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User\Desktop\삭제용\"/>
    </mc:Choice>
  </mc:AlternateContent>
  <xr:revisionPtr revIDLastSave="0" documentId="8_{96C1BC5D-C549-4A51-9E6F-802EDA584787}" xr6:coauthVersionLast="47" xr6:coauthVersionMax="47" xr10:uidLastSave="{00000000-0000-0000-0000-000000000000}"/>
  <bookViews>
    <workbookView xWindow="5760" yWindow="1575" windowWidth="21000" windowHeight="13380" tabRatio="784" firstSheet="5" activeTab="8" xr2:uid="{00000000-000D-0000-FFFF-FFFF00000000}"/>
  </bookViews>
  <sheets>
    <sheet name="토지입력" sheetId="28" state="hidden" r:id="rId1"/>
    <sheet name="물건입력" sheetId="29" state="hidden" r:id="rId2"/>
    <sheet name="표준지" sheetId="7" state="hidden" r:id="rId3"/>
    <sheet name="평가사례" sheetId="8" state="hidden" r:id="rId4"/>
    <sheet name="그밖의요인" sheetId="9" state="hidden" r:id="rId5"/>
    <sheet name="현황" sheetId="96" r:id="rId6"/>
    <sheet name="수목가격" sheetId="6" state="hidden" r:id="rId7"/>
    <sheet name="동력계산" sheetId="20" state="hidden" r:id="rId8"/>
    <sheet name="물건조서" sheetId="94" r:id="rId9"/>
    <sheet name="영업보상" sheetId="95" r:id="rId10"/>
  </sheets>
  <definedNames>
    <definedName name="_" localSheetId="7" hidden="1">#REF!</definedName>
    <definedName name="_" localSheetId="8" hidden="1">#REF!</definedName>
    <definedName name="_" localSheetId="6" hidden="1">#REF!</definedName>
    <definedName name="_" localSheetId="9" hidden="1">#REF!</definedName>
    <definedName name="_" hidden="1">#REF!</definedName>
    <definedName name="_?" localSheetId="8">#REF!</definedName>
    <definedName name="_?" localSheetId="6">#REF!</definedName>
    <definedName name="_?" localSheetId="9">#REF!</definedName>
    <definedName name="_?">#REF!</definedName>
    <definedName name="_?쾴?" localSheetId="8">#REF!</definedName>
    <definedName name="_?쾴?" localSheetId="6">#REF!</definedName>
    <definedName name="_?쾴?" localSheetId="9">#REF!</definedName>
    <definedName name="_?쾴?">#REF!</definedName>
    <definedName name="_?쾴?_?" localSheetId="8">#REF!</definedName>
    <definedName name="_?쾴?_?" localSheetId="9">#REF!</definedName>
    <definedName name="_?쾴?_?">#REF!</definedName>
    <definedName name="_?쾴?___P" localSheetId="8">#REF!</definedName>
    <definedName name="_?쾴?___P" localSheetId="9">#REF!</definedName>
    <definedName name="_?쾴?___P">#REF!</definedName>
    <definedName name="_?쾴?_T" localSheetId="8">#REF!</definedName>
    <definedName name="_?쾴?_T" localSheetId="9">#REF!</definedName>
    <definedName name="_?쾴?_T">#REF!</definedName>
    <definedName name="__" hidden="1">#REF!</definedName>
    <definedName name="__?쾴?" localSheetId="8">#REF!</definedName>
    <definedName name="__?쾴?" localSheetId="9">#REF!</definedName>
    <definedName name="__?쾴?">#REF!</definedName>
    <definedName name="__?쾴?_?" localSheetId="8">#REF!</definedName>
    <definedName name="__?쾴?_?" localSheetId="9">#REF!</definedName>
    <definedName name="__?쾴?_?">#REF!</definedName>
    <definedName name="__?쾴?___P" localSheetId="8">#REF!</definedName>
    <definedName name="__?쾴?___P" localSheetId="9">#REF!</definedName>
    <definedName name="__?쾴?___P">#REF!</definedName>
    <definedName name="__?쾴?_T" localSheetId="8">#REF!</definedName>
    <definedName name="__?쾴?_T" localSheetId="9">#REF!</definedName>
    <definedName name="__?쾴?_T">#REF!</definedName>
    <definedName name="___" hidden="1">#REF!</definedName>
    <definedName name="____________________________________key1" hidden="1">#N/A</definedName>
    <definedName name="___________________________________key1" hidden="1">#N/A</definedName>
    <definedName name="__________________________________key1" hidden="1">#N/A</definedName>
    <definedName name="_________________________________key1" hidden="1">#N/A</definedName>
    <definedName name="________________________________key1" hidden="1">#N/A</definedName>
    <definedName name="_______________________________key1" hidden="1">#N/A</definedName>
    <definedName name="______________________________key1" hidden="1">#N/A</definedName>
    <definedName name="____________________________key1" hidden="1">#N/A</definedName>
    <definedName name="___________________________key1" hidden="1">#N/A</definedName>
    <definedName name="__________________________key1" hidden="1">#N/A</definedName>
    <definedName name="_________________________key1" hidden="1">#N/A</definedName>
    <definedName name="_________________________SUN2">#N/A</definedName>
    <definedName name="________________________BUN1">#N/A</definedName>
    <definedName name="________________________key1" hidden="1">#N/A</definedName>
    <definedName name="________________________SUN2">#N/A</definedName>
    <definedName name="_______________________BUN1">#N/A</definedName>
    <definedName name="_______________________key1" hidden="1">#N/A</definedName>
    <definedName name="_______________________SUN2">#N/A</definedName>
    <definedName name="______________________BUN1">#N/A</definedName>
    <definedName name="______________________key1" hidden="1">#N/A</definedName>
    <definedName name="______________________SUN2">#N/A</definedName>
    <definedName name="_____________________BUN1">#N/A</definedName>
    <definedName name="_____________________key1" hidden="1">#N/A</definedName>
    <definedName name="_____________________SUN2">#N/A</definedName>
    <definedName name="____________________BUN1">#N/A</definedName>
    <definedName name="____________________key1" hidden="1">#N/A</definedName>
    <definedName name="____________________SUN2">#N/A</definedName>
    <definedName name="___________________BUN1">#N/A</definedName>
    <definedName name="___________________SUN2">#N/A</definedName>
    <definedName name="__________________BUN1">#N/A</definedName>
    <definedName name="__________________key1" hidden="1">#N/A</definedName>
    <definedName name="__________________SUN2">#N/A</definedName>
    <definedName name="_________________BUN1">#N/A</definedName>
    <definedName name="_________________BUN2" localSheetId="8">#REF!</definedName>
    <definedName name="_________________BUN2" localSheetId="9">#REF!</definedName>
    <definedName name="_________________BUN2">#REF!</definedName>
    <definedName name="_________________BUN3" localSheetId="8">#REF!</definedName>
    <definedName name="_________________BUN3" localSheetId="9">#REF!</definedName>
    <definedName name="_________________BUN3">#REF!</definedName>
    <definedName name="_________________BUN4" localSheetId="8">#REF!</definedName>
    <definedName name="_________________BUN4" localSheetId="9">#REF!</definedName>
    <definedName name="_________________BUN4">#REF!</definedName>
    <definedName name="_________________SUN1" localSheetId="8">#REF!</definedName>
    <definedName name="_________________SUN1" localSheetId="9">#REF!</definedName>
    <definedName name="_________________SUN1">#REF!</definedName>
    <definedName name="_________________SUN2">#N/A</definedName>
    <definedName name="________________BUN1">#N/A</definedName>
    <definedName name="________________BUN2" localSheetId="8">#REF!</definedName>
    <definedName name="________________BUN2" localSheetId="9">#REF!</definedName>
    <definedName name="________________BUN2">#REF!</definedName>
    <definedName name="________________BUN3" localSheetId="8">#REF!</definedName>
    <definedName name="________________BUN3" localSheetId="9">#REF!</definedName>
    <definedName name="________________BUN3">#REF!</definedName>
    <definedName name="________________BUN4" localSheetId="8">#REF!</definedName>
    <definedName name="________________BUN4" localSheetId="9">#REF!</definedName>
    <definedName name="________________BUN4">#REF!</definedName>
    <definedName name="________________key1" hidden="1">#N/A</definedName>
    <definedName name="________________SUN1" localSheetId="8">#REF!</definedName>
    <definedName name="________________SUN1" localSheetId="9">#REF!</definedName>
    <definedName name="________________SUN1">#REF!</definedName>
    <definedName name="________________SUN2">#N/A</definedName>
    <definedName name="_______________BUN1">#N/A</definedName>
    <definedName name="_______________BUN2" localSheetId="8">#REF!</definedName>
    <definedName name="_______________BUN2" localSheetId="9">#REF!</definedName>
    <definedName name="_______________BUN2">#REF!</definedName>
    <definedName name="_______________BUN3" localSheetId="8">#REF!</definedName>
    <definedName name="_______________BUN3" localSheetId="9">#REF!</definedName>
    <definedName name="_______________BUN3">#REF!</definedName>
    <definedName name="_______________BUN4" localSheetId="8">#REF!</definedName>
    <definedName name="_______________BUN4" localSheetId="9">#REF!</definedName>
    <definedName name="_______________BUN4">#REF!</definedName>
    <definedName name="_______________key1" hidden="1">#N/A</definedName>
    <definedName name="_______________SUN1" localSheetId="8">#REF!</definedName>
    <definedName name="_______________SUN1" localSheetId="9">#REF!</definedName>
    <definedName name="_______________SUN1">#REF!</definedName>
    <definedName name="_______________SUN2">#N/A</definedName>
    <definedName name="______________BUN1">#N/A</definedName>
    <definedName name="______________BUN2" localSheetId="8">#REF!</definedName>
    <definedName name="______________BUN2" localSheetId="9">#REF!</definedName>
    <definedName name="______________BUN2">#REF!</definedName>
    <definedName name="______________BUN3" localSheetId="8">#REF!</definedName>
    <definedName name="______________BUN3" localSheetId="9">#REF!</definedName>
    <definedName name="______________BUN3">#REF!</definedName>
    <definedName name="______________BUN4" localSheetId="8">#REF!</definedName>
    <definedName name="______________BUN4" localSheetId="9">#REF!</definedName>
    <definedName name="______________BUN4">#REF!</definedName>
    <definedName name="______________key1" hidden="1">#N/A</definedName>
    <definedName name="______________SUN1" localSheetId="8">#REF!</definedName>
    <definedName name="______________SUN1" localSheetId="9">#REF!</definedName>
    <definedName name="______________SUN1">#REF!</definedName>
    <definedName name="______________SUN2">#N/A</definedName>
    <definedName name="_____________BUN1">#N/A</definedName>
    <definedName name="_____________BUN2" localSheetId="8">#REF!</definedName>
    <definedName name="_____________BUN2" localSheetId="9">#REF!</definedName>
    <definedName name="_____________BUN2">#REF!</definedName>
    <definedName name="_____________BUN3" localSheetId="8">#REF!</definedName>
    <definedName name="_____________BUN3" localSheetId="9">#REF!</definedName>
    <definedName name="_____________BUN3">#REF!</definedName>
    <definedName name="_____________BUN4" localSheetId="8">#REF!</definedName>
    <definedName name="_____________BUN4" localSheetId="9">#REF!</definedName>
    <definedName name="_____________BUN4">#REF!</definedName>
    <definedName name="_____________key1" hidden="1">#N/A</definedName>
    <definedName name="_____________SUN1" localSheetId="8">#REF!</definedName>
    <definedName name="_____________SUN1" localSheetId="9">#REF!</definedName>
    <definedName name="_____________SUN1">#REF!</definedName>
    <definedName name="_____________SUN2">#N/A</definedName>
    <definedName name="____________BUN1">#N/A</definedName>
    <definedName name="____________BUN2" localSheetId="8">#REF!</definedName>
    <definedName name="____________BUN2" localSheetId="9">#REF!</definedName>
    <definedName name="____________BUN2">#REF!</definedName>
    <definedName name="____________BUN3" localSheetId="8">#REF!</definedName>
    <definedName name="____________BUN3" localSheetId="9">#REF!</definedName>
    <definedName name="____________BUN3">#REF!</definedName>
    <definedName name="____________BUN4" localSheetId="8">#REF!</definedName>
    <definedName name="____________BUN4" localSheetId="9">#REF!</definedName>
    <definedName name="____________BUN4">#REF!</definedName>
    <definedName name="____________key1" hidden="1">#N/A</definedName>
    <definedName name="____________SUN1" localSheetId="8">#REF!</definedName>
    <definedName name="____________SUN1" localSheetId="9">#REF!</definedName>
    <definedName name="____________SUN1">#REF!</definedName>
    <definedName name="____________SUN2">#N/A</definedName>
    <definedName name="___________BUN1">#N/A</definedName>
    <definedName name="___________BUN2" localSheetId="8">#REF!</definedName>
    <definedName name="___________BUN2" localSheetId="9">#REF!</definedName>
    <definedName name="___________BUN2">#REF!</definedName>
    <definedName name="___________BUN3" localSheetId="8">#REF!</definedName>
    <definedName name="___________BUN3" localSheetId="9">#REF!</definedName>
    <definedName name="___________BUN3">#REF!</definedName>
    <definedName name="___________BUN4" localSheetId="8">#REF!</definedName>
    <definedName name="___________BUN4" localSheetId="9">#REF!</definedName>
    <definedName name="___________BUN4">#REF!</definedName>
    <definedName name="___________key1" hidden="1">#N/A</definedName>
    <definedName name="___________SUN1" localSheetId="8">#REF!</definedName>
    <definedName name="___________SUN1" localSheetId="9">#REF!</definedName>
    <definedName name="___________SUN1">#REF!</definedName>
    <definedName name="___________SUN2">#N/A</definedName>
    <definedName name="__________BUN1">#N/A</definedName>
    <definedName name="__________BUN2" localSheetId="8">#REF!</definedName>
    <definedName name="__________BUN2" localSheetId="9">#REF!</definedName>
    <definedName name="__________BUN2">#REF!</definedName>
    <definedName name="__________BUN3" localSheetId="8">#REF!</definedName>
    <definedName name="__________BUN3" localSheetId="9">#REF!</definedName>
    <definedName name="__________BUN3">#REF!</definedName>
    <definedName name="__________BUN4" localSheetId="8">#REF!</definedName>
    <definedName name="__________BUN4" localSheetId="9">#REF!</definedName>
    <definedName name="__________BUN4">#REF!</definedName>
    <definedName name="__________key1" hidden="1">#N/A</definedName>
    <definedName name="__________SUN1" localSheetId="8">#REF!</definedName>
    <definedName name="__________SUN1" localSheetId="9">#REF!</definedName>
    <definedName name="__________SUN1">#REF!</definedName>
    <definedName name="__________SUN2">#N/A</definedName>
    <definedName name="_________BUN1">#N/A</definedName>
    <definedName name="_________BUN2" localSheetId="8">#REF!</definedName>
    <definedName name="_________BUN2" localSheetId="9">#REF!</definedName>
    <definedName name="_________BUN2">#REF!</definedName>
    <definedName name="_________BUN3" localSheetId="8">#REF!</definedName>
    <definedName name="_________BUN3" localSheetId="9">#REF!</definedName>
    <definedName name="_________BUN3">#REF!</definedName>
    <definedName name="_________BUN4" localSheetId="8">#REF!</definedName>
    <definedName name="_________BUN4" localSheetId="9">#REF!</definedName>
    <definedName name="_________BUN4">#REF!</definedName>
    <definedName name="_________key1" hidden="1">#N/A</definedName>
    <definedName name="_________SUN1" localSheetId="8">#REF!</definedName>
    <definedName name="_________SUN1" localSheetId="9">#REF!</definedName>
    <definedName name="_________SUN1">#REF!</definedName>
    <definedName name="_________SUN2">#N/A</definedName>
    <definedName name="_________SUN234" localSheetId="8">#REF!</definedName>
    <definedName name="_________SUN234" localSheetId="9">#REF!</definedName>
    <definedName name="_________SUN234">#REF!</definedName>
    <definedName name="________BUN1">#N/A</definedName>
    <definedName name="________BUN2" localSheetId="8">#REF!</definedName>
    <definedName name="________BUN2" localSheetId="9">#REF!</definedName>
    <definedName name="________BUN2">#REF!</definedName>
    <definedName name="________BUN3" localSheetId="8">#REF!</definedName>
    <definedName name="________BUN3" localSheetId="9">#REF!</definedName>
    <definedName name="________BUN3">#REF!</definedName>
    <definedName name="________BUN4" localSheetId="8">#REF!</definedName>
    <definedName name="________BUN4" localSheetId="9">#REF!</definedName>
    <definedName name="________BUN4">#REF!</definedName>
    <definedName name="________key1" hidden="1">#N/A</definedName>
    <definedName name="________SUN1" localSheetId="8">#REF!</definedName>
    <definedName name="________SUN1" localSheetId="9">#REF!</definedName>
    <definedName name="________SUN1">#REF!</definedName>
    <definedName name="________SUN2">#N/A</definedName>
    <definedName name="________SUN234" localSheetId="8">#REF!</definedName>
    <definedName name="________SUN234" localSheetId="9">#REF!</definedName>
    <definedName name="________SUN234">#REF!</definedName>
    <definedName name="_______BUN1">#N/A</definedName>
    <definedName name="_______BUN2" localSheetId="8">#REF!</definedName>
    <definedName name="_______BUN2" localSheetId="9">#REF!</definedName>
    <definedName name="_______BUN2">#REF!</definedName>
    <definedName name="_______BUN3" localSheetId="8">#REF!</definedName>
    <definedName name="_______BUN3" localSheetId="9">#REF!</definedName>
    <definedName name="_______BUN3">#REF!</definedName>
    <definedName name="_______BUN4" localSheetId="8">#REF!</definedName>
    <definedName name="_______BUN4" localSheetId="9">#REF!</definedName>
    <definedName name="_______BUN4">#REF!</definedName>
    <definedName name="_______key1" hidden="1">#N/A</definedName>
    <definedName name="_______SUN1" localSheetId="8">#REF!</definedName>
    <definedName name="_______SUN1" localSheetId="9">#REF!</definedName>
    <definedName name="_______SUN1">#REF!</definedName>
    <definedName name="_______SUN2">#N/A</definedName>
    <definedName name="_______SUN234" localSheetId="8">#REF!</definedName>
    <definedName name="_______SUN234" localSheetId="9">#REF!</definedName>
    <definedName name="_______SUN234">#REF!</definedName>
    <definedName name="______BUN1">#N/A</definedName>
    <definedName name="______BUN2" localSheetId="7">#REF!</definedName>
    <definedName name="______BUN2" localSheetId="8">#REF!</definedName>
    <definedName name="______BUN2" localSheetId="9">#REF!</definedName>
    <definedName name="______BUN2">#REF!</definedName>
    <definedName name="______BUN3" localSheetId="7">#REF!</definedName>
    <definedName name="______BUN3" localSheetId="8">#REF!</definedName>
    <definedName name="______BUN3" localSheetId="9">#REF!</definedName>
    <definedName name="______BUN3">#REF!</definedName>
    <definedName name="______BUN4" localSheetId="7">#REF!</definedName>
    <definedName name="______BUN4" localSheetId="8">#REF!</definedName>
    <definedName name="______BUN4" localSheetId="9">#REF!</definedName>
    <definedName name="______BUN4">#REF!</definedName>
    <definedName name="______IV65999" localSheetId="8">#REF!</definedName>
    <definedName name="______IV65999" localSheetId="9">#REF!</definedName>
    <definedName name="______IV65999">#REF!</definedName>
    <definedName name="______IV66000" localSheetId="8">#REF!</definedName>
    <definedName name="______IV66000" localSheetId="9">#REF!</definedName>
    <definedName name="______IV66000">#REF!</definedName>
    <definedName name="______IV69999" localSheetId="8">#REF!</definedName>
    <definedName name="______IV69999" localSheetId="9">#REF!</definedName>
    <definedName name="______IV69999">#REF!</definedName>
    <definedName name="______IV70000" localSheetId="8">#REF!</definedName>
    <definedName name="______IV70000" localSheetId="9">#REF!</definedName>
    <definedName name="______IV70000">#REF!</definedName>
    <definedName name="______IV99999" localSheetId="8">#REF!</definedName>
    <definedName name="______IV99999" localSheetId="9">#REF!</definedName>
    <definedName name="______IV99999">#REF!</definedName>
    <definedName name="______key1" hidden="1">#N/A</definedName>
    <definedName name="______MS275" hidden="1">{#N/A,#N/A,FALSE,"TABLE"}</definedName>
    <definedName name="______NO2" localSheetId="8">#REF!</definedName>
    <definedName name="______NO2" localSheetId="9">#REF!</definedName>
    <definedName name="______NO2">#REF!</definedName>
    <definedName name="______SUN1" localSheetId="8">#REF!</definedName>
    <definedName name="______SUN1" localSheetId="9">#REF!</definedName>
    <definedName name="______SUN1">#REF!</definedName>
    <definedName name="______SUN2">#N/A</definedName>
    <definedName name="______SUN234" localSheetId="8">#REF!</definedName>
    <definedName name="______SUN234" localSheetId="9">#REF!</definedName>
    <definedName name="______SUN234">#REF!</definedName>
    <definedName name="______Zz10137" localSheetId="8">#REF!</definedName>
    <definedName name="______Zz10137" localSheetId="9">#REF!</definedName>
    <definedName name="______Zz10137">#REF!</definedName>
    <definedName name="_____aab42" localSheetId="8">#REF!</definedName>
    <definedName name="_____aab42" localSheetId="9">#REF!</definedName>
    <definedName name="_____aab42">#REF!</definedName>
    <definedName name="_____BUN1">#N/A</definedName>
    <definedName name="_____BUN2" localSheetId="7">#REF!</definedName>
    <definedName name="_____BUN2" localSheetId="8">#REF!</definedName>
    <definedName name="_____BUN2" localSheetId="9">#REF!</definedName>
    <definedName name="_____BUN2">#REF!</definedName>
    <definedName name="_____BUN3" localSheetId="7">#REF!</definedName>
    <definedName name="_____BUN3" localSheetId="8">#REF!</definedName>
    <definedName name="_____BUN3" localSheetId="9">#REF!</definedName>
    <definedName name="_____BUN3">#REF!</definedName>
    <definedName name="_____BUN4" localSheetId="7">#REF!</definedName>
    <definedName name="_____BUN4" localSheetId="8">#REF!</definedName>
    <definedName name="_____BUN4" localSheetId="9">#REF!</definedName>
    <definedName name="_____BUN4">#REF!</definedName>
    <definedName name="_____ctc1" localSheetId="8">#REF!</definedName>
    <definedName name="_____ctc1" localSheetId="9">#REF!</definedName>
    <definedName name="_____ctc1">#REF!</definedName>
    <definedName name="_____ctc2" localSheetId="8">#REF!</definedName>
    <definedName name="_____ctc2" localSheetId="9">#REF!</definedName>
    <definedName name="_____ctc2">#REF!</definedName>
    <definedName name="_____ctc3" localSheetId="8">#REF!</definedName>
    <definedName name="_____ctc3" localSheetId="9">#REF!</definedName>
    <definedName name="_____ctc3">#REF!</definedName>
    <definedName name="_____ELL1" localSheetId="8">#REF!</definedName>
    <definedName name="_____ELL1" localSheetId="9">#REF!</definedName>
    <definedName name="_____ELL1">#REF!</definedName>
    <definedName name="_____ELL2" localSheetId="8">#REF!</definedName>
    <definedName name="_____ELL2" localSheetId="9">#REF!</definedName>
    <definedName name="_____ELL2">#REF!</definedName>
    <definedName name="_____FBB1" localSheetId="8">#REF!</definedName>
    <definedName name="_____FBB1" localSheetId="9">#REF!</definedName>
    <definedName name="_____FBB1">#REF!</definedName>
    <definedName name="_____FBB2" localSheetId="8">#REF!</definedName>
    <definedName name="_____FBB2" localSheetId="9">#REF!</definedName>
    <definedName name="_____FBB2">#REF!</definedName>
    <definedName name="_____FBB3" localSheetId="8">#REF!</definedName>
    <definedName name="_____FBB3" localSheetId="9">#REF!</definedName>
    <definedName name="_____FBB3">#REF!</definedName>
    <definedName name="_____FHH1" localSheetId="8">#REF!</definedName>
    <definedName name="_____FHH1" localSheetId="9">#REF!</definedName>
    <definedName name="_____FHH1">#REF!</definedName>
    <definedName name="_____FHH2" localSheetId="8">#REF!</definedName>
    <definedName name="_____FHH2" localSheetId="9">#REF!</definedName>
    <definedName name="_____FHH2">#REF!</definedName>
    <definedName name="_____FHH3" localSheetId="8">#REF!</definedName>
    <definedName name="_____FHH3" localSheetId="9">#REF!</definedName>
    <definedName name="_____FHH3">#REF!</definedName>
    <definedName name="_____GHH1" localSheetId="8">#REF!</definedName>
    <definedName name="_____GHH1" localSheetId="9">#REF!</definedName>
    <definedName name="_____GHH1">#REF!</definedName>
    <definedName name="_____GHH2" localSheetId="8">#REF!</definedName>
    <definedName name="_____GHH2" localSheetId="9">#REF!</definedName>
    <definedName name="_____GHH2">#REF!</definedName>
    <definedName name="_____IV65999" localSheetId="8">#REF!</definedName>
    <definedName name="_____IV65999" localSheetId="9">#REF!</definedName>
    <definedName name="_____IV65999">#REF!</definedName>
    <definedName name="_____IV66000" localSheetId="8">#REF!</definedName>
    <definedName name="_____IV66000" localSheetId="9">#REF!</definedName>
    <definedName name="_____IV66000">#REF!</definedName>
    <definedName name="_____IV69999" localSheetId="8">#REF!</definedName>
    <definedName name="_____IV69999" localSheetId="9">#REF!</definedName>
    <definedName name="_____IV69999">#REF!</definedName>
    <definedName name="_____IV70000" localSheetId="8">#REF!</definedName>
    <definedName name="_____IV70000" localSheetId="9">#REF!</definedName>
    <definedName name="_____IV70000">#REF!</definedName>
    <definedName name="_____IV99999" localSheetId="8">#REF!</definedName>
    <definedName name="_____IV99999" localSheetId="9">#REF!</definedName>
    <definedName name="_____IV99999">#REF!</definedName>
    <definedName name="_____JEA1" localSheetId="8">#REF!</definedName>
    <definedName name="_____JEA1" localSheetId="9">#REF!</definedName>
    <definedName name="_____JEA1">#REF!</definedName>
    <definedName name="_____JEA2" localSheetId="8">#REF!</definedName>
    <definedName name="_____JEA2" localSheetId="9">#REF!</definedName>
    <definedName name="_____JEA2">#REF!</definedName>
    <definedName name="_____JOI13" localSheetId="8">#REF!</definedName>
    <definedName name="_____JOI13" localSheetId="9">#REF!</definedName>
    <definedName name="_____JOI13">#REF!</definedName>
    <definedName name="_____key1" hidden="1">#N/A</definedName>
    <definedName name="_____MaL1" localSheetId="8">#REF!</definedName>
    <definedName name="_____MaL1" localSheetId="9">#REF!</definedName>
    <definedName name="_____MaL1">#REF!</definedName>
    <definedName name="_____MaL2" localSheetId="8">#REF!</definedName>
    <definedName name="_____MaL2" localSheetId="9">#REF!</definedName>
    <definedName name="_____MaL2">#REF!</definedName>
    <definedName name="_____MS275" localSheetId="8" hidden="1">{#N/A,#N/A,FALSE,"TABLE"}</definedName>
    <definedName name="_____MS275" localSheetId="9" hidden="1">{#N/A,#N/A,FALSE,"TABLE"}</definedName>
    <definedName name="_____MS275" hidden="1">{#N/A,#N/A,FALSE,"TABLE"}</definedName>
    <definedName name="_____NLL1" localSheetId="8">#REF!</definedName>
    <definedName name="_____NLL1" localSheetId="9">#REF!</definedName>
    <definedName name="_____NLL1">#REF!</definedName>
    <definedName name="_____NLL2" localSheetId="8">#REF!</definedName>
    <definedName name="_____NLL2" localSheetId="9">#REF!</definedName>
    <definedName name="_____NLL2">#REF!</definedName>
    <definedName name="_____NLL3" localSheetId="8">#REF!</definedName>
    <definedName name="_____NLL3" localSheetId="9">#REF!</definedName>
    <definedName name="_____NLL3">#REF!</definedName>
    <definedName name="_____NLL4" localSheetId="8">#REF!</definedName>
    <definedName name="_____NLL4" localSheetId="9">#REF!</definedName>
    <definedName name="_____NLL4">#REF!</definedName>
    <definedName name="_____NLL5" localSheetId="8">#REF!</definedName>
    <definedName name="_____NLL5" localSheetId="9">#REF!</definedName>
    <definedName name="_____NLL5">#REF!</definedName>
    <definedName name="_____NO2" localSheetId="8">#REF!</definedName>
    <definedName name="_____NO2" localSheetId="9">#REF!</definedName>
    <definedName name="_____NO2">#REF!</definedName>
    <definedName name="_____pl1" localSheetId="8">#REF!</definedName>
    <definedName name="_____pl1" localSheetId="9">#REF!</definedName>
    <definedName name="_____pl1">#REF!</definedName>
    <definedName name="_____PL2" localSheetId="8">#REF!</definedName>
    <definedName name="_____PL2" localSheetId="9">#REF!</definedName>
    <definedName name="_____PL2">#REF!</definedName>
    <definedName name="_____PL3" localSheetId="8">#REF!</definedName>
    <definedName name="_____PL3" localSheetId="9">#REF!</definedName>
    <definedName name="_____PL3">#REF!</definedName>
    <definedName name="_____py1" localSheetId="8">#REF!</definedName>
    <definedName name="_____py1" localSheetId="9">#REF!</definedName>
    <definedName name="_____py1">#REF!</definedName>
    <definedName name="_____SBB1" localSheetId="8">#REF!</definedName>
    <definedName name="_____SBB1" localSheetId="9">#REF!</definedName>
    <definedName name="_____SBB1">#REF!</definedName>
    <definedName name="_____SBB2" localSheetId="8">#REF!</definedName>
    <definedName name="_____SBB2" localSheetId="9">#REF!</definedName>
    <definedName name="_____SBB2">#REF!</definedName>
    <definedName name="_____SBB3" localSheetId="8">#REF!</definedName>
    <definedName name="_____SBB3" localSheetId="9">#REF!</definedName>
    <definedName name="_____SBB3">#REF!</definedName>
    <definedName name="_____SBB4" localSheetId="8">#REF!</definedName>
    <definedName name="_____SBB4" localSheetId="9">#REF!</definedName>
    <definedName name="_____SBB4">#REF!</definedName>
    <definedName name="_____SBB5" localSheetId="8">#REF!</definedName>
    <definedName name="_____SBB5" localSheetId="9">#REF!</definedName>
    <definedName name="_____SBB5">#REF!</definedName>
    <definedName name="_____SCH1" localSheetId="8">#REF!</definedName>
    <definedName name="_____SCH1" localSheetId="9">#REF!</definedName>
    <definedName name="_____SCH1">#REF!</definedName>
    <definedName name="_____SHH1" localSheetId="8">#REF!</definedName>
    <definedName name="_____SHH1" localSheetId="9">#REF!</definedName>
    <definedName name="_____SHH1">#REF!</definedName>
    <definedName name="_____shh10" localSheetId="8">#REF!</definedName>
    <definedName name="_____shh10" localSheetId="9">#REF!</definedName>
    <definedName name="_____shh10">#REF!</definedName>
    <definedName name="_____shh11" localSheetId="8">#REF!</definedName>
    <definedName name="_____shh11" localSheetId="9">#REF!</definedName>
    <definedName name="_____shh11">#REF!</definedName>
    <definedName name="_____shh12" localSheetId="8">#REF!</definedName>
    <definedName name="_____shh12" localSheetId="9">#REF!</definedName>
    <definedName name="_____shh12">#REF!</definedName>
    <definedName name="_____SHH13" localSheetId="8">#REF!</definedName>
    <definedName name="_____SHH13" localSheetId="9">#REF!</definedName>
    <definedName name="_____SHH13">#REF!</definedName>
    <definedName name="_____SHH2" localSheetId="8">#REF!</definedName>
    <definedName name="_____SHH2" localSheetId="9">#REF!</definedName>
    <definedName name="_____SHH2">#REF!</definedName>
    <definedName name="_____SHH3" localSheetId="8">#REF!</definedName>
    <definedName name="_____SHH3" localSheetId="9">#REF!</definedName>
    <definedName name="_____SHH3">#REF!</definedName>
    <definedName name="_____shh4" localSheetId="8">#REF!</definedName>
    <definedName name="_____shh4" localSheetId="9">#REF!</definedName>
    <definedName name="_____shh4">#REF!</definedName>
    <definedName name="_____shh5" localSheetId="8">#REF!</definedName>
    <definedName name="_____shh5" localSheetId="9">#REF!</definedName>
    <definedName name="_____shh5">#REF!</definedName>
    <definedName name="_____shh6" localSheetId="8">#REF!</definedName>
    <definedName name="_____shh6" localSheetId="9">#REF!</definedName>
    <definedName name="_____shh6">#REF!</definedName>
    <definedName name="_____shh7" localSheetId="8">#REF!</definedName>
    <definedName name="_____shh7" localSheetId="9">#REF!</definedName>
    <definedName name="_____shh7">#REF!</definedName>
    <definedName name="_____shh8" localSheetId="8">#REF!</definedName>
    <definedName name="_____shh8" localSheetId="9">#REF!</definedName>
    <definedName name="_____shh8">#REF!</definedName>
    <definedName name="_____shh9" localSheetId="8">#REF!</definedName>
    <definedName name="_____shh9" localSheetId="9">#REF!</definedName>
    <definedName name="_____shh9">#REF!</definedName>
    <definedName name="_____SIN1" localSheetId="8">#REF!</definedName>
    <definedName name="_____SIN1" localSheetId="9">#REF!</definedName>
    <definedName name="_____SIN1">#REF!</definedName>
    <definedName name="_____SLL1" localSheetId="8">#REF!</definedName>
    <definedName name="_____SLL1" localSheetId="9">#REF!</definedName>
    <definedName name="_____SLL1">#REF!</definedName>
    <definedName name="_____SLL2" localSheetId="8">#REF!</definedName>
    <definedName name="_____SLL2" localSheetId="9">#REF!</definedName>
    <definedName name="_____SLL2">#REF!</definedName>
    <definedName name="_____SLL3" localSheetId="8">#REF!</definedName>
    <definedName name="_____SLL3" localSheetId="9">#REF!</definedName>
    <definedName name="_____SLL3">#REF!</definedName>
    <definedName name="_____ST1" localSheetId="8">#REF!</definedName>
    <definedName name="_____ST1" localSheetId="9">#REF!</definedName>
    <definedName name="_____ST1">#REF!</definedName>
    <definedName name="_____STT1" localSheetId="8">#REF!</definedName>
    <definedName name="_____STT1" localSheetId="9">#REF!</definedName>
    <definedName name="_____STT1">#REF!</definedName>
    <definedName name="_____STT2" localSheetId="8">#REF!</definedName>
    <definedName name="_____STT2" localSheetId="9">#REF!</definedName>
    <definedName name="_____STT2">#REF!</definedName>
    <definedName name="_____STT3" localSheetId="8">#REF!</definedName>
    <definedName name="_____STT3" localSheetId="9">#REF!</definedName>
    <definedName name="_____STT3">#REF!</definedName>
    <definedName name="_____STT4" localSheetId="8">#REF!</definedName>
    <definedName name="_____STT4" localSheetId="9">#REF!</definedName>
    <definedName name="_____STT4">#REF!</definedName>
    <definedName name="_____STT5" localSheetId="8">#REF!</definedName>
    <definedName name="_____STT5" localSheetId="9">#REF!</definedName>
    <definedName name="_____STT5">#REF!</definedName>
    <definedName name="_____STT6" localSheetId="8">#REF!</definedName>
    <definedName name="_____STT6" localSheetId="9">#REF!</definedName>
    <definedName name="_____STT6">#REF!</definedName>
    <definedName name="_____SUN1" localSheetId="8">#REF!</definedName>
    <definedName name="_____SUN1" localSheetId="9">#REF!</definedName>
    <definedName name="_____SUN1">#REF!</definedName>
    <definedName name="_____SUN2">#N/A</definedName>
    <definedName name="_____SUN234" localSheetId="8">#REF!</definedName>
    <definedName name="_____SUN234" localSheetId="9">#REF!</definedName>
    <definedName name="_____SUN234">#REF!</definedName>
    <definedName name="_____tbb1" localSheetId="8">#REF!</definedName>
    <definedName name="_____tbb1" localSheetId="9">#REF!</definedName>
    <definedName name="_____tbb1">#REF!</definedName>
    <definedName name="_____tbb2" localSheetId="8">#REF!</definedName>
    <definedName name="_____tbb2" localSheetId="9">#REF!</definedName>
    <definedName name="_____tbb2">#REF!</definedName>
    <definedName name="_____tbb3" localSheetId="8">#REF!</definedName>
    <definedName name="_____tbb3" localSheetId="9">#REF!</definedName>
    <definedName name="_____tbb3">#REF!</definedName>
    <definedName name="_____tbb4" localSheetId="8">#REF!</definedName>
    <definedName name="_____tbb4" localSheetId="9">#REF!</definedName>
    <definedName name="_____tbb4">#REF!</definedName>
    <definedName name="_____tbb5" localSheetId="8">#REF!</definedName>
    <definedName name="_____tbb5" localSheetId="9">#REF!</definedName>
    <definedName name="_____tbb5">#REF!</definedName>
    <definedName name="_____tbb6" localSheetId="8">#REF!</definedName>
    <definedName name="_____tbb6" localSheetId="9">#REF!</definedName>
    <definedName name="_____tbb6">#REF!</definedName>
    <definedName name="_____tbb7" localSheetId="8">#REF!</definedName>
    <definedName name="_____tbb7" localSheetId="9">#REF!</definedName>
    <definedName name="_____tbb7">#REF!</definedName>
    <definedName name="_____Ty1" localSheetId="8">#REF!</definedName>
    <definedName name="_____Ty1" localSheetId="9">#REF!</definedName>
    <definedName name="_____Ty1">#REF!</definedName>
    <definedName name="_____Ty2" localSheetId="8">#REF!</definedName>
    <definedName name="_____Ty2" localSheetId="9">#REF!</definedName>
    <definedName name="_____Ty2">#REF!</definedName>
    <definedName name="_____Zz10137" localSheetId="8">#REF!</definedName>
    <definedName name="_____Zz10137" localSheetId="9">#REF!</definedName>
    <definedName name="_____Zz10137">#REF!</definedName>
    <definedName name="____A69999" localSheetId="8">#REF!</definedName>
    <definedName name="____A69999" localSheetId="9">#REF!</definedName>
    <definedName name="____A69999">#REF!</definedName>
    <definedName name="____A99999" localSheetId="8">#REF!</definedName>
    <definedName name="____A99999" localSheetId="9">#REF!</definedName>
    <definedName name="____A99999">#REF!</definedName>
    <definedName name="____aab42" localSheetId="8">#REF!</definedName>
    <definedName name="____aab42" localSheetId="9">#REF!</definedName>
    <definedName name="____aab42">#REF!</definedName>
    <definedName name="____BUN1">#N/A</definedName>
    <definedName name="____BUN2" localSheetId="8">#REF!</definedName>
    <definedName name="____BUN2" localSheetId="9">#REF!</definedName>
    <definedName name="____BUN2">#REF!</definedName>
    <definedName name="____BUN3" localSheetId="8">#REF!</definedName>
    <definedName name="____BUN3" localSheetId="9">#REF!</definedName>
    <definedName name="____BUN3">#REF!</definedName>
    <definedName name="____BUN4" localSheetId="8">#REF!</definedName>
    <definedName name="____BUN4" localSheetId="9">#REF!</definedName>
    <definedName name="____BUN4">#REF!</definedName>
    <definedName name="____ctc1" localSheetId="8">#REF!</definedName>
    <definedName name="____ctc1" localSheetId="9">#REF!</definedName>
    <definedName name="____ctc1">#REF!</definedName>
    <definedName name="____ctc2" localSheetId="8">#REF!</definedName>
    <definedName name="____ctc2" localSheetId="9">#REF!</definedName>
    <definedName name="____ctc2">#REF!</definedName>
    <definedName name="____ctc3" localSheetId="8">#REF!</definedName>
    <definedName name="____ctc3" localSheetId="9">#REF!</definedName>
    <definedName name="____ctc3">#REF!</definedName>
    <definedName name="____ELL1" localSheetId="8">#REF!</definedName>
    <definedName name="____ELL1" localSheetId="9">#REF!</definedName>
    <definedName name="____ELL1">#REF!</definedName>
    <definedName name="____ELL2" localSheetId="8">#REF!</definedName>
    <definedName name="____ELL2" localSheetId="9">#REF!</definedName>
    <definedName name="____ELL2">#REF!</definedName>
    <definedName name="____FBB1" localSheetId="8">#REF!</definedName>
    <definedName name="____FBB1" localSheetId="9">#REF!</definedName>
    <definedName name="____FBB1">#REF!</definedName>
    <definedName name="____FBB2" localSheetId="8">#REF!</definedName>
    <definedName name="____FBB2" localSheetId="9">#REF!</definedName>
    <definedName name="____FBB2">#REF!</definedName>
    <definedName name="____FBB3" localSheetId="8">#REF!</definedName>
    <definedName name="____FBB3" localSheetId="9">#REF!</definedName>
    <definedName name="____FBB3">#REF!</definedName>
    <definedName name="____FHH1" localSheetId="8">#REF!</definedName>
    <definedName name="____FHH1" localSheetId="9">#REF!</definedName>
    <definedName name="____FHH1">#REF!</definedName>
    <definedName name="____FHH2" localSheetId="8">#REF!</definedName>
    <definedName name="____FHH2" localSheetId="9">#REF!</definedName>
    <definedName name="____FHH2">#REF!</definedName>
    <definedName name="____FHH3" localSheetId="8">#REF!</definedName>
    <definedName name="____FHH3" localSheetId="9">#REF!</definedName>
    <definedName name="____FHH3">#REF!</definedName>
    <definedName name="____GHH1" localSheetId="8">#REF!</definedName>
    <definedName name="____GHH1" localSheetId="9">#REF!</definedName>
    <definedName name="____GHH1">#REF!</definedName>
    <definedName name="____GHH2" localSheetId="8">#REF!</definedName>
    <definedName name="____GHH2" localSheetId="9">#REF!</definedName>
    <definedName name="____GHH2">#REF!</definedName>
    <definedName name="____IV65999" localSheetId="8">#REF!</definedName>
    <definedName name="____IV65999" localSheetId="9">#REF!</definedName>
    <definedName name="____IV65999">#REF!</definedName>
    <definedName name="____IV66000" localSheetId="8">#REF!</definedName>
    <definedName name="____IV66000" localSheetId="9">#REF!</definedName>
    <definedName name="____IV66000">#REF!</definedName>
    <definedName name="____IV69999" localSheetId="8">#REF!</definedName>
    <definedName name="____IV69999" localSheetId="9">#REF!</definedName>
    <definedName name="____IV69999">#REF!</definedName>
    <definedName name="____IV70000" localSheetId="8">#REF!</definedName>
    <definedName name="____IV70000" localSheetId="9">#REF!</definedName>
    <definedName name="____IV70000">#REF!</definedName>
    <definedName name="____IV99999" localSheetId="8">#REF!</definedName>
    <definedName name="____IV99999" localSheetId="9">#REF!</definedName>
    <definedName name="____IV99999">#REF!</definedName>
    <definedName name="____JEA1" localSheetId="8">#REF!</definedName>
    <definedName name="____JEA1" localSheetId="9">#REF!</definedName>
    <definedName name="____JEA1">#REF!</definedName>
    <definedName name="____JEA2" localSheetId="8">#REF!</definedName>
    <definedName name="____JEA2" localSheetId="9">#REF!</definedName>
    <definedName name="____JEA2">#REF!</definedName>
    <definedName name="____JOI13" localSheetId="8">#REF!</definedName>
    <definedName name="____JOI13" localSheetId="9">#REF!</definedName>
    <definedName name="____JOI13">#REF!</definedName>
    <definedName name="____key1" hidden="1">#N/A</definedName>
    <definedName name="____MaL1" localSheetId="8">#REF!</definedName>
    <definedName name="____MaL1" localSheetId="9">#REF!</definedName>
    <definedName name="____MaL1">#REF!</definedName>
    <definedName name="____MaL2" localSheetId="8">#REF!</definedName>
    <definedName name="____MaL2" localSheetId="9">#REF!</definedName>
    <definedName name="____MaL2">#REF!</definedName>
    <definedName name="____MS275" localSheetId="8" hidden="1">{#N/A,#N/A,FALSE,"TABLE"}</definedName>
    <definedName name="____MS275" localSheetId="9" hidden="1">{#N/A,#N/A,FALSE,"TABLE"}</definedName>
    <definedName name="____MS275" hidden="1">{#N/A,#N/A,FALSE,"TABLE"}</definedName>
    <definedName name="____NLL1" localSheetId="8">#REF!</definedName>
    <definedName name="____NLL1" localSheetId="9">#REF!</definedName>
    <definedName name="____NLL1">#REF!</definedName>
    <definedName name="____NLL2" localSheetId="8">#REF!</definedName>
    <definedName name="____NLL2" localSheetId="9">#REF!</definedName>
    <definedName name="____NLL2">#REF!</definedName>
    <definedName name="____NLL3" localSheetId="8">#REF!</definedName>
    <definedName name="____NLL3" localSheetId="9">#REF!</definedName>
    <definedName name="____NLL3">#REF!</definedName>
    <definedName name="____NLL4" localSheetId="8">#REF!</definedName>
    <definedName name="____NLL4" localSheetId="9">#REF!</definedName>
    <definedName name="____NLL4">#REF!</definedName>
    <definedName name="____NLL5" localSheetId="8">#REF!</definedName>
    <definedName name="____NLL5" localSheetId="9">#REF!</definedName>
    <definedName name="____NLL5">#REF!</definedName>
    <definedName name="____NO2" localSheetId="8">#REF!</definedName>
    <definedName name="____NO2" localSheetId="9">#REF!</definedName>
    <definedName name="____NO2">#REF!</definedName>
    <definedName name="____pl1" localSheetId="8">#REF!</definedName>
    <definedName name="____pl1" localSheetId="9">#REF!</definedName>
    <definedName name="____pl1">#REF!</definedName>
    <definedName name="____PL2" localSheetId="8">#REF!</definedName>
    <definedName name="____PL2" localSheetId="9">#REF!</definedName>
    <definedName name="____PL2">#REF!</definedName>
    <definedName name="____PL3" localSheetId="8">#REF!</definedName>
    <definedName name="____PL3" localSheetId="9">#REF!</definedName>
    <definedName name="____PL3">#REF!</definedName>
    <definedName name="____py1" localSheetId="8">#REF!</definedName>
    <definedName name="____py1" localSheetId="9">#REF!</definedName>
    <definedName name="____py1">#REF!</definedName>
    <definedName name="____SBB1" localSheetId="8">#REF!</definedName>
    <definedName name="____SBB1" localSheetId="9">#REF!</definedName>
    <definedName name="____SBB1">#REF!</definedName>
    <definedName name="____SBB2" localSheetId="8">#REF!</definedName>
    <definedName name="____SBB2" localSheetId="9">#REF!</definedName>
    <definedName name="____SBB2">#REF!</definedName>
    <definedName name="____SBB3" localSheetId="8">#REF!</definedName>
    <definedName name="____SBB3" localSheetId="9">#REF!</definedName>
    <definedName name="____SBB3">#REF!</definedName>
    <definedName name="____SBB4" localSheetId="8">#REF!</definedName>
    <definedName name="____SBB4" localSheetId="9">#REF!</definedName>
    <definedName name="____SBB4">#REF!</definedName>
    <definedName name="____SBB5" localSheetId="8">#REF!</definedName>
    <definedName name="____SBB5" localSheetId="9">#REF!</definedName>
    <definedName name="____SBB5">#REF!</definedName>
    <definedName name="____SCH1" localSheetId="8">#REF!</definedName>
    <definedName name="____SCH1" localSheetId="9">#REF!</definedName>
    <definedName name="____SCH1">#REF!</definedName>
    <definedName name="____SHH1" localSheetId="8">#REF!</definedName>
    <definedName name="____SHH1" localSheetId="9">#REF!</definedName>
    <definedName name="____SHH1">#REF!</definedName>
    <definedName name="____shh10" localSheetId="8">#REF!</definedName>
    <definedName name="____shh10" localSheetId="9">#REF!</definedName>
    <definedName name="____shh10">#REF!</definedName>
    <definedName name="____shh11" localSheetId="8">#REF!</definedName>
    <definedName name="____shh11" localSheetId="9">#REF!</definedName>
    <definedName name="____shh11">#REF!</definedName>
    <definedName name="____shh12" localSheetId="8">#REF!</definedName>
    <definedName name="____shh12" localSheetId="9">#REF!</definedName>
    <definedName name="____shh12">#REF!</definedName>
    <definedName name="____SHH13" localSheetId="8">#REF!</definedName>
    <definedName name="____SHH13" localSheetId="9">#REF!</definedName>
    <definedName name="____SHH13">#REF!</definedName>
    <definedName name="____SHH2" localSheetId="8">#REF!</definedName>
    <definedName name="____SHH2" localSheetId="9">#REF!</definedName>
    <definedName name="____SHH2">#REF!</definedName>
    <definedName name="____SHH3" localSheetId="8">#REF!</definedName>
    <definedName name="____SHH3" localSheetId="9">#REF!</definedName>
    <definedName name="____SHH3">#REF!</definedName>
    <definedName name="____shh4" localSheetId="8">#REF!</definedName>
    <definedName name="____shh4" localSheetId="9">#REF!</definedName>
    <definedName name="____shh4">#REF!</definedName>
    <definedName name="____shh5" localSheetId="8">#REF!</definedName>
    <definedName name="____shh5" localSheetId="9">#REF!</definedName>
    <definedName name="____shh5">#REF!</definedName>
    <definedName name="____shh6" localSheetId="8">#REF!</definedName>
    <definedName name="____shh6" localSheetId="9">#REF!</definedName>
    <definedName name="____shh6">#REF!</definedName>
    <definedName name="____shh7" localSheetId="8">#REF!</definedName>
    <definedName name="____shh7" localSheetId="9">#REF!</definedName>
    <definedName name="____shh7">#REF!</definedName>
    <definedName name="____shh8" localSheetId="8">#REF!</definedName>
    <definedName name="____shh8" localSheetId="9">#REF!</definedName>
    <definedName name="____shh8">#REF!</definedName>
    <definedName name="____shh9" localSheetId="8">#REF!</definedName>
    <definedName name="____shh9" localSheetId="9">#REF!</definedName>
    <definedName name="____shh9">#REF!</definedName>
    <definedName name="____SIN1" localSheetId="8">#REF!</definedName>
    <definedName name="____SIN1" localSheetId="9">#REF!</definedName>
    <definedName name="____SIN1">#REF!</definedName>
    <definedName name="____SLL1" localSheetId="8">#REF!</definedName>
    <definedName name="____SLL1" localSheetId="9">#REF!</definedName>
    <definedName name="____SLL1">#REF!</definedName>
    <definedName name="____SLL2" localSheetId="8">#REF!</definedName>
    <definedName name="____SLL2" localSheetId="9">#REF!</definedName>
    <definedName name="____SLL2">#REF!</definedName>
    <definedName name="____SLL3" localSheetId="8">#REF!</definedName>
    <definedName name="____SLL3" localSheetId="9">#REF!</definedName>
    <definedName name="____SLL3">#REF!</definedName>
    <definedName name="____ST1" localSheetId="8">#REF!</definedName>
    <definedName name="____ST1" localSheetId="9">#REF!</definedName>
    <definedName name="____ST1">#REF!</definedName>
    <definedName name="____STT1" localSheetId="8">#REF!</definedName>
    <definedName name="____STT1" localSheetId="9">#REF!</definedName>
    <definedName name="____STT1">#REF!</definedName>
    <definedName name="____STT2" localSheetId="8">#REF!</definedName>
    <definedName name="____STT2" localSheetId="9">#REF!</definedName>
    <definedName name="____STT2">#REF!</definedName>
    <definedName name="____STT3" localSheetId="8">#REF!</definedName>
    <definedName name="____STT3" localSheetId="9">#REF!</definedName>
    <definedName name="____STT3">#REF!</definedName>
    <definedName name="____STT4" localSheetId="8">#REF!</definedName>
    <definedName name="____STT4" localSheetId="9">#REF!</definedName>
    <definedName name="____STT4">#REF!</definedName>
    <definedName name="____STT5" localSheetId="8">#REF!</definedName>
    <definedName name="____STT5" localSheetId="9">#REF!</definedName>
    <definedName name="____STT5">#REF!</definedName>
    <definedName name="____STT6" localSheetId="8">#REF!</definedName>
    <definedName name="____STT6" localSheetId="9">#REF!</definedName>
    <definedName name="____STT6">#REF!</definedName>
    <definedName name="____SUN1" localSheetId="8">#REF!</definedName>
    <definedName name="____SUN1" localSheetId="9">#REF!</definedName>
    <definedName name="____SUN1">#REF!</definedName>
    <definedName name="____SUN2">#N/A</definedName>
    <definedName name="____SUN234" localSheetId="7">#REF!</definedName>
    <definedName name="____SUN234" localSheetId="8">#REF!</definedName>
    <definedName name="____SUN234" localSheetId="9">#REF!</definedName>
    <definedName name="____SUN234">#REF!</definedName>
    <definedName name="____tbb1" localSheetId="8">#REF!</definedName>
    <definedName name="____tbb1" localSheetId="9">#REF!</definedName>
    <definedName name="____tbb1">#REF!</definedName>
    <definedName name="____tbb2" localSheetId="8">#REF!</definedName>
    <definedName name="____tbb2" localSheetId="9">#REF!</definedName>
    <definedName name="____tbb2">#REF!</definedName>
    <definedName name="____tbb3" localSheetId="8">#REF!</definedName>
    <definedName name="____tbb3" localSheetId="9">#REF!</definedName>
    <definedName name="____tbb3">#REF!</definedName>
    <definedName name="____tbb4" localSheetId="8">#REF!</definedName>
    <definedName name="____tbb4" localSheetId="9">#REF!</definedName>
    <definedName name="____tbb4">#REF!</definedName>
    <definedName name="____tbb5" localSheetId="8">#REF!</definedName>
    <definedName name="____tbb5" localSheetId="9">#REF!</definedName>
    <definedName name="____tbb5">#REF!</definedName>
    <definedName name="____tbb6" localSheetId="8">#REF!</definedName>
    <definedName name="____tbb6" localSheetId="9">#REF!</definedName>
    <definedName name="____tbb6">#REF!</definedName>
    <definedName name="____tbb7" localSheetId="8">#REF!</definedName>
    <definedName name="____tbb7" localSheetId="9">#REF!</definedName>
    <definedName name="____tbb7">#REF!</definedName>
    <definedName name="____Ty1" localSheetId="8">#REF!</definedName>
    <definedName name="____Ty1" localSheetId="9">#REF!</definedName>
    <definedName name="____Ty1">#REF!</definedName>
    <definedName name="____Ty2" localSheetId="8">#REF!</definedName>
    <definedName name="____Ty2" localSheetId="9">#REF!</definedName>
    <definedName name="____Ty2">#REF!</definedName>
    <definedName name="____Zz10137" localSheetId="8">#REF!</definedName>
    <definedName name="____Zz10137" localSheetId="9">#REF!</definedName>
    <definedName name="____Zz10137">#REF!</definedName>
    <definedName name="___A69999" localSheetId="8">#REF!</definedName>
    <definedName name="___A69999" localSheetId="9">#REF!</definedName>
    <definedName name="___A69999">#REF!</definedName>
    <definedName name="___A99999" localSheetId="8">#REF!</definedName>
    <definedName name="___A99999" localSheetId="9">#REF!</definedName>
    <definedName name="___A99999">#REF!</definedName>
    <definedName name="___aab42" localSheetId="8">#REF!</definedName>
    <definedName name="___aab42" localSheetId="9">#REF!</definedName>
    <definedName name="___aab42">#REF!</definedName>
    <definedName name="___BUN1">#N/A</definedName>
    <definedName name="___BUN2" localSheetId="7">#REF!</definedName>
    <definedName name="___BUN2" localSheetId="8">#REF!</definedName>
    <definedName name="___BUN2" localSheetId="9">#REF!</definedName>
    <definedName name="___BUN2">#REF!</definedName>
    <definedName name="___BUN3" localSheetId="7">#REF!</definedName>
    <definedName name="___BUN3" localSheetId="8">#REF!</definedName>
    <definedName name="___BUN3" localSheetId="9">#REF!</definedName>
    <definedName name="___BUN3">#REF!</definedName>
    <definedName name="___BUN4" localSheetId="7">#REF!</definedName>
    <definedName name="___BUN4" localSheetId="8">#REF!</definedName>
    <definedName name="___BUN4" localSheetId="9">#REF!</definedName>
    <definedName name="___BUN4">#REF!</definedName>
    <definedName name="___ctc1" localSheetId="8">#REF!</definedName>
    <definedName name="___ctc1" localSheetId="9">#REF!</definedName>
    <definedName name="___ctc1">#REF!</definedName>
    <definedName name="___ctc2" localSheetId="8">#REF!</definedName>
    <definedName name="___ctc2" localSheetId="9">#REF!</definedName>
    <definedName name="___ctc2">#REF!</definedName>
    <definedName name="___ctc3" localSheetId="8">#REF!</definedName>
    <definedName name="___ctc3" localSheetId="9">#REF!</definedName>
    <definedName name="___ctc3">#REF!</definedName>
    <definedName name="___ELL1" localSheetId="8">#REF!</definedName>
    <definedName name="___ELL1" localSheetId="9">#REF!</definedName>
    <definedName name="___ELL1">#REF!</definedName>
    <definedName name="___ELL2" localSheetId="8">#REF!</definedName>
    <definedName name="___ELL2" localSheetId="9">#REF!</definedName>
    <definedName name="___ELL2">#REF!</definedName>
    <definedName name="___FBB1" localSheetId="8">#REF!</definedName>
    <definedName name="___FBB1" localSheetId="9">#REF!</definedName>
    <definedName name="___FBB1">#REF!</definedName>
    <definedName name="___FBB2" localSheetId="8">#REF!</definedName>
    <definedName name="___FBB2" localSheetId="9">#REF!</definedName>
    <definedName name="___FBB2">#REF!</definedName>
    <definedName name="___FBB3" localSheetId="8">#REF!</definedName>
    <definedName name="___FBB3" localSheetId="9">#REF!</definedName>
    <definedName name="___FBB3">#REF!</definedName>
    <definedName name="___FHH1" localSheetId="8">#REF!</definedName>
    <definedName name="___FHH1" localSheetId="9">#REF!</definedName>
    <definedName name="___FHH1">#REF!</definedName>
    <definedName name="___FHH2" localSheetId="8">#REF!</definedName>
    <definedName name="___FHH2" localSheetId="9">#REF!</definedName>
    <definedName name="___FHH2">#REF!</definedName>
    <definedName name="___FHH3" localSheetId="8">#REF!</definedName>
    <definedName name="___FHH3" localSheetId="9">#REF!</definedName>
    <definedName name="___FHH3">#REF!</definedName>
    <definedName name="___GHH1" localSheetId="8">#REF!</definedName>
    <definedName name="___GHH1" localSheetId="9">#REF!</definedName>
    <definedName name="___GHH1">#REF!</definedName>
    <definedName name="___GHH2" localSheetId="8">#REF!</definedName>
    <definedName name="___GHH2" localSheetId="9">#REF!</definedName>
    <definedName name="___GHH2">#REF!</definedName>
    <definedName name="___GO1" localSheetId="8">#REF!</definedName>
    <definedName name="___GO1" localSheetId="9">#REF!</definedName>
    <definedName name="___GO1">#REF!</definedName>
    <definedName name="___GO2" localSheetId="8">#REF!</definedName>
    <definedName name="___GO2" localSheetId="9">#REF!</definedName>
    <definedName name="___GO2">#REF!</definedName>
    <definedName name="___go3" localSheetId="8">#REF!</definedName>
    <definedName name="___go3" localSheetId="9">#REF!</definedName>
    <definedName name="___go3">#REF!</definedName>
    <definedName name="___JEA1" localSheetId="8">#REF!</definedName>
    <definedName name="___JEA1" localSheetId="9">#REF!</definedName>
    <definedName name="___JEA1">#REF!</definedName>
    <definedName name="___JEA2" localSheetId="8">#REF!</definedName>
    <definedName name="___JEA2" localSheetId="9">#REF!</definedName>
    <definedName name="___JEA2">#REF!</definedName>
    <definedName name="___JOI13" localSheetId="8">#REF!</definedName>
    <definedName name="___JOI13" localSheetId="9">#REF!</definedName>
    <definedName name="___JOI13">#REF!</definedName>
    <definedName name="___key1" hidden="1">#N/A</definedName>
    <definedName name="___kwy1" localSheetId="8" hidden="1">{#N/A,#N/A,FALSE,"ALM-ASISC"}</definedName>
    <definedName name="___kwy1" localSheetId="9" hidden="1">{#N/A,#N/A,FALSE,"ALM-ASISC"}</definedName>
    <definedName name="___kwy1" hidden="1">{#N/A,#N/A,FALSE,"ALM-ASISC"}</definedName>
    <definedName name="___MaL1" localSheetId="8">#REF!</definedName>
    <definedName name="___MaL1" localSheetId="9">#REF!</definedName>
    <definedName name="___MaL1">#REF!</definedName>
    <definedName name="___MaL2" localSheetId="8">#REF!</definedName>
    <definedName name="___MaL2" localSheetId="9">#REF!</definedName>
    <definedName name="___MaL2">#REF!</definedName>
    <definedName name="___MS275" hidden="1">{#N/A,#N/A,FALSE,"TABLE"}</definedName>
    <definedName name="___NLL1" localSheetId="8">#REF!</definedName>
    <definedName name="___NLL1" localSheetId="9">#REF!</definedName>
    <definedName name="___NLL1">#REF!</definedName>
    <definedName name="___NLL2" localSheetId="8">#REF!</definedName>
    <definedName name="___NLL2" localSheetId="9">#REF!</definedName>
    <definedName name="___NLL2">#REF!</definedName>
    <definedName name="___NLL3" localSheetId="8">#REF!</definedName>
    <definedName name="___NLL3" localSheetId="9">#REF!</definedName>
    <definedName name="___NLL3">#REF!</definedName>
    <definedName name="___NLL4" localSheetId="8">#REF!</definedName>
    <definedName name="___NLL4" localSheetId="9">#REF!</definedName>
    <definedName name="___NLL4">#REF!</definedName>
    <definedName name="___NLL5" localSheetId="8">#REF!</definedName>
    <definedName name="___NLL5" localSheetId="9">#REF!</definedName>
    <definedName name="___NLL5">#REF!</definedName>
    <definedName name="___NO2" localSheetId="8">#REF!</definedName>
    <definedName name="___NO2" localSheetId="9">#REF!</definedName>
    <definedName name="___NO2">#REF!</definedName>
    <definedName name="___pl1" localSheetId="8">#REF!</definedName>
    <definedName name="___pl1" localSheetId="9">#REF!</definedName>
    <definedName name="___pl1">#REF!</definedName>
    <definedName name="___PL2" localSheetId="8">#REF!</definedName>
    <definedName name="___PL2" localSheetId="9">#REF!</definedName>
    <definedName name="___PL2">#REF!</definedName>
    <definedName name="___PL3" localSheetId="8">#REF!</definedName>
    <definedName name="___PL3" localSheetId="9">#REF!</definedName>
    <definedName name="___PL3">#REF!</definedName>
    <definedName name="___py1" localSheetId="8">#REF!</definedName>
    <definedName name="___py1" localSheetId="9">#REF!</definedName>
    <definedName name="___py1">#REF!</definedName>
    <definedName name="___q45" hidden="1">{"'용역비'!$A$4:$C$8"}</definedName>
    <definedName name="___SBB1" localSheetId="8">#REF!</definedName>
    <definedName name="___SBB1" localSheetId="9">#REF!</definedName>
    <definedName name="___SBB1">#REF!</definedName>
    <definedName name="___SBB2" localSheetId="8">#REF!</definedName>
    <definedName name="___SBB2" localSheetId="9">#REF!</definedName>
    <definedName name="___SBB2">#REF!</definedName>
    <definedName name="___SBB3" localSheetId="8">#REF!</definedName>
    <definedName name="___SBB3" localSheetId="9">#REF!</definedName>
    <definedName name="___SBB3">#REF!</definedName>
    <definedName name="___SBB4" localSheetId="8">#REF!</definedName>
    <definedName name="___SBB4" localSheetId="9">#REF!</definedName>
    <definedName name="___SBB4">#REF!</definedName>
    <definedName name="___SBB5" localSheetId="8">#REF!</definedName>
    <definedName name="___SBB5" localSheetId="9">#REF!</definedName>
    <definedName name="___SBB5">#REF!</definedName>
    <definedName name="___SCH1" localSheetId="8">#REF!</definedName>
    <definedName name="___SCH1" localSheetId="9">#REF!</definedName>
    <definedName name="___SCH1">#REF!</definedName>
    <definedName name="___SHH1" localSheetId="8">#REF!</definedName>
    <definedName name="___SHH1" localSheetId="9">#REF!</definedName>
    <definedName name="___SHH1">#REF!</definedName>
    <definedName name="___shh10" localSheetId="8">#REF!</definedName>
    <definedName name="___shh10" localSheetId="9">#REF!</definedName>
    <definedName name="___shh10">#REF!</definedName>
    <definedName name="___shh11" localSheetId="8">#REF!</definedName>
    <definedName name="___shh11" localSheetId="9">#REF!</definedName>
    <definedName name="___shh11">#REF!</definedName>
    <definedName name="___shh12" localSheetId="8">#REF!</definedName>
    <definedName name="___shh12" localSheetId="9">#REF!</definedName>
    <definedName name="___shh12">#REF!</definedName>
    <definedName name="___SHH13" localSheetId="8">#REF!</definedName>
    <definedName name="___SHH13" localSheetId="9">#REF!</definedName>
    <definedName name="___SHH13">#REF!</definedName>
    <definedName name="___SHH2" localSheetId="8">#REF!</definedName>
    <definedName name="___SHH2" localSheetId="9">#REF!</definedName>
    <definedName name="___SHH2">#REF!</definedName>
    <definedName name="___SHH3" localSheetId="8">#REF!</definedName>
    <definedName name="___SHH3" localSheetId="9">#REF!</definedName>
    <definedName name="___SHH3">#REF!</definedName>
    <definedName name="___shh4" localSheetId="8">#REF!</definedName>
    <definedName name="___shh4" localSheetId="9">#REF!</definedName>
    <definedName name="___shh4">#REF!</definedName>
    <definedName name="___shh5" localSheetId="8">#REF!</definedName>
    <definedName name="___shh5" localSheetId="9">#REF!</definedName>
    <definedName name="___shh5">#REF!</definedName>
    <definedName name="___shh6" localSheetId="8">#REF!</definedName>
    <definedName name="___shh6" localSheetId="9">#REF!</definedName>
    <definedName name="___shh6">#REF!</definedName>
    <definedName name="___shh7" localSheetId="8">#REF!</definedName>
    <definedName name="___shh7" localSheetId="9">#REF!</definedName>
    <definedName name="___shh7">#REF!</definedName>
    <definedName name="___shh8" localSheetId="8">#REF!</definedName>
    <definedName name="___shh8" localSheetId="9">#REF!</definedName>
    <definedName name="___shh8">#REF!</definedName>
    <definedName name="___shh9" localSheetId="8">#REF!</definedName>
    <definedName name="___shh9" localSheetId="9">#REF!</definedName>
    <definedName name="___shh9">#REF!</definedName>
    <definedName name="___SIN1" localSheetId="8">#REF!</definedName>
    <definedName name="___SIN1" localSheetId="9">#REF!</definedName>
    <definedName name="___SIN1">#REF!</definedName>
    <definedName name="___SLL1" localSheetId="8">#REF!</definedName>
    <definedName name="___SLL1" localSheetId="9">#REF!</definedName>
    <definedName name="___SLL1">#REF!</definedName>
    <definedName name="___SLL2" localSheetId="8">#REF!</definedName>
    <definedName name="___SLL2" localSheetId="9">#REF!</definedName>
    <definedName name="___SLL2">#REF!</definedName>
    <definedName name="___SLL3" localSheetId="8">#REF!</definedName>
    <definedName name="___SLL3" localSheetId="9">#REF!</definedName>
    <definedName name="___SLL3">#REF!</definedName>
    <definedName name="___ST1" localSheetId="8">#REF!</definedName>
    <definedName name="___ST1" localSheetId="9">#REF!</definedName>
    <definedName name="___ST1">#REF!</definedName>
    <definedName name="___STT1" localSheetId="8">#REF!</definedName>
    <definedName name="___STT1" localSheetId="9">#REF!</definedName>
    <definedName name="___STT1">#REF!</definedName>
    <definedName name="___STT2" localSheetId="8">#REF!</definedName>
    <definedName name="___STT2" localSheetId="9">#REF!</definedName>
    <definedName name="___STT2">#REF!</definedName>
    <definedName name="___STT3" localSheetId="8">#REF!</definedName>
    <definedName name="___STT3" localSheetId="9">#REF!</definedName>
    <definedName name="___STT3">#REF!</definedName>
    <definedName name="___STT4" localSheetId="8">#REF!</definedName>
    <definedName name="___STT4" localSheetId="9">#REF!</definedName>
    <definedName name="___STT4">#REF!</definedName>
    <definedName name="___STT5" localSheetId="8">#REF!</definedName>
    <definedName name="___STT5" localSheetId="9">#REF!</definedName>
    <definedName name="___STT5">#REF!</definedName>
    <definedName name="___STT6" localSheetId="8">#REF!</definedName>
    <definedName name="___STT6" localSheetId="9">#REF!</definedName>
    <definedName name="___STT6">#REF!</definedName>
    <definedName name="___SUN1" localSheetId="8">#REF!</definedName>
    <definedName name="___SUN1" localSheetId="9">#REF!</definedName>
    <definedName name="___SUN1">#REF!</definedName>
    <definedName name="___SUN2">#N/A</definedName>
    <definedName name="___SUN234" localSheetId="7">#REF!</definedName>
    <definedName name="___SUN234" localSheetId="8">#REF!</definedName>
    <definedName name="___SUN234" localSheetId="9">#REF!</definedName>
    <definedName name="___SUN234">#REF!</definedName>
    <definedName name="___tbb1" localSheetId="8">#REF!</definedName>
    <definedName name="___tbb1" localSheetId="9">#REF!</definedName>
    <definedName name="___tbb1">#REF!</definedName>
    <definedName name="___tbb2" localSheetId="8">#REF!</definedName>
    <definedName name="___tbb2" localSheetId="9">#REF!</definedName>
    <definedName name="___tbb2">#REF!</definedName>
    <definedName name="___tbb3" localSheetId="8">#REF!</definedName>
    <definedName name="___tbb3" localSheetId="9">#REF!</definedName>
    <definedName name="___tbb3">#REF!</definedName>
    <definedName name="___tbb4" localSheetId="8">#REF!</definedName>
    <definedName name="___tbb4" localSheetId="9">#REF!</definedName>
    <definedName name="___tbb4">#REF!</definedName>
    <definedName name="___tbb5" localSheetId="8">#REF!</definedName>
    <definedName name="___tbb5" localSheetId="9">#REF!</definedName>
    <definedName name="___tbb5">#REF!</definedName>
    <definedName name="___tbb6" localSheetId="8">#REF!</definedName>
    <definedName name="___tbb6" localSheetId="9">#REF!</definedName>
    <definedName name="___tbb6">#REF!</definedName>
    <definedName name="___tbb7" localSheetId="8">#REF!</definedName>
    <definedName name="___tbb7" localSheetId="9">#REF!</definedName>
    <definedName name="___tbb7">#REF!</definedName>
    <definedName name="___Ty1" localSheetId="8">#REF!</definedName>
    <definedName name="___Ty1" localSheetId="9">#REF!</definedName>
    <definedName name="___Ty1">#REF!</definedName>
    <definedName name="___Ty2" localSheetId="8">#REF!</definedName>
    <definedName name="___Ty2" localSheetId="9">#REF!</definedName>
    <definedName name="___Ty2">#REF!</definedName>
    <definedName name="___xlfn.BAHTTEXT" hidden="1">#NAME?</definedName>
    <definedName name="__123Graph_D" localSheetId="8" hidden="1">#REF!</definedName>
    <definedName name="__123Graph_D" localSheetId="9" hidden="1">#REF!</definedName>
    <definedName name="__123Graph_LBL_A" hidden="1">#N/A</definedName>
    <definedName name="__123Graph_LBL_B" hidden="1">#N/A</definedName>
    <definedName name="__123Graph_X" hidden="1">#N/A</definedName>
    <definedName name="__A66000" localSheetId="8">#REF!</definedName>
    <definedName name="__A66000" localSheetId="9">#REF!</definedName>
    <definedName name="__A66000">#REF!</definedName>
    <definedName name="__A69999" localSheetId="8">#REF!</definedName>
    <definedName name="__A69999" localSheetId="9">#REF!</definedName>
    <definedName name="__A69999">#REF!</definedName>
    <definedName name="__A99999" localSheetId="8">#REF!</definedName>
    <definedName name="__A99999" localSheetId="9">#REF!</definedName>
    <definedName name="__A99999">#REF!</definedName>
    <definedName name="__aab42" localSheetId="8">#REF!</definedName>
    <definedName name="__aab42" localSheetId="9">#REF!</definedName>
    <definedName name="__aab42">#REF!</definedName>
    <definedName name="__AS1">#N/A</definedName>
    <definedName name="__AS2">#N/A</definedName>
    <definedName name="__AS3">#N/A</definedName>
    <definedName name="__BUN1">#N/A</definedName>
    <definedName name="__bun123" localSheetId="8">#REF!</definedName>
    <definedName name="__bun123" localSheetId="9">#REF!</definedName>
    <definedName name="__bun123">#REF!</definedName>
    <definedName name="__BUN2" localSheetId="7">#REF!</definedName>
    <definedName name="__BUN2" localSheetId="8">#REF!</definedName>
    <definedName name="__BUN2" localSheetId="9">#REF!</definedName>
    <definedName name="__BUN2">#REF!</definedName>
    <definedName name="__BUN3" localSheetId="7">#REF!</definedName>
    <definedName name="__BUN3" localSheetId="8">#REF!</definedName>
    <definedName name="__BUN3" localSheetId="9">#REF!</definedName>
    <definedName name="__BUN3">#REF!</definedName>
    <definedName name="__BUN4" localSheetId="7">#REF!</definedName>
    <definedName name="__BUN4" localSheetId="8">#REF!</definedName>
    <definedName name="__BUN4" localSheetId="9">#REF!</definedName>
    <definedName name="__BUN4">#REF!</definedName>
    <definedName name="__ctc1" localSheetId="8">#REF!</definedName>
    <definedName name="__ctc1" localSheetId="9">#REF!</definedName>
    <definedName name="__ctc1">#REF!</definedName>
    <definedName name="__ctc2" localSheetId="8">#REF!</definedName>
    <definedName name="__ctc2" localSheetId="9">#REF!</definedName>
    <definedName name="__ctc2">#REF!</definedName>
    <definedName name="__ctc3" localSheetId="8">#REF!</definedName>
    <definedName name="__ctc3" localSheetId="9">#REF!</definedName>
    <definedName name="__ctc3">#REF!</definedName>
    <definedName name="__DemandLoad">TRUE</definedName>
    <definedName name="__ELL1" localSheetId="8">#REF!</definedName>
    <definedName name="__ELL1" localSheetId="9">#REF!</definedName>
    <definedName name="__ELL1">#REF!</definedName>
    <definedName name="__ELL2" localSheetId="8">#REF!</definedName>
    <definedName name="__ELL2" localSheetId="9">#REF!</definedName>
    <definedName name="__ELL2">#REF!</definedName>
    <definedName name="__FBB1" localSheetId="8">#REF!</definedName>
    <definedName name="__FBB1" localSheetId="9">#REF!</definedName>
    <definedName name="__FBB1">#REF!</definedName>
    <definedName name="__FBB2" localSheetId="8">#REF!</definedName>
    <definedName name="__FBB2" localSheetId="9">#REF!</definedName>
    <definedName name="__FBB2">#REF!</definedName>
    <definedName name="__FBB3" localSheetId="8">#REF!</definedName>
    <definedName name="__FBB3" localSheetId="9">#REF!</definedName>
    <definedName name="__FBB3">#REF!</definedName>
    <definedName name="__FHH1" localSheetId="8">#REF!</definedName>
    <definedName name="__FHH1" localSheetId="9">#REF!</definedName>
    <definedName name="__FHH1">#REF!</definedName>
    <definedName name="__FHH2" localSheetId="8">#REF!</definedName>
    <definedName name="__FHH2" localSheetId="9">#REF!</definedName>
    <definedName name="__FHH2">#REF!</definedName>
    <definedName name="__FHH3" localSheetId="8">#REF!</definedName>
    <definedName name="__FHH3" localSheetId="9">#REF!</definedName>
    <definedName name="__FHH3">#REF!</definedName>
    <definedName name="__GHH1" localSheetId="8">#REF!</definedName>
    <definedName name="__GHH1" localSheetId="9">#REF!</definedName>
    <definedName name="__GHH1">#REF!</definedName>
    <definedName name="__GHH2" localSheetId="8">#REF!</definedName>
    <definedName name="__GHH2" localSheetId="9">#REF!</definedName>
    <definedName name="__GHH2">#REF!</definedName>
    <definedName name="__GO1" localSheetId="8">#REF!</definedName>
    <definedName name="__GO1" localSheetId="9">#REF!</definedName>
    <definedName name="__GO1">#REF!</definedName>
    <definedName name="__GO2" localSheetId="8">#REF!</definedName>
    <definedName name="__GO2" localSheetId="9">#REF!</definedName>
    <definedName name="__GO2">#REF!</definedName>
    <definedName name="__go3" localSheetId="8">#REF!</definedName>
    <definedName name="__go3" localSheetId="9">#REF!</definedName>
    <definedName name="__go3">#REF!</definedName>
    <definedName name="__HSH2" localSheetId="7">#REF!</definedName>
    <definedName name="__IV65999" localSheetId="8">#REF!</definedName>
    <definedName name="__IV65999" localSheetId="9">#REF!</definedName>
    <definedName name="__IV65999">#REF!</definedName>
    <definedName name="__IV66000" localSheetId="8">#REF!</definedName>
    <definedName name="__IV66000" localSheetId="9">#REF!</definedName>
    <definedName name="__IV66000">#REF!</definedName>
    <definedName name="__IV69999" localSheetId="8">#REF!</definedName>
    <definedName name="__IV69999" localSheetId="9">#REF!</definedName>
    <definedName name="__IV69999">#REF!</definedName>
    <definedName name="__IV70000" localSheetId="8">#REF!</definedName>
    <definedName name="__IV70000" localSheetId="9">#REF!</definedName>
    <definedName name="__IV70000">#REF!</definedName>
    <definedName name="__IV99999" localSheetId="8">#REF!</definedName>
    <definedName name="__IV99999" localSheetId="9">#REF!</definedName>
    <definedName name="__IV99999">#REF!</definedName>
    <definedName name="__JEA1" localSheetId="8">#REF!</definedName>
    <definedName name="__JEA1" localSheetId="9">#REF!</definedName>
    <definedName name="__JEA1">#REF!</definedName>
    <definedName name="__JEA2" localSheetId="8">#REF!</definedName>
    <definedName name="__JEA2" localSheetId="9">#REF!</definedName>
    <definedName name="__JEA2">#REF!</definedName>
    <definedName name="__jkw1" localSheetId="8">#REF!</definedName>
    <definedName name="__jkw1" localSheetId="9">#REF!</definedName>
    <definedName name="__jkw1">#REF!</definedName>
    <definedName name="__JOI13" localSheetId="8">#REF!</definedName>
    <definedName name="__JOI13" localSheetId="9">#REF!</definedName>
    <definedName name="__JOI13">#REF!</definedName>
    <definedName name="__key1" hidden="1">#N/A</definedName>
    <definedName name="__kwy1" localSheetId="8" hidden="1">{#N/A,#N/A,FALSE,"ALM-ASISC"}</definedName>
    <definedName name="__kwy1" localSheetId="9" hidden="1">{#N/A,#N/A,FALSE,"ALM-ASISC"}</definedName>
    <definedName name="__kwy1" hidden="1">{#N/A,#N/A,FALSE,"ALM-ASISC"}</definedName>
    <definedName name="__MaL1" localSheetId="8">#REF!</definedName>
    <definedName name="__MaL1" localSheetId="9">#REF!</definedName>
    <definedName name="__MaL1">#REF!</definedName>
    <definedName name="__MaL2" localSheetId="8">#REF!</definedName>
    <definedName name="__MaL2" localSheetId="9">#REF!</definedName>
    <definedName name="__MaL2">#REF!</definedName>
    <definedName name="__MS275" localSheetId="7" hidden="1">{#N/A,#N/A,FALSE,"TABLE"}</definedName>
    <definedName name="__MS275" localSheetId="8" hidden="1">{#N/A,#N/A,FALSE,"TABLE"}</definedName>
    <definedName name="__MS275" localSheetId="6" hidden="1">{#N/A,#N/A,FALSE,"TABLE"}</definedName>
    <definedName name="__MS275" localSheetId="9" hidden="1">{#N/A,#N/A,FALSE,"TABLE"}</definedName>
    <definedName name="__MS275" hidden="1">{#N/A,#N/A,FALSE,"TABLE"}</definedName>
    <definedName name="__NLL1" localSheetId="8">#REF!</definedName>
    <definedName name="__NLL1" localSheetId="9">#REF!</definedName>
    <definedName name="__NLL1">#REF!</definedName>
    <definedName name="__NLL2" localSheetId="8">#REF!</definedName>
    <definedName name="__NLL2" localSheetId="9">#REF!</definedName>
    <definedName name="__NLL2">#REF!</definedName>
    <definedName name="__NLL3" localSheetId="8">#REF!</definedName>
    <definedName name="__NLL3" localSheetId="9">#REF!</definedName>
    <definedName name="__NLL3">#REF!</definedName>
    <definedName name="__NLL4" localSheetId="8">#REF!</definedName>
    <definedName name="__NLL4" localSheetId="9">#REF!</definedName>
    <definedName name="__NLL4">#REF!</definedName>
    <definedName name="__NLL5" localSheetId="8">#REF!</definedName>
    <definedName name="__NLL5" localSheetId="9">#REF!</definedName>
    <definedName name="__NLL5">#REF!</definedName>
    <definedName name="__NO2" localSheetId="7">#REF!</definedName>
    <definedName name="__NO2" localSheetId="8">#REF!</definedName>
    <definedName name="__NO2" localSheetId="9">#REF!</definedName>
    <definedName name="__NO2">#REF!</definedName>
    <definedName name="__NP2" localSheetId="7">#REF!</definedName>
    <definedName name="__NSH2" localSheetId="7">#REF!</definedName>
    <definedName name="__pl1" localSheetId="8">#REF!</definedName>
    <definedName name="__pl1" localSheetId="9">#REF!</definedName>
    <definedName name="__pl1">#REF!</definedName>
    <definedName name="__PL2" localSheetId="8">#REF!</definedName>
    <definedName name="__PL2" localSheetId="9">#REF!</definedName>
    <definedName name="__PL2">#REF!</definedName>
    <definedName name="__PL3" localSheetId="8">#REF!</definedName>
    <definedName name="__PL3" localSheetId="9">#REF!</definedName>
    <definedName name="__PL3">#REF!</definedName>
    <definedName name="__py1" localSheetId="8">#REF!</definedName>
    <definedName name="__py1" localSheetId="9">#REF!</definedName>
    <definedName name="__py1">#REF!</definedName>
    <definedName name="__q45" hidden="1">{"'용역비'!$A$4:$C$8"}</definedName>
    <definedName name="__S2" localSheetId="8">BLCH</definedName>
    <definedName name="__S2" localSheetId="9">BLCH</definedName>
    <definedName name="__S2">BLCH</definedName>
    <definedName name="__SBB1" localSheetId="8">#REF!</definedName>
    <definedName name="__SBB1" localSheetId="9">#REF!</definedName>
    <definedName name="__SBB1">#REF!</definedName>
    <definedName name="__SBB2" localSheetId="8">#REF!</definedName>
    <definedName name="__SBB2" localSheetId="9">#REF!</definedName>
    <definedName name="__SBB2">#REF!</definedName>
    <definedName name="__SBB3" localSheetId="8">#REF!</definedName>
    <definedName name="__SBB3" localSheetId="9">#REF!</definedName>
    <definedName name="__SBB3">#REF!</definedName>
    <definedName name="__SBB4" localSheetId="8">#REF!</definedName>
    <definedName name="__SBB4" localSheetId="9">#REF!</definedName>
    <definedName name="__SBB4">#REF!</definedName>
    <definedName name="__SBB5" localSheetId="8">#REF!</definedName>
    <definedName name="__SBB5" localSheetId="9">#REF!</definedName>
    <definedName name="__SBB5">#REF!</definedName>
    <definedName name="__SCH1" localSheetId="8">#REF!</definedName>
    <definedName name="__SCH1" localSheetId="9">#REF!</definedName>
    <definedName name="__SCH1">#REF!</definedName>
    <definedName name="__SHH1" localSheetId="8">#REF!</definedName>
    <definedName name="__SHH1" localSheetId="9">#REF!</definedName>
    <definedName name="__SHH1">#REF!</definedName>
    <definedName name="__shh10" localSheetId="8">#REF!</definedName>
    <definedName name="__shh10" localSheetId="9">#REF!</definedName>
    <definedName name="__shh10">#REF!</definedName>
    <definedName name="__shh11" localSheetId="8">#REF!</definedName>
    <definedName name="__shh11" localSheetId="9">#REF!</definedName>
    <definedName name="__shh11">#REF!</definedName>
    <definedName name="__shh12" localSheetId="8">#REF!</definedName>
    <definedName name="__shh12" localSheetId="9">#REF!</definedName>
    <definedName name="__shh12">#REF!</definedName>
    <definedName name="__SHH13" localSheetId="8">#REF!</definedName>
    <definedName name="__SHH13" localSheetId="9">#REF!</definedName>
    <definedName name="__SHH13">#REF!</definedName>
    <definedName name="__SHH2" localSheetId="8">#REF!</definedName>
    <definedName name="__SHH2" localSheetId="9">#REF!</definedName>
    <definedName name="__SHH2">#REF!</definedName>
    <definedName name="__SHH3" localSheetId="8">#REF!</definedName>
    <definedName name="__SHH3" localSheetId="9">#REF!</definedName>
    <definedName name="__SHH3">#REF!</definedName>
    <definedName name="__shh4" localSheetId="8">#REF!</definedName>
    <definedName name="__shh4" localSheetId="9">#REF!</definedName>
    <definedName name="__shh4">#REF!</definedName>
    <definedName name="__shh5" localSheetId="8">#REF!</definedName>
    <definedName name="__shh5" localSheetId="9">#REF!</definedName>
    <definedName name="__shh5">#REF!</definedName>
    <definedName name="__shh6" localSheetId="8">#REF!</definedName>
    <definedName name="__shh6" localSheetId="9">#REF!</definedName>
    <definedName name="__shh6">#REF!</definedName>
    <definedName name="__shh7" localSheetId="8">#REF!</definedName>
    <definedName name="__shh7" localSheetId="9">#REF!</definedName>
    <definedName name="__shh7">#REF!</definedName>
    <definedName name="__shh8" localSheetId="8">#REF!</definedName>
    <definedName name="__shh8" localSheetId="9">#REF!</definedName>
    <definedName name="__shh8">#REF!</definedName>
    <definedName name="__shh9" localSheetId="8">#REF!</definedName>
    <definedName name="__shh9" localSheetId="9">#REF!</definedName>
    <definedName name="__shh9">#REF!</definedName>
    <definedName name="__SIN1" localSheetId="8">#REF!</definedName>
    <definedName name="__SIN1" localSheetId="9">#REF!</definedName>
    <definedName name="__SIN1">#REF!</definedName>
    <definedName name="__SLL1" localSheetId="8">#REF!</definedName>
    <definedName name="__SLL1" localSheetId="9">#REF!</definedName>
    <definedName name="__SLL1">#REF!</definedName>
    <definedName name="__SLL2" localSheetId="8">#REF!</definedName>
    <definedName name="__SLL2" localSheetId="9">#REF!</definedName>
    <definedName name="__SLL2">#REF!</definedName>
    <definedName name="__SLL3" localSheetId="8">#REF!</definedName>
    <definedName name="__SLL3" localSheetId="9">#REF!</definedName>
    <definedName name="__SLL3">#REF!</definedName>
    <definedName name="__ST1" localSheetId="8">#REF!</definedName>
    <definedName name="__ST1" localSheetId="9">#REF!</definedName>
    <definedName name="__ST1">#REF!</definedName>
    <definedName name="__STT1" localSheetId="8">#REF!</definedName>
    <definedName name="__STT1" localSheetId="9">#REF!</definedName>
    <definedName name="__STT1">#REF!</definedName>
    <definedName name="__STT2" localSheetId="8">#REF!</definedName>
    <definedName name="__STT2" localSheetId="9">#REF!</definedName>
    <definedName name="__STT2">#REF!</definedName>
    <definedName name="__STT3" localSheetId="8">#REF!</definedName>
    <definedName name="__STT3" localSheetId="9">#REF!</definedName>
    <definedName name="__STT3">#REF!</definedName>
    <definedName name="__STT4" localSheetId="8">#REF!</definedName>
    <definedName name="__STT4" localSheetId="9">#REF!</definedName>
    <definedName name="__STT4">#REF!</definedName>
    <definedName name="__STT5" localSheetId="8">#REF!</definedName>
    <definedName name="__STT5" localSheetId="9">#REF!</definedName>
    <definedName name="__STT5">#REF!</definedName>
    <definedName name="__STT6" localSheetId="8">#REF!</definedName>
    <definedName name="__STT6" localSheetId="9">#REF!</definedName>
    <definedName name="__STT6">#REF!</definedName>
    <definedName name="__SUN1" localSheetId="8">#REF!</definedName>
    <definedName name="__SUN1" localSheetId="9">#REF!</definedName>
    <definedName name="__SUN1">#REF!</definedName>
    <definedName name="__SUN2">#N/A</definedName>
    <definedName name="__SUN234" localSheetId="7">#REF!</definedName>
    <definedName name="__SUN234" localSheetId="8">#REF!</definedName>
    <definedName name="__SUN234" localSheetId="9">#REF!</definedName>
    <definedName name="__SUN234">#REF!</definedName>
    <definedName name="__tbb1" localSheetId="8">#REF!</definedName>
    <definedName name="__tbb1" localSheetId="9">#REF!</definedName>
    <definedName name="__tbb1">#REF!</definedName>
    <definedName name="__tbb2" localSheetId="8">#REF!</definedName>
    <definedName name="__tbb2" localSheetId="9">#REF!</definedName>
    <definedName name="__tbb2">#REF!</definedName>
    <definedName name="__tbb3" localSheetId="8">#REF!</definedName>
    <definedName name="__tbb3" localSheetId="9">#REF!</definedName>
    <definedName name="__tbb3">#REF!</definedName>
    <definedName name="__tbb4" localSheetId="8">#REF!</definedName>
    <definedName name="__tbb4" localSheetId="9">#REF!</definedName>
    <definedName name="__tbb4">#REF!</definedName>
    <definedName name="__tbb5" localSheetId="8">#REF!</definedName>
    <definedName name="__tbb5" localSheetId="9">#REF!</definedName>
    <definedName name="__tbb5">#REF!</definedName>
    <definedName name="__tbb6" localSheetId="8">#REF!</definedName>
    <definedName name="__tbb6" localSheetId="9">#REF!</definedName>
    <definedName name="__tbb6">#REF!</definedName>
    <definedName name="__tbb7" localSheetId="8">#REF!</definedName>
    <definedName name="__tbb7" localSheetId="9">#REF!</definedName>
    <definedName name="__tbb7">#REF!</definedName>
    <definedName name="__Ty1" localSheetId="8">#REF!</definedName>
    <definedName name="__Ty1" localSheetId="9">#REF!</definedName>
    <definedName name="__Ty1">#REF!</definedName>
    <definedName name="__Ty2" localSheetId="8">#REF!</definedName>
    <definedName name="__Ty2" localSheetId="9">#REF!</definedName>
    <definedName name="__Ty2">#REF!</definedName>
    <definedName name="__xlfn.BAHTTEXT" hidden="1">#NAME?</definedName>
    <definedName name="__Zz10137" localSheetId="8">#REF!</definedName>
    <definedName name="__Zz10137" localSheetId="9">#REF!</definedName>
    <definedName name="__Zz10137">#REF!</definedName>
    <definedName name="_01" localSheetId="7">#REF!</definedName>
    <definedName name="_01" localSheetId="8">#REF!</definedName>
    <definedName name="_01" localSheetId="9">#REF!</definedName>
    <definedName name="_01">#REF!</definedName>
    <definedName name="_02" localSheetId="7">#REF!</definedName>
    <definedName name="_02" localSheetId="8">#REF!</definedName>
    <definedName name="_02" localSheetId="9">#REF!</definedName>
    <definedName name="_02">#REF!</definedName>
    <definedName name="_03" localSheetId="8">#REF!</definedName>
    <definedName name="_03" localSheetId="9">#REF!</definedName>
    <definedName name="_03">#REF!</definedName>
    <definedName name="_04" localSheetId="8">#REF!</definedName>
    <definedName name="_04" localSheetId="9">#REF!</definedName>
    <definedName name="_04">#REF!</definedName>
    <definedName name="_05" localSheetId="8">#REF!</definedName>
    <definedName name="_05" localSheetId="9">#REF!</definedName>
    <definedName name="_05">#REF!</definedName>
    <definedName name="_06" localSheetId="8">#REF!</definedName>
    <definedName name="_06" localSheetId="9">#REF!</definedName>
    <definedName name="_06">#REF!</definedName>
    <definedName name="_07" localSheetId="8">#REF!</definedName>
    <definedName name="_07" localSheetId="9">#REF!</definedName>
    <definedName name="_07">#REF!</definedName>
    <definedName name="_08" localSheetId="8">#REF!</definedName>
    <definedName name="_08" localSheetId="9">#REF!</definedName>
    <definedName name="_08">#REF!</definedName>
    <definedName name="_09" localSheetId="8">#REF!</definedName>
    <definedName name="_09" localSheetId="9">#REF!</definedName>
    <definedName name="_09">#REF!</definedName>
    <definedName name="_1" localSheetId="8">#REF!</definedName>
    <definedName name="_1" localSheetId="9">#REF!</definedName>
    <definedName name="_1">#REF!</definedName>
    <definedName name="_1._EQUIPMENT_COST" localSheetId="8">#REF!</definedName>
    <definedName name="_1._EQUIPMENT_COST" localSheetId="9">#REF!</definedName>
    <definedName name="_1._EQUIPMENT_COST">#REF!</definedName>
    <definedName name="_1._SALARY" localSheetId="8">#REF!</definedName>
    <definedName name="_1._SALARY" localSheetId="9">#REF!</definedName>
    <definedName name="_1._SALARY">#REF!</definedName>
    <definedName name="_1._TEMPORARY_BUILDING" localSheetId="8">#REF!</definedName>
    <definedName name="_1._TEMPORARY_BUILDING" localSheetId="9">#REF!</definedName>
    <definedName name="_1._TEMPORARY_BUILDING">#REF!</definedName>
    <definedName name="_1._예산손익계산서" localSheetId="8">#REF!</definedName>
    <definedName name="_1._예산손익계산서" localSheetId="9">#REF!</definedName>
    <definedName name="_1._예산손익계산서">#REF!</definedName>
    <definedName name="_1.결과보고서" localSheetId="8">#REF!</definedName>
    <definedName name="_1.결과보고서" localSheetId="9">#REF!</definedName>
    <definedName name="_1.결과보고서">#REF!</definedName>
    <definedName name="_1_?쾴?" localSheetId="8">#REF!</definedName>
    <definedName name="_1_?쾴?" localSheetId="9">#REF!</definedName>
    <definedName name="_1_?쾴?">#REF!</definedName>
    <definedName name="_1_123Grap" localSheetId="8" hidden="1">#REF!</definedName>
    <definedName name="_1_123Grap" localSheetId="9" hidden="1">#REF!</definedName>
    <definedName name="_1_123Grap" hidden="1">#REF!</definedName>
    <definedName name="_10" localSheetId="8">#REF!</definedName>
    <definedName name="_10" localSheetId="9">#REF!</definedName>
    <definedName name="_10">#REF!</definedName>
    <definedName name="_10._INSURANCE" localSheetId="8">#REF!</definedName>
    <definedName name="_10._INSURANCE" localSheetId="9">#REF!</definedName>
    <definedName name="_10._INSURANCE">#REF!</definedName>
    <definedName name="_10.5톤_이하" localSheetId="8">#REF!</definedName>
    <definedName name="_10.5톤_이하" localSheetId="9">#REF!</definedName>
    <definedName name="_10.5톤_이하">#REF!</definedName>
    <definedName name="_10_?쾴?_?" localSheetId="8">#REF!</definedName>
    <definedName name="_10_?쾴?_?" localSheetId="9">#REF!</definedName>
    <definedName name="_10_?쾴?_?">#REF!</definedName>
    <definedName name="_10_?쾴?_T" localSheetId="8">#REF!</definedName>
    <definedName name="_10_?쾴?_T" localSheetId="9">#REF!</definedName>
    <definedName name="_10_?쾴?_T">#REF!</definedName>
    <definedName name="_10_0_0_F" localSheetId="8" hidden="1">#REF!</definedName>
    <definedName name="_10_0_0_F" localSheetId="9" hidden="1">#REF!</definedName>
    <definedName name="_10_0_0_F" hidden="1">#REF!</definedName>
    <definedName name="_10_0_Dist_" localSheetId="8" hidden="1">#REF!</definedName>
    <definedName name="_10_0_Dist_" localSheetId="9" hidden="1">#REF!</definedName>
    <definedName name="_10_0_Dist_" hidden="1">#REF!</definedName>
    <definedName name="_10_123Grap" hidden="1">#REF!</definedName>
    <definedName name="_100㎞_까지" localSheetId="8">#REF!</definedName>
    <definedName name="_100㎞_까지" localSheetId="9">#REF!</definedName>
    <definedName name="_100㎞_까지">#REF!</definedName>
    <definedName name="_10F" hidden="1">#REF!</definedName>
    <definedName name="_10㎞_까지" localSheetId="8">#REF!</definedName>
    <definedName name="_10㎞_까지" localSheetId="9">#REF!</definedName>
    <definedName name="_10㎞_까지">#REF!</definedName>
    <definedName name="_10톤_이하" localSheetId="8">#REF!</definedName>
    <definedName name="_10톤_이하" localSheetId="9">#REF!</definedName>
    <definedName name="_10톤_이하">#REF!</definedName>
    <definedName name="_11" localSheetId="8">#REF!</definedName>
    <definedName name="_11" localSheetId="9">#REF!</definedName>
    <definedName name="_11">#REF!</definedName>
    <definedName name="_11._JUP_DAE_BI" localSheetId="8">#REF!</definedName>
    <definedName name="_11._JUP_DAE_BI" localSheetId="9">#REF!</definedName>
    <definedName name="_11._JUP_DAE_BI">#REF!</definedName>
    <definedName name="_11.5톤_이하" localSheetId="8">#REF!</definedName>
    <definedName name="_11.5톤_이하" localSheetId="9">#REF!</definedName>
    <definedName name="_11.5톤_이하">#REF!</definedName>
    <definedName name="_11_0__123Grap" hidden="1">#REF!</definedName>
    <definedName name="_11_0_Dist_" localSheetId="8" hidden="1">#REF!</definedName>
    <definedName name="_11_0_Dist_" localSheetId="9" hidden="1">#REF!</definedName>
    <definedName name="_11_0_Dist_" hidden="1">#REF!</definedName>
    <definedName name="_11_123Grap" hidden="1">#REF!</definedName>
    <definedName name="_11Å__·¹_ÀÓ">#N/A</definedName>
    <definedName name="_11톤_이하" localSheetId="8">#REF!</definedName>
    <definedName name="_11톤_이하" localSheetId="9">#REF!</definedName>
    <definedName name="_11톤_이하">#REF!</definedName>
    <definedName name="_12" localSheetId="8">#REF!</definedName>
    <definedName name="_12" localSheetId="9">#REF!</definedName>
    <definedName name="_12">#REF!</definedName>
    <definedName name="_12._SU_SU_RYO" localSheetId="8">#REF!</definedName>
    <definedName name="_12._SU_SU_RYO" localSheetId="9">#REF!</definedName>
    <definedName name="_12._SU_SU_RYO">#REF!</definedName>
    <definedName name="_12_?쾴?_T" localSheetId="8">#REF!</definedName>
    <definedName name="_12_?쾴?_T" localSheetId="9">#REF!</definedName>
    <definedName name="_12_?쾴?_T">#REF!</definedName>
    <definedName name="_12_0_0_F" localSheetId="8" hidden="1">#REF!</definedName>
    <definedName name="_12_0_0_F" localSheetId="9" hidden="1">#REF!</definedName>
    <definedName name="_12_0_0_F" hidden="1">#REF!</definedName>
    <definedName name="_12_0_Dist_" hidden="1">#REF!</definedName>
    <definedName name="_12_123Grap" localSheetId="8" hidden="1">#REF!</definedName>
    <definedName name="_12_123Grap" localSheetId="9" hidden="1">#REF!</definedName>
    <definedName name="_12_123Grap" hidden="1">#REF!</definedName>
    <definedName name="_120㎞_까지" localSheetId="8">#REF!</definedName>
    <definedName name="_120㎞_까지" localSheetId="9">#REF!</definedName>
    <definedName name="_120㎞_까지">#REF!</definedName>
    <definedName name="_12ãæÐ_ÍïÞÀ_Íª">#N/A</definedName>
    <definedName name="_12톤_이하" localSheetId="8">#REF!</definedName>
    <definedName name="_12톤_이하" localSheetId="9">#REF!</definedName>
    <definedName name="_12톤_이하">#REF!</definedName>
    <definedName name="_13" localSheetId="8">#REF!</definedName>
    <definedName name="_13" localSheetId="9">#REF!</definedName>
    <definedName name="_13">#REF!</definedName>
    <definedName name="_13._SI_HUM_CHEUK_RYANG_BI" localSheetId="8">#REF!</definedName>
    <definedName name="_13._SI_HUM_CHEUK_RYANG_BI" localSheetId="9">#REF!</definedName>
    <definedName name="_13._SI_HUM_CHEUK_RYANG_BI">#REF!</definedName>
    <definedName name="_13_?쾴?___P" localSheetId="8">#REF!</definedName>
    <definedName name="_13_?쾴?___P" localSheetId="9">#REF!</definedName>
    <definedName name="_13_?쾴?___P">#REF!</definedName>
    <definedName name="_13_0_0_F" localSheetId="8" hidden="1">#REF!</definedName>
    <definedName name="_13_0_0_F" localSheetId="9" hidden="1">#REF!</definedName>
    <definedName name="_13_0_0_F" hidden="1">#REF!</definedName>
    <definedName name="_13GO1_" localSheetId="8">#REF!</definedName>
    <definedName name="_13GO1_" localSheetId="9">#REF!</definedName>
    <definedName name="_13GO1_">#REF!</definedName>
    <definedName name="_14" localSheetId="8">#REF!</definedName>
    <definedName name="_14" localSheetId="9">#REF!</definedName>
    <definedName name="_14">#REF!</definedName>
    <definedName name="_14._CAR_MAINTENANCE_FEE" localSheetId="8">#REF!</definedName>
    <definedName name="_14._CAR_MAINTENANCE_FEE" localSheetId="9">#REF!</definedName>
    <definedName name="_14._CAR_MAINTENANCE_FEE">#REF!</definedName>
    <definedName name="_140㎞_까지" localSheetId="8">#REF!</definedName>
    <definedName name="_140㎞_까지" localSheetId="9">#REF!</definedName>
    <definedName name="_140㎞_까지">#REF!</definedName>
    <definedName name="_14Å__·¹_ÀÓ">#N/A</definedName>
    <definedName name="_14Dist_" localSheetId="8" hidden="1">#REF!</definedName>
    <definedName name="_14Dist_" localSheetId="9" hidden="1">#REF!</definedName>
    <definedName name="_14Dist_" hidden="1">#REF!</definedName>
    <definedName name="_14GO2_" localSheetId="8">#REF!</definedName>
    <definedName name="_14GO2_" localSheetId="9">#REF!</definedName>
    <definedName name="_14GO2_">#REF!</definedName>
    <definedName name="_15" localSheetId="8">#REF!</definedName>
    <definedName name="_15" localSheetId="9">#REF!</definedName>
    <definedName name="_15">#REF!</definedName>
    <definedName name="_15._BI_PUM" localSheetId="8">#REF!</definedName>
    <definedName name="_15._BI_PUM" localSheetId="9">#REF!</definedName>
    <definedName name="_15._BI_PUM">#REF!</definedName>
    <definedName name="_15ãæÐ_ÍïÞÀ_Íª">#N/A</definedName>
    <definedName name="_15go3_" localSheetId="8">#REF!</definedName>
    <definedName name="_15go3_" localSheetId="9">#REF!</definedName>
    <definedName name="_15go3_">#REF!</definedName>
    <definedName name="_16" localSheetId="8">#REF!</definedName>
    <definedName name="_16" localSheetId="9">#REF!</definedName>
    <definedName name="_16">#REF!</definedName>
    <definedName name="_16._AN_JUN___SO_WHA_SI_SUL" localSheetId="8">#REF!</definedName>
    <definedName name="_16._AN_JUN___SO_WHA_SI_SUL" localSheetId="9">#REF!</definedName>
    <definedName name="_16._AN_JUN___SO_WHA_SI_SUL">#REF!</definedName>
    <definedName name="_16_?쾴?_T" localSheetId="8">#REF!</definedName>
    <definedName name="_16_?쾴?_T" localSheetId="9">#REF!</definedName>
    <definedName name="_16_?쾴?_T">#REF!</definedName>
    <definedName name="_160㎞_까지" localSheetId="8">#REF!</definedName>
    <definedName name="_160㎞_까지" localSheetId="9">#REF!</definedName>
    <definedName name="_160㎞_까지">#REF!</definedName>
    <definedName name="_16F" localSheetId="8" hidden="1">#REF!</definedName>
    <definedName name="_16F" localSheetId="9" hidden="1">#REF!</definedName>
    <definedName name="_16F" hidden="1">#REF!</definedName>
    <definedName name="_16GO1_" localSheetId="8">#REF!</definedName>
    <definedName name="_16GO1_" localSheetId="9">#REF!</definedName>
    <definedName name="_16GO1_">#REF!</definedName>
    <definedName name="_17" localSheetId="8">#REF!</definedName>
    <definedName name="_17" localSheetId="9">#REF!</definedName>
    <definedName name="_17">#REF!</definedName>
    <definedName name="_17._발주처_및_감독관_지원비" localSheetId="8">#REF!</definedName>
    <definedName name="_17._발주처_및_감독관_지원비" localSheetId="9">#REF!</definedName>
    <definedName name="_17._발주처_및_감독관_지원비">#REF!</definedName>
    <definedName name="_17_0__123Grap" localSheetId="8" hidden="1">#REF!</definedName>
    <definedName name="_17_0__123Grap" localSheetId="9" hidden="1">#REF!</definedName>
    <definedName name="_17_0__123Grap" hidden="1">#REF!</definedName>
    <definedName name="_17GO2_" localSheetId="8">#REF!</definedName>
    <definedName name="_17GO2_" localSheetId="9">#REF!</definedName>
    <definedName name="_17GO2_">#REF!</definedName>
    <definedName name="_18" localSheetId="8">#REF!</definedName>
    <definedName name="_18" localSheetId="9">#REF!</definedName>
    <definedName name="_18">#REF!</definedName>
    <definedName name="_18._TRANSLATION_FEE" localSheetId="8">#REF!</definedName>
    <definedName name="_18._TRANSLATION_FEE" localSheetId="9">#REF!</definedName>
    <definedName name="_18._TRANSLATION_FEE">#REF!</definedName>
    <definedName name="_18_0__123Grap" hidden="1">#REF!</definedName>
    <definedName name="_18_0_Dist_" localSheetId="8" hidden="1">#REF!</definedName>
    <definedName name="_18_0_Dist_" localSheetId="9" hidden="1">#REF!</definedName>
    <definedName name="_18_0_Dist_" hidden="1">#REF!</definedName>
    <definedName name="_180㎞_까지" localSheetId="8">#REF!</definedName>
    <definedName name="_180㎞_까지" localSheetId="9">#REF!</definedName>
    <definedName name="_180㎞_까지">#REF!</definedName>
    <definedName name="_18Dist_" hidden="1">#REF!</definedName>
    <definedName name="_18go3_" localSheetId="8">#REF!</definedName>
    <definedName name="_18go3_" localSheetId="9">#REF!</definedName>
    <definedName name="_18go3_">#REF!</definedName>
    <definedName name="_19" localSheetId="8">#REF!</definedName>
    <definedName name="_19" localSheetId="9">#REF!</definedName>
    <definedName name="_19">#REF!</definedName>
    <definedName name="_19._COMPUTER_WOON_YOUNG_BI" localSheetId="8">#REF!</definedName>
    <definedName name="_19._COMPUTER_WOON_YOUNG_BI" localSheetId="9">#REF!</definedName>
    <definedName name="_19._COMPUTER_WOON_YOUNG_BI">#REF!</definedName>
    <definedName name="_19_0_0_F" localSheetId="8" hidden="1">#REF!</definedName>
    <definedName name="_19_0_0_F" localSheetId="9" hidden="1">#REF!</definedName>
    <definedName name="_19_0_0_F" hidden="1">#REF!</definedName>
    <definedName name="_19_123Grap" localSheetId="8" hidden="1">#REF!</definedName>
    <definedName name="_19_123Grap" localSheetId="9" hidden="1">#REF!</definedName>
    <definedName name="_19_123Grap" hidden="1">#REF!</definedName>
    <definedName name="_1AS1_">#N/A</definedName>
    <definedName name="_2._GANJUP_INWON_WAGE" localSheetId="8">#REF!</definedName>
    <definedName name="_2._GANJUP_INWON_WAGE" localSheetId="9">#REF!</definedName>
    <definedName name="_2._GANJUP_INWON_WAGE">#REF!</definedName>
    <definedName name="_2._TEMPORARY_EXTERNAL_WORK" localSheetId="8">#REF!</definedName>
    <definedName name="_2._TEMPORARY_EXTERNAL_WORK" localSheetId="9">#REF!</definedName>
    <definedName name="_2._TEMPORARY_EXTERNAL_WORK">#REF!</definedName>
    <definedName name="_2.1마감리스트" localSheetId="8">#REF!</definedName>
    <definedName name="_2.1마감리스트" localSheetId="9">#REF!</definedName>
    <definedName name="_2.1마감리스트">#REF!</definedName>
    <definedName name="_2.5톤_이하" localSheetId="8">#REF!</definedName>
    <definedName name="_2.5톤_이하" localSheetId="9">#REF!</definedName>
    <definedName name="_2.5톤_이하">#REF!</definedName>
    <definedName name="_2.마감리스트" localSheetId="8">#REF!</definedName>
    <definedName name="_2.마감리스트" localSheetId="9">#REF!</definedName>
    <definedName name="_2.마감리스트">#REF!</definedName>
    <definedName name="_2_?쾴?_?" localSheetId="8">#REF!</definedName>
    <definedName name="_2_?쾴?_?" localSheetId="9">#REF!</definedName>
    <definedName name="_2_?쾴?_?">#REF!</definedName>
    <definedName name="_20" localSheetId="8">#REF!</definedName>
    <definedName name="_20" localSheetId="9">#REF!</definedName>
    <definedName name="_20">#REF!</definedName>
    <definedName name="_20_RUBBISH_TREATMENT_EXPENSES" localSheetId="8">#REF!</definedName>
    <definedName name="_20_RUBBISH_TREATMENT_EXPENSES" localSheetId="9">#REF!</definedName>
    <definedName name="_20_RUBBISH_TREATMENT_EXPENSES">#REF!</definedName>
    <definedName name="_200㎞_까지" localSheetId="8">#REF!</definedName>
    <definedName name="_200㎞_까지" localSheetId="9">#REF!</definedName>
    <definedName name="_200㎞_까지">#REF!</definedName>
    <definedName name="_20Dist_" localSheetId="8" hidden="1">#REF!</definedName>
    <definedName name="_20Dist_" localSheetId="9" hidden="1">#REF!</definedName>
    <definedName name="_20Dist_" hidden="1">#REF!</definedName>
    <definedName name="_20F" hidden="1">#REF!</definedName>
    <definedName name="_20㎞_까지" localSheetId="8">#REF!</definedName>
    <definedName name="_20㎞_까지" localSheetId="9">#REF!</definedName>
    <definedName name="_20㎞_까지">#REF!</definedName>
    <definedName name="_21" localSheetId="8">#REF!</definedName>
    <definedName name="_21" localSheetId="9">#REF!</definedName>
    <definedName name="_21">#REF!</definedName>
    <definedName name="_21._USANCE_L_C_INTEREST" localSheetId="8">#REF!</definedName>
    <definedName name="_21._USANCE_L_C_INTEREST" localSheetId="9">#REF!</definedName>
    <definedName name="_21._USANCE_L_C_INTEREST">#REF!</definedName>
    <definedName name="_21_0_Dist_" hidden="1">#REF!</definedName>
    <definedName name="_21Å__·¹_ÀÓ">#N/A</definedName>
    <definedName name="_22" localSheetId="8">#REF!</definedName>
    <definedName name="_22" localSheetId="9">#REF!</definedName>
    <definedName name="_22">#REF!</definedName>
    <definedName name="_22._CONQUAS_APPLICATION" localSheetId="8">#REF!</definedName>
    <definedName name="_22._CONQUAS_APPLICATION" localSheetId="9">#REF!</definedName>
    <definedName name="_22._CONQUAS_APPLICATION">#REF!</definedName>
    <definedName name="_22_0__123Grap" hidden="1">#REF!</definedName>
    <definedName name="_22_0_Dist_" hidden="1">#REF!</definedName>
    <definedName name="_220x1_10" localSheetId="8">#REF!</definedName>
    <definedName name="_220x1_10" localSheetId="9">#REF!</definedName>
    <definedName name="_220x1_10">#REF!</definedName>
    <definedName name="_22F" localSheetId="8" hidden="1">#REF!</definedName>
    <definedName name="_22F" localSheetId="9" hidden="1">#REF!</definedName>
    <definedName name="_22F" hidden="1">#REF!</definedName>
    <definedName name="_23" localSheetId="8">#REF!</definedName>
    <definedName name="_23" localSheetId="9">#REF!</definedName>
    <definedName name="_23">#REF!</definedName>
    <definedName name="_23._DESIGN_FEE" localSheetId="8">#REF!</definedName>
    <definedName name="_23._DESIGN_FEE" localSheetId="9">#REF!</definedName>
    <definedName name="_23._DESIGN_FEE">#REF!</definedName>
    <definedName name="_230㎞_까지" localSheetId="8">#REF!</definedName>
    <definedName name="_230㎞_까지" localSheetId="9">#REF!</definedName>
    <definedName name="_230㎞_까지">#REF!</definedName>
    <definedName name="_23ãæÐ_ÍïÞÀ_Íª">#N/A</definedName>
    <definedName name="_23Dist_" hidden="1">#REF!</definedName>
    <definedName name="_24" localSheetId="8">#REF!</definedName>
    <definedName name="_24" localSheetId="9">#REF!</definedName>
    <definedName name="_24">#REF!</definedName>
    <definedName name="_24._ESCALATION" localSheetId="8">#REF!</definedName>
    <definedName name="_24._ESCALATION" localSheetId="9">#REF!</definedName>
    <definedName name="_24._ESCALATION">#REF!</definedName>
    <definedName name="_24_0__123Grap" localSheetId="8" hidden="1">#REF!</definedName>
    <definedName name="_24_0__123Grap" localSheetId="9" hidden="1">#REF!</definedName>
    <definedName name="_24_0__123Grap" hidden="1">#REF!</definedName>
    <definedName name="_24_0_Dist_" hidden="1">#REF!</definedName>
    <definedName name="_25" localSheetId="8">#REF!</definedName>
    <definedName name="_25" localSheetId="9">#REF!</definedName>
    <definedName name="_25">#REF!</definedName>
    <definedName name="_25._HA_JA_BO_SU_BI_YONG" localSheetId="8">#REF!</definedName>
    <definedName name="_25._HA_JA_BO_SU_BI_YONG" localSheetId="9">#REF!</definedName>
    <definedName name="_25._HA_JA_BO_SU_BI_YONG">#REF!</definedName>
    <definedName name="_25_0_0_F" hidden="1">#REF!</definedName>
    <definedName name="_25Å__·¹_ÀÓ">#N/A</definedName>
    <definedName name="_25GO1_" localSheetId="8">#REF!</definedName>
    <definedName name="_25GO1_" localSheetId="9">#REF!</definedName>
    <definedName name="_25GO1_">#REF!</definedName>
    <definedName name="_26" localSheetId="8">#REF!</definedName>
    <definedName name="_26" localSheetId="9">#REF!</definedName>
    <definedName name="_26">#REF!</definedName>
    <definedName name="_26._WORKMEN_S_COMPENSATION" localSheetId="8">#REF!</definedName>
    <definedName name="_26._WORKMEN_S_COMPENSATION" localSheetId="9">#REF!</definedName>
    <definedName name="_26._WORKMEN_S_COMPENSATION">#REF!</definedName>
    <definedName name="_26_0_0_F" hidden="1">#REF!</definedName>
    <definedName name="_260㎞_까지" localSheetId="8">#REF!</definedName>
    <definedName name="_260㎞_까지" localSheetId="9">#REF!</definedName>
    <definedName name="_260㎞_까지">#REF!</definedName>
    <definedName name="_26ãæÐ_ÍïÞÀ_Íª">#N/A</definedName>
    <definedName name="_26F" hidden="1">#REF!</definedName>
    <definedName name="_27" localSheetId="8">#REF!</definedName>
    <definedName name="_27" localSheetId="9">#REF!</definedName>
    <definedName name="_27">#REF!</definedName>
    <definedName name="_27._PROFESSIONAL_ENGINEERING__P.E__FEE" localSheetId="8">#REF!</definedName>
    <definedName name="_27._PROFESSIONAL_ENGINEERING__P.E__FEE" localSheetId="9">#REF!</definedName>
    <definedName name="_27._PROFESSIONAL_ENGINEERING__P.E__FEE">#REF!</definedName>
    <definedName name="_27_0_Dist_" localSheetId="8" hidden="1">#REF!</definedName>
    <definedName name="_27_0_Dist_" localSheetId="9" hidden="1">#REF!</definedName>
    <definedName name="_27_0_Dist_" hidden="1">#REF!</definedName>
    <definedName name="_27GO1_" localSheetId="8">#REF!</definedName>
    <definedName name="_27GO1_" localSheetId="9">#REF!</definedName>
    <definedName name="_27GO1_">#REF!</definedName>
    <definedName name="_27GO2_" localSheetId="8">#REF!</definedName>
    <definedName name="_27GO2_" localSheetId="9">#REF!</definedName>
    <definedName name="_27GO2_">#REF!</definedName>
    <definedName name="_28" localSheetId="8">#REF!</definedName>
    <definedName name="_28" localSheetId="9">#REF!</definedName>
    <definedName name="_28">#REF!</definedName>
    <definedName name="_28._PEST_CONTROL" localSheetId="8">#REF!</definedName>
    <definedName name="_28._PEST_CONTROL" localSheetId="9">#REF!</definedName>
    <definedName name="_28._PEST_CONTROL">#REF!</definedName>
    <definedName name="_28GO2_" localSheetId="8">#REF!</definedName>
    <definedName name="_28GO2_" localSheetId="9">#REF!</definedName>
    <definedName name="_28GO2_">#REF!</definedName>
    <definedName name="_28단" localSheetId="8">#REF!</definedName>
    <definedName name="_28단" localSheetId="9">#REF!</definedName>
    <definedName name="_28단">#REF!</definedName>
    <definedName name="_29" localSheetId="8">#REF!</definedName>
    <definedName name="_29" localSheetId="9">#REF!</definedName>
    <definedName name="_29">#REF!</definedName>
    <definedName name="_29._SEWAGE_TREATMENT_EXPENSES" localSheetId="8">#REF!</definedName>
    <definedName name="_29._SEWAGE_TREATMENT_EXPENSES" localSheetId="9">#REF!</definedName>
    <definedName name="_29._SEWAGE_TREATMENT_EXPENSES">#REF!</definedName>
    <definedName name="_29_0__123Grap" hidden="1">#REF!</definedName>
    <definedName name="_290㎞_까지" localSheetId="8">#REF!</definedName>
    <definedName name="_290㎞_까지" localSheetId="9">#REF!</definedName>
    <definedName name="_290㎞_까지">#REF!</definedName>
    <definedName name="_29A17000_" localSheetId="8">#REF!</definedName>
    <definedName name="_29A17000_" localSheetId="9">#REF!</definedName>
    <definedName name="_29A17000_">#REF!</definedName>
    <definedName name="_29go3_" localSheetId="8">#REF!</definedName>
    <definedName name="_29go3_" localSheetId="9">#REF!</definedName>
    <definedName name="_29go3_">#REF!</definedName>
    <definedName name="_2AS2_">#N/A</definedName>
    <definedName name="_2톤_이하" localSheetId="8">#REF!</definedName>
    <definedName name="_2톤_이하" localSheetId="9">#REF!</definedName>
    <definedName name="_2톤_이하">#REF!</definedName>
    <definedName name="_3">#N/A</definedName>
    <definedName name="_3._BOKRI_WHOSAENG_BI" localSheetId="8">#REF!</definedName>
    <definedName name="_3._BOKRI_WHOSAENG_BI" localSheetId="9">#REF!</definedName>
    <definedName name="_3._BOKRI_WHOSAENG_BI">#REF!</definedName>
    <definedName name="_3._TEMP_FACILITIES_FOR_WATER___POWER" localSheetId="8">#REF!</definedName>
    <definedName name="_3._TEMP_FACILITIES_FOR_WATER___POWER" localSheetId="9">#REF!</definedName>
    <definedName name="_3._TEMP_FACILITIES_FOR_WATER___POWER">#REF!</definedName>
    <definedName name="_3.5톤_이하" localSheetId="8">#REF!</definedName>
    <definedName name="_3.5톤_이하" localSheetId="9">#REF!</definedName>
    <definedName name="_3.5톤_이하">#REF!</definedName>
    <definedName name="_3.개요" localSheetId="8">#REF!</definedName>
    <definedName name="_3.개요" localSheetId="9">#REF!</definedName>
    <definedName name="_3.개요">#REF!</definedName>
    <definedName name="_3_?쾴?" localSheetId="8">#REF!</definedName>
    <definedName name="_3_?쾴?" localSheetId="9">#REF!</definedName>
    <definedName name="_3_?쾴?">#REF!</definedName>
    <definedName name="_3_?쾴?___P" localSheetId="8">#REF!</definedName>
    <definedName name="_3_?쾴?___P" localSheetId="9">#REF!</definedName>
    <definedName name="_3_?쾴?___P">#REF!</definedName>
    <definedName name="_3_3_0Crite" localSheetId="8">#REF!</definedName>
    <definedName name="_3_3_0Crite" localSheetId="9">#REF!</definedName>
    <definedName name="_3_3_0Crite">#REF!</definedName>
    <definedName name="_30">#N/A</definedName>
    <definedName name="_30._NOISE_CONTROL" localSheetId="8">#REF!</definedName>
    <definedName name="_30._NOISE_CONTROL" localSheetId="9">#REF!</definedName>
    <definedName name="_30._NOISE_CONTROL">#REF!</definedName>
    <definedName name="_30_0_0_F" localSheetId="8" hidden="1">#REF!</definedName>
    <definedName name="_30_0_0_F" localSheetId="9" hidden="1">#REF!</definedName>
    <definedName name="_30_0_0_F" hidden="1">#REF!</definedName>
    <definedName name="_30A18000_" localSheetId="8">#REF!</definedName>
    <definedName name="_30A18000_" localSheetId="9">#REF!</definedName>
    <definedName name="_30A18000_">#REF!</definedName>
    <definedName name="_30㎞_까지" localSheetId="8">#REF!</definedName>
    <definedName name="_30㎞_까지" localSheetId="9">#REF!</definedName>
    <definedName name="_30㎞_까지">#REF!</definedName>
    <definedName name="_31">#N/A</definedName>
    <definedName name="_31._EXTENDED_MAINTENANCE" localSheetId="8">#REF!</definedName>
    <definedName name="_31._EXTENDED_MAINTENANCE" localSheetId="9">#REF!</definedName>
    <definedName name="_31._EXTENDED_MAINTENANCE">#REF!</definedName>
    <definedName name="_31Å__·¹_ÀÓ">#N/A</definedName>
    <definedName name="_31A19000_" localSheetId="8">#REF!</definedName>
    <definedName name="_31A19000_" localSheetId="9">#REF!</definedName>
    <definedName name="_31A19000_">#REF!</definedName>
    <definedName name="_31Dist_" localSheetId="8" hidden="1">#REF!</definedName>
    <definedName name="_31Dist_" localSheetId="9" hidden="1">#REF!</definedName>
    <definedName name="_31Dist_" hidden="1">#REF!</definedName>
    <definedName name="_32">#N/A</definedName>
    <definedName name="_32_0_Dist_" hidden="1">#REF!</definedName>
    <definedName name="_320㎞_까지" localSheetId="8">#REF!</definedName>
    <definedName name="_320㎞_까지" localSheetId="9">#REF!</definedName>
    <definedName name="_320㎞_까지">#REF!</definedName>
    <definedName name="_32A20000_" localSheetId="8">#REF!</definedName>
    <definedName name="_32A20000_" localSheetId="9">#REF!</definedName>
    <definedName name="_32A20000_">#REF!</definedName>
    <definedName name="_32ãæÐ_ÍïÞÀ_Íª">#N/A</definedName>
    <definedName name="_33">#N/A</definedName>
    <definedName name="_33B1_" localSheetId="8">#REF!</definedName>
    <definedName name="_33B1_" localSheetId="9">#REF!</definedName>
    <definedName name="_33B1_">#REF!</definedName>
    <definedName name="_33GO1_" localSheetId="8">#REF!</definedName>
    <definedName name="_33GO1_" localSheetId="9">#REF!</definedName>
    <definedName name="_33GO1_">#REF!</definedName>
    <definedName name="_34">#N/A</definedName>
    <definedName name="_34F" localSheetId="8" hidden="1">#REF!</definedName>
    <definedName name="_34F" localSheetId="9" hidden="1">#REF!</definedName>
    <definedName name="_34F" hidden="1">#REF!</definedName>
    <definedName name="_34GO2_" localSheetId="8">#REF!</definedName>
    <definedName name="_34GO2_" localSheetId="9">#REF!</definedName>
    <definedName name="_34GO2_">#REF!</definedName>
    <definedName name="_34S2_" localSheetId="8">BLCH</definedName>
    <definedName name="_34S2_" localSheetId="9">BLCH</definedName>
    <definedName name="_34S2_">BLCH</definedName>
    <definedName name="_35">#N/A</definedName>
    <definedName name="_35_0_0_F" hidden="1">#REF!</definedName>
    <definedName name="_350㎞_까지" localSheetId="8">#REF!</definedName>
    <definedName name="_350㎞_까지" localSheetId="9">#REF!</definedName>
    <definedName name="_350㎞_까지">#REF!</definedName>
    <definedName name="_35go3_" localSheetId="8">#REF!</definedName>
    <definedName name="_35go3_" localSheetId="9">#REF!</definedName>
    <definedName name="_35go3_">#REF!</definedName>
    <definedName name="_36">#N/A</definedName>
    <definedName name="_37">#N/A</definedName>
    <definedName name="_38">#N/A</definedName>
    <definedName name="_38_0__123Grap" localSheetId="8" hidden="1">#REF!</definedName>
    <definedName name="_38_0__123Grap" localSheetId="9" hidden="1">#REF!</definedName>
    <definedName name="_38_0__123Grap" hidden="1">#REF!</definedName>
    <definedName name="_380㎞_까지" localSheetId="8">#REF!</definedName>
    <definedName name="_380㎞_까지" localSheetId="9">#REF!</definedName>
    <definedName name="_380㎞_까지">#REF!</definedName>
    <definedName name="_39">#N/A</definedName>
    <definedName name="_3AS3_">#N/A</definedName>
    <definedName name="_3톤_이하" localSheetId="8">#REF!</definedName>
    <definedName name="_3톤_이하" localSheetId="9">#REF!</definedName>
    <definedName name="_3톤_이하">#REF!</definedName>
    <definedName name="_4">#N/A</definedName>
    <definedName name="_4._AIR_FARE___TRAFFIC_EXPENSES" localSheetId="8">#REF!</definedName>
    <definedName name="_4._AIR_FARE___TRAFFIC_EXPENSES" localSheetId="9">#REF!</definedName>
    <definedName name="_4._AIR_FARE___TRAFFIC_EXPENSES">#REF!</definedName>
    <definedName name="_4.5톤_이하" localSheetId="8">#REF!</definedName>
    <definedName name="_4.5톤_이하" localSheetId="9">#REF!</definedName>
    <definedName name="_4.5톤_이하">#REF!</definedName>
    <definedName name="_4.건물별공사비" localSheetId="8">#REF!</definedName>
    <definedName name="_4.건물별공사비" localSheetId="9">#REF!</definedName>
    <definedName name="_4.건물별공사비">#REF!</definedName>
    <definedName name="_4_?쾴?" localSheetId="8">#REF!</definedName>
    <definedName name="_4_?쾴?" localSheetId="9">#REF!</definedName>
    <definedName name="_4_?쾴?">#REF!</definedName>
    <definedName name="_4_?쾴?_T" localSheetId="8">#REF!</definedName>
    <definedName name="_4_?쾴?_T" localSheetId="9">#REF!</definedName>
    <definedName name="_4_?쾴?_T">#REF!</definedName>
    <definedName name="_4_3_0Criteria" localSheetId="8">#REF!</definedName>
    <definedName name="_4_3_0Criteria" localSheetId="9">#REF!</definedName>
    <definedName name="_4_3_0Criteria">#REF!</definedName>
    <definedName name="_40">#N/A</definedName>
    <definedName name="_40㎞_까지" localSheetId="8">#REF!</definedName>
    <definedName name="_40㎞_까지" localSheetId="9">#REF!</definedName>
    <definedName name="_40㎞_까지">#REF!</definedName>
    <definedName name="_41">#N/A</definedName>
    <definedName name="_410㎞_까지" localSheetId="8">#REF!</definedName>
    <definedName name="_410㎞_까지" localSheetId="9">#REF!</definedName>
    <definedName name="_410㎞_까지">#REF!</definedName>
    <definedName name="_42">#N/A</definedName>
    <definedName name="_42_0_Dist_" localSheetId="8" hidden="1">#REF!</definedName>
    <definedName name="_42_0_Dist_" localSheetId="9" hidden="1">#REF!</definedName>
    <definedName name="_42_0_Dist_" hidden="1">#REF!</definedName>
    <definedName name="_43">#N/A</definedName>
    <definedName name="_44">#N/A</definedName>
    <definedName name="_４４__分_期" localSheetId="8">#REF!</definedName>
    <definedName name="_４４__分_期" localSheetId="9">#REF!</definedName>
    <definedName name="_４４__分_期">#REF!</definedName>
    <definedName name="_45">#N/A</definedName>
    <definedName name="_46">#N/A</definedName>
    <definedName name="_46_0_0_F" localSheetId="8" hidden="1">#REF!</definedName>
    <definedName name="_46_0_0_F" localSheetId="9" hidden="1">#REF!</definedName>
    <definedName name="_46_0_0_F" hidden="1">#REF!</definedName>
    <definedName name="_460㎞_까지" localSheetId="8">#REF!</definedName>
    <definedName name="_460㎞_까지" localSheetId="9">#REF!</definedName>
    <definedName name="_460㎞_까지">#REF!</definedName>
    <definedName name="_47">#N/A</definedName>
    <definedName name="_48">#N/A</definedName>
    <definedName name="_49">#N/A</definedName>
    <definedName name="_4C_" localSheetId="8">#REF!</definedName>
    <definedName name="_4C_" localSheetId="9">#REF!</definedName>
    <definedName name="_4C_">#REF!</definedName>
    <definedName name="_4톤_이하" localSheetId="8">#REF!</definedName>
    <definedName name="_4톤_이하" localSheetId="9">#REF!</definedName>
    <definedName name="_4톤_이하">#REF!</definedName>
    <definedName name="_5._SAMU_TONGSIN_BI" localSheetId="8">#REF!</definedName>
    <definedName name="_5._SAMU_TONGSIN_BI" localSheetId="9">#REF!</definedName>
    <definedName name="_5._SAMU_TONGSIN_BI">#REF!</definedName>
    <definedName name="_5.5톤_이하" localSheetId="8">#REF!</definedName>
    <definedName name="_5.5톤_이하" localSheetId="9">#REF!</definedName>
    <definedName name="_5.5톤_이하">#REF!</definedName>
    <definedName name="_5.기준공사비" localSheetId="8">#REF!</definedName>
    <definedName name="_5.기준공사비" localSheetId="9">#REF!</definedName>
    <definedName name="_5.기준공사비">#REF!</definedName>
    <definedName name="_5_123Grap" hidden="1">#REF!</definedName>
    <definedName name="_50">#N/A</definedName>
    <definedName name="_50㎞_까지" localSheetId="8">#REF!</definedName>
    <definedName name="_50㎞_까지" localSheetId="9">#REF!</definedName>
    <definedName name="_50㎞_까지">#REF!</definedName>
    <definedName name="_51">#N/A</definedName>
    <definedName name="_510㎞_까지" localSheetId="8">#REF!</definedName>
    <definedName name="_510㎞_까지" localSheetId="9">#REF!</definedName>
    <definedName name="_510㎞_까지">#REF!</definedName>
    <definedName name="_510㎞_초과__매50km마다" localSheetId="8">#REF!</definedName>
    <definedName name="_510㎞_초과__매50km마다" localSheetId="9">#REF!</definedName>
    <definedName name="_510㎞_초과__매50km마다">#REF!</definedName>
    <definedName name="_52">#N/A</definedName>
    <definedName name="_53">#N/A</definedName>
    <definedName name="_53_10" localSheetId="8">#REF!</definedName>
    <definedName name="_53_10" localSheetId="9">#REF!</definedName>
    <definedName name="_53_10">#REF!</definedName>
    <definedName name="_54">#N/A</definedName>
    <definedName name="_54_11" localSheetId="8">#REF!</definedName>
    <definedName name="_54_11" localSheetId="9">#REF!</definedName>
    <definedName name="_54_11">#REF!</definedName>
    <definedName name="_55">#N/A</definedName>
    <definedName name="_56">#N/A</definedName>
    <definedName name="_57">#N/A</definedName>
    <definedName name="_57_3_0Crite" localSheetId="8">#REF!</definedName>
    <definedName name="_57_3_0Crite" localSheetId="9">#REF!</definedName>
    <definedName name="_57_3_0Crite">#REF!</definedName>
    <definedName name="_58">#N/A</definedName>
    <definedName name="_59">#N/A</definedName>
    <definedName name="_5Àü°_³ë" localSheetId="8">#REF!</definedName>
    <definedName name="_5Àü°_³ë" localSheetId="9">#REF!</definedName>
    <definedName name="_5Àü°_³ë">#REF!</definedName>
    <definedName name="_5Dist_" localSheetId="8" hidden="1">#REF!</definedName>
    <definedName name="_5Dist_" localSheetId="9" hidden="1">#REF!</definedName>
    <definedName name="_5Dist_" hidden="1">#REF!</definedName>
    <definedName name="_5t_일반" localSheetId="8">#REF!</definedName>
    <definedName name="_5t_일반" localSheetId="9">#REF!</definedName>
    <definedName name="_5t_일반">#REF!</definedName>
    <definedName name="_5톤_이하" localSheetId="8">#REF!</definedName>
    <definedName name="_5톤_이하" localSheetId="9">#REF!</definedName>
    <definedName name="_5톤_이하">#REF!</definedName>
    <definedName name="_6">#N/A</definedName>
    <definedName name="_6._SUDO_GWANG_YUL_BI" localSheetId="8">#REF!</definedName>
    <definedName name="_6._SUDO_GWANG_YUL_BI" localSheetId="9">#REF!</definedName>
    <definedName name="_6._SUDO_GWANG_YUL_BI">#REF!</definedName>
    <definedName name="_6.5톤_이하" localSheetId="8">#REF!</definedName>
    <definedName name="_6.5톤_이하" localSheetId="9">#REF!</definedName>
    <definedName name="_6.5톤_이하">#REF!</definedName>
    <definedName name="_6.공종별공사비" localSheetId="8">#REF!</definedName>
    <definedName name="_6.공종별공사비" localSheetId="9">#REF!</definedName>
    <definedName name="_6.공종별공사비">#REF!</definedName>
    <definedName name="_6_?쾴?_?" localSheetId="8">#REF!</definedName>
    <definedName name="_6_?쾴?_?" localSheetId="9">#REF!</definedName>
    <definedName name="_6_?쾴?_?">#REF!</definedName>
    <definedName name="_6_123Grap" localSheetId="8" hidden="1">#REF!</definedName>
    <definedName name="_6_123Grap" localSheetId="9" hidden="1">#REF!</definedName>
    <definedName name="_6_123Grap" hidden="1">#REF!</definedName>
    <definedName name="_60">#N/A</definedName>
    <definedName name="_60_3_0Criteria" localSheetId="8">#REF!</definedName>
    <definedName name="_60_3_0Criteria" localSheetId="9">#REF!</definedName>
    <definedName name="_60_3_0Criteria">#REF!</definedName>
    <definedName name="_60㎞_까지" localSheetId="8">#REF!</definedName>
    <definedName name="_60㎞_까지" localSheetId="9">#REF!</definedName>
    <definedName name="_60㎞_까지">#REF!</definedName>
    <definedName name="_61">#N/A</definedName>
    <definedName name="_61_6" localSheetId="8">#REF!</definedName>
    <definedName name="_61_6" localSheetId="9">#REF!</definedName>
    <definedName name="_61_6">#REF!</definedName>
    <definedName name="_62">#N/A</definedName>
    <definedName name="_62_7" localSheetId="8">#REF!</definedName>
    <definedName name="_62_7" localSheetId="9">#REF!</definedName>
    <definedName name="_62_7">#REF!</definedName>
    <definedName name="_63">#N/A</definedName>
    <definedName name="_63_8" localSheetId="8">#REF!</definedName>
    <definedName name="_63_8" localSheetId="9">#REF!</definedName>
    <definedName name="_63_8">#REF!</definedName>
    <definedName name="_64">#N/A</definedName>
    <definedName name="_64_9" localSheetId="8">#REF!</definedName>
    <definedName name="_64_9" localSheetId="9">#REF!</definedName>
    <definedName name="_64_9">#REF!</definedName>
    <definedName name="_65">#N/A</definedName>
    <definedName name="_66">#N/A</definedName>
    <definedName name="_67">#N/A</definedName>
    <definedName name="_68">#N/A</definedName>
    <definedName name="_68Å__·¹_ÀÓ">#N/A</definedName>
    <definedName name="_69">#N/A</definedName>
    <definedName name="_6F" localSheetId="8" hidden="1">#REF!</definedName>
    <definedName name="_6F" localSheetId="9" hidden="1">#REF!</definedName>
    <definedName name="_6F" hidden="1">#REF!</definedName>
    <definedName name="_6G_0Extr" localSheetId="8">#REF!</definedName>
    <definedName name="_6G_0Extr" localSheetId="9">#REF!</definedName>
    <definedName name="_6G_0Extr">#REF!</definedName>
    <definedName name="_6톤_이하" localSheetId="8">#REF!</definedName>
    <definedName name="_6톤_이하" localSheetId="9">#REF!</definedName>
    <definedName name="_6톤_이하">#REF!</definedName>
    <definedName name="_7">#N/A</definedName>
    <definedName name="_7._TAXES___DUTIES" localSheetId="8">#REF!</definedName>
    <definedName name="_7._TAXES___DUTIES" localSheetId="9">#REF!</definedName>
    <definedName name="_7._TAXES___DUTIES">#REF!</definedName>
    <definedName name="_7.5톤_이하" localSheetId="8">#REF!</definedName>
    <definedName name="_7.5톤_이하" localSheetId="9">#REF!</definedName>
    <definedName name="_7.5톤_이하">#REF!</definedName>
    <definedName name="_7.부지조성공사" localSheetId="8">#REF!</definedName>
    <definedName name="_7.부지조성공사" localSheetId="9">#REF!</definedName>
    <definedName name="_7.부지조성공사">#REF!</definedName>
    <definedName name="_7_?쾴?" localSheetId="8">#REF!</definedName>
    <definedName name="_7_?쾴?" localSheetId="9">#REF!</definedName>
    <definedName name="_7_?쾴?">#REF!</definedName>
    <definedName name="_70">#N/A</definedName>
    <definedName name="_70㎞_까지" localSheetId="8">#REF!</definedName>
    <definedName name="_70㎞_까지" localSheetId="9">#REF!</definedName>
    <definedName name="_70㎞_까지">#REF!</definedName>
    <definedName name="_71">#N/A</definedName>
    <definedName name="_72">#N/A</definedName>
    <definedName name="_72ãæÐ_ÍïÞÀ_Íª">#N/A</definedName>
    <definedName name="_73">#N/A</definedName>
    <definedName name="_73C_" localSheetId="8">#REF!</definedName>
    <definedName name="_73C_" localSheetId="9">#REF!</definedName>
    <definedName name="_73C_">#REF!</definedName>
    <definedName name="_74">#N/A</definedName>
    <definedName name="_75">#N/A</definedName>
    <definedName name="_76">#N/A</definedName>
    <definedName name="_76G_0Extr" localSheetId="8">#REF!</definedName>
    <definedName name="_76G_0Extr" localSheetId="9">#REF!</definedName>
    <definedName name="_76G_0Extr">#REF!</definedName>
    <definedName name="_77">#N/A</definedName>
    <definedName name="_78">#N/A</definedName>
    <definedName name="_79">#N/A</definedName>
    <definedName name="_79G_0Extract" localSheetId="8">#REF!</definedName>
    <definedName name="_79G_0Extract" localSheetId="9">#REF!</definedName>
    <definedName name="_79G_0Extract">#REF!</definedName>
    <definedName name="_7G_0Extract" localSheetId="8">#REF!</definedName>
    <definedName name="_7G_0Extract" localSheetId="9">#REF!</definedName>
    <definedName name="_7G_0Extract">#REF!</definedName>
    <definedName name="_7톤_이하" localSheetId="8">#REF!</definedName>
    <definedName name="_7톤_이하" localSheetId="9">#REF!</definedName>
    <definedName name="_7톤_이하">#REF!</definedName>
    <definedName name="_8">#N/A</definedName>
    <definedName name="_8._SO_MO_PUM_BI" localSheetId="8">#REF!</definedName>
    <definedName name="_8._SO_MO_PUM_BI" localSheetId="9">#REF!</definedName>
    <definedName name="_8._SO_MO_PUM_BI">#REF!</definedName>
    <definedName name="_8.5톤_이하" localSheetId="8">#REF!</definedName>
    <definedName name="_8.5톤_이하" localSheetId="9">#REF!</definedName>
    <definedName name="_8.5톤_이하">#REF!</definedName>
    <definedName name="_8.지질조사분석" localSheetId="8">#REF!</definedName>
    <definedName name="_8.지질조사분석" localSheetId="9">#REF!</definedName>
    <definedName name="_8.지질조사분석">#REF!</definedName>
    <definedName name="_8_?쾴?___P" localSheetId="8">#REF!</definedName>
    <definedName name="_8_?쾴?___P" localSheetId="9">#REF!</definedName>
    <definedName name="_8_?쾴?___P">#REF!</definedName>
    <definedName name="_8_0__123Grap" localSheetId="8" hidden="1">#REF!</definedName>
    <definedName name="_8_0__123Grap" localSheetId="9" hidden="1">#REF!</definedName>
    <definedName name="_8_0__123Grap" hidden="1">#REF!</definedName>
    <definedName name="_80">#N/A</definedName>
    <definedName name="_80GO1_" localSheetId="8">#REF!</definedName>
    <definedName name="_80GO1_" localSheetId="9">#REF!</definedName>
    <definedName name="_80GO1_">#REF!</definedName>
    <definedName name="_80㎞_까지" localSheetId="8">#REF!</definedName>
    <definedName name="_80㎞_까지" localSheetId="9">#REF!</definedName>
    <definedName name="_80㎞_까지">#REF!</definedName>
    <definedName name="_81">#N/A</definedName>
    <definedName name="_81GO2_" localSheetId="8">#REF!</definedName>
    <definedName name="_81GO2_" localSheetId="9">#REF!</definedName>
    <definedName name="_81GO2_">#REF!</definedName>
    <definedName name="_82">#N/A</definedName>
    <definedName name="_82go3_" localSheetId="8">#REF!</definedName>
    <definedName name="_82go3_" localSheetId="9">#REF!</definedName>
    <definedName name="_82go3_">#REF!</definedName>
    <definedName name="_83">#N/A</definedName>
    <definedName name="_84">#N/A</definedName>
    <definedName name="_85">#N/A</definedName>
    <definedName name="_86">#N/A</definedName>
    <definedName name="_87">#N/A</definedName>
    <definedName name="_88">#N/A</definedName>
    <definedName name="_89">#N/A</definedName>
    <definedName name="_8톤_이하" localSheetId="8">#REF!</definedName>
    <definedName name="_8톤_이하" localSheetId="9">#REF!</definedName>
    <definedName name="_8톤_이하">#REF!</definedName>
    <definedName name="_9">#N/A</definedName>
    <definedName name="_9._RENTAL_FEE" localSheetId="8">#REF!</definedName>
    <definedName name="_9._RENTAL_FEE" localSheetId="9">#REF!</definedName>
    <definedName name="_9._RENTAL_FEE">#REF!</definedName>
    <definedName name="_9.5톤_이하" localSheetId="8">#REF!</definedName>
    <definedName name="_9.5톤_이하" localSheetId="9">#REF!</definedName>
    <definedName name="_9.5톤_이하">#REF!</definedName>
    <definedName name="_9.공기산정" localSheetId="8">#REF!</definedName>
    <definedName name="_9.공기산정" localSheetId="9">#REF!</definedName>
    <definedName name="_9.공기산정">#REF!</definedName>
    <definedName name="_9_?쾴?___P" localSheetId="8">#REF!</definedName>
    <definedName name="_9_?쾴?___P" localSheetId="9">#REF!</definedName>
    <definedName name="_9_?쾴?___P">#REF!</definedName>
    <definedName name="_9_0__123Grap" localSheetId="8" hidden="1">#REF!</definedName>
    <definedName name="_9_0__123Grap" localSheetId="9" hidden="1">#REF!</definedName>
    <definedName name="_9_0__123Grap" hidden="1">#REF!</definedName>
    <definedName name="_9_0_Dist_" localSheetId="8" hidden="1">#REF!</definedName>
    <definedName name="_9_0_Dist_" localSheetId="9" hidden="1">#REF!</definedName>
    <definedName name="_9_0_Dist_" hidden="1">#REF!</definedName>
    <definedName name="_90">#N/A</definedName>
    <definedName name="_90㎞_까지" localSheetId="8">#REF!</definedName>
    <definedName name="_90㎞_까지" localSheetId="9">#REF!</definedName>
    <definedName name="_90㎞_까지">#REF!</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Dist_" hidden="1">#REF!</definedName>
    <definedName name="_9톤_이하" localSheetId="8">#REF!</definedName>
    <definedName name="_9톤_이하" localSheetId="9">#REF!</definedName>
    <definedName name="_9톤_이하">#REF!</definedName>
    <definedName name="_A" localSheetId="8">#REF!</definedName>
    <definedName name="_A" localSheetId="9">#REF!</definedName>
    <definedName name="_A">#REF!</definedName>
    <definedName name="_A17000" localSheetId="8">#REF!</definedName>
    <definedName name="_A17000" localSheetId="9">#REF!</definedName>
    <definedName name="_A17000">#REF!</definedName>
    <definedName name="_A18000" localSheetId="8">#REF!</definedName>
    <definedName name="_A18000" localSheetId="9">#REF!</definedName>
    <definedName name="_A18000">#REF!</definedName>
    <definedName name="_A19000" localSheetId="8">#REF!</definedName>
    <definedName name="_A19000" localSheetId="9">#REF!</definedName>
    <definedName name="_A19000">#REF!</definedName>
    <definedName name="_A20000" localSheetId="8">#REF!</definedName>
    <definedName name="_A20000" localSheetId="9">#REF!</definedName>
    <definedName name="_A20000">#REF!</definedName>
    <definedName name="_A66000" localSheetId="8">#REF!</definedName>
    <definedName name="_A66000" localSheetId="9">#REF!</definedName>
    <definedName name="_A66000">#REF!</definedName>
    <definedName name="_A69999" localSheetId="8">#REF!</definedName>
    <definedName name="_A69999" localSheetId="9">#REF!</definedName>
    <definedName name="_A69999">#REF!</definedName>
    <definedName name="_A99999" localSheetId="8">#REF!</definedName>
    <definedName name="_A99999" localSheetId="9">#REF!</definedName>
    <definedName name="_A99999">#REF!</definedName>
    <definedName name="_aab42" localSheetId="8">#REF!</definedName>
    <definedName name="_aab42" localSheetId="9">#REF!</definedName>
    <definedName name="_aab42">#REF!</definedName>
    <definedName name="_AS1">#N/A</definedName>
    <definedName name="_AS2">#N/A</definedName>
    <definedName name="_AS3">#N/A</definedName>
    <definedName name="_B1" localSheetId="8">#REF!</definedName>
    <definedName name="_B1" localSheetId="9">#REF!</definedName>
    <definedName name="_B1">#REF!</definedName>
    <definedName name="_BUN1">#N/A</definedName>
    <definedName name="_bun123" localSheetId="8">#REF!</definedName>
    <definedName name="_bun123" localSheetId="9">#REF!</definedName>
    <definedName name="_bun123">#REF!</definedName>
    <definedName name="_BUN2" localSheetId="7">#REF!</definedName>
    <definedName name="_BUN2" localSheetId="8">#REF!</definedName>
    <definedName name="_BUN2" localSheetId="9">#REF!</definedName>
    <definedName name="_BUN2">#REF!</definedName>
    <definedName name="_BUN3" localSheetId="7">#REF!</definedName>
    <definedName name="_BUN3" localSheetId="8">#REF!</definedName>
    <definedName name="_BUN3" localSheetId="9">#REF!</definedName>
    <definedName name="_BUN3">#REF!</definedName>
    <definedName name="_BUN4" localSheetId="7">#REF!</definedName>
    <definedName name="_BUN4" localSheetId="8">#REF!</definedName>
    <definedName name="_BUN4" localSheetId="9">#REF!</definedName>
    <definedName name="_BUN4">#REF!</definedName>
    <definedName name="_c" localSheetId="8">#REF!</definedName>
    <definedName name="_c" localSheetId="9">#REF!</definedName>
    <definedName name="_c">#REF!</definedName>
    <definedName name="_CON135" localSheetId="8">#REF!</definedName>
    <definedName name="_CON135" localSheetId="9">#REF!</definedName>
    <definedName name="_CON135">#REF!</definedName>
    <definedName name="_CON210" localSheetId="8">#REF!</definedName>
    <definedName name="_CON210" localSheetId="9">#REF!</definedName>
    <definedName name="_CON210">#REF!</definedName>
    <definedName name="_CON240" localSheetId="8">#REF!</definedName>
    <definedName name="_CON240" localSheetId="9">#REF!</definedName>
    <definedName name="_CON240">#REF!</definedName>
    <definedName name="_ctc1" localSheetId="8">#REF!</definedName>
    <definedName name="_ctc1" localSheetId="9">#REF!</definedName>
    <definedName name="_ctc1">#REF!</definedName>
    <definedName name="_ctc2" localSheetId="8">#REF!</definedName>
    <definedName name="_ctc2" localSheetId="9">#REF!</definedName>
    <definedName name="_ctc2">#REF!</definedName>
    <definedName name="_ctc3" localSheetId="8">#REF!</definedName>
    <definedName name="_ctc3" localSheetId="9">#REF!</definedName>
    <definedName name="_ctc3">#REF!</definedName>
    <definedName name="_D65555" localSheetId="8">#REF!</definedName>
    <definedName name="_D65555" localSheetId="9">#REF!</definedName>
    <definedName name="_D65555">#REF!</definedName>
    <definedName name="_D666666" localSheetId="8">#REF!</definedName>
    <definedName name="_D666666" localSheetId="9">#REF!</definedName>
    <definedName name="_D666666">#REF!</definedName>
    <definedName name="_D77777" localSheetId="8">#REF!</definedName>
    <definedName name="_D77777" localSheetId="9">#REF!</definedName>
    <definedName name="_D77777">#REF!</definedName>
    <definedName name="_D99999" localSheetId="8">#REF!</definedName>
    <definedName name="_D99999" localSheetId="9">#REF!</definedName>
    <definedName name="_D99999">#REF!</definedName>
    <definedName name="_Dist_Bin" hidden="1">#REF!</definedName>
    <definedName name="_Dist_Bin2" hidden="1">#REF!</definedName>
    <definedName name="_Dist_Values" localSheetId="8" hidden="1">#REF!</definedName>
    <definedName name="_Dist_Values" localSheetId="9" hidden="1">#REF!</definedName>
    <definedName name="_Dist_Values" hidden="1">#REF!</definedName>
    <definedName name="_DISTDATA" localSheetId="8">#REF!</definedName>
    <definedName name="_DISTDATA" localSheetId="9">#REF!</definedName>
    <definedName name="_DISTDATA">#REF!</definedName>
    <definedName name="_ELL1" localSheetId="8">#REF!</definedName>
    <definedName name="_ELL1" localSheetId="9">#REF!</definedName>
    <definedName name="_ELL1">#REF!</definedName>
    <definedName name="_ELL2" localSheetId="8">#REF!</definedName>
    <definedName name="_ELL2" localSheetId="9">#REF!</definedName>
    <definedName name="_ELL2">#REF!</definedName>
    <definedName name="_FBB1" localSheetId="8">#REF!</definedName>
    <definedName name="_FBB1" localSheetId="9">#REF!</definedName>
    <definedName name="_FBB1">#REF!</definedName>
    <definedName name="_FBB2" localSheetId="8">#REF!</definedName>
    <definedName name="_FBB2" localSheetId="9">#REF!</definedName>
    <definedName name="_FBB2">#REF!</definedName>
    <definedName name="_FBB3" localSheetId="8">#REF!</definedName>
    <definedName name="_FBB3" localSheetId="9">#REF!</definedName>
    <definedName name="_FBB3">#REF!</definedName>
    <definedName name="_FHH1" localSheetId="8">#REF!</definedName>
    <definedName name="_FHH1" localSheetId="9">#REF!</definedName>
    <definedName name="_FHH1">#REF!</definedName>
    <definedName name="_FHH2" localSheetId="8">#REF!</definedName>
    <definedName name="_FHH2" localSheetId="9">#REF!</definedName>
    <definedName name="_FHH2">#REF!</definedName>
    <definedName name="_FHH3" localSheetId="8">#REF!</definedName>
    <definedName name="_FHH3" localSheetId="9">#REF!</definedName>
    <definedName name="_FHH3">#REF!</definedName>
    <definedName name="_FILE" localSheetId="8" hidden="1">#REF!</definedName>
    <definedName name="_FILE" localSheetId="9" hidden="1">#REF!</definedName>
    <definedName name="_FILE" hidden="1">#REF!</definedName>
    <definedName name="_Fill" localSheetId="7" hidden="1">#REF!</definedName>
    <definedName name="_Fill" localSheetId="8" hidden="1">#REF!</definedName>
    <definedName name="_Fill" localSheetId="9" hidden="1">#REF!</definedName>
    <definedName name="_Fill" hidden="1">#REF!</definedName>
    <definedName name="_FILL1" hidden="1">#REF!</definedName>
    <definedName name="_filll" hidden="1">#REF!</definedName>
    <definedName name="_xlnm._FilterDatabase" localSheetId="7" hidden="1">#REF!</definedName>
    <definedName name="_xlnm._FilterDatabase" localSheetId="1" hidden="1">물건입력!$A$2:$AQ$24</definedName>
    <definedName name="_xlnm._FilterDatabase" localSheetId="8" hidden="1">물건조서!$A$5:$P$29</definedName>
    <definedName name="_xlnm._FilterDatabase" localSheetId="6" hidden="1">수목가격!$A$5:$AI$2593</definedName>
    <definedName name="_xlnm._FilterDatabase" localSheetId="9" hidden="1">영업보상!$A$4:$AD$43</definedName>
    <definedName name="_xlnm._FilterDatabase" localSheetId="0" hidden="1">토지입력!$D$2:$AG$25</definedName>
    <definedName name="_xlnm._FilterDatabase" hidden="1">#REF!</definedName>
    <definedName name="_fkn1" localSheetId="8">#REF!</definedName>
    <definedName name="_fkn1" localSheetId="9">#REF!</definedName>
    <definedName name="_fkn1">#REF!</definedName>
    <definedName name="_fkn2" localSheetId="8">#REF!</definedName>
    <definedName name="_fkn2" localSheetId="9">#REF!</definedName>
    <definedName name="_fkn2">#REF!</definedName>
    <definedName name="_fks1" localSheetId="8">#REF!</definedName>
    <definedName name="_fks1" localSheetId="9">#REF!</definedName>
    <definedName name="_fks1">#REF!</definedName>
    <definedName name="_fks2" localSheetId="8">#REF!</definedName>
    <definedName name="_fks2" localSheetId="9">#REF!</definedName>
    <definedName name="_fks2">#REF!</definedName>
    <definedName name="_GHH1" localSheetId="8">#REF!</definedName>
    <definedName name="_GHH1" localSheetId="9">#REF!</definedName>
    <definedName name="_GHH1">#REF!</definedName>
    <definedName name="_GHH2" localSheetId="8">#REF!</definedName>
    <definedName name="_GHH2" localSheetId="9">#REF!</definedName>
    <definedName name="_GHH2">#REF!</definedName>
    <definedName name="_GJP1" localSheetId="7">#REF!</definedName>
    <definedName name="_GO1" localSheetId="7">#REF!</definedName>
    <definedName name="_GO1" localSheetId="8">#REF!</definedName>
    <definedName name="_GO1" localSheetId="9">#REF!</definedName>
    <definedName name="_GO1">#REF!</definedName>
    <definedName name="_GO2" localSheetId="8">#REF!</definedName>
    <definedName name="_GO2" localSheetId="9">#REF!</definedName>
    <definedName name="_GO2">#REF!</definedName>
    <definedName name="_go3" localSheetId="8">#REF!</definedName>
    <definedName name="_go3" localSheetId="9">#REF!</definedName>
    <definedName name="_go3">#REF!</definedName>
    <definedName name="_HSH1" localSheetId="7">#REF!</definedName>
    <definedName name="_HSH2" localSheetId="7">#REF!</definedName>
    <definedName name="_IDF15" localSheetId="8">#REF!</definedName>
    <definedName name="_IDF15" localSheetId="9">#REF!</definedName>
    <definedName name="_IDF15">#REF!</definedName>
    <definedName name="_ind2" localSheetId="8">#REF!</definedName>
    <definedName name="_ind2" localSheetId="9">#REF!</definedName>
    <definedName name="_ind2">#REF!</definedName>
    <definedName name="_IV65999" localSheetId="8">#REF!</definedName>
    <definedName name="_IV65999" localSheetId="9">#REF!</definedName>
    <definedName name="_IV65999">#REF!</definedName>
    <definedName name="_IV66000" localSheetId="8">#REF!</definedName>
    <definedName name="_IV66000" localSheetId="9">#REF!</definedName>
    <definedName name="_IV66000">#REF!</definedName>
    <definedName name="_IV69999" localSheetId="8">#REF!</definedName>
    <definedName name="_IV69999" localSheetId="9">#REF!</definedName>
    <definedName name="_IV69999">#REF!</definedName>
    <definedName name="_IV70000" localSheetId="8">#REF!</definedName>
    <definedName name="_IV70000" localSheetId="9">#REF!</definedName>
    <definedName name="_IV70000">#REF!</definedName>
    <definedName name="_IV99999" localSheetId="8">#REF!</definedName>
    <definedName name="_IV99999" localSheetId="9">#REF!</definedName>
    <definedName name="_IV99999">#REF!</definedName>
    <definedName name="_JB1" localSheetId="7">#REF!</definedName>
    <definedName name="_JEA1" localSheetId="8">#REF!</definedName>
    <definedName name="_JEA1" localSheetId="9">#REF!</definedName>
    <definedName name="_JEA1">#REF!</definedName>
    <definedName name="_JEA2" localSheetId="8">#REF!</definedName>
    <definedName name="_JEA2" localSheetId="9">#REF!</definedName>
    <definedName name="_JEA2">#REF!</definedName>
    <definedName name="_jkw1" localSheetId="8">#REF!</definedName>
    <definedName name="_jkw1" localSheetId="9">#REF!</definedName>
    <definedName name="_jkw1">#REF!</definedName>
    <definedName name="_JOI13" localSheetId="8">#REF!</definedName>
    <definedName name="_JOI13" localSheetId="9">#REF!</definedName>
    <definedName name="_JOI13">#REF!</definedName>
    <definedName name="_Key1" localSheetId="7" hidden="1">#REF!</definedName>
    <definedName name="_Key1" localSheetId="8" hidden="1">#REF!</definedName>
    <definedName name="_Key1" localSheetId="9" hidden="1">#REF!</definedName>
    <definedName name="_Key1" hidden="1">#REF!</definedName>
    <definedName name="_Key2" localSheetId="7" hidden="1">#REF!</definedName>
    <definedName name="_Key2" localSheetId="8" hidden="1">#REF!</definedName>
    <definedName name="_Key2" localSheetId="9" hidden="1">#REF!</definedName>
    <definedName name="_Key2" hidden="1">#REF!</definedName>
    <definedName name="_kfkf" hidden="1">#REF!</definedName>
    <definedName name="_kwy1" localSheetId="8" hidden="1">{#N/A,#N/A,FALSE,"ALM-ASISC"}</definedName>
    <definedName name="_kwy1" localSheetId="9" hidden="1">{#N/A,#N/A,FALSE,"ALM-ASISC"}</definedName>
    <definedName name="_kwy1" hidden="1">{#N/A,#N/A,FALSE,"ALM-ASISC"}</definedName>
    <definedName name="_MaL1" localSheetId="8">#REF!</definedName>
    <definedName name="_MaL1" localSheetId="9">#REF!</definedName>
    <definedName name="_MaL1">#REF!</definedName>
    <definedName name="_MaL2" localSheetId="8">#REF!</definedName>
    <definedName name="_MaL2" localSheetId="9">#REF!</definedName>
    <definedName name="_MaL2">#REF!</definedName>
    <definedName name="_MatInverse_In" localSheetId="8" hidden="1">#REF!</definedName>
    <definedName name="_MatInverse_In" localSheetId="9" hidden="1">#REF!</definedName>
    <definedName name="_MatInverse_In" hidden="1">#N/A</definedName>
    <definedName name="_MatInverse_Out" localSheetId="8" hidden="1">#REF!</definedName>
    <definedName name="_MatInverse_Out" localSheetId="9" hidden="1">#REF!</definedName>
    <definedName name="_MatInverse_Out" hidden="1">#N/A</definedName>
    <definedName name="_MatMult_A" localSheetId="8" hidden="1">#REF!</definedName>
    <definedName name="_MatMult_A" localSheetId="9" hidden="1">#REF!</definedName>
    <definedName name="_MatMult_A" hidden="1">#REF!</definedName>
    <definedName name="_MatMult_AxB" localSheetId="8" hidden="1">#REF!</definedName>
    <definedName name="_MatMult_AxB" localSheetId="9" hidden="1">#REF!</definedName>
    <definedName name="_MatMult_AxB" hidden="1">#REF!</definedName>
    <definedName name="_MatMult_B" localSheetId="8" hidden="1">#REF!</definedName>
    <definedName name="_MatMult_B" localSheetId="9" hidden="1">#REF!</definedName>
    <definedName name="_MatMult_B" hidden="1">#REF!</definedName>
    <definedName name="_MS275" localSheetId="8" hidden="1">{#N/A,#N/A,FALSE,"TABLE"}</definedName>
    <definedName name="_MS275" localSheetId="9" hidden="1">{#N/A,#N/A,FALSE,"TABLE"}</definedName>
    <definedName name="_MS275" hidden="1">{#N/A,#N/A,FALSE,"TABLE"}</definedName>
    <definedName name="_MSM" localSheetId="8">#REF!</definedName>
    <definedName name="_MSM" localSheetId="9">#REF!</definedName>
    <definedName name="_MSM">#REF!</definedName>
    <definedName name="_MSO" localSheetId="8">#REF!</definedName>
    <definedName name="_MSO" localSheetId="9">#REF!</definedName>
    <definedName name="_MSO">#REF!</definedName>
    <definedName name="_NCCTOTAL" localSheetId="8">#REF!</definedName>
    <definedName name="_NCCTOTAL" localSheetId="9">#REF!</definedName>
    <definedName name="_NCCTOTAL">#REF!</definedName>
    <definedName name="_NLL1" localSheetId="8">#REF!</definedName>
    <definedName name="_NLL1" localSheetId="9">#REF!</definedName>
    <definedName name="_NLL1">#REF!</definedName>
    <definedName name="_NLL2" localSheetId="8">#REF!</definedName>
    <definedName name="_NLL2" localSheetId="9">#REF!</definedName>
    <definedName name="_NLL2">#REF!</definedName>
    <definedName name="_NLL3" localSheetId="8">#REF!</definedName>
    <definedName name="_NLL3" localSheetId="9">#REF!</definedName>
    <definedName name="_NLL3">#REF!</definedName>
    <definedName name="_NLL4" localSheetId="8">#REF!</definedName>
    <definedName name="_NLL4" localSheetId="9">#REF!</definedName>
    <definedName name="_NLL4">#REF!</definedName>
    <definedName name="_NLL5" localSheetId="8">#REF!</definedName>
    <definedName name="_NLL5" localSheetId="9">#REF!</definedName>
    <definedName name="_NLL5">#REF!</definedName>
    <definedName name="_NO2" localSheetId="8">#REF!</definedName>
    <definedName name="_NO2" localSheetId="9">#REF!</definedName>
    <definedName name="_NO2">#REF!</definedName>
    <definedName name="_Order1" hidden="1">255</definedName>
    <definedName name="_Order2" localSheetId="7" hidden="1">255</definedName>
    <definedName name="_Order2" localSheetId="8" hidden="1">255</definedName>
    <definedName name="_Order2" localSheetId="9" hidden="1">255</definedName>
    <definedName name="_Order2" hidden="1">0</definedName>
    <definedName name="_Parse_In" hidden="1">#REF!</definedName>
    <definedName name="_Parse_Out" localSheetId="8" hidden="1">#REF!</definedName>
    <definedName name="_Parse_Out" localSheetId="9" hidden="1">#REF!</definedName>
    <definedName name="_Parse_Out" hidden="1">#REF!</definedName>
    <definedName name="_PE2" localSheetId="8">#REF!</definedName>
    <definedName name="_PE2" localSheetId="9">#REF!</definedName>
    <definedName name="_PE2">#REF!</definedName>
    <definedName name="_pl1" localSheetId="8">#REF!</definedName>
    <definedName name="_pl1" localSheetId="9">#REF!</definedName>
    <definedName name="_pl1">#REF!</definedName>
    <definedName name="_PL2" localSheetId="8">#REF!</definedName>
    <definedName name="_PL2" localSheetId="9">#REF!</definedName>
    <definedName name="_PL2">#REF!</definedName>
    <definedName name="_PL3" localSheetId="8">#REF!</definedName>
    <definedName name="_PL3" localSheetId="9">#REF!</definedName>
    <definedName name="_PL3">#REF!</definedName>
    <definedName name="_PRESELL" localSheetId="8">#REF!</definedName>
    <definedName name="_PRESELL" localSheetId="9">#REF!</definedName>
    <definedName name="_PRESELL">#REF!</definedName>
    <definedName name="_ps1" localSheetId="7">#REF!</definedName>
    <definedName name="_ps2" localSheetId="7">#REF!</definedName>
    <definedName name="_ps3" localSheetId="7">#REF!</definedName>
    <definedName name="_py1" localSheetId="8">#REF!</definedName>
    <definedName name="_py1" localSheetId="9">#REF!</definedName>
    <definedName name="_py1">#REF!</definedName>
    <definedName name="_q45" localSheetId="8">{"'용역비'!$A$4:$C$8"}</definedName>
    <definedName name="_q45" localSheetId="9">{"'용역비'!$A$4:$C$8"}</definedName>
    <definedName name="_q45" hidden="1">{"'용역비'!$A$4:$C$8"}</definedName>
    <definedName name="_REGDATA" localSheetId="8">#REF!</definedName>
    <definedName name="_REGDATA" localSheetId="9">#REF!</definedName>
    <definedName name="_REGDATA">#REF!</definedName>
    <definedName name="_Regression_Int" hidden="1">1</definedName>
    <definedName name="_Regression_Out" localSheetId="7" hidden="1">#REF!</definedName>
    <definedName name="_Regression_Out" hidden="1">#REF!</definedName>
    <definedName name="_Regression_X" localSheetId="7" hidden="1">#REF!</definedName>
    <definedName name="_Regression_X" hidden="1">#REF!</definedName>
    <definedName name="_Regression_Y" localSheetId="7" hidden="1">#REF!</definedName>
    <definedName name="_Regression_Y" hidden="1">#REF!</definedName>
    <definedName name="_SBB1" localSheetId="8">#REF!</definedName>
    <definedName name="_SBB1" localSheetId="9">#REF!</definedName>
    <definedName name="_SBB1">#REF!</definedName>
    <definedName name="_SBB2" localSheetId="8">#REF!</definedName>
    <definedName name="_SBB2" localSheetId="9">#REF!</definedName>
    <definedName name="_SBB2">#REF!</definedName>
    <definedName name="_SBB3" localSheetId="8">#REF!</definedName>
    <definedName name="_SBB3" localSheetId="9">#REF!</definedName>
    <definedName name="_SBB3">#REF!</definedName>
    <definedName name="_SBB4" localSheetId="8">#REF!</definedName>
    <definedName name="_SBB4" localSheetId="9">#REF!</definedName>
    <definedName name="_SBB4">#REF!</definedName>
    <definedName name="_SBB5" localSheetId="8">#REF!</definedName>
    <definedName name="_SBB5" localSheetId="9">#REF!</definedName>
    <definedName name="_SBB5">#REF!</definedName>
    <definedName name="_SCH1" localSheetId="8">#REF!</definedName>
    <definedName name="_SCH1" localSheetId="9">#REF!</definedName>
    <definedName name="_SCH1">#REF!</definedName>
    <definedName name="_SH1" localSheetId="8">#REF!</definedName>
    <definedName name="_SH1" localSheetId="9">#REF!</definedName>
    <definedName name="_SH1">#REF!</definedName>
    <definedName name="_SH2" localSheetId="8">#REF!</definedName>
    <definedName name="_SH2" localSheetId="9">#REF!</definedName>
    <definedName name="_SH2">#REF!</definedName>
    <definedName name="_SH3" localSheetId="8">#REF!</definedName>
    <definedName name="_SH3" localSheetId="9">#REF!</definedName>
    <definedName name="_SH3">#REF!</definedName>
    <definedName name="_SHH1" localSheetId="8">#REF!</definedName>
    <definedName name="_SHH1" localSheetId="9">#REF!</definedName>
    <definedName name="_SHH1">#REF!</definedName>
    <definedName name="_shh10" localSheetId="8">#REF!</definedName>
    <definedName name="_shh10" localSheetId="9">#REF!</definedName>
    <definedName name="_shh10">#REF!</definedName>
    <definedName name="_shh11" localSheetId="8">#REF!</definedName>
    <definedName name="_shh11" localSheetId="9">#REF!</definedName>
    <definedName name="_shh11">#REF!</definedName>
    <definedName name="_shh12" localSheetId="8">#REF!</definedName>
    <definedName name="_shh12" localSheetId="9">#REF!</definedName>
    <definedName name="_shh12">#REF!</definedName>
    <definedName name="_SHH13" localSheetId="8">#REF!</definedName>
    <definedName name="_SHH13" localSheetId="9">#REF!</definedName>
    <definedName name="_SHH13">#REF!</definedName>
    <definedName name="_SHH2" localSheetId="8">#REF!</definedName>
    <definedName name="_SHH2" localSheetId="9">#REF!</definedName>
    <definedName name="_SHH2">#REF!</definedName>
    <definedName name="_SHH3" localSheetId="8">#REF!</definedName>
    <definedName name="_SHH3" localSheetId="9">#REF!</definedName>
    <definedName name="_SHH3">#REF!</definedName>
    <definedName name="_shh4" localSheetId="8">#REF!</definedName>
    <definedName name="_shh4" localSheetId="9">#REF!</definedName>
    <definedName name="_shh4">#REF!</definedName>
    <definedName name="_shh5" localSheetId="8">#REF!</definedName>
    <definedName name="_shh5" localSheetId="9">#REF!</definedName>
    <definedName name="_shh5">#REF!</definedName>
    <definedName name="_shh6" localSheetId="8">#REF!</definedName>
    <definedName name="_shh6" localSheetId="9">#REF!</definedName>
    <definedName name="_shh6">#REF!</definedName>
    <definedName name="_shh7" localSheetId="8">#REF!</definedName>
    <definedName name="_shh7" localSheetId="9">#REF!</definedName>
    <definedName name="_shh7">#REF!</definedName>
    <definedName name="_shh8" localSheetId="8">#REF!</definedName>
    <definedName name="_shh8" localSheetId="9">#REF!</definedName>
    <definedName name="_shh8">#REF!</definedName>
    <definedName name="_shh9" localSheetId="8">#REF!</definedName>
    <definedName name="_shh9" localSheetId="9">#REF!</definedName>
    <definedName name="_shh9">#REF!</definedName>
    <definedName name="_SIN1" localSheetId="8">#REF!</definedName>
    <definedName name="_SIN1" localSheetId="9">#REF!</definedName>
    <definedName name="_SIN1">#REF!</definedName>
    <definedName name="_SLL1" localSheetId="8">#REF!</definedName>
    <definedName name="_SLL1" localSheetId="9">#REF!</definedName>
    <definedName name="_SLL1">#REF!</definedName>
    <definedName name="_SLL2" localSheetId="8">#REF!</definedName>
    <definedName name="_SLL2" localSheetId="9">#REF!</definedName>
    <definedName name="_SLL2">#REF!</definedName>
    <definedName name="_SLL3" localSheetId="8">#REF!</definedName>
    <definedName name="_SLL3" localSheetId="9">#REF!</definedName>
    <definedName name="_SLL3">#REF!</definedName>
    <definedName name="_Sort" localSheetId="8" hidden="1">#REF!</definedName>
    <definedName name="_Sort" localSheetId="9" hidden="1">#REF!</definedName>
    <definedName name="_Sort" hidden="1">#REF!</definedName>
    <definedName name="_SORT1" hidden="1">#REF!</definedName>
    <definedName name="_SSS1" hidden="1">#REF!</definedName>
    <definedName name="_ST1" localSheetId="8">#REF!</definedName>
    <definedName name="_ST1" localSheetId="9">#REF!</definedName>
    <definedName name="_ST1">#REF!</definedName>
    <definedName name="_STT1" localSheetId="8">#REF!</definedName>
    <definedName name="_STT1" localSheetId="9">#REF!</definedName>
    <definedName name="_STT1">#REF!</definedName>
    <definedName name="_STT2" localSheetId="8">#REF!</definedName>
    <definedName name="_STT2" localSheetId="9">#REF!</definedName>
    <definedName name="_STT2">#REF!</definedName>
    <definedName name="_STT3" localSheetId="8">#REF!</definedName>
    <definedName name="_STT3" localSheetId="9">#REF!</definedName>
    <definedName name="_STT3">#REF!</definedName>
    <definedName name="_STT4" localSheetId="8">#REF!</definedName>
    <definedName name="_STT4" localSheetId="9">#REF!</definedName>
    <definedName name="_STT4">#REF!</definedName>
    <definedName name="_STT5" localSheetId="8">#REF!</definedName>
    <definedName name="_STT5" localSheetId="9">#REF!</definedName>
    <definedName name="_STT5">#REF!</definedName>
    <definedName name="_STT6" localSheetId="8">#REF!</definedName>
    <definedName name="_STT6" localSheetId="9">#REF!</definedName>
    <definedName name="_STT6">#REF!</definedName>
    <definedName name="_SUN1" localSheetId="7">#REF!</definedName>
    <definedName name="_SUN1" localSheetId="8">#REF!</definedName>
    <definedName name="_SUN1" localSheetId="9">#REF!</definedName>
    <definedName name="_SUN1">#REF!</definedName>
    <definedName name="_SUN2">#N/A</definedName>
    <definedName name="_SUN234" localSheetId="7">#REF!</definedName>
    <definedName name="_SUN234" localSheetId="8">#REF!</definedName>
    <definedName name="_SUN234" localSheetId="9">#REF!</definedName>
    <definedName name="_SUN234">#REF!</definedName>
    <definedName name="_Table1_In1" localSheetId="7" hidden="1">#REF!</definedName>
    <definedName name="_Table1_In1" hidden="1">#REF!</definedName>
    <definedName name="_Table1_Out" localSheetId="7" hidden="1">#REF!</definedName>
    <definedName name="_Table1_Out" hidden="1">#REF!</definedName>
    <definedName name="_Table2_In1" localSheetId="8" hidden="1">#REF!</definedName>
    <definedName name="_Table2_In1" localSheetId="9" hidden="1">#REF!</definedName>
    <definedName name="_Table2_In1" hidden="1">#REF!</definedName>
    <definedName name="_Table2_In2" localSheetId="8" hidden="1">#REF!</definedName>
    <definedName name="_Table2_In2" localSheetId="9" hidden="1">#REF!</definedName>
    <definedName name="_Table2_In2" hidden="1">#REF!</definedName>
    <definedName name="_Table2_Out" localSheetId="8" hidden="1">#REF!</definedName>
    <definedName name="_Table2_Out" localSheetId="9" hidden="1">#REF!</definedName>
    <definedName name="_Table2_Out" hidden="1">#REF!</definedName>
    <definedName name="_tbb1" localSheetId="8">#REF!</definedName>
    <definedName name="_tbb1" localSheetId="9">#REF!</definedName>
    <definedName name="_tbb1">#REF!</definedName>
    <definedName name="_tbb2" localSheetId="8">#REF!</definedName>
    <definedName name="_tbb2" localSheetId="9">#REF!</definedName>
    <definedName name="_tbb2">#REF!</definedName>
    <definedName name="_tbb3" localSheetId="8">#REF!</definedName>
    <definedName name="_tbb3" localSheetId="9">#REF!</definedName>
    <definedName name="_tbb3">#REF!</definedName>
    <definedName name="_tbb4" localSheetId="8">#REF!</definedName>
    <definedName name="_tbb4" localSheetId="9">#REF!</definedName>
    <definedName name="_tbb4">#REF!</definedName>
    <definedName name="_tbb5" localSheetId="8">#REF!</definedName>
    <definedName name="_tbb5" localSheetId="9">#REF!</definedName>
    <definedName name="_tbb5">#REF!</definedName>
    <definedName name="_tbb6" localSheetId="8">#REF!</definedName>
    <definedName name="_tbb6" localSheetId="9">#REF!</definedName>
    <definedName name="_tbb6">#REF!</definedName>
    <definedName name="_tbb7" localSheetId="8">#REF!</definedName>
    <definedName name="_tbb7" localSheetId="9">#REF!</definedName>
    <definedName name="_tbb7">#REF!</definedName>
    <definedName name="_TOG" localSheetId="8">#REF!</definedName>
    <definedName name="_TOG" localSheetId="9">#REF!</definedName>
    <definedName name="_TOG">#REF!</definedName>
    <definedName name="_Ty1" localSheetId="8">#REF!</definedName>
    <definedName name="_Ty1" localSheetId="9">#REF!</definedName>
    <definedName name="_Ty1">#REF!</definedName>
    <definedName name="_Ty2" localSheetId="8">#REF!</definedName>
    <definedName name="_Ty2" localSheetId="9">#REF!</definedName>
    <definedName name="_Ty2">#REF!</definedName>
    <definedName name="_VLX2" localSheetId="8">#REF!</definedName>
    <definedName name="_VLX2" localSheetId="9">#REF!</definedName>
    <definedName name="_VLX2">#REF!</definedName>
    <definedName name="_VLX6" localSheetId="8">#REF!</definedName>
    <definedName name="_VLX6" localSheetId="9">#REF!</definedName>
    <definedName name="_VLX6">#REF!</definedName>
    <definedName name="_woogi" hidden="1">#REF!</definedName>
    <definedName name="_woogi2" hidden="1">#REF!</definedName>
    <definedName name="_woogi24" hidden="1">#REF!</definedName>
    <definedName name="_woogi3" hidden="1">#REF!</definedName>
    <definedName name="_X" localSheetId="8">#REF!</definedName>
    <definedName name="_X" localSheetId="9">#REF!</definedName>
    <definedName name="_X">#REF!</definedName>
    <definedName name="_Z" localSheetId="8">#REF!</definedName>
    <definedName name="_Z" localSheetId="9">#REF!</definedName>
    <definedName name="_Z">#REF!</definedName>
    <definedName name="_Zz10137" localSheetId="8">#REF!</definedName>
    <definedName name="_Zz10137" localSheetId="9">#REF!</definedName>
    <definedName name="_Zz10137">#REF!</definedName>
    <definedName name="_재ㅐ햐" hidden="1">#REF!</definedName>
    <definedName name="¡ÆC">#N/A</definedName>
    <definedName name="´cAE°eE¹" localSheetId="7" hidden="1">#REF!</definedName>
    <definedName name="´cAE°eE¹" localSheetId="8" hidden="1">#REF!</definedName>
    <definedName name="´cAE°eE¹" localSheetId="9" hidden="1">#REF!</definedName>
    <definedName name="´cAE°eE¹" hidden="1">#REF!</definedName>
    <definedName name="¿uº°¿μ¾÷" localSheetId="7">#REF!</definedName>
    <definedName name="¿uº°¿μ¾÷" localSheetId="8">#REF!</definedName>
    <definedName name="¿uº°¿μ¾÷" localSheetId="9">#REF!</definedName>
    <definedName name="¿uº°¿μ¾÷">#REF!</definedName>
    <definedName name="￠?u¨￢¡Æ￠?￥i¨u¡A" localSheetId="7">#REF!</definedName>
    <definedName name="￠?u¨￢¡Æ￠?￥i¨u¡A" localSheetId="8">#REF!</definedName>
    <definedName name="￠?u¨￢¡Æ￠?￥i¨u¡A" localSheetId="9">#REF!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7" hidden="1">#REF!</definedName>
    <definedName name="￠￥cAE¡ÆeEⓒo" localSheetId="8" hidden="1">#REF!</definedName>
    <definedName name="￠￥cAE¡ÆeEⓒo" localSheetId="9"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0" localSheetId="7">#REF!</definedName>
    <definedName name="\0" localSheetId="8">#REF!</definedName>
    <definedName name="\0" localSheetId="9">#REF!</definedName>
    <definedName name="\0">#REF!</definedName>
    <definedName name="\123" localSheetId="7">#REF!</definedName>
    <definedName name="\a" localSheetId="7">#REF!</definedName>
    <definedName name="\a" localSheetId="8">#REF!</definedName>
    <definedName name="\a" localSheetId="9">#REF!</definedName>
    <definedName name="\a">#REF!</definedName>
    <definedName name="\b">#N/A</definedName>
    <definedName name="\c" localSheetId="8">#REF!</definedName>
    <definedName name="\c" localSheetId="9">#REF!</definedName>
    <definedName name="\c">#REF!</definedName>
    <definedName name="\d" localSheetId="8">#REF!</definedName>
    <definedName name="\d" localSheetId="9">#REF!</definedName>
    <definedName name="\d">#REF!</definedName>
    <definedName name="\e" localSheetId="8">#REF!</definedName>
    <definedName name="\e" localSheetId="9">#REF!</definedName>
    <definedName name="\e">#REF!</definedName>
    <definedName name="\f">#N/A</definedName>
    <definedName name="\g">#N/A</definedName>
    <definedName name="\h" localSheetId="7">#REF!</definedName>
    <definedName name="\h">#N/A</definedName>
    <definedName name="\i" localSheetId="7">#REF!</definedName>
    <definedName name="\i" localSheetId="8">#REF!</definedName>
    <definedName name="\i" localSheetId="9">#REF!</definedName>
    <definedName name="\i">#REF!</definedName>
    <definedName name="\j" localSheetId="7">#REF!</definedName>
    <definedName name="\j">#N/A</definedName>
    <definedName name="\k">#N/A</definedName>
    <definedName name="\l" localSheetId="8">#REF!</definedName>
    <definedName name="\l" localSheetId="9">#REF!</definedName>
    <definedName name="\l">#REF!</definedName>
    <definedName name="\LL" localSheetId="8">#REF!</definedName>
    <definedName name="\LL" localSheetId="9">#REF!</definedName>
    <definedName name="\LL">#REF!</definedName>
    <definedName name="\m" localSheetId="8">#REF!</definedName>
    <definedName name="\m" localSheetId="9">#REF!</definedName>
    <definedName name="\m">#REF!</definedName>
    <definedName name="\n">#N/A</definedName>
    <definedName name="\O" localSheetId="7">#REF!</definedName>
    <definedName name="\p" localSheetId="7">#REF!</definedName>
    <definedName name="\p" localSheetId="8">#REF!</definedName>
    <definedName name="\p" localSheetId="9">#REF!</definedName>
    <definedName name="\p">#REF!</definedName>
    <definedName name="\P1" localSheetId="7">#REF!</definedName>
    <definedName name="\PP">#N/A</definedName>
    <definedName name="\q" localSheetId="7">#REF!</definedName>
    <definedName name="\q" localSheetId="8">#REF!</definedName>
    <definedName name="\q" localSheetId="9">#REF!</definedName>
    <definedName name="\q">#REF!</definedName>
    <definedName name="\r" localSheetId="7">#REF!</definedName>
    <definedName name="\r" localSheetId="8">#REF!</definedName>
    <definedName name="\r" localSheetId="9">#REF!</definedName>
    <definedName name="\r">#REF!</definedName>
    <definedName name="\s" localSheetId="7">#REF!</definedName>
    <definedName name="\s" localSheetId="8">#REF!</definedName>
    <definedName name="\s" localSheetId="9">#REF!</definedName>
    <definedName name="\s">#REF!</definedName>
    <definedName name="\u">#N/A</definedName>
    <definedName name="\v">#N/A</definedName>
    <definedName name="\x" localSheetId="8">#REF!</definedName>
    <definedName name="\x" localSheetId="9">#REF!</definedName>
    <definedName name="\x">#REF!</definedName>
    <definedName name="\y">#N/A</definedName>
    <definedName name="\z" localSheetId="8">#REF!</definedName>
    <definedName name="\z" localSheetId="9">#REF!</definedName>
    <definedName name="\z">#REF!</definedName>
    <definedName name="√">"SQRT"</definedName>
    <definedName name="←→" localSheetId="8">#REF!</definedName>
    <definedName name="←→" localSheetId="9">#REF!</definedName>
    <definedName name="←→">#REF!</definedName>
    <definedName name="°C">#N/A</definedName>
    <definedName name="°Ç">#N/A</definedName>
    <definedName name="¼o¼o½CAu7¿u">#N/A</definedName>
    <definedName name="¼ö¼ö½ÇÀû7¿ù">#N/A</definedName>
    <definedName name="¾EAu" localSheetId="7">#REF!</definedName>
    <definedName name="¾EAu" localSheetId="8">#REF!</definedName>
    <definedName name="¾EAu" localSheetId="9">#REF!</definedName>
    <definedName name="¾EAu">#REF!</definedName>
    <definedName name="¾ÈÀü" localSheetId="7">#REF!</definedName>
    <definedName name="¾ÈÀü" localSheetId="8">#REF!</definedName>
    <definedName name="¾ÈÀü" localSheetId="9">#REF!</definedName>
    <definedName name="¾ÈÀü">#REF!</definedName>
    <definedName name="A" localSheetId="7">#REF!</definedName>
    <definedName name="a" localSheetId="8">#REF!</definedName>
    <definedName name="a" localSheetId="9">#REF!</definedName>
    <definedName name="a">#REF!</definedName>
    <definedName name="A_1" localSheetId="8">#REF!</definedName>
    <definedName name="A_1" localSheetId="9">#REF!</definedName>
    <definedName name="A_1">#REF!</definedName>
    <definedName name="A¡þ_¡¤ⓒo_AO">#N/A</definedName>
    <definedName name="A￢_·¹_AO">#N/A</definedName>
    <definedName name="a0" localSheetId="7">#REF!</definedName>
    <definedName name="a0" localSheetId="8">#REF!</definedName>
    <definedName name="a0" localSheetId="9">#REF!</definedName>
    <definedName name="a0">#REF!</definedName>
    <definedName name="A1." localSheetId="8">#REF!</definedName>
    <definedName name="A1." localSheetId="9">#REF!</definedName>
    <definedName name="A1.">#REF!</definedName>
    <definedName name="A1_" localSheetId="8">#REF!</definedName>
    <definedName name="A1_" localSheetId="9">#REF!</definedName>
    <definedName name="A1_">#REF!</definedName>
    <definedName name="A1_E" localSheetId="8">#REF!</definedName>
    <definedName name="A1_E" localSheetId="9">#REF!</definedName>
    <definedName name="A1_E">#REF!</definedName>
    <definedName name="A1000000000000000" localSheetId="8">#REF!</definedName>
    <definedName name="A1000000000000000" localSheetId="9">#REF!</definedName>
    <definedName name="A1000000000000000">#REF!</definedName>
    <definedName name="A1A" localSheetId="8">#REF!</definedName>
    <definedName name="A1A" localSheetId="9">#REF!</definedName>
    <definedName name="A1A">#REF!</definedName>
    <definedName name="a1K1805" localSheetId="7">#REF!</definedName>
    <definedName name="a1K1805" localSheetId="8">#REF!</definedName>
    <definedName name="a1K1805" localSheetId="9">#REF!</definedName>
    <definedName name="a1K1805">#REF!</definedName>
    <definedName name="A2_" localSheetId="7">#REF!</definedName>
    <definedName name="A2_" localSheetId="8">#REF!</definedName>
    <definedName name="A2_" localSheetId="9">#REF!</definedName>
    <definedName name="A2_">#REF!</definedName>
    <definedName name="A2032." localSheetId="8">#REF!</definedName>
    <definedName name="A2032." localSheetId="9">#REF!</definedName>
    <definedName name="A2032.">#REF!</definedName>
    <definedName name="a2122222" localSheetId="8">#REF!</definedName>
    <definedName name="a2122222" localSheetId="9">#REF!</definedName>
    <definedName name="a2122222">#REF!</definedName>
    <definedName name="A2A" localSheetId="8">#REF!</definedName>
    <definedName name="A2A" localSheetId="9">#REF!</definedName>
    <definedName name="A2A">#REF!</definedName>
    <definedName name="A3_" localSheetId="8">#REF!</definedName>
    <definedName name="A3_" localSheetId="9">#REF!</definedName>
    <definedName name="A3_">#REF!</definedName>
    <definedName name="A315yoo1" localSheetId="8">#REF!</definedName>
    <definedName name="A315yoo1" localSheetId="9">#REF!</definedName>
    <definedName name="A315yoo1">#REF!</definedName>
    <definedName name="A3A" localSheetId="8">#REF!</definedName>
    <definedName name="A3A" localSheetId="9">#REF!</definedName>
    <definedName name="A3A">#REF!</definedName>
    <definedName name="A4_" localSheetId="8">#REF!</definedName>
    <definedName name="A4_" localSheetId="9">#REF!</definedName>
    <definedName name="A4_">#REF!</definedName>
    <definedName name="A5_" localSheetId="8">#REF!</definedName>
    <definedName name="A5_" localSheetId="9">#REF!</definedName>
    <definedName name="A5_">#REF!</definedName>
    <definedName name="A6_">#N/A</definedName>
    <definedName name="A7_" localSheetId="8">#REF!</definedName>
    <definedName name="A7_" localSheetId="9">#REF!</definedName>
    <definedName name="A7_">#REF!</definedName>
    <definedName name="A8_" localSheetId="8">#REF!</definedName>
    <definedName name="A8_" localSheetId="9">#REF!</definedName>
    <definedName name="A8_">#REF!</definedName>
    <definedName name="A9_" localSheetId="8">#REF!</definedName>
    <definedName name="A9_" localSheetId="9">#REF!</definedName>
    <definedName name="A9_">#REF!</definedName>
    <definedName name="A9999999999999" localSheetId="8">#REF!</definedName>
    <definedName name="A9999999999999" localSheetId="9">#REF!</definedName>
    <definedName name="A9999999999999">#REF!</definedName>
    <definedName name="AA" localSheetId="8">#REF!</definedName>
    <definedName name="AA" localSheetId="9">#REF!</definedName>
    <definedName name="AA">#REF!</definedName>
    <definedName name="Åä">#N/A</definedName>
    <definedName name="aaa" localSheetId="7">#REF!</definedName>
    <definedName name="aaaa" localSheetId="7">#REF!</definedName>
    <definedName name="AAAA4" localSheetId="7">#REF!</definedName>
    <definedName name="AAAAAAA" localSheetId="8">#REF!</definedName>
    <definedName name="AAAAAAA" localSheetId="9">#REF!</definedName>
    <definedName name="AAAAAAA">#REF!</definedName>
    <definedName name="aaaaaaaaaa" hidden="1">{#N/A,#N/A,FALSE,"운반시간"}</definedName>
    <definedName name="AAAAAAAAAAAAA" localSheetId="8">#REF!</definedName>
    <definedName name="AAAAAAAAAAAAA" localSheetId="9">#REF!</definedName>
    <definedName name="AAAAAAAAAAAAA">#REF!</definedName>
    <definedName name="AAADFFFFFFFFFFFD" localSheetId="8">#REF!</definedName>
    <definedName name="AAADFFFFFFFFFFFD" localSheetId="9">#REF!</definedName>
    <definedName name="AAADFFFFFFFFFFFD">#REF!</definedName>
    <definedName name="AADFA" hidden="1">{#N/A,#N/A,FALSE,"단면 제원"}</definedName>
    <definedName name="aæÐRIiÞA_Iª">#N/A</definedName>
    <definedName name="AB" localSheetId="7">#REF!</definedName>
    <definedName name="ab">1</definedName>
    <definedName name="abc" localSheetId="8">#REF!</definedName>
    <definedName name="abc" localSheetId="9">#REF!</definedName>
    <definedName name="abc">#REF!</definedName>
    <definedName name="abcdefg" localSheetId="8">#REF!</definedName>
    <definedName name="abcdefg" localSheetId="9">#REF!</definedName>
    <definedName name="abcdefg">#REF!</definedName>
    <definedName name="abcdefgh" localSheetId="8">#REF!</definedName>
    <definedName name="abcdefgh" localSheetId="9">#REF!</definedName>
    <definedName name="abcdefgh">#REF!</definedName>
    <definedName name="ABUTH" localSheetId="7">#REF!</definedName>
    <definedName name="AC" localSheetId="7">#REF!</definedName>
    <definedName name="AC" localSheetId="8">#REF!</definedName>
    <definedName name="AC" localSheetId="9">#REF!</definedName>
    <definedName name="AC">#REF!</definedName>
    <definedName name="aⓒ¡¨￠RIi¨­A_I¨￡">#N/A</definedName>
    <definedName name="AC12_">#N/A</definedName>
    <definedName name="Access_Button" hidden="1">"bo_sang_토지조서_List"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"C:\My Documents\Exc-data\bo_sang.mdb"</definedName>
    <definedName name="ACCLINK.XLS_Localization_Table_List">"$A$1:$B$11"</definedName>
    <definedName name="ACCLINK.XLS_Localization_Table_List1">"$A$13:$B$31"</definedName>
    <definedName name="ACCLINK.XLS_Localization_Table_List10">"$A$13:$B$33"</definedName>
    <definedName name="ACCLINK.XLS_Localization_Table_List11">"$A$13:$B$33"</definedName>
    <definedName name="ACCLINK.XLS_Localization_Table_List12">"$A$13:$B$33"</definedName>
    <definedName name="ACCLINK.XLS_Localization_Table_List13">"$A$13:$B$33"</definedName>
    <definedName name="ACCLINK.XLS_Localization_Table_List14">"$A$13:$B$33"</definedName>
    <definedName name="ACCLINK.XLS_Localization_Table_List15">"$A$13:$B$33"</definedName>
    <definedName name="ACCLINK.XLS_Localization_Table_List16">"$A$13:$B$33"</definedName>
    <definedName name="ACCLINK.XLS_Localization_Table_List17">"$A$13:$B$33"</definedName>
    <definedName name="ACCLINK.XLS_Localization_Table_List18">"$A$13:$B$33"</definedName>
    <definedName name="ACCLINK.XLS_Localization_Table_List19">"$A$13:$B$33"</definedName>
    <definedName name="ACCLINK.XLS_Localization_Table_List2">"$A$13:$B$31"</definedName>
    <definedName name="ACCLINK.XLS_Localization_Table_List3">"$A$13:$B$31"</definedName>
    <definedName name="ACCLINK.XLS_Localization_Table_List4">"$A$13:$B$31"</definedName>
    <definedName name="ACCLINK.XLS_Localization_Table_List5">"$A$13:$B$31"</definedName>
    <definedName name="ACCLINK.XLS_Localization_Table_List6">"$A$13:$B$31"</definedName>
    <definedName name="ACCLINK.XLS_Localization_Table_List7">"$A$13:$B$31"</definedName>
    <definedName name="ACCLINK.XLS_Localization_Table_List8">"$A$13:$B$31"</definedName>
    <definedName name="ACCLINK.XLS_Localization_Table_List9">"$A$13:$B$33"</definedName>
    <definedName name="ACE" localSheetId="7">#REF!</definedName>
    <definedName name="ACE" localSheetId="8">#REF!</definedName>
    <definedName name="ACE" localSheetId="9">#REF!</definedName>
    <definedName name="ACE">#REF!</definedName>
    <definedName name="Acquisition_Cost" localSheetId="7">#REF!</definedName>
    <definedName name="AD" localSheetId="7">#REF!</definedName>
    <definedName name="ad_conv" localSheetId="8">#REF!</definedName>
    <definedName name="ad_conv" localSheetId="9">#REF!</definedName>
    <definedName name="ad_conv">#REF!</definedName>
    <definedName name="adawrqwaxc" localSheetId="8">#REF!</definedName>
    <definedName name="adawrqwaxc" localSheetId="9">#REF!</definedName>
    <definedName name="adawrqwaxc">#REF!</definedName>
    <definedName name="ADSFDSF" localSheetId="8" hidden="1">{#N/A,#N/A,FALSE,"3가";#N/A,#N/A,FALSE,"3나";#N/A,#N/A,FALSE,"3다"}</definedName>
    <definedName name="ADSFDSF" localSheetId="9" hidden="1">{#N/A,#N/A,FALSE,"3가";#N/A,#N/A,FALSE,"3나";#N/A,#N/A,FALSE,"3다"}</definedName>
    <definedName name="ADSFDSF" hidden="1">{#N/A,#N/A,FALSE,"3가";#N/A,#N/A,FALSE,"3나";#N/A,#N/A,FALSE,"3다"}</definedName>
    <definedName name="afewrf" localSheetId="6">#N/A</definedName>
    <definedName name="afsd" localSheetId="7">#REF!</definedName>
    <definedName name="afsd" localSheetId="8">#REF!</definedName>
    <definedName name="afsd" localSheetId="6">#REF!</definedName>
    <definedName name="afsd" localSheetId="9">#REF!</definedName>
    <definedName name="afsd">#REF!</definedName>
    <definedName name="ag" localSheetId="8">#REF!</definedName>
    <definedName name="ag" localSheetId="6">#REF!</definedName>
    <definedName name="ag" localSheetId="9">#REF!</definedName>
    <definedName name="ag">#REF!</definedName>
    <definedName name="agdump" localSheetId="8">#REF!</definedName>
    <definedName name="agdump" localSheetId="9">#REF!</definedName>
    <definedName name="agdump">#REF!</definedName>
    <definedName name="agedump" localSheetId="8">#REF!</definedName>
    <definedName name="agedump" localSheetId="9">#REF!</definedName>
    <definedName name="agedump">#REF!</definedName>
    <definedName name="agencydump" localSheetId="8">#REF!</definedName>
    <definedName name="agencydump" localSheetId="9">#REF!</definedName>
    <definedName name="agencydump">#REF!</definedName>
    <definedName name="AGENCYLY" localSheetId="8">#REF!</definedName>
    <definedName name="AGENCYLY" localSheetId="9">#REF!</definedName>
    <definedName name="AGENCYLY">#REF!</definedName>
    <definedName name="AGENCYPLAN" localSheetId="8">#REF!</definedName>
    <definedName name="AGENCYPLAN" localSheetId="9">#REF!</definedName>
    <definedName name="AGENCYPLAN">#REF!</definedName>
    <definedName name="AHS" localSheetId="8">#REF!</definedName>
    <definedName name="AHS" localSheetId="9">#REF!</definedName>
    <definedName name="AHS">#REF!</definedName>
    <definedName name="AKD" localSheetId="7">#REF!</definedName>
    <definedName name="AKD" localSheetId="8">#REF!</definedName>
    <definedName name="AKD" localSheetId="9">#REF!</definedName>
    <definedName name="AKD">#REF!</definedName>
    <definedName name="ALL" localSheetId="8">#REF!</definedName>
    <definedName name="ALL" localSheetId="9">#REF!</definedName>
    <definedName name="ALL">#REF!</definedName>
    <definedName name="amc" localSheetId="8">#REF!</definedName>
    <definedName name="amc" localSheetId="9">#REF!</definedName>
    <definedName name="amc">#REF!</definedName>
    <definedName name="AMOUNT" localSheetId="8">#REF!</definedName>
    <definedName name="AMOUNT" localSheetId="9">#REF!</definedName>
    <definedName name="AMOUNT">#REF!</definedName>
    <definedName name="an1_ea" localSheetId="8">#REF!</definedName>
    <definedName name="an1_ea" localSheetId="9">#REF!</definedName>
    <definedName name="an1_ea">#REF!</definedName>
    <definedName name="an21_e" localSheetId="8">#REF!</definedName>
    <definedName name="an21_e" localSheetId="9">#REF!</definedName>
    <definedName name="an21_e">#REF!</definedName>
    <definedName name="an21_ea" localSheetId="8">#REF!</definedName>
    <definedName name="an21_ea" localSheetId="9">#REF!</definedName>
    <definedName name="an21_ea">#REF!</definedName>
    <definedName name="an22_ea" localSheetId="8">#REF!</definedName>
    <definedName name="an22_ea" localSheetId="9">#REF!</definedName>
    <definedName name="an22_ea">#REF!</definedName>
    <definedName name="ANGLE1" localSheetId="8">#REF!</definedName>
    <definedName name="ANGLE1" localSheetId="9">#REF!</definedName>
    <definedName name="ANGLE1">#REF!</definedName>
    <definedName name="ANGLE21" localSheetId="8">#REF!</definedName>
    <definedName name="ANGLE21" localSheetId="9">#REF!</definedName>
    <definedName name="ANGLE21">#REF!</definedName>
    <definedName name="ANGLE22" localSheetId="8">#REF!</definedName>
    <definedName name="ANGLE22" localSheetId="9">#REF!</definedName>
    <definedName name="ANGLE22">#REF!</definedName>
    <definedName name="anscount" hidden="1">2</definedName>
    <definedName name="aocnf" localSheetId="8" hidden="1">{#N/A,#N/A,FALSE,"채권채무";#N/A,#N/A,FALSE,"control sheet"}</definedName>
    <definedName name="aocnf" localSheetId="9" hidden="1">{#N/A,#N/A,FALSE,"채권채무";#N/A,#N/A,FALSE,"control sheet"}</definedName>
    <definedName name="aocnf" hidden="1">{#N/A,#N/A,FALSE,"채권채무";#N/A,#N/A,FALSE,"control sheet"}</definedName>
    <definedName name="ap_s_t" localSheetId="7">#REF!</definedName>
    <definedName name="APB" localSheetId="8">#REF!</definedName>
    <definedName name="APB" localSheetId="9">#REF!</definedName>
    <definedName name="APB">#REF!</definedName>
    <definedName name="aper" localSheetId="7">#REF!</definedName>
    <definedName name="APL" localSheetId="8">#REF!</definedName>
    <definedName name="APL" localSheetId="9">#REF!</definedName>
    <definedName name="APL">#REF!</definedName>
    <definedName name="Approved_Gross_Area" localSheetId="7">#REF!</definedName>
    <definedName name="APT" localSheetId="8">#REF!</definedName>
    <definedName name="APT" localSheetId="9">#REF!</definedName>
    <definedName name="APT">#REF!</definedName>
    <definedName name="aqwedf" localSheetId="8">#REF!</definedName>
    <definedName name="aqwedf" localSheetId="9">#REF!</definedName>
    <definedName name="aqwedf">#REF!</definedName>
    <definedName name="AREA">#N/A</definedName>
    <definedName name="Area_Chonsei" localSheetId="7">#REF!</definedName>
    <definedName name="Area_Office" localSheetId="7">#REF!</definedName>
    <definedName name="Area_Residential" localSheetId="7">#REF!</definedName>
    <definedName name="AREA0002" hidden="1">#REF!</definedName>
    <definedName name="as" localSheetId="8">#REF!</definedName>
    <definedName name="as" localSheetId="9">#REF!</definedName>
    <definedName name="as">#REF!</definedName>
    <definedName name="AS2DocOpenMode" hidden="1">"AS2DocumentEdit"</definedName>
    <definedName name="AS2HasNoAutoHeaderFooter" hidden="1">" "</definedName>
    <definedName name="AS2ReportLS" hidden="1">1</definedName>
    <definedName name="AS2SyncStepLS" hidden="1">0</definedName>
    <definedName name="AS2VersionLS" hidden="1">300</definedName>
    <definedName name="ASB" localSheetId="8">#REF!</definedName>
    <definedName name="ASB" localSheetId="9">#REF!</definedName>
    <definedName name="ASB">#REF!</definedName>
    <definedName name="ASCON" localSheetId="8">#REF!</definedName>
    <definedName name="ASCON" localSheetId="9">#REF!</definedName>
    <definedName name="ASCON">#REF!</definedName>
    <definedName name="asdad" localSheetId="8">#REF!</definedName>
    <definedName name="asdad" localSheetId="9">#REF!</definedName>
    <definedName name="asdad">#REF!</definedName>
    <definedName name="ASDFVBN" localSheetId="8">#REF!</definedName>
    <definedName name="ASDFVBN" localSheetId="9">#REF!</definedName>
    <definedName name="ASDFVBN">#REF!</definedName>
    <definedName name="asdware" localSheetId="8">#REF!</definedName>
    <definedName name="asdware" localSheetId="9">#REF!</definedName>
    <definedName name="asdware">#REF!</definedName>
    <definedName name="ASL" localSheetId="8">#REF!</definedName>
    <definedName name="ASL" localSheetId="9">#REF!</definedName>
    <definedName name="ASL">#REF!</definedName>
    <definedName name="ASP" localSheetId="8">#REF!</definedName>
    <definedName name="ASP" localSheetId="9">#REF!</definedName>
    <definedName name="ASP">#REF!</definedName>
    <definedName name="AST" localSheetId="8">#REF!</definedName>
    <definedName name="AST" localSheetId="9">#REF!</definedName>
    <definedName name="AST">#REF!</definedName>
    <definedName name="ASTE_4WEM" localSheetId="8">#REF!</definedName>
    <definedName name="ASTE_4WEM" localSheetId="9">#REF!</definedName>
    <definedName name="ASTE_4WEM">#REF!</definedName>
    <definedName name="ASTE_COM" localSheetId="8">#REF!</definedName>
    <definedName name="ASTE_COM" localSheetId="9">#REF!</definedName>
    <definedName name="ASTE_COM">#REF!</definedName>
    <definedName name="ASTE_OCUDPAR" localSheetId="8">#REF!</definedName>
    <definedName name="ASTE_OCUDPAR" localSheetId="9">#REF!</definedName>
    <definedName name="ASTE_OCUDPAR">#REF!</definedName>
    <definedName name="ASTE_PSU" localSheetId="8">#REF!</definedName>
    <definedName name="ASTE_PSU" localSheetId="9">#REF!</definedName>
    <definedName name="ASTE_PSU">#REF!</definedName>
    <definedName name="Au">#N/A</definedName>
    <definedName name="Àü">#N/A</definedName>
    <definedName name="Au°￡³e" localSheetId="7">#REF!</definedName>
    <definedName name="Au°￡³e" localSheetId="8">#REF!</definedName>
    <definedName name="Au°￡³e" localSheetId="9">#REF!</definedName>
    <definedName name="Au°￡³e">#REF!</definedName>
    <definedName name="AuAc·a" localSheetId="7">#REF!</definedName>
    <definedName name="AuAc·a" localSheetId="8">#REF!</definedName>
    <definedName name="AuAc·a" localSheetId="9">#REF!</definedName>
    <definedName name="AuAc·a">#REF!</definedName>
    <definedName name="ÀüÀç·á" localSheetId="7">#REF!</definedName>
    <definedName name="ÀüÀç·á" localSheetId="8">#REF!</definedName>
    <definedName name="ÀüÀç·á" localSheetId="9">#REF!</definedName>
    <definedName name="ÀüÀç·á">#REF!</definedName>
    <definedName name="autoexec" localSheetId="8">#REF!</definedName>
    <definedName name="autoexec" localSheetId="9">#REF!</definedName>
    <definedName name="autoexec">#REF!</definedName>
    <definedName name="AW" localSheetId="8">#REF!</definedName>
    <definedName name="AW" localSheetId="9">#REF!</definedName>
    <definedName name="AW">#REF!</definedName>
    <definedName name="Award_Rate" localSheetId="8">#REF!</definedName>
    <definedName name="Award_Rate" localSheetId="9">#REF!</definedName>
    <definedName name="Award_Rate">#REF!</definedName>
    <definedName name="AWDR" localSheetId="8">#REF!</definedName>
    <definedName name="AWDR" localSheetId="9">#REF!</definedName>
    <definedName name="AWDR">#REF!</definedName>
    <definedName name="AWSXC" localSheetId="8">#REF!</definedName>
    <definedName name="AWSXC" localSheetId="9">#REF!</definedName>
    <definedName name="AWSXC">#REF!</definedName>
    <definedName name="AXCV" localSheetId="8">#REF!</definedName>
    <definedName name="AXCV" localSheetId="9">#REF!</definedName>
    <definedName name="AXCV">#REF!</definedName>
    <definedName name="azs" localSheetId="8" hidden="1">{#N/A,#N/A,FALSE,"3가";#N/A,#N/A,FALSE,"3나";#N/A,#N/A,FALSE,"3다"}</definedName>
    <definedName name="azs" localSheetId="9" hidden="1">{#N/A,#N/A,FALSE,"3가";#N/A,#N/A,FALSE,"3나";#N/A,#N/A,FALSE,"3다"}</definedName>
    <definedName name="azs" hidden="1">{#N/A,#N/A,FALSE,"3가";#N/A,#N/A,FALSE,"3나";#N/A,#N/A,FALSE,"3다"}</definedName>
    <definedName name="B" localSheetId="8">#REF!</definedName>
    <definedName name="B" localSheetId="9">#REF!</definedName>
    <definedName name="B">#REF!</definedName>
    <definedName name="B.1" localSheetId="8">#REF!</definedName>
    <definedName name="B.1" localSheetId="9">#REF!</definedName>
    <definedName name="B.1">#REF!</definedName>
    <definedName name="B.2" localSheetId="8">#REF!</definedName>
    <definedName name="B.2" localSheetId="9">#REF!</definedName>
    <definedName name="B.2">#REF!</definedName>
    <definedName name="B.3" localSheetId="8">#REF!</definedName>
    <definedName name="B.3" localSheetId="9">#REF!</definedName>
    <definedName name="B.3">#REF!</definedName>
    <definedName name="B.4" localSheetId="8">#REF!</definedName>
    <definedName name="B.4" localSheetId="9">#REF!</definedName>
    <definedName name="B.4">#REF!</definedName>
    <definedName name="B0" localSheetId="8">#REF!</definedName>
    <definedName name="B0" localSheetId="9">#REF!</definedName>
    <definedName name="B0">#REF!</definedName>
    <definedName name="B1_" localSheetId="8">#REF!</definedName>
    <definedName name="B1_" localSheetId="9">#REF!</definedName>
    <definedName name="B1_">#REF!</definedName>
    <definedName name="B10A1P" localSheetId="8">#REF!</definedName>
    <definedName name="B10A1P" localSheetId="9">#REF!</definedName>
    <definedName name="B10A1P">#REF!</definedName>
    <definedName name="b10a1t" localSheetId="8">#REF!</definedName>
    <definedName name="b10a1t" localSheetId="9">#REF!</definedName>
    <definedName name="b10a1t">#REF!</definedName>
    <definedName name="b10a2p" localSheetId="8">#REF!</definedName>
    <definedName name="b10a2p" localSheetId="9">#REF!</definedName>
    <definedName name="b10a2p">#REF!</definedName>
    <definedName name="b10a2t" localSheetId="8">#REF!</definedName>
    <definedName name="b10a2t" localSheetId="9">#REF!</definedName>
    <definedName name="b10a2t">#REF!</definedName>
    <definedName name="B11A1P" localSheetId="8">#REF!</definedName>
    <definedName name="B11A1P" localSheetId="9">#REF!</definedName>
    <definedName name="B11A1P">#REF!</definedName>
    <definedName name="b11a1t" localSheetId="8">#REF!</definedName>
    <definedName name="b11a1t" localSheetId="9">#REF!</definedName>
    <definedName name="b11a1t">#REF!</definedName>
    <definedName name="b11a2p" localSheetId="8">#REF!</definedName>
    <definedName name="b11a2p" localSheetId="9">#REF!</definedName>
    <definedName name="b11a2p">#REF!</definedName>
    <definedName name="b11a2t" localSheetId="8">#REF!</definedName>
    <definedName name="b11a2t" localSheetId="9">#REF!</definedName>
    <definedName name="b11a2t">#REF!</definedName>
    <definedName name="B12A1P" localSheetId="8">#REF!</definedName>
    <definedName name="B12A1P" localSheetId="9">#REF!</definedName>
    <definedName name="B12A1P">#REF!</definedName>
    <definedName name="b12a1t" localSheetId="8">#REF!</definedName>
    <definedName name="b12a1t" localSheetId="9">#REF!</definedName>
    <definedName name="b12a1t">#REF!</definedName>
    <definedName name="b12a2p" localSheetId="8">#REF!</definedName>
    <definedName name="b12a2p" localSheetId="9">#REF!</definedName>
    <definedName name="b12a2p">#REF!</definedName>
    <definedName name="b12a2t" localSheetId="8">#REF!</definedName>
    <definedName name="b12a2t" localSheetId="9">#REF!</definedName>
    <definedName name="b12a2t">#REF!</definedName>
    <definedName name="B13A1P" localSheetId="8">#REF!</definedName>
    <definedName name="B13A1P" localSheetId="9">#REF!</definedName>
    <definedName name="B13A1P">#REF!</definedName>
    <definedName name="b13a1t" localSheetId="8">#REF!</definedName>
    <definedName name="b13a1t" localSheetId="9">#REF!</definedName>
    <definedName name="b13a1t">#REF!</definedName>
    <definedName name="b13a2p" localSheetId="8">#REF!</definedName>
    <definedName name="b13a2p" localSheetId="9">#REF!</definedName>
    <definedName name="b13a2p">#REF!</definedName>
    <definedName name="b13a2t" localSheetId="8">#REF!</definedName>
    <definedName name="b13a2t" localSheetId="9">#REF!</definedName>
    <definedName name="b13a2t">#REF!</definedName>
    <definedName name="B14A1P" localSheetId="8">#REF!</definedName>
    <definedName name="B14A1P" localSheetId="9">#REF!</definedName>
    <definedName name="B14A1P">#REF!</definedName>
    <definedName name="b14a1t" localSheetId="8">#REF!</definedName>
    <definedName name="b14a1t" localSheetId="9">#REF!</definedName>
    <definedName name="b14a1t">#REF!</definedName>
    <definedName name="b14a2p" localSheetId="8">#REF!</definedName>
    <definedName name="b14a2p" localSheetId="9">#REF!</definedName>
    <definedName name="b14a2p">#REF!</definedName>
    <definedName name="b14a2t" localSheetId="8">#REF!</definedName>
    <definedName name="b14a2t" localSheetId="9">#REF!</definedName>
    <definedName name="b14a2t">#REF!</definedName>
    <definedName name="B15A1P" localSheetId="8">#REF!</definedName>
    <definedName name="B15A1P" localSheetId="9">#REF!</definedName>
    <definedName name="B15A1P">#REF!</definedName>
    <definedName name="b15a1t" localSheetId="8">#REF!</definedName>
    <definedName name="b15a1t" localSheetId="9">#REF!</definedName>
    <definedName name="b15a1t">#REF!</definedName>
    <definedName name="b15a2p" localSheetId="8">#REF!</definedName>
    <definedName name="b15a2p" localSheetId="9">#REF!</definedName>
    <definedName name="b15a2p">#REF!</definedName>
    <definedName name="b15a2t" localSheetId="8">#REF!</definedName>
    <definedName name="b15a2t" localSheetId="9">#REF!</definedName>
    <definedName name="b15a2t">#REF!</definedName>
    <definedName name="B16A1T" localSheetId="8">#REF!</definedName>
    <definedName name="B16A1T" localSheetId="9">#REF!</definedName>
    <definedName name="B16A1T">#REF!</definedName>
    <definedName name="B16A2P" localSheetId="8">#REF!</definedName>
    <definedName name="B16A2P" localSheetId="9">#REF!</definedName>
    <definedName name="B16A2P">#REF!</definedName>
    <definedName name="B1A1P" localSheetId="8">#REF!</definedName>
    <definedName name="B1A1P" localSheetId="9">#REF!</definedName>
    <definedName name="B1A1P">#REF!</definedName>
    <definedName name="b1a1t" localSheetId="8">#REF!</definedName>
    <definedName name="b1a1t" localSheetId="9">#REF!</definedName>
    <definedName name="b1a1t">#REF!</definedName>
    <definedName name="b1a2p" localSheetId="8">#REF!</definedName>
    <definedName name="b1a2p" localSheetId="9">#REF!</definedName>
    <definedName name="b1a2p">#REF!</definedName>
    <definedName name="b1a2t" localSheetId="8">#REF!</definedName>
    <definedName name="b1a2t" localSheetId="9">#REF!</definedName>
    <definedName name="b1a2t">#REF!</definedName>
    <definedName name="B1B" localSheetId="8">#REF!</definedName>
    <definedName name="B1B" localSheetId="9">#REF!</definedName>
    <definedName name="B1B">#REF!</definedName>
    <definedName name="B2A1P" localSheetId="8">#REF!</definedName>
    <definedName name="B2A1P" localSheetId="9">#REF!</definedName>
    <definedName name="B2A1P">#REF!</definedName>
    <definedName name="b2a1t" localSheetId="8">#REF!</definedName>
    <definedName name="b2a1t" localSheetId="9">#REF!</definedName>
    <definedName name="b2a1t">#REF!</definedName>
    <definedName name="b2a2p" localSheetId="8">#REF!</definedName>
    <definedName name="b2a2p" localSheetId="9">#REF!</definedName>
    <definedName name="b2a2p">#REF!</definedName>
    <definedName name="b2a2t" localSheetId="8">#REF!</definedName>
    <definedName name="b2a2t" localSheetId="9">#REF!</definedName>
    <definedName name="b2a2t">#REF!</definedName>
    <definedName name="B2B" localSheetId="8">#REF!</definedName>
    <definedName name="B2B" localSheetId="9">#REF!</definedName>
    <definedName name="B2B">#REF!</definedName>
    <definedName name="B30A1P" localSheetId="8">#REF!</definedName>
    <definedName name="B30A1P" localSheetId="9">#REF!</definedName>
    <definedName name="B30A1P">#REF!</definedName>
    <definedName name="b30a1t" localSheetId="8">#REF!</definedName>
    <definedName name="b30a1t" localSheetId="9">#REF!</definedName>
    <definedName name="b30a1t">#REF!</definedName>
    <definedName name="b30a2p" localSheetId="8">#REF!</definedName>
    <definedName name="b30a2p" localSheetId="9">#REF!</definedName>
    <definedName name="b30a2p">#REF!</definedName>
    <definedName name="b30a2t" localSheetId="8">#REF!</definedName>
    <definedName name="b30a2t" localSheetId="9">#REF!</definedName>
    <definedName name="b30a2t">#REF!</definedName>
    <definedName name="B3A1P" localSheetId="8">#REF!</definedName>
    <definedName name="B3A1P" localSheetId="9">#REF!</definedName>
    <definedName name="B3A1P">#REF!</definedName>
    <definedName name="b3a1t" localSheetId="8">#REF!</definedName>
    <definedName name="b3a1t" localSheetId="9">#REF!</definedName>
    <definedName name="b3a1t">#REF!</definedName>
    <definedName name="b3a2p" localSheetId="8">#REF!</definedName>
    <definedName name="b3a2p" localSheetId="9">#REF!</definedName>
    <definedName name="b3a2p">#REF!</definedName>
    <definedName name="b3a2t" localSheetId="8">#REF!</definedName>
    <definedName name="b3a2t" localSheetId="9">#REF!</definedName>
    <definedName name="b3a2t">#REF!</definedName>
    <definedName name="B3B" localSheetId="8">#REF!</definedName>
    <definedName name="B3B" localSheetId="9">#REF!</definedName>
    <definedName name="B3B">#REF!</definedName>
    <definedName name="B4A1P" localSheetId="8">#REF!</definedName>
    <definedName name="B4A1P" localSheetId="9">#REF!</definedName>
    <definedName name="B4A1P">#REF!</definedName>
    <definedName name="b4a1t" localSheetId="8">#REF!</definedName>
    <definedName name="b4a1t" localSheetId="9">#REF!</definedName>
    <definedName name="b4a1t">#REF!</definedName>
    <definedName name="b4a2p" localSheetId="8">#REF!</definedName>
    <definedName name="b4a2p" localSheetId="9">#REF!</definedName>
    <definedName name="b4a2p">#REF!</definedName>
    <definedName name="b4a2t" localSheetId="8">#REF!</definedName>
    <definedName name="b4a2t" localSheetId="9">#REF!</definedName>
    <definedName name="b4a2t">#REF!</definedName>
    <definedName name="B4B" localSheetId="8">#REF!</definedName>
    <definedName name="B4B" localSheetId="9">#REF!</definedName>
    <definedName name="B4B">#REF!</definedName>
    <definedName name="B5A1P" localSheetId="8">#REF!</definedName>
    <definedName name="B5A1P" localSheetId="9">#REF!</definedName>
    <definedName name="B5A1P">#REF!</definedName>
    <definedName name="b5a1t" localSheetId="8">#REF!</definedName>
    <definedName name="b5a1t" localSheetId="9">#REF!</definedName>
    <definedName name="b5a1t">#REF!</definedName>
    <definedName name="b5a2p" localSheetId="8">#REF!</definedName>
    <definedName name="b5a2p" localSheetId="9">#REF!</definedName>
    <definedName name="b5a2p">#REF!</definedName>
    <definedName name="b5a2t" localSheetId="8">#REF!</definedName>
    <definedName name="b5a2t" localSheetId="9">#REF!</definedName>
    <definedName name="b5a2t">#REF!</definedName>
    <definedName name="B6A1P" localSheetId="8">#REF!</definedName>
    <definedName name="B6A1P" localSheetId="9">#REF!</definedName>
    <definedName name="B6A1P">#REF!</definedName>
    <definedName name="b6a1t" localSheetId="8">#REF!</definedName>
    <definedName name="b6a1t" localSheetId="9">#REF!</definedName>
    <definedName name="b6a1t">#REF!</definedName>
    <definedName name="b6a2p" localSheetId="8">#REF!</definedName>
    <definedName name="b6a2p" localSheetId="9">#REF!</definedName>
    <definedName name="b6a2p">#REF!</definedName>
    <definedName name="b6a2t" localSheetId="8">#REF!</definedName>
    <definedName name="b6a2t" localSheetId="9">#REF!</definedName>
    <definedName name="b6a2t">#REF!</definedName>
    <definedName name="B7A1P" localSheetId="8">#REF!</definedName>
    <definedName name="B7A1P" localSheetId="9">#REF!</definedName>
    <definedName name="B7A1P">#REF!</definedName>
    <definedName name="b7a1t" localSheetId="8">#REF!</definedName>
    <definedName name="b7a1t" localSheetId="9">#REF!</definedName>
    <definedName name="b7a1t">#REF!</definedName>
    <definedName name="b7a2p" localSheetId="8">#REF!</definedName>
    <definedName name="b7a2p" localSheetId="9">#REF!</definedName>
    <definedName name="b7a2p">#REF!</definedName>
    <definedName name="b7a2t" localSheetId="8">#REF!</definedName>
    <definedName name="b7a2t" localSheetId="9">#REF!</definedName>
    <definedName name="b7a2t">#REF!</definedName>
    <definedName name="B8A1P" localSheetId="8">#REF!</definedName>
    <definedName name="B8A1P" localSheetId="9">#REF!</definedName>
    <definedName name="B8A1P">#REF!</definedName>
    <definedName name="b8a1t" localSheetId="8">#REF!</definedName>
    <definedName name="b8a1t" localSheetId="9">#REF!</definedName>
    <definedName name="b8a1t">#REF!</definedName>
    <definedName name="b8a2p" localSheetId="8">#REF!</definedName>
    <definedName name="b8a2p" localSheetId="9">#REF!</definedName>
    <definedName name="b8a2p">#REF!</definedName>
    <definedName name="b8a2t" localSheetId="8">#REF!</definedName>
    <definedName name="b8a2t" localSheetId="9">#REF!</definedName>
    <definedName name="b8a2t">#REF!</definedName>
    <definedName name="B9A" localSheetId="8">#REF!</definedName>
    <definedName name="B9A" localSheetId="9">#REF!</definedName>
    <definedName name="B9A">#REF!</definedName>
    <definedName name="B9A1P" localSheetId="8">#REF!</definedName>
    <definedName name="B9A1P" localSheetId="9">#REF!</definedName>
    <definedName name="B9A1P">#REF!</definedName>
    <definedName name="b9a1t" localSheetId="8">#REF!</definedName>
    <definedName name="b9a1t" localSheetId="9">#REF!</definedName>
    <definedName name="b9a1t">#REF!</definedName>
    <definedName name="b9a2p" localSheetId="8">#REF!</definedName>
    <definedName name="b9a2p" localSheetId="9">#REF!</definedName>
    <definedName name="b9a2p">#REF!</definedName>
    <definedName name="b9a2t" localSheetId="8">#REF!</definedName>
    <definedName name="b9a2t" localSheetId="9">#REF!</definedName>
    <definedName name="b9a2t">#REF!</definedName>
    <definedName name="BA1P" localSheetId="8">#REF!</definedName>
    <definedName name="BA1P" localSheetId="9">#REF!</definedName>
    <definedName name="BA1P">#REF!</definedName>
    <definedName name="ba1t" localSheetId="8">#REF!</definedName>
    <definedName name="ba1t" localSheetId="9">#REF!</definedName>
    <definedName name="ba1t">#REF!</definedName>
    <definedName name="ba2p" localSheetId="8">#REF!</definedName>
    <definedName name="ba2p" localSheetId="9">#REF!</definedName>
    <definedName name="ba2p">#REF!</definedName>
    <definedName name="ba2t" localSheetId="8">#REF!</definedName>
    <definedName name="ba2t" localSheetId="9">#REF!</definedName>
    <definedName name="ba2t">#REF!</definedName>
    <definedName name="bang" localSheetId="8">#REF!</definedName>
    <definedName name="bang" localSheetId="9">#REF!</definedName>
    <definedName name="bang">#REF!</definedName>
    <definedName name="BASE" localSheetId="7">SUM(#REF!)</definedName>
    <definedName name="base" localSheetId="8">#REF!</definedName>
    <definedName name="base" localSheetId="9">#REF!</definedName>
    <definedName name="base">#REF!</definedName>
    <definedName name="bb" localSheetId="7">#REF!</definedName>
    <definedName name="bb" localSheetId="8">#REF!</definedName>
    <definedName name="bb" localSheetId="9">#REF!</definedName>
    <definedName name="bb">#REF!</definedName>
    <definedName name="BBB" localSheetId="7">#REF!</definedName>
    <definedName name="bbr" localSheetId="8">#REF!</definedName>
    <definedName name="bbr" localSheetId="9">#REF!</definedName>
    <definedName name="bbr">#REF!</definedName>
    <definedName name="BC" localSheetId="7" hidden="1">{#N/A,#N/A,FALSE,"이태원철근"}</definedName>
    <definedName name="BC" localSheetId="8" hidden="1">{#N/A,#N/A,FALSE,"이태원철근"}</definedName>
    <definedName name="BC" localSheetId="6" hidden="1">{#N/A,#N/A,FALSE,"이태원철근"}</definedName>
    <definedName name="BC" localSheetId="9" hidden="1">{#N/A,#N/A,FALSE,"이태원철근"}</definedName>
    <definedName name="BC" hidden="1">{#N/A,#N/A,FALSE,"이태원철근"}</definedName>
    <definedName name="BC_1" hidden="1">{#N/A,#N/A,FALSE,"이태원철근"}</definedName>
    <definedName name="BCS" localSheetId="8">#REF!</definedName>
    <definedName name="BCS" localSheetId="9">#REF!</definedName>
    <definedName name="BCS">#REF!</definedName>
    <definedName name="BD" localSheetId="7">#REF!</definedName>
    <definedName name="BDCODE">#N/A</definedName>
    <definedName name="BDLEN_1" localSheetId="8">#REF!</definedName>
    <definedName name="BDLEN_1" localSheetId="9">#REF!</definedName>
    <definedName name="BDLEN_1">#REF!</definedName>
    <definedName name="BDLEN_2" localSheetId="8">#REF!</definedName>
    <definedName name="BDLEN_2" localSheetId="9">#REF!</definedName>
    <definedName name="BDLEN_2">#REF!</definedName>
    <definedName name="BE" localSheetId="7">#REF!</definedName>
    <definedName name="BEAB1" localSheetId="7">#REF!</definedName>
    <definedName name="BEAB1" localSheetId="8">#REF!</definedName>
    <definedName name="BEAB1" localSheetId="9">#REF!</definedName>
    <definedName name="BEAB1">#REF!</definedName>
    <definedName name="BEAB2" localSheetId="7">#REF!</definedName>
    <definedName name="BEAB2" localSheetId="8">#REF!</definedName>
    <definedName name="BEAB2" localSheetId="9">#REF!</definedName>
    <definedName name="BEAB2">#REF!</definedName>
    <definedName name="BEAB3" localSheetId="8">#REF!</definedName>
    <definedName name="BEAB3" localSheetId="9">#REF!</definedName>
    <definedName name="BEAB3">#REF!</definedName>
    <definedName name="BEAB4" localSheetId="8">#REF!</definedName>
    <definedName name="BEAB4" localSheetId="9">#REF!</definedName>
    <definedName name="BEAB4">#REF!</definedName>
    <definedName name="BEAB5" localSheetId="8">#REF!</definedName>
    <definedName name="BEAB5" localSheetId="9">#REF!</definedName>
    <definedName name="BEAB5">#REF!</definedName>
    <definedName name="BEAR1" localSheetId="8">#REF!</definedName>
    <definedName name="BEAR1" localSheetId="9">#REF!</definedName>
    <definedName name="BEAR1">#REF!</definedName>
    <definedName name="BEAR2" localSheetId="8">#REF!</definedName>
    <definedName name="BEAR2" localSheetId="9">#REF!</definedName>
    <definedName name="BEAR2">#REF!</definedName>
    <definedName name="BEB" localSheetId="8">#REF!</definedName>
    <definedName name="BEB" localSheetId="9">#REF!</definedName>
    <definedName name="BEB">#REF!</definedName>
    <definedName name="BF" localSheetId="8">#REF!</definedName>
    <definedName name="BF" localSheetId="9">#REF!</definedName>
    <definedName name="BF">#REF!</definedName>
    <definedName name="BG_Del" hidden="1">15</definedName>
    <definedName name="BG_Ins" hidden="1">4</definedName>
    <definedName name="BG_Mod" hidden="1">6</definedName>
    <definedName name="BH" localSheetId="8">#REF!</definedName>
    <definedName name="BH" localSheetId="9">#REF!</definedName>
    <definedName name="BH">#REF!</definedName>
    <definedName name="BHB" localSheetId="8">#REF!</definedName>
    <definedName name="BHB" localSheetId="9">#REF!</definedName>
    <definedName name="BHB">#REF!</definedName>
    <definedName name="bhk.xls" localSheetId="8">#REF!</definedName>
    <definedName name="bhk.xls" localSheetId="9">#REF!</definedName>
    <definedName name="bhk.xls">#REF!</definedName>
    <definedName name="BI" localSheetId="7" hidden="1">{#N/A,#N/A,FALSE,"이태원철근"}</definedName>
    <definedName name="BI" localSheetId="8" hidden="1">{#N/A,#N/A,FALSE,"이태원철근"}</definedName>
    <definedName name="BI" localSheetId="6" hidden="1">{#N/A,#N/A,FALSE,"이태원철근"}</definedName>
    <definedName name="BI" localSheetId="9" hidden="1">{#N/A,#N/A,FALSE,"이태원철근"}</definedName>
    <definedName name="BI" hidden="1">{#N/A,#N/A,FALSE,"이태원철근"}</definedName>
    <definedName name="BI_1" hidden="1">{#N/A,#N/A,FALSE,"이태원철근"}</definedName>
    <definedName name="BIGO">#N/A</definedName>
    <definedName name="BIS" localSheetId="8">#REF!</definedName>
    <definedName name="BIS" localSheetId="9">#REF!</definedName>
    <definedName name="BIS">#REF!</definedName>
    <definedName name="BLO_1">#N/A</definedName>
    <definedName name="BLOCK" localSheetId="7">#REF!</definedName>
    <definedName name="BLOCK" localSheetId="8">#REF!</definedName>
    <definedName name="BLOCK" localSheetId="9">#REF!</definedName>
    <definedName name="BLOCK">#REF!</definedName>
    <definedName name="BM" localSheetId="8" hidden="1">#REF!</definedName>
    <definedName name="BM" localSheetId="9" hidden="1">#REF!</definedName>
    <definedName name="BM" hidden="1">#REF!</definedName>
    <definedName name="BMO" localSheetId="7">#REF!</definedName>
    <definedName name="Borrow_Cost" localSheetId="7">#REF!</definedName>
    <definedName name="BR" localSheetId="8">#REF!</definedName>
    <definedName name="BR" localSheetId="9">#REF!</definedName>
    <definedName name="BR">#REF!</definedName>
    <definedName name="BR.1" localSheetId="8">#REF!</definedName>
    <definedName name="BR.1" localSheetId="9">#REF!</definedName>
    <definedName name="BR.1">#REF!</definedName>
    <definedName name="br_ea" localSheetId="8">#REF!</definedName>
    <definedName name="br_ea" localSheetId="9">#REF!</definedName>
    <definedName name="br_ea">#REF!</definedName>
    <definedName name="BRACING" localSheetId="8">#REF!</definedName>
    <definedName name="BRACING" localSheetId="9">#REF!</definedName>
    <definedName name="BRACING">#REF!</definedName>
    <definedName name="BRKRKRTDKDK" localSheetId="8">#REF!</definedName>
    <definedName name="BRKRKRTDKDK" localSheetId="9">#REF!</definedName>
    <definedName name="BRKRKRTDKDK">#REF!</definedName>
    <definedName name="BS" localSheetId="8">#REF!</definedName>
    <definedName name="BS" localSheetId="9">#REF!</definedName>
    <definedName name="BS">#REF!</definedName>
    <definedName name="BT" localSheetId="8">#REF!</definedName>
    <definedName name="BT" localSheetId="9">#REF!</definedName>
    <definedName name="BT">#REF!</definedName>
    <definedName name="BTSINFO_991Q" localSheetId="8">#REF!</definedName>
    <definedName name="BTSINFO_991Q" localSheetId="9">#REF!</definedName>
    <definedName name="BTSINFO_991Q">#REF!</definedName>
    <definedName name="BTSINFO_992Q" localSheetId="8">#REF!</definedName>
    <definedName name="BTSINFO_992Q" localSheetId="9">#REF!</definedName>
    <definedName name="BTSINFO_992Q">#REF!</definedName>
    <definedName name="BTSINFO_팀구분" localSheetId="8">#REF!</definedName>
    <definedName name="BTSINFO_팀구분" localSheetId="9">#REF!</definedName>
    <definedName name="BTSINFO_팀구분">#REF!</definedName>
    <definedName name="BTUS" localSheetId="8">#REF!</definedName>
    <definedName name="BTUS" localSheetId="9">#REF!</definedName>
    <definedName name="BTUS">#REF!</definedName>
    <definedName name="bun" localSheetId="7">#REF!</definedName>
    <definedName name="bun" localSheetId="8">#REF!</definedName>
    <definedName name="bun" localSheetId="9">#REF!</definedName>
    <definedName name="bun">#REF!</definedName>
    <definedName name="Buy_Price" localSheetId="7">#REF!</definedName>
    <definedName name="BV" localSheetId="7">#REF!</definedName>
    <definedName name="BW" localSheetId="7">#REF!</definedName>
    <definedName name="bytesync" localSheetId="8">#REF!</definedName>
    <definedName name="bytesync" localSheetId="9">#REF!</definedName>
    <definedName name="bytesync">#REF!</definedName>
    <definedName name="C_" localSheetId="8">#REF!</definedName>
    <definedName name="C_" localSheetId="9">#REF!</definedName>
    <definedName name="C_">#REF!</definedName>
    <definedName name="c_1" localSheetId="8">#REF!</definedName>
    <definedName name="c_1" localSheetId="9">#REF!</definedName>
    <definedName name="c_1">#REF!</definedName>
    <definedName name="c_1e" localSheetId="8">#REF!</definedName>
    <definedName name="c_1e" localSheetId="9">#REF!</definedName>
    <definedName name="c_1e">#REF!</definedName>
    <definedName name="c_2" localSheetId="8">#REF!</definedName>
    <definedName name="c_2" localSheetId="9">#REF!</definedName>
    <definedName name="c_2">#REF!</definedName>
    <definedName name="C_2E" localSheetId="8">#REF!</definedName>
    <definedName name="C_2E" localSheetId="9">#REF!</definedName>
    <definedName name="C_2E">#REF!</definedName>
    <definedName name="c_3" localSheetId="8">#REF!</definedName>
    <definedName name="c_3" localSheetId="9">#REF!</definedName>
    <definedName name="c_3">#REF!</definedName>
    <definedName name="c_33" localSheetId="8">#REF!</definedName>
    <definedName name="c_33" localSheetId="9">#REF!</definedName>
    <definedName name="c_33">#REF!</definedName>
    <definedName name="c_4" localSheetId="8">#REF!</definedName>
    <definedName name="c_4" localSheetId="9">#REF!</definedName>
    <definedName name="c_4">#REF!</definedName>
    <definedName name="c1.a1p" localSheetId="8">#REF!</definedName>
    <definedName name="c1.a1p" localSheetId="9">#REF!</definedName>
    <definedName name="c1.a1p">#REF!</definedName>
    <definedName name="c1.a1t" localSheetId="8">#REF!</definedName>
    <definedName name="c1.a1t" localSheetId="9">#REF!</definedName>
    <definedName name="c1.a1t">#REF!</definedName>
    <definedName name="c1.a2p" localSheetId="8">#REF!</definedName>
    <definedName name="c1.a2p" localSheetId="9">#REF!</definedName>
    <definedName name="c1.a2p">#REF!</definedName>
    <definedName name="c1.a2t" localSheetId="8">#REF!</definedName>
    <definedName name="c1.a2t" localSheetId="9">#REF!</definedName>
    <definedName name="c1.a2t">#REF!</definedName>
    <definedName name="c2.a1p" localSheetId="8">#REF!</definedName>
    <definedName name="c2.a1p" localSheetId="9">#REF!</definedName>
    <definedName name="c2.a1p">#REF!</definedName>
    <definedName name="c2.a1t" localSheetId="8">#REF!</definedName>
    <definedName name="c2.a1t" localSheetId="9">#REF!</definedName>
    <definedName name="c2.a1t">#REF!</definedName>
    <definedName name="c2.a2p" localSheetId="8">#REF!</definedName>
    <definedName name="c2.a2p" localSheetId="9">#REF!</definedName>
    <definedName name="c2.a2p">#REF!</definedName>
    <definedName name="c2.a2t" localSheetId="8">#REF!</definedName>
    <definedName name="c2.a2t" localSheetId="9">#REF!</definedName>
    <definedName name="c2.a2t">#REF!</definedName>
    <definedName name="CA">#N/A</definedName>
    <definedName name="ÇÃ">#N/A</definedName>
    <definedName name="CALBG" localSheetId="7">#REF!</definedName>
    <definedName name="CalcAgencyPrice" localSheetId="7">#REF!</definedName>
    <definedName name="CalcAgencyPrice" localSheetId="8">#REF!</definedName>
    <definedName name="CalcAgencyPrice" localSheetId="9">#REF!</definedName>
    <definedName name="CalcAgencyPrice">#REF!</definedName>
    <definedName name="CALCC" localSheetId="7">#REF!</definedName>
    <definedName name="CALCE" localSheetId="7">#REF!</definedName>
    <definedName name="Call_Center_Employee" localSheetId="7">#REF!</definedName>
    <definedName name="camberWork" localSheetId="8">물건조서!camberWork</definedName>
    <definedName name="camberWork" localSheetId="9">물건조서!camberWork</definedName>
    <definedName name="camberWork">[0]!camberWork</definedName>
    <definedName name="CapEx_A" localSheetId="7">#REF!</definedName>
    <definedName name="CATEGORY">#N/A</definedName>
    <definedName name="CB_1" localSheetId="8">#REF!</definedName>
    <definedName name="CB_1" localSheetId="9">#REF!</definedName>
    <definedName name="CB_1">#REF!</definedName>
    <definedName name="CBIND1_1" localSheetId="8">#REF!</definedName>
    <definedName name="CBIND1_1" localSheetId="9">#REF!</definedName>
    <definedName name="CBIND1_1">#REF!</definedName>
    <definedName name="CBIND1_2" localSheetId="8">#REF!</definedName>
    <definedName name="CBIND1_2" localSheetId="9">#REF!</definedName>
    <definedName name="CBIND1_2">#REF!</definedName>
    <definedName name="CBIND2_1" localSheetId="8">#REF!</definedName>
    <definedName name="CBIND2_1" localSheetId="9">#REF!</definedName>
    <definedName name="CBIND2_1">#REF!</definedName>
    <definedName name="CBIND2_2" localSheetId="8">#REF!</definedName>
    <definedName name="CBIND2_2" localSheetId="9">#REF!</definedName>
    <definedName name="CBIND2_2">#REF!</definedName>
    <definedName name="CBIND3_1" localSheetId="8">#REF!</definedName>
    <definedName name="CBIND3_1" localSheetId="9">#REF!</definedName>
    <definedName name="CBIND3_1">#REF!</definedName>
    <definedName name="CBIND3_2" localSheetId="8">#REF!</definedName>
    <definedName name="CBIND3_2" localSheetId="9">#REF!</definedName>
    <definedName name="CBIND3_2">#REF!</definedName>
    <definedName name="CC">#N/A</definedName>
    <definedName name="CCC" localSheetId="7">#REF!</definedName>
    <definedName name="ccc" localSheetId="8">#REF!</definedName>
    <definedName name="ccc" localSheetId="9">#REF!</definedName>
    <definedName name="ccc">#REF!</definedName>
    <definedName name="CD" localSheetId="7">#REF!</definedName>
    <definedName name="CDMA" localSheetId="8">#REF!</definedName>
    <definedName name="CDMA" localSheetId="9">#REF!</definedName>
    <definedName name="CDMA">#REF!</definedName>
    <definedName name="CE" localSheetId="7">#REF!</definedName>
    <definedName name="CES" localSheetId="8">#REF!</definedName>
    <definedName name="CES" localSheetId="9">#REF!</definedName>
    <definedName name="CES">#REF!</definedName>
    <definedName name="CEUR" localSheetId="8">#REF!</definedName>
    <definedName name="CEUR" localSheetId="9">#REF!</definedName>
    <definedName name="CEUR">#REF!</definedName>
    <definedName name="CF요인" localSheetId="8" hidden="1">#REF!</definedName>
    <definedName name="CF요인" localSheetId="9" hidden="1">#REF!</definedName>
    <definedName name="CF요인" hidden="1">#REF!</definedName>
    <definedName name="cgmh" localSheetId="8">{"'용역비'!$A$4:$C$8"}</definedName>
    <definedName name="cgmh" localSheetId="9">{"'용역비'!$A$4:$C$8"}</definedName>
    <definedName name="cgmh" hidden="1">{"'용역비'!$A$4:$C$8"}</definedName>
    <definedName name="CH" localSheetId="8">#REF!</definedName>
    <definedName name="CH" localSheetId="9">#REF!</definedName>
    <definedName name="CH">#REF!</definedName>
    <definedName name="ch_e" localSheetId="8">#REF!</definedName>
    <definedName name="ch_e" localSheetId="9">#REF!</definedName>
    <definedName name="ch_e">#REF!</definedName>
    <definedName name="ch_ea" localSheetId="8">#REF!</definedName>
    <definedName name="ch_ea" localSheetId="9">#REF!</definedName>
    <definedName name="ch_ea">#REF!</definedName>
    <definedName name="CHANNEL" localSheetId="8">#REF!</definedName>
    <definedName name="CHANNEL" localSheetId="9">#REF!</definedName>
    <definedName name="CHANNEL">#REF!</definedName>
    <definedName name="CHC_경기" localSheetId="8">#REF!</definedName>
    <definedName name="CHC_경기" localSheetId="9">#REF!</definedName>
    <definedName name="CHC_경기">#REF!</definedName>
    <definedName name="CHC_서울" localSheetId="8">#REF!</definedName>
    <definedName name="CHC_서울" localSheetId="9">#REF!</definedName>
    <definedName name="CHC_서울">#REF!</definedName>
    <definedName name="CHC_서울_COUNT" localSheetId="8">#REF!</definedName>
    <definedName name="CHC_서울_COUNT" localSheetId="9">#REF!</definedName>
    <definedName name="CHC_서울_COUNT">#REF!</definedName>
    <definedName name="chobae" localSheetId="8">물건조서!chobae</definedName>
    <definedName name="chobae" localSheetId="9">물건조서!chobae</definedName>
    <definedName name="chobae">[0]!chobae</definedName>
    <definedName name="chobu" localSheetId="8">물건조서!chobu</definedName>
    <definedName name="chobu" localSheetId="9">물건조서!chobu</definedName>
    <definedName name="chobu">[0]!chobu</definedName>
    <definedName name="CHOBU1" localSheetId="8">물건조서!CHOBU1</definedName>
    <definedName name="CHOBU1" localSheetId="9">물건조서!CHOBU1</definedName>
    <definedName name="CHOBU1">[0]!CHOBU1</definedName>
    <definedName name="chobub" localSheetId="8">물건조서!chobub</definedName>
    <definedName name="chobub" localSheetId="9">물건조서!chobub</definedName>
    <definedName name="chobub">[0]!chobub</definedName>
    <definedName name="chogu" localSheetId="8">물건조서!chogu</definedName>
    <definedName name="chogu" localSheetId="9">물건조서!chogu</definedName>
    <definedName name="chogu">[0]!chogu</definedName>
    <definedName name="Chonsei_Interest_Rate" localSheetId="7">#REF!</definedName>
    <definedName name="Chonsei_Unit" localSheetId="7">#REF!</definedName>
    <definedName name="chopo" localSheetId="8">물건조서!chopo</definedName>
    <definedName name="chopo" localSheetId="9">물건조서!chopo</definedName>
    <definedName name="chopo">[0]!chopo</definedName>
    <definedName name="choto" localSheetId="8">물건조서!choto</definedName>
    <definedName name="choto" localSheetId="9">물건조서!choto</definedName>
    <definedName name="choto">[0]!choto</definedName>
    <definedName name="CHR" localSheetId="8">#REF!</definedName>
    <definedName name="CHR" localSheetId="9">#REF!</definedName>
    <definedName name="CHR">#REF!</definedName>
    <definedName name="CI" localSheetId="7">#REF!</definedName>
    <definedName name="CJFRMS" localSheetId="8">#REF!</definedName>
    <definedName name="CJFRMS" localSheetId="9">#REF!</definedName>
    <definedName name="CJFRMS">#REF!</definedName>
    <definedName name="CK" localSheetId="8">#REF!</definedName>
    <definedName name="CK" localSheetId="9">#REF!</definedName>
    <definedName name="CK">#REF!</definedName>
    <definedName name="coccus" localSheetId="8">#REF!</definedName>
    <definedName name="coccus" localSheetId="9">#REF!</definedName>
    <definedName name="coccus">#REF!</definedName>
    <definedName name="COD" localSheetId="8">#REF!</definedName>
    <definedName name="COD" localSheetId="9">#REF!</definedName>
    <definedName name="COD">#REF!</definedName>
    <definedName name="CODE2" localSheetId="8">#REF!</definedName>
    <definedName name="CODE2" localSheetId="9">#REF!</definedName>
    <definedName name="CODE2">#REF!</definedName>
    <definedName name="CODE3" localSheetId="8">#REF!</definedName>
    <definedName name="CODE3" localSheetId="9">#REF!</definedName>
    <definedName name="CODE3">#REF!</definedName>
    <definedName name="CODE4" localSheetId="8">#REF!</definedName>
    <definedName name="CODE4" localSheetId="9">#REF!</definedName>
    <definedName name="CODE4">#REF!</definedName>
    <definedName name="CODE5" localSheetId="8">#REF!</definedName>
    <definedName name="CODE5" localSheetId="9">#REF!</definedName>
    <definedName name="CODE5">#REF!</definedName>
    <definedName name="CODE6" localSheetId="8">#REF!</definedName>
    <definedName name="CODE6" localSheetId="9">#REF!</definedName>
    <definedName name="CODE6">#REF!</definedName>
    <definedName name="CODE7" localSheetId="8">#REF!</definedName>
    <definedName name="CODE7" localSheetId="9">#REF!</definedName>
    <definedName name="CODE7">#REF!</definedName>
    <definedName name="codetab" localSheetId="8">#REF!</definedName>
    <definedName name="codetab" localSheetId="9">#REF!</definedName>
    <definedName name="codetab">#REF!</definedName>
    <definedName name="COMBINE">#N/A</definedName>
    <definedName name="Commission" localSheetId="7">#REF!</definedName>
    <definedName name="Commission" localSheetId="8">#REF!</definedName>
    <definedName name="Commission" localSheetId="9">#REF!</definedName>
    <definedName name="Commission">#REF!</definedName>
    <definedName name="Compensated_Individual" localSheetId="7">#REF!</definedName>
    <definedName name="Composite_Land_Tax" localSheetId="7">#REF!</definedName>
    <definedName name="Computer" localSheetId="7">#REF!</definedName>
    <definedName name="CON" localSheetId="8">#REF!</definedName>
    <definedName name="CON" localSheetId="9">#REF!</definedName>
    <definedName name="CON">#REF!</definedName>
    <definedName name="CONSTANT" localSheetId="8">#REF!</definedName>
    <definedName name="CONSTANT" localSheetId="9">#REF!</definedName>
    <definedName name="CONSTANT">#REF!</definedName>
    <definedName name="ConstructionCost" localSheetId="7">#REF!</definedName>
    <definedName name="COPY" localSheetId="8">#REF!</definedName>
    <definedName name="COPY" localSheetId="9">#REF!</definedName>
    <definedName name="COPY">#REF!</definedName>
    <definedName name="Copy_Area" localSheetId="8">#REF!</definedName>
    <definedName name="Copy_Area" localSheetId="9">#REF!</definedName>
    <definedName name="Copy_Area">#REF!</definedName>
    <definedName name="COPY1" localSheetId="8">#REF!</definedName>
    <definedName name="COPY1" localSheetId="9">#REF!</definedName>
    <definedName name="COPY1">#REF!</definedName>
    <definedName name="COPY990" localSheetId="8">#REF!</definedName>
    <definedName name="COPY990" localSheetId="9">#REF!</definedName>
    <definedName name="COPY990">#REF!</definedName>
    <definedName name="CorpTax_Coeff" localSheetId="7">#REF!</definedName>
    <definedName name="cost" localSheetId="7">#REF!</definedName>
    <definedName name="cost" localSheetId="8">#REF!</definedName>
    <definedName name="cost" localSheetId="9">#REF!</definedName>
    <definedName name="cost">#REF!</definedName>
    <definedName name="CPEV" localSheetId="8">#REF!</definedName>
    <definedName name="CPEV" localSheetId="9">#REF!</definedName>
    <definedName name="CPEV">#REF!</definedName>
    <definedName name="cpu" localSheetId="8">#REF!</definedName>
    <definedName name="cpu" localSheetId="9">#REF!</definedName>
    <definedName name="cpu">#REF!</definedName>
    <definedName name="cpu시험" localSheetId="8">#REF!</definedName>
    <definedName name="cpu시험" localSheetId="9">#REF!</definedName>
    <definedName name="cpu시험">#REF!</definedName>
    <definedName name="cq_508" localSheetId="8">#REF!</definedName>
    <definedName name="cq_508" localSheetId="9">#REF!</definedName>
    <definedName name="cq_508">#REF!</definedName>
    <definedName name="CQ_MUX" localSheetId="8">#REF!</definedName>
    <definedName name="CQ_MUX" localSheetId="9">#REF!</definedName>
    <definedName name="CQ_MUX">#REF!</definedName>
    <definedName name="cq_r" localSheetId="8">#REF!</definedName>
    <definedName name="cq_r" localSheetId="9">#REF!</definedName>
    <definedName name="cq_r">#REF!</definedName>
    <definedName name="cq_t" localSheetId="8">#REF!</definedName>
    <definedName name="cq_t" localSheetId="9">#REF!</definedName>
    <definedName name="cq_t">#REF!</definedName>
    <definedName name="CR" localSheetId="8">#REF!</definedName>
    <definedName name="CR" localSheetId="9">#REF!</definedName>
    <definedName name="CR">#REF!</definedName>
    <definedName name="CRa" localSheetId="7">#REF!</definedName>
    <definedName name="CRa" localSheetId="8">#REF!</definedName>
    <definedName name="CRa" localSheetId="9">#REF!</definedName>
    <definedName name="CRa">#REF!</definedName>
    <definedName name="CRb" localSheetId="7">#REF!</definedName>
    <definedName name="CRb" localSheetId="8">#REF!</definedName>
    <definedName name="CRb" localSheetId="9">#REF!</definedName>
    <definedName name="CRb">#REF!</definedName>
    <definedName name="CRC_CorpTax_Coeff" localSheetId="7">#REF!</definedName>
    <definedName name="CRIMP5C" localSheetId="8">#REF!</definedName>
    <definedName name="CRIMP5C" localSheetId="9">#REF!</definedName>
    <definedName name="CRIMP5C">#REF!</definedName>
    <definedName name="CRIMP5C_1" localSheetId="8">#REF!</definedName>
    <definedName name="CRIMP5C_1" localSheetId="9">#REF!</definedName>
    <definedName name="CRIMP5C_1">#REF!</definedName>
    <definedName name="CRIMP5C_2" localSheetId="8">#REF!</definedName>
    <definedName name="CRIMP5C_2" localSheetId="9">#REF!</definedName>
    <definedName name="CRIMP5C_2">#REF!</definedName>
    <definedName name="CRIMP7C" localSheetId="8">#REF!</definedName>
    <definedName name="CRIMP7C" localSheetId="9">#REF!</definedName>
    <definedName name="CRIMP7C">#REF!</definedName>
    <definedName name="CRIMP7C_1" localSheetId="8">#REF!</definedName>
    <definedName name="CRIMP7C_1" localSheetId="9">#REF!</definedName>
    <definedName name="CRIMP7C_1">#REF!</definedName>
    <definedName name="CRIMP7C_2" localSheetId="8">#REF!</definedName>
    <definedName name="CRIMP7C_2" localSheetId="9">#REF!</definedName>
    <definedName name="CRIMP7C_2">#REF!</definedName>
    <definedName name="_xlnm.Criteria" localSheetId="8">#REF!</definedName>
    <definedName name="_xlnm.Criteria" localSheetId="9">#REF!</definedName>
    <definedName name="_xlnm.Criteria">#REF!</definedName>
    <definedName name="CRITERIA_MI" localSheetId="8">#REF!</definedName>
    <definedName name="CRITERIA_MI" localSheetId="9">#REF!</definedName>
    <definedName name="CRITERIA_MI">#REF!</definedName>
    <definedName name="CS기조" localSheetId="8">#REF!</definedName>
    <definedName name="CS기조" localSheetId="9">#REF!</definedName>
    <definedName name="CS기조">#REF!</definedName>
    <definedName name="CS센타" localSheetId="8">#REF!</definedName>
    <definedName name="CS센타" localSheetId="9">#REF!</definedName>
    <definedName name="CS센타">#REF!</definedName>
    <definedName name="CS식품" localSheetId="8">#REF!</definedName>
    <definedName name="CS식품" localSheetId="9">#REF!</definedName>
    <definedName name="CS식품">#REF!</definedName>
    <definedName name="ctcxrtk" localSheetId="8">#REF!</definedName>
    <definedName name="ctcxrtk" localSheetId="9">#REF!</definedName>
    <definedName name="ctcxrtk">#REF!</definedName>
    <definedName name="CURRENCY" localSheetId="8">#REF!</definedName>
    <definedName name="CURRENCY" localSheetId="9">#REF!</definedName>
    <definedName name="CURRENCY">#REF!</definedName>
    <definedName name="current" localSheetId="8">#REF!</definedName>
    <definedName name="current" localSheetId="9">#REF!</definedName>
    <definedName name="current">#REF!</definedName>
    <definedName name="CVS영업" localSheetId="8">#REF!</definedName>
    <definedName name="CVS영업" localSheetId="9">#REF!</definedName>
    <definedName name="CVS영업">#REF!</definedName>
    <definedName name="CVVS14" localSheetId="8">#REF!</definedName>
    <definedName name="CVVS14" localSheetId="9">#REF!</definedName>
    <definedName name="CVVS14">#REF!</definedName>
    <definedName name="CVVS55" localSheetId="8">#REF!</definedName>
    <definedName name="CVVS55" localSheetId="9">#REF!</definedName>
    <definedName name="CVVS55">#REF!</definedName>
    <definedName name="cwe" localSheetId="8" hidden="1">{#N/A,#N/A,FALSE,"ALM-ASISC"}</definedName>
    <definedName name="cwe" localSheetId="9" hidden="1">{#N/A,#N/A,FALSE,"ALM-ASISC"}</definedName>
    <definedName name="cwe" hidden="1">{#N/A,#N/A,FALSE,"ALM-ASISC"}</definedName>
    <definedName name="d" localSheetId="8">#REF!</definedName>
    <definedName name="d" localSheetId="9">#REF!</definedName>
    <definedName name="d">#REF!</definedName>
    <definedName name="D.1" localSheetId="8">#REF!</definedName>
    <definedName name="D.1" localSheetId="9">#REF!</definedName>
    <definedName name="D.1">#REF!</definedName>
    <definedName name="D.2" localSheetId="8">#REF!</definedName>
    <definedName name="D.2" localSheetId="9">#REF!</definedName>
    <definedName name="D.2">#REF!</definedName>
    <definedName name="D_1" localSheetId="8">#REF!</definedName>
    <definedName name="D_1" localSheetId="9">#REF!</definedName>
    <definedName name="D_1">#REF!</definedName>
    <definedName name="D_2" localSheetId="8">#REF!</definedName>
    <definedName name="D_2" localSheetId="9">#REF!</definedName>
    <definedName name="D_2">#REF!</definedName>
    <definedName name="D_3" localSheetId="8">#REF!</definedName>
    <definedName name="D_3" localSheetId="9">#REF!</definedName>
    <definedName name="D_3">#REF!</definedName>
    <definedName name="D_4" localSheetId="8">#REF!</definedName>
    <definedName name="D_4" localSheetId="9">#REF!</definedName>
    <definedName name="D_4">#REF!</definedName>
    <definedName name="d_5" localSheetId="8">#REF!</definedName>
    <definedName name="d_5" localSheetId="9">#REF!</definedName>
    <definedName name="d_5">#REF!</definedName>
    <definedName name="d1_e" localSheetId="8">#REF!</definedName>
    <definedName name="d1_e" localSheetId="9">#REF!</definedName>
    <definedName name="d1_e">#REF!</definedName>
    <definedName name="d1_ea" localSheetId="8">#REF!</definedName>
    <definedName name="d1_ea" localSheetId="9">#REF!</definedName>
    <definedName name="d1_ea">#REF!</definedName>
    <definedName name="D2_E" localSheetId="8">#REF!</definedName>
    <definedName name="D2_E" localSheetId="9">#REF!</definedName>
    <definedName name="D2_E">#REF!</definedName>
    <definedName name="d3_e" localSheetId="8">#REF!</definedName>
    <definedName name="d3_e" localSheetId="9">#REF!</definedName>
    <definedName name="d3_e">#REF!</definedName>
    <definedName name="d3_ea" localSheetId="8">#REF!</definedName>
    <definedName name="d3_ea" localSheetId="9">#REF!</definedName>
    <definedName name="d3_ea">#REF!</definedName>
    <definedName name="d4_e" localSheetId="8">#REF!</definedName>
    <definedName name="d4_e" localSheetId="9">#REF!</definedName>
    <definedName name="d4_e">#REF!</definedName>
    <definedName name="d4_ea" localSheetId="8">#REF!</definedName>
    <definedName name="d4_ea" localSheetId="9">#REF!</definedName>
    <definedName name="d4_ea">#REF!</definedName>
    <definedName name="da_conv" localSheetId="8">#REF!</definedName>
    <definedName name="da_conv" localSheetId="9">#REF!</definedName>
    <definedName name="da_conv">#REF!</definedName>
    <definedName name="DAGFHHSD" localSheetId="8">#REF!</definedName>
    <definedName name="DAGFHHSD" localSheetId="9">#REF!</definedName>
    <definedName name="DAGFHHSD">#REF!</definedName>
    <definedName name="DANGA" localSheetId="7">#REF!</definedName>
    <definedName name="DANGA" localSheetId="8">#REF!</definedName>
    <definedName name="DANGA" localSheetId="9">#REF!</definedName>
    <definedName name="DANGA">#REF!</definedName>
    <definedName name="danga2" localSheetId="7">#REF!,#REF!</definedName>
    <definedName name="danga2" localSheetId="6">#REF!,#REF!</definedName>
    <definedName name="DaRWk1" localSheetId="7">#REF!</definedName>
    <definedName name="DaRWk1" localSheetId="8">#REF!</definedName>
    <definedName name="DaRWk1" localSheetId="9">#REF!</definedName>
    <definedName name="DaRWk1">#REF!</definedName>
    <definedName name="DaRWk10" localSheetId="7">#REF!</definedName>
    <definedName name="DaRWk10" localSheetId="8">#REF!</definedName>
    <definedName name="DaRWk10" localSheetId="9">#REF!</definedName>
    <definedName name="DaRWk10">#REF!</definedName>
    <definedName name="DaRWk11" localSheetId="7">#REF!</definedName>
    <definedName name="DaRWk11" localSheetId="8">#REF!</definedName>
    <definedName name="DaRWk11" localSheetId="9">#REF!</definedName>
    <definedName name="DaRWk11">#REF!</definedName>
    <definedName name="DaRWk12" localSheetId="8">#REF!</definedName>
    <definedName name="DaRWk12" localSheetId="9">#REF!</definedName>
    <definedName name="DaRWk12">#REF!</definedName>
    <definedName name="DaRWk2" localSheetId="8">#REF!</definedName>
    <definedName name="DaRWk2" localSheetId="9">#REF!</definedName>
    <definedName name="DaRWk2">#REF!</definedName>
    <definedName name="DaRWk3" localSheetId="8">#REF!</definedName>
    <definedName name="DaRWk3" localSheetId="9">#REF!</definedName>
    <definedName name="DaRWk3">#REF!</definedName>
    <definedName name="DaRWk4" localSheetId="8">#REF!</definedName>
    <definedName name="DaRWk4" localSheetId="9">#REF!</definedName>
    <definedName name="DaRWk4">#REF!</definedName>
    <definedName name="DaRWk5" localSheetId="8">#REF!</definedName>
    <definedName name="DaRWk5" localSheetId="9">#REF!</definedName>
    <definedName name="DaRWk5">#REF!</definedName>
    <definedName name="DaRWk6" localSheetId="8">#REF!</definedName>
    <definedName name="DaRWk6" localSheetId="9">#REF!</definedName>
    <definedName name="DaRWk6">#REF!</definedName>
    <definedName name="DaRWk8" localSheetId="8">#REF!</definedName>
    <definedName name="DaRWk8" localSheetId="9">#REF!</definedName>
    <definedName name="DaRWk8">#REF!</definedName>
    <definedName name="DaRwk9" localSheetId="8">#REF!</definedName>
    <definedName name="DaRwk9" localSheetId="9">#REF!</definedName>
    <definedName name="DaRwk9">#REF!</definedName>
    <definedName name="DAS" hidden="1">{#N/A,#N/A,FALSE,"지침";#N/A,#N/A,FALSE,"환경분석";#N/A,#N/A,FALSE,"Sheet16"}</definedName>
    <definedName name="DASGDFHH" localSheetId="8">#REF!</definedName>
    <definedName name="DASGDFHH" localSheetId="9">#REF!</definedName>
    <definedName name="DASGDFHH">#REF!</definedName>
    <definedName name="data" localSheetId="7">#REF!</definedName>
    <definedName name="data" localSheetId="8">#REF!</definedName>
    <definedName name="data" localSheetId="9">#REF!</definedName>
    <definedName name="data">#REF!</definedName>
    <definedName name="databas" localSheetId="8">#REF!</definedName>
    <definedName name="databas" localSheetId="9">#REF!</definedName>
    <definedName name="databas">#REF!</definedName>
    <definedName name="_xlnm.Database" localSheetId="7">#REF!</definedName>
    <definedName name="_xlnm.Database" localSheetId="8">#REF!</definedName>
    <definedName name="_xlnm.Database" localSheetId="9">#REF!</definedName>
    <definedName name="_xlnm.Database">#REF!</definedName>
    <definedName name="Database_MI" localSheetId="8">#REF!</definedName>
    <definedName name="Database_MI" localSheetId="9">#REF!</definedName>
    <definedName name="Database_MI">#REF!</definedName>
    <definedName name="database1" localSheetId="8">#REF!</definedName>
    <definedName name="database1" localSheetId="9">#REF!</definedName>
    <definedName name="database1">#REF!</definedName>
    <definedName name="database2" localSheetId="8">#REF!</definedName>
    <definedName name="database2" localSheetId="9">#REF!</definedName>
    <definedName name="database2">#REF!</definedName>
    <definedName name="datatable" localSheetId="8">#REF!</definedName>
    <definedName name="datatable" localSheetId="9">#REF!</definedName>
    <definedName name="datatable">#REF!</definedName>
    <definedName name="dataww" hidden="1">#REF!</definedName>
    <definedName name="DaWk7" localSheetId="8">#REF!</definedName>
    <definedName name="DaWk7" localSheetId="9">#REF!</definedName>
    <definedName name="DaWk7">#REF!</definedName>
    <definedName name="DB" localSheetId="8">#REF!</definedName>
    <definedName name="DB" localSheetId="9">#REF!</definedName>
    <definedName name="DB">#REF!</definedName>
    <definedName name="DB_편입" localSheetId="8">#REF!</definedName>
    <definedName name="DB_편입" localSheetId="9">#REF!</definedName>
    <definedName name="DB_편입">#REF!</definedName>
    <definedName name="DBa" localSheetId="7">#REF!</definedName>
    <definedName name="DBa" localSheetId="8">#REF!</definedName>
    <definedName name="DBa" localSheetId="9">#REF!</definedName>
    <definedName name="DBa">#REF!</definedName>
    <definedName name="dbase" localSheetId="7">#REF!</definedName>
    <definedName name="DBb" localSheetId="7">#REF!</definedName>
    <definedName name="DBb" localSheetId="8">#REF!</definedName>
    <definedName name="DBb" localSheetId="9">#REF!</definedName>
    <definedName name="DBb">#REF!</definedName>
    <definedName name="dbrwk1" localSheetId="8">#REF!</definedName>
    <definedName name="dbrwk1" localSheetId="9">#REF!</definedName>
    <definedName name="dbrwk1">#REF!</definedName>
    <definedName name="dbrwk10" localSheetId="8">#REF!</definedName>
    <definedName name="dbrwk10" localSheetId="9">#REF!</definedName>
    <definedName name="dbrwk10">#REF!</definedName>
    <definedName name="dbrwk11" localSheetId="8">#REF!</definedName>
    <definedName name="dbrwk11" localSheetId="9">#REF!</definedName>
    <definedName name="dbrwk11">#REF!</definedName>
    <definedName name="dbrwk12" localSheetId="8">#REF!</definedName>
    <definedName name="dbrwk12" localSheetId="9">#REF!</definedName>
    <definedName name="dbrwk12">#REF!</definedName>
    <definedName name="dbrwk2" localSheetId="8">#REF!</definedName>
    <definedName name="dbrwk2" localSheetId="9">#REF!</definedName>
    <definedName name="dbrwk2">#REF!</definedName>
    <definedName name="dbrwk3" localSheetId="8">#REF!</definedName>
    <definedName name="dbrwk3" localSheetId="9">#REF!</definedName>
    <definedName name="dbrwk3">#REF!</definedName>
    <definedName name="dbrwk4" localSheetId="8">#REF!</definedName>
    <definedName name="dbrwk4" localSheetId="9">#REF!</definedName>
    <definedName name="dbrwk4">#REF!</definedName>
    <definedName name="dbrwk5" localSheetId="8">#REF!</definedName>
    <definedName name="dbrwk5" localSheetId="9">#REF!</definedName>
    <definedName name="dbrwk5">#REF!</definedName>
    <definedName name="dbrwk6" localSheetId="8">#REF!</definedName>
    <definedName name="dbrwk6" localSheetId="9">#REF!</definedName>
    <definedName name="dbrwk6">#REF!</definedName>
    <definedName name="dbrwk7" localSheetId="8">#REF!</definedName>
    <definedName name="dbrwk7" localSheetId="9">#REF!</definedName>
    <definedName name="dbrwk7">#REF!</definedName>
    <definedName name="dbrwk8" localSheetId="8">#REF!</definedName>
    <definedName name="dbrwk8" localSheetId="9">#REF!</definedName>
    <definedName name="dbrwk8">#REF!</definedName>
    <definedName name="dbrwk9" localSheetId="8">#REF!</definedName>
    <definedName name="dbrwk9" localSheetId="9">#REF!</definedName>
    <definedName name="dbrwk9">#REF!</definedName>
    <definedName name="DC" localSheetId="8">#REF!</definedName>
    <definedName name="DC" localSheetId="9">#REF!</definedName>
    <definedName name="DC">#REF!</definedName>
    <definedName name="DC_서울" localSheetId="8">#REF!</definedName>
    <definedName name="DC_서울" localSheetId="9">#REF!</definedName>
    <definedName name="DC_서울">#REF!</definedName>
    <definedName name="DCEA" localSheetId="8">#REF!</definedName>
    <definedName name="DCEA" localSheetId="9">#REF!</definedName>
    <definedName name="DCEA">#REF!</definedName>
    <definedName name="dcrwk1" localSheetId="8">#REF!</definedName>
    <definedName name="dcrwk1" localSheetId="9">#REF!</definedName>
    <definedName name="dcrwk1">#REF!</definedName>
    <definedName name="dcrwk10" localSheetId="8">#REF!</definedName>
    <definedName name="dcrwk10" localSheetId="9">#REF!</definedName>
    <definedName name="dcrwk10">#REF!</definedName>
    <definedName name="dcrwk11" localSheetId="8">#REF!</definedName>
    <definedName name="dcrwk11" localSheetId="9">#REF!</definedName>
    <definedName name="dcrwk11">#REF!</definedName>
    <definedName name="dcrwk12" localSheetId="8">#REF!</definedName>
    <definedName name="dcrwk12" localSheetId="9">#REF!</definedName>
    <definedName name="dcrwk12">#REF!</definedName>
    <definedName name="dcrwk2" localSheetId="8">#REF!</definedName>
    <definedName name="dcrwk2" localSheetId="9">#REF!</definedName>
    <definedName name="dcrwk2">#REF!</definedName>
    <definedName name="dcrwk3" localSheetId="8">#REF!</definedName>
    <definedName name="dcrwk3" localSheetId="9">#REF!</definedName>
    <definedName name="dcrwk3">#REF!</definedName>
    <definedName name="dcrwk4" localSheetId="8">#REF!</definedName>
    <definedName name="dcrwk4" localSheetId="9">#REF!</definedName>
    <definedName name="dcrwk4">#REF!</definedName>
    <definedName name="dcrwk5" localSheetId="8">#REF!</definedName>
    <definedName name="dcrwk5" localSheetId="9">#REF!</definedName>
    <definedName name="dcrwk5">#REF!</definedName>
    <definedName name="dcrwk6" localSheetId="8">#REF!</definedName>
    <definedName name="dcrwk6" localSheetId="9">#REF!</definedName>
    <definedName name="dcrwk6">#REF!</definedName>
    <definedName name="dcrwk7" localSheetId="8">#REF!</definedName>
    <definedName name="dcrwk7" localSheetId="9">#REF!</definedName>
    <definedName name="dcrwk7">#REF!</definedName>
    <definedName name="dcrwk8" localSheetId="8">#REF!</definedName>
    <definedName name="dcrwk8" localSheetId="9">#REF!</definedName>
    <definedName name="dcrwk8">#REF!</definedName>
    <definedName name="dcrwk9" localSheetId="8">#REF!</definedName>
    <definedName name="dcrwk9" localSheetId="9">#REF!</definedName>
    <definedName name="dcrwk9">#REF!</definedName>
    <definedName name="dcs40기지국수" localSheetId="8">#REF!</definedName>
    <definedName name="dcs40기지국수" localSheetId="9">#REF!</definedName>
    <definedName name="dcs40기지국수">#REF!</definedName>
    <definedName name="DD" localSheetId="8">#REF!</definedName>
    <definedName name="DD" localSheetId="9">#REF!</definedName>
    <definedName name="DD">#REF!</definedName>
    <definedName name="ddd" localSheetId="8">#REF!</definedName>
    <definedName name="ddd" localSheetId="9">#REF!</definedName>
    <definedName name="ddd">#REF!</definedName>
    <definedName name="DDD.TEST" localSheetId="8" hidden="1">{#N/A,#N/A,FALSE,"3가";#N/A,#N/A,FALSE,"3나";#N/A,#N/A,FALSE,"3다"}</definedName>
    <definedName name="DDD.TEST" localSheetId="9" hidden="1">{#N/A,#N/A,FALSE,"3가";#N/A,#N/A,FALSE,"3나";#N/A,#N/A,FALSE,"3다"}</definedName>
    <definedName name="DDD.TEST" hidden="1">{#N/A,#N/A,FALSE,"3가";#N/A,#N/A,FALSE,"3나";#N/A,#N/A,FALSE,"3다"}</definedName>
    <definedName name="dddl" localSheetId="8" hidden="1">{"'동의율(세대)'!$A$95:$G$102"}</definedName>
    <definedName name="dddl" localSheetId="9" hidden="1">{"'동의율(세대)'!$A$95:$G$102"}</definedName>
    <definedName name="dddl" hidden="1">{"'동의율(세대)'!$A$95:$G$102"}</definedName>
    <definedName name="ddffkhj" hidden="1">#N/A</definedName>
    <definedName name="DDGHSDFH" localSheetId="8">#REF!</definedName>
    <definedName name="DDGHSDFH" localSheetId="9">#REF!</definedName>
    <definedName name="DDGHSDFH">#REF!</definedName>
    <definedName name="DDS" localSheetId="7">BlankMacro1</definedName>
    <definedName name="DDS" localSheetId="6">BlankMacro1</definedName>
    <definedName name="DDW" localSheetId="7">BlankMacro1</definedName>
    <definedName name="DDW" localSheetId="6">BlankMacro1</definedName>
    <definedName name="DE" localSheetId="7">#REF!</definedName>
    <definedName name="DE" localSheetId="6">#REF!</definedName>
    <definedName name="DEA" localSheetId="8">#REF!</definedName>
    <definedName name="DEA" localSheetId="9">#REF!</definedName>
    <definedName name="DEA">#REF!</definedName>
    <definedName name="Debt_BreakFee" localSheetId="6">#REF!</definedName>
    <definedName name="Debt_Ratio" localSheetId="6">#REF!</definedName>
    <definedName name="DEC.GH" localSheetId="8">#REF!</definedName>
    <definedName name="DEC.GH" localSheetId="9">#REF!</definedName>
    <definedName name="DEC.GH">#REF!</definedName>
    <definedName name="deck" localSheetId="8">#REF!</definedName>
    <definedName name="deck" localSheetId="9">#REF!</definedName>
    <definedName name="deck">#REF!</definedName>
    <definedName name="deck_ea" localSheetId="8">#REF!</definedName>
    <definedName name="deck_ea" localSheetId="9">#REF!</definedName>
    <definedName name="deck_ea">#REF!</definedName>
    <definedName name="DECK_PLATE" localSheetId="8">#REF!</definedName>
    <definedName name="DECK_PLATE" localSheetId="9">#REF!</definedName>
    <definedName name="DECK_PLATE">#REF!</definedName>
    <definedName name="default" localSheetId="7">#REF!</definedName>
    <definedName name="default" localSheetId="8">#REF!</definedName>
    <definedName name="default" localSheetId="9">#REF!</definedName>
    <definedName name="default">#REF!</definedName>
    <definedName name="DelDC" localSheetId="7">#REF!</definedName>
    <definedName name="DelDC" localSheetId="8">#REF!</definedName>
    <definedName name="DelDC" localSheetId="9">#REF!</definedName>
    <definedName name="DelDC">#REF!</definedName>
    <definedName name="DelDm" localSheetId="7">#REF!</definedName>
    <definedName name="DelDm" localSheetId="8">#REF!</definedName>
    <definedName name="DelDm" localSheetId="9">#REF!</definedName>
    <definedName name="DelDm">#REF!</definedName>
    <definedName name="Delivery" localSheetId="8">#REF!</definedName>
    <definedName name="Delivery" localSheetId="9">#REF!</definedName>
    <definedName name="Delivery">#REF!</definedName>
    <definedName name="DelType" localSheetId="8">#REF!</definedName>
    <definedName name="DelType" localSheetId="9">#REF!</definedName>
    <definedName name="DelType">#REF!</definedName>
    <definedName name="deptLookup" localSheetId="8">#REF!</definedName>
    <definedName name="deptLookup" localSheetId="9">#REF!</definedName>
    <definedName name="deptLookup">#REF!</definedName>
    <definedName name="DETAIL">#N/A</definedName>
    <definedName name="df" localSheetId="8">{"'동의율(세대)'!$A$95:$G$102"}</definedName>
    <definedName name="df" localSheetId="9">{"'동의율(세대)'!$A$95:$G$102"}</definedName>
    <definedName name="df">{"'동의율(세대)'!$A$95:$G$102"}</definedName>
    <definedName name="dfakdf" hidden="1">#REF!</definedName>
    <definedName name="dfd" localSheetId="8">#REF!</definedName>
    <definedName name="dfd" localSheetId="9">#REF!</definedName>
    <definedName name="dfd">#REF!</definedName>
    <definedName name="DFDF" localSheetId="8">#REF!</definedName>
    <definedName name="DFDF" localSheetId="9">#REF!</definedName>
    <definedName name="DFDF" hidden="1">{#N/A,#N/A,FALSE,"단면 제원"}</definedName>
    <definedName name="dfdfd" localSheetId="7" hidden="1">{#N/A,#N/A,FALSE,"2~8번"}</definedName>
    <definedName name="dfdfd" localSheetId="6" hidden="1">{#N/A,#N/A,FALSE,"2~8번"}</definedName>
    <definedName name="dfdfd" hidden="1">{#N/A,#N/A,FALSE,"2~8번"}</definedName>
    <definedName name="dfdg" localSheetId="8" hidden="1">{#N/A,#N/A,FALSE,"3가";#N/A,#N/A,FALSE,"3나";#N/A,#N/A,FALSE,"3다"}</definedName>
    <definedName name="dfdg" localSheetId="9" hidden="1">{#N/A,#N/A,FALSE,"3가";#N/A,#N/A,FALSE,"3나";#N/A,#N/A,FALSE,"3다"}</definedName>
    <definedName name="dfdg" hidden="1">{#N/A,#N/A,FALSE,"3가";#N/A,#N/A,FALSE,"3나";#N/A,#N/A,FALSE,"3다"}</definedName>
    <definedName name="dfdsg" localSheetId="8" hidden="1">{#N/A,#N/A,FALSE,"3가";#N/A,#N/A,FALSE,"3나";#N/A,#N/A,FALSE,"3다"}</definedName>
    <definedName name="dfdsg" localSheetId="9" hidden="1">{#N/A,#N/A,FALSE,"3가";#N/A,#N/A,FALSE,"3나";#N/A,#N/A,FALSE,"3다"}</definedName>
    <definedName name="dfdsg" hidden="1">{#N/A,#N/A,FALSE,"3가";#N/A,#N/A,FALSE,"3나";#N/A,#N/A,FALSE,"3다"}</definedName>
    <definedName name="dffffffff" localSheetId="7">#REF!</definedName>
    <definedName name="dfggggrth" localSheetId="7">#REF!</definedName>
    <definedName name="dfggggrth" localSheetId="8">#REF!</definedName>
    <definedName name="dfggggrth" localSheetId="9">#REF!</definedName>
    <definedName name="dfggggrth">#REF!</definedName>
    <definedName name="dfhhgh" localSheetId="7">#REF!</definedName>
    <definedName name="dfhhgh" localSheetId="8">#REF!</definedName>
    <definedName name="dfhhgh" localSheetId="9">#REF!</definedName>
    <definedName name="dfhhgh">#REF!</definedName>
    <definedName name="DFSF" hidden="1">{#N/A,#N/A,FALSE,"단면 제원"}</definedName>
    <definedName name="dgfd" localSheetId="8">#REF!</definedName>
    <definedName name="dgfd" localSheetId="9">#REF!</definedName>
    <definedName name="dgfd">#REF!</definedName>
    <definedName name="dhgdfhfd" localSheetId="7">#REF!</definedName>
    <definedName name="dhgdfhfd" localSheetId="8">#REF!</definedName>
    <definedName name="dhgdfhfd" localSheetId="9">#REF!</definedName>
    <definedName name="dhgdfhfd">#REF!</definedName>
    <definedName name="dhj" localSheetId="8">{"'용역비'!$A$4:$C$8"}</definedName>
    <definedName name="dhj" localSheetId="9">{"'용역비'!$A$4:$C$8"}</definedName>
    <definedName name="dhj" hidden="1">{"'용역비'!$A$4:$C$8"}</definedName>
    <definedName name="DIRECT" localSheetId="8">#REF!</definedName>
    <definedName name="DIRECT" localSheetId="9">#REF!</definedName>
    <definedName name="DIRECT">#REF!</definedName>
    <definedName name="DISSR" localSheetId="8">#REF!</definedName>
    <definedName name="DISSR" localSheetId="9">#REF!</definedName>
    <definedName name="DISSR">#REF!</definedName>
    <definedName name="DISSX" localSheetId="8">#REF!</definedName>
    <definedName name="DISSX" localSheetId="9">#REF!</definedName>
    <definedName name="DISSX">#REF!</definedName>
    <definedName name="DJDJDJDJ" localSheetId="8" hidden="1">{#N/A,#N/A,FALSE,"3가";#N/A,#N/A,FALSE,"3나";#N/A,#N/A,FALSE,"3다"}</definedName>
    <definedName name="DJDJDJDJ" localSheetId="9" hidden="1">{#N/A,#N/A,FALSE,"3가";#N/A,#N/A,FALSE,"3나";#N/A,#N/A,FALSE,"3다"}</definedName>
    <definedName name="DJDJDJDJ" hidden="1">{#N/A,#N/A,FALSE,"3가";#N/A,#N/A,FALSE,"3나";#N/A,#N/A,FALSE,"3다"}</definedName>
    <definedName name="dk" localSheetId="8" hidden="1">{#N/A,#N/A,FALSE,"ALM-ASISC"}</definedName>
    <definedName name="dk" localSheetId="9" hidden="1">{#N/A,#N/A,FALSE,"ALM-ASISC"}</definedName>
    <definedName name="DK" hidden="1">#REF!</definedName>
    <definedName name="DKD" localSheetId="7">BlankMacro1</definedName>
    <definedName name="DKD" localSheetId="6">BlankMacro1</definedName>
    <definedName name="dkdk" localSheetId="8" hidden="1">#REF!</definedName>
    <definedName name="dkdk" localSheetId="9" hidden="1">#REF!</definedName>
    <definedName name="dkdk" hidden="1">#REF!</definedName>
    <definedName name="dkdkd" localSheetId="7">#REF!</definedName>
    <definedName name="dkdkd" localSheetId="8">#REF!</definedName>
    <definedName name="dkdkd" localSheetId="6">#REF!</definedName>
    <definedName name="dkdkd" localSheetId="9">#REF!</definedName>
    <definedName name="dkdkd">#REF!</definedName>
    <definedName name="DKDKDKD" localSheetId="6" hidden="1">#REF!</definedName>
    <definedName name="DKDKDKD" hidden="1">#REF!</definedName>
    <definedName name="DKDKDKDKDK" localSheetId="8" hidden="1">{#N/A,#N/A,FALSE,"3가";#N/A,#N/A,FALSE,"3나";#N/A,#N/A,FALSE,"3다"}</definedName>
    <definedName name="DKDKDKDKDK" localSheetId="9" hidden="1">{#N/A,#N/A,FALSE,"3가";#N/A,#N/A,FALSE,"3나";#N/A,#N/A,FALSE,"3다"}</definedName>
    <definedName name="DKDKDKDKDK" hidden="1">{#N/A,#N/A,FALSE,"3가";#N/A,#N/A,FALSE,"3나";#N/A,#N/A,FALSE,"3다"}</definedName>
    <definedName name="DKE" localSheetId="7">BlankMacro1</definedName>
    <definedName name="DKE" localSheetId="6">BlankMacro1</definedName>
    <definedName name="dkfjlekr" localSheetId="7" hidden="1">{#N/A,#N/A,FALSE,"2~8번"}</definedName>
    <definedName name="dkfjlekr" localSheetId="6" hidden="1">{#N/A,#N/A,FALSE,"2~8번"}</definedName>
    <definedName name="dkfjlekr" hidden="1">{#N/A,#N/A,FALSE,"2~8번"}</definedName>
    <definedName name="dkjdlfw" localSheetId="8" hidden="1">{#N/A,#N/A,FALSE,"ALM-ASISC"}</definedName>
    <definedName name="dkjdlfw" localSheetId="9" hidden="1">{#N/A,#N/A,FALSE,"ALM-ASISC"}</definedName>
    <definedName name="dkjdlfw" hidden="1">{#N/A,#N/A,FALSE,"ALM-ASISC"}</definedName>
    <definedName name="dklw" localSheetId="8" hidden="1">{#N/A,#N/A,FALSE,"ALM-ASISC"}</definedName>
    <definedName name="dklw" localSheetId="9" hidden="1">{#N/A,#N/A,FALSE,"ALM-ASISC"}</definedName>
    <definedName name="dklw" hidden="1">{#N/A,#N/A,FALSE,"ALM-ASISC"}</definedName>
    <definedName name="dks" localSheetId="7">#REF!</definedName>
    <definedName name="DKS" localSheetId="8" hidden="1">#REF!</definedName>
    <definedName name="DKS" localSheetId="9" hidden="1">#REF!</definedName>
    <definedName name="DKS" hidden="1">#REF!</definedName>
    <definedName name="dkswksdu" localSheetId="7">#REF!</definedName>
    <definedName name="dkswksdu" localSheetId="8">#REF!</definedName>
    <definedName name="dkswksdu" localSheetId="9">#REF!</definedName>
    <definedName name="dkswksdu">#REF!</definedName>
    <definedName name="dkw" localSheetId="8" hidden="1">{#N/A,#N/A,FALSE,"ALM-ASISC"}</definedName>
    <definedName name="dkw" localSheetId="9" hidden="1">{#N/A,#N/A,FALSE,"ALM-ASISC"}</definedName>
    <definedName name="dkw" hidden="1">{#N/A,#N/A,FALSE,"ALM-ASISC"}</definedName>
    <definedName name="dl" localSheetId="7">#REF!</definedName>
    <definedName name="dldnjsdl" hidden="1">{#N/A,#N/A,FALSE,"지침";#N/A,#N/A,FALSE,"환경분석";#N/A,#N/A,FALSE,"Sheet16"}</definedName>
    <definedName name="dlll" localSheetId="8">#REF!</definedName>
    <definedName name="dlll" localSheetId="9">#REF!</definedName>
    <definedName name="dlll">#REF!</definedName>
    <definedName name="DM" localSheetId="8" hidden="1">{#N/A,#N/A,FALSE,"3가";#N/A,#N/A,FALSE,"3나";#N/A,#N/A,FALSE,"3다"}</definedName>
    <definedName name="DM" localSheetId="9" hidden="1">{#N/A,#N/A,FALSE,"3가";#N/A,#N/A,FALSE,"3나";#N/A,#N/A,FALSE,"3다"}</definedName>
    <definedName name="DM" hidden="1">{#N/A,#N/A,FALSE,"3가";#N/A,#N/A,FALSE,"3나";#N/A,#N/A,FALSE,"3다"}</definedName>
    <definedName name="dn" localSheetId="7" hidden="1">{#N/A,#N/A,FALSE,"혼합골재"}</definedName>
    <definedName name="dn" localSheetId="6" hidden="1">{#N/A,#N/A,FALSE,"혼합골재"}</definedName>
    <definedName name="dn" hidden="1">{#N/A,#N/A,FALSE,"혼합골재"}</definedName>
    <definedName name="dns" hidden="1">{#N/A,#N/A,FALSE,"운반시간"}</definedName>
    <definedName name="Document_array" localSheetId="7">{"Book1"}</definedName>
    <definedName name="Document_array" localSheetId="8">{"Book1"}</definedName>
    <definedName name="Document_array" localSheetId="6">{"Book1"}</definedName>
    <definedName name="Document_array" localSheetId="9">{"Book1"}</definedName>
    <definedName name="Document_array">{"Book1"}</definedName>
    <definedName name="DOGUB" localSheetId="8">#REF!</definedName>
    <definedName name="DOGUB" localSheetId="9">#REF!</definedName>
    <definedName name="DOGUB">#REF!</definedName>
    <definedName name="DON" localSheetId="8">#REF!</definedName>
    <definedName name="DON" localSheetId="9">#REF!</definedName>
    <definedName name="DON">#REF!</definedName>
    <definedName name="DONG1" localSheetId="8">#REF!</definedName>
    <definedName name="DONG1" localSheetId="9">#REF!</definedName>
    <definedName name="DONG1">#REF!</definedName>
    <definedName name="DONG2" localSheetId="8">#REF!</definedName>
    <definedName name="DONG2" localSheetId="9">#REF!</definedName>
    <definedName name="DONG2">#REF!</definedName>
    <definedName name="Dongjin" localSheetId="7">#N/A</definedName>
    <definedName name="Dongjin" localSheetId="6">수목가격!Dongjin</definedName>
    <definedName name="Dongjin">#N/A</definedName>
    <definedName name="DOWEL" localSheetId="8">#REF!</definedName>
    <definedName name="DOWEL" localSheetId="9">#REF!</definedName>
    <definedName name="DOWEL">#REF!</definedName>
    <definedName name="dp" localSheetId="7">#REF!</definedName>
    <definedName name="dp" localSheetId="6">#REF!</definedName>
    <definedName name="DPI" localSheetId="7">#REF!</definedName>
    <definedName name="DRAW_COM">#N/A</definedName>
    <definedName name="DRAW_COM2">#N/A</definedName>
    <definedName name="DRAW_SINGLE" localSheetId="7">#REF!</definedName>
    <definedName name="DRAW_SINGLE" localSheetId="8">#REF!</definedName>
    <definedName name="DRAW_SINGLE" localSheetId="9">#REF!</definedName>
    <definedName name="DRAW_SINGLE">#REF!</definedName>
    <definedName name="DRAW_TICK">#N/A</definedName>
    <definedName name="ds" localSheetId="7">#REF!</definedName>
    <definedName name="DSA" localSheetId="8">#REF!</definedName>
    <definedName name="DSA" localSheetId="9">#REF!</definedName>
    <definedName name="DSA">#REF!</definedName>
    <definedName name="dsad" localSheetId="7">#REF!</definedName>
    <definedName name="dsaf" localSheetId="8" hidden="1">{#N/A,#N/A,FALSE,"조골재"}</definedName>
    <definedName name="dsaf" localSheetId="9" hidden="1">{#N/A,#N/A,FALSE,"조골재"}</definedName>
    <definedName name="dsaf" hidden="1">{#N/A,#N/A,FALSE,"조골재"}</definedName>
    <definedName name="DSAFDDG" localSheetId="8">#REF!</definedName>
    <definedName name="DSAFDDG" localSheetId="9">#REF!</definedName>
    <definedName name="DSAFDDG">#REF!</definedName>
    <definedName name="DSAGAHHHHD" localSheetId="8">#REF!</definedName>
    <definedName name="DSAGAHHHHD" localSheetId="9">#REF!</definedName>
    <definedName name="DSAGAHHHHD">#REF!</definedName>
    <definedName name="DSAGDHH" localSheetId="8">#REF!</definedName>
    <definedName name="DSAGDHH" localSheetId="9">#REF!</definedName>
    <definedName name="DSAGDHH">#REF!</definedName>
    <definedName name="DSAGHHA" localSheetId="8">#REF!</definedName>
    <definedName name="DSAGHHA" localSheetId="9">#REF!</definedName>
    <definedName name="DSAGHHA">#REF!</definedName>
    <definedName name="dsalkfj" localSheetId="8">물건조서!dsalkfj</definedName>
    <definedName name="dsalkfj" localSheetId="9">물건조서!dsalkfj</definedName>
    <definedName name="dsalkfj">[0]!dsalkfj</definedName>
    <definedName name="DSE" localSheetId="7">#REF!</definedName>
    <definedName name="DSF" localSheetId="8" hidden="1">{#N/A,#N/A,FALSE,"골재소요량";#N/A,#N/A,FALSE,"골재소요량"}</definedName>
    <definedName name="DSF" localSheetId="9" hidden="1">{#N/A,#N/A,FALSE,"골재소요량";#N/A,#N/A,FALSE,"골재소요량"}</definedName>
    <definedName name="DSF" hidden="1">{#N/A,#N/A,FALSE,"골재소요량";#N/A,#N/A,FALSE,"골재소요량"}</definedName>
    <definedName name="dsfga" localSheetId="8" hidden="1">{#N/A,#N/A,FALSE,"3가";#N/A,#N/A,FALSE,"3나";#N/A,#N/A,FALSE,"3다"}</definedName>
    <definedName name="dsfga" localSheetId="9" hidden="1">{#N/A,#N/A,FALSE,"3가";#N/A,#N/A,FALSE,"3나";#N/A,#N/A,FALSE,"3다"}</definedName>
    <definedName name="dsfga" hidden="1">{#N/A,#N/A,FALSE,"3가";#N/A,#N/A,FALSE,"3나";#N/A,#N/A,FALSE,"3다"}</definedName>
    <definedName name="dsfgsdgdf" localSheetId="7">#REF!</definedName>
    <definedName name="dsfgsdgdf" localSheetId="8">#REF!</definedName>
    <definedName name="dsfgsdgdf" localSheetId="9">#REF!</definedName>
    <definedName name="dsfgsdgdf">#REF!</definedName>
    <definedName name="DSGASFDH" localSheetId="8">#REF!</definedName>
    <definedName name="DSGASFDH" localSheetId="9">#REF!</definedName>
    <definedName name="DSGASFDH">#REF!</definedName>
    <definedName name="DSGHFSD" localSheetId="8">#REF!</definedName>
    <definedName name="DSGHFSD" localSheetId="9">#REF!</definedName>
    <definedName name="DSGHFSD">#REF!</definedName>
    <definedName name="DSS조직도" hidden="1">#REF!</definedName>
    <definedName name="dtable" localSheetId="8">#REF!</definedName>
    <definedName name="dtable" localSheetId="9">#REF!</definedName>
    <definedName name="dtable">#REF!</definedName>
    <definedName name="dumppr" localSheetId="8">#REF!</definedName>
    <definedName name="dumppr" localSheetId="9">#REF!</definedName>
    <definedName name="dumppr">#REF!</definedName>
    <definedName name="DW" localSheetId="8">{"'용역비'!$A$4:$C$8"}</definedName>
    <definedName name="DW" localSheetId="9">{"'용역비'!$A$4:$C$8"}</definedName>
    <definedName name="DW">{"'용역비'!$A$4:$C$8"}</definedName>
    <definedName name="DWS" localSheetId="7">BlankMacro1</definedName>
    <definedName name="DWS" localSheetId="6">BlankMacro1</definedName>
    <definedName name="dyna" localSheetId="7">#REF!</definedName>
    <definedName name="dyna" localSheetId="6">#REF!</definedName>
    <definedName name="Dyna_Process" localSheetId="6">#REF!</definedName>
    <definedName name="e" localSheetId="8">#REF!</definedName>
    <definedName name="e" localSheetId="9">#REF!</definedName>
    <definedName name="e">#REF!</definedName>
    <definedName name="E_1" localSheetId="8">#REF!</definedName>
    <definedName name="E_1" localSheetId="9">#REF!</definedName>
    <definedName name="E_1">#REF!</definedName>
    <definedName name="e_2" localSheetId="8">#REF!</definedName>
    <definedName name="e_2" localSheetId="9">#REF!</definedName>
    <definedName name="e_2">#REF!</definedName>
    <definedName name="e_devi" localSheetId="8">#REF!</definedName>
    <definedName name="e_devi" localSheetId="9">#REF!</definedName>
    <definedName name="e_devi">#REF!</definedName>
    <definedName name="e_max" localSheetId="8">#REF!</definedName>
    <definedName name="e_max" localSheetId="9">#REF!</definedName>
    <definedName name="e_max">#REF!</definedName>
    <definedName name="e_min" localSheetId="8">#REF!</definedName>
    <definedName name="e_min" localSheetId="9">#REF!</definedName>
    <definedName name="e_min">#REF!</definedName>
    <definedName name="E1_3240" localSheetId="8">#REF!</definedName>
    <definedName name="E1_3240" localSheetId="9">#REF!</definedName>
    <definedName name="E1_3240">#REF!</definedName>
    <definedName name="e1_e" localSheetId="8">#REF!</definedName>
    <definedName name="e1_e" localSheetId="9">#REF!</definedName>
    <definedName name="e1_e">#REF!</definedName>
    <definedName name="e1_ea" localSheetId="8">#REF!</definedName>
    <definedName name="e1_ea" localSheetId="9">#REF!</definedName>
    <definedName name="e1_ea">#REF!</definedName>
    <definedName name="E1CH" localSheetId="8">#REF!</definedName>
    <definedName name="E1CH" localSheetId="9">#REF!</definedName>
    <definedName name="E1CH">#REF!</definedName>
    <definedName name="e2_e" localSheetId="8">#REF!</definedName>
    <definedName name="e2_e" localSheetId="9">#REF!</definedName>
    <definedName name="e2_e">#REF!</definedName>
    <definedName name="e2_ea" localSheetId="8">#REF!</definedName>
    <definedName name="e2_ea" localSheetId="9">#REF!</definedName>
    <definedName name="e2_ea">#REF!</definedName>
    <definedName name="EA" localSheetId="8">#REF!</definedName>
    <definedName name="EA" localSheetId="9">#REF!</definedName>
    <definedName name="EA">#REF!</definedName>
    <definedName name="EARTH" localSheetId="8">물건조서!EARTH</definedName>
    <definedName name="EARTH" localSheetId="9">물건조서!EARTH</definedName>
    <definedName name="EARTH">[0]!EARTH</definedName>
    <definedName name="earthp" localSheetId="7">#REF!</definedName>
    <definedName name="EARTHSAPDATA.StartProgram" localSheetId="8">물건조서!EARTHSAPDATA.StartProgram</definedName>
    <definedName name="EARTHSAPDATA.StartProgram" localSheetId="9">물건조서!EARTHSAPDATA.StartProgram</definedName>
    <definedName name="EARTHSAPDATA.StartProgram">[0]!EARTHSAPDATA.StartProgram</definedName>
    <definedName name="EARTHSAPDATA.StartProgram1" localSheetId="8">물건조서!EARTHSAPDATA.StartProgram1</definedName>
    <definedName name="EARTHSAPDATA.StartProgram1" localSheetId="9">물건조서!EARTHSAPDATA.StartProgram1</definedName>
    <definedName name="EARTHSAPDATA.StartProgram1">[0]!EARTHSAPDATA.StartProgram1</definedName>
    <definedName name="EARTHSAPDATA.StartProgram2" localSheetId="8">물건조서!EARTHSAPDATA.StartProgram2</definedName>
    <definedName name="EARTHSAPDATA.StartProgram2" localSheetId="9">물건조서!EARTHSAPDATA.StartProgram2</definedName>
    <definedName name="EARTHSAPDATA.StartProgram2">[0]!EARTHSAPDATA.StartProgram2</definedName>
    <definedName name="EB" localSheetId="7">#REF!</definedName>
    <definedName name="EC" localSheetId="7">#REF!</definedName>
    <definedName name="eCIiIi¨­A_I¨￡">#N/A</definedName>
    <definedName name="eCIiIiÞA_Iª">#N/A</definedName>
    <definedName name="èÇÍïÍïÞÀ_Íª">#N/A</definedName>
    <definedName name="edp" localSheetId="7">#REF!</definedName>
    <definedName name="EE" localSheetId="8">#REF!</definedName>
    <definedName name="EE" localSheetId="9">#REF!</definedName>
    <definedName name="EE">#REF!</definedName>
    <definedName name="eee" localSheetId="7">#REF!</definedName>
    <definedName name="eee" localSheetId="8">#REF!</definedName>
    <definedName name="eee" localSheetId="9">#REF!</definedName>
    <definedName name="eee">#REF!</definedName>
    <definedName name="EEEE" localSheetId="7">#REF!</definedName>
    <definedName name="EEEE" localSheetId="8">#REF!</definedName>
    <definedName name="EEEE" localSheetId="9">#REF!</definedName>
    <definedName name="EEEE">#REF!</definedName>
    <definedName name="eetr" localSheetId="7">#REF!</definedName>
    <definedName name="EFG" localSheetId="8">{"'용역비'!$A$4:$C$8"}</definedName>
    <definedName name="EFG" localSheetId="9">{"'용역비'!$A$4:$C$8"}</definedName>
    <definedName name="EFG">{"'용역비'!$A$4:$C$8"}</definedName>
    <definedName name="EGE" localSheetId="8">{"'용역비'!$A$4:$C$8"}</definedName>
    <definedName name="EGE" localSheetId="9">{"'용역비'!$A$4:$C$8"}</definedName>
    <definedName name="EGE">{"'용역비'!$A$4:$C$8"}</definedName>
    <definedName name="ehd" localSheetId="8" hidden="1">{#N/A,#N/A,FALSE,"3가";#N/A,#N/A,FALSE,"3나";#N/A,#N/A,FALSE,"3다"}</definedName>
    <definedName name="ehd" localSheetId="9" hidden="1">{#N/A,#N/A,FALSE,"3가";#N/A,#N/A,FALSE,"3나";#N/A,#N/A,FALSE,"3다"}</definedName>
    <definedName name="ehd" hidden="1">{#N/A,#N/A,FALSE,"3가";#N/A,#N/A,FALSE,"3나";#N/A,#N/A,FALSE,"3다"}</definedName>
    <definedName name="eineilfc" localSheetId="7" hidden="1">{#N/A,#N/A,FALSE,"단가표지"}</definedName>
    <definedName name="eineilfc" localSheetId="6" hidden="1">{#N/A,#N/A,FALSE,"단가표지"}</definedName>
    <definedName name="eineilfc" hidden="1">{#N/A,#N/A,FALSE,"단가표지"}</definedName>
    <definedName name="ej" localSheetId="8">{"'용역비'!$A$4:$C$8"}</definedName>
    <definedName name="ej" localSheetId="9">{"'용역비'!$A$4:$C$8"}</definedName>
    <definedName name="ej" hidden="1">{"'용역비'!$A$4:$C$8"}</definedName>
    <definedName name="ekrk" hidden="1">#REF!</definedName>
    <definedName name="EL" localSheetId="8">#REF!</definedName>
    <definedName name="EL" localSheetId="9">#REF!</definedName>
    <definedName name="EL">#REF!</definedName>
    <definedName name="EL1A1P" localSheetId="8">#REF!</definedName>
    <definedName name="EL1A1P" localSheetId="9">#REF!</definedName>
    <definedName name="EL1A1P">#REF!</definedName>
    <definedName name="el1a1t" localSheetId="8">#REF!</definedName>
    <definedName name="el1a1t" localSheetId="9">#REF!</definedName>
    <definedName name="el1a1t">#REF!</definedName>
    <definedName name="el1a2p" localSheetId="8">#REF!</definedName>
    <definedName name="el1a2p" localSheetId="9">#REF!</definedName>
    <definedName name="el1a2p">#REF!</definedName>
    <definedName name="el1a2t" localSheetId="8">#REF!</definedName>
    <definedName name="el1a2t" localSheetId="9">#REF!</definedName>
    <definedName name="el1a2t">#REF!</definedName>
    <definedName name="EL2A1P" localSheetId="8">#REF!</definedName>
    <definedName name="EL2A1P" localSheetId="9">#REF!</definedName>
    <definedName name="EL2A1P">#REF!</definedName>
    <definedName name="el2a1t" localSheetId="8">#REF!</definedName>
    <definedName name="el2a1t" localSheetId="9">#REF!</definedName>
    <definedName name="el2a1t">#REF!</definedName>
    <definedName name="el2a2p" localSheetId="8">#REF!</definedName>
    <definedName name="el2a2p" localSheetId="9">#REF!</definedName>
    <definedName name="el2a2p">#REF!</definedName>
    <definedName name="el2a2t" localSheetId="8">#REF!</definedName>
    <definedName name="el2a2t" localSheetId="9">#REF!</definedName>
    <definedName name="el2a2t">#REF!</definedName>
    <definedName name="EL3A1P" localSheetId="8">#REF!</definedName>
    <definedName name="EL3A1P" localSheetId="9">#REF!</definedName>
    <definedName name="EL3A1P">#REF!</definedName>
    <definedName name="el3a1t" localSheetId="8">#REF!</definedName>
    <definedName name="el3a1t" localSheetId="9">#REF!</definedName>
    <definedName name="el3a1t">#REF!</definedName>
    <definedName name="el3a2p" localSheetId="8">#REF!</definedName>
    <definedName name="el3a2p" localSheetId="9">#REF!</definedName>
    <definedName name="el3a2p">#REF!</definedName>
    <definedName name="el3a2t" localSheetId="8">#REF!</definedName>
    <definedName name="el3a2t" localSheetId="9">#REF!</definedName>
    <definedName name="el3a2t">#REF!</definedName>
    <definedName name="eland_t" localSheetId="7">#REF!</definedName>
    <definedName name="ELFE" localSheetId="7">#REF!</definedName>
    <definedName name="ELG" localSheetId="7">#REF!</definedName>
    <definedName name="EMU" localSheetId="8">#REF!</definedName>
    <definedName name="EMU" localSheetId="9">#REF!</definedName>
    <definedName name="EMU">#REF!</definedName>
    <definedName name="END" localSheetId="7">#REF!</definedName>
    <definedName name="endd" localSheetId="7">#REF!</definedName>
    <definedName name="endd" localSheetId="8">#REF!</definedName>
    <definedName name="endd" localSheetId="9">#REF!</definedName>
    <definedName name="endd">#REF!</definedName>
    <definedName name="ENG_Data" localSheetId="8">#REF!</definedName>
    <definedName name="ENG_Data" localSheetId="9">#REF!</definedName>
    <definedName name="ENG_Data">#REF!</definedName>
    <definedName name="ENG_Data_서울" localSheetId="8">#REF!</definedName>
    <definedName name="ENG_Data_서울" localSheetId="9">#REF!</definedName>
    <definedName name="ENG_Data_서울">#REF!</definedName>
    <definedName name="ENG_Data_증설후" localSheetId="8">#REF!</definedName>
    <definedName name="ENG_Data_증설후" localSheetId="9">#REF!</definedName>
    <definedName name="ENG_Data_증설후">#REF!</definedName>
    <definedName name="ENG_개체전" localSheetId="8">#REF!</definedName>
    <definedName name="ENG_개체전" localSheetId="9">#REF!</definedName>
    <definedName name="ENG_개체전">#REF!</definedName>
    <definedName name="ENG_개체후" localSheetId="8">#REF!</definedName>
    <definedName name="ENG_개체후" localSheetId="9">#REF!</definedName>
    <definedName name="ENG_개체후">#REF!</definedName>
    <definedName name="ENG11차" localSheetId="8">#REF!</definedName>
    <definedName name="ENG11차" localSheetId="9">#REF!</definedName>
    <definedName name="ENG11차">#REF!</definedName>
    <definedName name="ENGDATA" localSheetId="8">#REF!</definedName>
    <definedName name="ENGDATA" localSheetId="9">#REF!</definedName>
    <definedName name="ENGDATA">#REF!</definedName>
    <definedName name="Entry" localSheetId="7">#REF!</definedName>
    <definedName name="envir" localSheetId="8">#REF!</definedName>
    <definedName name="envir" localSheetId="9">#REF!</definedName>
    <definedName name="envir">#REF!</definedName>
    <definedName name="eqwaf" localSheetId="8">#REF!</definedName>
    <definedName name="eqwaf" localSheetId="9">#REF!</definedName>
    <definedName name="eqwaf">#REF!</definedName>
    <definedName name="ERL_B" localSheetId="8">#REF!</definedName>
    <definedName name="ERL_B" localSheetId="9">#REF!</definedName>
    <definedName name="ERL_B">#REF!</definedName>
    <definedName name="ertyertye" localSheetId="8">{"'용역비'!$A$4:$C$8"}</definedName>
    <definedName name="ertyertye" localSheetId="9">{"'용역비'!$A$4:$C$8"}</definedName>
    <definedName name="ertyertye" hidden="1">{"'용역비'!$A$4:$C$8"}</definedName>
    <definedName name="eti" localSheetId="7">#REF!</definedName>
    <definedName name="etpa" localSheetId="7">#REF!</definedName>
    <definedName name="etr" localSheetId="7">#REF!</definedName>
    <definedName name="etrwert" localSheetId="8">#REF!</definedName>
    <definedName name="etrwert" localSheetId="9">#REF!</definedName>
    <definedName name="etrwert">#REF!</definedName>
    <definedName name="ETYETY" localSheetId="8">{"'용역비'!$A$4:$C$8"}</definedName>
    <definedName name="ETYETY" localSheetId="9">{"'용역비'!$A$4:$C$8"}</definedName>
    <definedName name="ETYETY">{"'용역비'!$A$4:$C$8"}</definedName>
    <definedName name="etyj" localSheetId="8">{"'용역비'!$A$4:$C$8"}</definedName>
    <definedName name="etyj" localSheetId="9">{"'용역비'!$A$4:$C$8"}</definedName>
    <definedName name="etyj" hidden="1">{"'용역비'!$A$4:$C$8"}</definedName>
    <definedName name="etyjj" localSheetId="8">{"'용역비'!$A$4:$C$8"}</definedName>
    <definedName name="etyjj" localSheetId="9">{"'용역비'!$A$4:$C$8"}</definedName>
    <definedName name="etyjj" hidden="1">{"'용역비'!$A$4:$C$8"}</definedName>
    <definedName name="ETYJTYJ" localSheetId="8">{"'용역비'!$A$4:$C$8"}</definedName>
    <definedName name="ETYJTYJ" localSheetId="9">{"'용역비'!$A$4:$C$8"}</definedName>
    <definedName name="ETYJTYJ">{"'용역비'!$A$4:$C$8"}</definedName>
    <definedName name="ewf" localSheetId="8">#REF!</definedName>
    <definedName name="ewf" localSheetId="9">#REF!</definedName>
    <definedName name="ewf">#REF!</definedName>
    <definedName name="ex_rate" localSheetId="8">#REF!</definedName>
    <definedName name="ex_rate" localSheetId="9">#REF!</definedName>
    <definedName name="ex_rate">#REF!</definedName>
    <definedName name="Excel_BuiltIn__FilterDatabase_5" localSheetId="8">#REF!</definedName>
    <definedName name="Excel_BuiltIn__FilterDatabase_5" localSheetId="9">#REF!</definedName>
    <definedName name="Excel_BuiltIn__FilterDatabase_5">#REF!</definedName>
    <definedName name="Exit_Cost" localSheetId="7">#REF!</definedName>
    <definedName name="Exit_Date" localSheetId="7">#REF!</definedName>
    <definedName name="Exit_Price" localSheetId="7">#REF!</definedName>
    <definedName name="ExpandOutputs" localSheetId="7">#N/A</definedName>
    <definedName name="ExpandOutputs" localSheetId="6">수목가격!ExpandOutputs</definedName>
    <definedName name="ExpandOutputs">#N/A</definedName>
    <definedName name="ExpandVPeriods" localSheetId="7">#N/A</definedName>
    <definedName name="ExpandVPeriods" localSheetId="6">수목가격!ExpandVPeriods</definedName>
    <definedName name="ExpandVPeriods">#N/A</definedName>
    <definedName name="ExportFile" localSheetId="7">#N/A</definedName>
    <definedName name="ExportFile" localSheetId="6">수목가격!ExportFile</definedName>
    <definedName name="ExportFile">#N/A</definedName>
    <definedName name="External_Renovation" localSheetId="7">#REF!</definedName>
    <definedName name="External_Renovation" localSheetId="6">#REF!</definedName>
    <definedName name="_xlnm.Extract" localSheetId="7">#REF!</definedName>
    <definedName name="_xlnm.Extract" localSheetId="8">#REF!</definedName>
    <definedName name="_xlnm.Extract" localSheetId="9">#REF!</definedName>
    <definedName name="_xlnm.Extract">#REF!</definedName>
    <definedName name="EXTRACT_MI" localSheetId="8">#REF!</definedName>
    <definedName name="EXTRACT_MI" localSheetId="9">#REF!</definedName>
    <definedName name="EXTRACT_MI">#REF!</definedName>
    <definedName name="eyre" localSheetId="8">#REF!</definedName>
    <definedName name="eyre" localSheetId="9">#REF!</definedName>
    <definedName name="eyre">#REF!</definedName>
    <definedName name="f" localSheetId="8">#REF!</definedName>
    <definedName name="f" localSheetId="9">#REF!</definedName>
    <definedName name="f">#REF!</definedName>
    <definedName name="F_CODE">#N/A</definedName>
    <definedName name="F_DESC" localSheetId="8">#REF!</definedName>
    <definedName name="F_DESC" localSheetId="9">#REF!</definedName>
    <definedName name="F_DESC">#REF!</definedName>
    <definedName name="F_LVL">#N/A</definedName>
    <definedName name="F_PAGE">#N/A</definedName>
    <definedName name="F_REMK">#N/A</definedName>
    <definedName name="F_SEQ">#N/A</definedName>
    <definedName name="F_SIZE" localSheetId="8">#REF!</definedName>
    <definedName name="F_SIZE" localSheetId="9">#REF!</definedName>
    <definedName name="F_SIZE">#REF!</definedName>
    <definedName name="F_UNIT">#N/A</definedName>
    <definedName name="F2텔레콤" localSheetId="8" hidden="1">{#N/A,#N/A,FALSE,"3가";#N/A,#N/A,FALSE,"3나";#N/A,#N/A,FALSE,"3다"}</definedName>
    <definedName name="F2텔레콤" localSheetId="9" hidden="1">{#N/A,#N/A,FALSE,"3가";#N/A,#N/A,FALSE,"3나";#N/A,#N/A,FALSE,"3다"}</definedName>
    <definedName name="F2텔레콤" hidden="1">{#N/A,#N/A,FALSE,"3가";#N/A,#N/A,FALSE,"3나";#N/A,#N/A,FALSE,"3다"}</definedName>
    <definedName name="fa" localSheetId="7">#REF!</definedName>
    <definedName name="FA" localSheetId="8">#REF!</definedName>
    <definedName name="FA" localSheetId="9">#REF!</definedName>
    <definedName name="FA">#REF!</definedName>
    <definedName name="FA_서울" localSheetId="8">#REF!</definedName>
    <definedName name="FA_서울" localSheetId="9">#REF!</definedName>
    <definedName name="FA_서울">#REF!</definedName>
    <definedName name="factor" localSheetId="8">#REF!</definedName>
    <definedName name="factor" localSheetId="9">#REF!</definedName>
    <definedName name="factor">#REF!</definedName>
    <definedName name="FAD" localSheetId="8">#REF!</definedName>
    <definedName name="FAD" localSheetId="9">#REF!</definedName>
    <definedName name="FAD">#REF!</definedName>
    <definedName name="faf" localSheetId="7">#REF!</definedName>
    <definedName name="faf" localSheetId="8">#REF!</definedName>
    <definedName name="faf" localSheetId="9">#REF!</definedName>
    <definedName name="faf">#REF!</definedName>
    <definedName name="fasdfadf" localSheetId="7">#REF!</definedName>
    <definedName name="fasdfadf" localSheetId="8">#REF!</definedName>
    <definedName name="fasdfadf" localSheetId="9">#REF!</definedName>
    <definedName name="fasdfadf">#REF!</definedName>
    <definedName name="FB" localSheetId="8">#REF!</definedName>
    <definedName name="FB" localSheetId="9">#REF!</definedName>
    <definedName name="FB">#REF!</definedName>
    <definedName name="fbkk" localSheetId="8">#REF!</definedName>
    <definedName name="fbkk" localSheetId="9">#REF!</definedName>
    <definedName name="fbkk">#REF!</definedName>
    <definedName name="fbti" localSheetId="8">#REF!</definedName>
    <definedName name="fbti" localSheetId="9">#REF!</definedName>
    <definedName name="fbti">#REF!</definedName>
    <definedName name="Fck" localSheetId="8">#REF!</definedName>
    <definedName name="Fck" localSheetId="9">#REF!</definedName>
    <definedName name="Fck">#REF!</definedName>
    <definedName name="fcpu" localSheetId="8">#REF!</definedName>
    <definedName name="fcpu" localSheetId="9">#REF!</definedName>
    <definedName name="fcpu">#REF!</definedName>
    <definedName name="fcttfctctc" localSheetId="8">#REF!</definedName>
    <definedName name="fcttfctctc" localSheetId="9">#REF!</definedName>
    <definedName name="fcttfctctc">#REF!</definedName>
    <definedName name="FD" localSheetId="8">#REF!</definedName>
    <definedName name="FD" localSheetId="9">#REF!</definedName>
    <definedName name="FD">#REF!</definedName>
    <definedName name="FDASDFGG" localSheetId="8">#REF!</definedName>
    <definedName name="FDASDFGG" localSheetId="9">#REF!</definedName>
    <definedName name="FDASDFGG">#REF!</definedName>
    <definedName name="fddfs" localSheetId="6">#N/A</definedName>
    <definedName name="FDDGHSDHF" localSheetId="8">#REF!</definedName>
    <definedName name="FDDGHSDHF" localSheetId="9">#REF!</definedName>
    <definedName name="FDDGHSDHF">#REF!</definedName>
    <definedName name="fdf" localSheetId="8" hidden="1">{#N/A,#N/A,FALSE,"3가";#N/A,#N/A,FALSE,"3나";#N/A,#N/A,FALSE,"3다"}</definedName>
    <definedName name="fdf" localSheetId="9" hidden="1">{#N/A,#N/A,FALSE,"3가";#N/A,#N/A,FALSE,"3나";#N/A,#N/A,FALSE,"3다"}</definedName>
    <definedName name="fdf" hidden="1">{#N/A,#N/A,FALSE,"3가";#N/A,#N/A,FALSE,"3나";#N/A,#N/A,FALSE,"3다"}</definedName>
    <definedName name="fdhfdhgfd" localSheetId="7">#REF!</definedName>
    <definedName name="fdhfdhgfd" localSheetId="8">#REF!</definedName>
    <definedName name="fdhfdhgfd" localSheetId="6">#REF!</definedName>
    <definedName name="fdhfdhgfd" localSheetId="9">#REF!</definedName>
    <definedName name="fdhfdhgfd">#REF!</definedName>
    <definedName name="fdhgdfhdf" localSheetId="7">#REF!</definedName>
    <definedName name="fdhgdfhdf" localSheetId="8">#REF!</definedName>
    <definedName name="fdhgdfhdf" localSheetId="6">#REF!</definedName>
    <definedName name="fdhgdfhdf" localSheetId="9">#REF!</definedName>
    <definedName name="fdhgdfhdf">#REF!</definedName>
    <definedName name="fdsafas" localSheetId="8" hidden="1">{"'산출근거'!$B$4:$D$8"}</definedName>
    <definedName name="fdsafas" localSheetId="9" hidden="1">{"'산출근거'!$B$4:$D$8"}</definedName>
    <definedName name="fdsafas" hidden="1">{"'산출근거'!$B$4:$D$8"}</definedName>
    <definedName name="fdsffd" localSheetId="6">#N/A</definedName>
    <definedName name="FEEL" localSheetId="7">#REF!</definedName>
    <definedName name="FEEL" localSheetId="8">#REF!</definedName>
    <definedName name="FEEL" localSheetId="6">#REF!</definedName>
    <definedName name="FEEL" localSheetId="9">#REF!</definedName>
    <definedName name="FEEL">#REF!</definedName>
    <definedName name="FEND_1" localSheetId="8">#REF!</definedName>
    <definedName name="FEND_1" localSheetId="9">#REF!</definedName>
    <definedName name="FEND_1">#REF!</definedName>
    <definedName name="FEND_2" localSheetId="8">#REF!</definedName>
    <definedName name="FEND_2" localSheetId="9">#REF!</definedName>
    <definedName name="FEND_2">#REF!</definedName>
    <definedName name="ff" localSheetId="7" hidden="1">#REF!</definedName>
    <definedName name="ff" hidden="1">#REF!</definedName>
    <definedName name="ffa" localSheetId="8">#REF!</definedName>
    <definedName name="ffa" localSheetId="9">#REF!</definedName>
    <definedName name="ffa">#REF!</definedName>
    <definedName name="FFFFFF" localSheetId="8">#REF!</definedName>
    <definedName name="FFFFFF" localSheetId="9">#REF!</definedName>
    <definedName name="FFFFFF">#REF!</definedName>
    <definedName name="FFFFFFFFFFSF" localSheetId="8">#REF!</definedName>
    <definedName name="FFFFFFFFFFSF" localSheetId="9">#REF!</definedName>
    <definedName name="FFFFFFFFFFSF">#REF!</definedName>
    <definedName name="fg1314TBTB4RTDKDKDKRT" localSheetId="8">#REF!</definedName>
    <definedName name="fg1314TBTB4RTDKDKDKRT" localSheetId="9">#REF!</definedName>
    <definedName name="fg1314TBTB4RTDKDKDKRT">#REF!</definedName>
    <definedName name="FG16TBTB2RT" localSheetId="8">#REF!</definedName>
    <definedName name="FG16TBTB2RT" localSheetId="9">#REF!</definedName>
    <definedName name="FG16TBTB2RT">#REF!</definedName>
    <definedName name="FG19TBTB2RTDKDKFG19TBTB2RTDKDKF" localSheetId="8">#REF!</definedName>
    <definedName name="FG19TBTB2RTDKDKFG19TBTB2RTDKDKF" localSheetId="9">#REF!</definedName>
    <definedName name="FG19TBTB2RTDKDKFG19TBTB2RTDKDKF">#REF!</definedName>
    <definedName name="FG20TBTB2RT" localSheetId="8">#REF!</definedName>
    <definedName name="FG20TBTB2RT" localSheetId="9">#REF!</definedName>
    <definedName name="FG20TBTB2RT">#REF!</definedName>
    <definedName name="fg28TBTB2RTDKDK" localSheetId="8">#REF!</definedName>
    <definedName name="fg28TBTB2RTDKDK" localSheetId="9">#REF!</definedName>
    <definedName name="fg28TBTB2RTDKDK">#REF!</definedName>
    <definedName name="FG28TBTB2RTDKDKRT" localSheetId="8">#REF!</definedName>
    <definedName name="FG28TBTB2RTDKDKRT" localSheetId="9">#REF!</definedName>
    <definedName name="FG28TBTB2RTDKDKRT">#REF!</definedName>
    <definedName name="FG28TBTB4RTDK" localSheetId="8">#REF!</definedName>
    <definedName name="FG28TBTB4RTDK" localSheetId="9">#REF!</definedName>
    <definedName name="FG28TBTB4RTDK">#REF!</definedName>
    <definedName name="FG44TBTB4RTDKDK" localSheetId="8">#REF!</definedName>
    <definedName name="FG44TBTB4RTDKDK" localSheetId="9">#REF!</definedName>
    <definedName name="FG44TBTB4RTDKDK">#REF!</definedName>
    <definedName name="FG46TBTB4RTDKDK" localSheetId="8">#REF!</definedName>
    <definedName name="FG46TBTB4RTDKDK" localSheetId="9">#REF!</definedName>
    <definedName name="FG46TBTB4RTDKDK">#REF!</definedName>
    <definedName name="FGD" localSheetId="8" hidden="1">{#N/A,#N/A,FALSE,"3가";#N/A,#N/A,FALSE,"3나";#N/A,#N/A,FALSE,"3다"}</definedName>
    <definedName name="FGD" localSheetId="9" hidden="1">{#N/A,#N/A,FALSE,"3가";#N/A,#N/A,FALSE,"3나";#N/A,#N/A,FALSE,"3다"}</definedName>
    <definedName name="FGD" hidden="1">{#N/A,#N/A,FALSE,"3가";#N/A,#N/A,FALSE,"3나";#N/A,#N/A,FALSE,"3다"}</definedName>
    <definedName name="fgdhdfhgdfhh" localSheetId="7">#REF!</definedName>
    <definedName name="fgdhdfhgdfhh" localSheetId="8">#REF!</definedName>
    <definedName name="fgdhdfhgdfhh" localSheetId="9">#REF!</definedName>
    <definedName name="fgdhdfhgdfhh">#REF!</definedName>
    <definedName name="FGF" localSheetId="8" hidden="1">{#N/A,#N/A,FALSE,"3가";#N/A,#N/A,FALSE,"3나";#N/A,#N/A,FALSE,"3다"}</definedName>
    <definedName name="FGF" localSheetId="9" hidden="1">{#N/A,#N/A,FALSE,"3가";#N/A,#N/A,FALSE,"3나";#N/A,#N/A,FALSE,"3다"}</definedName>
    <definedName name="FGF" hidden="1">{#N/A,#N/A,FALSE,"3가";#N/A,#N/A,FALSE,"3나";#N/A,#N/A,FALSE,"3다"}</definedName>
    <definedName name="fgh" localSheetId="8">#REF!</definedName>
    <definedName name="fgh" localSheetId="9">#REF!</definedName>
    <definedName name="fgh">#REF!</definedName>
    <definedName name="fghf" localSheetId="7">#REF!</definedName>
    <definedName name="fghf" localSheetId="8">#REF!</definedName>
    <definedName name="fghf" localSheetId="9">#REF!</definedName>
    <definedName name="fghf">#REF!</definedName>
    <definedName name="fgPRPRRKTBTB1RTDKDK" localSheetId="8">#REF!</definedName>
    <definedName name="fgPRPRRKTBTB1RTDKDK" localSheetId="9">#REF!</definedName>
    <definedName name="fgPRPRRKTBTB1RTDKDK">#REF!</definedName>
    <definedName name="FGRKRKRKRKRKRKRKRKRKRKRKRKRKRKR" localSheetId="8">#REF!</definedName>
    <definedName name="FGRKRKRKRKRKRKRKRKRKRKRKRKRKRKR" localSheetId="9">#REF!</definedName>
    <definedName name="FGRKRKRKRKRKRKRKRKRKRKRKRKRKRKR">#REF!</definedName>
    <definedName name="FGRKRKRKRKRKRKRKRKRKRKRKRKTBTB3" localSheetId="8">#REF!</definedName>
    <definedName name="FGRKRKRKRKRKRKRKRKRKRKRKRKTBTB3" localSheetId="9">#REF!</definedName>
    <definedName name="FGRKRKRKRKRKRKRKRKRKRKRKRKTBTB3">#REF!</definedName>
    <definedName name="FGrkrktbtb5rtdk" localSheetId="8">#REF!</definedName>
    <definedName name="FGrkrktbtb5rtdk" localSheetId="9">#REF!</definedName>
    <definedName name="FGrkrktbtb5rtdk">#REF!</definedName>
    <definedName name="FGTBTB2RTDKDK" localSheetId="7">#REF!</definedName>
    <definedName name="FGTBTB2RTDKDK" localSheetId="8">#REF!</definedName>
    <definedName name="FGTBTB2RTDKDK" localSheetId="9">#REF!</definedName>
    <definedName name="FGTBTB2RTDKDK">#REF!</definedName>
    <definedName name="fgTBTB4RTDKDK" localSheetId="7">#REF!</definedName>
    <definedName name="fgTBTB4RTDKDK" localSheetId="8">#REF!</definedName>
    <definedName name="fgTBTB4RTDKDK" localSheetId="9">#REF!</definedName>
    <definedName name="fgTBTB4RTDKDK">#REF!</definedName>
    <definedName name="fhwi" localSheetId="8">#REF!</definedName>
    <definedName name="fhwi" localSheetId="9">#REF!</definedName>
    <definedName name="fhwi">#REF!</definedName>
    <definedName name="fhwt" localSheetId="8">#REF!</definedName>
    <definedName name="fhwt" localSheetId="9">#REF!</definedName>
    <definedName name="fhwt">#REF!</definedName>
    <definedName name="Field_Technician" localSheetId="7">#REF!</definedName>
    <definedName name="fill" localSheetId="8" hidden="1">#REF!</definedName>
    <definedName name="fill" localSheetId="9" hidden="1">#REF!</definedName>
    <definedName name="fill" hidden="1">#REF!</definedName>
    <definedName name="FIX" localSheetId="8">#REF!</definedName>
    <definedName name="FIX" localSheetId="9">#REF!</definedName>
    <definedName name="FIX">#REF!</definedName>
    <definedName name="fjac" localSheetId="8">#REF!</definedName>
    <definedName name="fjac" localSheetId="9">#REF!</definedName>
    <definedName name="fjac">#REF!</definedName>
    <definedName name="FK" localSheetId="8">{"'용역비'!$A$4:$C$8"}</definedName>
    <definedName name="FK" localSheetId="9">{"'용역비'!$A$4:$C$8"}</definedName>
    <definedName name="FK" hidden="1">{"'용역비'!$A$4:$C$8"}</definedName>
    <definedName name="fkac" localSheetId="8">#REF!</definedName>
    <definedName name="fkac" localSheetId="9">#REF!</definedName>
    <definedName name="fkac">#REF!</definedName>
    <definedName name="fkf" hidden="1">#REF!</definedName>
    <definedName name="fksc" localSheetId="8">#REF!</definedName>
    <definedName name="fksc" localSheetId="9">#REF!</definedName>
    <definedName name="fksc">#REF!</definedName>
    <definedName name="fkwheku" localSheetId="8" hidden="1">{#N/A,#N/A,FALSE,"ALM-ASISC"}</definedName>
    <definedName name="fkwheku" localSheetId="9" hidden="1">{#N/A,#N/A,FALSE,"ALM-ASISC"}</definedName>
    <definedName name="fkwheku" hidden="1">{#N/A,#N/A,FALSE,"ALM-ASISC"}</definedName>
    <definedName name="flc_blank1" localSheetId="8">#REF!</definedName>
    <definedName name="flc_blank1" localSheetId="9">#REF!</definedName>
    <definedName name="flc_blank1">#REF!</definedName>
    <definedName name="flc_blank2" localSheetId="8">#REF!</definedName>
    <definedName name="flc_blank2" localSheetId="9">#REF!</definedName>
    <definedName name="flc_blank2">#REF!</definedName>
    <definedName name="flc_clk" localSheetId="8">#REF!</definedName>
    <definedName name="flc_clk" localSheetId="9">#REF!</definedName>
    <definedName name="flc_clk">#REF!</definedName>
    <definedName name="flc_dcu" localSheetId="8">#REF!</definedName>
    <definedName name="flc_dcu" localSheetId="9">#REF!</definedName>
    <definedName name="flc_dcu">#REF!</definedName>
    <definedName name="flc_ds1" localSheetId="8">#REF!</definedName>
    <definedName name="flc_ds1" localSheetId="9">#REF!</definedName>
    <definedName name="flc_ds1">#REF!</definedName>
    <definedName name="flc_ds3" localSheetId="8">#REF!</definedName>
    <definedName name="flc_ds3" localSheetId="9">#REF!</definedName>
    <definedName name="flc_ds3">#REF!</definedName>
    <definedName name="flc_mcu" localSheetId="8">#REF!</definedName>
    <definedName name="flc_mcu" localSheetId="9">#REF!</definedName>
    <definedName name="flc_mcu">#REF!</definedName>
    <definedName name="flc_rack1" localSheetId="8">#REF!</definedName>
    <definedName name="flc_rack1" localSheetId="9">#REF!</definedName>
    <definedName name="flc_rack1">#REF!</definedName>
    <definedName name="flc_rack2" localSheetId="8">#REF!</definedName>
    <definedName name="flc_rack2" localSheetId="9">#REF!</definedName>
    <definedName name="flc_rack2">#REF!</definedName>
    <definedName name="flc_sw" localSheetId="8">#REF!</definedName>
    <definedName name="flc_sw" localSheetId="9">#REF!</definedName>
    <definedName name="flc_sw">#REF!</definedName>
    <definedName name="floor_step1" localSheetId="8">#REF!</definedName>
    <definedName name="floor_step1" localSheetId="9">#REF!</definedName>
    <definedName name="floor_step1">#REF!</definedName>
    <definedName name="floor_step2" localSheetId="8">#REF!</definedName>
    <definedName name="floor_step2" localSheetId="9">#REF!</definedName>
    <definedName name="floor_step2">#REF!</definedName>
    <definedName name="FME_T1" localSheetId="8">#REF!</definedName>
    <definedName name="FME_T1" localSheetId="9">#REF!</definedName>
    <definedName name="FME_T1">#REF!</definedName>
    <definedName name="fmjg" localSheetId="8">#REF!</definedName>
    <definedName name="fmjg" localSheetId="9">#REF!</definedName>
    <definedName name="fmjg">#REF!</definedName>
    <definedName name="fnsj" localSheetId="8">#REF!</definedName>
    <definedName name="fnsj" localSheetId="9">#REF!</definedName>
    <definedName name="fnsj">#REF!</definedName>
    <definedName name="fopc" localSheetId="8">#REF!</definedName>
    <definedName name="fopc" localSheetId="9">#REF!</definedName>
    <definedName name="fopc">#REF!</definedName>
    <definedName name="fopt" localSheetId="8">#REF!</definedName>
    <definedName name="fopt" localSheetId="9">#REF!</definedName>
    <definedName name="fopt">#REF!</definedName>
    <definedName name="FSHSHHHHHHFDH" localSheetId="8">#REF!</definedName>
    <definedName name="FSHSHHHHHHFDH" localSheetId="9">#REF!</definedName>
    <definedName name="FSHSHHHHHHFDH">#REF!</definedName>
    <definedName name="fswt" localSheetId="8">#REF!</definedName>
    <definedName name="fswt" localSheetId="9">#REF!</definedName>
    <definedName name="fswt">#REF!</definedName>
    <definedName name="ftbi" localSheetId="8">#REF!</definedName>
    <definedName name="ftbi" localSheetId="9">#REF!</definedName>
    <definedName name="ftbi">#REF!</definedName>
    <definedName name="FTEND_1" localSheetId="8">#REF!</definedName>
    <definedName name="FTEND_1" localSheetId="9">#REF!</definedName>
    <definedName name="FTEND_1">#REF!</definedName>
    <definedName name="FTEND_2" localSheetId="8">#REF!</definedName>
    <definedName name="FTEND_2" localSheetId="9">#REF!</definedName>
    <definedName name="FTEND_2">#REF!</definedName>
    <definedName name="FTJJ_1" localSheetId="8">#REF!</definedName>
    <definedName name="FTJJ_1" localSheetId="9">#REF!</definedName>
    <definedName name="FTJJ_1">#REF!</definedName>
    <definedName name="FTJJ_2" localSheetId="8">#REF!</definedName>
    <definedName name="FTJJ_2" localSheetId="9">#REF!</definedName>
    <definedName name="FTJJ_2">#REF!</definedName>
    <definedName name="FTPP_1" localSheetId="8">#REF!</definedName>
    <definedName name="FTPP_1" localSheetId="9">#REF!</definedName>
    <definedName name="FTPP_1">#REF!</definedName>
    <definedName name="FTPP_2" localSheetId="8">#REF!</definedName>
    <definedName name="FTPP_2" localSheetId="9">#REF!</definedName>
    <definedName name="FTPP_2">#REF!</definedName>
    <definedName name="ftsc" localSheetId="8">#REF!</definedName>
    <definedName name="ftsc" localSheetId="9">#REF!</definedName>
    <definedName name="ftsc">#REF!</definedName>
    <definedName name="ftsn" localSheetId="8">#REF!</definedName>
    <definedName name="ftsn" localSheetId="9">#REF!</definedName>
    <definedName name="ftsn">#REF!</definedName>
    <definedName name="ftso" localSheetId="8">#REF!</definedName>
    <definedName name="ftso" localSheetId="9">#REF!</definedName>
    <definedName name="ftso">#REF!</definedName>
    <definedName name="ftss" localSheetId="8">#REF!</definedName>
    <definedName name="ftss" localSheetId="9">#REF!</definedName>
    <definedName name="ftss">#REF!</definedName>
    <definedName name="FT형" localSheetId="8">#REF!</definedName>
    <definedName name="FT형" localSheetId="9">#REF!</definedName>
    <definedName name="FT형">#REF!</definedName>
    <definedName name="fwerwe" localSheetId="8">#REF!</definedName>
    <definedName name="fwerwe" localSheetId="9">#REF!</definedName>
    <definedName name="fwerwe">#REF!</definedName>
    <definedName name="fwqeffasv" localSheetId="8">#REF!</definedName>
    <definedName name="fwqeffasv" localSheetId="9">#REF!</definedName>
    <definedName name="fwqeffasv">#REF!</definedName>
    <definedName name="FX" localSheetId="8">#REF!</definedName>
    <definedName name="FX" localSheetId="9">#REF!</definedName>
    <definedName name="FX">#REF!</definedName>
    <definedName name="Fy" localSheetId="8">#REF!</definedName>
    <definedName name="Fy" localSheetId="9">#REF!</definedName>
    <definedName name="Fy">#REF!</definedName>
    <definedName name="fyhjhhij" localSheetId="8">#REF!</definedName>
    <definedName name="fyhjhhij" localSheetId="9">#REF!</definedName>
    <definedName name="fyhjhhij">#REF!</definedName>
    <definedName name="F이" localSheetId="7">#REF!</definedName>
    <definedName name="F일" localSheetId="7">#REF!</definedName>
    <definedName name="F형" localSheetId="8">#REF!</definedName>
    <definedName name="F형" localSheetId="9">#REF!</definedName>
    <definedName name="F형">#REF!</definedName>
    <definedName name="g" localSheetId="8">#REF!</definedName>
    <definedName name="g" localSheetId="9">#REF!</definedName>
    <definedName name="g">#REF!</definedName>
    <definedName name="G_m" localSheetId="8">#REF!</definedName>
    <definedName name="G_m" localSheetId="9">#REF!</definedName>
    <definedName name="G_m">#REF!</definedName>
    <definedName name="G_P_P">#N/A</definedName>
    <definedName name="G1A1P" localSheetId="8">#REF!</definedName>
    <definedName name="G1A1P" localSheetId="9">#REF!</definedName>
    <definedName name="G1A1P">#REF!</definedName>
    <definedName name="g1a1t" localSheetId="8">#REF!</definedName>
    <definedName name="g1a1t" localSheetId="9">#REF!</definedName>
    <definedName name="g1a1t">#REF!</definedName>
    <definedName name="g1a2p" localSheetId="8">#REF!</definedName>
    <definedName name="g1a2p" localSheetId="9">#REF!</definedName>
    <definedName name="g1a2p">#REF!</definedName>
    <definedName name="g1a2t" localSheetId="8">#REF!</definedName>
    <definedName name="g1a2t" localSheetId="9">#REF!</definedName>
    <definedName name="g1a2t">#REF!</definedName>
    <definedName name="G2A1P" localSheetId="8">#REF!</definedName>
    <definedName name="G2A1P" localSheetId="9">#REF!</definedName>
    <definedName name="G2A1P">#REF!</definedName>
    <definedName name="g2a1t" localSheetId="8">#REF!</definedName>
    <definedName name="g2a1t" localSheetId="9">#REF!</definedName>
    <definedName name="g2a1t">#REF!</definedName>
    <definedName name="g2a2p" localSheetId="8">#REF!</definedName>
    <definedName name="g2a2p" localSheetId="9">#REF!</definedName>
    <definedName name="g2a2p">#REF!</definedName>
    <definedName name="g2a2t" localSheetId="8">#REF!</definedName>
    <definedName name="g2a2t" localSheetId="9">#REF!</definedName>
    <definedName name="g2a2t">#REF!</definedName>
    <definedName name="G3A1P" localSheetId="8">#REF!</definedName>
    <definedName name="G3A1P" localSheetId="9">#REF!</definedName>
    <definedName name="G3A1P">#REF!</definedName>
    <definedName name="g3a1t" localSheetId="8">#REF!</definedName>
    <definedName name="g3a1t" localSheetId="9">#REF!</definedName>
    <definedName name="g3a1t">#REF!</definedName>
    <definedName name="g3a2p" localSheetId="8">#REF!</definedName>
    <definedName name="g3a2p" localSheetId="9">#REF!</definedName>
    <definedName name="g3a2p">#REF!</definedName>
    <definedName name="g3a2t" localSheetId="8">#REF!</definedName>
    <definedName name="g3a2t" localSheetId="9">#REF!</definedName>
    <definedName name="g3a2t">#REF!</definedName>
    <definedName name="G4A1P" localSheetId="8">#REF!</definedName>
    <definedName name="G4A1P" localSheetId="9">#REF!</definedName>
    <definedName name="G4A1P">#REF!</definedName>
    <definedName name="g4a1t" localSheetId="8">#REF!</definedName>
    <definedName name="g4a1t" localSheetId="9">#REF!</definedName>
    <definedName name="g4a1t">#REF!</definedName>
    <definedName name="g4a2p" localSheetId="8">#REF!</definedName>
    <definedName name="g4a2p" localSheetId="9">#REF!</definedName>
    <definedName name="g4a2p">#REF!</definedName>
    <definedName name="g4a2t" localSheetId="8">#REF!</definedName>
    <definedName name="g4a2t" localSheetId="9">#REF!</definedName>
    <definedName name="g4a2t">#REF!</definedName>
    <definedName name="G5A1P" localSheetId="8">#REF!</definedName>
    <definedName name="G5A1P" localSheetId="9">#REF!</definedName>
    <definedName name="G5A1P">#REF!</definedName>
    <definedName name="g5a1t" localSheetId="8">#REF!</definedName>
    <definedName name="g5a1t" localSheetId="9">#REF!</definedName>
    <definedName name="g5a1t">#REF!</definedName>
    <definedName name="g5a2p" localSheetId="8">#REF!</definedName>
    <definedName name="g5a2p" localSheetId="9">#REF!</definedName>
    <definedName name="g5a2p">#REF!</definedName>
    <definedName name="g5a2t" localSheetId="8">#REF!</definedName>
    <definedName name="g5a2t" localSheetId="9">#REF!</definedName>
    <definedName name="g5a2t">#REF!</definedName>
    <definedName name="G6A1P" localSheetId="8">#REF!</definedName>
    <definedName name="G6A1P" localSheetId="9">#REF!</definedName>
    <definedName name="G6A1P">#REF!</definedName>
    <definedName name="g6a1t" localSheetId="8">#REF!</definedName>
    <definedName name="g6a1t" localSheetId="9">#REF!</definedName>
    <definedName name="g6a1t">#REF!</definedName>
    <definedName name="g6a2p" localSheetId="8">#REF!</definedName>
    <definedName name="g6a2p" localSheetId="9">#REF!</definedName>
    <definedName name="g6a2p">#REF!</definedName>
    <definedName name="g6a2t" localSheetId="8">#REF!</definedName>
    <definedName name="g6a2t" localSheetId="9">#REF!</definedName>
    <definedName name="g6a2t">#REF!</definedName>
    <definedName name="GAK" localSheetId="7">#REF!</definedName>
    <definedName name="gb_d_1" localSheetId="8">#REF!</definedName>
    <definedName name="gb_d_1" localSheetId="9">#REF!</definedName>
    <definedName name="gb_d_1">#REF!</definedName>
    <definedName name="gb_d_2" localSheetId="8">#REF!</definedName>
    <definedName name="gb_d_2" localSheetId="9">#REF!</definedName>
    <definedName name="gb_d_2">#REF!</definedName>
    <definedName name="gbhiblbtl" localSheetId="7">#REF!</definedName>
    <definedName name="gbhiblbtl" localSheetId="8">#REF!</definedName>
    <definedName name="gbhiblbtl" localSheetId="9">#REF!</definedName>
    <definedName name="gbhiblbtl">#REF!</definedName>
    <definedName name="GBI_D_AN_1" localSheetId="8">#REF!</definedName>
    <definedName name="GBI_D_AN_1" localSheetId="9">#REF!</definedName>
    <definedName name="GBI_D_AN_1">#REF!</definedName>
    <definedName name="GBI_S_107" localSheetId="8">#REF!</definedName>
    <definedName name="GBI_S_107" localSheetId="9">#REF!</definedName>
    <definedName name="GBI_S_107">#REF!</definedName>
    <definedName name="GC" localSheetId="7">#REF!</definedName>
    <definedName name="ge" localSheetId="7">#REF!</definedName>
    <definedName name="ge" localSheetId="8">#REF!</definedName>
    <definedName name="ge" localSheetId="9">#REF!</definedName>
    <definedName name="ge">#REF!</definedName>
    <definedName name="GEAR3" hidden="1">{#N/A,#N/A,FALSE,"단축1";#N/A,#N/A,FALSE,"단축2";#N/A,#N/A,FALSE,"단축3";#N/A,#N/A,FALSE,"장축";#N/A,#N/A,FALSE,"4WD"}</definedName>
    <definedName name="GEMCO" hidden="1">#N/A</definedName>
    <definedName name="GENERAL" localSheetId="7">#REF!</definedName>
    <definedName name="GENERAL" localSheetId="8">#REF!</definedName>
    <definedName name="GENERAL" localSheetId="9">#REF!</definedName>
    <definedName name="GENERAL">#REF!</definedName>
    <definedName name="gf" localSheetId="7" hidden="1">#REF!</definedName>
    <definedName name="gf" hidden="1">#REF!</definedName>
    <definedName name="GFACTOR_9901기준" localSheetId="8">#REF!</definedName>
    <definedName name="GFACTOR_9901기준" localSheetId="9">#REF!</definedName>
    <definedName name="GFACTOR_9901기준">#REF!</definedName>
    <definedName name="gfdg" localSheetId="7">#REF!</definedName>
    <definedName name="gfdgdgdf" localSheetId="7">#REF!</definedName>
    <definedName name="gfdsdfg" localSheetId="8" hidden="1">{#N/A,#N/A,FALSE,"3가";#N/A,#N/A,FALSE,"3나";#N/A,#N/A,FALSE,"3다"}</definedName>
    <definedName name="gfdsdfg" localSheetId="9" hidden="1">{#N/A,#N/A,FALSE,"3가";#N/A,#N/A,FALSE,"3나";#N/A,#N/A,FALSE,"3다"}</definedName>
    <definedName name="gfdsdfg" hidden="1">{#N/A,#N/A,FALSE,"3가";#N/A,#N/A,FALSE,"3나";#N/A,#N/A,FALSE,"3다"}</definedName>
    <definedName name="gfgfhngh" localSheetId="7">#REF!</definedName>
    <definedName name="gfgfhngh" localSheetId="8">#REF!</definedName>
    <definedName name="gfgfhngh" localSheetId="9">#REF!</definedName>
    <definedName name="gfgfhngh">#REF!</definedName>
    <definedName name="gfggfr" localSheetId="7">#REF!</definedName>
    <definedName name="gg" localSheetId="7">#REF!</definedName>
    <definedName name="gg" localSheetId="8">#REF!</definedName>
    <definedName name="gg" localSheetId="9">#REF!</definedName>
    <definedName name="gg">#REF!</definedName>
    <definedName name="GGG" localSheetId="8">#REF!</definedName>
    <definedName name="GGG" localSheetId="9">#REF!</definedName>
    <definedName name="GGG">#REF!</definedName>
    <definedName name="GGGG" localSheetId="8">#REF!</definedName>
    <definedName name="GGGG" localSheetId="9">#REF!</definedName>
    <definedName name="GGGG">#REF!</definedName>
    <definedName name="gh" localSheetId="7">#REF!</definedName>
    <definedName name="gh" localSheetId="8">#REF!</definedName>
    <definedName name="gh" localSheetId="9">#REF!</definedName>
    <definedName name="gh">#REF!</definedName>
    <definedName name="ghg" localSheetId="8">#REF!</definedName>
    <definedName name="ghg" localSheetId="9">#REF!</definedName>
    <definedName name="ghg">#REF!</definedName>
    <definedName name="ghgh" localSheetId="8">#REF!</definedName>
    <definedName name="ghgh" localSheetId="9">#REF!</definedName>
    <definedName name="ghgh">#REF!</definedName>
    <definedName name="GHGHGH" localSheetId="8">{"'미착금액'!$A$4:$G$14"}</definedName>
    <definedName name="GHGHGH" localSheetId="9">{"'미착금액'!$A$4:$G$14"}</definedName>
    <definedName name="GHGHGH">{"'미착금액'!$A$4:$G$14"}</definedName>
    <definedName name="ghghghgghhjh" localSheetId="8">#REF!</definedName>
    <definedName name="ghghghgghhjh" localSheetId="9">#REF!</definedName>
    <definedName name="ghghghgghhjh">#REF!</definedName>
    <definedName name="GIMOK">#N/A</definedName>
    <definedName name="GINPUT" localSheetId="8">#REF!</definedName>
    <definedName name="GINPUT" localSheetId="9">#REF!</definedName>
    <definedName name="GINPUT">#REF!</definedName>
    <definedName name="gj" localSheetId="7">#REF!</definedName>
    <definedName name="GJ" localSheetId="8">#REF!</definedName>
    <definedName name="GJ" localSheetId="9">#REF!</definedName>
    <definedName name="GJ">#REF!</definedName>
    <definedName name="gjj" localSheetId="7">#REF!</definedName>
    <definedName name="GJP" localSheetId="7">#REF!</definedName>
    <definedName name="gkx" hidden="1">#REF!</definedName>
    <definedName name="GLA1P" localSheetId="8">#REF!</definedName>
    <definedName name="GLA1P" localSheetId="9">#REF!</definedName>
    <definedName name="GLA1P">#REF!</definedName>
    <definedName name="gla1t" localSheetId="8">#REF!</definedName>
    <definedName name="gla1t" localSheetId="9">#REF!</definedName>
    <definedName name="gla1t">#REF!</definedName>
    <definedName name="gla2p" localSheetId="8">#REF!</definedName>
    <definedName name="gla2p" localSheetId="9">#REF!</definedName>
    <definedName name="gla2p">#REF!</definedName>
    <definedName name="gla2t" localSheetId="8">#REF!</definedName>
    <definedName name="gla2t" localSheetId="9">#REF!</definedName>
    <definedName name="gla2t">#REF!</definedName>
    <definedName name="GO" localSheetId="8">#REF!</definedName>
    <definedName name="GO" localSheetId="9">#REF!</definedName>
    <definedName name="GO">#REF!</definedName>
    <definedName name="GONGGA" localSheetId="8">#REF!</definedName>
    <definedName name="GONGGA" localSheetId="9">#REF!</definedName>
    <definedName name="GONGGA">#REF!</definedName>
    <definedName name="GONGJANG" localSheetId="8">#REF!</definedName>
    <definedName name="GONGJANG" localSheetId="9">#REF!</definedName>
    <definedName name="GONGJANG">#REF!</definedName>
    <definedName name="gongsi" localSheetId="8">#REF!</definedName>
    <definedName name="gongsi" localSheetId="9">#REF!</definedName>
    <definedName name="gongsi">#REF!</definedName>
    <definedName name="GR" localSheetId="7">#REF!</definedName>
    <definedName name="grew" localSheetId="7" hidden="1">#REF!</definedName>
    <definedName name="grew" hidden="1">#REF!</definedName>
    <definedName name="GrphActSales" localSheetId="7">#REF!</definedName>
    <definedName name="GrphActSales" localSheetId="8">#REF!</definedName>
    <definedName name="GrphActSales" localSheetId="9">#REF!</definedName>
    <definedName name="GrphActSales">#REF!</definedName>
    <definedName name="GrphActStk" localSheetId="7">#REF!</definedName>
    <definedName name="GrphActStk" localSheetId="8">#REF!</definedName>
    <definedName name="GrphActStk" localSheetId="9">#REF!</definedName>
    <definedName name="GrphActStk">#REF!</definedName>
    <definedName name="GrphPlanSales" localSheetId="7">#REF!</definedName>
    <definedName name="GrphPlanSales" localSheetId="8">#REF!</definedName>
    <definedName name="GrphPlanSales" localSheetId="9">#REF!</definedName>
    <definedName name="GrphPlanSales">#REF!</definedName>
    <definedName name="GrphTgtStk" localSheetId="8">#REF!</definedName>
    <definedName name="GrphTgtStk" localSheetId="9">#REF!</definedName>
    <definedName name="GrphTgtStk">#REF!</definedName>
    <definedName name="gs" localSheetId="8">#REF!</definedName>
    <definedName name="gs" localSheetId="9">#REF!</definedName>
    <definedName name="gs">#REF!</definedName>
    <definedName name="GT" localSheetId="8">#REF!</definedName>
    <definedName name="GT" localSheetId="9">#REF!</definedName>
    <definedName name="GT">#REF!</definedName>
    <definedName name="GuBae" localSheetId="8">#REF!</definedName>
    <definedName name="GuBae" localSheetId="9">#REF!</definedName>
    <definedName name="GuBae">#REF!</definedName>
    <definedName name="GUBUN">#N/A</definedName>
    <definedName name="GUMAK" localSheetId="8">#REF!</definedName>
    <definedName name="GUMAK" localSheetId="9">#REF!</definedName>
    <definedName name="GUMAK">#REF!</definedName>
    <definedName name="gunmok" localSheetId="8">물건조서!gunmok</definedName>
    <definedName name="gunmok" localSheetId="9">물건조서!gunmok</definedName>
    <definedName name="gunmok">[0]!gunmok</definedName>
    <definedName name="GUS" hidden="1">{#N/A,#N/A,FALSE,"현장 NCR 분석";#N/A,#N/A,FALSE,"현장품질감사";#N/A,#N/A,FALSE,"현장품질감사"}</definedName>
    <definedName name="GUSTLS" hidden="1">#REF!</definedName>
    <definedName name="GV_14" localSheetId="8">#REF!</definedName>
    <definedName name="GV_14" localSheetId="9">#REF!</definedName>
    <definedName name="GV_14">#REF!</definedName>
    <definedName name="GV_22" localSheetId="8">#REF!</definedName>
    <definedName name="GV_22" localSheetId="9">#REF!</definedName>
    <definedName name="GV_22">#REF!</definedName>
    <definedName name="GV_38" localSheetId="8">#REF!</definedName>
    <definedName name="GV_38" localSheetId="9">#REF!</definedName>
    <definedName name="GV_38">#REF!</definedName>
    <definedName name="GYS" localSheetId="7">#REF!</definedName>
    <definedName name="GYS" localSheetId="8">#REF!</definedName>
    <definedName name="GYS" localSheetId="9">#REF!</definedName>
    <definedName name="GYS">#REF!</definedName>
    <definedName name="H" localSheetId="7">#REF!</definedName>
    <definedName name="H" localSheetId="8">#REF!</definedName>
    <definedName name="H" localSheetId="9">#REF!</definedName>
    <definedName name="H">#REF!</definedName>
    <definedName name="H.1" localSheetId="8">#REF!</definedName>
    <definedName name="H.1" localSheetId="9">#REF!</definedName>
    <definedName name="H.1">#REF!</definedName>
    <definedName name="H.10" localSheetId="8">#REF!</definedName>
    <definedName name="H.10" localSheetId="9">#REF!</definedName>
    <definedName name="H.10">#REF!</definedName>
    <definedName name="H.2" localSheetId="8">#REF!</definedName>
    <definedName name="H.2" localSheetId="9">#REF!</definedName>
    <definedName name="H.2">#REF!</definedName>
    <definedName name="H.3" localSheetId="8">#REF!</definedName>
    <definedName name="H.3" localSheetId="9">#REF!</definedName>
    <definedName name="H.3">#REF!</definedName>
    <definedName name="H.4" localSheetId="8">#REF!</definedName>
    <definedName name="H.4" localSheetId="9">#REF!</definedName>
    <definedName name="H.4">#REF!</definedName>
    <definedName name="H.5" localSheetId="8">#REF!</definedName>
    <definedName name="H.5" localSheetId="9">#REF!</definedName>
    <definedName name="H.5">#REF!</definedName>
    <definedName name="H.6" localSheetId="8">#REF!</definedName>
    <definedName name="H.6" localSheetId="9">#REF!</definedName>
    <definedName name="H.6">#REF!</definedName>
    <definedName name="H.7" localSheetId="8">#REF!</definedName>
    <definedName name="H.7" localSheetId="9">#REF!</definedName>
    <definedName name="H.7">#REF!</definedName>
    <definedName name="H.8" localSheetId="8">#REF!</definedName>
    <definedName name="H.8" localSheetId="9">#REF!</definedName>
    <definedName name="H.8">#REF!</definedName>
    <definedName name="H.9" localSheetId="8">#REF!</definedName>
    <definedName name="H.9" localSheetId="9">#REF!</definedName>
    <definedName name="H.9">#REF!</definedName>
    <definedName name="H_1" localSheetId="8">#REF!</definedName>
    <definedName name="H_1" localSheetId="9">#REF!</definedName>
    <definedName name="H_1">#REF!</definedName>
    <definedName name="H_2" localSheetId="8">#REF!</definedName>
    <definedName name="H_2" localSheetId="9">#REF!</definedName>
    <definedName name="H_2">#REF!</definedName>
    <definedName name="h_3" localSheetId="8">#REF!</definedName>
    <definedName name="h_3" localSheetId="9">#REF!</definedName>
    <definedName name="h_3">#REF!</definedName>
    <definedName name="h_pile" localSheetId="8">#REF!</definedName>
    <definedName name="h_pile" localSheetId="9">#REF!</definedName>
    <definedName name="h_pile">#REF!</definedName>
    <definedName name="h_pileea" localSheetId="8">#REF!</definedName>
    <definedName name="h_pileea" localSheetId="9">#REF!</definedName>
    <definedName name="h_pileea">#REF!</definedName>
    <definedName name="h_w설치" localSheetId="8">#REF!</definedName>
    <definedName name="h_w설치" localSheetId="9">#REF!</definedName>
    <definedName name="h_w설치">#REF!</definedName>
    <definedName name="h_w시험" localSheetId="8">#REF!</definedName>
    <definedName name="h_w시험" localSheetId="9">#REF!</definedName>
    <definedName name="h_w시험">#REF!</definedName>
    <definedName name="H100x100x6x8t_단중" localSheetId="7">#REF!</definedName>
    <definedName name="H10A" localSheetId="8">#REF!</definedName>
    <definedName name="H10A" localSheetId="9">#REF!</definedName>
    <definedName name="H10A">#REF!</definedName>
    <definedName name="H10A1P" localSheetId="8">#REF!</definedName>
    <definedName name="H10A1P" localSheetId="9">#REF!</definedName>
    <definedName name="H10A1P">#REF!</definedName>
    <definedName name="h10a1t" localSheetId="8">#REF!</definedName>
    <definedName name="h10a1t" localSheetId="9">#REF!</definedName>
    <definedName name="h10a1t">#REF!</definedName>
    <definedName name="h10a2p" localSheetId="8">#REF!</definedName>
    <definedName name="h10a2p" localSheetId="9">#REF!</definedName>
    <definedName name="h10a2p">#REF!</definedName>
    <definedName name="h10a2t" localSheetId="8">#REF!</definedName>
    <definedName name="h10a2t" localSheetId="9">#REF!</definedName>
    <definedName name="h10a2t">#REF!</definedName>
    <definedName name="H11A" localSheetId="8">#REF!</definedName>
    <definedName name="H11A" localSheetId="9">#REF!</definedName>
    <definedName name="H11A">#REF!</definedName>
    <definedName name="H11A1P" localSheetId="8">#REF!</definedName>
    <definedName name="H11A1P" localSheetId="9">#REF!</definedName>
    <definedName name="H11A1P">#REF!</definedName>
    <definedName name="h11a1t" localSheetId="8">#REF!</definedName>
    <definedName name="h11a1t" localSheetId="9">#REF!</definedName>
    <definedName name="h11a1t">#REF!</definedName>
    <definedName name="h11a2p" localSheetId="8">#REF!</definedName>
    <definedName name="h11a2p" localSheetId="9">#REF!</definedName>
    <definedName name="h11a2p">#REF!</definedName>
    <definedName name="H11A2T" localSheetId="8">#REF!</definedName>
    <definedName name="H11A2T" localSheetId="9">#REF!</definedName>
    <definedName name="H11A2T">#REF!</definedName>
    <definedName name="H12A" localSheetId="8">#REF!</definedName>
    <definedName name="H12A" localSheetId="9">#REF!</definedName>
    <definedName name="H12A">#REF!</definedName>
    <definedName name="H13A" localSheetId="8">#REF!</definedName>
    <definedName name="H13A" localSheetId="9">#REF!</definedName>
    <definedName name="H13A">#REF!</definedName>
    <definedName name="H14A" localSheetId="8">#REF!</definedName>
    <definedName name="H14A" localSheetId="9">#REF!</definedName>
    <definedName name="H14A">#REF!</definedName>
    <definedName name="H1A" localSheetId="8">#REF!</definedName>
    <definedName name="H1A" localSheetId="9">#REF!</definedName>
    <definedName name="H1A">#REF!</definedName>
    <definedName name="H1A1P" localSheetId="8">#REF!</definedName>
    <definedName name="H1A1P" localSheetId="9">#REF!</definedName>
    <definedName name="H1A1P">#REF!</definedName>
    <definedName name="h1a1t" localSheetId="8">#REF!</definedName>
    <definedName name="h1a1t" localSheetId="9">#REF!</definedName>
    <definedName name="h1a1t">#REF!</definedName>
    <definedName name="h1a2p" localSheetId="8">#REF!</definedName>
    <definedName name="h1a2p" localSheetId="9">#REF!</definedName>
    <definedName name="h1a2p">#REF!</definedName>
    <definedName name="h1a2t" localSheetId="8">#REF!</definedName>
    <definedName name="h1a2t" localSheetId="9">#REF!</definedName>
    <definedName name="h1a2t">#REF!</definedName>
    <definedName name="H1C" localSheetId="8">#REF!</definedName>
    <definedName name="H1C" localSheetId="9">#REF!</definedName>
    <definedName name="H1C">#REF!</definedName>
    <definedName name="H1H" localSheetId="8">#REF!</definedName>
    <definedName name="H1H" localSheetId="9">#REF!</definedName>
    <definedName name="H1H">#REF!</definedName>
    <definedName name="H2A" localSheetId="8">#REF!</definedName>
    <definedName name="H2A" localSheetId="9">#REF!</definedName>
    <definedName name="H2A">#REF!</definedName>
    <definedName name="H2A1P" localSheetId="8">#REF!</definedName>
    <definedName name="H2A1P" localSheetId="9">#REF!</definedName>
    <definedName name="H2A1P">#REF!</definedName>
    <definedName name="h2a1t" localSheetId="8">#REF!</definedName>
    <definedName name="h2a1t" localSheetId="9">#REF!</definedName>
    <definedName name="h2a1t">#REF!</definedName>
    <definedName name="h2a2p" localSheetId="8">#REF!</definedName>
    <definedName name="h2a2p" localSheetId="9">#REF!</definedName>
    <definedName name="h2a2p">#REF!</definedName>
    <definedName name="h2a2t" localSheetId="8">#REF!</definedName>
    <definedName name="h2a2t" localSheetId="9">#REF!</definedName>
    <definedName name="h2a2t">#REF!</definedName>
    <definedName name="H2C" localSheetId="8">#REF!</definedName>
    <definedName name="H2C" localSheetId="9">#REF!</definedName>
    <definedName name="H2C">#REF!</definedName>
    <definedName name="H2H" localSheetId="8">#REF!</definedName>
    <definedName name="H2H" localSheetId="9">#REF!</definedName>
    <definedName name="H2H">#REF!</definedName>
    <definedName name="H3A" localSheetId="8">#REF!</definedName>
    <definedName name="H3A" localSheetId="9">#REF!</definedName>
    <definedName name="H3A">#REF!</definedName>
    <definedName name="H3A1P" localSheetId="8">#REF!</definedName>
    <definedName name="H3A1P" localSheetId="9">#REF!</definedName>
    <definedName name="H3A1P">#REF!</definedName>
    <definedName name="h3a1t" localSheetId="8">#REF!</definedName>
    <definedName name="h3a1t" localSheetId="9">#REF!</definedName>
    <definedName name="h3a1t">#REF!</definedName>
    <definedName name="h3a2p" localSheetId="8">#REF!</definedName>
    <definedName name="h3a2p" localSheetId="9">#REF!</definedName>
    <definedName name="h3a2p">#REF!</definedName>
    <definedName name="h3a2t" localSheetId="8">#REF!</definedName>
    <definedName name="h3a2t" localSheetId="9">#REF!</definedName>
    <definedName name="h3a2t">#REF!</definedName>
    <definedName name="H3AP1" localSheetId="8">#REF!</definedName>
    <definedName name="H3AP1" localSheetId="9">#REF!</definedName>
    <definedName name="H3AP1">#REF!</definedName>
    <definedName name="H3H" localSheetId="8">#REF!</definedName>
    <definedName name="H3H" localSheetId="9">#REF!</definedName>
    <definedName name="H3H">#REF!</definedName>
    <definedName name="H4A" localSheetId="8">#REF!</definedName>
    <definedName name="H4A" localSheetId="9">#REF!</definedName>
    <definedName name="H4A">#REF!</definedName>
    <definedName name="h4a1p" localSheetId="8">#REF!</definedName>
    <definedName name="h4a1p" localSheetId="9">#REF!</definedName>
    <definedName name="h4a1p">#REF!</definedName>
    <definedName name="h4a1t" localSheetId="8">#REF!</definedName>
    <definedName name="h4a1t" localSheetId="9">#REF!</definedName>
    <definedName name="h4a1t">#REF!</definedName>
    <definedName name="h4a2p" localSheetId="8">#REF!</definedName>
    <definedName name="h4a2p" localSheetId="9">#REF!</definedName>
    <definedName name="h4a2p">#REF!</definedName>
    <definedName name="h4a2t" localSheetId="8">#REF!</definedName>
    <definedName name="h4a2t" localSheetId="9">#REF!</definedName>
    <definedName name="h4a2t">#REF!</definedName>
    <definedName name="H4H" localSheetId="8">#REF!</definedName>
    <definedName name="H4H" localSheetId="9">#REF!</definedName>
    <definedName name="H4H">#REF!</definedName>
    <definedName name="H5A" localSheetId="8">#REF!</definedName>
    <definedName name="H5A" localSheetId="9">#REF!</definedName>
    <definedName name="H5A">#REF!</definedName>
    <definedName name="H5A1P" localSheetId="8">#REF!</definedName>
    <definedName name="H5A1P" localSheetId="9">#REF!</definedName>
    <definedName name="H5A1P">#REF!</definedName>
    <definedName name="h5a1t" localSheetId="8">#REF!</definedName>
    <definedName name="h5a1t" localSheetId="9">#REF!</definedName>
    <definedName name="h5a1t">#REF!</definedName>
    <definedName name="h5a2p" localSheetId="8">#REF!</definedName>
    <definedName name="h5a2p" localSheetId="9">#REF!</definedName>
    <definedName name="h5a2p">#REF!</definedName>
    <definedName name="h5a2t" localSheetId="8">#REF!</definedName>
    <definedName name="h5a2t" localSheetId="9">#REF!</definedName>
    <definedName name="h5a2t">#REF!</definedName>
    <definedName name="H6A" localSheetId="8">#REF!</definedName>
    <definedName name="H6A" localSheetId="9">#REF!</definedName>
    <definedName name="H6A">#REF!</definedName>
    <definedName name="H6A1P" localSheetId="8">#REF!</definedName>
    <definedName name="H6A1P" localSheetId="9">#REF!</definedName>
    <definedName name="H6A1P">#REF!</definedName>
    <definedName name="h6a1t" localSheetId="8">#REF!</definedName>
    <definedName name="h6a1t" localSheetId="9">#REF!</definedName>
    <definedName name="h6a1t">#REF!</definedName>
    <definedName name="h6a2p" localSheetId="8">#REF!</definedName>
    <definedName name="h6a2p" localSheetId="9">#REF!</definedName>
    <definedName name="h6a2p">#REF!</definedName>
    <definedName name="h6a2t" localSheetId="8">#REF!</definedName>
    <definedName name="h6a2t" localSheetId="9">#REF!</definedName>
    <definedName name="h6a2t">#REF!</definedName>
    <definedName name="H7A" localSheetId="8">#REF!</definedName>
    <definedName name="H7A" localSheetId="9">#REF!</definedName>
    <definedName name="H7A">#REF!</definedName>
    <definedName name="H7A1P" localSheetId="8">#REF!</definedName>
    <definedName name="H7A1P" localSheetId="9">#REF!</definedName>
    <definedName name="H7A1P">#REF!</definedName>
    <definedName name="h7a1t" localSheetId="8">#REF!</definedName>
    <definedName name="h7a1t" localSheetId="9">#REF!</definedName>
    <definedName name="h7a1t">#REF!</definedName>
    <definedName name="h7a2p" localSheetId="8">#REF!</definedName>
    <definedName name="h7a2p" localSheetId="9">#REF!</definedName>
    <definedName name="h7a2p">#REF!</definedName>
    <definedName name="h7a2t" localSheetId="8">#REF!</definedName>
    <definedName name="h7a2t" localSheetId="9">#REF!</definedName>
    <definedName name="h7a2t">#REF!</definedName>
    <definedName name="H8A" localSheetId="8">#REF!</definedName>
    <definedName name="H8A" localSheetId="9">#REF!</definedName>
    <definedName name="H8A">#REF!</definedName>
    <definedName name="H8A1P" localSheetId="8">#REF!</definedName>
    <definedName name="H8A1P" localSheetId="9">#REF!</definedName>
    <definedName name="H8A1P">#REF!</definedName>
    <definedName name="h8a1t" localSheetId="8">#REF!</definedName>
    <definedName name="h8a1t" localSheetId="9">#REF!</definedName>
    <definedName name="h8a1t">#REF!</definedName>
    <definedName name="h8a2p" localSheetId="8">#REF!</definedName>
    <definedName name="h8a2p" localSheetId="9">#REF!</definedName>
    <definedName name="h8a2p">#REF!</definedName>
    <definedName name="h8a2t" localSheetId="8">#REF!</definedName>
    <definedName name="h8a2t" localSheetId="9">#REF!</definedName>
    <definedName name="h8a2t">#REF!</definedName>
    <definedName name="H9A1P" localSheetId="8">#REF!</definedName>
    <definedName name="H9A1P" localSheetId="9">#REF!</definedName>
    <definedName name="H9A1P">#REF!</definedName>
    <definedName name="h9a1t" localSheetId="8">#REF!</definedName>
    <definedName name="h9a1t" localSheetId="9">#REF!</definedName>
    <definedName name="h9a1t">#REF!</definedName>
    <definedName name="h9a2p" localSheetId="8">#REF!</definedName>
    <definedName name="h9a2p" localSheetId="9">#REF!</definedName>
    <definedName name="h9a2p">#REF!</definedName>
    <definedName name="h9a2t" localSheetId="8">#REF!</definedName>
    <definedName name="h9a2t" localSheetId="9">#REF!</definedName>
    <definedName name="h9a2t">#REF!</definedName>
    <definedName name="HA1P" localSheetId="8">#REF!</definedName>
    <definedName name="HA1P" localSheetId="9">#REF!</definedName>
    <definedName name="HA1P">#REF!</definedName>
    <definedName name="ha1t" localSheetId="8">#REF!</definedName>
    <definedName name="ha1t" localSheetId="9">#REF!</definedName>
    <definedName name="ha1t">#REF!</definedName>
    <definedName name="ha2p" localSheetId="8">#REF!</definedName>
    <definedName name="ha2p" localSheetId="9">#REF!</definedName>
    <definedName name="ha2p">#REF!</definedName>
    <definedName name="ha2t" localSheetId="8">#REF!</definedName>
    <definedName name="ha2t" localSheetId="9">#REF!</definedName>
    <definedName name="ha2t">#REF!</definedName>
    <definedName name="han" hidden="1">#REF!</definedName>
    <definedName name="HapCKVA" localSheetId="8">#REF!</definedName>
    <definedName name="HapCKVA" localSheetId="9">#REF!</definedName>
    <definedName name="HapCKVA">#REF!</definedName>
    <definedName name="HapCKvar" localSheetId="8">#REF!</definedName>
    <definedName name="HapCKvar" localSheetId="9">#REF!</definedName>
    <definedName name="HapCKvar">#REF!</definedName>
    <definedName name="HapCKW" localSheetId="8">#REF!</definedName>
    <definedName name="HapCKW" localSheetId="9">#REF!</definedName>
    <definedName name="HapCKW">#REF!</definedName>
    <definedName name="HapIKVA" localSheetId="8">#REF!</definedName>
    <definedName name="HapIKVA" localSheetId="9">#REF!</definedName>
    <definedName name="HapIKVA">#REF!</definedName>
    <definedName name="HapIKvar" localSheetId="8">#REF!</definedName>
    <definedName name="HapIKvar" localSheetId="9">#REF!</definedName>
    <definedName name="HapIKvar">#REF!</definedName>
    <definedName name="HapIKW" localSheetId="8">#REF!</definedName>
    <definedName name="HapIKW" localSheetId="9">#REF!</definedName>
    <definedName name="HapIKW">#REF!</definedName>
    <definedName name="HapKVA" localSheetId="8">#REF!</definedName>
    <definedName name="HapKVA" localSheetId="9">#REF!</definedName>
    <definedName name="HapKVA">#REF!</definedName>
    <definedName name="HapSKVA" localSheetId="8">#REF!</definedName>
    <definedName name="HapSKVA" localSheetId="9">#REF!</definedName>
    <definedName name="HapSKVA">#REF!</definedName>
    <definedName name="HapSKW" localSheetId="8">#REF!</definedName>
    <definedName name="HapSKW" localSheetId="9">#REF!</definedName>
    <definedName name="HapSKW">#REF!</definedName>
    <definedName name="hardwar" hidden="1">#N/A</definedName>
    <definedName name="hb_a" localSheetId="8">#REF!</definedName>
    <definedName name="hb_a" localSheetId="9">#REF!</definedName>
    <definedName name="hb_a">#REF!</definedName>
    <definedName name="HBHGVG" localSheetId="8" hidden="1">{#N/A,#N/A,FALSE,"3가";#N/A,#N/A,FALSE,"3나";#N/A,#N/A,FALSE,"3다"}</definedName>
    <definedName name="HBHGVG" localSheetId="9" hidden="1">{#N/A,#N/A,FALSE,"3가";#N/A,#N/A,FALSE,"3나";#N/A,#N/A,FALSE,"3다"}</definedName>
    <definedName name="HBHGVG" hidden="1">{#N/A,#N/A,FALSE,"3가";#N/A,#N/A,FALSE,"3나";#N/A,#N/A,FALSE,"3다"}</definedName>
    <definedName name="hdfghdfhg" localSheetId="7">#REF!</definedName>
    <definedName name="hdfghdfhg" localSheetId="8">#REF!</definedName>
    <definedName name="hdfghdfhg" localSheetId="9">#REF!</definedName>
    <definedName name="hdfghdfhg">#REF!</definedName>
    <definedName name="HE" localSheetId="8">#REF!</definedName>
    <definedName name="HE" localSheetId="9">#REF!</definedName>
    <definedName name="HE">#REF!</definedName>
    <definedName name="hejlkw" localSheetId="8" hidden="1">{#N/A,#N/A,FALSE,"ALM-ASISC"}</definedName>
    <definedName name="hejlkw" localSheetId="9" hidden="1">{#N/A,#N/A,FALSE,"ALM-ASISC"}</definedName>
    <definedName name="hejlkw" hidden="1">{#N/A,#N/A,FALSE,"ALM-ASISC"}</definedName>
    <definedName name="HF" localSheetId="8">#REF!</definedName>
    <definedName name="HF" localSheetId="9">#REF!</definedName>
    <definedName name="HF">#REF!</definedName>
    <definedName name="hfghdh" localSheetId="7">#REF!</definedName>
    <definedName name="hfghdh" localSheetId="8">#REF!</definedName>
    <definedName name="hfghdh" localSheetId="9">#REF!</definedName>
    <definedName name="hfghdh">#REF!</definedName>
    <definedName name="hfhgh" localSheetId="7">#REF!</definedName>
    <definedName name="hfhgh" localSheetId="8">#REF!</definedName>
    <definedName name="hfhgh" localSheetId="9">#REF!</definedName>
    <definedName name="hfhgh">#REF!</definedName>
    <definedName name="hg" localSheetId="8" hidden="1">#REF!</definedName>
    <definedName name="hg" localSheetId="9" hidden="1">#REF!</definedName>
    <definedName name="hg" hidden="1">#REF!</definedName>
    <definedName name="HGH" localSheetId="8">#REF!</definedName>
    <definedName name="HGH" localSheetId="9">#REF!</definedName>
    <definedName name="HGH">#REF!</definedName>
    <definedName name="hhh" localSheetId="8">#REF!</definedName>
    <definedName name="hhh" localSheetId="9">#REF!</definedName>
    <definedName name="hhh">#REF!</definedName>
    <definedName name="hjhjhjhjhjh" localSheetId="8">#REF!</definedName>
    <definedName name="hjhjhjhjhjh" localSheetId="9">#REF!</definedName>
    <definedName name="hjhjhjhjhjh">#REF!</definedName>
    <definedName name="HJK" localSheetId="7" hidden="1">{#N/A,#N/A,FALSE,"이태원철근"}</definedName>
    <definedName name="HJK" localSheetId="8" hidden="1">{#N/A,#N/A,FALSE,"이태원철근"}</definedName>
    <definedName name="HJK" localSheetId="6" hidden="1">{#N/A,#N/A,FALSE,"이태원철근"}</definedName>
    <definedName name="HJK" localSheetId="9" hidden="1">{#N/A,#N/A,FALSE,"이태원철근"}</definedName>
    <definedName name="HJK" hidden="1">{#N/A,#N/A,FALSE,"이태원철근"}</definedName>
    <definedName name="HJK_1" hidden="1">{#N/A,#N/A,FALSE,"이태원철근"}</definedName>
    <definedName name="HL" localSheetId="7">#REF!</definedName>
    <definedName name="HMF" localSheetId="7">#REF!</definedName>
    <definedName name="HMOTOR" localSheetId="7">#REF!</definedName>
    <definedName name="ho" localSheetId="7" hidden="1">{#N/A,#N/A,FALSE,"TABLE"}</definedName>
    <definedName name="ho" localSheetId="8" hidden="1">{#N/A,#N/A,FALSE,"TABLE"}</definedName>
    <definedName name="ho" localSheetId="6" hidden="1">{#N/A,#N/A,FALSE,"TABLE"}</definedName>
    <definedName name="ho" localSheetId="9" hidden="1">{#N/A,#N/A,FALSE,"TABLE"}</definedName>
    <definedName name="ho" hidden="1">{#N/A,#N/A,FALSE,"TABLE"}</definedName>
    <definedName name="ho_1" hidden="1">{#N/A,#N/A,FALSE,"TABLE"}</definedName>
    <definedName name="Hold_Year" localSheetId="7">#REF!</definedName>
    <definedName name="HP" localSheetId="7">#REF!</definedName>
    <definedName name="HP" localSheetId="8">#REF!</definedName>
    <definedName name="HP" localSheetId="9">#REF!</definedName>
    <definedName name="HP">#REF!</definedName>
    <definedName name="HPUMP" localSheetId="7">#REF!</definedName>
    <definedName name="hqe" localSheetId="8" hidden="1">#REF!</definedName>
    <definedName name="hqe" localSheetId="9" hidden="1">#REF!</definedName>
    <definedName name="hqe" hidden="1">#REF!</definedName>
    <definedName name="hqer" localSheetId="8">#REF!</definedName>
    <definedName name="hqer" localSheetId="9">#REF!</definedName>
    <definedName name="hqer">#REF!</definedName>
    <definedName name="hsdgfjhf" localSheetId="8" hidden="1">{#N/A,#N/A,FALSE,"ALM-ASISC"}</definedName>
    <definedName name="hsdgfjhf" localSheetId="9" hidden="1">{#N/A,#N/A,FALSE,"ALM-ASISC"}</definedName>
    <definedName name="hsdgfjhf" hidden="1">{#N/A,#N/A,FALSE,"ALM-ASISC"}</definedName>
    <definedName name="HSR" localSheetId="8">{"'용역비'!$A$4:$C$8"}</definedName>
    <definedName name="HSR" localSheetId="9">{"'용역비'!$A$4:$C$8"}</definedName>
    <definedName name="HSR">{"'용역비'!$A$4:$C$8"}</definedName>
    <definedName name="HTML_CodePage" localSheetId="8" hidden="1">949</definedName>
    <definedName name="HTML_CodePage" localSheetId="9" hidden="1">949</definedName>
    <definedName name="HTML_CodePage" hidden="1">1252</definedName>
    <definedName name="HTML_Control" localSheetId="7" hidden="1">{"'Price List '!$A$1:$R$156"}</definedName>
    <definedName name="HTML_Control" localSheetId="8" hidden="1">{"'평형별규모'!$A$2:$M$11"}</definedName>
    <definedName name="HTML_Control" localSheetId="6" hidden="1">{"'Price List '!$A$1:$R$156"}</definedName>
    <definedName name="HTML_Control" localSheetId="9" hidden="1">{"'평형별규모'!$A$2:$M$11"}</definedName>
    <definedName name="HTML_Control" hidden="1">{"'Price List '!$A$1:$R$156"}</definedName>
    <definedName name="HTML_Description" hidden="1">""</definedName>
    <definedName name="HTML_Email" hidden="1">""</definedName>
    <definedName name="HTML_Header" localSheetId="8" hidden="1">"시설비"</definedName>
    <definedName name="HTML_Header" localSheetId="9" hidden="1">"시설비"</definedName>
    <definedName name="HTML_Header" hidden="1">""</definedName>
    <definedName name="HTML_LastUpdate" localSheetId="8" hidden="1">"2001-10-30"</definedName>
    <definedName name="HTML_LastUpdate" localSheetId="9" hidden="1">"2001-10-30"</definedName>
    <definedName name="HTML_LastUpdate" hidden="1">""</definedName>
    <definedName name="HTML_LineAfter" hidden="1">FALSE</definedName>
    <definedName name="HTML_LineBefore" hidden="1">FALSE</definedName>
    <definedName name="HTML_Name" localSheetId="8" hidden="1">"한국감정원"</definedName>
    <definedName name="HTML_Name" localSheetId="9" hidden="1">"한국감정원"</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localSheetId="8" hidden="1">"C:\My Documents\시설비.htm"</definedName>
    <definedName name="HTML_PathFile" localSheetId="9" hidden="1">"C:\My Documents\시설비.htm"</definedName>
    <definedName name="HTML_PathFile" hidden="1">"C:\Temp\infoprice\051900\MyHTML.htm"</definedName>
    <definedName name="HTML_PathFileMac" hidden="1">"Macintosh HD:HomePageStuff:New_Home_Page:datafile:histret.html"</definedName>
    <definedName name="HTML_PathTemplate" hidden="1">"C:\My Documents\재개발\길음4구역\HTMLTemp.htm"</definedName>
    <definedName name="HTML_Title" localSheetId="8" hidden="1">"길음4종후"</definedName>
    <definedName name="HTML_Title" localSheetId="9" hidden="1">"길음4종후"</definedName>
    <definedName name="HTML_Title" hidden="1">"ePL5_19b"</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1</definedName>
    <definedName name="HTR" localSheetId="7" hidden="1">{#N/A,#N/A,FALSE,"이태원철근"}</definedName>
    <definedName name="HTR" localSheetId="8" hidden="1">{#N/A,#N/A,FALSE,"이태원철근"}</definedName>
    <definedName name="HTR" localSheetId="6" hidden="1">{#N/A,#N/A,FALSE,"이태원철근"}</definedName>
    <definedName name="HTR" localSheetId="9" hidden="1">{#N/A,#N/A,FALSE,"이태원철근"}</definedName>
    <definedName name="HTR" hidden="1">{#N/A,#N/A,FALSE,"이태원철근"}</definedName>
    <definedName name="HTR_1" hidden="1">{#N/A,#N/A,FALSE,"이태원철근"}</definedName>
    <definedName name="hugugguugu" localSheetId="7" hidden="1">#REF!</definedName>
    <definedName name="hugugguugu" localSheetId="8" hidden="1">#REF!</definedName>
    <definedName name="hugugguugu" localSheetId="9" hidden="1">#REF!</definedName>
    <definedName name="hugugguugu" hidden="1">#REF!</definedName>
    <definedName name="huhuhhuh" localSheetId="7">#REF!</definedName>
    <definedName name="huhuhhuh" localSheetId="8">#REF!</definedName>
    <definedName name="huhuhhuh" localSheetId="9">#REF!</definedName>
    <definedName name="huhuhhuh">#REF!</definedName>
    <definedName name="hunch" localSheetId="8">#REF!</definedName>
    <definedName name="hunch" localSheetId="9">#REF!</definedName>
    <definedName name="hunch">#REF!</definedName>
    <definedName name="huncw" localSheetId="8">#REF!</definedName>
    <definedName name="huncw" localSheetId="9">#REF!</definedName>
    <definedName name="huncw">#REF!</definedName>
    <definedName name="hunph" localSheetId="8">#REF!</definedName>
    <definedName name="hunph" localSheetId="9">#REF!</definedName>
    <definedName name="hunph">#REF!</definedName>
    <definedName name="hunpw" localSheetId="8">#REF!</definedName>
    <definedName name="hunpw" localSheetId="9">#REF!</definedName>
    <definedName name="hunpw">#REF!</definedName>
    <definedName name="HVAFP" localSheetId="7">#REF!</definedName>
    <definedName name="hw설치" localSheetId="8">#REF!</definedName>
    <definedName name="hw설치" localSheetId="9">#REF!</definedName>
    <definedName name="hw설치">#REF!</definedName>
    <definedName name="HW시험" localSheetId="8">#REF!</definedName>
    <definedName name="HW시험" localSheetId="9">#REF!</definedName>
    <definedName name="HW시험">#REF!</definedName>
    <definedName name="hyang" localSheetId="8">#REF!</definedName>
    <definedName name="hyang" localSheetId="9">#REF!</definedName>
    <definedName name="hyang">#REF!</definedName>
    <definedName name="I_BEAM" localSheetId="8">#REF!</definedName>
    <definedName name="I_BEAM" localSheetId="9">#REF!</definedName>
    <definedName name="I_BEAM">#REF!</definedName>
    <definedName name="I_EA" localSheetId="8">#REF!</definedName>
    <definedName name="I_EA" localSheetId="9">#REF!</definedName>
    <definedName name="I_EA">#REF!</definedName>
    <definedName name="IDF28B" localSheetId="8">#REF!</definedName>
    <definedName name="IDF28B" localSheetId="9">#REF!</definedName>
    <definedName name="IDF28B">#REF!</definedName>
    <definedName name="IDF30A" localSheetId="8">#REF!</definedName>
    <definedName name="IDF30A" localSheetId="9">#REF!</definedName>
    <definedName name="IDF30A">#REF!</definedName>
    <definedName name="IDFPIX" localSheetId="8">#REF!</definedName>
    <definedName name="IDFPIX" localSheetId="9">#REF!</definedName>
    <definedName name="IDFPIX">#REF!</definedName>
    <definedName name="IDF단" localSheetId="8">#REF!</definedName>
    <definedName name="IDF단" localSheetId="9">#REF!</definedName>
    <definedName name="IDF단">#REF!</definedName>
    <definedName name="IDF직노" localSheetId="8">#REF!</definedName>
    <definedName name="IDF직노" localSheetId="9">#REF!</definedName>
    <definedName name="IDF직노">#REF!</definedName>
    <definedName name="IDF통" localSheetId="8">#REF!</definedName>
    <definedName name="IDF통" localSheetId="9">#REF!</definedName>
    <definedName name="IDF통">#REF!</definedName>
    <definedName name="IELWSALES" localSheetId="7">#REF!</definedName>
    <definedName name="IELWSALES" localSheetId="8">#REF!</definedName>
    <definedName name="IELWSALES" localSheetId="9">#REF!</definedName>
    <definedName name="IELWSALES">#REF!</definedName>
    <definedName name="IELYSALES" localSheetId="7">#REF!</definedName>
    <definedName name="IELYSALES" localSheetId="8">#REF!</definedName>
    <definedName name="IELYSALES" localSheetId="9">#REF!</definedName>
    <definedName name="IELYSALES">#REF!</definedName>
    <definedName name="IEPLANSALES" localSheetId="7">#REF!</definedName>
    <definedName name="IEPLANSALES" localSheetId="8">#REF!</definedName>
    <definedName name="IEPLANSALES" localSheetId="9">#REF!</definedName>
    <definedName name="IEPLANSALES">#REF!</definedName>
    <definedName name="IESP" localSheetId="8">#REF!</definedName>
    <definedName name="IESP" localSheetId="9">#REF!</definedName>
    <definedName name="IESP">#REF!</definedName>
    <definedName name="IFOMNI" localSheetId="8">#REF!</definedName>
    <definedName name="IFOMNI" localSheetId="9">#REF!</definedName>
    <definedName name="IFOMNI">#REF!</definedName>
    <definedName name="IFSEC" localSheetId="8">#REF!</definedName>
    <definedName name="IFSEC" localSheetId="9">#REF!</definedName>
    <definedName name="IFSEC">#REF!</definedName>
    <definedName name="ii" localSheetId="8">#REF!</definedName>
    <definedName name="ii" localSheetId="9">#REF!</definedName>
    <definedName name="ii">#REF!</definedName>
    <definedName name="IIII" localSheetId="8">{"'용역비'!$A$4:$C$8"}</definedName>
    <definedName name="IIII" localSheetId="9">{"'용역비'!$A$4:$C$8"}</definedName>
    <definedName name="IIII">{"'용역비'!$A$4:$C$8"}</definedName>
    <definedName name="IIIII" localSheetId="8">{"'용역비'!$A$4:$C$8"}</definedName>
    <definedName name="IIIII" localSheetId="9">{"'용역비'!$A$4:$C$8"}</definedName>
    <definedName name="IIIII">{"'용역비'!$A$4:$C$8"}</definedName>
    <definedName name="IJPBOX옥내" localSheetId="8">#REF!</definedName>
    <definedName name="IJPBOX옥내" localSheetId="9">#REF!</definedName>
    <definedName name="IJPBOX옥내">#REF!</definedName>
    <definedName name="IJPBOX옥외" localSheetId="8">#REF!</definedName>
    <definedName name="IJPBOX옥외" localSheetId="9">#REF!</definedName>
    <definedName name="IJPBOX옥외">#REF!</definedName>
    <definedName name="IL" localSheetId="8">#REF!</definedName>
    <definedName name="IL" localSheetId="9">#REF!</definedName>
    <definedName name="IL">#REF!</definedName>
    <definedName name="ILGA" localSheetId="8">#REF!</definedName>
    <definedName name="ILGA" localSheetId="9">#REF!</definedName>
    <definedName name="ILGA">#REF!</definedName>
    <definedName name="ImportFile" localSheetId="7">#N/A</definedName>
    <definedName name="ImportFile" localSheetId="6">수목가격!ImportFile</definedName>
    <definedName name="ImportFile">#N/A</definedName>
    <definedName name="income" localSheetId="7">#REF!</definedName>
    <definedName name="income" localSheetId="8">#REF!</definedName>
    <definedName name="income" localSheetId="6">#REF!</definedName>
    <definedName name="income" localSheetId="9">#REF!</definedName>
    <definedName name="income">#REF!</definedName>
    <definedName name="INCREASED" localSheetId="8">#REF!</definedName>
    <definedName name="INCREASED" localSheetId="9">#REF!</definedName>
    <definedName name="INCREASED">#REF!</definedName>
    <definedName name="index" localSheetId="8">#REF!</definedName>
    <definedName name="index" localSheetId="6">#REF!</definedName>
    <definedName name="index" localSheetId="9">#REF!</definedName>
    <definedName name="index">#REF!</definedName>
    <definedName name="Index_area_multied" localSheetId="8">#REF!</definedName>
    <definedName name="Index_area_multied" localSheetId="9">#REF!</definedName>
    <definedName name="Index_area_multied">#REF!</definedName>
    <definedName name="INETOTHER" localSheetId="8">#REF!</definedName>
    <definedName name="INETOTHER" localSheetId="9">#REF!</definedName>
    <definedName name="INETOTHER">#REF!</definedName>
    <definedName name="INETPPE" localSheetId="8">#REF!</definedName>
    <definedName name="INETPPE" localSheetId="9">#REF!</definedName>
    <definedName name="INETPPE">#REF!</definedName>
    <definedName name="intel" localSheetId="7" hidden="1">{#N/A,#N/A,FALSE,"TABLE"}</definedName>
    <definedName name="intel" localSheetId="8" hidden="1">{#N/A,#N/A,FALSE,"TABLE"}</definedName>
    <definedName name="intel" localSheetId="6" hidden="1">{#N/A,#N/A,FALSE,"TABLE"}</definedName>
    <definedName name="intel" localSheetId="9" hidden="1">{#N/A,#N/A,FALSE,"TABLE"}</definedName>
    <definedName name="intel" hidden="1">{#N/A,#N/A,FALSE,"TABLE"}</definedName>
    <definedName name="intel_1" hidden="1">{#N/A,#N/A,FALSE,"TABLE"}</definedName>
    <definedName name="Interest_Reserve" localSheetId="7">#REF!</definedName>
    <definedName name="Internal_Renovation" localSheetId="7">#REF!</definedName>
    <definedName name="IntFreeCred" localSheetId="7">#REF!</definedName>
    <definedName name="IntFreeCred" localSheetId="8">#REF!</definedName>
    <definedName name="IntFreeCred" localSheetId="9">#REF!</definedName>
    <definedName name="IntFreeCred">#REF!</definedName>
    <definedName name="IOI" localSheetId="8">{"'용역비'!$A$4:$C$8"}</definedName>
    <definedName name="IOI" localSheetId="9">{"'용역비'!$A$4:$C$8"}</definedName>
    <definedName name="IOI">{"'용역비'!$A$4:$C$8"}</definedName>
    <definedName name="ITNUM" localSheetId="8">#REF!</definedName>
    <definedName name="ITNUM" localSheetId="9">#REF!</definedName>
    <definedName name="ITNUM">#REF!</definedName>
    <definedName name="IWFIC" localSheetId="8" hidden="1">{#N/A,#N/A,FALSE,"ALM-ASISC"}</definedName>
    <definedName name="IWFIC" localSheetId="9" hidden="1">{#N/A,#N/A,FALSE,"ALM-ASISC"}</definedName>
    <definedName name="IWFIC" hidden="1">{#N/A,#N/A,FALSE,"ALM-ASISC"}</definedName>
    <definedName name="iy" localSheetId="7">#REF!</definedName>
    <definedName name="iyr" localSheetId="7">#REF!</definedName>
    <definedName name="J" localSheetId="7">#REF!</definedName>
    <definedName name="j" localSheetId="8">#REF!</definedName>
    <definedName name="j" localSheetId="9">#REF!</definedName>
    <definedName name="j">#REF!</definedName>
    <definedName name="J_1" localSheetId="8">#REF!</definedName>
    <definedName name="J_1" localSheetId="9">#REF!</definedName>
    <definedName name="J_1">#REF!</definedName>
    <definedName name="j1_e" localSheetId="8">#REF!</definedName>
    <definedName name="j1_e" localSheetId="9">#REF!</definedName>
    <definedName name="j1_e">#REF!</definedName>
    <definedName name="j1_ea" localSheetId="8">#REF!</definedName>
    <definedName name="j1_ea" localSheetId="9">#REF!</definedName>
    <definedName name="j1_ea">#REF!</definedName>
    <definedName name="JACK" localSheetId="8">#REF!</definedName>
    <definedName name="JACK" localSheetId="9">#REF!</definedName>
    <definedName name="JACK">#REF!</definedName>
    <definedName name="jack_ea" localSheetId="8">#REF!</definedName>
    <definedName name="jack_ea" localSheetId="9">#REF!</definedName>
    <definedName name="jack_ea">#REF!</definedName>
    <definedName name="JACK100TON" localSheetId="7">#REF!</definedName>
    <definedName name="JACK50TON" localSheetId="7">#REF!</definedName>
    <definedName name="jae_j" localSheetId="8">#REF!</definedName>
    <definedName name="jae_j" localSheetId="9">#REF!</definedName>
    <definedName name="jae_j">#REF!</definedName>
    <definedName name="JAE_K" localSheetId="8">#REF!</definedName>
    <definedName name="JAE_K" localSheetId="9">#REF!</definedName>
    <definedName name="JAE_K">#REF!</definedName>
    <definedName name="Japan_IncTax" localSheetId="7">#REF!</definedName>
    <definedName name="jdkl" localSheetId="8" hidden="1">{#N/A,#N/A,FALSE,"ALM-ASISC"}</definedName>
    <definedName name="jdkl" localSheetId="9" hidden="1">{#N/A,#N/A,FALSE,"ALM-ASISC"}</definedName>
    <definedName name="jdkl" hidden="1">{#N/A,#N/A,FALSE,"ALM-ASISC"}</definedName>
    <definedName name="JDLKF" localSheetId="8">#REF!</definedName>
    <definedName name="JDLKF" localSheetId="9">#REF!</definedName>
    <definedName name="JDLKF">#REF!</definedName>
    <definedName name="jeklw" localSheetId="8" hidden="1">{#N/A,#N/A,FALSE,"ALM-ASISC"}</definedName>
    <definedName name="jeklw" localSheetId="9" hidden="1">{#N/A,#N/A,FALSE,"ALM-ASISC"}</definedName>
    <definedName name="jeklw" hidden="1">{#N/A,#N/A,FALSE,"ALM-ASISC"}</definedName>
    <definedName name="jhjhghffg" localSheetId="8">#REF!</definedName>
    <definedName name="jhjhghffg" localSheetId="9">#REF!</definedName>
    <definedName name="jhjhghffg">#REF!</definedName>
    <definedName name="JIGA" localSheetId="8">#REF!</definedName>
    <definedName name="JIGA" localSheetId="9">#REF!</definedName>
    <definedName name="JIGA">#REF!</definedName>
    <definedName name="jik" localSheetId="8">#REF!</definedName>
    <definedName name="jik" localSheetId="9">#REF!</definedName>
    <definedName name="jik">#REF!</definedName>
    <definedName name="jj" localSheetId="8">#REF!</definedName>
    <definedName name="jj" localSheetId="9">#REF!</definedName>
    <definedName name="jj">#REF!</definedName>
    <definedName name="jjjjj" hidden="1">{#N/A,#N/A,FALSE,"단면 제원"}</definedName>
    <definedName name="jjjjjj" hidden="1">{#N/A,#N/A,FALSE,"단면 제원"}</definedName>
    <definedName name="JKO" localSheetId="8" hidden="1">{#N/A,#N/A,FALSE,"3가";#N/A,#N/A,FALSE,"3나";#N/A,#N/A,FALSE,"3다"}</definedName>
    <definedName name="JKO" localSheetId="9" hidden="1">{#N/A,#N/A,FALSE,"3가";#N/A,#N/A,FALSE,"3나";#N/A,#N/A,FALSE,"3다"}</definedName>
    <definedName name="JKO" hidden="1">{#N/A,#N/A,FALSE,"3가";#N/A,#N/A,FALSE,"3나";#N/A,#N/A,FALSE,"3다"}</definedName>
    <definedName name="jkw" localSheetId="8">#REF!</definedName>
    <definedName name="jkw" localSheetId="9">#REF!</definedName>
    <definedName name="jkw">#REF!</definedName>
    <definedName name="joga_kg" localSheetId="8">#REF!</definedName>
    <definedName name="joga_kg" localSheetId="9">#REF!</definedName>
    <definedName name="joga_kg">#REF!</definedName>
    <definedName name="JOINT" localSheetId="7">#REF!</definedName>
    <definedName name="JOINT" localSheetId="8">#REF!</definedName>
    <definedName name="JOINT" localSheetId="9">#REF!</definedName>
    <definedName name="JOINT">#REF!</definedName>
    <definedName name="JRK" localSheetId="8" hidden="1">{#N/A,#N/A,FALSE,"3가";#N/A,#N/A,FALSE,"3나";#N/A,#N/A,FALSE,"3다"}</definedName>
    <definedName name="JRK" localSheetId="9" hidden="1">{#N/A,#N/A,FALSE,"3가";#N/A,#N/A,FALSE,"3나";#N/A,#N/A,FALSE,"3다"}</definedName>
    <definedName name="JRK" hidden="1">{#N/A,#N/A,FALSE,"3가";#N/A,#N/A,FALSE,"3나";#N/A,#N/A,FALSE,"3다"}</definedName>
    <definedName name="JSCODE">#N/A</definedName>
    <definedName name="JUST" localSheetId="8">#REF!</definedName>
    <definedName name="JUST" localSheetId="9">#REF!</definedName>
    <definedName name="JUST">#REF!</definedName>
    <definedName name="JYH" localSheetId="7">#REF!</definedName>
    <definedName name="JYH" localSheetId="8">#REF!</definedName>
    <definedName name="JYH" localSheetId="9">#REF!</definedName>
    <definedName name="JYH">#REF!</definedName>
    <definedName name="k" localSheetId="7">#REF!</definedName>
    <definedName name="k" localSheetId="8">#REF!</definedName>
    <definedName name="k" localSheetId="9">#REF!</definedName>
    <definedName name="k">#REF!</definedName>
    <definedName name="K_PR" localSheetId="7">#REF!</definedName>
    <definedName name="KAE" localSheetId="7">#REF!</definedName>
    <definedName name="KANG1" localSheetId="7">#REF!</definedName>
    <definedName name="KANG1" localSheetId="8">#REF!</definedName>
    <definedName name="KANG1" localSheetId="9">#REF!</definedName>
    <definedName name="KANG1">#REF!</definedName>
    <definedName name="KANG2" localSheetId="7">#REF!</definedName>
    <definedName name="KANG2" localSheetId="8">#REF!</definedName>
    <definedName name="KANG2" localSheetId="9">#REF!</definedName>
    <definedName name="KANG2">#REF!</definedName>
    <definedName name="Ka일" localSheetId="7">#REF!</definedName>
    <definedName name="Ka투" localSheetId="7">#REF!</definedName>
    <definedName name="KBS" localSheetId="8" hidden="1">#REF!</definedName>
    <definedName name="KBS" localSheetId="9" hidden="1">#REF!</definedName>
    <definedName name="KBS" hidden="1">#REF!</definedName>
    <definedName name="KCCKC" localSheetId="8" hidden="1">{#N/A,#N/A,FALSE,"3가";#N/A,#N/A,FALSE,"3나";#N/A,#N/A,FALSE,"3다"}</definedName>
    <definedName name="KCCKC" localSheetId="9" hidden="1">{#N/A,#N/A,FALSE,"3가";#N/A,#N/A,FALSE,"3나";#N/A,#N/A,FALSE,"3다"}</definedName>
    <definedName name="KCCKC" hidden="1">{#N/A,#N/A,FALSE,"3가";#N/A,#N/A,FALSE,"3나";#N/A,#N/A,FALSE,"3다"}</definedName>
    <definedName name="kcftkkvkv" localSheetId="8">#REF!</definedName>
    <definedName name="kcftkkvkv" localSheetId="9">#REF!</definedName>
    <definedName name="kcftkkvkv">#REF!</definedName>
    <definedName name="KDB">#N/A</definedName>
    <definedName name="kdjlw" localSheetId="8" hidden="1">{#N/A,#N/A,FALSE,"ALM-ASISC"}</definedName>
    <definedName name="kdjlw" localSheetId="9" hidden="1">{#N/A,#N/A,FALSE,"ALM-ASISC"}</definedName>
    <definedName name="kdjlw" hidden="1">{#N/A,#N/A,FALSE,"ALM-ASISC"}</definedName>
    <definedName name="KDKD" localSheetId="7">#REF!</definedName>
    <definedName name="KDKD" localSheetId="8">#REF!</definedName>
    <definedName name="KDKD" localSheetId="9">#REF!</definedName>
    <definedName name="KDKD">#REF!</definedName>
    <definedName name="kdljw" localSheetId="8" hidden="1">{#N/A,#N/A,FALSE,"ALM-ASISC"}</definedName>
    <definedName name="kdljw" localSheetId="9" hidden="1">{#N/A,#N/A,FALSE,"ALM-ASISC"}</definedName>
    <definedName name="kdljw" hidden="1">{#N/A,#N/A,FALSE,"ALM-ASISC"}</definedName>
    <definedName name="KDLW" localSheetId="8" hidden="1">{#N/A,#N/A,FALSE,"ALM-ASISC"}</definedName>
    <definedName name="KDLW" localSheetId="9" hidden="1">{#N/A,#N/A,FALSE,"ALM-ASISC"}</definedName>
    <definedName name="KDLW" hidden="1">{#N/A,#N/A,FALSE,"ALM-ASISC"}</definedName>
    <definedName name="Kea" localSheetId="7">#REF!</definedName>
    <definedName name="Key_AcqCost" localSheetId="7">#REF!</definedName>
    <definedName name="kim" localSheetId="8">#REF!</definedName>
    <definedName name="kim" localSheetId="9">#REF!</definedName>
    <definedName name="kim">#REF!</definedName>
    <definedName name="kj" localSheetId="8" hidden="1">#REF!</definedName>
    <definedName name="kj" localSheetId="9" hidden="1">#REF!</definedName>
    <definedName name="kj" hidden="1">#REF!</definedName>
    <definedName name="kk" localSheetId="8">#REF!</definedName>
    <definedName name="kk" localSheetId="9">#REF!</definedName>
    <definedName name="kk">#REF!</definedName>
    <definedName name="kkjk" localSheetId="8" hidden="1">#REF!</definedName>
    <definedName name="kkjk" localSheetId="9" hidden="1">#REF!</definedName>
    <definedName name="kkjk" hidden="1">#REF!</definedName>
    <definedName name="kkk" localSheetId="7">#REF!</definedName>
    <definedName name="kkk" localSheetId="8">#REF!</definedName>
    <definedName name="kkk" localSheetId="9">#REF!</definedName>
    <definedName name="kkk">#REF!</definedName>
    <definedName name="kkkk" localSheetId="8">#REF!</definedName>
    <definedName name="kkkk" localSheetId="9">#REF!</definedName>
    <definedName name="kkkk">#REF!</definedName>
    <definedName name="kkkkk" hidden="1">{#N/A,#N/A,FALSE,"단면 제원"}</definedName>
    <definedName name="kkkkkkk" hidden="1">{#N/A,#N/A,FALSE,"단면 제원"}</definedName>
    <definedName name="KKP" localSheetId="8">#REF!</definedName>
    <definedName name="KKP" localSheetId="9">#REF!</definedName>
    <definedName name="KKP">#REF!</definedName>
    <definedName name="kldjwl" localSheetId="8" hidden="1">{#N/A,#N/A,FALSE,"ALM-ASISC"}</definedName>
    <definedName name="kldjwl" localSheetId="9" hidden="1">{#N/A,#N/A,FALSE,"ALM-ASISC"}</definedName>
    <definedName name="kldjwl" hidden="1">{#N/A,#N/A,FALSE,"ALM-ASISC"}</definedName>
    <definedName name="kljdklw" localSheetId="8" hidden="1">{#N/A,#N/A,FALSE,"ALM-ASISC"}</definedName>
    <definedName name="kljdklw" localSheetId="9" hidden="1">{#N/A,#N/A,FALSE,"ALM-ASISC"}</definedName>
    <definedName name="kljdklw" hidden="1">{#N/A,#N/A,FALSE,"ALM-ASISC"}</definedName>
    <definedName name="kljilinl" localSheetId="8">#REF!</definedName>
    <definedName name="kljilinl" localSheetId="9">#REF!</definedName>
    <definedName name="kljilinl">#REF!</definedName>
    <definedName name="klwjdk" localSheetId="8" hidden="1">{#N/A,#N/A,FALSE,"ALM-ASISC"}</definedName>
    <definedName name="klwjdk" localSheetId="9" hidden="1">{#N/A,#N/A,FALSE,"ALM-ASISC"}</definedName>
    <definedName name="klwjdk" hidden="1">{#N/A,#N/A,FALSE,"ALM-ASISC"}</definedName>
    <definedName name="KMP" localSheetId="8">#REF!</definedName>
    <definedName name="KMP" localSheetId="9">#REF!</definedName>
    <definedName name="KMP">#REF!</definedName>
    <definedName name="krtkeytek" localSheetId="8">#REF!</definedName>
    <definedName name="krtkeytek" localSheetId="9">#REF!</definedName>
    <definedName name="krtkeytek">#REF!</definedName>
    <definedName name="krurket" localSheetId="8">#REF!</definedName>
    <definedName name="krurket" localSheetId="9">#REF!</definedName>
    <definedName name="krurket">#REF!</definedName>
    <definedName name="ktf" hidden="1">#REF!</definedName>
    <definedName name="kty" hidden="1">#REF!</definedName>
    <definedName name="KUIGH" localSheetId="8">#REF!</definedName>
    <definedName name="KUIGH" localSheetId="9">#REF!</definedName>
    <definedName name="KUIGH">#REF!</definedName>
    <definedName name="KUMAEK">#N/A</definedName>
    <definedName name="KUP" localSheetId="7">#REF!</definedName>
    <definedName name="KUP" localSheetId="8">#REF!</definedName>
    <definedName name="KUP" localSheetId="9">#REF!</definedName>
    <definedName name="KUP">#REF!</definedName>
    <definedName name="Kv" localSheetId="7">#REF!</definedName>
    <definedName name="kwy" localSheetId="8" hidden="1">{#N/A,#N/A,FALSE,"ALM-ASISC"}</definedName>
    <definedName name="kwy" localSheetId="9" hidden="1">{#N/A,#N/A,FALSE,"ALM-ASISC"}</definedName>
    <definedName name="kwy" hidden="1">{#N/A,#N/A,FALSE,"ALM-ASISC"}</definedName>
    <definedName name="KYNGSADO" localSheetId="8">물건조서!KYNGSADO</definedName>
    <definedName name="KYNGSADO" localSheetId="9">물건조서!KYNGSADO</definedName>
    <definedName name="KYNGSADO">[0]!KYNGSADO</definedName>
    <definedName name="KYNGSAYL" localSheetId="8">물건조서!KYNGSAYL</definedName>
    <definedName name="KYNGSAYL" localSheetId="9">물건조서!KYNGSAYL</definedName>
    <definedName name="KYNGSAYL">[0]!KYNGSAYL</definedName>
    <definedName name="l" localSheetId="7">#REF!</definedName>
    <definedName name="L_1" localSheetId="8">#REF!</definedName>
    <definedName name="L_1" localSheetId="9">#REF!</definedName>
    <definedName name="L_1">#REF!</definedName>
    <definedName name="l_max" localSheetId="8">#REF!</definedName>
    <definedName name="l_max" localSheetId="9">#REF!</definedName>
    <definedName name="l_max">#REF!</definedName>
    <definedName name="l1_ea" localSheetId="8">#REF!</definedName>
    <definedName name="l1_ea" localSheetId="9">#REF!</definedName>
    <definedName name="l1_ea">#REF!</definedName>
    <definedName name="L1A1P" localSheetId="8">#REF!</definedName>
    <definedName name="L1A1P" localSheetId="9">#REF!</definedName>
    <definedName name="L1A1P">#REF!</definedName>
    <definedName name="l1a1t" localSheetId="8">#REF!</definedName>
    <definedName name="l1a1t" localSheetId="9">#REF!</definedName>
    <definedName name="l1a1t">#REF!</definedName>
    <definedName name="l1a2p" localSheetId="8">#REF!</definedName>
    <definedName name="l1a2p" localSheetId="9">#REF!</definedName>
    <definedName name="l1a2p">#REF!</definedName>
    <definedName name="l1a2t" localSheetId="8">#REF!</definedName>
    <definedName name="l1a2t" localSheetId="9">#REF!</definedName>
    <definedName name="l1a2t">#REF!</definedName>
    <definedName name="L1L" localSheetId="8">#REF!</definedName>
    <definedName name="L1L" localSheetId="9">#REF!</definedName>
    <definedName name="L1L">#REF!</definedName>
    <definedName name="L2A1P" localSheetId="8">#REF!</definedName>
    <definedName name="L2A1P" localSheetId="9">#REF!</definedName>
    <definedName name="L2A1P">#REF!</definedName>
    <definedName name="l2a1t" localSheetId="8">#REF!</definedName>
    <definedName name="l2a1t" localSheetId="9">#REF!</definedName>
    <definedName name="l2a1t">#REF!</definedName>
    <definedName name="l2a2p" localSheetId="8">#REF!</definedName>
    <definedName name="l2a2p" localSheetId="9">#REF!</definedName>
    <definedName name="l2a2p">#REF!</definedName>
    <definedName name="l2a2t" localSheetId="8">#REF!</definedName>
    <definedName name="l2a2t" localSheetId="9">#REF!</definedName>
    <definedName name="l2a2t">#REF!</definedName>
    <definedName name="L2L" localSheetId="8">#REF!</definedName>
    <definedName name="L2L" localSheetId="9">#REF!</definedName>
    <definedName name="L2L">#REF!</definedName>
    <definedName name="L3A1P" localSheetId="8">#REF!</definedName>
    <definedName name="L3A1P" localSheetId="9">#REF!</definedName>
    <definedName name="L3A1P">#REF!</definedName>
    <definedName name="l3a1t" localSheetId="8">#REF!</definedName>
    <definedName name="l3a1t" localSheetId="9">#REF!</definedName>
    <definedName name="l3a1t">#REF!</definedName>
    <definedName name="l3a2p" localSheetId="8">#REF!</definedName>
    <definedName name="l3a2p" localSheetId="9">#REF!</definedName>
    <definedName name="l3a2p">#REF!</definedName>
    <definedName name="l3a2t" localSheetId="8">#REF!</definedName>
    <definedName name="l3a2t" localSheetId="9">#REF!</definedName>
    <definedName name="l3a2t">#REF!</definedName>
    <definedName name="L3L" localSheetId="8">#REF!</definedName>
    <definedName name="L3L" localSheetId="9">#REF!</definedName>
    <definedName name="L3L">#REF!</definedName>
    <definedName name="L4A1P" localSheetId="8">#REF!</definedName>
    <definedName name="L4A1P" localSheetId="9">#REF!</definedName>
    <definedName name="L4A1P">#REF!</definedName>
    <definedName name="l4a1t" localSheetId="8">#REF!</definedName>
    <definedName name="l4a1t" localSheetId="9">#REF!</definedName>
    <definedName name="l4a1t">#REF!</definedName>
    <definedName name="l4a2p" localSheetId="8">#REF!</definedName>
    <definedName name="l4a2p" localSheetId="9">#REF!</definedName>
    <definedName name="l4a2p">#REF!</definedName>
    <definedName name="l4a2t" localSheetId="8">#REF!</definedName>
    <definedName name="l4a2t" localSheetId="9">#REF!</definedName>
    <definedName name="l4a2t">#REF!</definedName>
    <definedName name="L4L" localSheetId="8">#REF!</definedName>
    <definedName name="L4L" localSheetId="9">#REF!</definedName>
    <definedName name="L4L">#REF!</definedName>
    <definedName name="L5A1P" localSheetId="8">#REF!</definedName>
    <definedName name="L5A1P" localSheetId="9">#REF!</definedName>
    <definedName name="L5A1P">#REF!</definedName>
    <definedName name="l5a1t" localSheetId="8">#REF!</definedName>
    <definedName name="l5a1t" localSheetId="9">#REF!</definedName>
    <definedName name="l5a1t">#REF!</definedName>
    <definedName name="l5a2p" localSheetId="8">#REF!</definedName>
    <definedName name="l5a2p" localSheetId="9">#REF!</definedName>
    <definedName name="l5a2p">#REF!</definedName>
    <definedName name="l5a2t" localSheetId="8">#REF!</definedName>
    <definedName name="l5a2t" localSheetId="9">#REF!</definedName>
    <definedName name="l5a2t">#REF!</definedName>
    <definedName name="L6A1P" localSheetId="8">#REF!</definedName>
    <definedName name="L6A1P" localSheetId="9">#REF!</definedName>
    <definedName name="L6A1P">#REF!</definedName>
    <definedName name="l6a1t" localSheetId="8">#REF!</definedName>
    <definedName name="l6a1t" localSheetId="9">#REF!</definedName>
    <definedName name="l6a1t">#REF!</definedName>
    <definedName name="l6a2p" localSheetId="8">#REF!</definedName>
    <definedName name="l6a2p" localSheetId="9">#REF!</definedName>
    <definedName name="l6a2p">#REF!</definedName>
    <definedName name="l6a2t" localSheetId="8">#REF!</definedName>
    <definedName name="l6a2t" localSheetId="9">#REF!</definedName>
    <definedName name="l6a2t">#REF!</definedName>
    <definedName name="LA1P" localSheetId="8">#REF!</definedName>
    <definedName name="LA1P" localSheetId="9">#REF!</definedName>
    <definedName name="LA1P">#REF!</definedName>
    <definedName name="la1t" localSheetId="8">#REF!</definedName>
    <definedName name="la1t" localSheetId="9">#REF!</definedName>
    <definedName name="la1t">#REF!</definedName>
    <definedName name="la2p" localSheetId="8">#REF!</definedName>
    <definedName name="la2p" localSheetId="9">#REF!</definedName>
    <definedName name="la2p">#REF!</definedName>
    <definedName name="la2t" localSheetId="8">#REF!</definedName>
    <definedName name="la2t" localSheetId="9">#REF!</definedName>
    <definedName name="la2t">#REF!</definedName>
    <definedName name="LABOR" localSheetId="8">#REF!</definedName>
    <definedName name="LABOR" localSheetId="9">#REF!</definedName>
    <definedName name="LABOR">#REF!</definedName>
    <definedName name="land" localSheetId="8">#REF!</definedName>
    <definedName name="land" localSheetId="9">#REF!</definedName>
    <definedName name="land">#REF!</definedName>
    <definedName name="LC" localSheetId="8">#REF!</definedName>
    <definedName name="LC" localSheetId="9">#REF!</definedName>
    <definedName name="LC">#REF!</definedName>
    <definedName name="Len" localSheetId="8">#REF!</definedName>
    <definedName name="Len" localSheetId="9">#REF!</definedName>
    <definedName name="Len">#REF!</definedName>
    <definedName name="LF" localSheetId="8">#REF!</definedName>
    <definedName name="LF" localSheetId="9">#REF!</definedName>
    <definedName name="LF">#REF!</definedName>
    <definedName name="LG" localSheetId="8">#REF!</definedName>
    <definedName name="LG" localSheetId="9">#REF!</definedName>
    <definedName name="LG">#REF!</definedName>
    <definedName name="LH" localSheetId="8">#REF!</definedName>
    <definedName name="LH" localSheetId="9">#REF!</definedName>
    <definedName name="LH">#REF!</definedName>
    <definedName name="LH.4" localSheetId="8">#REF!</definedName>
    <definedName name="LH.4" localSheetId="9">#REF!</definedName>
    <definedName name="LH.4">#REF!</definedName>
    <definedName name="LH.7" localSheetId="8">#REF!</definedName>
    <definedName name="LH.7" localSheetId="9">#REF!</definedName>
    <definedName name="LH.7">#REF!</definedName>
    <definedName name="li" localSheetId="8">{"'용역비'!$A$4:$C$8"}</definedName>
    <definedName name="li" localSheetId="9">{"'용역비'!$A$4:$C$8"}</definedName>
    <definedName name="li" hidden="1">{"'용역비'!$A$4:$C$8"}</definedName>
    <definedName name="light" localSheetId="8">#REF!</definedName>
    <definedName name="light" localSheetId="9">#REF!</definedName>
    <definedName name="light">#REF!</definedName>
    <definedName name="LINE" localSheetId="8">#REF!</definedName>
    <definedName name="LINE" localSheetId="9">#REF!</definedName>
    <definedName name="LINE">#REF!</definedName>
    <definedName name="LINE_1">#N/A</definedName>
    <definedName name="LINE_2">#N/A</definedName>
    <definedName name="LINE_3">#N/A</definedName>
    <definedName name="Link_Acquisition" localSheetId="7">#REF!</definedName>
    <definedName name="Link_Capex" localSheetId="7">#REF!</definedName>
    <definedName name="Link_Debt" localSheetId="7">#REF!</definedName>
    <definedName name="List" localSheetId="8">#REF!</definedName>
    <definedName name="List" localSheetId="9">#REF!</definedName>
    <definedName name="List">#REF!</definedName>
    <definedName name="lkjjkhhhh" localSheetId="8" hidden="1">#REF!</definedName>
    <definedName name="lkjjkhhhh" localSheetId="9" hidden="1">#REF!</definedName>
    <definedName name="lkjjkhhhh" hidden="1">#REF!</definedName>
    <definedName name="LL" localSheetId="8">#REF!</definedName>
    <definedName name="LL" localSheetId="9">#REF!</definedName>
    <definedName name="LL">#REF!</definedName>
    <definedName name="LLFO" localSheetId="7">#REF!</definedName>
    <definedName name="lll" localSheetId="7">#REF!</definedName>
    <definedName name="lll" localSheetId="8">#REF!</definedName>
    <definedName name="lll" localSheetId="9">#REF!</definedName>
    <definedName name="lll">#REF!</definedName>
    <definedName name="llll" localSheetId="8">#REF!</definedName>
    <definedName name="llll" localSheetId="9">#REF!</definedName>
    <definedName name="llll">#REF!</definedName>
    <definedName name="lllllll" localSheetId="8">#REF!</definedName>
    <definedName name="lllllll" localSheetId="9">#REF!</definedName>
    <definedName name="lllllll">#REF!</definedName>
    <definedName name="LLREI_Financing_Fee" localSheetId="7">#REF!</definedName>
    <definedName name="LPA_서울" localSheetId="8">#REF!</definedName>
    <definedName name="LPA_서울" localSheetId="9">#REF!</definedName>
    <definedName name="LPA_서울">#REF!</definedName>
    <definedName name="LPAR" localSheetId="8">#REF!</definedName>
    <definedName name="LPAR" localSheetId="9">#REF!</definedName>
    <definedName name="LPAR">#REF!</definedName>
    <definedName name="LPASL" localSheetId="8">#REF!</definedName>
    <definedName name="LPASL" localSheetId="9">#REF!</definedName>
    <definedName name="LPASL">#REF!</definedName>
    <definedName name="LPASR" localSheetId="8">#REF!</definedName>
    <definedName name="LPASR" localSheetId="9">#REF!</definedName>
    <definedName name="LPASR">#REF!</definedName>
    <definedName name="LS" localSheetId="8">#REF!</definedName>
    <definedName name="LS" localSheetId="9">#REF!</definedName>
    <definedName name="LS">#REF!</definedName>
    <definedName name="ls_ea" localSheetId="8">#REF!</definedName>
    <definedName name="ls_ea" localSheetId="9">#REF!</definedName>
    <definedName name="ls_ea">#REF!</definedName>
    <definedName name="LSH" localSheetId="7">#REF!</definedName>
    <definedName name="LSKG" localSheetId="8">#REF!</definedName>
    <definedName name="LSKG" localSheetId="9">#REF!</definedName>
    <definedName name="LSKG">#REF!</definedName>
    <definedName name="LSKG_1" localSheetId="8">#REF!</definedName>
    <definedName name="LSKG_1" localSheetId="9">#REF!</definedName>
    <definedName name="LSKG_1">#REF!</definedName>
    <definedName name="LSKG_2" localSheetId="8">#REF!</definedName>
    <definedName name="LSKG_2" localSheetId="9">#REF!</definedName>
    <definedName name="LSKG_2">#REF!</definedName>
    <definedName name="LWSALES" localSheetId="7">#REF!</definedName>
    <definedName name="LWSALES" localSheetId="8">#REF!</definedName>
    <definedName name="LWSALES" localSheetId="9">#REF!</definedName>
    <definedName name="LWSALES">#REF!</definedName>
    <definedName name="LY" hidden="1">#REF!</definedName>
    <definedName name="LYBin" localSheetId="7">#REF!</definedName>
    <definedName name="LYBin" localSheetId="8">#REF!</definedName>
    <definedName name="LYBin" localSheetId="9">#REF!</definedName>
    <definedName name="LYBin">#REF!</definedName>
    <definedName name="LYHolds" localSheetId="8">#REF!</definedName>
    <definedName name="LYHolds" localSheetId="9">#REF!</definedName>
    <definedName name="LYHolds">#REF!</definedName>
    <definedName name="LYNet" localSheetId="8">#REF!</definedName>
    <definedName name="LYNet" localSheetId="9">#REF!</definedName>
    <definedName name="LYNet">#REF!</definedName>
    <definedName name="LYoos" localSheetId="8">#REF!</definedName>
    <definedName name="LYoos" localSheetId="9">#REF!</definedName>
    <definedName name="LYoos">#REF!</definedName>
    <definedName name="LYReselects" localSheetId="8">#REF!</definedName>
    <definedName name="LYReselects" localSheetId="9">#REF!</definedName>
    <definedName name="LYReselects">#REF!</definedName>
    <definedName name="LYReturns" localSheetId="8">#REF!</definedName>
    <definedName name="LYReturns" localSheetId="9">#REF!</definedName>
    <definedName name="LYReturns">#REF!</definedName>
    <definedName name="LYSales" localSheetId="8">#REF!</definedName>
    <definedName name="LYSales" localSheetId="9">#REF!</definedName>
    <definedName name="LYSales">#REF!</definedName>
    <definedName name="LYTotal" localSheetId="8">#REF!</definedName>
    <definedName name="LYTotal" localSheetId="9">#REF!</definedName>
    <definedName name="LYTotal">#REF!</definedName>
    <definedName name="M_A_L_G_A">#N/A</definedName>
    <definedName name="M_Cost_of_Goods_Sold" localSheetId="7">#REF!</definedName>
    <definedName name="M_EF" localSheetId="7">#REF!</definedName>
    <definedName name="M_in_Revenue" localSheetId="7">#REF!</definedName>
    <definedName name="M_L_N_G">#N/A</definedName>
    <definedName name="M_P_D_P">#N/A</definedName>
    <definedName name="M13직노" localSheetId="8">#REF!</definedName>
    <definedName name="M13직노" localSheetId="9">#REF!</definedName>
    <definedName name="M13직노">#REF!</definedName>
    <definedName name="M1A1P" localSheetId="8">#REF!</definedName>
    <definedName name="M1A1P" localSheetId="9">#REF!</definedName>
    <definedName name="M1A1P">#REF!</definedName>
    <definedName name="m1a1t" localSheetId="8">#REF!</definedName>
    <definedName name="m1a1t" localSheetId="9">#REF!</definedName>
    <definedName name="m1a1t">#REF!</definedName>
    <definedName name="m1a2p" localSheetId="8">#REF!</definedName>
    <definedName name="m1a2p" localSheetId="9">#REF!</definedName>
    <definedName name="m1a2p">#REF!</definedName>
    <definedName name="m1a2t" localSheetId="8">#REF!</definedName>
    <definedName name="m1a2t" localSheetId="9">#REF!</definedName>
    <definedName name="m1a2t">#REF!</definedName>
    <definedName name="m1m" localSheetId="7">#REF!</definedName>
    <definedName name="M2A1P" localSheetId="8">#REF!</definedName>
    <definedName name="M2A1P" localSheetId="9">#REF!</definedName>
    <definedName name="M2A1P">#REF!</definedName>
    <definedName name="m2a1t" localSheetId="8">#REF!</definedName>
    <definedName name="m2a1t" localSheetId="9">#REF!</definedName>
    <definedName name="m2a1t">#REF!</definedName>
    <definedName name="m2a2p" localSheetId="8">#REF!</definedName>
    <definedName name="m2a2p" localSheetId="9">#REF!</definedName>
    <definedName name="m2a2p">#REF!</definedName>
    <definedName name="m2a2t" localSheetId="8">#REF!</definedName>
    <definedName name="m2a2t" localSheetId="9">#REF!</definedName>
    <definedName name="m2a2t">#REF!</definedName>
    <definedName name="m2m" localSheetId="7">#REF!</definedName>
    <definedName name="M3A1P" localSheetId="8">#REF!</definedName>
    <definedName name="M3A1P" localSheetId="9">#REF!</definedName>
    <definedName name="M3A1P">#REF!</definedName>
    <definedName name="m3a1t" localSheetId="8">#REF!</definedName>
    <definedName name="m3a1t" localSheetId="9">#REF!</definedName>
    <definedName name="m3a1t">#REF!</definedName>
    <definedName name="m3a2p" localSheetId="8">#REF!</definedName>
    <definedName name="m3a2p" localSheetId="9">#REF!</definedName>
    <definedName name="m3a2p">#REF!</definedName>
    <definedName name="m3a2t" localSheetId="8">#REF!</definedName>
    <definedName name="m3a2t" localSheetId="9">#REF!</definedName>
    <definedName name="m3a2t">#REF!</definedName>
    <definedName name="M4A1P" localSheetId="8">#REF!</definedName>
    <definedName name="M4A1P" localSheetId="9">#REF!</definedName>
    <definedName name="M4A1P">#REF!</definedName>
    <definedName name="m4a1t" localSheetId="8">#REF!</definedName>
    <definedName name="m4a1t" localSheetId="9">#REF!</definedName>
    <definedName name="m4a1t">#REF!</definedName>
    <definedName name="m4a2p" localSheetId="8">#REF!</definedName>
    <definedName name="m4a2p" localSheetId="9">#REF!</definedName>
    <definedName name="m4a2p">#REF!</definedName>
    <definedName name="m4a2t" localSheetId="8">#REF!</definedName>
    <definedName name="m4a2t" localSheetId="9">#REF!</definedName>
    <definedName name="m4a2t">#REF!</definedName>
    <definedName name="ma" localSheetId="7">#REF!</definedName>
    <definedName name="mac" localSheetId="8">#REF!</definedName>
    <definedName name="mac" localSheetId="9">#REF!</definedName>
    <definedName name="mac">#REF!</definedName>
    <definedName name="Macro10" localSheetId="6">#N/A</definedName>
    <definedName name="Macro12" localSheetId="6">#N/A</definedName>
    <definedName name="Macro13" localSheetId="6">#N/A</definedName>
    <definedName name="Macro14" localSheetId="6">#N/A</definedName>
    <definedName name="Macro2" localSheetId="6">#N/A</definedName>
    <definedName name="Macro5" localSheetId="6">#N/A</definedName>
    <definedName name="Macro6" localSheetId="6">#N/A</definedName>
    <definedName name="Macro7" localSheetId="6">#N/A</definedName>
    <definedName name="Macro8" localSheetId="6">#N/A</definedName>
    <definedName name="Macro9" localSheetId="6">#N/A</definedName>
    <definedName name="MaH" localSheetId="8">#REF!</definedName>
    <definedName name="MaH" localSheetId="9">#REF!</definedName>
    <definedName name="MaH">#REF!</definedName>
    <definedName name="mai" localSheetId="7">#REF!</definedName>
    <definedName name="mai" localSheetId="6">#REF!</definedName>
    <definedName name="MARGINPLAN" localSheetId="7">#REF!</definedName>
    <definedName name="MARGINPLAN" localSheetId="8">#REF!</definedName>
    <definedName name="MARGINPLAN" localSheetId="9">#REF!</definedName>
    <definedName name="MARGINPLAN">#REF!</definedName>
    <definedName name="MARGINPROJ" localSheetId="8">#REF!</definedName>
    <definedName name="MARGINPROJ" localSheetId="9">#REF!</definedName>
    <definedName name="MARGINPROJ">#REF!</definedName>
    <definedName name="MB.1" localSheetId="8">#REF!</definedName>
    <definedName name="MB.1" localSheetId="9">#REF!</definedName>
    <definedName name="MB.1">#REF!</definedName>
    <definedName name="MB.2" localSheetId="8">#REF!</definedName>
    <definedName name="MB.2" localSheetId="9">#REF!</definedName>
    <definedName name="MB.2">#REF!</definedName>
    <definedName name="MCB" localSheetId="8">#REF!</definedName>
    <definedName name="MCB" localSheetId="9">#REF!</definedName>
    <definedName name="MCB">#REF!</definedName>
    <definedName name="MCH" localSheetId="8">#REF!</definedName>
    <definedName name="MCH" localSheetId="9">#REF!</definedName>
    <definedName name="MCH">#REF!</definedName>
    <definedName name="MCON" localSheetId="8">#REF!</definedName>
    <definedName name="MCON" localSheetId="9">#REF!</definedName>
    <definedName name="MCON">#REF!</definedName>
    <definedName name="MCUR" localSheetId="8">#REF!</definedName>
    <definedName name="MCUR" localSheetId="9">#REF!</definedName>
    <definedName name="MCUR">#REF!</definedName>
    <definedName name="MC실사대상" localSheetId="8" hidden="1">{#N/A,#N/A,FALSE,"3가";#N/A,#N/A,FALSE,"3나";#N/A,#N/A,FALSE,"3다"}</definedName>
    <definedName name="MC실사대상" localSheetId="9" hidden="1">{#N/A,#N/A,FALSE,"3가";#N/A,#N/A,FALSE,"3나";#N/A,#N/A,FALSE,"3다"}</definedName>
    <definedName name="MC실사대상" hidden="1">{#N/A,#N/A,FALSE,"3가";#N/A,#N/A,FALSE,"3나";#N/A,#N/A,FALSE,"3다"}</definedName>
    <definedName name="MD" localSheetId="8">#REF!</definedName>
    <definedName name="MD" localSheetId="9">#REF!</definedName>
    <definedName name="MD">#REF!</definedName>
    <definedName name="me">"Button 5"</definedName>
    <definedName name="mf" localSheetId="7">#REF!</definedName>
    <definedName name="MH" localSheetId="8">#REF!</definedName>
    <definedName name="MH" localSheetId="9">#REF!</definedName>
    <definedName name="MH">#REF!</definedName>
    <definedName name="MHELP" localSheetId="8">#REF!</definedName>
    <definedName name="MHELP" localSheetId="9">#REF!</definedName>
    <definedName name="MHELP">#REF!</definedName>
    <definedName name="MID" localSheetId="7">#REF!</definedName>
    <definedName name="MID" localSheetId="8">#REF!</definedName>
    <definedName name="MID" localSheetId="9">#REF!</definedName>
    <definedName name="MID">#REF!</definedName>
    <definedName name="Minimum" localSheetId="7">#REF!</definedName>
    <definedName name="mm" localSheetId="8" hidden="1">{#N/A,#N/A,FALSE,"이태원철근"}</definedName>
    <definedName name="mm" localSheetId="9" hidden="1">{#N/A,#N/A,FALSE,"이태원철근"}</definedName>
    <definedName name="mm" hidden="1">{#N/A,#N/A,FALSE,"이태원철근"}</definedName>
    <definedName name="mm_1" hidden="1">{#N/A,#N/A,FALSE,"이태원철근"}</definedName>
    <definedName name="MMM" localSheetId="8">#REF!</definedName>
    <definedName name="MMM" localSheetId="9">#REF!</definedName>
    <definedName name="MMM">#REF!</definedName>
    <definedName name="MONEY" localSheetId="7">#REF!,#REF!</definedName>
    <definedName name="MONEY" localSheetId="8">#REF!,#REF!</definedName>
    <definedName name="MONEY" localSheetId="6">#REF!,#REF!</definedName>
    <definedName name="MONEY" localSheetId="9">#REF!,#REF!</definedName>
    <definedName name="MONEY">#REF!,#REF!</definedName>
    <definedName name="monitor" localSheetId="7">#REF!</definedName>
    <definedName name="Monthly_Rent" localSheetId="7">#REF!</definedName>
    <definedName name="Most_Lease_Expire_Date" localSheetId="7">#REF!</definedName>
    <definedName name="mpa" localSheetId="7">#REF!</definedName>
    <definedName name="MS275_1" hidden="1">{#N/A,#N/A,FALSE,"TABLE"}</definedName>
    <definedName name="msgbox_1" localSheetId="8">물건조서!msgbox_1</definedName>
    <definedName name="msgbox_1" localSheetId="9">물건조서!msgbox_1</definedName>
    <definedName name="msgbox_1">[0]!msgbox_1</definedName>
    <definedName name="MUO_REA" localSheetId="7">#REF!</definedName>
    <definedName name="MUO_TOE" localSheetId="7">#REF!</definedName>
    <definedName name="musu" localSheetId="8">#REF!</definedName>
    <definedName name="musu" localSheetId="9">#REF!</definedName>
    <definedName name="musu">#REF!</definedName>
    <definedName name="MYB.1" localSheetId="8">#REF!</definedName>
    <definedName name="MYB.1" localSheetId="9">#REF!</definedName>
    <definedName name="MYB.1">#REF!</definedName>
    <definedName name="MYB.2" localSheetId="8">#REF!</definedName>
    <definedName name="MYB.2" localSheetId="9">#REF!</definedName>
    <definedName name="MYB.2">#REF!</definedName>
    <definedName name="MYH" localSheetId="8">#REF!</definedName>
    <definedName name="MYH" localSheetId="9">#REF!</definedName>
    <definedName name="MYH">#REF!</definedName>
    <definedName name="n" localSheetId="7">#REF!</definedName>
    <definedName name="n" localSheetId="8">#REF!</definedName>
    <definedName name="n" localSheetId="9">#REF!</definedName>
    <definedName name="n">#REF!</definedName>
    <definedName name="n_max" localSheetId="8">#REF!</definedName>
    <definedName name="n_max" localSheetId="9">#REF!</definedName>
    <definedName name="n_max">#REF!</definedName>
    <definedName name="n_min" localSheetId="8">#REF!</definedName>
    <definedName name="n_min" localSheetId="9">#REF!</definedName>
    <definedName name="n_min">#REF!</definedName>
    <definedName name="NAME" localSheetId="8">#REF!</definedName>
    <definedName name="NAME" localSheetId="9">#REF!</definedName>
    <definedName name="NAME">#REF!</definedName>
    <definedName name="Named_User___Multi_Server" localSheetId="7">#REF!</definedName>
    <definedName name="Named_User___Single_Server" localSheetId="7">#REF!</definedName>
    <definedName name="NDO" localSheetId="7">#REF!</definedName>
    <definedName name="NEWNAME" hidden="1">{#N/A,#N/A,FALSE,"CCTV"}</definedName>
    <definedName name="newold" localSheetId="8">#REF!</definedName>
    <definedName name="newold" localSheetId="9">#REF!</definedName>
    <definedName name="newold">#REF!</definedName>
    <definedName name="newold1" localSheetId="8">#REF!</definedName>
    <definedName name="newold1" localSheetId="9">#REF!</definedName>
    <definedName name="newold1">#REF!</definedName>
    <definedName name="NHM" localSheetId="8">#REF!</definedName>
    <definedName name="NHM" localSheetId="9">#REF!</definedName>
    <definedName name="NHM">#REF!</definedName>
    <definedName name="Nitin" hidden="1">#N/A</definedName>
    <definedName name="NL" localSheetId="8">#REF!</definedName>
    <definedName name="NL" localSheetId="9">#REF!</definedName>
    <definedName name="NL">#REF!</definedName>
    <definedName name="NMS_3240" localSheetId="8">#REF!</definedName>
    <definedName name="NMS_3240" localSheetId="9">#REF!</definedName>
    <definedName name="NMS_3240">#REF!</definedName>
    <definedName name="nn" localSheetId="8">#REF!</definedName>
    <definedName name="nn" localSheetId="9">#REF!</definedName>
    <definedName name="nn">#REF!</definedName>
    <definedName name="nnn" localSheetId="8">#REF!</definedName>
    <definedName name="nnn" localSheetId="9">#REF!</definedName>
    <definedName name="nnn">#REF!</definedName>
    <definedName name="nnnn" localSheetId="8">#REF!</definedName>
    <definedName name="nnnn" localSheetId="9">#REF!</definedName>
    <definedName name="nnnn">#REF!</definedName>
    <definedName name="NNNNNNNNNNNNNNN" localSheetId="8" hidden="1">{#N/A,#N/A,FALSE,"3가";#N/A,#N/A,FALSE,"3나";#N/A,#N/A,FALSE,"3다"}</definedName>
    <definedName name="NNNNNNNNNNNNNNN" localSheetId="9" hidden="1">{#N/A,#N/A,FALSE,"3가";#N/A,#N/A,FALSE,"3나";#N/A,#N/A,FALSE,"3다"}</definedName>
    <definedName name="NNNNNNNNNNNNNNN" hidden="1">{#N/A,#N/A,FALSE,"3가";#N/A,#N/A,FALSE,"3나";#N/A,#N/A,FALSE,"3다"}</definedName>
    <definedName name="no" localSheetId="8">#REF!</definedName>
    <definedName name="no" localSheetId="9">#REF!</definedName>
    <definedName name="no">#REF!</definedName>
    <definedName name="noise" localSheetId="8">#REF!</definedName>
    <definedName name="noise" localSheetId="9">#REF!</definedName>
    <definedName name="noise">#REF!</definedName>
    <definedName name="nomu_gj" localSheetId="8">#REF!</definedName>
    <definedName name="nomu_gj" localSheetId="9">#REF!</definedName>
    <definedName name="nomu_gj">#REF!</definedName>
    <definedName name="nomu_jj" localSheetId="8">#REF!</definedName>
    <definedName name="nomu_jj" localSheetId="9">#REF!</definedName>
    <definedName name="nomu_jj">#REF!</definedName>
    <definedName name="nomu_js" localSheetId="8">#REF!</definedName>
    <definedName name="nomu_js" localSheetId="9">#REF!</definedName>
    <definedName name="nomu_js">#REF!</definedName>
    <definedName name="NOT" localSheetId="8">#REF!</definedName>
    <definedName name="NOT" localSheetId="9">#REF!</definedName>
    <definedName name="NOT">#REF!</definedName>
    <definedName name="NOTCH" localSheetId="8">#REF!</definedName>
    <definedName name="NOTCH" localSheetId="9">#REF!</definedName>
    <definedName name="NOTCH">#REF!</definedName>
    <definedName name="NP" localSheetId="8">#REF!</definedName>
    <definedName name="NP" localSheetId="9">#REF!</definedName>
    <definedName name="NP">#REF!</definedName>
    <definedName name="NPZ" localSheetId="8">#REF!</definedName>
    <definedName name="NPZ" localSheetId="9">#REF!</definedName>
    <definedName name="NPZ">#REF!</definedName>
    <definedName name="NUMBER" localSheetId="8">#REF!</definedName>
    <definedName name="NUMBER" localSheetId="9">#REF!</definedName>
    <definedName name="NUMBER">#REF!</definedName>
    <definedName name="O" localSheetId="8">#REF!</definedName>
    <definedName name="O" localSheetId="9">#REF!</definedName>
    <definedName name="O">#REF!</definedName>
    <definedName name="o_m" localSheetId="8">#REF!</definedName>
    <definedName name="o_m" localSheetId="9">#REF!</definedName>
    <definedName name="o_m">#REF!</definedName>
    <definedName name="º¸Ce" localSheetId="8">#REF!</definedName>
    <definedName name="º¸Ce" localSheetId="9">#REF!</definedName>
    <definedName name="º¸Ce">#REF!</definedName>
    <definedName name="º¸Çè" localSheetId="8">#REF!</definedName>
    <definedName name="º¸Çè" localSheetId="9">#REF!</definedName>
    <definedName name="º¸Çè">#REF!</definedName>
    <definedName name="oc_1" localSheetId="8">#REF!</definedName>
    <definedName name="oc_1" localSheetId="9">#REF!</definedName>
    <definedName name="oc_1">#REF!</definedName>
    <definedName name="oc1_v35" localSheetId="8">#REF!</definedName>
    <definedName name="oc1_v35" localSheetId="9">#REF!</definedName>
    <definedName name="oc1_v35">#REF!</definedName>
    <definedName name="ocf" localSheetId="8" hidden="1">#REF!</definedName>
    <definedName name="ocf" localSheetId="9" hidden="1">#REF!</definedName>
    <definedName name="ocf" hidden="1">#REF!</definedName>
    <definedName name="OIL" localSheetId="8">{"'용역비'!$A$4:$C$8"}</definedName>
    <definedName name="OIL" localSheetId="9">{"'용역비'!$A$4:$C$8"}</definedName>
    <definedName name="OIL" hidden="1">{"'용역비'!$A$4:$C$8"}</definedName>
    <definedName name="OIU_NIU" localSheetId="8">#REF!</definedName>
    <definedName name="OIU_NIU" localSheetId="9">#REF!</definedName>
    <definedName name="OIU_NIU">#REF!</definedName>
    <definedName name="ONP" localSheetId="8" hidden="1">#REF!</definedName>
    <definedName name="ONP" localSheetId="9" hidden="1">#REF!</definedName>
    <definedName name="ONP" hidden="1">#REF!</definedName>
    <definedName name="OP" localSheetId="7">#REF!</definedName>
    <definedName name="OPEN1" localSheetId="8">물건조서!OPEN1</definedName>
    <definedName name="OPEN1" localSheetId="9">물건조서!OPEN1</definedName>
    <definedName name="OPEN1">[0]!OPEN1</definedName>
    <definedName name="opo" localSheetId="8" hidden="1">{#N/A,#N/A,FALSE,"지침";#N/A,#N/A,FALSE,"환경분석";#N/A,#N/A,FALSE,"Sheet16"}</definedName>
    <definedName name="opo" localSheetId="9" hidden="1">{#N/A,#N/A,FALSE,"지침";#N/A,#N/A,FALSE,"환경분석";#N/A,#N/A,FALSE,"Sheet16"}</definedName>
    <definedName name="opo" hidden="1">{#N/A,#N/A,FALSE,"지침";#N/A,#N/A,FALSE,"환경분석";#N/A,#N/A,FALSE,"Sheet16"}</definedName>
    <definedName name="os" localSheetId="7" hidden="1">{#N/A,#N/A,FALSE,"TABLE"}</definedName>
    <definedName name="os" localSheetId="8" hidden="1">{#N/A,#N/A,FALSE,"TABLE"}</definedName>
    <definedName name="os" localSheetId="6" hidden="1">{#N/A,#N/A,FALSE,"TABLE"}</definedName>
    <definedName name="os" localSheetId="9" hidden="1">{#N/A,#N/A,FALSE,"TABLE"}</definedName>
    <definedName name="os" hidden="1">{#N/A,#N/A,FALSE,"TABLE"}</definedName>
    <definedName name="os_1" hidden="1">{#N/A,#N/A,FALSE,"TABLE"}</definedName>
    <definedName name="Other_Licensing_Metrics" localSheetId="7">#REF!</definedName>
    <definedName name="Other_Revenue" localSheetId="7">#REF!</definedName>
    <definedName name="OTRU_A" localSheetId="8">#REF!</definedName>
    <definedName name="OTRU_A" localSheetId="9">#REF!</definedName>
    <definedName name="OTRU_A">#REF!</definedName>
    <definedName name="OTRU_B" localSheetId="8">#REF!</definedName>
    <definedName name="OTRU_B" localSheetId="9">#REF!</definedName>
    <definedName name="OTRU_B">#REF!</definedName>
    <definedName name="OTRU_C" localSheetId="8">#REF!</definedName>
    <definedName name="OTRU_C" localSheetId="9">#REF!</definedName>
    <definedName name="OTRU_C">#REF!</definedName>
    <definedName name="P" localSheetId="8">#REF!</definedName>
    <definedName name="P" localSheetId="9">#REF!</definedName>
    <definedName name="P">#REF!</definedName>
    <definedName name="P.S.C.BEAM" localSheetId="8">#REF!</definedName>
    <definedName name="P.S.C.BEAM" localSheetId="9">#REF!</definedName>
    <definedName name="P.S.C.BEAM">#REF!</definedName>
    <definedName name="P_A" localSheetId="7">#REF!</definedName>
    <definedName name="P_D" localSheetId="7">#REF!</definedName>
    <definedName name="P_E" localSheetId="7">#REF!</definedName>
    <definedName name="p_m" localSheetId="8">#REF!</definedName>
    <definedName name="p_m" localSheetId="9">#REF!</definedName>
    <definedName name="p_m">#REF!</definedName>
    <definedName name="P1X" localSheetId="8">#REF!</definedName>
    <definedName name="P1X" localSheetId="9">#REF!</definedName>
    <definedName name="P1X">#REF!</definedName>
    <definedName name="P1Z" localSheetId="8">#REF!</definedName>
    <definedName name="P1Z" localSheetId="9">#REF!</definedName>
    <definedName name="P1Z">#REF!</definedName>
    <definedName name="P2X" localSheetId="8">#REF!</definedName>
    <definedName name="P2X" localSheetId="9">#REF!</definedName>
    <definedName name="P2X">#REF!</definedName>
    <definedName name="P2Z" localSheetId="8">#REF!</definedName>
    <definedName name="P2Z" localSheetId="9">#REF!</definedName>
    <definedName name="P2Z">#REF!</definedName>
    <definedName name="PA" localSheetId="8">#REF!</definedName>
    <definedName name="PA" localSheetId="9">#REF!</definedName>
    <definedName name="PA">#REF!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id_Person" localSheetId="7">#REF!</definedName>
    <definedName name="PAR" localSheetId="7">#REF!</definedName>
    <definedName name="park_io" localSheetId="8">#REF!</definedName>
    <definedName name="park_io" localSheetId="9">#REF!</definedName>
    <definedName name="park_io">#REF!</definedName>
    <definedName name="Parking_No" localSheetId="7">#REF!</definedName>
    <definedName name="PAS" localSheetId="7">#REF!</definedName>
    <definedName name="PASTE" localSheetId="8">#REF!</definedName>
    <definedName name="PASTE" localSheetId="9">#REF!</definedName>
    <definedName name="PASTE">#REF!</definedName>
    <definedName name="paste_1_1" localSheetId="8">#REF!</definedName>
    <definedName name="paste_1_1" localSheetId="9">#REF!</definedName>
    <definedName name="paste_1_1">#REF!</definedName>
    <definedName name="paste_1_2" localSheetId="8">#REF!</definedName>
    <definedName name="paste_1_2" localSheetId="9">#REF!</definedName>
    <definedName name="paste_1_2">#REF!</definedName>
    <definedName name="paste_1_3" localSheetId="8">#REF!</definedName>
    <definedName name="paste_1_3" localSheetId="9">#REF!</definedName>
    <definedName name="paste_1_3">#REF!</definedName>
    <definedName name="PASTE1" localSheetId="8">#REF!</definedName>
    <definedName name="PASTE1" localSheetId="9">#REF!</definedName>
    <definedName name="PASTE1">#REF!</definedName>
    <definedName name="PAV" localSheetId="7">#REF!</definedName>
    <definedName name="PB" localSheetId="8">#REF!</definedName>
    <definedName name="PB" localSheetId="9">#REF!</definedName>
    <definedName name="PB">#REF!</definedName>
    <definedName name="PBB" localSheetId="8">#REF!</definedName>
    <definedName name="PBB" localSheetId="9">#REF!</definedName>
    <definedName name="PBB">#REF!</definedName>
    <definedName name="PBC" localSheetId="8">#REF!</definedName>
    <definedName name="PBC" localSheetId="9">#REF!</definedName>
    <definedName name="PBC">#REF!</definedName>
    <definedName name="PBC_List" localSheetId="8">#REF!</definedName>
    <definedName name="PBC_List" localSheetId="9">#REF!</definedName>
    <definedName name="PBC_List">#REF!</definedName>
    <definedName name="PC" localSheetId="8">#REF!</definedName>
    <definedName name="PC" localSheetId="9">#REF!</definedName>
    <definedName name="PC">#REF!</definedName>
    <definedName name="PCM포설" localSheetId="8">#REF!</definedName>
    <definedName name="PCM포설" localSheetId="9">#REF!</definedName>
    <definedName name="PCM포설">#REF!</definedName>
    <definedName name="PD" localSheetId="8">#REF!</definedName>
    <definedName name="PD" localSheetId="9">#REF!</definedName>
    <definedName name="PD">#REF!</definedName>
    <definedName name="PE" localSheetId="8">#REF!</definedName>
    <definedName name="PE" localSheetId="9">#REF!</definedName>
    <definedName name="PE">#REF!</definedName>
    <definedName name="PE1열" localSheetId="8">#REF!</definedName>
    <definedName name="PE1열" localSheetId="9">#REF!</definedName>
    <definedName name="PE1열">#REF!</definedName>
    <definedName name="PE28포설" localSheetId="8">#REF!</definedName>
    <definedName name="PE28포설" localSheetId="9">#REF!</definedName>
    <definedName name="PE28포설">#REF!</definedName>
    <definedName name="PE2열" localSheetId="8">#REF!</definedName>
    <definedName name="PE2열" localSheetId="9">#REF!</definedName>
    <definedName name="PE2열">#REF!</definedName>
    <definedName name="PE36포설" localSheetId="8">#REF!</definedName>
    <definedName name="PE36포설" localSheetId="9">#REF!</definedName>
    <definedName name="PE36포설">#REF!</definedName>
    <definedName name="PE3열" localSheetId="8">#REF!</definedName>
    <definedName name="PE3열" localSheetId="9">#REF!</definedName>
    <definedName name="PE3열">#REF!</definedName>
    <definedName name="PEA" localSheetId="8">#REF!</definedName>
    <definedName name="PEA" localSheetId="9">#REF!</definedName>
    <definedName name="PEA">#REF!</definedName>
    <definedName name="PERT" localSheetId="8" hidden="1">{#N/A,#N/A,FALSE,"ALM-ASISC"}</definedName>
    <definedName name="PERT" localSheetId="9" hidden="1">{#N/A,#N/A,FALSE,"ALM-ASISC"}</definedName>
    <definedName name="PERT" hidden="1">{#N/A,#N/A,FALSE,"ALM-ASISC"}</definedName>
    <definedName name="PE내관2난연" localSheetId="8">#REF!</definedName>
    <definedName name="PE내관2난연" localSheetId="9">#REF!</definedName>
    <definedName name="PE내관2난연">#REF!</definedName>
    <definedName name="PE내관2일반" localSheetId="8">#REF!</definedName>
    <definedName name="PE내관2일반" localSheetId="9">#REF!</definedName>
    <definedName name="PE내관2일반">#REF!</definedName>
    <definedName name="PE내관3난연" localSheetId="8">#REF!</definedName>
    <definedName name="PE내관3난연" localSheetId="9">#REF!</definedName>
    <definedName name="PE내관3난연">#REF!</definedName>
    <definedName name="PE내관3일반" localSheetId="8">#REF!</definedName>
    <definedName name="PE내관3일반" localSheetId="9">#REF!</definedName>
    <definedName name="PE내관3일반">#REF!</definedName>
    <definedName name="PE내관난연" localSheetId="8">#REF!</definedName>
    <definedName name="PE내관난연" localSheetId="9">#REF!</definedName>
    <definedName name="PE내관난연">#REF!</definedName>
    <definedName name="PE내관일반" localSheetId="8">#REF!</definedName>
    <definedName name="PE내관일반" localSheetId="9">#REF!</definedName>
    <definedName name="PE내관일반">#REF!</definedName>
    <definedName name="PE내관포설1" localSheetId="8">#REF!</definedName>
    <definedName name="PE내관포설1" localSheetId="9">#REF!</definedName>
    <definedName name="PE내관포설1">#REF!</definedName>
    <definedName name="PF" localSheetId="8">#REF!</definedName>
    <definedName name="PF" localSheetId="9">#REF!</definedName>
    <definedName name="PF">#REF!</definedName>
    <definedName name="PG" localSheetId="8">#REF!</definedName>
    <definedName name="PG" localSheetId="9">#REF!</definedName>
    <definedName name="PG">#REF!</definedName>
    <definedName name="PH" localSheetId="8">#REF!</definedName>
    <definedName name="PH" localSheetId="9">#REF!</definedName>
    <definedName name="PH">#REF!</definedName>
    <definedName name="PI" localSheetId="8">#REF!</definedName>
    <definedName name="PI" localSheetId="9">#REF!</definedName>
    <definedName name="PI">#REF!</definedName>
    <definedName name="pi_e" localSheetId="8">#REF!</definedName>
    <definedName name="pi_e" localSheetId="9">#REF!</definedName>
    <definedName name="pi_e">#REF!</definedName>
    <definedName name="pi_ea" localSheetId="8">#REF!</definedName>
    <definedName name="pi_ea" localSheetId="9">#REF!</definedName>
    <definedName name="pi_ea">#REF!</definedName>
    <definedName name="pico검토" localSheetId="8" hidden="1">{#N/A,#N/A,FALSE,"3가";#N/A,#N/A,FALSE,"3나";#N/A,#N/A,FALSE,"3다"}</definedName>
    <definedName name="pico검토" localSheetId="9" hidden="1">{#N/A,#N/A,FALSE,"3가";#N/A,#N/A,FALSE,"3나";#N/A,#N/A,FALSE,"3다"}</definedName>
    <definedName name="pico검토" hidden="1">{#N/A,#N/A,FALSE,"3가";#N/A,#N/A,FALSE,"3나";#N/A,#N/A,FALSE,"3다"}</definedName>
    <definedName name="piece" localSheetId="8">#REF!</definedName>
    <definedName name="piece" localSheetId="9">#REF!</definedName>
    <definedName name="piece">#REF!</definedName>
    <definedName name="PIJP" localSheetId="8">#REF!</definedName>
    <definedName name="PIJP" localSheetId="9">#REF!</definedName>
    <definedName name="PIJP">#REF!</definedName>
    <definedName name="PILE" localSheetId="8">#REF!</definedName>
    <definedName name="PILE" localSheetId="9">#REF!</definedName>
    <definedName name="PILE">#REF!</definedName>
    <definedName name="pile길이" localSheetId="8">#REF!</definedName>
    <definedName name="pile길이" localSheetId="9">#REF!</definedName>
    <definedName name="pile길이">#REF!</definedName>
    <definedName name="PIN12C_1" localSheetId="8">#REF!</definedName>
    <definedName name="PIN12C_1" localSheetId="9">#REF!</definedName>
    <definedName name="PIN12C_1">#REF!</definedName>
    <definedName name="PIN12C_2" localSheetId="8">#REF!</definedName>
    <definedName name="PIN12C_2" localSheetId="9">#REF!</definedName>
    <definedName name="PIN12C_2">#REF!</definedName>
    <definedName name="PIN17C_1" localSheetId="8">#REF!</definedName>
    <definedName name="PIN17C_1" localSheetId="9">#REF!</definedName>
    <definedName name="PIN17C_1">#REF!</definedName>
    <definedName name="PIN17C_2" localSheetId="8">#REF!</definedName>
    <definedName name="PIN17C_2" localSheetId="9">#REF!</definedName>
    <definedName name="PIN17C_2">#REF!</definedName>
    <definedName name="PJ" localSheetId="8">#REF!</definedName>
    <definedName name="PJ" localSheetId="9">#REF!</definedName>
    <definedName name="PJ">#REF!</definedName>
    <definedName name="PK" localSheetId="8">#REF!</definedName>
    <definedName name="PK" localSheetId="9">#REF!</definedName>
    <definedName name="PK">#REF!</definedName>
    <definedName name="pl0" localSheetId="7">#REF!</definedName>
    <definedName name="PLANT_JE_GWAN_GONG" localSheetId="7">#REF!</definedName>
    <definedName name="PLATE_12t_단중" localSheetId="7">#REF!</definedName>
    <definedName name="PM" localSheetId="8">#REF!</definedName>
    <definedName name="PM" localSheetId="9">#REF!</definedName>
    <definedName name="PM">#REF!</definedName>
    <definedName name="PO" localSheetId="7">#REF!</definedName>
    <definedName name="PO" localSheetId="8">#REF!</definedName>
    <definedName name="PO" localSheetId="9">#REF!</definedName>
    <definedName name="PO">#REF!</definedName>
    <definedName name="poa1RTRTpoa2RTRT" localSheetId="7">#REF!</definedName>
    <definedName name="poa1RTRTpoa2RTRT" localSheetId="8">#REF!</definedName>
    <definedName name="poa1RTRTpoa2RTRT" localSheetId="9">#REF!</definedName>
    <definedName name="poa1RTRTpoa2RTRT">#REF!</definedName>
    <definedName name="poaaRTRTpobbRTRT" localSheetId="7">#REF!</definedName>
    <definedName name="poaaRTRTpobbRTRT" localSheetId="8">#REF!</definedName>
    <definedName name="poaaRTRTpobbRTRT" localSheetId="9">#REF!</definedName>
    <definedName name="poaaRTRTpobbRTRT">#REF!</definedName>
    <definedName name="poaaRTRTpobbRTRTpoccRTRTpoddRTR" localSheetId="8">#REF!</definedName>
    <definedName name="poaaRTRTpobbRTRTpoccRTRTpoddRTR" localSheetId="9">#REF!</definedName>
    <definedName name="poaaRTRTpobbRTRTpoccRTRTpoddRTR">#REF!</definedName>
    <definedName name="POARTM0TB0TB0TB0TB4.8TB55TB200R" localSheetId="8">#REF!</definedName>
    <definedName name="POARTM0TB0TB0TB0TB4.8TB55TB200R" localSheetId="9">#REF!</definedName>
    <definedName name="POARTM0TB0TB0TB0TB4.8TB55TB200R">#REF!</definedName>
    <definedName name="POARTSQKS15C5LRTRT" localSheetId="8">#REF!</definedName>
    <definedName name="POARTSQKS15C5LRTRT" localSheetId="9">#REF!</definedName>
    <definedName name="POARTSQKS15C5LRTRT">#REF!</definedName>
    <definedName name="POFD1" localSheetId="8">#REF!</definedName>
    <definedName name="POFD1" localSheetId="9">#REF!</definedName>
    <definedName name="POFD1">#REF!</definedName>
    <definedName name="POFD2" localSheetId="8">#REF!</definedName>
    <definedName name="POFD2" localSheetId="9">#REF!</definedName>
    <definedName name="POFD2">#REF!</definedName>
    <definedName name="POFD3" localSheetId="8">#REF!</definedName>
    <definedName name="POFD3" localSheetId="9">#REF!</definedName>
    <definedName name="POFD3">#REF!</definedName>
    <definedName name="pojjRTRTpoiiRTRTpohhRTRT" localSheetId="8">#REF!</definedName>
    <definedName name="pojjRTRTpoiiRTRTpohhRTRT" localSheetId="9">#REF!</definedName>
    <definedName name="pojjRTRTpoiiRTRTpohhRTRT">#REF!</definedName>
    <definedName name="pool" localSheetId="7">#REF!</definedName>
    <definedName name="pool" localSheetId="8">#REF!</definedName>
    <definedName name="pool" localSheetId="9">#REF!</definedName>
    <definedName name="pool">#REF!</definedName>
    <definedName name="POR3C41R52C44RTSKS13C5LRTHDLTBD" localSheetId="8">#REF!</definedName>
    <definedName name="POR3C41R52C44RTSKS13C5LRTHDLTBD" localSheetId="9">#REF!</definedName>
    <definedName name="POR3C41R52C44RTSKS13C5LRTHDLTBD">#REF!</definedName>
    <definedName name="POR3C56R44C76RTSKS15C5LRTHDLTBD" localSheetId="8">#REF!</definedName>
    <definedName name="POR3C56R44C76RTSKS15C5LRTHDLTBD" localSheetId="9">#REF!</definedName>
    <definedName name="POR3C56R44C76RTSKS15C5LRTHDLTBD">#REF!</definedName>
    <definedName name="POR6C20R55C38RTSKS13C5LRTHDLTBD" localSheetId="8">#REF!</definedName>
    <definedName name="POR6C20R55C38RTSKS13C5LRTHDLTBD" localSheetId="9">#REF!</definedName>
    <definedName name="POR6C20R55C38RTSKS13C5LRTHDLTBD">#REF!</definedName>
    <definedName name="POR7C2R58C18RTSKS13C5LRTHDLTBDL" localSheetId="8">#REF!</definedName>
    <definedName name="POR7C2R58C18RTSKS13C5LRTHDLTBDL" localSheetId="9">#REF!</definedName>
    <definedName name="POR7C2R58C18RTSKS13C5LRTHDLTBDL">#REF!</definedName>
    <definedName name="POR8C46R200C54RTSKS13C6LRTHR3C4" localSheetId="8">#REF!</definedName>
    <definedName name="POR8C46R200C54RTSKS13C6LRTHR3C4" localSheetId="9">#REF!</definedName>
    <definedName name="POR8C46R200C54RTSKS13C6LRTHR3C4">#REF!</definedName>
    <definedName name="POT_BEARING" localSheetId="8">#REF!</definedName>
    <definedName name="POT_BEARING" localSheetId="9">#REF!</definedName>
    <definedName name="POT_BEARING">#REF!</definedName>
    <definedName name="PP" localSheetId="8">#REF!</definedName>
    <definedName name="PP" localSheetId="9">#REF!</definedName>
    <definedName name="PP">#REF!</definedName>
    <definedName name="PPLINK_T" localSheetId="8">#REF!</definedName>
    <definedName name="PPLINK_T" localSheetId="9">#REF!</definedName>
    <definedName name="PPLINK_T">#REF!</definedName>
    <definedName name="PPLINK1" localSheetId="8">#REF!</definedName>
    <definedName name="PPLINK1" localSheetId="9">#REF!</definedName>
    <definedName name="PPLINK1">#REF!</definedName>
    <definedName name="PPLINK2" localSheetId="8">#REF!</definedName>
    <definedName name="PPLINK2" localSheetId="9">#REF!</definedName>
    <definedName name="PPLINK2">#REF!</definedName>
    <definedName name="pppp" localSheetId="8">#REF!</definedName>
    <definedName name="pppp" localSheetId="9">#REF!</definedName>
    <definedName name="pppp">#REF!</definedName>
    <definedName name="pppppppp" localSheetId="8">#REF!</definedName>
    <definedName name="pppppppp" localSheetId="9">#REF!</definedName>
    <definedName name="pppppppp">#REF!</definedName>
    <definedName name="PPPPPPPPPP" localSheetId="8">#REF!</definedName>
    <definedName name="PPPPPPPPPP" localSheetId="9">#REF!</definedName>
    <definedName name="PPPPPPPPPP">#REF!</definedName>
    <definedName name="PQ" localSheetId="8">#REF!</definedName>
    <definedName name="PQ" localSheetId="9">#REF!</definedName>
    <definedName name="PQ">#REF!</definedName>
    <definedName name="PQ점수">"Dialog Frame 1"</definedName>
    <definedName name="PR" localSheetId="7">#REF!,#REF!,#REF!</definedName>
    <definedName name="pr" localSheetId="8">#REF!</definedName>
    <definedName name="PR" localSheetId="6">#REF!,#REF!,#REF!</definedName>
    <definedName name="pr" localSheetId="9">#REF!</definedName>
    <definedName name="pr">#REF!</definedName>
    <definedName name="PR1A" localSheetId="8">#REF!</definedName>
    <definedName name="PR1A" localSheetId="9">#REF!</definedName>
    <definedName name="PR1A">#REF!</definedName>
    <definedName name="PRACK1" localSheetId="8">#REF!</definedName>
    <definedName name="PRACK1" localSheetId="9">#REF!</definedName>
    <definedName name="PRACK1">#REF!</definedName>
    <definedName name="PRACK2" localSheetId="8">#REF!</definedName>
    <definedName name="PRACK2" localSheetId="9">#REF!</definedName>
    <definedName name="PRACK2">#REF!</definedName>
    <definedName name="PRC" localSheetId="8">#REF!</definedName>
    <definedName name="PRC" localSheetId="9">#REF!</definedName>
    <definedName name="PRC">#REF!</definedName>
    <definedName name="PRDG" localSheetId="8">#REF!</definedName>
    <definedName name="PRDG" localSheetId="9">#REF!</definedName>
    <definedName name="PRDG">#REF!</definedName>
    <definedName name="PRDJ" localSheetId="8">#REF!</definedName>
    <definedName name="PRDJ" localSheetId="9">#REF!</definedName>
    <definedName name="PRDJ">#REF!</definedName>
    <definedName name="PRDump" localSheetId="7">#REF!</definedName>
    <definedName name="PRDump" localSheetId="8">#REF!</definedName>
    <definedName name="PRDump" localSheetId="9">#REF!</definedName>
    <definedName name="PRDump">#REF!</definedName>
    <definedName name="PRGG" localSheetId="8">#REF!</definedName>
    <definedName name="PRGG" localSheetId="9">#REF!</definedName>
    <definedName name="PRGG">#REF!</definedName>
    <definedName name="price_kab" localSheetId="8">#REF!</definedName>
    <definedName name="price_kab" localSheetId="9">#REF!</definedName>
    <definedName name="price_kab">#REF!</definedName>
    <definedName name="prin" localSheetId="8">#REF!</definedName>
    <definedName name="prin" localSheetId="9">#REF!</definedName>
    <definedName name="prin">#REF!</definedName>
    <definedName name="PRINT" localSheetId="7">#REF!</definedName>
    <definedName name="PRINT" localSheetId="8">#REF!</definedName>
    <definedName name="PRINT" localSheetId="9">#REF!</definedName>
    <definedName name="PRINT">#REF!</definedName>
    <definedName name="Print_1" localSheetId="8">#REF!</definedName>
    <definedName name="Print_1" localSheetId="9">#REF!</definedName>
    <definedName name="Print_1">#REF!</definedName>
    <definedName name="Print_2" localSheetId="8">#REF!</definedName>
    <definedName name="Print_2" localSheetId="9">#REF!</definedName>
    <definedName name="Print_2">#REF!</definedName>
    <definedName name="Print_3" localSheetId="8">#REF!</definedName>
    <definedName name="Print_3" localSheetId="9">#REF!</definedName>
    <definedName name="Print_3">#REF!</definedName>
    <definedName name="_xlnm.Print_Area" localSheetId="7">#REF!</definedName>
    <definedName name="_xlnm.Print_Area" localSheetId="8">물건조서!$A$1:$P$29</definedName>
    <definedName name="_xlnm.Print_Area" localSheetId="9">영업보상!$A$1:$P$43</definedName>
    <definedName name="_xlnm.Print_Area">#REF!</definedName>
    <definedName name="PRINT_AREA_MI" localSheetId="7">#REF!</definedName>
    <definedName name="PRINT_AREA_MI" localSheetId="8">#REF!</definedName>
    <definedName name="PRINT_AREA_MI" localSheetId="9">#REF!</definedName>
    <definedName name="PRINT_AREA_MI">#REF!</definedName>
    <definedName name="PRINT_AREA_MI1" localSheetId="7">#REF!</definedName>
    <definedName name="PRINT_AREA_MI1" localSheetId="8">#REF!</definedName>
    <definedName name="PRINT_AREA_MI1" localSheetId="9">#REF!</definedName>
    <definedName name="PRINT_AREA_MI1">#REF!</definedName>
    <definedName name="Print_Area_Mi2" localSheetId="8">#REF!</definedName>
    <definedName name="Print_Area_Mi2" localSheetId="9">#REF!</definedName>
    <definedName name="Print_Area_Mi2">#REF!</definedName>
    <definedName name="print_rirles" localSheetId="8">#REF!</definedName>
    <definedName name="print_rirles" localSheetId="9">#REF!</definedName>
    <definedName name="print_rirles">#REF!</definedName>
    <definedName name="print_sd" localSheetId="8">물건조서!print_sd</definedName>
    <definedName name="print_sd" localSheetId="9">물건조서!print_sd</definedName>
    <definedName name="print_sd">[0]!print_sd</definedName>
    <definedName name="print_title" localSheetId="8">#REF!</definedName>
    <definedName name="print_title" localSheetId="9">#REF!</definedName>
    <definedName name="print_title">#REF!</definedName>
    <definedName name="print_Titlen" localSheetId="8">#REF!</definedName>
    <definedName name="print_Titlen" localSheetId="9">#REF!</definedName>
    <definedName name="print_Titlen">#REF!</definedName>
    <definedName name="_xlnm.Print_Titles" localSheetId="8">물건조서!$1:$5</definedName>
    <definedName name="_xlnm.Print_Titles" localSheetId="6">수목가격!$A$1:$IQ$5</definedName>
    <definedName name="_xlnm.Print_Titles" localSheetId="9">영업보상!$1:$4</definedName>
    <definedName name="_xlnm.Print_Titles">#N/A</definedName>
    <definedName name="Print_Titles_MI" localSheetId="8">#REF!</definedName>
    <definedName name="Print_Titles_MI" localSheetId="9">#REF!</definedName>
    <definedName name="Print_Titles_MI">#REF!</definedName>
    <definedName name="PRINT_TITLES_MI1" localSheetId="7">#REF!</definedName>
    <definedName name="PRINT_TITLES_MI1" localSheetId="8">#REF!</definedName>
    <definedName name="PRINT_TITLES_MI1" localSheetId="9">#REF!</definedName>
    <definedName name="PRINT_TITLES_MI1">#REF!</definedName>
    <definedName name="PRKJ" localSheetId="8">#REF!</definedName>
    <definedName name="PRKJ" localSheetId="9">#REF!</definedName>
    <definedName name="PRKJ">#REF!</definedName>
    <definedName name="PRKW" localSheetId="8">#REF!</definedName>
    <definedName name="PRKW" localSheetId="9">#REF!</definedName>
    <definedName name="PRKW">#REF!</definedName>
    <definedName name="Profits_Tax_HK" localSheetId="7">#REF!</definedName>
    <definedName name="ProImportExport.ImportFile" localSheetId="7">#N/A</definedName>
    <definedName name="ProImportExport.ImportFile" localSheetId="6">수목가격!ProImportExport.ImportFile</definedName>
    <definedName name="ProImportExport.ImportFile">#N/A</definedName>
    <definedName name="ProImportExport.SaveNewFile" localSheetId="7">#N/A</definedName>
    <definedName name="ProImportExport.SaveNewFile" localSheetId="6">수목가격!ProImportExport.SaveNewFile</definedName>
    <definedName name="ProImportExport.SaveNewFile">#N/A</definedName>
    <definedName name="PROJECT" localSheetId="7">#REF!</definedName>
    <definedName name="PROJECT" localSheetId="6">#REF!</definedName>
    <definedName name="PROJECT">#N/A</definedName>
    <definedName name="Project_Name" localSheetId="8">#REF!</definedName>
    <definedName name="Project_Name" localSheetId="6">#REF!</definedName>
    <definedName name="Project_Name" localSheetId="9">#REF!</definedName>
    <definedName name="Project_Name">#REF!</definedName>
    <definedName name="PS" localSheetId="7">#REF!</definedName>
    <definedName name="PS" localSheetId="8">#REF!</definedName>
    <definedName name="PS" localSheetId="9">#REF!</definedName>
    <definedName name="PS">#REF!</definedName>
    <definedName name="ps0" localSheetId="7">#REF!</definedName>
    <definedName name="PSS" localSheetId="8">#REF!</definedName>
    <definedName name="PSS" localSheetId="9">#REF!</definedName>
    <definedName name="PSS">#REF!</definedName>
    <definedName name="PSUL" localSheetId="8">#REF!</definedName>
    <definedName name="PSUL" localSheetId="9">#REF!</definedName>
    <definedName name="PSUL">#REF!</definedName>
    <definedName name="PTT" localSheetId="8">#REF!</definedName>
    <definedName name="PTT" localSheetId="9">#REF!</definedName>
    <definedName name="PTT">#REF!</definedName>
    <definedName name="PU" localSheetId="8">#REF!</definedName>
    <definedName name="PU" localSheetId="9">#REF!</definedName>
    <definedName name="PU">#REF!</definedName>
    <definedName name="PUMP" localSheetId="7">#REF!</definedName>
    <definedName name="PUU" localSheetId="8">#REF!</definedName>
    <definedName name="PUU" localSheetId="9">#REF!</definedName>
    <definedName name="PUU">#REF!</definedName>
    <definedName name="PV" localSheetId="8">#REF!</definedName>
    <definedName name="PV" localSheetId="9">#REF!</definedName>
    <definedName name="PV">#REF!</definedName>
    <definedName name="PVC" localSheetId="8">#REF!</definedName>
    <definedName name="PVC" localSheetId="9">#REF!</definedName>
    <definedName name="PVC">#REF!</definedName>
    <definedName name="PVC관부설" localSheetId="8">#REF!</definedName>
    <definedName name="PVC관부설" localSheetId="9">#REF!</definedName>
    <definedName name="PVC관부설">#REF!</definedName>
    <definedName name="PYA" localSheetId="8">#REF!</definedName>
    <definedName name="PYA" localSheetId="9">#REF!</definedName>
    <definedName name="PYA">#REF!</definedName>
    <definedName name="PYB" localSheetId="8">#REF!</definedName>
    <definedName name="PYB" localSheetId="9">#REF!</definedName>
    <definedName name="PYB">#REF!</definedName>
    <definedName name="PYC" localSheetId="8">#REF!</definedName>
    <definedName name="PYC" localSheetId="9">#REF!</definedName>
    <definedName name="PYC">#REF!</definedName>
    <definedName name="PYD" localSheetId="8">#REF!</definedName>
    <definedName name="PYD" localSheetId="9">#REF!</definedName>
    <definedName name="PYD">#REF!</definedName>
    <definedName name="PYE" localSheetId="8">#REF!</definedName>
    <definedName name="PYE" localSheetId="9">#REF!</definedName>
    <definedName name="PYE">#REF!</definedName>
    <definedName name="PYF" localSheetId="8">#REF!</definedName>
    <definedName name="PYF" localSheetId="9">#REF!</definedName>
    <definedName name="PYF">#REF!</definedName>
    <definedName name="PYG" localSheetId="8">#REF!</definedName>
    <definedName name="PYG" localSheetId="9">#REF!</definedName>
    <definedName name="PYG">#REF!</definedName>
    <definedName name="Q" localSheetId="7">#REF!</definedName>
    <definedName name="q" localSheetId="8">#REF!</definedName>
    <definedName name="q" localSheetId="9">#REF!</definedName>
    <definedName name="q">#REF!</definedName>
    <definedName name="Q_실적2" localSheetId="7">#REF!</definedName>
    <definedName name="q234562456" localSheetId="8">{"'용역비'!$A$4:$C$8"}</definedName>
    <definedName name="q234562456" localSheetId="9">{"'용역비'!$A$4:$C$8"}</definedName>
    <definedName name="q234562456" hidden="1">{"'용역비'!$A$4:$C$8"}</definedName>
    <definedName name="Q3WEE" localSheetId="8" hidden="1">{#N/A,#N/A,FALSE,"조골재"}</definedName>
    <definedName name="Q3WEE" localSheetId="9" hidden="1">{#N/A,#N/A,FALSE,"조골재"}</definedName>
    <definedName name="Q3WEE" hidden="1">{#N/A,#N/A,FALSE,"조골재"}</definedName>
    <definedName name="Q91A" localSheetId="7">#REF!</definedName>
    <definedName name="Q91A" localSheetId="8">#REF!</definedName>
    <definedName name="Q91A" localSheetId="9">#REF!</definedName>
    <definedName name="Q91A">#REF!</definedName>
    <definedName name="q91b" localSheetId="8">#REF!</definedName>
    <definedName name="q91b" localSheetId="9">#REF!</definedName>
    <definedName name="q91b">#REF!</definedName>
    <definedName name="QAZX" localSheetId="8">#REF!</definedName>
    <definedName name="QAZX" localSheetId="9">#REF!</definedName>
    <definedName name="QAZX">#REF!</definedName>
    <definedName name="qefw" localSheetId="8">#REF!</definedName>
    <definedName name="qefw" localSheetId="9">#REF!</definedName>
    <definedName name="qefw">#REF!</definedName>
    <definedName name="qewgf" localSheetId="8">#REF!</definedName>
    <definedName name="qewgf" localSheetId="9">#REF!</definedName>
    <definedName name="qewgf">#REF!</definedName>
    <definedName name="QK" hidden="1">#REF!</definedName>
    <definedName name="qq" localSheetId="7" hidden="1">{#N/A,#N/A,FALSE,"단가표지"}</definedName>
    <definedName name="QQ" localSheetId="8">#REF!</definedName>
    <definedName name="qq" localSheetId="6" hidden="1">{#N/A,#N/A,FALSE,"단가표지"}</definedName>
    <definedName name="QQ" localSheetId="9">#REF!</definedName>
    <definedName name="qq" hidden="1">{#N/A,#N/A,FALSE,"단가표지"}</definedName>
    <definedName name="qqq" localSheetId="7">#REF!</definedName>
    <definedName name="qqq" localSheetId="8">#REF!</definedName>
    <definedName name="qqq" localSheetId="9">#REF!</definedName>
    <definedName name="qqq">#REF!</definedName>
    <definedName name="QQQQQQQQQQQQ" localSheetId="8">#REF!</definedName>
    <definedName name="QQQQQQQQQQQQ" localSheetId="9">#REF!</definedName>
    <definedName name="QQQQQQQQQQQQ">#REF!</definedName>
    <definedName name="qrq" localSheetId="8">#REF!</definedName>
    <definedName name="qrq" localSheetId="9">#REF!</definedName>
    <definedName name="qrq">#REF!</definedName>
    <definedName name="QTY" localSheetId="7">#REF!</definedName>
    <definedName name="QTY" localSheetId="8">#REF!</definedName>
    <definedName name="QTY" localSheetId="9">#REF!</definedName>
    <definedName name="QTY">#REF!</definedName>
    <definedName name="Qty_1_1" localSheetId="8">#REF!</definedName>
    <definedName name="Qty_1_1" localSheetId="9">#REF!</definedName>
    <definedName name="Qty_1_1">#REF!</definedName>
    <definedName name="qu" localSheetId="7">#REF!</definedName>
    <definedName name="quad_e" localSheetId="8">#REF!</definedName>
    <definedName name="quad_e" localSheetId="9">#REF!</definedName>
    <definedName name="quad_e">#REF!</definedName>
    <definedName name="quad_t" localSheetId="8">#REF!</definedName>
    <definedName name="quad_t" localSheetId="9">#REF!</definedName>
    <definedName name="quad_t">#REF!</definedName>
    <definedName name="qusrdid" localSheetId="8" hidden="1">{#N/A,#N/A,FALSE,"3가";#N/A,#N/A,FALSE,"3나";#N/A,#N/A,FALSE,"3다"}</definedName>
    <definedName name="qusrdid" localSheetId="9" hidden="1">{#N/A,#N/A,FALSE,"3가";#N/A,#N/A,FALSE,"3나";#N/A,#N/A,FALSE,"3다"}</definedName>
    <definedName name="qusrdid" hidden="1">{#N/A,#N/A,FALSE,"3가";#N/A,#N/A,FALSE,"3나";#N/A,#N/A,FALSE,"3다"}</definedName>
    <definedName name="QW" localSheetId="7" hidden="1">{#N/A,#N/A,FALSE,"이태원철근"}</definedName>
    <definedName name="QW" localSheetId="8" hidden="1">{#N/A,#N/A,FALSE,"이태원철근"}</definedName>
    <definedName name="QW" localSheetId="6" hidden="1">{#N/A,#N/A,FALSE,"이태원철근"}</definedName>
    <definedName name="QW" localSheetId="9" hidden="1">{#N/A,#N/A,FALSE,"이태원철근"}</definedName>
    <definedName name="QW" hidden="1">{#N/A,#N/A,FALSE,"이태원철근"}</definedName>
    <definedName name="QW_1" hidden="1">{#N/A,#N/A,FALSE,"이태원철근"}</definedName>
    <definedName name="QWDC" localSheetId="8">#REF!</definedName>
    <definedName name="QWDC" localSheetId="9">#REF!</definedName>
    <definedName name="QWDC">#REF!</definedName>
    <definedName name="QWE" localSheetId="7" hidden="1">{#N/A,#N/A,FALSE,"이태원철근"}</definedName>
    <definedName name="QWE" localSheetId="8" hidden="1">{#N/A,#N/A,FALSE,"이태원철근"}</definedName>
    <definedName name="QWE" localSheetId="6" hidden="1">{#N/A,#N/A,FALSE,"이태원철근"}</definedName>
    <definedName name="QWE" localSheetId="9" hidden="1">{#N/A,#N/A,FALSE,"이태원철근"}</definedName>
    <definedName name="QWE" hidden="1">{#N/A,#N/A,FALSE,"이태원철근"}</definedName>
    <definedName name="QWE_1" hidden="1">{#N/A,#N/A,FALSE,"이태원철근"}</definedName>
    <definedName name="qweax" localSheetId="7">#REF!</definedName>
    <definedName name="qweax" localSheetId="8">#REF!</definedName>
    <definedName name="qweax" localSheetId="9">#REF!</definedName>
    <definedName name="qweax">#REF!</definedName>
    <definedName name="qwedafsz" localSheetId="7">#REF!</definedName>
    <definedName name="qwedafsz" localSheetId="8">#REF!</definedName>
    <definedName name="qwedafsz" localSheetId="9">#REF!</definedName>
    <definedName name="qwedafsz">#REF!</definedName>
    <definedName name="QWER" localSheetId="7" hidden="1">{#N/A,#N/A,FALSE,"이태원철근"}</definedName>
    <definedName name="QWER" localSheetId="8" hidden="1">{#N/A,#N/A,FALSE,"이태원철근"}</definedName>
    <definedName name="QWER" localSheetId="6" hidden="1">{#N/A,#N/A,FALSE,"이태원철근"}</definedName>
    <definedName name="QWER" localSheetId="9" hidden="1">{#N/A,#N/A,FALSE,"이태원철근"}</definedName>
    <definedName name="QWER" hidden="1">{#N/A,#N/A,FALSE,"이태원철근"}</definedName>
    <definedName name="QWER_1" hidden="1">{#N/A,#N/A,FALSE,"이태원철근"}</definedName>
    <definedName name="QWSD" localSheetId="8">#REF!</definedName>
    <definedName name="QWSD" localSheetId="9">#REF!</definedName>
    <definedName name="QWSD">#REF!</definedName>
    <definedName name="QWSDERTY" localSheetId="8">#REF!</definedName>
    <definedName name="QWSDERTY" localSheetId="9">#REF!</definedName>
    <definedName name="QWSDERTY">#REF!</definedName>
    <definedName name="qww" localSheetId="8">#REF!</definedName>
    <definedName name="qww" localSheetId="9">#REF!</definedName>
    <definedName name="qww">#REF!</definedName>
    <definedName name="qyk" localSheetId="8">{"'용역비'!$A$4:$C$8"}</definedName>
    <definedName name="qyk" localSheetId="9">{"'용역비'!$A$4:$C$8"}</definedName>
    <definedName name="qyk" hidden="1">{"'용역비'!$A$4:$C$8"}</definedName>
    <definedName name="q디" localSheetId="7">#REF!</definedName>
    <definedName name="q앨" localSheetId="7">#REF!</definedName>
    <definedName name="R_">#N/A</definedName>
    <definedName name="R_I_Q_A_S">#N/A</definedName>
    <definedName name="RACK1800" localSheetId="8">#REF!</definedName>
    <definedName name="RACK1800" localSheetId="9">#REF!</definedName>
    <definedName name="RACK1800">#REF!</definedName>
    <definedName name="RACK2000" localSheetId="8">#REF!</definedName>
    <definedName name="RACK2000" localSheetId="9">#REF!</definedName>
    <definedName name="RACK2000">#REF!</definedName>
    <definedName name="RACK2200" localSheetId="8">#REF!</definedName>
    <definedName name="RACK2200" localSheetId="9">#REF!</definedName>
    <definedName name="RACK2200">#REF!</definedName>
    <definedName name="RACK41" localSheetId="8">#REF!</definedName>
    <definedName name="RACK41" localSheetId="9">#REF!</definedName>
    <definedName name="RACK41">#REF!</definedName>
    <definedName name="RACKXXX" localSheetId="8">#REF!</definedName>
    <definedName name="RACKXXX" localSheetId="9">#REF!</definedName>
    <definedName name="RACKXXX">#REF!</definedName>
    <definedName name="RACK설치" localSheetId="8">#REF!</definedName>
    <definedName name="RACK설치" localSheetId="9">#REF!</definedName>
    <definedName name="RACK설치">#REF!</definedName>
    <definedName name="RANGE" localSheetId="7">#REF!</definedName>
    <definedName name="rank" localSheetId="8">물건조서!rank</definedName>
    <definedName name="rank" localSheetId="9">물건조서!rank</definedName>
    <definedName name="rank">[0]!rank</definedName>
    <definedName name="RASCO__3">#N/A</definedName>
    <definedName name="RASCO__A">#N/A</definedName>
    <definedName name="RATE" localSheetId="7">#REF!</definedName>
    <definedName name="RawAgencyPrice" localSheetId="7">#REF!</definedName>
    <definedName name="RawAgencyPrice" localSheetId="8">#REF!</definedName>
    <definedName name="RawAgencyPrice" localSheetId="9">#REF!</definedName>
    <definedName name="RawAgencyPrice">#REF!</definedName>
    <definedName name="RB" localSheetId="8" hidden="1">{#N/A,#N/A,FALSE,"3가";#N/A,#N/A,FALSE,"3나";#N/A,#N/A,FALSE,"3다"}</definedName>
    <definedName name="RB" localSheetId="9" hidden="1">{#N/A,#N/A,FALSE,"3가";#N/A,#N/A,FALSE,"3나";#N/A,#N/A,FALSE,"3다"}</definedName>
    <definedName name="RB" hidden="1">{#N/A,#N/A,FALSE,"3가";#N/A,#N/A,FALSE,"3나";#N/A,#N/A,FALSE,"3다"}</definedName>
    <definedName name="RBData" localSheetId="7">#REF!</definedName>
    <definedName name="RBData" localSheetId="8">#REF!</definedName>
    <definedName name="RBData" localSheetId="9">#REF!</definedName>
    <definedName name="RBData">#REF!</definedName>
    <definedName name="RC0_서울" localSheetId="8">#REF!</definedName>
    <definedName name="RC0_서울" localSheetId="9">#REF!</definedName>
    <definedName name="RC0_서울">#REF!</definedName>
    <definedName name="rcon" localSheetId="8">#REF!</definedName>
    <definedName name="rcon" localSheetId="9">#REF!</definedName>
    <definedName name="rcon">#REF!</definedName>
    <definedName name="RECORD" localSheetId="8">#REF!</definedName>
    <definedName name="RECORD" localSheetId="9">#REF!</definedName>
    <definedName name="RECORD">#REF!</definedName>
    <definedName name="_xlnm.Recorder" localSheetId="8">#REF!</definedName>
    <definedName name="_xlnm.Recorder" localSheetId="9">#REF!</definedName>
    <definedName name="_xlnm.Recorder">#REF!</definedName>
    <definedName name="Region_Name" localSheetId="8">#REF!</definedName>
    <definedName name="Region_Name" localSheetId="9">#REF!</definedName>
    <definedName name="Region_Name">#REF!</definedName>
    <definedName name="REMK">#N/A</definedName>
    <definedName name="rent" localSheetId="7">#REF!</definedName>
    <definedName name="rent" localSheetId="8">#REF!</definedName>
    <definedName name="rent" localSheetId="9">#REF!</definedName>
    <definedName name="rent">#REF!</definedName>
    <definedName name="Rental_Deposit" localSheetId="7">#REF!</definedName>
    <definedName name="Rental_Deposit_Unit" localSheetId="7">#REF!</definedName>
    <definedName name="rer" localSheetId="8">#REF!</definedName>
    <definedName name="rer" localSheetId="9">#REF!</definedName>
    <definedName name="rer">#REF!</definedName>
    <definedName name="Reselects" localSheetId="8">#REF!</definedName>
    <definedName name="Reselects" localSheetId="9">#REF!</definedName>
    <definedName name="Reselects">#REF!</definedName>
    <definedName name="Reset" localSheetId="8">#REF!</definedName>
    <definedName name="Reset" localSheetId="9">#REF!</definedName>
    <definedName name="Reset">#REF!</definedName>
    <definedName name="RFESR" localSheetId="8">#REF!</definedName>
    <definedName name="RFESR" localSheetId="9">#REF!</definedName>
    <definedName name="RFESR">#REF!</definedName>
    <definedName name="RFESX" localSheetId="8">#REF!</definedName>
    <definedName name="RFESX" localSheetId="9">#REF!</definedName>
    <definedName name="RFESX">#REF!</definedName>
    <definedName name="RFSDF" localSheetId="8">BLCH</definedName>
    <definedName name="RFSDF" localSheetId="9">BLCH</definedName>
    <definedName name="RFSDF">BLCH</definedName>
    <definedName name="RFUR" localSheetId="8">#REF!</definedName>
    <definedName name="RFUR" localSheetId="9">#REF!</definedName>
    <definedName name="RFUR">#REF!</definedName>
    <definedName name="RF중계기_지역" localSheetId="8" hidden="1">{#N/A,#N/A,FALSE,"3가";#N/A,#N/A,FALSE,"3나";#N/A,#N/A,FALSE,"3다"}</definedName>
    <definedName name="RF중계기_지역" localSheetId="9" hidden="1">{#N/A,#N/A,FALSE,"3가";#N/A,#N/A,FALSE,"3나";#N/A,#N/A,FALSE,"3다"}</definedName>
    <definedName name="RF중계기_지역" hidden="1">{#N/A,#N/A,FALSE,"3가";#N/A,#N/A,FALSE,"3나";#N/A,#N/A,FALSE,"3다"}</definedName>
    <definedName name="rger" localSheetId="8" hidden="1">{#N/A,#N/A,FALSE,"3가";#N/A,#N/A,FALSE,"3나";#N/A,#N/A,FALSE,"3다"}</definedName>
    <definedName name="rger" localSheetId="9" hidden="1">{#N/A,#N/A,FALSE,"3가";#N/A,#N/A,FALSE,"3나";#N/A,#N/A,FALSE,"3다"}</definedName>
    <definedName name="rger" hidden="1">{#N/A,#N/A,FALSE,"3가";#N/A,#N/A,FALSE,"3나";#N/A,#N/A,FALSE,"3다"}</definedName>
    <definedName name="rgheq" localSheetId="8" hidden="1">#REF!</definedName>
    <definedName name="rgheq" localSheetId="9" hidden="1">#REF!</definedName>
    <definedName name="rgheq" hidden="1">#REF!</definedName>
    <definedName name="RH" localSheetId="8">{"'용역비'!$A$4:$C$8"}</definedName>
    <definedName name="RH" localSheetId="9">{"'용역비'!$A$4:$C$8"}</definedName>
    <definedName name="RH" hidden="1">{"'용역비'!$A$4:$C$8"}</definedName>
    <definedName name="RH.4" localSheetId="8">#REF!</definedName>
    <definedName name="RH.4" localSheetId="9">#REF!</definedName>
    <definedName name="RH.4">#REF!</definedName>
    <definedName name="RH.7" localSheetId="8">#REF!</definedName>
    <definedName name="RH.7" localSheetId="9">#REF!</definedName>
    <definedName name="RH.7">#REF!</definedName>
    <definedName name="RHKD" localSheetId="8" hidden="1">{#N/A,#N/A,FALSE,"3가";#N/A,#N/A,FALSE,"3나";#N/A,#N/A,FALSE,"3다"}</definedName>
    <definedName name="RHKD" localSheetId="9" hidden="1">{#N/A,#N/A,FALSE,"3가";#N/A,#N/A,FALSE,"3나";#N/A,#N/A,FALSE,"3다"}</definedName>
    <definedName name="RHKD" hidden="1">{#N/A,#N/A,FALSE,"3가";#N/A,#N/A,FALSE,"3나";#N/A,#N/A,FALSE,"3다"}</definedName>
    <definedName name="rjs" localSheetId="8">#REF!</definedName>
    <definedName name="rjs" localSheetId="9">#REF!</definedName>
    <definedName name="rjs">#REF!</definedName>
    <definedName name="RK" localSheetId="7">BlankMacro1</definedName>
    <definedName name="rk" localSheetId="8" hidden="1">{#N/A,#N/A,FALSE,"이태원철근"}</definedName>
    <definedName name="RK" localSheetId="6">BlankMacro1</definedName>
    <definedName name="rk" localSheetId="9" hidden="1">{#N/A,#N/A,FALSE,"이태원철근"}</definedName>
    <definedName name="rk" hidden="1">{#N/A,#N/A,FALSE,"이태원철근"}</definedName>
    <definedName name="rk_1" hidden="1">{#N/A,#N/A,FALSE,"이태원철근"}</definedName>
    <definedName name="RKD" localSheetId="8">#REF!</definedName>
    <definedName name="RKD" localSheetId="9">#REF!</definedName>
    <definedName name="RKD">#REF!</definedName>
    <definedName name="RLA" localSheetId="8" hidden="1">#REF!</definedName>
    <definedName name="RLA" localSheetId="9" hidden="1">#REF!</definedName>
    <definedName name="RLA" hidden="1">#REF!</definedName>
    <definedName name="RLARK" localSheetId="7">#REF!</definedName>
    <definedName name="RLARK" localSheetId="8">#REF!</definedName>
    <definedName name="RLARK" localSheetId="9">#REF!</definedName>
    <definedName name="RLARK">#REF!</definedName>
    <definedName name="RLAWJD" localSheetId="7">#REF!</definedName>
    <definedName name="RLAWJD" localSheetId="8">#REF!</definedName>
    <definedName name="RLAWJD" localSheetId="9">#REF!</definedName>
    <definedName name="RLAWJD">#REF!</definedName>
    <definedName name="RLAWJDFUF" localSheetId="7">#REF!</definedName>
    <definedName name="RLAWJDFUF" localSheetId="8">#REF!</definedName>
    <definedName name="RLAWJDFUF" localSheetId="9">#REF!</definedName>
    <definedName name="RLAWJDFUF">#REF!</definedName>
    <definedName name="Rl이" localSheetId="7">#REF!</definedName>
    <definedName name="Rl이" localSheetId="6">#REF!</definedName>
    <definedName name="Rl일" localSheetId="6">#REF!</definedName>
    <definedName name="rng" localSheetId="8">#REF!</definedName>
    <definedName name="rng" localSheetId="9">#REF!</definedName>
    <definedName name="rng">#REF!</definedName>
    <definedName name="ro" localSheetId="7" hidden="1">{#N/A,#N/A,FALSE,"2~8번"}</definedName>
    <definedName name="ro" localSheetId="6" hidden="1">{#N/A,#N/A,FALSE,"2~8번"}</definedName>
    <definedName name="ro" hidden="1">{#N/A,#N/A,FALSE,"2~8번"}</definedName>
    <definedName name="ROCK1" localSheetId="8">#REF!</definedName>
    <definedName name="ROCK1" localSheetId="9">#REF!</definedName>
    <definedName name="ROCK1">#REF!</definedName>
    <definedName name="rock1_e" localSheetId="8">#REF!</definedName>
    <definedName name="rock1_e" localSheetId="9">#REF!</definedName>
    <definedName name="rock1_e">#REF!</definedName>
    <definedName name="rock1_ea" localSheetId="8">#REF!</definedName>
    <definedName name="rock1_ea" localSheetId="9">#REF!</definedName>
    <definedName name="rock1_ea">#REF!</definedName>
    <definedName name="ROCK2" localSheetId="8">#REF!</definedName>
    <definedName name="ROCK2" localSheetId="9">#REF!</definedName>
    <definedName name="ROCK2">#REF!</definedName>
    <definedName name="rock2_e" localSheetId="8">#REF!</definedName>
    <definedName name="rock2_e" localSheetId="9">#REF!</definedName>
    <definedName name="rock2_e">#REF!</definedName>
    <definedName name="rock2_ea" localSheetId="8">#REF!</definedName>
    <definedName name="rock2_ea" localSheetId="9">#REF!</definedName>
    <definedName name="rock2_ea">#REF!</definedName>
    <definedName name="ROCK3" localSheetId="8">#REF!</definedName>
    <definedName name="ROCK3" localSheetId="9">#REF!</definedName>
    <definedName name="ROCK3">#REF!</definedName>
    <definedName name="rock3_e" localSheetId="8">#REF!</definedName>
    <definedName name="rock3_e" localSheetId="9">#REF!</definedName>
    <definedName name="rock3_e">#REF!</definedName>
    <definedName name="rock3_ea" localSheetId="8">#REF!</definedName>
    <definedName name="rock3_ea" localSheetId="9">#REF!</definedName>
    <definedName name="rock3_ea">#REF!</definedName>
    <definedName name="ROCK4" localSheetId="8">#REF!</definedName>
    <definedName name="ROCK4" localSheetId="9">#REF!</definedName>
    <definedName name="ROCK4">#REF!</definedName>
    <definedName name="rock4_e" localSheetId="8">#REF!</definedName>
    <definedName name="rock4_e" localSheetId="9">#REF!</definedName>
    <definedName name="rock4_e">#REF!</definedName>
    <definedName name="rock4_ea" localSheetId="8">#REF!</definedName>
    <definedName name="rock4_ea" localSheetId="9">#REF!</definedName>
    <definedName name="rock4_ea">#REF!</definedName>
    <definedName name="royal" localSheetId="8">#REF!</definedName>
    <definedName name="royal" localSheetId="9">#REF!</definedName>
    <definedName name="royal">#REF!</definedName>
    <definedName name="RP" localSheetId="8" hidden="1">#REF!</definedName>
    <definedName name="RP" localSheetId="9" hidden="1">#REF!</definedName>
    <definedName name="RP" hidden="1">#REF!</definedName>
    <definedName name="RPE" localSheetId="7">#REF!</definedName>
    <definedName name="rr" localSheetId="7">#REF!</definedName>
    <definedName name="RR" localSheetId="8">#REF!</definedName>
    <definedName name="RR" localSheetId="9">#REF!</definedName>
    <definedName name="RR">#REF!</definedName>
    <definedName name="RRR" localSheetId="8">#REF!</definedName>
    <definedName name="RRR" localSheetId="9">#REF!</definedName>
    <definedName name="RRR">#REF!</definedName>
    <definedName name="rrrrr" hidden="1">{#N/A,#N/A,FALSE,"단면 제원"}</definedName>
    <definedName name="RS" localSheetId="7">#REF!</definedName>
    <definedName name="rs" localSheetId="8">#REF!</definedName>
    <definedName name="rs" localSheetId="9">#REF!</definedName>
    <definedName name="rs">#REF!</definedName>
    <definedName name="RT" localSheetId="7" hidden="1">{#N/A,#N/A,FALSE,"이태원철근"}</definedName>
    <definedName name="RT" localSheetId="8" hidden="1">{#N/A,#N/A,FALSE,"이태원철근"}</definedName>
    <definedName name="RT" localSheetId="6" hidden="1">{#N/A,#N/A,FALSE,"이태원철근"}</definedName>
    <definedName name="RT" localSheetId="9" hidden="1">{#N/A,#N/A,FALSE,"이태원철근"}</definedName>
    <definedName name="RT" hidden="1">{#N/A,#N/A,FALSE,"이태원철근"}</definedName>
    <definedName name="RT_1" hidden="1">{#N/A,#N/A,FALSE,"이태원철근"}</definedName>
    <definedName name="RTCLCRDLCRCRCRCRCRDLRT" localSheetId="7">#REF!</definedName>
    <definedName name="RTCLCRDLCRCRCRCRCRDLRT" localSheetId="8">#REF!</definedName>
    <definedName name="RTCLCRDLCRCRCRCRCRDLRT" localSheetId="9">#REF!</definedName>
    <definedName name="RTCLCRDLCRCRCRCRCRDLRT">#REF!</definedName>
    <definedName name="RTGH" localSheetId="8">{"'용역비'!$A$4:$C$8"}</definedName>
    <definedName name="RTGH" localSheetId="9">{"'용역비'!$A$4:$C$8"}</definedName>
    <definedName name="RTGH">{"'용역비'!$A$4:$C$8"}</definedName>
    <definedName name="rth" localSheetId="8">{"'용역비'!$A$4:$C$8"}</definedName>
    <definedName name="rth" localSheetId="9">{"'용역비'!$A$4:$C$8"}</definedName>
    <definedName name="rth" hidden="1">{"'용역비'!$A$4:$C$8"}</definedName>
    <definedName name="rtt" localSheetId="8">#REF!</definedName>
    <definedName name="rtt" localSheetId="9">#REF!</definedName>
    <definedName name="rtt">#REF!</definedName>
    <definedName name="rty" hidden="1">{"'용역비'!$A$4:$C$8"}</definedName>
    <definedName name="rytrey" localSheetId="8">#REF!</definedName>
    <definedName name="rytrey" localSheetId="9">#REF!</definedName>
    <definedName name="rytrey">#REF!</definedName>
    <definedName name="RYUIRYU" localSheetId="8">{"'용역비'!$A$4:$C$8"}</definedName>
    <definedName name="RYUIRYU" localSheetId="9">{"'용역비'!$A$4:$C$8"}</definedName>
    <definedName name="RYUIRYU">{"'용역비'!$A$4:$C$8"}</definedName>
    <definedName name="ryuk" localSheetId="8">{"'용역비'!$A$4:$C$8"}</definedName>
    <definedName name="ryuk" localSheetId="9">{"'용역비'!$A$4:$C$8"}</definedName>
    <definedName name="ryuk" hidden="1">{"'용역비'!$A$4:$C$8"}</definedName>
    <definedName name="ryur" localSheetId="8">#REF!</definedName>
    <definedName name="ryur" localSheetId="9">#REF!</definedName>
    <definedName name="ryur">#REF!</definedName>
    <definedName name="s" localSheetId="7">#REF!</definedName>
    <definedName name="s" localSheetId="8">#REF!</definedName>
    <definedName name="s" localSheetId="9">#REF!</definedName>
    <definedName name="s">#REF!</definedName>
    <definedName name="s_1" localSheetId="8">#REF!</definedName>
    <definedName name="s_1" localSheetId="9">#REF!</definedName>
    <definedName name="s_1">#REF!</definedName>
    <definedName name="s_2" localSheetId="8">#REF!</definedName>
    <definedName name="s_2" localSheetId="9">#REF!</definedName>
    <definedName name="s_2">#REF!</definedName>
    <definedName name="S_BB" localSheetId="7">#REF!</definedName>
    <definedName name="S_BU" localSheetId="7">#REF!</definedName>
    <definedName name="S_M_D_S">#N/A</definedName>
    <definedName name="s_w시험" localSheetId="8">#REF!</definedName>
    <definedName name="s_w시험" localSheetId="9">#REF!</definedName>
    <definedName name="s_w시험">#REF!</definedName>
    <definedName name="S1ITEM11" localSheetId="8">#REF!</definedName>
    <definedName name="S1ITEM11" localSheetId="9">#REF!</definedName>
    <definedName name="S1ITEM11">#REF!</definedName>
    <definedName name="S1ITEM12" localSheetId="8">#REF!</definedName>
    <definedName name="S1ITEM12" localSheetId="9">#REF!</definedName>
    <definedName name="S1ITEM12">#REF!</definedName>
    <definedName name="S1ITEM13" localSheetId="8">#REF!</definedName>
    <definedName name="S1ITEM13" localSheetId="9">#REF!</definedName>
    <definedName name="S1ITEM13">#REF!</definedName>
    <definedName name="S1ITEM14" localSheetId="8">#REF!</definedName>
    <definedName name="S1ITEM14" localSheetId="9">#REF!</definedName>
    <definedName name="S1ITEM14">#REF!</definedName>
    <definedName name="S1ITEM15" localSheetId="8">#REF!</definedName>
    <definedName name="S1ITEM15" localSheetId="9">#REF!</definedName>
    <definedName name="S1ITEM15">#REF!</definedName>
    <definedName name="S1ITEM21" localSheetId="8">#REF!</definedName>
    <definedName name="S1ITEM21" localSheetId="9">#REF!</definedName>
    <definedName name="S1ITEM21">#REF!</definedName>
    <definedName name="S1ITEM22" localSheetId="8">#REF!</definedName>
    <definedName name="S1ITEM22" localSheetId="9">#REF!</definedName>
    <definedName name="S1ITEM22">#REF!</definedName>
    <definedName name="S1ITEM23" localSheetId="8">#REF!</definedName>
    <definedName name="S1ITEM23" localSheetId="9">#REF!</definedName>
    <definedName name="S1ITEM23">#REF!</definedName>
    <definedName name="S1ITEM24" localSheetId="8">#REF!</definedName>
    <definedName name="S1ITEM24" localSheetId="9">#REF!</definedName>
    <definedName name="S1ITEM24">#REF!</definedName>
    <definedName name="S1ITEM25" localSheetId="8">#REF!</definedName>
    <definedName name="S1ITEM25" localSheetId="9">#REF!</definedName>
    <definedName name="S1ITEM25">#REF!</definedName>
    <definedName name="S1ITEM31" localSheetId="8">#REF!</definedName>
    <definedName name="S1ITEM31" localSheetId="9">#REF!</definedName>
    <definedName name="S1ITEM31">#REF!</definedName>
    <definedName name="S1ITEM32" localSheetId="8">#REF!</definedName>
    <definedName name="S1ITEM32" localSheetId="9">#REF!</definedName>
    <definedName name="S1ITEM32">#REF!</definedName>
    <definedName name="S1ITEM33" localSheetId="8">#REF!</definedName>
    <definedName name="S1ITEM33" localSheetId="9">#REF!</definedName>
    <definedName name="S1ITEM33">#REF!</definedName>
    <definedName name="S1ITEM34" localSheetId="8">#REF!</definedName>
    <definedName name="S1ITEM34" localSheetId="9">#REF!</definedName>
    <definedName name="S1ITEM34">#REF!</definedName>
    <definedName name="S1ITEM35" localSheetId="8">#REF!</definedName>
    <definedName name="S1ITEM35" localSheetId="9">#REF!</definedName>
    <definedName name="S1ITEM35">#REF!</definedName>
    <definedName name="S1ITEM41" localSheetId="8">#REF!</definedName>
    <definedName name="S1ITEM41" localSheetId="9">#REF!</definedName>
    <definedName name="S1ITEM41">#REF!</definedName>
    <definedName name="S1ITEM42" localSheetId="8">#REF!</definedName>
    <definedName name="S1ITEM42" localSheetId="9">#REF!</definedName>
    <definedName name="S1ITEM42">#REF!</definedName>
    <definedName name="S1ITEM43" localSheetId="8">#REF!</definedName>
    <definedName name="S1ITEM43" localSheetId="9">#REF!</definedName>
    <definedName name="S1ITEM43">#REF!</definedName>
    <definedName name="S1ITEM44" localSheetId="8">#REF!</definedName>
    <definedName name="S1ITEM44" localSheetId="9">#REF!</definedName>
    <definedName name="S1ITEM44">#REF!</definedName>
    <definedName name="S1ITEM45" localSheetId="8">#REF!</definedName>
    <definedName name="S1ITEM45" localSheetId="9">#REF!</definedName>
    <definedName name="S1ITEM45">#REF!</definedName>
    <definedName name="S1ITEM51" localSheetId="8">#REF!</definedName>
    <definedName name="S1ITEM51" localSheetId="9">#REF!</definedName>
    <definedName name="S1ITEM51">#REF!</definedName>
    <definedName name="S1ITEM52" localSheetId="8">#REF!</definedName>
    <definedName name="S1ITEM52" localSheetId="9">#REF!</definedName>
    <definedName name="S1ITEM52">#REF!</definedName>
    <definedName name="S1ITEM53" localSheetId="8">#REF!</definedName>
    <definedName name="S1ITEM53" localSheetId="9">#REF!</definedName>
    <definedName name="S1ITEM53">#REF!</definedName>
    <definedName name="S1ITEM54" localSheetId="8">#REF!</definedName>
    <definedName name="S1ITEM54" localSheetId="9">#REF!</definedName>
    <definedName name="S1ITEM54">#REF!</definedName>
    <definedName name="S1ITEM55" localSheetId="8">#REF!</definedName>
    <definedName name="S1ITEM55" localSheetId="9">#REF!</definedName>
    <definedName name="S1ITEM55">#REF!</definedName>
    <definedName name="S1ITEM61" localSheetId="8">#REF!</definedName>
    <definedName name="S1ITEM61" localSheetId="9">#REF!</definedName>
    <definedName name="S1ITEM61">#REF!</definedName>
    <definedName name="S1ITEM62" localSheetId="8">#REF!</definedName>
    <definedName name="S1ITEM62" localSheetId="9">#REF!</definedName>
    <definedName name="S1ITEM62">#REF!</definedName>
    <definedName name="S1ITEM63" localSheetId="8">#REF!</definedName>
    <definedName name="S1ITEM63" localSheetId="9">#REF!</definedName>
    <definedName name="S1ITEM63">#REF!</definedName>
    <definedName name="S1ITEM64" localSheetId="8">#REF!</definedName>
    <definedName name="S1ITEM64" localSheetId="9">#REF!</definedName>
    <definedName name="S1ITEM64">#REF!</definedName>
    <definedName name="S1ITEM65" localSheetId="8">#REF!</definedName>
    <definedName name="S1ITEM65" localSheetId="9">#REF!</definedName>
    <definedName name="S1ITEM65">#REF!</definedName>
    <definedName name="S1ITEM71" localSheetId="8">#REF!</definedName>
    <definedName name="S1ITEM71" localSheetId="9">#REF!</definedName>
    <definedName name="S1ITEM71">#REF!</definedName>
    <definedName name="S1ITEM72" localSheetId="8">#REF!</definedName>
    <definedName name="S1ITEM72" localSheetId="9">#REF!</definedName>
    <definedName name="S1ITEM72">#REF!</definedName>
    <definedName name="S1ITEM73" localSheetId="8">#REF!</definedName>
    <definedName name="S1ITEM73" localSheetId="9">#REF!</definedName>
    <definedName name="S1ITEM73">#REF!</definedName>
    <definedName name="S1ITEM74" localSheetId="8">#REF!</definedName>
    <definedName name="S1ITEM74" localSheetId="9">#REF!</definedName>
    <definedName name="S1ITEM74">#REF!</definedName>
    <definedName name="S1ITEM75" localSheetId="8">#REF!</definedName>
    <definedName name="S1ITEM75" localSheetId="9">#REF!</definedName>
    <definedName name="S1ITEM75">#REF!</definedName>
    <definedName name="S1견적기준" localSheetId="8">#REF!</definedName>
    <definedName name="S1견적기준" localSheetId="9">#REF!</definedName>
    <definedName name="S1견적기준">#REF!</definedName>
    <definedName name="S1공사명" localSheetId="8">#REF!</definedName>
    <definedName name="S1공사명" localSheetId="9">#REF!</definedName>
    <definedName name="S1공사명">#REF!</definedName>
    <definedName name="S1부지면적" localSheetId="8">#REF!</definedName>
    <definedName name="S1부지면적" localSheetId="9">#REF!</definedName>
    <definedName name="S1부지면적">#REF!</definedName>
    <definedName name="S1부지위치" localSheetId="8">#REF!</definedName>
    <definedName name="S1부지위치" localSheetId="9">#REF!</definedName>
    <definedName name="S1부지위치">#REF!</definedName>
    <definedName name="S1수신처" localSheetId="8">#REF!</definedName>
    <definedName name="S1수신처" localSheetId="9">#REF!</definedName>
    <definedName name="S1수신처">#REF!</definedName>
    <definedName name="S1연면적" localSheetId="8">#REF!</definedName>
    <definedName name="S1연면적" localSheetId="9">#REF!</definedName>
    <definedName name="S1연면적">#REF!</definedName>
    <definedName name="S2ADDCOST" localSheetId="8">#REF!</definedName>
    <definedName name="S2ADDCOST" localSheetId="9">#REF!</definedName>
    <definedName name="S2ADDCOST">#REF!</definedName>
    <definedName name="S2APT_AREA" localSheetId="8">#REF!</definedName>
    <definedName name="S2APT_AREA" localSheetId="9">#REF!</definedName>
    <definedName name="S2APT_AREA">#REF!</definedName>
    <definedName name="S2APT_TOTAREA" localSheetId="8">#REF!</definedName>
    <definedName name="S2APT_TOTAREA" localSheetId="9">#REF!</definedName>
    <definedName name="S2APT_TOTAREA">#REF!</definedName>
    <definedName name="S2BLDG_INFO" localSheetId="8">#REF!</definedName>
    <definedName name="S2BLDG_INFO" localSheetId="9">#REF!</definedName>
    <definedName name="S2BLDG_INFO">#REF!</definedName>
    <definedName name="S2CIVILPYCOST" localSheetId="8">#REF!</definedName>
    <definedName name="S2CIVILPYCOST" localSheetId="9">#REF!</definedName>
    <definedName name="S2CIVILPYCOST">#REF!</definedName>
    <definedName name="S2DONG" localSheetId="8">#REF!</definedName>
    <definedName name="S2DONG" localSheetId="9">#REF!</definedName>
    <definedName name="S2DONG">#REF!</definedName>
    <definedName name="S2FLOOR" localSheetId="8">#REF!</definedName>
    <definedName name="S2FLOOR" localSheetId="9">#REF!</definedName>
    <definedName name="S2FLOOR">#REF!</definedName>
    <definedName name="S2KINDER_AREA" localSheetId="8">#REF!</definedName>
    <definedName name="S2KINDER_AREA" localSheetId="9">#REF!</definedName>
    <definedName name="S2KINDER_AREA">#REF!</definedName>
    <definedName name="S2L" localSheetId="7">#REF!</definedName>
    <definedName name="S2L" localSheetId="8">#REF!</definedName>
    <definedName name="S2L" localSheetId="9">#REF!</definedName>
    <definedName name="S2L">#REF!</definedName>
    <definedName name="S2MECH_AREA" localSheetId="8">#REF!</definedName>
    <definedName name="S2MECH_AREA" localSheetId="9">#REF!</definedName>
    <definedName name="S2MECH_AREA">#REF!</definedName>
    <definedName name="S2MGR_AREA" localSheetId="8">#REF!</definedName>
    <definedName name="S2MGR_AREA" localSheetId="9">#REF!</definedName>
    <definedName name="S2MGR_AREA">#REF!</definedName>
    <definedName name="S2PARK_AREA" localSheetId="8">#REF!</definedName>
    <definedName name="S2PARK_AREA" localSheetId="9">#REF!</definedName>
    <definedName name="S2PARK_AREA">#REF!</definedName>
    <definedName name="S2PYTYPE" localSheetId="8">#REF!</definedName>
    <definedName name="S2PYTYPE" localSheetId="9">#REF!</definedName>
    <definedName name="S2PYTYPE">#REF!</definedName>
    <definedName name="S2SHOP_AREA" localSheetId="8">#REF!</definedName>
    <definedName name="S2SHOP_AREA" localSheetId="9">#REF!</definedName>
    <definedName name="S2SHOP_AREA">#REF!</definedName>
    <definedName name="S2UNIT" localSheetId="8">#REF!</definedName>
    <definedName name="S2UNIT" localSheetId="9">#REF!</definedName>
    <definedName name="S2UNIT">#REF!</definedName>
    <definedName name="S2공기" localSheetId="8">#REF!</definedName>
    <definedName name="S2공기" localSheetId="9">#REF!</definedName>
    <definedName name="S2공기">#REF!</definedName>
    <definedName name="S2세대수" localSheetId="8">#REF!</definedName>
    <definedName name="S2세대수" localSheetId="9">#REF!</definedName>
    <definedName name="S2세대수">#REF!</definedName>
    <definedName name="S2연면적" localSheetId="8">#REF!</definedName>
    <definedName name="S2연면적" localSheetId="9">#REF!</definedName>
    <definedName name="S2연면적">#REF!</definedName>
    <definedName name="S2착공일" localSheetId="8">#REF!</definedName>
    <definedName name="S2착공일" localSheetId="9">#REF!</definedName>
    <definedName name="S2착공일">#REF!</definedName>
    <definedName name="S3KINDER" localSheetId="8">#REF!</definedName>
    <definedName name="S3KINDER" localSheetId="9">#REF!</definedName>
    <definedName name="S3KINDER">#REF!</definedName>
    <definedName name="S3MACH" localSheetId="8">#REF!</definedName>
    <definedName name="S3MACH" localSheetId="9">#REF!</definedName>
    <definedName name="S3MACH">#REF!</definedName>
    <definedName name="S3MANAGE" localSheetId="8">#REF!</definedName>
    <definedName name="S3MANAGE" localSheetId="9">#REF!</definedName>
    <definedName name="S3MANAGE">#REF!</definedName>
    <definedName name="S3PARK" localSheetId="8">#REF!</definedName>
    <definedName name="S3PARK" localSheetId="9">#REF!</definedName>
    <definedName name="S3PARK">#REF!</definedName>
    <definedName name="S3SEPTIC" localSheetId="8">#REF!</definedName>
    <definedName name="S3SEPTIC" localSheetId="9">#REF!</definedName>
    <definedName name="S3SEPTIC">#REF!</definedName>
    <definedName name="S3SHOP" localSheetId="8">#REF!</definedName>
    <definedName name="S3SHOP" localSheetId="9">#REF!</definedName>
    <definedName name="S3SHOP">#REF!</definedName>
    <definedName name="S3WATER" localSheetId="8">#REF!</definedName>
    <definedName name="S3WATER" localSheetId="9">#REF!</definedName>
    <definedName name="S3WATER">#REF!</definedName>
    <definedName name="S4APT_PYCOST" localSheetId="8">#REF!</definedName>
    <definedName name="S4APT_PYCOST" localSheetId="9">#REF!</definedName>
    <definedName name="S4APT_PYCOST">#REF!</definedName>
    <definedName name="S4APTBOX" localSheetId="8">#REF!</definedName>
    <definedName name="S4APTBOX" localSheetId="9">#REF!</definedName>
    <definedName name="S4APTBOX">#REF!</definedName>
    <definedName name="S4CIVIL_COST" localSheetId="8">#REF!</definedName>
    <definedName name="S4CIVIL_COST" localSheetId="9">#REF!</definedName>
    <definedName name="S4CIVIL_COST">#REF!</definedName>
    <definedName name="S4DONG" localSheetId="8">#REF!</definedName>
    <definedName name="S4DONG" localSheetId="9">#REF!</definedName>
    <definedName name="S4DONG">#REF!</definedName>
    <definedName name="S5SITE" localSheetId="8">#REF!</definedName>
    <definedName name="S5SITE" localSheetId="9">#REF!</definedName>
    <definedName name="S5SITE">#REF!</definedName>
    <definedName name="S5공기" localSheetId="8">#REF!</definedName>
    <definedName name="S5공기" localSheetId="9">#REF!</definedName>
    <definedName name="S5공기">#REF!</definedName>
    <definedName name="S5세대수" localSheetId="8">#REF!</definedName>
    <definedName name="S5세대수" localSheetId="9">#REF!</definedName>
    <definedName name="S5세대수">#REF!</definedName>
    <definedName name="S5연면적" localSheetId="8">#REF!</definedName>
    <definedName name="S5연면적" localSheetId="9">#REF!</definedName>
    <definedName name="S5연면적">#REF!</definedName>
    <definedName name="S5추가공사비" localSheetId="8">#REF!</definedName>
    <definedName name="S5추가공사비" localSheetId="9">#REF!</definedName>
    <definedName name="S5추가공사비">#REF!</definedName>
    <definedName name="S5층수" localSheetId="8">#REF!</definedName>
    <definedName name="S5층수" localSheetId="9">#REF!</definedName>
    <definedName name="S5층수">#REF!</definedName>
    <definedName name="S6견적금액" localSheetId="8">#REF!</definedName>
    <definedName name="S6견적금액" localSheetId="9">#REF!</definedName>
    <definedName name="S6견적금액">#REF!</definedName>
    <definedName name="S6견적자" localSheetId="8">#REF!</definedName>
    <definedName name="S6견적자" localSheetId="9">#REF!</definedName>
    <definedName name="S6견적자">#REF!</definedName>
    <definedName name="S6기타" localSheetId="8">#REF!</definedName>
    <definedName name="S6기타" localSheetId="9">#REF!</definedName>
    <definedName name="S6기타">#REF!</definedName>
    <definedName name="S6담장" localSheetId="8">#REF!</definedName>
    <definedName name="S6담장" localSheetId="9">#REF!</definedName>
    <definedName name="S6담장">#REF!</definedName>
    <definedName name="S6시설물" localSheetId="8">#REF!</definedName>
    <definedName name="S6시설물" localSheetId="9">#REF!</definedName>
    <definedName name="S6시설물">#REF!</definedName>
    <definedName name="S6연면적" localSheetId="8">#REF!</definedName>
    <definedName name="S6연면적" localSheetId="9">#REF!</definedName>
    <definedName name="S6연면적">#REF!</definedName>
    <definedName name="S6조경" localSheetId="8">#REF!</definedName>
    <definedName name="S6조경" localSheetId="9">#REF!</definedName>
    <definedName name="S6조경">#REF!</definedName>
    <definedName name="S6토목금액" localSheetId="8">#REF!</definedName>
    <definedName name="S6토목금액" localSheetId="9">#REF!</definedName>
    <definedName name="S6토목금액">#REF!</definedName>
    <definedName name="S7ARGUE_PYCOST" localSheetId="8">#REF!</definedName>
    <definedName name="S7ARGUE_PYCOST" localSheetId="9">#REF!</definedName>
    <definedName name="S7ARGUE_PYCOST">#REF!</definedName>
    <definedName name="S7ARGUE1" localSheetId="8">#REF!</definedName>
    <definedName name="S7ARGUE1" localSheetId="9">#REF!</definedName>
    <definedName name="S7ARGUE1">#REF!</definedName>
    <definedName name="S8ADD" localSheetId="8">#REF!</definedName>
    <definedName name="S8ADD" localSheetId="9">#REF!</definedName>
    <definedName name="S8ADD">#REF!</definedName>
    <definedName name="S8ARCHADD_BOX" localSheetId="8">#REF!</definedName>
    <definedName name="S8ARCHADD_BOX" localSheetId="9">#REF!</definedName>
    <definedName name="S8ARCHADD_BOX">#REF!</definedName>
    <definedName name="S9매입세율" localSheetId="8">#REF!</definedName>
    <definedName name="S9매입세율" localSheetId="9">#REF!</definedName>
    <definedName name="S9매입세율">#REF!</definedName>
    <definedName name="S9법정안전관리비" localSheetId="8">#REF!</definedName>
    <definedName name="S9법정안전관리비" localSheetId="9">#REF!</definedName>
    <definedName name="S9법정안전관리비">#REF!</definedName>
    <definedName name="S9보험료_기본" localSheetId="8">#REF!</definedName>
    <definedName name="S9보험료_기본" localSheetId="9">#REF!</definedName>
    <definedName name="S9보험료_기본">#REF!</definedName>
    <definedName name="S9비적용면적" localSheetId="8">#REF!</definedName>
    <definedName name="S9비적용면적" localSheetId="9">#REF!</definedName>
    <definedName name="S9비적용면적">#REF!</definedName>
    <definedName name="S9설비" localSheetId="8">#REF!</definedName>
    <definedName name="S9설비" localSheetId="9">#REF!</definedName>
    <definedName name="S9설비">#REF!</definedName>
    <definedName name="S9안전_경비율" localSheetId="8">#REF!</definedName>
    <definedName name="S9안전_경비율" localSheetId="9">#REF!</definedName>
    <definedName name="S9안전_경비율">#REF!</definedName>
    <definedName name="S9안전관리비공제" localSheetId="8">#REF!</definedName>
    <definedName name="S9안전관리비공제" localSheetId="9">#REF!</definedName>
    <definedName name="S9안전관리비공제">#REF!</definedName>
    <definedName name="S9연면적" localSheetId="8">#REF!</definedName>
    <definedName name="S9연면적" localSheetId="9">#REF!</definedName>
    <definedName name="S9연면적">#REF!</definedName>
    <definedName name="S9전기" localSheetId="8">#REF!</definedName>
    <definedName name="S9전기" localSheetId="9">#REF!</definedName>
    <definedName name="S9전기">#REF!</definedName>
    <definedName name="S9토목" localSheetId="8">#REF!</definedName>
    <definedName name="S9토목" localSheetId="9">#REF!</definedName>
    <definedName name="S9토목">#REF!</definedName>
    <definedName name="sa_jae" localSheetId="8">#REF!</definedName>
    <definedName name="sa_jae" localSheetId="9">#REF!</definedName>
    <definedName name="sa_jae">#REF!</definedName>
    <definedName name="SA12C_1" localSheetId="8">#REF!</definedName>
    <definedName name="SA12C_1" localSheetId="9">#REF!</definedName>
    <definedName name="SA12C_1">#REF!</definedName>
    <definedName name="SA12C_2" localSheetId="8">#REF!</definedName>
    <definedName name="SA12C_2" localSheetId="9">#REF!</definedName>
    <definedName name="SA12C_2">#REF!</definedName>
    <definedName name="SA17C_1" localSheetId="8">#REF!</definedName>
    <definedName name="SA17C_1" localSheetId="9">#REF!</definedName>
    <definedName name="SA17C_1">#REF!</definedName>
    <definedName name="SA17C_2" localSheetId="8">#REF!</definedName>
    <definedName name="SA17C_2" localSheetId="9">#REF!</definedName>
    <definedName name="SA17C_2">#REF!</definedName>
    <definedName name="SADDDFGH" localSheetId="8">#REF!</definedName>
    <definedName name="SADDDFGH" localSheetId="9">#REF!</definedName>
    <definedName name="SADDDFGH">#REF!</definedName>
    <definedName name="SADE" localSheetId="7">#REF!</definedName>
    <definedName name="SADF" localSheetId="7">#REF!</definedName>
    <definedName name="SALARY" localSheetId="8">#REF!</definedName>
    <definedName name="SALARY" localSheetId="9">#REF!</definedName>
    <definedName name="SALARY">#REF!</definedName>
    <definedName name="SALESPLAN" localSheetId="8">#REF!</definedName>
    <definedName name="SALESPLAN" localSheetId="9">#REF!</definedName>
    <definedName name="SALESPLAN">#REF!</definedName>
    <definedName name="Sammi_2_제1압연_List" localSheetId="7">#REF!</definedName>
    <definedName name="Sammi_2_제1압연_List" localSheetId="8">#REF!</definedName>
    <definedName name="Sammi_2_제1압연_List" localSheetId="9">#REF!</definedName>
    <definedName name="Sammi_2_제1압연_List">#REF!</definedName>
    <definedName name="sample" hidden="1">#REF!</definedName>
    <definedName name="SAPBEXdnldView" localSheetId="8" hidden="1">"3U0U965XADX29E4N9IYTM5KS9"</definedName>
    <definedName name="SAPBEXdnldView" localSheetId="9" hidden="1">"3U0U965XADX29E4N9IYTM5KS9"</definedName>
    <definedName name="SAPBEXdnldView" hidden="1">"3TQJ5PWZQ85MUZZ9HFMZG8QFM"</definedName>
    <definedName name="SAPBEXrevision" localSheetId="8">5</definedName>
    <definedName name="SAPBEXrevision" localSheetId="9">5</definedName>
    <definedName name="SAPBEXrevision" hidden="1">1</definedName>
    <definedName name="SAPBEXsysID" localSheetId="8" hidden="1">"BP1"</definedName>
    <definedName name="SAPBEXsysID" localSheetId="9" hidden="1">"BP1"</definedName>
    <definedName name="SAPBEXsysID" hidden="1">"PBW"</definedName>
    <definedName name="SAPBEXwbID" localSheetId="8">"461MV176AFZ8EMO9X5CXOB1LL"</definedName>
    <definedName name="SAPBEXwbID" localSheetId="9">"461MV176AFZ8EMO9X5CXOB1LL"</definedName>
    <definedName name="SAPBEXwbID" hidden="1">"D7YS91DO6AH63WSISAHSVT04U"</definedName>
    <definedName name="SaveNewFile" localSheetId="7">#N/A</definedName>
    <definedName name="SaveNewFile" localSheetId="6">수목가격!SaveNewFile</definedName>
    <definedName name="sb" localSheetId="7">#REF!</definedName>
    <definedName name="sb" localSheetId="8">#REF!</definedName>
    <definedName name="sb" localSheetId="6">#REF!</definedName>
    <definedName name="sb" localSheetId="9">#REF!</definedName>
    <definedName name="sb">#REF!</definedName>
    <definedName name="SChonsei" localSheetId="8">#REF!</definedName>
    <definedName name="SChonsei" localSheetId="6">#REF!</definedName>
    <definedName name="SChonsei" localSheetId="9">#REF!</definedName>
    <definedName name="SChonsei">#REF!</definedName>
    <definedName name="sd" localSheetId="7">#REF!</definedName>
    <definedName name="SD" localSheetId="8">{"'용역비'!$A$4:$C$8"}</definedName>
    <definedName name="SD" localSheetId="9">{"'용역비'!$A$4:$C$8"}</definedName>
    <definedName name="SD">{"'용역비'!$A$4:$C$8"}</definedName>
    <definedName name="SDD" localSheetId="8" hidden="1">{#N/A,#N/A,FALSE,"ALM-ASISC"}</definedName>
    <definedName name="SDD" localSheetId="9" hidden="1">{#N/A,#N/A,FALSE,"ALM-ASISC"}</definedName>
    <definedName name="SDD" hidden="1">{#N/A,#N/A,FALSE,"ALM-ASISC"}</definedName>
    <definedName name="sdg" localSheetId="7" hidden="1">#REF!</definedName>
    <definedName name="sdg" hidden="1">#REF!</definedName>
    <definedName name="sdgdsfdsgdsfggfdsd" localSheetId="7" hidden="1">#REF!</definedName>
    <definedName name="sdgdsfdsgdsfggfdsd" localSheetId="8" hidden="1">#REF!</definedName>
    <definedName name="sdgdsfdsgdsfggfdsd" localSheetId="9" hidden="1">#REF!</definedName>
    <definedName name="sdgdsfdsgdsfggfdsd" hidden="1">#REF!</definedName>
    <definedName name="sdgfdsg" localSheetId="7">#REF!</definedName>
    <definedName name="sdgfdsg" localSheetId="8">#REF!</definedName>
    <definedName name="sdgfdsg" localSheetId="9">#REF!</definedName>
    <definedName name="sdgfdsg">#REF!</definedName>
    <definedName name="sdgfdsgf" localSheetId="7">#REF!</definedName>
    <definedName name="sdgfdsgf" localSheetId="8">#REF!</definedName>
    <definedName name="sdgfdsgf" localSheetId="9">#REF!</definedName>
    <definedName name="sdgfdsgf">#REF!</definedName>
    <definedName name="sdgfdsgfd" localSheetId="7">#REF!</definedName>
    <definedName name="sdgfdsgfd" localSheetId="8">#REF!</definedName>
    <definedName name="sdgfdsgfd" localSheetId="9">#REF!</definedName>
    <definedName name="sdgfdsgfd">#REF!</definedName>
    <definedName name="sdryhj" localSheetId="8">{"'용역비'!$A$4:$C$8"}</definedName>
    <definedName name="sdryhj" localSheetId="9">{"'용역비'!$A$4:$C$8"}</definedName>
    <definedName name="sdryhj" hidden="1">{"'용역비'!$A$4:$C$8"}</definedName>
    <definedName name="sdsss" localSheetId="8">#REF!</definedName>
    <definedName name="sdsss" localSheetId="9">#REF!</definedName>
    <definedName name="sdsss">#REF!</definedName>
    <definedName name="SE" localSheetId="8">{"'용역비'!$A$4:$C$8"}</definedName>
    <definedName name="SE" localSheetId="9">{"'용역비'!$A$4:$C$8"}</definedName>
    <definedName name="SE" hidden="1">{"'용역비'!$A$4:$C$8"}</definedName>
    <definedName name="SEC_서울" localSheetId="8">#REF!</definedName>
    <definedName name="SEC_서울" localSheetId="9">#REF!</definedName>
    <definedName name="SEC_서울">#REF!</definedName>
    <definedName name="select_gj" localSheetId="8">물건조서!select_gj</definedName>
    <definedName name="select_gj" localSheetId="9">물건조서!select_gj</definedName>
    <definedName name="select_gj">[0]!select_gj</definedName>
    <definedName name="select_gs" localSheetId="8">물건조서!select_gs</definedName>
    <definedName name="select_gs" localSheetId="9">물건조서!select_gs</definedName>
    <definedName name="select_gs">[0]!select_gs</definedName>
    <definedName name="select_ij1" localSheetId="8">물건조서!select_ij1</definedName>
    <definedName name="select_ij1" localSheetId="9">물건조서!select_ij1</definedName>
    <definedName name="select_ij1">[0]!select_ij1</definedName>
    <definedName name="select_ij2" localSheetId="8">물건조서!select_ij2</definedName>
    <definedName name="select_ij2" localSheetId="9">물건조서!select_ij2</definedName>
    <definedName name="select_ij2">[0]!select_ij2</definedName>
    <definedName name="select_ij3" localSheetId="8">물건조서!select_ij3</definedName>
    <definedName name="select_ij3" localSheetId="9">물건조서!select_ij3</definedName>
    <definedName name="select_ij3">[0]!select_ij3</definedName>
    <definedName name="select_ti" localSheetId="8">물건조서!select_ti</definedName>
    <definedName name="select_ti" localSheetId="9">물건조서!select_ti</definedName>
    <definedName name="select_ti">[0]!select_ti</definedName>
    <definedName name="sencount" hidden="1">1</definedName>
    <definedName name="Sensistivity_BuyPrice" localSheetId="7">#REF!</definedName>
    <definedName name="Sensistivity_Exit_Price" localSheetId="7">#REF!</definedName>
    <definedName name="Sensistivity_Hold_Period" localSheetId="7">#REF!</definedName>
    <definedName name="SEQU">#N/A</definedName>
    <definedName name="SERVICE" localSheetId="7" hidden="1">{#N/A,#N/A,FALSE,"이태원철근"}</definedName>
    <definedName name="SERVICE" localSheetId="8" hidden="1">{#N/A,#N/A,FALSE,"이태원철근"}</definedName>
    <definedName name="SERVICE" localSheetId="6" hidden="1">{#N/A,#N/A,FALSE,"이태원철근"}</definedName>
    <definedName name="SERVICE" localSheetId="9" hidden="1">{#N/A,#N/A,FALSE,"이태원철근"}</definedName>
    <definedName name="SERVICE" hidden="1">{#N/A,#N/A,FALSE,"이태원철근"}</definedName>
    <definedName name="SERVICE_1" hidden="1">{#N/A,#N/A,FALSE,"이태원철근"}</definedName>
    <definedName name="Service_Charge_Collection" localSheetId="7">#REF!</definedName>
    <definedName name="SEXCV" localSheetId="8">#REF!</definedName>
    <definedName name="SEXCV" localSheetId="9">#REF!</definedName>
    <definedName name="SEXCV">#REF!</definedName>
    <definedName name="SEXP">#N/A</definedName>
    <definedName name="sf" localSheetId="8">#REF!</definedName>
    <definedName name="sf" localSheetId="9">#REF!</definedName>
    <definedName name="sf">#REF!</definedName>
    <definedName name="SF_1" localSheetId="8">#REF!</definedName>
    <definedName name="SF_1" localSheetId="9">#REF!</definedName>
    <definedName name="SF_1">#REF!</definedName>
    <definedName name="SF_2" localSheetId="8">#REF!</definedName>
    <definedName name="SF_2" localSheetId="9">#REF!</definedName>
    <definedName name="SF_2">#REF!</definedName>
    <definedName name="SF_3" localSheetId="8">#REF!</definedName>
    <definedName name="SF_3" localSheetId="9">#REF!</definedName>
    <definedName name="SF_3">#REF!</definedName>
    <definedName name="SF_4" localSheetId="8">#REF!</definedName>
    <definedName name="SF_4" localSheetId="9">#REF!</definedName>
    <definedName name="SF_4">#REF!</definedName>
    <definedName name="SF_5" localSheetId="8">#REF!</definedName>
    <definedName name="SF_5" localSheetId="9">#REF!</definedName>
    <definedName name="SF_5">#REF!</definedName>
    <definedName name="SF_6" localSheetId="8">#REF!</definedName>
    <definedName name="SF_6" localSheetId="9">#REF!</definedName>
    <definedName name="SF_6">#REF!</definedName>
    <definedName name="sfp" localSheetId="7">#REF!</definedName>
    <definedName name="SFS" localSheetId="8">#REF!</definedName>
    <definedName name="SFS" localSheetId="9">#REF!</definedName>
    <definedName name="SFS">#REF!</definedName>
    <definedName name="sgddsgdfdsg" localSheetId="7">#REF!</definedName>
    <definedName name="sgddsgdfdsg" localSheetId="8">#REF!</definedName>
    <definedName name="sgddsgdfdsg" localSheetId="9">#REF!</definedName>
    <definedName name="sgddsgdfdsg">#REF!</definedName>
    <definedName name="sgdsg" localSheetId="7">#REF!</definedName>
    <definedName name="sgdsg" localSheetId="8">#REF!</definedName>
    <definedName name="sgdsg" localSheetId="9">#REF!</definedName>
    <definedName name="sgdsg">#REF!</definedName>
    <definedName name="sgfddsgfd" localSheetId="7">#REF!</definedName>
    <definedName name="sgfddsgfd" localSheetId="8">#REF!</definedName>
    <definedName name="sgfddsgfd" localSheetId="9">#REF!</definedName>
    <definedName name="sgfddsgfd">#REF!</definedName>
    <definedName name="sgfdsg" localSheetId="7">#REF!</definedName>
    <definedName name="sgfdsg" localSheetId="8">#REF!</definedName>
    <definedName name="sgfdsg" localSheetId="9">#REF!</definedName>
    <definedName name="sgfdsg">#REF!</definedName>
    <definedName name="sgfdsgfd" localSheetId="7">#REF!</definedName>
    <definedName name="sgfdsgfd" localSheetId="8">#REF!</definedName>
    <definedName name="sgfdsgfd" localSheetId="9">#REF!</definedName>
    <definedName name="sgfdsgfd">#REF!</definedName>
    <definedName name="SH" localSheetId="8">#REF!</definedName>
    <definedName name="SH" localSheetId="9">#REF!</definedName>
    <definedName name="SH">#REF!</definedName>
    <definedName name="SHE" localSheetId="8">#REF!</definedName>
    <definedName name="SHE" localSheetId="9">#REF!</definedName>
    <definedName name="SHE">#REF!</definedName>
    <definedName name="sheet" localSheetId="8">#REF!</definedName>
    <definedName name="sheet" localSheetId="9">#REF!</definedName>
    <definedName name="sheet">#REF!</definedName>
    <definedName name="SHT" localSheetId="8">#REF!</definedName>
    <definedName name="SHT" localSheetId="9">#REF!</definedName>
    <definedName name="SHT">#REF!</definedName>
    <definedName name="sigy" localSheetId="8">#REF!</definedName>
    <definedName name="sigy" localSheetId="9">#REF!</definedName>
    <definedName name="sigy">#REF!</definedName>
    <definedName name="simul" localSheetId="8">#REF!</definedName>
    <definedName name="simul" localSheetId="9">#REF!</definedName>
    <definedName name="simul">#REF!</definedName>
    <definedName name="sinchook" localSheetId="8">#REF!</definedName>
    <definedName name="sinchook" localSheetId="9">#REF!</definedName>
    <definedName name="sinchook">#REF!</definedName>
    <definedName name="SIS" localSheetId="8">#REF!</definedName>
    <definedName name="SIS" localSheetId="9">#REF!</definedName>
    <definedName name="SIS">#REF!</definedName>
    <definedName name="SIZE">#N/A</definedName>
    <definedName name="sjdk" localSheetId="8" hidden="1">#REF!</definedName>
    <definedName name="sjdk" localSheetId="9" hidden="1">#REF!</definedName>
    <definedName name="sjdk" hidden="1">#REF!</definedName>
    <definedName name="SKEW" localSheetId="8">#REF!</definedName>
    <definedName name="SKEW" localSheetId="9">#REF!</definedName>
    <definedName name="SKEW">#REF!</definedName>
    <definedName name="SKIN" localSheetId="8">#REF!</definedName>
    <definedName name="SKIN" localSheetId="9">#REF!</definedName>
    <definedName name="SKIN">#REF!</definedName>
    <definedName name="skrckrh" localSheetId="8">물건조서!skrckrh</definedName>
    <definedName name="skrckrh" localSheetId="9">물건조서!skrckrh</definedName>
    <definedName name="skrckrh">[0]!skrckrh</definedName>
    <definedName name="SLAB">#N/A</definedName>
    <definedName name="SLAB1" localSheetId="8">#REF!</definedName>
    <definedName name="SLAB1" localSheetId="9">#REF!</definedName>
    <definedName name="SLAB1">#REF!</definedName>
    <definedName name="SLAB2" localSheetId="8">#REF!</definedName>
    <definedName name="SLAB2" localSheetId="9">#REF!</definedName>
    <definedName name="SLAB2">#REF!</definedName>
    <definedName name="SLAB3" localSheetId="8">#REF!</definedName>
    <definedName name="SLAB3" localSheetId="9">#REF!</definedName>
    <definedName name="SLAB3">#REF!</definedName>
    <definedName name="slabt" localSheetId="8">#REF!</definedName>
    <definedName name="slabt" localSheetId="9">#REF!</definedName>
    <definedName name="slabt">#REF!</definedName>
    <definedName name="slh" localSheetId="8">#REF!</definedName>
    <definedName name="slh" localSheetId="9">#REF!</definedName>
    <definedName name="slh">#REF!</definedName>
    <definedName name="SMAT">#N/A</definedName>
    <definedName name="SMHR">#N/A</definedName>
    <definedName name="SMP" localSheetId="8">#REF!</definedName>
    <definedName name="SMP" localSheetId="9">#REF!</definedName>
    <definedName name="SMP">#REF!</definedName>
    <definedName name="solver_adj" localSheetId="8" hidden="1">#REF!,#REF!</definedName>
    <definedName name="solver_adj" localSheetId="9" hidden="1">#REF!,#REF!</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hs1" localSheetId="7" hidden="1">#REF!</definedName>
    <definedName name="solver_lhs1" localSheetId="8" hidden="1">#REF!</definedName>
    <definedName name="solver_lhs1" localSheetId="9" hidden="1">#REF!</definedName>
    <definedName name="solver_lhs1" hidden="1">#REF!</definedName>
    <definedName name="solver_lin" hidden="1">2</definedName>
    <definedName name="solver_neg" hidden="1">2</definedName>
    <definedName name="solver_num" hidden="1">0</definedName>
    <definedName name="solver_nwt" hidden="1">1</definedName>
    <definedName name="solver_opt" localSheetId="8" hidden="1">#REF!</definedName>
    <definedName name="solver_opt" localSheetId="9" hidden="1">#REF!</definedName>
    <definedName name="solver_opt" hidden="1">#REF!</definedName>
    <definedName name="solver_pre" hidden="1">0.000001</definedName>
    <definedName name="solver_rel1" hidden="1">1</definedName>
    <definedName name="solver_rhs1" localSheetId="7" hidden="1">#REF!*1.5</definedName>
    <definedName name="solver_rhs1" localSheetId="8" hidden="1">#REF!*1.5</definedName>
    <definedName name="solver_rhs1" localSheetId="9" hidden="1">#REF!*1.5</definedName>
    <definedName name="solver_rhs1" hidden="1">#REF!*1.5</definedName>
    <definedName name="solver_rhs1_1" hidden="1">#REF!*1.5</definedName>
    <definedName name="solver_scl" hidden="1">2</definedName>
    <definedName name="solver_sho" hidden="1">2</definedName>
    <definedName name="solver_tim" hidden="1">100</definedName>
    <definedName name="solver_tmp" localSheetId="8" hidden="1">#REF!,#REF!</definedName>
    <definedName name="solver_tmp" localSheetId="9" hidden="1">#REF!,#REF!</definedName>
    <definedName name="solver_tmp" hidden="1">#REF!,#REF!</definedName>
    <definedName name="solver_tol" hidden="1">0.05</definedName>
    <definedName name="solver_typ" hidden="1">1</definedName>
    <definedName name="solver_val" hidden="1">0</definedName>
    <definedName name="Sort" localSheetId="7">#REF!</definedName>
    <definedName name="SORTCODE">#N/A</definedName>
    <definedName name="sp" localSheetId="7" hidden="1">{#N/A,#N/A,FALSE,"단가표지"}</definedName>
    <definedName name="sp" localSheetId="6" hidden="1">{#N/A,#N/A,FALSE,"단가표지"}</definedName>
    <definedName name="sp" hidden="1">{#N/A,#N/A,FALSE,"단가표지"}</definedName>
    <definedName name="SPA" localSheetId="7">#REF!</definedName>
    <definedName name="SPA" localSheetId="8">#REF!</definedName>
    <definedName name="SPA" localSheetId="9">#REF!</definedName>
    <definedName name="SPA">#REF!</definedName>
    <definedName name="SPACE" localSheetId="7">#REF!</definedName>
    <definedName name="SPEC" localSheetId="8">#REF!</definedName>
    <definedName name="SPEC" localSheetId="9">#REF!</definedName>
    <definedName name="SPEC">#REF!</definedName>
    <definedName name="Special_Capital_Gain_Tax" localSheetId="7">#REF!</definedName>
    <definedName name="SPP_백__PIPE_100A_단중" localSheetId="7">#REF!</definedName>
    <definedName name="SPP_백__PIPE_125A_단중" localSheetId="7">#REF!</definedName>
    <definedName name="SPRSLV_1" localSheetId="8">#REF!</definedName>
    <definedName name="SPRSLV_1" localSheetId="9">#REF!</definedName>
    <definedName name="SPRSLV_1">#REF!</definedName>
    <definedName name="SPRSLV_2" localSheetId="8">#REF!</definedName>
    <definedName name="SPRSLV_2" localSheetId="9">#REF!</definedName>
    <definedName name="SPRSLV_2">#REF!</definedName>
    <definedName name="srth" localSheetId="8">{"'용역비'!$A$4:$C$8"}</definedName>
    <definedName name="srth" localSheetId="9">{"'용역비'!$A$4:$C$8"}</definedName>
    <definedName name="srth" hidden="1">{"'용역비'!$A$4:$C$8"}</definedName>
    <definedName name="SS" localSheetId="8">#REF!</definedName>
    <definedName name="SS" localSheetId="9">#REF!</definedName>
    <definedName name="SS">#REF!</definedName>
    <definedName name="SSSS" localSheetId="8" hidden="1">#REF!</definedName>
    <definedName name="SSSS" localSheetId="9" hidden="1">#REF!</definedName>
    <definedName name="SSSS" hidden="1">#REF!</definedName>
    <definedName name="ssssss" localSheetId="8" hidden="1">{#N/A,#N/A,FALSE,"3가";#N/A,#N/A,FALSE,"3나";#N/A,#N/A,FALSE,"3다"}</definedName>
    <definedName name="ssssss" localSheetId="9" hidden="1">{#N/A,#N/A,FALSE,"3가";#N/A,#N/A,FALSE,"3나";#N/A,#N/A,FALSE,"3다"}</definedName>
    <definedName name="ssssss" hidden="1">{#N/A,#N/A,FALSE,"3가";#N/A,#N/A,FALSE,"3나";#N/A,#N/A,FALSE,"3다"}</definedName>
    <definedName name="ssssssss" localSheetId="8" hidden="1">{#N/A,#N/A,FALSE,"3가";#N/A,#N/A,FALSE,"3나";#N/A,#N/A,FALSE,"3다"}</definedName>
    <definedName name="ssssssss" localSheetId="9" hidden="1">{#N/A,#N/A,FALSE,"3가";#N/A,#N/A,FALSE,"3나";#N/A,#N/A,FALSE,"3다"}</definedName>
    <definedName name="ssssssss" hidden="1">{#N/A,#N/A,FALSE,"3가";#N/A,#N/A,FALSE,"3나";#N/A,#N/A,FALSE,"3다"}</definedName>
    <definedName name="ST" localSheetId="8">#REF!</definedName>
    <definedName name="ST" localSheetId="9">#REF!</definedName>
    <definedName name="ST">#REF!</definedName>
    <definedName name="stacking" localSheetId="7">#N/A</definedName>
    <definedName name="stacking" localSheetId="6">수목가격!stacking</definedName>
    <definedName name="stacking">#N/A</definedName>
    <definedName name="STAFF" localSheetId="7">#REF!</definedName>
    <definedName name="STAFF" localSheetId="8">#REF!</definedName>
    <definedName name="STAFF" localSheetId="6">#REF!</definedName>
    <definedName name="STAFF" localSheetId="9">#REF!</definedName>
    <definedName name="STAFF">#REF!</definedName>
    <definedName name="stand" localSheetId="8">#REF!</definedName>
    <definedName name="stand" localSheetId="9">#REF!</definedName>
    <definedName name="stand">#REF!</definedName>
    <definedName name="start" localSheetId="7">#REF!</definedName>
    <definedName name="start" localSheetId="8">#REF!</definedName>
    <definedName name="start" localSheetId="9">#REF!</definedName>
    <definedName name="start">#REF!</definedName>
    <definedName name="STRUT" localSheetId="8">#REF!</definedName>
    <definedName name="STRUT" localSheetId="9">#REF!</definedName>
    <definedName name="STRUT">#REF!</definedName>
    <definedName name="STRUT_E" localSheetId="8">#REF!</definedName>
    <definedName name="STRUT_E" localSheetId="9">#REF!</definedName>
    <definedName name="STRUT_E">#REF!</definedName>
    <definedName name="STRUT_EA" localSheetId="8">#REF!</definedName>
    <definedName name="STRUT_EA" localSheetId="9">#REF!</definedName>
    <definedName name="STRUT_EA">#REF!</definedName>
    <definedName name="STRUT_EA1" localSheetId="8">#REF!</definedName>
    <definedName name="STRUT_EA1" localSheetId="9">#REF!</definedName>
    <definedName name="STRUT_EA1">#REF!</definedName>
    <definedName name="STS" localSheetId="8">{"'용역비'!$A$4:$C$8"}</definedName>
    <definedName name="STS" localSheetId="9">{"'용역비'!$A$4:$C$8"}</definedName>
    <definedName name="STS" hidden="1">{"'용역비'!$A$4:$C$8"}</definedName>
    <definedName name="sun_imsi" localSheetId="8">#REF!</definedName>
    <definedName name="sun_imsi" localSheetId="9">#REF!</definedName>
    <definedName name="sun_imsi">#REF!</definedName>
    <definedName name="sung">#N/A</definedName>
    <definedName name="SV" localSheetId="7">#REF!</definedName>
    <definedName name="SVR" localSheetId="7">#REF!</definedName>
    <definedName name="SVRAG" localSheetId="7">#REF!</definedName>
    <definedName name="sw설치" localSheetId="8">#REF!</definedName>
    <definedName name="sw설치" localSheetId="9">#REF!</definedName>
    <definedName name="sw설치">#REF!</definedName>
    <definedName name="sw시험" localSheetId="8">#REF!</definedName>
    <definedName name="sw시험" localSheetId="9">#REF!</definedName>
    <definedName name="sw시험">#REF!</definedName>
    <definedName name="t" localSheetId="7">#REF!</definedName>
    <definedName name="T.B.M설치" localSheetId="8">#REF!</definedName>
    <definedName name="T.B.M설치" localSheetId="9">#REF!</definedName>
    <definedName name="T.B.M설치">#REF!</definedName>
    <definedName name="T_2">#N/A</definedName>
    <definedName name="T_3">#N/A</definedName>
    <definedName name="T_4">#N/A</definedName>
    <definedName name="T_AMOUNT" localSheetId="8">#REF!</definedName>
    <definedName name="T_AMOUNT" localSheetId="9">#REF!</definedName>
    <definedName name="T_AMOUNT">#REF!</definedName>
    <definedName name="T_table" localSheetId="8">#REF!</definedName>
    <definedName name="T_table" localSheetId="9">#REF!</definedName>
    <definedName name="T_table">#REF!</definedName>
    <definedName name="T_UPRICE" localSheetId="8">#REF!</definedName>
    <definedName name="T_UPRICE" localSheetId="9">#REF!</definedName>
    <definedName name="T_UPRICE">#REF!</definedName>
    <definedName name="T1_3240" localSheetId="8">#REF!</definedName>
    <definedName name="T1_3240" localSheetId="9">#REF!</definedName>
    <definedName name="T1_3240">#REF!</definedName>
    <definedName name="T1_MOD" localSheetId="8">#REF!</definedName>
    <definedName name="T1_MOD" localSheetId="9">#REF!</definedName>
    <definedName name="T1_MOD">#REF!</definedName>
    <definedName name="T10B" localSheetId="8">#REF!</definedName>
    <definedName name="T10B" localSheetId="9">#REF!</definedName>
    <definedName name="T10B">#REF!</definedName>
    <definedName name="T10B1" localSheetId="8">#REF!</definedName>
    <definedName name="T10B1" localSheetId="9">#REF!</definedName>
    <definedName name="T10B1">#REF!</definedName>
    <definedName name="T10B2" localSheetId="8">#REF!</definedName>
    <definedName name="T10B2" localSheetId="9">#REF!</definedName>
    <definedName name="T10B2">#REF!</definedName>
    <definedName name="T10B3" localSheetId="8">#REF!</definedName>
    <definedName name="T10B3" localSheetId="9">#REF!</definedName>
    <definedName name="T10B3">#REF!</definedName>
    <definedName name="T10B4" localSheetId="8">#REF!</definedName>
    <definedName name="T10B4" localSheetId="9">#REF!</definedName>
    <definedName name="T10B4">#REF!</definedName>
    <definedName name="T10B5" localSheetId="8">#REF!</definedName>
    <definedName name="T10B5" localSheetId="9">#REF!</definedName>
    <definedName name="T10B5">#REF!</definedName>
    <definedName name="T10B6" localSheetId="8">#REF!</definedName>
    <definedName name="T10B6" localSheetId="9">#REF!</definedName>
    <definedName name="T10B6">#REF!</definedName>
    <definedName name="T10B7" localSheetId="8">#REF!</definedName>
    <definedName name="T10B7" localSheetId="9">#REF!</definedName>
    <definedName name="T10B7">#REF!</definedName>
    <definedName name="T10D13" localSheetId="8">#REF!</definedName>
    <definedName name="T10D13" localSheetId="9">#REF!</definedName>
    <definedName name="T10D13">#REF!</definedName>
    <definedName name="T10D16" localSheetId="8">#REF!</definedName>
    <definedName name="T10D16" localSheetId="9">#REF!</definedName>
    <definedName name="T10D16">#REF!</definedName>
    <definedName name="T10D19" localSheetId="8">#REF!</definedName>
    <definedName name="T10D19" localSheetId="9">#REF!</definedName>
    <definedName name="T10D19">#REF!</definedName>
    <definedName name="T10D22" localSheetId="8">#REF!</definedName>
    <definedName name="T10D22" localSheetId="9">#REF!</definedName>
    <definedName name="T10D22">#REF!</definedName>
    <definedName name="T10D25" localSheetId="8">#REF!</definedName>
    <definedName name="T10D25" localSheetId="9">#REF!</definedName>
    <definedName name="T10D25">#REF!</definedName>
    <definedName name="T10D29" localSheetId="8">#REF!</definedName>
    <definedName name="T10D29" localSheetId="9">#REF!</definedName>
    <definedName name="T10D29">#REF!</definedName>
    <definedName name="T10D32" localSheetId="8">#REF!</definedName>
    <definedName name="T10D32" localSheetId="9">#REF!</definedName>
    <definedName name="T10D32">#REF!</definedName>
    <definedName name="T10H" localSheetId="8">#REF!</definedName>
    <definedName name="T10H" localSheetId="9">#REF!</definedName>
    <definedName name="T10H">#REF!</definedName>
    <definedName name="T10H1" localSheetId="8">#REF!</definedName>
    <definedName name="T10H1" localSheetId="9">#REF!</definedName>
    <definedName name="T10H1">#REF!</definedName>
    <definedName name="T10H2" localSheetId="8">#REF!</definedName>
    <definedName name="T10H2" localSheetId="9">#REF!</definedName>
    <definedName name="T10H2">#REF!</definedName>
    <definedName name="T10H3" localSheetId="8">#REF!</definedName>
    <definedName name="T10H3" localSheetId="9">#REF!</definedName>
    <definedName name="T10H3">#REF!</definedName>
    <definedName name="T10H4" localSheetId="8">#REF!</definedName>
    <definedName name="T10H4" localSheetId="9">#REF!</definedName>
    <definedName name="T10H4">#REF!</definedName>
    <definedName name="T10HANCH" localSheetId="8">#REF!</definedName>
    <definedName name="T10HANCH" localSheetId="9">#REF!</definedName>
    <definedName name="T10HANCH">#REF!</definedName>
    <definedName name="T10M" localSheetId="7">#REF!</definedName>
    <definedName name="T10P" localSheetId="7">#REF!</definedName>
    <definedName name="T10P" localSheetId="8">#REF!</definedName>
    <definedName name="T10P" localSheetId="9">#REF!</definedName>
    <definedName name="T10P">#REF!</definedName>
    <definedName name="T10Q" localSheetId="8">#REF!</definedName>
    <definedName name="T10Q" localSheetId="9">#REF!</definedName>
    <definedName name="T10Q">#REF!</definedName>
    <definedName name="T10뒷채움" localSheetId="8">#REF!</definedName>
    <definedName name="T10뒷채움" localSheetId="9">#REF!</definedName>
    <definedName name="T10뒷채움">#REF!</definedName>
    <definedName name="T11M" localSheetId="7">#REF!</definedName>
    <definedName name="t1a1p" localSheetId="8">#REF!</definedName>
    <definedName name="t1a1p" localSheetId="9">#REF!</definedName>
    <definedName name="t1a1p">#REF!</definedName>
    <definedName name="t1a1t" localSheetId="8">#REF!</definedName>
    <definedName name="t1a1t" localSheetId="9">#REF!</definedName>
    <definedName name="t1a1t">#REF!</definedName>
    <definedName name="t1a2p" localSheetId="8">#REF!</definedName>
    <definedName name="t1a2p" localSheetId="9">#REF!</definedName>
    <definedName name="t1a2p">#REF!</definedName>
    <definedName name="t1a2t" localSheetId="8">#REF!</definedName>
    <definedName name="t1a2t" localSheetId="9">#REF!</definedName>
    <definedName name="t1a2t">#REF!</definedName>
    <definedName name="T1B" localSheetId="8">#REF!</definedName>
    <definedName name="T1B" localSheetId="9">#REF!</definedName>
    <definedName name="T1B">#REF!</definedName>
    <definedName name="T1B1" localSheetId="8">#REF!</definedName>
    <definedName name="T1B1" localSheetId="9">#REF!</definedName>
    <definedName name="T1B1">#REF!</definedName>
    <definedName name="T1B2" localSheetId="8">#REF!</definedName>
    <definedName name="T1B2" localSheetId="9">#REF!</definedName>
    <definedName name="T1B2">#REF!</definedName>
    <definedName name="T1B3" localSheetId="8">#REF!</definedName>
    <definedName name="T1B3" localSheetId="9">#REF!</definedName>
    <definedName name="T1B3">#REF!</definedName>
    <definedName name="T1B4" localSheetId="8">#REF!</definedName>
    <definedName name="T1B4" localSheetId="9">#REF!</definedName>
    <definedName name="T1B4">#REF!</definedName>
    <definedName name="T1B5" localSheetId="8">#REF!</definedName>
    <definedName name="T1B5" localSheetId="9">#REF!</definedName>
    <definedName name="T1B5">#REF!</definedName>
    <definedName name="T1B6" localSheetId="8">#REF!</definedName>
    <definedName name="T1B6" localSheetId="9">#REF!</definedName>
    <definedName name="T1B6">#REF!</definedName>
    <definedName name="T1B7" localSheetId="8">#REF!</definedName>
    <definedName name="T1B7" localSheetId="9">#REF!</definedName>
    <definedName name="T1B7">#REF!</definedName>
    <definedName name="T1D13" localSheetId="8">#REF!</definedName>
    <definedName name="T1D13" localSheetId="9">#REF!</definedName>
    <definedName name="T1D13">#REF!</definedName>
    <definedName name="T1D16" localSheetId="8">#REF!</definedName>
    <definedName name="T1D16" localSheetId="9">#REF!</definedName>
    <definedName name="T1D16">#REF!</definedName>
    <definedName name="T1D19" localSheetId="8">#REF!</definedName>
    <definedName name="T1D19" localSheetId="9">#REF!</definedName>
    <definedName name="T1D19">#REF!</definedName>
    <definedName name="T1D22" localSheetId="8">#REF!</definedName>
    <definedName name="T1D22" localSheetId="9">#REF!</definedName>
    <definedName name="T1D22">#REF!</definedName>
    <definedName name="T1D25" localSheetId="8">#REF!</definedName>
    <definedName name="T1D25" localSheetId="9">#REF!</definedName>
    <definedName name="T1D25">#REF!</definedName>
    <definedName name="T1D26" localSheetId="8">#REF!</definedName>
    <definedName name="T1D26" localSheetId="9">#REF!</definedName>
    <definedName name="T1D26">#REF!</definedName>
    <definedName name="T1D29" localSheetId="8">#REF!</definedName>
    <definedName name="T1D29" localSheetId="9">#REF!</definedName>
    <definedName name="T1D29">#REF!</definedName>
    <definedName name="T1D32" localSheetId="8">#REF!</definedName>
    <definedName name="T1D32" localSheetId="9">#REF!</definedName>
    <definedName name="T1D32">#REF!</definedName>
    <definedName name="T1H" localSheetId="8">#REF!</definedName>
    <definedName name="T1H" localSheetId="9">#REF!</definedName>
    <definedName name="T1H">#REF!</definedName>
    <definedName name="T1H1" localSheetId="8">#REF!</definedName>
    <definedName name="T1H1" localSheetId="9">#REF!</definedName>
    <definedName name="T1H1">#REF!</definedName>
    <definedName name="T1H2" localSheetId="8">#REF!</definedName>
    <definedName name="T1H2" localSheetId="9">#REF!</definedName>
    <definedName name="T1H2">#REF!</definedName>
    <definedName name="T1H3" localSheetId="8">#REF!</definedName>
    <definedName name="T1H3" localSheetId="9">#REF!</definedName>
    <definedName name="T1H3">#REF!</definedName>
    <definedName name="T1H4" localSheetId="8">#REF!</definedName>
    <definedName name="T1H4" localSheetId="9">#REF!</definedName>
    <definedName name="T1H4">#REF!</definedName>
    <definedName name="T1HANCH" localSheetId="8">#REF!</definedName>
    <definedName name="T1HANCH" localSheetId="9">#REF!</definedName>
    <definedName name="T1HANCH">#REF!</definedName>
    <definedName name="T1HC" localSheetId="8">#REF!</definedName>
    <definedName name="T1HC" localSheetId="9">#REF!</definedName>
    <definedName name="T1HC">#REF!</definedName>
    <definedName name="T1HUNCH" localSheetId="8">#REF!</definedName>
    <definedName name="T1HUNCH" localSheetId="9">#REF!</definedName>
    <definedName name="T1HUNCH">#REF!</definedName>
    <definedName name="t1p" localSheetId="8">#REF!</definedName>
    <definedName name="t1p" localSheetId="9">#REF!</definedName>
    <definedName name="t1p">#REF!</definedName>
    <definedName name="t1q" localSheetId="8">#REF!</definedName>
    <definedName name="t1q" localSheetId="9">#REF!</definedName>
    <definedName name="t1q">#REF!</definedName>
    <definedName name="T1T" localSheetId="8">#REF!</definedName>
    <definedName name="T1T" localSheetId="9">#REF!</definedName>
    <definedName name="T1T">#REF!</definedName>
    <definedName name="T1뒷채움" localSheetId="8">#REF!</definedName>
    <definedName name="T1뒷채움" localSheetId="9">#REF!</definedName>
    <definedName name="T1뒷채움">#REF!</definedName>
    <definedName name="T2_">#N/A</definedName>
    <definedName name="T20M" localSheetId="7">#REF!</definedName>
    <definedName name="T20P" localSheetId="7">#REF!</definedName>
    <definedName name="T21M" localSheetId="7">#REF!</definedName>
    <definedName name="t2a1p" localSheetId="8">#REF!</definedName>
    <definedName name="t2a1p" localSheetId="9">#REF!</definedName>
    <definedName name="t2a1p">#REF!</definedName>
    <definedName name="t2a1t" localSheetId="8">#REF!</definedName>
    <definedName name="t2a1t" localSheetId="9">#REF!</definedName>
    <definedName name="t2a1t">#REF!</definedName>
    <definedName name="t2a2p" localSheetId="8">#REF!</definedName>
    <definedName name="t2a2p" localSheetId="9">#REF!</definedName>
    <definedName name="t2a2p">#REF!</definedName>
    <definedName name="t2a2t" localSheetId="8">#REF!</definedName>
    <definedName name="t2a2t" localSheetId="9">#REF!</definedName>
    <definedName name="t2a2t">#REF!</definedName>
    <definedName name="T2B" localSheetId="8">#REF!</definedName>
    <definedName name="T2B" localSheetId="9">#REF!</definedName>
    <definedName name="T2B">#REF!</definedName>
    <definedName name="T2B1" localSheetId="8">#REF!</definedName>
    <definedName name="T2B1" localSheetId="9">#REF!</definedName>
    <definedName name="T2B1">#REF!</definedName>
    <definedName name="T2B2" localSheetId="8">#REF!</definedName>
    <definedName name="T2B2" localSheetId="9">#REF!</definedName>
    <definedName name="T2B2">#REF!</definedName>
    <definedName name="T2B3" localSheetId="8">#REF!</definedName>
    <definedName name="T2B3" localSheetId="9">#REF!</definedName>
    <definedName name="T2B3">#REF!</definedName>
    <definedName name="T2B4" localSheetId="8">#REF!</definedName>
    <definedName name="T2B4" localSheetId="9">#REF!</definedName>
    <definedName name="T2B4">#REF!</definedName>
    <definedName name="T2B5" localSheetId="8">#REF!</definedName>
    <definedName name="T2B5" localSheetId="9">#REF!</definedName>
    <definedName name="T2B5">#REF!</definedName>
    <definedName name="T2B6" localSheetId="8">#REF!</definedName>
    <definedName name="T2B6" localSheetId="9">#REF!</definedName>
    <definedName name="T2B6">#REF!</definedName>
    <definedName name="T2B7" localSheetId="8">#REF!</definedName>
    <definedName name="T2B7" localSheetId="9">#REF!</definedName>
    <definedName name="T2B7">#REF!</definedName>
    <definedName name="T2D13" localSheetId="8">#REF!</definedName>
    <definedName name="T2D13" localSheetId="9">#REF!</definedName>
    <definedName name="T2D13">#REF!</definedName>
    <definedName name="T2D16" localSheetId="8">#REF!</definedName>
    <definedName name="T2D16" localSheetId="9">#REF!</definedName>
    <definedName name="T2D16">#REF!</definedName>
    <definedName name="T2D19" localSheetId="8">#REF!</definedName>
    <definedName name="T2D19" localSheetId="9">#REF!</definedName>
    <definedName name="T2D19">#REF!</definedName>
    <definedName name="T2D22" localSheetId="8">#REF!</definedName>
    <definedName name="T2D22" localSheetId="9">#REF!</definedName>
    <definedName name="T2D22">#REF!</definedName>
    <definedName name="T2D25" localSheetId="8">#REF!</definedName>
    <definedName name="T2D25" localSheetId="9">#REF!</definedName>
    <definedName name="T2D25">#REF!</definedName>
    <definedName name="T2D29" localSheetId="8">#REF!</definedName>
    <definedName name="T2D29" localSheetId="9">#REF!</definedName>
    <definedName name="T2D29">#REF!</definedName>
    <definedName name="T2D32" localSheetId="8">#REF!</definedName>
    <definedName name="T2D32" localSheetId="9">#REF!</definedName>
    <definedName name="T2D32">#REF!</definedName>
    <definedName name="T2H" localSheetId="8">#REF!</definedName>
    <definedName name="T2H" localSheetId="9">#REF!</definedName>
    <definedName name="T2H">#REF!</definedName>
    <definedName name="T2H1" localSheetId="8">#REF!</definedName>
    <definedName name="T2H1" localSheetId="9">#REF!</definedName>
    <definedName name="T2H1">#REF!</definedName>
    <definedName name="T2H2" localSheetId="8">#REF!</definedName>
    <definedName name="T2H2" localSheetId="9">#REF!</definedName>
    <definedName name="T2H2">#REF!</definedName>
    <definedName name="T2H3" localSheetId="8">#REF!</definedName>
    <definedName name="T2H3" localSheetId="9">#REF!</definedName>
    <definedName name="T2H3">#REF!</definedName>
    <definedName name="T2H4" localSheetId="8">#REF!</definedName>
    <definedName name="T2H4" localSheetId="9">#REF!</definedName>
    <definedName name="T2H4">#REF!</definedName>
    <definedName name="T2HANCH" localSheetId="8">#REF!</definedName>
    <definedName name="T2HANCH" localSheetId="9">#REF!</definedName>
    <definedName name="T2HANCH">#REF!</definedName>
    <definedName name="T2HC" localSheetId="8">#REF!</definedName>
    <definedName name="T2HC" localSheetId="9">#REF!</definedName>
    <definedName name="T2HC">#REF!</definedName>
    <definedName name="t2p" localSheetId="8">#REF!</definedName>
    <definedName name="t2p" localSheetId="9">#REF!</definedName>
    <definedName name="t2p">#REF!</definedName>
    <definedName name="T2Q" localSheetId="8">#REF!</definedName>
    <definedName name="T2Q" localSheetId="9">#REF!</definedName>
    <definedName name="T2Q">#REF!</definedName>
    <definedName name="T2T" localSheetId="8">#REF!</definedName>
    <definedName name="T2T" localSheetId="9">#REF!</definedName>
    <definedName name="T2T">#REF!</definedName>
    <definedName name="T2뒷채움" localSheetId="8">#REF!</definedName>
    <definedName name="T2뒷채움" localSheetId="9">#REF!</definedName>
    <definedName name="T2뒷채움">#REF!</definedName>
    <definedName name="T3A1P" localSheetId="8">#REF!</definedName>
    <definedName name="T3A1P" localSheetId="9">#REF!</definedName>
    <definedName name="T3A1P">#REF!</definedName>
    <definedName name="t3a1t" localSheetId="8">#REF!</definedName>
    <definedName name="t3a1t" localSheetId="9">#REF!</definedName>
    <definedName name="t3a1t">#REF!</definedName>
    <definedName name="t3a2p" localSheetId="8">#REF!</definedName>
    <definedName name="t3a2p" localSheetId="9">#REF!</definedName>
    <definedName name="t3a2p">#REF!</definedName>
    <definedName name="t3a2t" localSheetId="8">#REF!</definedName>
    <definedName name="t3a2t" localSheetId="9">#REF!</definedName>
    <definedName name="t3a2t">#REF!</definedName>
    <definedName name="T3B" localSheetId="8">#REF!</definedName>
    <definedName name="T3B" localSheetId="9">#REF!</definedName>
    <definedName name="T3B">#REF!</definedName>
    <definedName name="T3B1" localSheetId="8">#REF!</definedName>
    <definedName name="T3B1" localSheetId="9">#REF!</definedName>
    <definedName name="T3B1">#REF!</definedName>
    <definedName name="T3B2" localSheetId="8">#REF!</definedName>
    <definedName name="T3B2" localSheetId="9">#REF!</definedName>
    <definedName name="T3B2">#REF!</definedName>
    <definedName name="T3B3" localSheetId="8">#REF!</definedName>
    <definedName name="T3B3" localSheetId="9">#REF!</definedName>
    <definedName name="T3B3">#REF!</definedName>
    <definedName name="T3B4" localSheetId="8">#REF!</definedName>
    <definedName name="T3B4" localSheetId="9">#REF!</definedName>
    <definedName name="T3B4">#REF!</definedName>
    <definedName name="T3B5" localSheetId="8">#REF!</definedName>
    <definedName name="T3B5" localSheetId="9">#REF!</definedName>
    <definedName name="T3B5">#REF!</definedName>
    <definedName name="T3B6" localSheetId="8">#REF!</definedName>
    <definedName name="T3B6" localSheetId="9">#REF!</definedName>
    <definedName name="T3B6">#REF!</definedName>
    <definedName name="T3B7" localSheetId="8">#REF!</definedName>
    <definedName name="T3B7" localSheetId="9">#REF!</definedName>
    <definedName name="T3B7">#REF!</definedName>
    <definedName name="T3D13" localSheetId="8">#REF!</definedName>
    <definedName name="T3D13" localSheetId="9">#REF!</definedName>
    <definedName name="T3D13">#REF!</definedName>
    <definedName name="T3D16" localSheetId="8">#REF!</definedName>
    <definedName name="T3D16" localSheetId="9">#REF!</definedName>
    <definedName name="T3D16">#REF!</definedName>
    <definedName name="T3D19" localSheetId="8">#REF!</definedName>
    <definedName name="T3D19" localSheetId="9">#REF!</definedName>
    <definedName name="T3D19">#REF!</definedName>
    <definedName name="T3D22" localSheetId="8">#REF!</definedName>
    <definedName name="T3D22" localSheetId="9">#REF!</definedName>
    <definedName name="T3D22">#REF!</definedName>
    <definedName name="T3D25" localSheetId="8">#REF!</definedName>
    <definedName name="T3D25" localSheetId="9">#REF!</definedName>
    <definedName name="T3D25">#REF!</definedName>
    <definedName name="T3D29" localSheetId="8">#REF!</definedName>
    <definedName name="T3D29" localSheetId="9">#REF!</definedName>
    <definedName name="T3D29">#REF!</definedName>
    <definedName name="T3D32" localSheetId="8">#REF!</definedName>
    <definedName name="T3D32" localSheetId="9">#REF!</definedName>
    <definedName name="T3D32">#REF!</definedName>
    <definedName name="T3H" localSheetId="8">#REF!</definedName>
    <definedName name="T3H" localSheetId="9">#REF!</definedName>
    <definedName name="T3H">#REF!</definedName>
    <definedName name="T3H1" localSheetId="8">#REF!</definedName>
    <definedName name="T3H1" localSheetId="9">#REF!</definedName>
    <definedName name="T3H1">#REF!</definedName>
    <definedName name="T3H2" localSheetId="8">#REF!</definedName>
    <definedName name="T3H2" localSheetId="9">#REF!</definedName>
    <definedName name="T3H2">#REF!</definedName>
    <definedName name="T3H3" localSheetId="8">#REF!</definedName>
    <definedName name="T3H3" localSheetId="9">#REF!</definedName>
    <definedName name="T3H3">#REF!</definedName>
    <definedName name="T3H4" localSheetId="8">#REF!</definedName>
    <definedName name="T3H4" localSheetId="9">#REF!</definedName>
    <definedName name="T3H4">#REF!</definedName>
    <definedName name="T3HANCH" localSheetId="8">#REF!</definedName>
    <definedName name="T3HANCH" localSheetId="9">#REF!</definedName>
    <definedName name="T3HANCH">#REF!</definedName>
    <definedName name="t3p" localSheetId="8">#REF!</definedName>
    <definedName name="t3p" localSheetId="9">#REF!</definedName>
    <definedName name="t3p">#REF!</definedName>
    <definedName name="T3Q" localSheetId="8">#REF!</definedName>
    <definedName name="T3Q" localSheetId="9">#REF!</definedName>
    <definedName name="T3Q">#REF!</definedName>
    <definedName name="T3T" localSheetId="8">#REF!</definedName>
    <definedName name="T3T" localSheetId="9">#REF!</definedName>
    <definedName name="T3T">#REF!</definedName>
    <definedName name="T3뒷채움" localSheetId="8">#REF!</definedName>
    <definedName name="T3뒷채움" localSheetId="9">#REF!</definedName>
    <definedName name="T3뒷채움">#REF!</definedName>
    <definedName name="T4B" localSheetId="8">#REF!</definedName>
    <definedName name="T4B" localSheetId="9">#REF!</definedName>
    <definedName name="T4B">#REF!</definedName>
    <definedName name="T4B1" localSheetId="8">#REF!</definedName>
    <definedName name="T4B1" localSheetId="9">#REF!</definedName>
    <definedName name="T4B1">#REF!</definedName>
    <definedName name="T4B2" localSheetId="8">#REF!</definedName>
    <definedName name="T4B2" localSheetId="9">#REF!</definedName>
    <definedName name="T4B2">#REF!</definedName>
    <definedName name="T4B3" localSheetId="8">#REF!</definedName>
    <definedName name="T4B3" localSheetId="9">#REF!</definedName>
    <definedName name="T4B3">#REF!</definedName>
    <definedName name="T4B4" localSheetId="8">#REF!</definedName>
    <definedName name="T4B4" localSheetId="9">#REF!</definedName>
    <definedName name="T4B4">#REF!</definedName>
    <definedName name="T4B5" localSheetId="8">#REF!</definedName>
    <definedName name="T4B5" localSheetId="9">#REF!</definedName>
    <definedName name="T4B5">#REF!</definedName>
    <definedName name="T4B6" localSheetId="8">#REF!</definedName>
    <definedName name="T4B6" localSheetId="9">#REF!</definedName>
    <definedName name="T4B6">#REF!</definedName>
    <definedName name="T4B7" localSheetId="8">#REF!</definedName>
    <definedName name="T4B7" localSheetId="9">#REF!</definedName>
    <definedName name="T4B7">#REF!</definedName>
    <definedName name="T4D13" localSheetId="8">#REF!</definedName>
    <definedName name="T4D13" localSheetId="9">#REF!</definedName>
    <definedName name="T4D13">#REF!</definedName>
    <definedName name="T4D16" localSheetId="8">#REF!</definedName>
    <definedName name="T4D16" localSheetId="9">#REF!</definedName>
    <definedName name="T4D16">#REF!</definedName>
    <definedName name="T4D19" localSheetId="8">#REF!</definedName>
    <definedName name="T4D19" localSheetId="9">#REF!</definedName>
    <definedName name="T4D19">#REF!</definedName>
    <definedName name="T4D22" localSheetId="8">#REF!</definedName>
    <definedName name="T4D22" localSheetId="9">#REF!</definedName>
    <definedName name="T4D22">#REF!</definedName>
    <definedName name="T4D25" localSheetId="8">#REF!</definedName>
    <definedName name="T4D25" localSheetId="9">#REF!</definedName>
    <definedName name="T4D25">#REF!</definedName>
    <definedName name="T4D29" localSheetId="8">#REF!</definedName>
    <definedName name="T4D29" localSheetId="9">#REF!</definedName>
    <definedName name="T4D29">#REF!</definedName>
    <definedName name="T4D32" localSheetId="8">#REF!</definedName>
    <definedName name="T4D32" localSheetId="9">#REF!</definedName>
    <definedName name="T4D32">#REF!</definedName>
    <definedName name="T4H" localSheetId="8">#REF!</definedName>
    <definedName name="T4H" localSheetId="9">#REF!</definedName>
    <definedName name="T4H">#REF!</definedName>
    <definedName name="T4H1" localSheetId="8">#REF!</definedName>
    <definedName name="T4H1" localSheetId="9">#REF!</definedName>
    <definedName name="T4H1">#REF!</definedName>
    <definedName name="T4H2" localSheetId="8">#REF!</definedName>
    <definedName name="T4H2" localSheetId="9">#REF!</definedName>
    <definedName name="T4H2">#REF!</definedName>
    <definedName name="T4H3" localSheetId="8">#REF!</definedName>
    <definedName name="T4H3" localSheetId="9">#REF!</definedName>
    <definedName name="T4H3">#REF!</definedName>
    <definedName name="T4H4" localSheetId="8">#REF!</definedName>
    <definedName name="T4H4" localSheetId="9">#REF!</definedName>
    <definedName name="T4H4">#REF!</definedName>
    <definedName name="T4HANCH" localSheetId="8">#REF!</definedName>
    <definedName name="T4HANCH" localSheetId="9">#REF!</definedName>
    <definedName name="T4HANCH">#REF!</definedName>
    <definedName name="t4p" localSheetId="8">#REF!</definedName>
    <definedName name="t4p" localSheetId="9">#REF!</definedName>
    <definedName name="t4p">#REF!</definedName>
    <definedName name="T4Q" localSheetId="8">#REF!</definedName>
    <definedName name="T4Q" localSheetId="9">#REF!</definedName>
    <definedName name="T4Q">#REF!</definedName>
    <definedName name="T4뒷채움" localSheetId="8">#REF!</definedName>
    <definedName name="T4뒷채움" localSheetId="9">#REF!</definedName>
    <definedName name="T4뒷채움">#REF!</definedName>
    <definedName name="T5B" localSheetId="8">#REF!</definedName>
    <definedName name="T5B" localSheetId="9">#REF!</definedName>
    <definedName name="T5B">#REF!</definedName>
    <definedName name="T5B1" localSheetId="8">#REF!</definedName>
    <definedName name="T5B1" localSheetId="9">#REF!</definedName>
    <definedName name="T5B1">#REF!</definedName>
    <definedName name="T5B2" localSheetId="8">#REF!</definedName>
    <definedName name="T5B2" localSheetId="9">#REF!</definedName>
    <definedName name="T5B2">#REF!</definedName>
    <definedName name="T5B3" localSheetId="8">#REF!</definedName>
    <definedName name="T5B3" localSheetId="9">#REF!</definedName>
    <definedName name="T5B3">#REF!</definedName>
    <definedName name="T5B4" localSheetId="8">#REF!</definedName>
    <definedName name="T5B4" localSheetId="9">#REF!</definedName>
    <definedName name="T5B4">#REF!</definedName>
    <definedName name="T5B5" localSheetId="8">#REF!</definedName>
    <definedName name="T5B5" localSheetId="9">#REF!</definedName>
    <definedName name="T5B5">#REF!</definedName>
    <definedName name="T5B6" localSheetId="8">#REF!</definedName>
    <definedName name="T5B6" localSheetId="9">#REF!</definedName>
    <definedName name="T5B6">#REF!</definedName>
    <definedName name="T5B7" localSheetId="8">#REF!</definedName>
    <definedName name="T5B7" localSheetId="9">#REF!</definedName>
    <definedName name="T5B7">#REF!</definedName>
    <definedName name="T5D13" localSheetId="8">#REF!</definedName>
    <definedName name="T5D13" localSheetId="9">#REF!</definedName>
    <definedName name="T5D13">#REF!</definedName>
    <definedName name="T5D16" localSheetId="8">#REF!</definedName>
    <definedName name="T5D16" localSheetId="9">#REF!</definedName>
    <definedName name="T5D16">#REF!</definedName>
    <definedName name="T5D19" localSheetId="8">#REF!</definedName>
    <definedName name="T5D19" localSheetId="9">#REF!</definedName>
    <definedName name="T5D19">#REF!</definedName>
    <definedName name="T5D22" localSheetId="8">#REF!</definedName>
    <definedName name="T5D22" localSheetId="9">#REF!</definedName>
    <definedName name="T5D22">#REF!</definedName>
    <definedName name="T5D25" localSheetId="8">#REF!</definedName>
    <definedName name="T5D25" localSheetId="9">#REF!</definedName>
    <definedName name="T5D25">#REF!</definedName>
    <definedName name="T5D29" localSheetId="8">#REF!</definedName>
    <definedName name="T5D29" localSheetId="9">#REF!</definedName>
    <definedName name="T5D29">#REF!</definedName>
    <definedName name="T5D32" localSheetId="8">#REF!</definedName>
    <definedName name="T5D32" localSheetId="9">#REF!</definedName>
    <definedName name="T5D32">#REF!</definedName>
    <definedName name="T5H" localSheetId="8">#REF!</definedName>
    <definedName name="T5H" localSheetId="9">#REF!</definedName>
    <definedName name="T5H">#REF!</definedName>
    <definedName name="T5H1" localSheetId="8">#REF!</definedName>
    <definedName name="T5H1" localSheetId="9">#REF!</definedName>
    <definedName name="T5H1">#REF!</definedName>
    <definedName name="T5H2" localSheetId="8">#REF!</definedName>
    <definedName name="T5H2" localSheetId="9">#REF!</definedName>
    <definedName name="T5H2">#REF!</definedName>
    <definedName name="T5H3" localSheetId="8">#REF!</definedName>
    <definedName name="T5H3" localSheetId="9">#REF!</definedName>
    <definedName name="T5H3">#REF!</definedName>
    <definedName name="T5H4" localSheetId="8">#REF!</definedName>
    <definedName name="T5H4" localSheetId="9">#REF!</definedName>
    <definedName name="T5H4">#REF!</definedName>
    <definedName name="T5HANCH" localSheetId="8">#REF!</definedName>
    <definedName name="T5HANCH" localSheetId="9">#REF!</definedName>
    <definedName name="T5HANCH">#REF!</definedName>
    <definedName name="t5p" localSheetId="8">#REF!</definedName>
    <definedName name="t5p" localSheetId="9">#REF!</definedName>
    <definedName name="t5p">#REF!</definedName>
    <definedName name="T5Q" localSheetId="8">#REF!</definedName>
    <definedName name="T5Q" localSheetId="9">#REF!</definedName>
    <definedName name="T5Q">#REF!</definedName>
    <definedName name="T5뒷채움" localSheetId="8">#REF!</definedName>
    <definedName name="T5뒷채움" localSheetId="9">#REF!</definedName>
    <definedName name="T5뒷채움">#REF!</definedName>
    <definedName name="T6B" localSheetId="8">#REF!</definedName>
    <definedName name="T6B" localSheetId="9">#REF!</definedName>
    <definedName name="T6B">#REF!</definedName>
    <definedName name="T6B1" localSheetId="8">#REF!</definedName>
    <definedName name="T6B1" localSheetId="9">#REF!</definedName>
    <definedName name="T6B1">#REF!</definedName>
    <definedName name="T6B2" localSheetId="8">#REF!</definedName>
    <definedName name="T6B2" localSheetId="9">#REF!</definedName>
    <definedName name="T6B2">#REF!</definedName>
    <definedName name="T6B3" localSheetId="8">#REF!</definedName>
    <definedName name="T6B3" localSheetId="9">#REF!</definedName>
    <definedName name="T6B3">#REF!</definedName>
    <definedName name="T6B4" localSheetId="8">#REF!</definedName>
    <definedName name="T6B4" localSheetId="9">#REF!</definedName>
    <definedName name="T6B4">#REF!</definedName>
    <definedName name="T6B5" localSheetId="8">#REF!</definedName>
    <definedName name="T6B5" localSheetId="9">#REF!</definedName>
    <definedName name="T6B5">#REF!</definedName>
    <definedName name="T6B6" localSheetId="8">#REF!</definedName>
    <definedName name="T6B6" localSheetId="9">#REF!</definedName>
    <definedName name="T6B6">#REF!</definedName>
    <definedName name="T6B7" localSheetId="8">#REF!</definedName>
    <definedName name="T6B7" localSheetId="9">#REF!</definedName>
    <definedName name="T6B7">#REF!</definedName>
    <definedName name="T6D13" localSheetId="8">#REF!</definedName>
    <definedName name="T6D13" localSheetId="9">#REF!</definedName>
    <definedName name="T6D13">#REF!</definedName>
    <definedName name="T6D16" localSheetId="8">#REF!</definedName>
    <definedName name="T6D16" localSheetId="9">#REF!</definedName>
    <definedName name="T6D16">#REF!</definedName>
    <definedName name="T6D169" localSheetId="8">#REF!</definedName>
    <definedName name="T6D169" localSheetId="9">#REF!</definedName>
    <definedName name="T6D169">#REF!</definedName>
    <definedName name="T6D19" localSheetId="8">#REF!</definedName>
    <definedName name="T6D19" localSheetId="9">#REF!</definedName>
    <definedName name="T6D19">#REF!</definedName>
    <definedName name="T6D22" localSheetId="8">#REF!</definedName>
    <definedName name="T6D22" localSheetId="9">#REF!</definedName>
    <definedName name="T6D22">#REF!</definedName>
    <definedName name="T6D25" localSheetId="8">#REF!</definedName>
    <definedName name="T6D25" localSheetId="9">#REF!</definedName>
    <definedName name="T6D25">#REF!</definedName>
    <definedName name="T6D29" localSheetId="8">#REF!</definedName>
    <definedName name="T6D29" localSheetId="9">#REF!</definedName>
    <definedName name="T6D29">#REF!</definedName>
    <definedName name="T6D32" localSheetId="8">#REF!</definedName>
    <definedName name="T6D32" localSheetId="9">#REF!</definedName>
    <definedName name="T6D32">#REF!</definedName>
    <definedName name="T6H" localSheetId="8">#REF!</definedName>
    <definedName name="T6H" localSheetId="9">#REF!</definedName>
    <definedName name="T6H">#REF!</definedName>
    <definedName name="T6H1" localSheetId="8">#REF!</definedName>
    <definedName name="T6H1" localSheetId="9">#REF!</definedName>
    <definedName name="T6H1">#REF!</definedName>
    <definedName name="T6H2" localSheetId="8">#REF!</definedName>
    <definedName name="T6H2" localSheetId="9">#REF!</definedName>
    <definedName name="T6H2">#REF!</definedName>
    <definedName name="T6H3" localSheetId="8">#REF!</definedName>
    <definedName name="T6H3" localSheetId="9">#REF!</definedName>
    <definedName name="T6H3">#REF!</definedName>
    <definedName name="T6H4" localSheetId="8">#REF!</definedName>
    <definedName name="T6H4" localSheetId="9">#REF!</definedName>
    <definedName name="T6H4">#REF!</definedName>
    <definedName name="T6HANCH" localSheetId="8">#REF!</definedName>
    <definedName name="T6HANCH" localSheetId="9">#REF!</definedName>
    <definedName name="T6HANCH">#REF!</definedName>
    <definedName name="t6p" localSheetId="8">#REF!</definedName>
    <definedName name="t6p" localSheetId="9">#REF!</definedName>
    <definedName name="t6p">#REF!</definedName>
    <definedName name="T6Q" localSheetId="8">#REF!</definedName>
    <definedName name="T6Q" localSheetId="9">#REF!</definedName>
    <definedName name="T6Q">#REF!</definedName>
    <definedName name="T6뒷채움" localSheetId="8">#REF!</definedName>
    <definedName name="T6뒷채움" localSheetId="9">#REF!</definedName>
    <definedName name="T6뒷채움">#REF!</definedName>
    <definedName name="T7B" localSheetId="8">#REF!</definedName>
    <definedName name="T7B" localSheetId="9">#REF!</definedName>
    <definedName name="T7B">#REF!</definedName>
    <definedName name="T7B1" localSheetId="8">#REF!</definedName>
    <definedName name="T7B1" localSheetId="9">#REF!</definedName>
    <definedName name="T7B1">#REF!</definedName>
    <definedName name="T7B2" localSheetId="8">#REF!</definedName>
    <definedName name="T7B2" localSheetId="9">#REF!</definedName>
    <definedName name="T7B2">#REF!</definedName>
    <definedName name="T7B3" localSheetId="8">#REF!</definedName>
    <definedName name="T7B3" localSheetId="9">#REF!</definedName>
    <definedName name="T7B3">#REF!</definedName>
    <definedName name="T7B4" localSheetId="8">#REF!</definedName>
    <definedName name="T7B4" localSheetId="9">#REF!</definedName>
    <definedName name="T7B4">#REF!</definedName>
    <definedName name="T7B5" localSheetId="8">#REF!</definedName>
    <definedName name="T7B5" localSheetId="9">#REF!</definedName>
    <definedName name="T7B5">#REF!</definedName>
    <definedName name="T7B6" localSheetId="8">#REF!</definedName>
    <definedName name="T7B6" localSheetId="9">#REF!</definedName>
    <definedName name="T7B6">#REF!</definedName>
    <definedName name="T7B7" localSheetId="8">#REF!</definedName>
    <definedName name="T7B7" localSheetId="9">#REF!</definedName>
    <definedName name="T7B7">#REF!</definedName>
    <definedName name="T7D13" localSheetId="8">#REF!</definedName>
    <definedName name="T7D13" localSheetId="9">#REF!</definedName>
    <definedName name="T7D13">#REF!</definedName>
    <definedName name="T7D16" localSheetId="8">#REF!</definedName>
    <definedName name="T7D16" localSheetId="9">#REF!</definedName>
    <definedName name="T7D16">#REF!</definedName>
    <definedName name="T7D19" localSheetId="8">#REF!</definedName>
    <definedName name="T7D19" localSheetId="9">#REF!</definedName>
    <definedName name="T7D19">#REF!</definedName>
    <definedName name="T7D22" localSheetId="8">#REF!</definedName>
    <definedName name="T7D22" localSheetId="9">#REF!</definedName>
    <definedName name="T7D22">#REF!</definedName>
    <definedName name="T7D25" localSheetId="8">#REF!</definedName>
    <definedName name="T7D25" localSheetId="9">#REF!</definedName>
    <definedName name="T7D25">#REF!</definedName>
    <definedName name="T7D29" localSheetId="8">#REF!</definedName>
    <definedName name="T7D29" localSheetId="9">#REF!</definedName>
    <definedName name="T7D29">#REF!</definedName>
    <definedName name="T7D32" localSheetId="8">#REF!</definedName>
    <definedName name="T7D32" localSheetId="9">#REF!</definedName>
    <definedName name="T7D32">#REF!</definedName>
    <definedName name="T7H" localSheetId="8">#REF!</definedName>
    <definedName name="T7H" localSheetId="9">#REF!</definedName>
    <definedName name="T7H">#REF!</definedName>
    <definedName name="T7H1" localSheetId="8">#REF!</definedName>
    <definedName name="T7H1" localSheetId="9">#REF!</definedName>
    <definedName name="T7H1">#REF!</definedName>
    <definedName name="T7H2" localSheetId="8">#REF!</definedName>
    <definedName name="T7H2" localSheetId="9">#REF!</definedName>
    <definedName name="T7H2">#REF!</definedName>
    <definedName name="T7H3" localSheetId="8">#REF!</definedName>
    <definedName name="T7H3" localSheetId="9">#REF!</definedName>
    <definedName name="T7H3">#REF!</definedName>
    <definedName name="T7H4" localSheetId="8">#REF!</definedName>
    <definedName name="T7H4" localSheetId="9">#REF!</definedName>
    <definedName name="T7H4">#REF!</definedName>
    <definedName name="T7HANCH" localSheetId="8">#REF!</definedName>
    <definedName name="T7HANCH" localSheetId="9">#REF!</definedName>
    <definedName name="T7HANCH">#REF!</definedName>
    <definedName name="t7p" localSheetId="8">#REF!</definedName>
    <definedName name="t7p" localSheetId="9">#REF!</definedName>
    <definedName name="t7p">#REF!</definedName>
    <definedName name="T7Q" localSheetId="8">#REF!</definedName>
    <definedName name="T7Q" localSheetId="9">#REF!</definedName>
    <definedName name="T7Q">#REF!</definedName>
    <definedName name="T7뒷채움" localSheetId="8">#REF!</definedName>
    <definedName name="T7뒷채움" localSheetId="9">#REF!</definedName>
    <definedName name="T7뒷채움">#REF!</definedName>
    <definedName name="T8B" localSheetId="8">#REF!</definedName>
    <definedName name="T8B" localSheetId="9">#REF!</definedName>
    <definedName name="T8B">#REF!</definedName>
    <definedName name="T8B1" localSheetId="8">#REF!</definedName>
    <definedName name="T8B1" localSheetId="9">#REF!</definedName>
    <definedName name="T8B1">#REF!</definedName>
    <definedName name="T8B2" localSheetId="8">#REF!</definedName>
    <definedName name="T8B2" localSheetId="9">#REF!</definedName>
    <definedName name="T8B2">#REF!</definedName>
    <definedName name="T8B3" localSheetId="8">#REF!</definedName>
    <definedName name="T8B3" localSheetId="9">#REF!</definedName>
    <definedName name="T8B3">#REF!</definedName>
    <definedName name="T8B4" localSheetId="8">#REF!</definedName>
    <definedName name="T8B4" localSheetId="9">#REF!</definedName>
    <definedName name="T8B4">#REF!</definedName>
    <definedName name="T8B5" localSheetId="8">#REF!</definedName>
    <definedName name="T8B5" localSheetId="9">#REF!</definedName>
    <definedName name="T8B5">#REF!</definedName>
    <definedName name="T8B6" localSheetId="8">#REF!</definedName>
    <definedName name="T8B6" localSheetId="9">#REF!</definedName>
    <definedName name="T8B6">#REF!</definedName>
    <definedName name="T8B7" localSheetId="8">#REF!</definedName>
    <definedName name="T8B7" localSheetId="9">#REF!</definedName>
    <definedName name="T8B7">#REF!</definedName>
    <definedName name="T8D13" localSheetId="8">#REF!</definedName>
    <definedName name="T8D13" localSheetId="9">#REF!</definedName>
    <definedName name="T8D13">#REF!</definedName>
    <definedName name="T8D16" localSheetId="8">#REF!</definedName>
    <definedName name="T8D16" localSheetId="9">#REF!</definedName>
    <definedName name="T8D16">#REF!</definedName>
    <definedName name="T8D19" localSheetId="8">#REF!</definedName>
    <definedName name="T8D19" localSheetId="9">#REF!</definedName>
    <definedName name="T8D19">#REF!</definedName>
    <definedName name="T8D22" localSheetId="8">#REF!</definedName>
    <definedName name="T8D22" localSheetId="9">#REF!</definedName>
    <definedName name="T8D22">#REF!</definedName>
    <definedName name="T8D25" localSheetId="8">#REF!</definedName>
    <definedName name="T8D25" localSheetId="9">#REF!</definedName>
    <definedName name="T8D25">#REF!</definedName>
    <definedName name="T8D29" localSheetId="8">#REF!</definedName>
    <definedName name="T8D29" localSheetId="9">#REF!</definedName>
    <definedName name="T8D29">#REF!</definedName>
    <definedName name="T8D32" localSheetId="8">#REF!</definedName>
    <definedName name="T8D32" localSheetId="9">#REF!</definedName>
    <definedName name="T8D32">#REF!</definedName>
    <definedName name="T8H" localSheetId="8">#REF!</definedName>
    <definedName name="T8H" localSheetId="9">#REF!</definedName>
    <definedName name="T8H">#REF!</definedName>
    <definedName name="T8H1" localSheetId="8">#REF!</definedName>
    <definedName name="T8H1" localSheetId="9">#REF!</definedName>
    <definedName name="T8H1">#REF!</definedName>
    <definedName name="T8H2" localSheetId="8">#REF!</definedName>
    <definedName name="T8H2" localSheetId="9">#REF!</definedName>
    <definedName name="T8H2">#REF!</definedName>
    <definedName name="T8H3" localSheetId="8">#REF!</definedName>
    <definedName name="T8H3" localSheetId="9">#REF!</definedName>
    <definedName name="T8H3">#REF!</definedName>
    <definedName name="T8H4" localSheetId="8">#REF!</definedName>
    <definedName name="T8H4" localSheetId="9">#REF!</definedName>
    <definedName name="T8H4">#REF!</definedName>
    <definedName name="T8HANCH" localSheetId="8">#REF!</definedName>
    <definedName name="T8HANCH" localSheetId="9">#REF!</definedName>
    <definedName name="T8HANCH">#REF!</definedName>
    <definedName name="t8p" localSheetId="8">#REF!</definedName>
    <definedName name="t8p" localSheetId="9">#REF!</definedName>
    <definedName name="t8p">#REF!</definedName>
    <definedName name="T8Q" localSheetId="8">#REF!</definedName>
    <definedName name="T8Q" localSheetId="9">#REF!</definedName>
    <definedName name="T8Q">#REF!</definedName>
    <definedName name="T8뒷채움" localSheetId="8">#REF!</definedName>
    <definedName name="T8뒷채움" localSheetId="9">#REF!</definedName>
    <definedName name="T8뒷채움">#REF!</definedName>
    <definedName name="T9B" localSheetId="8">#REF!</definedName>
    <definedName name="T9B" localSheetId="9">#REF!</definedName>
    <definedName name="T9B">#REF!</definedName>
    <definedName name="T9B1" localSheetId="8">#REF!</definedName>
    <definedName name="T9B1" localSheetId="9">#REF!</definedName>
    <definedName name="T9B1">#REF!</definedName>
    <definedName name="T9B2" localSheetId="8">#REF!</definedName>
    <definedName name="T9B2" localSheetId="9">#REF!</definedName>
    <definedName name="T9B2">#REF!</definedName>
    <definedName name="T9B3" localSheetId="8">#REF!</definedName>
    <definedName name="T9B3" localSheetId="9">#REF!</definedName>
    <definedName name="T9B3">#REF!</definedName>
    <definedName name="T9B4" localSheetId="8">#REF!</definedName>
    <definedName name="T9B4" localSheetId="9">#REF!</definedName>
    <definedName name="T9B4">#REF!</definedName>
    <definedName name="T9B5" localSheetId="8">#REF!</definedName>
    <definedName name="T9B5" localSheetId="9">#REF!</definedName>
    <definedName name="T9B5">#REF!</definedName>
    <definedName name="T9B6" localSheetId="8">#REF!</definedName>
    <definedName name="T9B6" localSheetId="9">#REF!</definedName>
    <definedName name="T9B6">#REF!</definedName>
    <definedName name="T9B7" localSheetId="8">#REF!</definedName>
    <definedName name="T9B7" localSheetId="9">#REF!</definedName>
    <definedName name="T9B7">#REF!</definedName>
    <definedName name="T9D13" localSheetId="8">#REF!</definedName>
    <definedName name="T9D13" localSheetId="9">#REF!</definedName>
    <definedName name="T9D13">#REF!</definedName>
    <definedName name="T9D16" localSheetId="8">#REF!</definedName>
    <definedName name="T9D16" localSheetId="9">#REF!</definedName>
    <definedName name="T9D16">#REF!</definedName>
    <definedName name="T9D19" localSheetId="8">#REF!</definedName>
    <definedName name="T9D19" localSheetId="9">#REF!</definedName>
    <definedName name="T9D19">#REF!</definedName>
    <definedName name="T9D202" localSheetId="8">#REF!</definedName>
    <definedName name="T9D202" localSheetId="9">#REF!</definedName>
    <definedName name="T9D202">#REF!</definedName>
    <definedName name="T9D211" localSheetId="8">#REF!</definedName>
    <definedName name="T9D211" localSheetId="9">#REF!</definedName>
    <definedName name="T9D211">#REF!</definedName>
    <definedName name="T9D22" localSheetId="8">#REF!</definedName>
    <definedName name="T9D22" localSheetId="9">#REF!</definedName>
    <definedName name="T9D22">#REF!</definedName>
    <definedName name="T9D25" localSheetId="8">#REF!</definedName>
    <definedName name="T9D25" localSheetId="9">#REF!</definedName>
    <definedName name="T9D25">#REF!</definedName>
    <definedName name="T9D250" localSheetId="8">#REF!</definedName>
    <definedName name="T9D250" localSheetId="9">#REF!</definedName>
    <definedName name="T9D250">#REF!</definedName>
    <definedName name="T9D29" localSheetId="8">#REF!</definedName>
    <definedName name="T9D29" localSheetId="9">#REF!</definedName>
    <definedName name="T9D29">#REF!</definedName>
    <definedName name="T9D32" localSheetId="8">#REF!</definedName>
    <definedName name="T9D32" localSheetId="9">#REF!</definedName>
    <definedName name="T9D32">#REF!</definedName>
    <definedName name="T9H" localSheetId="8">#REF!</definedName>
    <definedName name="T9H" localSheetId="9">#REF!</definedName>
    <definedName name="T9H">#REF!</definedName>
    <definedName name="T9H1" localSheetId="8">#REF!</definedName>
    <definedName name="T9H1" localSheetId="9">#REF!</definedName>
    <definedName name="T9H1">#REF!</definedName>
    <definedName name="T9H2" localSheetId="8">#REF!</definedName>
    <definedName name="T9H2" localSheetId="9">#REF!</definedName>
    <definedName name="T9H2">#REF!</definedName>
    <definedName name="T9H3" localSheetId="8">#REF!</definedName>
    <definedName name="T9H3" localSheetId="9">#REF!</definedName>
    <definedName name="T9H3">#REF!</definedName>
    <definedName name="T9H4" localSheetId="8">#REF!</definedName>
    <definedName name="T9H4" localSheetId="9">#REF!</definedName>
    <definedName name="T9H4">#REF!</definedName>
    <definedName name="T9HANCH" localSheetId="8">#REF!</definedName>
    <definedName name="T9HANCH" localSheetId="9">#REF!</definedName>
    <definedName name="T9HANCH">#REF!</definedName>
    <definedName name="T9P" localSheetId="8">#REF!</definedName>
    <definedName name="T9P" localSheetId="9">#REF!</definedName>
    <definedName name="T9P">#REF!</definedName>
    <definedName name="T9Q" localSheetId="8">#REF!</definedName>
    <definedName name="T9Q" localSheetId="9">#REF!</definedName>
    <definedName name="T9Q">#REF!</definedName>
    <definedName name="T9뒷채움" localSheetId="8">#REF!</definedName>
    <definedName name="T9뒷채움" localSheetId="9">#REF!</definedName>
    <definedName name="T9뒷채움">#REF!</definedName>
    <definedName name="TA1P" localSheetId="8">#REF!</definedName>
    <definedName name="TA1P" localSheetId="9">#REF!</definedName>
    <definedName name="TA1P">#REF!</definedName>
    <definedName name="ta1t" localSheetId="8">#REF!</definedName>
    <definedName name="ta1t" localSheetId="9">#REF!</definedName>
    <definedName name="ta1t">#REF!</definedName>
    <definedName name="ta2p" localSheetId="8">#REF!</definedName>
    <definedName name="ta2p" localSheetId="9">#REF!</definedName>
    <definedName name="ta2p">#REF!</definedName>
    <definedName name="ta2t" localSheetId="8">#REF!</definedName>
    <definedName name="ta2t" localSheetId="9">#REF!</definedName>
    <definedName name="ta2t">#REF!</definedName>
    <definedName name="Table" localSheetId="8">#REF!</definedName>
    <definedName name="Table" localSheetId="9">#REF!</definedName>
    <definedName name="Table">#REF!</definedName>
    <definedName name="Table1" localSheetId="8">#REF!</definedName>
    <definedName name="Table1" localSheetId="9">#REF!</definedName>
    <definedName name="Table1">#REF!</definedName>
    <definedName name="TAK" localSheetId="8">#REF!</definedName>
    <definedName name="TAK" localSheetId="9">#REF!</definedName>
    <definedName name="TAK">#REF!</definedName>
    <definedName name="tax" localSheetId="8">#REF!</definedName>
    <definedName name="tax" localSheetId="9">#REF!</definedName>
    <definedName name="tax">#REF!</definedName>
    <definedName name="TB" localSheetId="8">#REF!</definedName>
    <definedName name="TB" localSheetId="9">#REF!</definedName>
    <definedName name="TB">#REF!</definedName>
    <definedName name="tbl" localSheetId="8">#REF!</definedName>
    <definedName name="tbl" localSheetId="9">#REF!</definedName>
    <definedName name="tbl">#REF!</definedName>
    <definedName name="TBM" localSheetId="8">#REF!</definedName>
    <definedName name="TBM" localSheetId="9">#REF!</definedName>
    <definedName name="TBM">#REF!</definedName>
    <definedName name="TBTS" localSheetId="8">#REF!</definedName>
    <definedName name="TBTS" localSheetId="9">#REF!</definedName>
    <definedName name="TBTS">#REF!</definedName>
    <definedName name="TCE" localSheetId="8">#REF!</definedName>
    <definedName name="TCE" localSheetId="9">#REF!</definedName>
    <definedName name="TCE">#REF!</definedName>
    <definedName name="TCHCON" localSheetId="8">#REF!</definedName>
    <definedName name="TCHCON" localSheetId="9">#REF!</definedName>
    <definedName name="TCHCON">#REF!</definedName>
    <definedName name="TCHD" localSheetId="8">#REF!</definedName>
    <definedName name="TCHD" localSheetId="9">#REF!</definedName>
    <definedName name="TCHD">#REF!</definedName>
    <definedName name="TChonsei" localSheetId="8">#REF!</definedName>
    <definedName name="TChonsei" localSheetId="9">#REF!</definedName>
    <definedName name="TChonsei">#REF!</definedName>
    <definedName name="TCHS" localSheetId="8">#REF!</definedName>
    <definedName name="TCHS" localSheetId="9">#REF!</definedName>
    <definedName name="TCHS">#REF!</definedName>
    <definedName name="TCHU" localSheetId="8">#REF!</definedName>
    <definedName name="TCHU" localSheetId="9">#REF!</definedName>
    <definedName name="TCHU">#REF!</definedName>
    <definedName name="TDeposit" localSheetId="8">#REF!</definedName>
    <definedName name="TDeposit" localSheetId="9">#REF!</definedName>
    <definedName name="TDeposit">#REF!</definedName>
    <definedName name="temp" localSheetId="8" hidden="1">{#N/A,#N/A,FALSE,"3가";#N/A,#N/A,FALSE,"3나";#N/A,#N/A,FALSE,"3다"}</definedName>
    <definedName name="temp" localSheetId="9" hidden="1">{#N/A,#N/A,FALSE,"3가";#N/A,#N/A,FALSE,"3나";#N/A,#N/A,FALSE,"3다"}</definedName>
    <definedName name="temp" hidden="1">{#N/A,#N/A,FALSE,"3가";#N/A,#N/A,FALSE,"3나";#N/A,#N/A,FALSE,"3다"}</definedName>
    <definedName name="temporary10" localSheetId="7" hidden="1">{#N/A,#N/A,FALSE,"이태원철근"}</definedName>
    <definedName name="temporary10" localSheetId="8" hidden="1">{#N/A,#N/A,FALSE,"이태원철근"}</definedName>
    <definedName name="temporary10" localSheetId="6" hidden="1">{#N/A,#N/A,FALSE,"이태원철근"}</definedName>
    <definedName name="temporary10" localSheetId="9" hidden="1">{#N/A,#N/A,FALSE,"이태원철근"}</definedName>
    <definedName name="temporary10" hidden="1">{#N/A,#N/A,FALSE,"이태원철근"}</definedName>
    <definedName name="temporary10_1" hidden="1">{#N/A,#N/A,FALSE,"이태원철근"}</definedName>
    <definedName name="TenantData" localSheetId="7">#REF!</definedName>
    <definedName name="tenmo" localSheetId="7">#REF!</definedName>
    <definedName name="ter" localSheetId="7">#REF!</definedName>
    <definedName name="test" localSheetId="8">#REF!</definedName>
    <definedName name="test" localSheetId="9">#REF!</definedName>
    <definedName name="test">#REF!</definedName>
    <definedName name="TEST_1" localSheetId="8">#REF!</definedName>
    <definedName name="TEST_1" localSheetId="9">#REF!</definedName>
    <definedName name="TEST_1">#REF!</definedName>
    <definedName name="TEST_2" localSheetId="8">#REF!</definedName>
    <definedName name="TEST_2" localSheetId="9">#REF!</definedName>
    <definedName name="TEST_2">#REF!</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 localSheetId="7">#REF!</definedName>
    <definedName name="TEST_S3" localSheetId="8">#REF!</definedName>
    <definedName name="TEST_S3" localSheetId="9">#REF!</definedName>
    <definedName name="TEST_S3">#REF!</definedName>
    <definedName name="TEST_U3">#N/A</definedName>
    <definedName name="TEST_W3" localSheetId="7">#REF!</definedName>
    <definedName name="TEST_W3" localSheetId="8">#REF!</definedName>
    <definedName name="TEST_W3" localSheetId="9">#REF!</definedName>
    <definedName name="TEST_W3">#REF!</definedName>
    <definedName name="TEST_X3">#N/A</definedName>
    <definedName name="TEST_Y3" localSheetId="7">#REF!</definedName>
    <definedName name="TEST_Y3" localSheetId="8">#REF!</definedName>
    <definedName name="TEST_Y3" localSheetId="9">#REF!</definedName>
    <definedName name="TEST_Y3">#REF!</definedName>
    <definedName name="TEST0" localSheetId="7">#REF!</definedName>
    <definedName name="TESTHKEY" localSheetId="7">#REF!</definedName>
    <definedName name="TextRefCopyRangeCount" hidden="1">1</definedName>
    <definedName name="TEYJ" localSheetId="8">{"'용역비'!$A$4:$C$8"}</definedName>
    <definedName name="TEYJ" localSheetId="9">{"'용역비'!$A$4:$C$8"}</definedName>
    <definedName name="TEYJ">{"'용역비'!$A$4:$C$8"}</definedName>
    <definedName name="TFA" localSheetId="8">#REF!</definedName>
    <definedName name="TFA" localSheetId="9">#REF!</definedName>
    <definedName name="TFA">#REF!</definedName>
    <definedName name="TFESL" localSheetId="8">#REF!</definedName>
    <definedName name="TFESL" localSheetId="9">#REF!</definedName>
    <definedName name="TFESL">#REF!</definedName>
    <definedName name="TFESR" localSheetId="8">#REF!</definedName>
    <definedName name="TFESR" localSheetId="9">#REF!</definedName>
    <definedName name="TFESR">#REF!</definedName>
    <definedName name="TFUI" localSheetId="8">{"'용역비'!$A$4:$C$8"}</definedName>
    <definedName name="TFUI" localSheetId="9">{"'용역비'!$A$4:$C$8"}</definedName>
    <definedName name="TFUI" hidden="1">{"'용역비'!$A$4:$C$8"}</definedName>
    <definedName name="TGPSR" localSheetId="8">#REF!</definedName>
    <definedName name="TGPSR" localSheetId="9">#REF!</definedName>
    <definedName name="TGPSR">#REF!</definedName>
    <definedName name="TH" localSheetId="8">#REF!</definedName>
    <definedName name="TH" localSheetId="9">#REF!</definedName>
    <definedName name="TH">#REF!</definedName>
    <definedName name="THOS" localSheetId="8">#REF!</definedName>
    <definedName name="THOS" localSheetId="9">#REF!</definedName>
    <definedName name="THOS">#REF!</definedName>
    <definedName name="THSLV12C_1" localSheetId="8">#REF!</definedName>
    <definedName name="THSLV12C_1" localSheetId="9">#REF!</definedName>
    <definedName name="THSLV12C_1">#REF!</definedName>
    <definedName name="THSLV12C_2" localSheetId="8">#REF!</definedName>
    <definedName name="THSLV12C_2" localSheetId="9">#REF!</definedName>
    <definedName name="THSLV12C_2">#REF!</definedName>
    <definedName name="THSLV17C_1" localSheetId="8">#REF!</definedName>
    <definedName name="THSLV17C_1" localSheetId="9">#REF!</definedName>
    <definedName name="THSLV17C_1">#REF!</definedName>
    <definedName name="THSLV17C_2" localSheetId="8">#REF!</definedName>
    <definedName name="THSLV17C_2" localSheetId="9">#REF!</definedName>
    <definedName name="THSLV17C_2">#REF!</definedName>
    <definedName name="title" localSheetId="8">#REF!</definedName>
    <definedName name="title" localSheetId="9">#REF!</definedName>
    <definedName name="title">#REF!</definedName>
    <definedName name="titles" localSheetId="8">#REF!</definedName>
    <definedName name="titles" localSheetId="9">#REF!</definedName>
    <definedName name="titles">#REF!</definedName>
    <definedName name="tk" localSheetId="7">BlankMacro1</definedName>
    <definedName name="tk" localSheetId="6">BlankMacro1</definedName>
    <definedName name="tkp" localSheetId="7">#REF!</definedName>
    <definedName name="tkp" localSheetId="6">#REF!</definedName>
    <definedName name="TKTKTK" localSheetId="8">{"'미착금액'!$A$4:$G$14"}</definedName>
    <definedName name="TKTKTK" localSheetId="9">{"'미착금액'!$A$4:$G$14"}</definedName>
    <definedName name="TKTKTK">{"'미착금액'!$A$4:$G$14"}</definedName>
    <definedName name="Tl" localSheetId="6">#REF!</definedName>
    <definedName name="Tmpquery" localSheetId="8">#REF!</definedName>
    <definedName name="Tmpquery" localSheetId="9">#REF!</definedName>
    <definedName name="Tmpquery">#REF!</definedName>
    <definedName name="TOB" localSheetId="8">#REF!</definedName>
    <definedName name="TOB" localSheetId="9">#REF!</definedName>
    <definedName name="TOB">#REF!</definedName>
    <definedName name="TOH" localSheetId="8">#REF!</definedName>
    <definedName name="TOH" localSheetId="9">#REF!</definedName>
    <definedName name="TOH">#REF!</definedName>
    <definedName name="TOJUK" localSheetId="7">#REF!</definedName>
    <definedName name="TOLB" localSheetId="8">#REF!</definedName>
    <definedName name="TOLB" localSheetId="9">#REF!</definedName>
    <definedName name="TOLB">#REF!</definedName>
    <definedName name="TON" localSheetId="8">#REF!</definedName>
    <definedName name="TON" localSheetId="9">#REF!</definedName>
    <definedName name="TON">#REF!</definedName>
    <definedName name="TOT_2" localSheetId="8">#REF!</definedName>
    <definedName name="TOT_2" localSheetId="9">#REF!</definedName>
    <definedName name="TOT_2">#REF!</definedName>
    <definedName name="TOT_S_2" localSheetId="8">#REF!</definedName>
    <definedName name="TOT_S_2" localSheetId="9">#REF!</definedName>
    <definedName name="TOT_S_2">#REF!</definedName>
    <definedName name="TOTAL" localSheetId="7">#REF!</definedName>
    <definedName name="TOTAL" localSheetId="8">#REF!</definedName>
    <definedName name="TOTAL" localSheetId="9">#REF!</definedName>
    <definedName name="TOTAL">#REF!</definedName>
    <definedName name="Total_Contracted_Gross_Area" localSheetId="7">#REF!</definedName>
    <definedName name="totoro" localSheetId="6">#N/A</definedName>
    <definedName name="TOWB" localSheetId="8">#REF!</definedName>
    <definedName name="TOWB" localSheetId="9">#REF!</definedName>
    <definedName name="TOWB">#REF!</definedName>
    <definedName name="TOWH" localSheetId="8">#REF!</definedName>
    <definedName name="TOWH" localSheetId="9">#REF!</definedName>
    <definedName name="TOWH">#REF!</definedName>
    <definedName name="tr" localSheetId="7" hidden="1">#REF!</definedName>
    <definedName name="tr" localSheetId="6" hidden="1">#REF!</definedName>
    <definedName name="tr" hidden="1">#REF!</definedName>
    <definedName name="Tra" localSheetId="6">#REF!</definedName>
    <definedName name="tree수정" hidden="1">{#N/A,#N/A,FALSE,"지침";#N/A,#N/A,FALSE,"환경분석";#N/A,#N/A,FALSE,"Sheet16"}</definedName>
    <definedName name="TRent" localSheetId="8">#REF!</definedName>
    <definedName name="TRent" localSheetId="9">#REF!</definedName>
    <definedName name="TRent">#REF!</definedName>
    <definedName name="trjtww" localSheetId="8">#REF!</definedName>
    <definedName name="trjtww" localSheetId="9">#REF!</definedName>
    <definedName name="trjtww">#REF!</definedName>
    <definedName name="trunc" localSheetId="8">#REF!</definedName>
    <definedName name="trunc" localSheetId="9">#REF!</definedName>
    <definedName name="trunc">#REF!</definedName>
    <definedName name="TSEC" localSheetId="8">#REF!</definedName>
    <definedName name="TSEC" localSheetId="9">#REF!</definedName>
    <definedName name="TSEC">#REF!</definedName>
    <definedName name="TSYS" localSheetId="8">#REF!</definedName>
    <definedName name="TSYS" localSheetId="9">#REF!</definedName>
    <definedName name="TSYS">#REF!</definedName>
    <definedName name="tt" localSheetId="8">#REF!</definedName>
    <definedName name="tt" localSheetId="9">#REF!</definedName>
    <definedName name="tt">#REF!</definedName>
    <definedName name="TTCHS" localSheetId="8">#REF!</definedName>
    <definedName name="TTCHS" localSheetId="9">#REF!</definedName>
    <definedName name="TTCHS">#REF!</definedName>
    <definedName name="TTT" localSheetId="8">#REF!</definedName>
    <definedName name="TTT" localSheetId="9">#REF!</definedName>
    <definedName name="TTT">#REF!</definedName>
    <definedName name="tttt" localSheetId="8">#REF!</definedName>
    <definedName name="tttt" localSheetId="9">#REF!</definedName>
    <definedName name="tttt">#REF!</definedName>
    <definedName name="ttttt" localSheetId="8" hidden="1">{#N/A,#N/A,FALSE,"지침";#N/A,#N/A,FALSE,"환경분석";#N/A,#N/A,FALSE,"Sheet16"}</definedName>
    <definedName name="ttttt" localSheetId="9" hidden="1">{#N/A,#N/A,FALSE,"지침";#N/A,#N/A,FALSE,"환경분석";#N/A,#N/A,FALSE,"Sheet16"}</definedName>
    <definedName name="ttttt" hidden="1">{#N/A,#N/A,FALSE,"지침";#N/A,#N/A,FALSE,"환경분석";#N/A,#N/A,FALSE,"Sheet16"}</definedName>
    <definedName name="ttxx" localSheetId="8">#REF!</definedName>
    <definedName name="ttxx" localSheetId="9">#REF!</definedName>
    <definedName name="ttxx">#REF!</definedName>
    <definedName name="ttxxxx" localSheetId="8">#REF!</definedName>
    <definedName name="ttxxxx" localSheetId="9">#REF!</definedName>
    <definedName name="ttxxxx">#REF!</definedName>
    <definedName name="ttxxxxx" localSheetId="8">#REF!</definedName>
    <definedName name="ttxxxxx" localSheetId="9">#REF!</definedName>
    <definedName name="ttxxxxx">#REF!</definedName>
    <definedName name="TU" localSheetId="8">#REF!</definedName>
    <definedName name="TU" localSheetId="9">#REF!</definedName>
    <definedName name="TU">#REF!</definedName>
    <definedName name="TUDETJ" localSheetId="8" hidden="1">{#N/A,#N/A,FALSE,"3가";#N/A,#N/A,FALSE,"3나";#N/A,#N/A,FALSE,"3다"}</definedName>
    <definedName name="TUDETJ" localSheetId="9" hidden="1">{#N/A,#N/A,FALSE,"3가";#N/A,#N/A,FALSE,"3나";#N/A,#N/A,FALSE,"3다"}</definedName>
    <definedName name="TUDETJ" hidden="1">{#N/A,#N/A,FALSE,"3가";#N/A,#N/A,FALSE,"3나";#N/A,#N/A,FALSE,"3다"}</definedName>
    <definedName name="tuilol" localSheetId="8">{"'용역비'!$A$4:$C$8"}</definedName>
    <definedName name="tuilol" localSheetId="9">{"'용역비'!$A$4:$C$8"}</definedName>
    <definedName name="tuilol" hidden="1">{"'용역비'!$A$4:$C$8"}</definedName>
    <definedName name="TUIO" localSheetId="8">{"'용역비'!$A$4:$C$8"}</definedName>
    <definedName name="TUIO" localSheetId="9">{"'용역비'!$A$4:$C$8"}</definedName>
    <definedName name="TUIO">{"'용역비'!$A$4:$C$8"}</definedName>
    <definedName name="TUIO.L" localSheetId="8">{"'용역비'!$A$4:$C$8"}</definedName>
    <definedName name="TUIO.L" localSheetId="9">{"'용역비'!$A$4:$C$8"}</definedName>
    <definedName name="TUIO.L">{"'용역비'!$A$4:$C$8"}</definedName>
    <definedName name="TUIOTUI" localSheetId="8">{"'용역비'!$A$4:$C$8"}</definedName>
    <definedName name="TUIOTUI" localSheetId="9">{"'용역비'!$A$4:$C$8"}</definedName>
    <definedName name="TUIOTUI">{"'용역비'!$A$4:$C$8"}</definedName>
    <definedName name="twj" localSheetId="8" hidden="1">#REF!</definedName>
    <definedName name="twj" localSheetId="9" hidden="1">#REF!</definedName>
    <definedName name="twj" hidden="1">#REF!</definedName>
    <definedName name="txx" localSheetId="8">#REF!</definedName>
    <definedName name="txx" localSheetId="9">#REF!</definedName>
    <definedName name="txx">#REF!</definedName>
    <definedName name="Ty1H1" localSheetId="8">#REF!</definedName>
    <definedName name="Ty1H1" localSheetId="9">#REF!</definedName>
    <definedName name="Ty1H1">#REF!</definedName>
    <definedName name="Ty1H2" localSheetId="8">#REF!</definedName>
    <definedName name="Ty1H2" localSheetId="9">#REF!</definedName>
    <definedName name="Ty1H2">#REF!</definedName>
    <definedName name="Ty1H3" localSheetId="8">#REF!</definedName>
    <definedName name="Ty1H3" localSheetId="9">#REF!</definedName>
    <definedName name="Ty1H3">#REF!</definedName>
    <definedName name="Ty1Hun1" localSheetId="8">#REF!</definedName>
    <definedName name="Ty1Hun1" localSheetId="9">#REF!</definedName>
    <definedName name="Ty1Hun1">#REF!</definedName>
    <definedName name="Ty1Hun2" localSheetId="8">#REF!</definedName>
    <definedName name="Ty1Hun2" localSheetId="9">#REF!</definedName>
    <definedName name="Ty1Hun2">#REF!</definedName>
    <definedName name="Ty1K1" localSheetId="8">#REF!</definedName>
    <definedName name="Ty1K1" localSheetId="9">#REF!</definedName>
    <definedName name="Ty1K1">#REF!</definedName>
    <definedName name="Ty1K2" localSheetId="8">#REF!</definedName>
    <definedName name="Ty1K2" localSheetId="9">#REF!</definedName>
    <definedName name="Ty1K2">#REF!</definedName>
    <definedName name="Ty1L1" localSheetId="8">#REF!</definedName>
    <definedName name="Ty1L1" localSheetId="9">#REF!</definedName>
    <definedName name="Ty1L1">#REF!</definedName>
    <definedName name="Ty1L2" localSheetId="8">#REF!</definedName>
    <definedName name="Ty1L2" localSheetId="9">#REF!</definedName>
    <definedName name="Ty1L2">#REF!</definedName>
    <definedName name="Ty1L3" localSheetId="8">#REF!</definedName>
    <definedName name="Ty1L3" localSheetId="9">#REF!</definedName>
    <definedName name="Ty1L3">#REF!</definedName>
    <definedName name="Ty1L4" localSheetId="8">#REF!</definedName>
    <definedName name="Ty1L4" localSheetId="9">#REF!</definedName>
    <definedName name="Ty1L4">#REF!</definedName>
    <definedName name="Ty1L5" localSheetId="8">#REF!</definedName>
    <definedName name="Ty1L5" localSheetId="9">#REF!</definedName>
    <definedName name="Ty1L5">#REF!</definedName>
    <definedName name="Ty1L6" localSheetId="8">#REF!</definedName>
    <definedName name="Ty1L6" localSheetId="9">#REF!</definedName>
    <definedName name="Ty1L6">#REF!</definedName>
    <definedName name="Ty1TH" localSheetId="8">#REF!</definedName>
    <definedName name="Ty1TH" localSheetId="9">#REF!</definedName>
    <definedName name="Ty1TH">#REF!</definedName>
    <definedName name="Ty1TL" localSheetId="8">#REF!</definedName>
    <definedName name="Ty1TL" localSheetId="9">#REF!</definedName>
    <definedName name="Ty1TL">#REF!</definedName>
    <definedName name="Ty2H1" localSheetId="8">#REF!</definedName>
    <definedName name="Ty2H1" localSheetId="9">#REF!</definedName>
    <definedName name="Ty2H1">#REF!</definedName>
    <definedName name="Ty2H2" localSheetId="8">#REF!</definedName>
    <definedName name="Ty2H2" localSheetId="9">#REF!</definedName>
    <definedName name="Ty2H2">#REF!</definedName>
    <definedName name="Ty2H3" localSheetId="8">#REF!</definedName>
    <definedName name="Ty2H3" localSheetId="9">#REF!</definedName>
    <definedName name="Ty2H3">#REF!</definedName>
    <definedName name="Ty2Hun1" localSheetId="8">#REF!</definedName>
    <definedName name="Ty2Hun1" localSheetId="9">#REF!</definedName>
    <definedName name="Ty2Hun1">#REF!</definedName>
    <definedName name="Ty2Hun2" localSheetId="8">#REF!</definedName>
    <definedName name="Ty2Hun2" localSheetId="9">#REF!</definedName>
    <definedName name="Ty2Hun2">#REF!</definedName>
    <definedName name="Ty2K1" localSheetId="8">#REF!</definedName>
    <definedName name="Ty2K1" localSheetId="9">#REF!</definedName>
    <definedName name="Ty2K1">#REF!</definedName>
    <definedName name="Ty2K2" localSheetId="8">#REF!</definedName>
    <definedName name="Ty2K2" localSheetId="9">#REF!</definedName>
    <definedName name="Ty2K2">#REF!</definedName>
    <definedName name="Ty2L1" localSheetId="8">#REF!</definedName>
    <definedName name="Ty2L1" localSheetId="9">#REF!</definedName>
    <definedName name="Ty2L1">#REF!</definedName>
    <definedName name="Ty2L2" localSheetId="8">#REF!</definedName>
    <definedName name="Ty2L2" localSheetId="9">#REF!</definedName>
    <definedName name="Ty2L2">#REF!</definedName>
    <definedName name="Ty2L3" localSheetId="8">#REF!</definedName>
    <definedName name="Ty2L3" localSheetId="9">#REF!</definedName>
    <definedName name="Ty2L3">#REF!</definedName>
    <definedName name="Ty2L4" localSheetId="8">#REF!</definedName>
    <definedName name="Ty2L4" localSheetId="9">#REF!</definedName>
    <definedName name="Ty2L4">#REF!</definedName>
    <definedName name="Ty2L5" localSheetId="8">#REF!</definedName>
    <definedName name="Ty2L5" localSheetId="9">#REF!</definedName>
    <definedName name="Ty2L5">#REF!</definedName>
    <definedName name="Ty2L6" localSheetId="8">#REF!</definedName>
    <definedName name="Ty2L6" localSheetId="9">#REF!</definedName>
    <definedName name="Ty2L6">#REF!</definedName>
    <definedName name="Ty2TH" localSheetId="8">#REF!</definedName>
    <definedName name="Ty2TH" localSheetId="9">#REF!</definedName>
    <definedName name="Ty2TH">#REF!</definedName>
    <definedName name="Ty2TL" localSheetId="8">#REF!</definedName>
    <definedName name="Ty2TL" localSheetId="9">#REF!</definedName>
    <definedName name="Ty2TL">#REF!</definedName>
    <definedName name="TYJ" localSheetId="8">{"'용역비'!$A$4:$C$8"}</definedName>
    <definedName name="TYJ" localSheetId="9">{"'용역비'!$A$4:$C$8"}</definedName>
    <definedName name="TYJ" hidden="1">{"'용역비'!$A$4:$C$8"}</definedName>
    <definedName name="tyje" localSheetId="8">{"'용역비'!$A$4:$C$8"}</definedName>
    <definedName name="tyje" localSheetId="9">{"'용역비'!$A$4:$C$8"}</definedName>
    <definedName name="tyje" hidden="1">{"'용역비'!$A$4:$C$8"}</definedName>
    <definedName name="tyjet" localSheetId="8">{"'용역비'!$A$4:$C$8"}</definedName>
    <definedName name="tyjet" localSheetId="9">{"'용역비'!$A$4:$C$8"}</definedName>
    <definedName name="tyjet" hidden="1">{"'용역비'!$A$4:$C$8"}</definedName>
    <definedName name="tyo" localSheetId="7">BlankMacro1</definedName>
    <definedName name="tyo" localSheetId="8">BlankMacro1</definedName>
    <definedName name="tyo" localSheetId="6">BlankMacro1</definedName>
    <definedName name="tyo" localSheetId="9">BlankMacro1</definedName>
    <definedName name="tyo">BlankMacro1</definedName>
    <definedName name="TYPE" localSheetId="8">#REF!</definedName>
    <definedName name="TYPE" localSheetId="9">#REF!</definedName>
    <definedName name="TYPE">#REF!</definedName>
    <definedName name="TYPEEA" localSheetId="8">#REF!</definedName>
    <definedName name="TYPEEA" localSheetId="9">#REF!</definedName>
    <definedName name="TYPEEA">#REF!</definedName>
    <definedName name="tyu" localSheetId="8">{"'용역비'!$A$4:$C$8"}</definedName>
    <definedName name="tyu" localSheetId="9">{"'용역비'!$A$4:$C$8"}</definedName>
    <definedName name="tyu" hidden="1">{"'용역비'!$A$4:$C$8"}</definedName>
    <definedName name="t형후크" localSheetId="8">#REF!</definedName>
    <definedName name="t형후크" localSheetId="9">#REF!</definedName>
    <definedName name="t형후크">#REF!</definedName>
    <definedName name="U" localSheetId="8">#REF!</definedName>
    <definedName name="U" localSheetId="9">#REF!</definedName>
    <definedName name="U" hidden="1">{"'용역비'!$A$4:$C$8"}</definedName>
    <definedName name="UD" localSheetId="7">#REF!</definedName>
    <definedName name="UD" localSheetId="6">#REF!</definedName>
    <definedName name="ue____I¨￡">#N/A</definedName>
    <definedName name="ue____Iª">#N/A</definedName>
    <definedName name="ùê____Íª">#N/A</definedName>
    <definedName name="uggghg" localSheetId="7">#REF!</definedName>
    <definedName name="uggghg" localSheetId="8">#REF!</definedName>
    <definedName name="uggghg" localSheetId="6">#REF!</definedName>
    <definedName name="uggghg" localSheetId="9">#REF!</definedName>
    <definedName name="uggghg">#REF!</definedName>
    <definedName name="uhuhgyff" localSheetId="8">#REF!</definedName>
    <definedName name="uhuhgyff" localSheetId="6">#REF!</definedName>
    <definedName name="uhuhgyff" localSheetId="9">#REF!</definedName>
    <definedName name="uhuhgyff">#REF!</definedName>
    <definedName name="ulo" localSheetId="8">{"'용역비'!$A$4:$C$8"}</definedName>
    <definedName name="ulo" localSheetId="9">{"'용역비'!$A$4:$C$8"}</definedName>
    <definedName name="ulo" hidden="1">{"'용역비'!$A$4:$C$8"}</definedName>
    <definedName name="UNI_ACCESSORY" localSheetId="8">#REF!</definedName>
    <definedName name="UNI_ACCESSORY" localSheetId="9">#REF!</definedName>
    <definedName name="UNI_ACCESSORY">#REF!</definedName>
    <definedName name="UNI_CPU" localSheetId="8">#REF!</definedName>
    <definedName name="UNI_CPU" localSheetId="9">#REF!</definedName>
    <definedName name="UNI_CPU">#REF!</definedName>
    <definedName name="UNI_NMU" localSheetId="8">#REF!</definedName>
    <definedName name="UNI_NMU" localSheetId="9">#REF!</definedName>
    <definedName name="UNI_NMU">#REF!</definedName>
    <definedName name="UNI_OFAT" localSheetId="8">#REF!</definedName>
    <definedName name="UNI_OFAT" localSheetId="9">#REF!</definedName>
    <definedName name="UNI_OFAT">#REF!</definedName>
    <definedName name="UNI_PW_AC" localSheetId="8">#REF!</definedName>
    <definedName name="UNI_PW_AC" localSheetId="9">#REF!</definedName>
    <definedName name="UNI_PW_AC">#REF!</definedName>
    <definedName name="UNI_PW_DC" localSheetId="8">#REF!</definedName>
    <definedName name="UNI_PW_DC" localSheetId="9">#REF!</definedName>
    <definedName name="UNI_PW_DC">#REF!</definedName>
    <definedName name="UNI_RS232" localSheetId="8">#REF!</definedName>
    <definedName name="UNI_RS232" localSheetId="9">#REF!</definedName>
    <definedName name="UNI_RS232">#REF!</definedName>
    <definedName name="UNI_V35" localSheetId="8">#REF!</definedName>
    <definedName name="UNI_V35" localSheetId="9">#REF!</definedName>
    <definedName name="UNI_V35">#REF!</definedName>
    <definedName name="UNIMUX" localSheetId="8">#REF!</definedName>
    <definedName name="UNIMUX" localSheetId="9">#REF!</definedName>
    <definedName name="UNIMUX">#REF!</definedName>
    <definedName name="UNIT" localSheetId="8">#REF!</definedName>
    <definedName name="UNIT" localSheetId="9">#REF!</definedName>
    <definedName name="UNIT">#REF!</definedName>
    <definedName name="up" localSheetId="8" hidden="1">{#N/A,#N/A,FALSE,"지침";#N/A,#N/A,FALSE,"환경분석";#N/A,#N/A,FALSE,"Sheet16"}</definedName>
    <definedName name="up" localSheetId="9" hidden="1">{#N/A,#N/A,FALSE,"지침";#N/A,#N/A,FALSE,"환경분석";#N/A,#N/A,FALSE,"Sheet16"}</definedName>
    <definedName name="up" hidden="1">{#N/A,#N/A,FALSE,"지침";#N/A,#N/A,FALSE,"환경분석";#N/A,#N/A,FALSE,"Sheet16"}</definedName>
    <definedName name="UP_E" localSheetId="8">#REF!</definedName>
    <definedName name="UP_E" localSheetId="9">#REF!</definedName>
    <definedName name="UP_E">#REF!</definedName>
    <definedName name="UP_L" localSheetId="8">#REF!</definedName>
    <definedName name="UP_L" localSheetId="9">#REF!</definedName>
    <definedName name="UP_L">#REF!</definedName>
    <definedName name="UP_M" localSheetId="8">#REF!</definedName>
    <definedName name="UP_M" localSheetId="9">#REF!</definedName>
    <definedName name="UP_M">#REF!</definedName>
    <definedName name="UP_T" localSheetId="8">#REF!</definedName>
    <definedName name="UP_T" localSheetId="9">#REF!</definedName>
    <definedName name="UP_T">#REF!</definedName>
    <definedName name="USD" localSheetId="8">#REF!</definedName>
    <definedName name="USD" localSheetId="9">#REF!</definedName>
    <definedName name="USD">#REF!</definedName>
    <definedName name="UTI" localSheetId="8">{"'용역비'!$A$4:$C$8"}</definedName>
    <definedName name="UTI" localSheetId="9">{"'용역비'!$A$4:$C$8"}</definedName>
    <definedName name="UTI">{"'용역비'!$A$4:$C$8"}</definedName>
    <definedName name="UTIOL" localSheetId="8">{"'용역비'!$A$4:$C$8"}</definedName>
    <definedName name="UTIOL" localSheetId="9">{"'용역비'!$A$4:$C$8"}</definedName>
    <definedName name="UTIOL">{"'용역비'!$A$4:$C$8"}</definedName>
    <definedName name="uu" localSheetId="8">#REF!</definedName>
    <definedName name="uu" localSheetId="9">#REF!</definedName>
    <definedName name="uu">#REF!</definedName>
    <definedName name="U볼트" localSheetId="8">#REF!</definedName>
    <definedName name="U볼트" localSheetId="9">#REF!</definedName>
    <definedName name="U볼트">#REF!</definedName>
    <definedName name="V" localSheetId="7">BlankMacro1</definedName>
    <definedName name="V" localSheetId="6">BlankMacro1</definedName>
    <definedName name="V">#N/A</definedName>
    <definedName name="v_aver" localSheetId="8">#REF!</definedName>
    <definedName name="v_aver" localSheetId="9">#REF!</definedName>
    <definedName name="v_aver">#REF!</definedName>
    <definedName name="v_max" localSheetId="8">#REF!</definedName>
    <definedName name="v_max" localSheetId="9">#REF!</definedName>
    <definedName name="v_max">#REF!</definedName>
    <definedName name="v_min" localSheetId="8">#REF!</definedName>
    <definedName name="v_min" localSheetId="9">#REF!</definedName>
    <definedName name="v_min">#REF!</definedName>
    <definedName name="V35_3240" localSheetId="8">#REF!</definedName>
    <definedName name="V35_3240" localSheetId="9">#REF!</definedName>
    <definedName name="V35_3240">#REF!</definedName>
    <definedName name="VAFP" localSheetId="7">#REF!</definedName>
    <definedName name="VAFP" localSheetId="6">#REF!</definedName>
    <definedName name="VB" localSheetId="7" hidden="1">{#N/A,#N/A,FALSE,"이태원철근"}</definedName>
    <definedName name="VB" localSheetId="8" hidden="1">{#N/A,#N/A,FALSE,"이태원철근"}</definedName>
    <definedName name="VB" localSheetId="6" hidden="1">{#N/A,#N/A,FALSE,"이태원철근"}</definedName>
    <definedName name="VB" localSheetId="9" hidden="1">{#N/A,#N/A,FALSE,"이태원철근"}</definedName>
    <definedName name="VB" hidden="1">{#N/A,#N/A,FALSE,"이태원철근"}</definedName>
    <definedName name="VB_1" hidden="1">{#N/A,#N/A,FALSE,"이태원철근"}</definedName>
    <definedName name="vbkjwhe" localSheetId="8" hidden="1">{#N/A,#N/A,FALSE,"ALM-ASISC"}</definedName>
    <definedName name="vbkjwhe" localSheetId="9" hidden="1">{#N/A,#N/A,FALSE,"ALM-ASISC"}</definedName>
    <definedName name="vbkjwhe" hidden="1">{#N/A,#N/A,FALSE,"ALM-ASISC"}</definedName>
    <definedName name="VBN" localSheetId="7" hidden="1">{#N/A,#N/A,FALSE,"이태원철근"}</definedName>
    <definedName name="VBN" localSheetId="8" hidden="1">{#N/A,#N/A,FALSE,"이태원철근"}</definedName>
    <definedName name="VBN" localSheetId="6" hidden="1">{#N/A,#N/A,FALSE,"이태원철근"}</definedName>
    <definedName name="VBN" localSheetId="9" hidden="1">{#N/A,#N/A,FALSE,"이태원철근"}</definedName>
    <definedName name="VBN" hidden="1">{#N/A,#N/A,FALSE,"이태원철근"}</definedName>
    <definedName name="VBN_1" hidden="1">{#N/A,#N/A,FALSE,"이태원철근"}</definedName>
    <definedName name="VBV" localSheetId="7">#REF!</definedName>
    <definedName name="VCR" localSheetId="7">#REF!</definedName>
    <definedName name="VD" localSheetId="7">#REF!</definedName>
    <definedName name="vdwf" localSheetId="8" hidden="1">{#N/A,#N/A,FALSE,"ALM-ASISC"}</definedName>
    <definedName name="vdwf" localSheetId="9" hidden="1">{#N/A,#N/A,FALSE,"ALM-ASISC"}</definedName>
    <definedName name="vdwf" hidden="1">{#N/A,#N/A,FALSE,"ALM-ASISC"}</definedName>
    <definedName name="vewtf" localSheetId="8" hidden="1">{#N/A,#N/A,FALSE,"ALM-ASISC"}</definedName>
    <definedName name="vewtf" localSheetId="9" hidden="1">{#N/A,#N/A,FALSE,"ALM-ASISC"}</definedName>
    <definedName name="vewtf" hidden="1">{#N/A,#N/A,FALSE,"ALM-ASISC"}</definedName>
    <definedName name="vhjkwghe" localSheetId="8" hidden="1">{#N/A,#N/A,FALSE,"ALM-ASISC"}</definedName>
    <definedName name="vhjkwghe" localSheetId="9" hidden="1">{#N/A,#N/A,FALSE,"ALM-ASISC"}</definedName>
    <definedName name="vhjkwghe" hidden="1">{#N/A,#N/A,FALSE,"ALM-ASISC"}</definedName>
    <definedName name="vhjkwhe" localSheetId="8" hidden="1">{#N/A,#N/A,FALSE,"ALM-ASISC"}</definedName>
    <definedName name="vhjkwhe" localSheetId="9" hidden="1">{#N/A,#N/A,FALSE,"ALM-ASISC"}</definedName>
    <definedName name="vhjkwhe" hidden="1">{#N/A,#N/A,FALSE,"ALM-ASISC"}</definedName>
    <definedName name="vhjkwlejh" localSheetId="8" hidden="1">{#N/A,#N/A,FALSE,"ALM-ASISC"}</definedName>
    <definedName name="vhjkwlejh" localSheetId="9" hidden="1">{#N/A,#N/A,FALSE,"ALM-ASISC"}</definedName>
    <definedName name="vhjkwlejh" hidden="1">{#N/A,#N/A,FALSE,"ALM-ASISC"}</definedName>
    <definedName name="vhjweklh" localSheetId="8" hidden="1">{#N/A,#N/A,FALSE,"ALM-ASISC"}</definedName>
    <definedName name="vhjweklh" localSheetId="9" hidden="1">{#N/A,#N/A,FALSE,"ALM-ASISC"}</definedName>
    <definedName name="vhjweklh" hidden="1">{#N/A,#N/A,FALSE,"ALM-ASISC"}</definedName>
    <definedName name="vhjwkhe" localSheetId="8" hidden="1">{#N/A,#N/A,FALSE,"ALM-ASISC"}</definedName>
    <definedName name="vhjwkhe" localSheetId="9" hidden="1">{#N/A,#N/A,FALSE,"ALM-ASISC"}</definedName>
    <definedName name="vhjwkhe" hidden="1">{#N/A,#N/A,FALSE,"ALM-ASISC"}</definedName>
    <definedName name="vhjwoe" localSheetId="8" hidden="1">{#N/A,#N/A,FALSE,"ALM-ASISC"}</definedName>
    <definedName name="vhjwoe" localSheetId="9" hidden="1">{#N/A,#N/A,FALSE,"ALM-ASISC"}</definedName>
    <definedName name="vhjwoe" hidden="1">{#N/A,#N/A,FALSE,"ALM-ASISC"}</definedName>
    <definedName name="vhjwole" localSheetId="8" hidden="1">{#N/A,#N/A,FALSE,"ALM-ASISC"}</definedName>
    <definedName name="vhjwole" localSheetId="9" hidden="1">{#N/A,#N/A,FALSE,"ALM-ASISC"}</definedName>
    <definedName name="vhjwole" hidden="1">{#N/A,#N/A,FALSE,"ALM-ASISC"}</definedName>
    <definedName name="vhlkjw" localSheetId="8" hidden="1">{#N/A,#N/A,FALSE,"ALM-ASISC"}</definedName>
    <definedName name="vhlkjw" localSheetId="9" hidden="1">{#N/A,#N/A,FALSE,"ALM-ASISC"}</definedName>
    <definedName name="vhlkjw" hidden="1">{#N/A,#N/A,FALSE,"ALM-ASISC"}</definedName>
    <definedName name="vhwjkeh" localSheetId="8" hidden="1">{#N/A,#N/A,FALSE,"ALM-ASISC"}</definedName>
    <definedName name="vhwjkeh" localSheetId="9" hidden="1">{#N/A,#N/A,FALSE,"ALM-ASISC"}</definedName>
    <definedName name="vhwjkeh" hidden="1">{#N/A,#N/A,FALSE,"ALM-ASISC"}</definedName>
    <definedName name="view" localSheetId="8">#REF!</definedName>
    <definedName name="view" localSheetId="9">#REF!</definedName>
    <definedName name="view">#REF!</definedName>
    <definedName name="vjhkldw" localSheetId="8" hidden="1">{#N/A,#N/A,FALSE,"ALM-ASISC"}</definedName>
    <definedName name="vjhkldw" localSheetId="9" hidden="1">{#N/A,#N/A,FALSE,"ALM-ASISC"}</definedName>
    <definedName name="vjhkldw" hidden="1">{#N/A,#N/A,FALSE,"ALM-ASISC"}</definedName>
    <definedName name="vjkldw" localSheetId="8" hidden="1">{#N/A,#N/A,FALSE,"ALM-ASISC"}</definedName>
    <definedName name="vjkldw" localSheetId="9" hidden="1">{#N/A,#N/A,FALSE,"ALM-ASISC"}</definedName>
    <definedName name="vjkldw" hidden="1">{#N/A,#N/A,FALSE,"ALM-ASISC"}</definedName>
    <definedName name="vjklf" localSheetId="8" hidden="1">{#N/A,#N/A,FALSE,"ALM-ASISC"}</definedName>
    <definedName name="vjklf" localSheetId="9" hidden="1">{#N/A,#N/A,FALSE,"ALM-ASISC"}</definedName>
    <definedName name="vjklf" hidden="1">{#N/A,#N/A,FALSE,"ALM-ASISC"}</definedName>
    <definedName name="vjkls" localSheetId="8" hidden="1">{#N/A,#N/A,FALSE,"ALM-ASISC"}</definedName>
    <definedName name="vjkls" localSheetId="9" hidden="1">{#N/A,#N/A,FALSE,"ALM-ASISC"}</definedName>
    <definedName name="vjkls" hidden="1">{#N/A,#N/A,FALSE,"ALM-ASISC"}</definedName>
    <definedName name="vjkwhe" localSheetId="8" hidden="1">{#N/A,#N/A,FALSE,"ALM-ASISC"}</definedName>
    <definedName name="vjkwhe" localSheetId="9" hidden="1">{#N/A,#N/A,FALSE,"ALM-ASISC"}</definedName>
    <definedName name="vjkwhe" hidden="1">{#N/A,#N/A,FALSE,"ALM-ASISC"}</definedName>
    <definedName name="vjkwhgekj" localSheetId="8" hidden="1">{#N/A,#N/A,FALSE,"ALM-ASISC"}</definedName>
    <definedName name="vjkwhgekj" localSheetId="9" hidden="1">{#N/A,#N/A,FALSE,"ALM-ASISC"}</definedName>
    <definedName name="vjkwhgekj" hidden="1">{#N/A,#N/A,FALSE,"ALM-ASISC"}</definedName>
    <definedName name="vjpowei" localSheetId="8" hidden="1">{#N/A,#N/A,FALSE,"ALM-ASISC"}</definedName>
    <definedName name="vjpowei" localSheetId="9" hidden="1">{#N/A,#N/A,FALSE,"ALM-ASISC"}</definedName>
    <definedName name="vjpowei" hidden="1">{#N/A,#N/A,FALSE,"ALM-ASISC"}</definedName>
    <definedName name="vjwke" localSheetId="8" hidden="1">{#N/A,#N/A,FALSE,"ALM-ASISC"}</definedName>
    <definedName name="vjwke" localSheetId="9" hidden="1">{#N/A,#N/A,FALSE,"ALM-ASISC"}</definedName>
    <definedName name="vjwke" hidden="1">{#N/A,#N/A,FALSE,"ALM-ASISC"}</definedName>
    <definedName name="vjwkhekl" localSheetId="8" hidden="1">{#N/A,#N/A,FALSE,"ALM-ASISC"}</definedName>
    <definedName name="vjwkhekl" localSheetId="9" hidden="1">{#N/A,#N/A,FALSE,"ALM-ASISC"}</definedName>
    <definedName name="vjwkhekl" hidden="1">{#N/A,#N/A,FALSE,"ALM-ASISC"}</definedName>
    <definedName name="vjwoiei" localSheetId="8" hidden="1">{#N/A,#N/A,FALSE,"ALM-ASISC"}</definedName>
    <definedName name="vjwoiei" localSheetId="9" hidden="1">{#N/A,#N/A,FALSE,"ALM-ASISC"}</definedName>
    <definedName name="vjwoiei" hidden="1">{#N/A,#N/A,FALSE,"ALM-ASISC"}</definedName>
    <definedName name="vjwoieuhj" localSheetId="8" hidden="1">{#N/A,#N/A,FALSE,"ALM-ASISC"}</definedName>
    <definedName name="vjwoieuhj" localSheetId="9" hidden="1">{#N/A,#N/A,FALSE,"ALM-ASISC"}</definedName>
    <definedName name="vjwoieuhj" hidden="1">{#N/A,#N/A,FALSE,"ALM-ASISC"}</definedName>
    <definedName name="vkwle" localSheetId="8" hidden="1">{#N/A,#N/A,FALSE,"ALM-ASISC"}</definedName>
    <definedName name="vkwle" localSheetId="9" hidden="1">{#N/A,#N/A,FALSE,"ALM-ASISC"}</definedName>
    <definedName name="vkwle" hidden="1">{#N/A,#N/A,FALSE,"ALM-ASISC"}</definedName>
    <definedName name="VMF" localSheetId="7">#REF!</definedName>
    <definedName name="VMOTOR" localSheetId="7">#REF!</definedName>
    <definedName name="vpowoie" localSheetId="8" hidden="1">{#N/A,#N/A,FALSE,"ALM-ASISC"}</definedName>
    <definedName name="vpowoie" localSheetId="9" hidden="1">{#N/A,#N/A,FALSE,"ALM-ASISC"}</definedName>
    <definedName name="vpowoie" hidden="1">{#N/A,#N/A,FALSE,"ALM-ASISC"}</definedName>
    <definedName name="VPUMP" localSheetId="7">#REF!</definedName>
    <definedName name="vv" localSheetId="8">#REF!</definedName>
    <definedName name="vv" localSheetId="9">#REF!</definedName>
    <definedName name="vv">#REF!</definedName>
    <definedName name="VVV" localSheetId="8">#REF!</definedName>
    <definedName name="VVV" localSheetId="9">#REF!</definedName>
    <definedName name="VVV">#REF!</definedName>
    <definedName name="vw" localSheetId="8" hidden="1">{#N/A,#N/A,FALSE,"ALM-ASISC"}</definedName>
    <definedName name="vw" localSheetId="9" hidden="1">{#N/A,#N/A,FALSE,"ALM-ASISC"}</definedName>
    <definedName name="vw" hidden="1">{#N/A,#N/A,FALSE,"ALM-ASISC"}</definedName>
    <definedName name="vwdfw" localSheetId="8" hidden="1">{#N/A,#N/A,FALSE,"ALM-ASISC"}</definedName>
    <definedName name="vwdfw" localSheetId="9" hidden="1">{#N/A,#N/A,FALSE,"ALM-ASISC"}</definedName>
    <definedName name="vwdfw" hidden="1">{#N/A,#N/A,FALSE,"ALM-ASISC"}</definedName>
    <definedName name="vwdfwe" localSheetId="8" hidden="1">{#N/A,#N/A,FALSE,"ALM-ASISC"}</definedName>
    <definedName name="vwdfwe" localSheetId="9" hidden="1">{#N/A,#N/A,FALSE,"ALM-ASISC"}</definedName>
    <definedName name="vwdfwe" hidden="1">{#N/A,#N/A,FALSE,"ALM-ASISC"}</definedName>
    <definedName name="vwe" localSheetId="8" hidden="1">{#N/A,#N/A,FALSE,"ALM-ASISC"}</definedName>
    <definedName name="vwe" localSheetId="9" hidden="1">{#N/A,#N/A,FALSE,"ALM-ASISC"}</definedName>
    <definedName name="vwe" hidden="1">{#N/A,#N/A,FALSE,"ALM-ASISC"}</definedName>
    <definedName name="vwef" localSheetId="8" hidden="1">{#N/A,#N/A,FALSE,"ALM-ASISC"}</definedName>
    <definedName name="vwef" localSheetId="9" hidden="1">{#N/A,#N/A,FALSE,"ALM-ASISC"}</definedName>
    <definedName name="vwef" hidden="1">{#N/A,#N/A,FALSE,"ALM-ASISC"}</definedName>
    <definedName name="vwefg" localSheetId="8" hidden="1">{#N/A,#N/A,FALSE,"ALM-ASISC"}</definedName>
    <definedName name="vwefg" localSheetId="9" hidden="1">{#N/A,#N/A,FALSE,"ALM-ASISC"}</definedName>
    <definedName name="vwefg" hidden="1">{#N/A,#N/A,FALSE,"ALM-ASISC"}</definedName>
    <definedName name="vwer" localSheetId="8" hidden="1">{#N/A,#N/A,FALSE,"ALM-ASISC"}</definedName>
    <definedName name="vwer" localSheetId="9" hidden="1">{#N/A,#N/A,FALSE,"ALM-ASISC"}</definedName>
    <definedName name="vwer" hidden="1">{#N/A,#N/A,FALSE,"ALM-ASISC"}</definedName>
    <definedName name="vwvw" localSheetId="8" hidden="1">{#N/A,#N/A,FALSE,"ALM-ASISC"}</definedName>
    <definedName name="vwvw" localSheetId="9" hidden="1">{#N/A,#N/A,FALSE,"ALM-ASISC"}</definedName>
    <definedName name="vwvw" hidden="1">{#N/A,#N/A,FALSE,"ALM-ASISC"}</definedName>
    <definedName name="W" localSheetId="8">#REF!</definedName>
    <definedName name="W" localSheetId="9">#REF!</definedName>
    <definedName name="W">#REF!</definedName>
    <definedName name="w_m" localSheetId="8">#REF!</definedName>
    <definedName name="w_m" localSheetId="9">#REF!</definedName>
    <definedName name="w_m">#REF!</definedName>
    <definedName name="w_m1" localSheetId="8">#REF!</definedName>
    <definedName name="w_m1" localSheetId="9">#REF!</definedName>
    <definedName name="w_m1">#REF!</definedName>
    <definedName name="w_m2" localSheetId="8">#REF!</definedName>
    <definedName name="w_m2" localSheetId="9">#REF!</definedName>
    <definedName name="w_m2">#REF!</definedName>
    <definedName name="WAGE" localSheetId="8">#REF!</definedName>
    <definedName name="WAGE" localSheetId="9">#REF!</definedName>
    <definedName name="WAGE">#REF!</definedName>
    <definedName name="WALE" localSheetId="8">#REF!</definedName>
    <definedName name="WALE" localSheetId="9">#REF!</definedName>
    <definedName name="WALE">#REF!</definedName>
    <definedName name="wale_e" localSheetId="8">#REF!</definedName>
    <definedName name="wale_e" localSheetId="9">#REF!</definedName>
    <definedName name="wale_e">#REF!</definedName>
    <definedName name="wale_ea" localSheetId="8">#REF!</definedName>
    <definedName name="wale_ea" localSheetId="9">#REF!</definedName>
    <definedName name="wale_ea">#REF!</definedName>
    <definedName name="WB.1" localSheetId="8">#REF!</definedName>
    <definedName name="WB.1" localSheetId="9">#REF!</definedName>
    <definedName name="WB.1">#REF!</definedName>
    <definedName name="WB.2" localSheetId="8">#REF!</definedName>
    <definedName name="WB.2" localSheetId="9">#REF!</definedName>
    <definedName name="WB.2">#REF!</definedName>
    <definedName name="WB.3" localSheetId="8">#REF!</definedName>
    <definedName name="WB.3" localSheetId="9">#REF!</definedName>
    <definedName name="WB.3">#REF!</definedName>
    <definedName name="WC" localSheetId="8" hidden="1">{#N/A,#N/A,FALSE,"3가";#N/A,#N/A,FALSE,"3나";#N/A,#N/A,FALSE,"3다"}</definedName>
    <definedName name="WC" localSheetId="9" hidden="1">{#N/A,#N/A,FALSE,"3가";#N/A,#N/A,FALSE,"3나";#N/A,#N/A,FALSE,"3다"}</definedName>
    <definedName name="WC" hidden="1">{#N/A,#N/A,FALSE,"3가";#N/A,#N/A,FALSE,"3나";#N/A,#N/A,FALSE,"3다"}</definedName>
    <definedName name="wd" localSheetId="8" hidden="1">{#N/A,#N/A,FALSE,"ALM-ASISC"}</definedName>
    <definedName name="wd" localSheetId="9" hidden="1">{#N/A,#N/A,FALSE,"ALM-ASISC"}</definedName>
    <definedName name="wd" hidden="1">{#N/A,#N/A,FALSE,"ALM-ASISC"}</definedName>
    <definedName name="wdWDW" localSheetId="8" hidden="1">#REF!</definedName>
    <definedName name="wdWDW" localSheetId="9" hidden="1">#REF!</definedName>
    <definedName name="wdWDW" hidden="1">#REF!</definedName>
    <definedName name="webc" localSheetId="8">#REF!</definedName>
    <definedName name="webc" localSheetId="9">#REF!</definedName>
    <definedName name="webc">#REF!</definedName>
    <definedName name="webh" localSheetId="8">#REF!</definedName>
    <definedName name="webh" localSheetId="9">#REF!</definedName>
    <definedName name="webh">#REF!</definedName>
    <definedName name="webp" localSheetId="8">#REF!</definedName>
    <definedName name="webp" localSheetId="9">#REF!</definedName>
    <definedName name="webp">#REF!</definedName>
    <definedName name="wer" localSheetId="8" hidden="1">{#N/A,#N/A,FALSE,"골재소요량";#N/A,#N/A,FALSE,"골재소요량"}</definedName>
    <definedName name="wer" localSheetId="9" hidden="1">{#N/A,#N/A,FALSE,"골재소요량";#N/A,#N/A,FALSE,"골재소요량"}</definedName>
    <definedName name="wer" hidden="1">{#N/A,#N/A,FALSE,"골재소요량";#N/A,#N/A,FALSE,"골재소요량"}</definedName>
    <definedName name="werwe" localSheetId="8" hidden="1">{#N/A,#N/A,FALSE,"ALM-ASISC"}</definedName>
    <definedName name="werwe" localSheetId="9" hidden="1">{#N/A,#N/A,FALSE,"ALM-ASISC"}</definedName>
    <definedName name="werwe" hidden="1">{#N/A,#N/A,FALSE,"ALM-ASISC"}</definedName>
    <definedName name="WH.1" localSheetId="8">#REF!</definedName>
    <definedName name="WH.1" localSheetId="9">#REF!</definedName>
    <definedName name="WH.1">#REF!</definedName>
    <definedName name="WH.2" localSheetId="8">#REF!</definedName>
    <definedName name="WH.2" localSheetId="9">#REF!</definedName>
    <definedName name="WH.2">#REF!</definedName>
    <definedName name="WH.3" localSheetId="8">#REF!</definedName>
    <definedName name="WH.3" localSheetId="9">#REF!</definedName>
    <definedName name="WH.3">#REF!</definedName>
    <definedName name="whwh" localSheetId="8">#REF!</definedName>
    <definedName name="whwh" localSheetId="9">#REF!</definedName>
    <definedName name="whwh">#REF!</definedName>
    <definedName name="wid" localSheetId="8">#REF!</definedName>
    <definedName name="wid" localSheetId="9">#REF!</definedName>
    <definedName name="wid">#REF!</definedName>
    <definedName name="wjtwtu" localSheetId="8">#REF!</definedName>
    <definedName name="wjtwtu" localSheetId="9">#REF!</definedName>
    <definedName name="wjtwtu">#REF!</definedName>
    <definedName name="wkeljd" localSheetId="8" hidden="1">{#N/A,#N/A,FALSE,"ALM-ASISC"}</definedName>
    <definedName name="wkeljd" localSheetId="9" hidden="1">{#N/A,#N/A,FALSE,"ALM-ASISC"}</definedName>
    <definedName name="wkeljd" hidden="1">{#N/A,#N/A,FALSE,"ALM-ASISC"}</definedName>
    <definedName name="wkqcjf" localSheetId="8">#REF!</definedName>
    <definedName name="wkqcjf" localSheetId="9">#REF!</definedName>
    <definedName name="wkqcjf">#REF!</definedName>
    <definedName name="wm.조골재1" localSheetId="7" hidden="1">{#N/A,#N/A,FALSE,"조골재"}</definedName>
    <definedName name="wm.조골재1" localSheetId="6" hidden="1">{#N/A,#N/A,FALSE,"조골재"}</definedName>
    <definedName name="wm.조골재1" hidden="1">{#N/A,#N/A,FALSE,"조골재"}</definedName>
    <definedName name="won" localSheetId="8">#REF!</definedName>
    <definedName name="won" localSheetId="9">#REF!</definedName>
    <definedName name="won">#REF!</definedName>
    <definedName name="woogi" hidden="1">#REF!</definedName>
    <definedName name="woogi2" hidden="1">#REF!</definedName>
    <definedName name="Workstation" localSheetId="7">#REF!</definedName>
    <definedName name="wqecvas" localSheetId="7">#REF!</definedName>
    <definedName name="wqecvas" localSheetId="8">#REF!</definedName>
    <definedName name="wqecvas" localSheetId="9">#REF!</definedName>
    <definedName name="wqecvas">#REF!</definedName>
    <definedName name="wqewqe" localSheetId="8" hidden="1">{#N/A,#N/A,FALSE,"ALM-ASISC"}</definedName>
    <definedName name="wqewqe" localSheetId="9" hidden="1">{#N/A,#N/A,FALSE,"ALM-ASISC"}</definedName>
    <definedName name="wqewqe" hidden="1">{#N/A,#N/A,FALSE,"ALM-ASISC"}</definedName>
    <definedName name="wrew" localSheetId="8">#REF!</definedName>
    <definedName name="wrew" localSheetId="9">#REF!</definedName>
    <definedName name="wrew">#REF!</definedName>
    <definedName name="WRITE" hidden="1">{#N/A,#N/A,FALSE,"CCTV"}</definedName>
    <definedName name="wrn.2번." localSheetId="7" hidden="1">{#N/A,#N/A,FALSE,"2~8번"}</definedName>
    <definedName name="wrn.2번." localSheetId="8" hidden="1">{#N/A,#N/A,FALSE,"2~8번"}</definedName>
    <definedName name="wrn.2번." localSheetId="6" hidden="1">{#N/A,#N/A,FALSE,"2~8번"}</definedName>
    <definedName name="wrn.2번." localSheetId="9" hidden="1">{#N/A,#N/A,FALSE,"2~8번"}</definedName>
    <definedName name="wrn.2번." hidden="1">{#N/A,#N/A,FALSE,"2~8번"}</definedName>
    <definedName name="wrn.97." localSheetId="8" hidden="1">{#N/A,#N/A,FALSE,"지침";#N/A,#N/A,FALSE,"환경분석";#N/A,#N/A,FALSE,"Sheet16"}</definedName>
    <definedName name="wrn.97." localSheetId="9" hidden="1">{#N/A,#N/A,FALSE,"지침";#N/A,#N/A,FALSE,"환경분석";#N/A,#N/A,FALSE,"Sheet16"}</definedName>
    <definedName name="wrn.97." hidden="1">{#N/A,#N/A,FALSE,"지침";#N/A,#N/A,FALSE,"환경분석";#N/A,#N/A,FALSE,"Sheet16"}</definedName>
    <definedName name="wrn.97년._.9월._.임차현황." localSheetId="7" hidden="1">{#N/A,#N/A,FALSE,"동부"}</definedName>
    <definedName name="wrn.97년._.9월._.임차현황." localSheetId="8" hidden="1">{#N/A,#N/A,FALSE,"동부"}</definedName>
    <definedName name="wrn.97년._.9월._.임차현황." localSheetId="6" hidden="1">{#N/A,#N/A,FALSE,"동부"}</definedName>
    <definedName name="wrn.97년._.9월._.임차현황." localSheetId="9" hidden="1">{#N/A,#N/A,FALSE,"동부"}</definedName>
    <definedName name="wrn.97년._.9월._.임차현황." hidden="1">{#N/A,#N/A,FALSE,"동부"}</definedName>
    <definedName name="WRN.98." hidden="1">{#N/A,#N/A,FALSE,"지침";#N/A,#N/A,FALSE,"환경분석";#N/A,#N/A,FALSE,"Sheet16"}</definedName>
    <definedName name="wrn.aaa." localSheetId="8" hidden="1">{#N/A,#N/A,FALSE,"ALM-ASISC"}</definedName>
    <definedName name="wrn.aaa." localSheetId="9" hidden="1">{#N/A,#N/A,FALSE,"ALM-ASISC"}</definedName>
    <definedName name="wrn.aaa." hidden="1">{#N/A,#N/A,FALSE,"ALM-ASISC"}</definedName>
    <definedName name="wrn.BM." hidden="1">{#N/A,#N/A,FALSE,"CCTV"}</definedName>
    <definedName name="wrn.criteria.95p." hidden="1">{#N/A,#N/A,FALSE,"1.CRITERIA";#N/A,#N/A,FALSE,"2.IS";#N/A,#N/A,FALSE,"3.BS";#N/A,#N/A,FALSE,"4.PER PL";#N/A,#N/A,FALSE,"5.INVESTMENT";#N/A,#N/A,FALSE,"6.공문";#N/A,#N/A,FALSE,"7.netinvest"}</definedName>
    <definedName name="wrn.STAFFS." localSheetId="7" hidden="1">{#N/A,#N/A,FALSE,"TABLE"}</definedName>
    <definedName name="wrn.STAFFS." localSheetId="8" hidden="1">{#N/A,#N/A,FALSE,"TABLE"}</definedName>
    <definedName name="wrn.STAFFS." localSheetId="6" hidden="1">{#N/A,#N/A,FALSE,"TABLE"}</definedName>
    <definedName name="wrn.STAFFS." localSheetId="9" hidden="1">{#N/A,#N/A,FALSE,"TABLE"}</definedName>
    <definedName name="wrn.STAFFS." hidden="1">{#N/A,#N/A,FALSE,"TABLE"}</definedName>
    <definedName name="wrn.STAFFS._1" hidden="1">{#N/A,#N/A,FALSE,"TABLE"}</definedName>
    <definedName name="wrn.SUPEX." localSheetId="8" hidden="1">{#N/A,#N/A,FALSE,"운용실적";#N/A,#N/A,FALSE,"고장세부내역";#N/A,#N/A,FALSE,"10분이하고장";#N/A,#N/A,FALSE,"고객불만건수";#N/A,#N/A,FALSE,"일별고객불만";#N/A,#N/A,FALSE,"고객불만유형";#N/A,#N/A,FALSE,"고객불만다발지역";#N/A,#N/A,FALSE,"CMS접수및처리"}</definedName>
    <definedName name="wrn.SUPEX." localSheetId="9" hidden="1">{#N/A,#N/A,FALSE,"운용실적";#N/A,#N/A,FALSE,"고장세부내역";#N/A,#N/A,FALSE,"10분이하고장";#N/A,#N/A,FALSE,"고객불만건수";#N/A,#N/A,FALSE,"일별고객불만";#N/A,#N/A,FALSE,"고객불만유형";#N/A,#N/A,FALSE,"고객불만다발지역";#N/A,#N/A,FALSE,"CMS접수및처리"}</definedName>
    <definedName name="wrn.SUPEX." hidden="1">{#N/A,#N/A,FALSE,"운용실적";#N/A,#N/A,FALSE,"고장세부내역";#N/A,#N/A,FALSE,"10분이하고장";#N/A,#N/A,FALSE,"고객불만건수";#N/A,#N/A,FALSE,"일별고객불만";#N/A,#N/A,FALSE,"고객불만유형";#N/A,#N/A,FALSE,"고객불만다발지역";#N/A,#N/A,FALSE,"CMS접수및처리"}</definedName>
    <definedName name="wrn.T._.and._.E._.Report." localSheetId="8" hidden="1">{#N/A,#N/A,TRUE,"T&amp;E";#N/A,#N/A,TRUE,"BUS. ENT. DET."}</definedName>
    <definedName name="wrn.T._.and._.E._.Report." localSheetId="9" hidden="1">{#N/A,#N/A,TRUE,"T&amp;E";#N/A,#N/A,TRUE,"BUS. ENT. DET."}</definedName>
    <definedName name="wrn.T._.and._.E._.Report." hidden="1">{#N/A,#N/A,TRUE,"T&amp;E";#N/A,#N/A,TRUE,"BUS. ENT. DET."}</definedName>
    <definedName name="wrn.TEST." localSheetId="8" hidden="1">{#N/A,#N/A,FALSE,"3가";#N/A,#N/A,FALSE,"3나";#N/A,#N/A,FALSE,"3다"}</definedName>
    <definedName name="wrn.TEST." localSheetId="9" hidden="1">{#N/A,#N/A,FALSE,"3가";#N/A,#N/A,FALSE,"3나";#N/A,#N/A,FALSE,"3다"}</definedName>
    <definedName name="wrn.TEST." hidden="1">{#N/A,#N/A,FALSE,"3가";#N/A,#N/A,FALSE,"3나";#N/A,#N/A,FALSE,"3다"}</definedName>
    <definedName name="wrn.건물기초." localSheetId="8"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견적." hidden="1">{#N/A,#N/A,FALSE,"Sheet1";#N/A,#N/A,FALSE,"Sheet2";#N/A,#N/A,FALSE,"TAB96-1"}</definedName>
    <definedName name="wrn.골재소요량." localSheetId="7" hidden="1">{#N/A,#N/A,FALSE,"골재소요량";#N/A,#N/A,FALSE,"골재소요량"}</definedName>
    <definedName name="wrn.골재소요량." localSheetId="8" hidden="1">{#N/A,#N/A,FALSE,"골재소요량";#N/A,#N/A,FALSE,"골재소요량"}</definedName>
    <definedName name="wrn.골재소요량." localSheetId="6" hidden="1">{#N/A,#N/A,FALSE,"골재소요량";#N/A,#N/A,FALSE,"골재소요량"}</definedName>
    <definedName name="wrn.골재소요량." localSheetId="9" hidden="1">{#N/A,#N/A,FALSE,"골재소요량";#N/A,#N/A,FALSE,"골재소요량"}</definedName>
    <definedName name="wrn.골재소요량." hidden="1">{#N/A,#N/A,FALSE,"골재소요량";#N/A,#N/A,FALSE,"골재소요량"}</definedName>
    <definedName name="wrn.교육청." localSheetId="7" hidden="1">{#N/A,#N/A,FALSE,"전력간선"}</definedName>
    <definedName name="wrn.교육청." localSheetId="8" hidden="1">{#N/A,#N/A,FALSE,"전력간선"}</definedName>
    <definedName name="wrn.교육청." localSheetId="6" hidden="1">{#N/A,#N/A,FALSE,"전력간선"}</definedName>
    <definedName name="wrn.교육청." localSheetId="9" hidden="1">{#N/A,#N/A,FALSE,"전력간선"}</definedName>
    <definedName name="wrn.교육청." hidden="1">{#N/A,#N/A,FALSE,"전력간선"}</definedName>
    <definedName name="wrn.구조2." localSheetId="7" hidden="1">{#N/A,#N/A,FALSE,"구조2"}</definedName>
    <definedName name="wrn.구조2." localSheetId="6" hidden="1">{#N/A,#N/A,FALSE,"구조2"}</definedName>
    <definedName name="wrn.구조2." hidden="1">{#N/A,#N/A,FALSE,"구조2"}</definedName>
    <definedName name="wrn.단가표지." localSheetId="7" hidden="1">{#N/A,#N/A,FALSE,"단가표지"}</definedName>
    <definedName name="wrn.단가표지." localSheetId="8" hidden="1">{#N/A,#N/A,FALSE,"단가표지"}</definedName>
    <definedName name="wrn.단가표지." localSheetId="6" hidden="1">{#N/A,#N/A,FALSE,"단가표지"}</definedName>
    <definedName name="wrn.단가표지." localSheetId="9" hidden="1">{#N/A,#N/A,FALSE,"단가표지"}</definedName>
    <definedName name="wrn.단가표지." hidden="1">{#N/A,#N/A,FALSE,"단가표지"}</definedName>
    <definedName name="wrn.배수1." localSheetId="7" hidden="1">{#N/A,#N/A,FALSE,"배수1"}</definedName>
    <definedName name="wrn.배수1." localSheetId="6" hidden="1">{#N/A,#N/A,FALSE,"배수1"}</definedName>
    <definedName name="wrn.배수1." hidden="1">{#N/A,#N/A,FALSE,"배수1"}</definedName>
    <definedName name="wrn.배수2." localSheetId="7" hidden="1">{#N/A,#N/A,FALSE,"배수2"}</definedName>
    <definedName name="wrn.배수2." localSheetId="6" hidden="1">{#N/A,#N/A,FALSE,"배수2"}</definedName>
    <definedName name="wrn.배수2." hidden="1">{#N/A,#N/A,FALSE,"배수2"}</definedName>
    <definedName name="wrn.변경예산." hidden="1">{#N/A,#N/A,FALSE,"변경관리예산";#N/A,#N/A,FALSE,"변경장비예산";#N/A,#N/A,FALSE,"변경준설예산";#N/A,#N/A,FALSE,"변경철구예산"}</definedName>
    <definedName name="wrn.부대1." localSheetId="7" hidden="1">{#N/A,#N/A,FALSE,"부대1"}</definedName>
    <definedName name="wrn.부대1." localSheetId="6" hidden="1">{#N/A,#N/A,FALSE,"부대1"}</definedName>
    <definedName name="wrn.부대1." hidden="1">{#N/A,#N/A,FALSE,"부대1"}</definedName>
    <definedName name="wrn.부대2." localSheetId="7" hidden="1">{#N/A,#N/A,FALSE,"부대2"}</definedName>
    <definedName name="wrn.부대2." localSheetId="6" hidden="1">{#N/A,#N/A,FALSE,"부대2"}</definedName>
    <definedName name="wrn.부대2." hidden="1">{#N/A,#N/A,FALSE,"부대2"}</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localSheetId="7" hidden="1">{#N/A,#N/A,FALSE,"속도"}</definedName>
    <definedName name="wrn.속도." localSheetId="6" hidden="1">{#N/A,#N/A,FALSE,"속도"}</definedName>
    <definedName name="wrn.속도." hidden="1">{#N/A,#N/A,FALSE,"속도"}</definedName>
    <definedName name="wrn.신규dep._.full._.set." hidden="1">{#N/A,#N/A,FALSE,"신규dep";#N/A,#N/A,FALSE,"신규dep-금형상각후";#N/A,#N/A,FALSE,"신규dep-연구비상각후";#N/A,#N/A,FALSE,"신규dep-기계,공구상각후"}</definedName>
    <definedName name="wrn.신용찬." localSheetId="8" hidden="1">{#N/A,#N/A,TRUE,"토적및재료집계";#N/A,#N/A,TRUE,"토적및재료집계";#N/A,#N/A,TRUE,"단위량"}</definedName>
    <definedName name="wrn.신용찬." localSheetId="9" hidden="1">{#N/A,#N/A,TRUE,"토적및재료집계";#N/A,#N/A,TRUE,"토적및재료집계";#N/A,#N/A,TRUE,"단위량"}</definedName>
    <definedName name="wrn.신용찬." hidden="1">{#N/A,#N/A,TRUE,"토적및재료집계";#N/A,#N/A,TRUE,"토적및재료집계";#N/A,#N/A,TRUE,"단위량"}</definedName>
    <definedName name="wrn.아현동출력." localSheetId="8" hidden="1">{#N/A,#N/A,FALSE,"견적조건";#N/A,#N/A,FALSE,"산출근거"}</definedName>
    <definedName name="wrn.아현동출력." localSheetId="9" hidden="1">{#N/A,#N/A,FALSE,"견적조건";#N/A,#N/A,FALSE,"산출근거"}</definedName>
    <definedName name="wrn.아현동출력." hidden="1">{#N/A,#N/A,FALSE,"견적조건";#N/A,#N/A,FALSE,"산출근거"}</definedName>
    <definedName name="wrn.영수증." localSheetId="8" hidden="1">{#N/A,#N/A,FALSE,"Sheet1"}</definedName>
    <definedName name="wrn.영수증." localSheetId="9" hidden="1">{#N/A,#N/A,FALSE,"Sheet1"}</definedName>
    <definedName name="wrn.영수증." hidden="1">{#N/A,#N/A,FALSE,"Sheet1"}</definedName>
    <definedName name="wrn.예상손익." hidden="1">{#N/A,#N/A,FALSE,"예상손익";#N/A,#N/A,FALSE,"관리분석";#N/A,#N/A,FALSE,"장비분석";#N/A,#N/A,FALSE,"준설분석";#N/A,#N/A,FALSE,"철구분석"}</definedName>
    <definedName name="wrn.운반시간." localSheetId="7" hidden="1">{#N/A,#N/A,FALSE,"운반시간"}</definedName>
    <definedName name="wrn.운반시간." localSheetId="8" hidden="1">{#N/A,#N/A,FALSE,"운반시간"}</definedName>
    <definedName name="wrn.운반시간." localSheetId="6" hidden="1">{#N/A,#N/A,FALSE,"운반시간"}</definedName>
    <definedName name="wrn.운반시간." localSheetId="9" hidden="1">{#N/A,#N/A,FALSE,"운반시간"}</definedName>
    <definedName name="wrn.운반시간." hidden="1">{#N/A,#N/A,FALSE,"운반시간"}</definedName>
    <definedName name="wrn.이정표." localSheetId="7" hidden="1">{#N/A,#N/A,FALSE,"이정표"}</definedName>
    <definedName name="wrn.이정표." localSheetId="6" hidden="1">{#N/A,#N/A,FALSE,"이정표"}</definedName>
    <definedName name="wrn.이정표." hidden="1">{#N/A,#N/A,FALSE,"이정표"}</definedName>
    <definedName name="wrn.이태원._.철근." localSheetId="7" hidden="1">{#N/A,#N/A,FALSE,"이태원철근"}</definedName>
    <definedName name="wrn.이태원._.철근." localSheetId="8" hidden="1">{#N/A,#N/A,FALSE,"이태원철근"}</definedName>
    <definedName name="wrn.이태원._.철근." localSheetId="6" hidden="1">{#N/A,#N/A,FALSE,"이태원철근"}</definedName>
    <definedName name="wrn.이태원._.철근." localSheetId="9" hidden="1">{#N/A,#N/A,FALSE,"이태원철근"}</definedName>
    <definedName name="wrn.이태원._.철근." hidden="1">{#N/A,#N/A,FALSE,"이태원철근"}</definedName>
    <definedName name="wrn.이태원._.철근._1" hidden="1">{#N/A,#N/A,FALSE,"이태원철근"}</definedName>
    <definedName name="wrn.전부인쇄." hidden="1">{#N/A,#N/A,FALSE,"단축1";#N/A,#N/A,FALSE,"단축2";#N/A,#N/A,FALSE,"단축3";#N/A,#N/A,FALSE,"장축";#N/A,#N/A,FALSE,"4WD"}</definedName>
    <definedName name="wrn.조골재." localSheetId="7" hidden="1">{#N/A,#N/A,FALSE,"조골재"}</definedName>
    <definedName name="wrn.조골재." localSheetId="8" hidden="1">{#N/A,#N/A,FALSE,"조골재"}</definedName>
    <definedName name="wrn.조골재." localSheetId="6" hidden="1">{#N/A,#N/A,FALSE,"조골재"}</definedName>
    <definedName name="wrn.조골재." localSheetId="9" hidden="1">{#N/A,#N/A,FALSE,"조골재"}</definedName>
    <definedName name="wrn.조골재." hidden="1">{#N/A,#N/A,FALSE,"조골재"}</definedName>
    <definedName name="wrn.채권채무조회서." localSheetId="8" hidden="1">{#N/A,#N/A,FALSE,"채권채무";#N/A,#N/A,FALSE,"control sheet"}</definedName>
    <definedName name="wrn.채권채무조회서." localSheetId="9" hidden="1">{#N/A,#N/A,FALSE,"채권채무";#N/A,#N/A,FALSE,"control sheet"}</definedName>
    <definedName name="wrn.채권채무조회서." hidden="1">{#N/A,#N/A,FALSE,"채권채무";#N/A,#N/A,FALSE,"control sheet"}</definedName>
    <definedName name="wrn.토공1." localSheetId="7" hidden="1">{#N/A,#N/A,FALSE,"구조1"}</definedName>
    <definedName name="wrn.토공1." localSheetId="6" hidden="1">{#N/A,#N/A,FALSE,"구조1"}</definedName>
    <definedName name="wrn.토공1." hidden="1">{#N/A,#N/A,FALSE,"구조1"}</definedName>
    <definedName name="wrn.토공2." localSheetId="7" hidden="1">{#N/A,#N/A,FALSE,"토공2"}</definedName>
    <definedName name="wrn.토공2." localSheetId="6" hidden="1">{#N/A,#N/A,FALSE,"토공2"}</definedName>
    <definedName name="wrn.토공2." hidden="1">{#N/A,#N/A,FALSE,"토공2"}</definedName>
    <definedName name="wrn.통신지." hidden="1">{#N/A,#N/A,FALSE,"기안지";#N/A,#N/A,FALSE,"통신지"}</definedName>
    <definedName name="wrn.포장1." localSheetId="7" hidden="1">{#N/A,#N/A,FALSE,"포장1";#N/A,#N/A,FALSE,"포장1"}</definedName>
    <definedName name="wrn.포장1." localSheetId="6" hidden="1">{#N/A,#N/A,FALSE,"포장1";#N/A,#N/A,FALSE,"포장1"}</definedName>
    <definedName name="wrn.포장1." hidden="1">{#N/A,#N/A,FALSE,"포장1";#N/A,#N/A,FALSE,"포장1"}</definedName>
    <definedName name="wrn.포장2." localSheetId="7" hidden="1">{#N/A,#N/A,FALSE,"포장2"}</definedName>
    <definedName name="wrn.포장2." localSheetId="6" hidden="1">{#N/A,#N/A,FALSE,"포장2"}</definedName>
    <definedName name="wrn.포장2." hidden="1">{#N/A,#N/A,FALSE,"포장2"}</definedName>
    <definedName name="wrn.표지목차." localSheetId="7" hidden="1">{#N/A,#N/A,FALSE,"표지목차"}</definedName>
    <definedName name="wrn.표지목차." localSheetId="8" hidden="1">{#N/A,#N/A,FALSE,"표지목차"}</definedName>
    <definedName name="wrn.표지목차." localSheetId="6" hidden="1">{#N/A,#N/A,FALSE,"표지목차"}</definedName>
    <definedName name="wrn.표지목차." localSheetId="9" hidden="1">{#N/A,#N/A,FALSE,"표지목차"}</definedName>
    <definedName name="wrn.표지목차." hidden="1">{#N/A,#N/A,FALSE,"표지목차"}</definedName>
    <definedName name="wrn.현장._.NCR._.분석." localSheetId="8" hidden="1">{#N/A,#N/A,FALSE,"현장 NCR 분석";#N/A,#N/A,FALSE,"현장품질감사";#N/A,#N/A,FALSE,"현장품질감사"}</definedName>
    <definedName name="wrn.현장._.NCR._.분석." localSheetId="9"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7" hidden="1">{#N/A,#N/A,FALSE,"혼합골재"}</definedName>
    <definedName name="wrn.혼합골재." localSheetId="8" hidden="1">{#N/A,#N/A,FALSE,"혼합골재"}</definedName>
    <definedName name="wrn.혼합골재." localSheetId="6" hidden="1">{#N/A,#N/A,FALSE,"혼합골재"}</definedName>
    <definedName name="wrn.혼합골재." localSheetId="9" hidden="1">{#N/A,#N/A,FALSE,"혼합골재"}</definedName>
    <definedName name="wrn.혼합골재." hidden="1">{#N/A,#N/A,FALSE,"혼합골재"}</definedName>
    <definedName name="wrn.황금동." hidden="1">{#N/A,#N/A,FALSE,"단면 제원"}</definedName>
    <definedName name="wrn.회의0104.XLS." localSheetId="7" hidden="1">{#N/A,#N/A,TRUE,"매출진척-1";#N/A,#N/A,TRUE,"매출진척-2";#N/A,#N/A,TRUE,"제품실적";#N/A,#N/A,TRUE,"RAC";#N/A,#N/A,TRUE,"PAC ";#N/A,#N/A,TRUE,"재고현황";#N/A,#N/A,TRUE,"공지사항"}</definedName>
    <definedName name="wrn.회의0104.XLS." localSheetId="8" hidden="1">{#N/A,#N/A,TRUE,"매출진척-1";#N/A,#N/A,TRUE,"매출진척-2";#N/A,#N/A,TRUE,"제품실적";#N/A,#N/A,TRUE,"RAC";#N/A,#N/A,TRUE,"PAC ";#N/A,#N/A,TRUE,"재고현황";#N/A,#N/A,TRUE,"공지사항"}</definedName>
    <definedName name="wrn.회의0104.XLS." localSheetId="6" hidden="1">{#N/A,#N/A,TRUE,"매출진척-1";#N/A,#N/A,TRUE,"매출진척-2";#N/A,#N/A,TRUE,"제품실적";#N/A,#N/A,TRUE,"RAC";#N/A,#N/A,TRUE,"PAC ";#N/A,#N/A,TRUE,"재고현황";#N/A,#N/A,TRUE,"공지사항"}</definedName>
    <definedName name="wrn.회의0104.XLS." localSheetId="9" hidden="1">{#N/A,#N/A,TRUE,"매출진척-1";#N/A,#N/A,TRUE,"매출진척-2";#N/A,#N/A,TRUE,"제품실적";#N/A,#N/A,TRUE,"RAC";#N/A,#N/A,TRUE,"PAC ";#N/A,#N/A,TRUE,"재고현황";#N/A,#N/A,TRUE,"공지사항"}</definedName>
    <definedName name="wrn.회의0104.XLS." hidden="1">{#N/A,#N/A,TRUE,"매출진척-1";#N/A,#N/A,TRUE,"매출진척-2";#N/A,#N/A,TRUE,"제품실적";#N/A,#N/A,TRUE,"RAC";#N/A,#N/A,TRUE,"PAC ";#N/A,#N/A,TRUE,"재고현황";#N/A,#N/A,TRUE,"공지사항"}</definedName>
    <definedName name="wrn.회의0104.XLS._1" hidden="1">{#N/A,#N/A,TRUE,"매출진척-1";#N/A,#N/A,TRUE,"매출진척-2";#N/A,#N/A,TRUE,"제품실적";#N/A,#N/A,TRUE,"RAC";#N/A,#N/A,TRUE,"PAC ";#N/A,#N/A,TRUE,"재고현황";#N/A,#N/A,TRUE,"공지사항"}</definedName>
    <definedName name="wrty" localSheetId="8">{"'용역비'!$A$4:$C$8"}</definedName>
    <definedName name="wrty" localSheetId="9">{"'용역비'!$A$4:$C$8"}</definedName>
    <definedName name="wrty" hidden="1">{"'용역비'!$A$4:$C$8"}</definedName>
    <definedName name="wrtyrtyrt" localSheetId="8">{"'용역비'!$A$4:$C$8"}</definedName>
    <definedName name="wrtyrtyrt" localSheetId="9">{"'용역비'!$A$4:$C$8"}</definedName>
    <definedName name="wrtyrtyrt" hidden="1">{"'용역비'!$A$4:$C$8"}</definedName>
    <definedName name="wrtywrtywr" localSheetId="8">{"'용역비'!$A$4:$C$8"}</definedName>
    <definedName name="wrtywrtywr" localSheetId="9">{"'용역비'!$A$4:$C$8"}</definedName>
    <definedName name="wrtywrtywr" hidden="1">{"'용역비'!$A$4:$C$8"}</definedName>
    <definedName name="wsgwegre" localSheetId="7">#REF!</definedName>
    <definedName name="wsgwegre" localSheetId="8">#REF!</definedName>
    <definedName name="wsgwegre" localSheetId="9">#REF!</definedName>
    <definedName name="wsgwegre">#REF!</definedName>
    <definedName name="WSO" localSheetId="7">#REF!</definedName>
    <definedName name="Ws삼" localSheetId="7">#REF!</definedName>
    <definedName name="Ws이" localSheetId="7">#REF!</definedName>
    <definedName name="WT" localSheetId="8">#REF!</definedName>
    <definedName name="WT" localSheetId="9">#REF!</definedName>
    <definedName name="WT">#REF!</definedName>
    <definedName name="wte" localSheetId="8" hidden="1">{#N/A,#N/A,FALSE,"ALM-ASISC"}</definedName>
    <definedName name="wte" localSheetId="9" hidden="1">{#N/A,#N/A,FALSE,"ALM-ASISC"}</definedName>
    <definedName name="wte" hidden="1">{#N/A,#N/A,FALSE,"ALM-ASISC"}</definedName>
    <definedName name="wtrw" localSheetId="8">#REF!</definedName>
    <definedName name="wtrw" localSheetId="9">#REF!</definedName>
    <definedName name="wtrw">#REF!</definedName>
    <definedName name="wuy" localSheetId="8">{"'용역비'!$A$4:$C$8"}</definedName>
    <definedName name="wuy" localSheetId="9">{"'용역비'!$A$4:$C$8"}</definedName>
    <definedName name="wuy" hidden="1">{"'용역비'!$A$4:$C$8"}</definedName>
    <definedName name="WW" localSheetId="8">#REF!</definedName>
    <definedName name="WW" localSheetId="9">#REF!</definedName>
    <definedName name="WW">#REF!</definedName>
    <definedName name="WWTWT" localSheetId="8" hidden="1">#REF!</definedName>
    <definedName name="WWTWT" localSheetId="9" hidden="1">#REF!</definedName>
    <definedName name="WWTWT" hidden="1">#REF!</definedName>
    <definedName name="WWWEEWEWEWEWW" localSheetId="8" hidden="1">{#N/A,#N/A,FALSE,"3가";#N/A,#N/A,FALSE,"3나";#N/A,#N/A,FALSE,"3다"}</definedName>
    <definedName name="WWWEEWEWEWEWW" localSheetId="9" hidden="1">{#N/A,#N/A,FALSE,"3가";#N/A,#N/A,FALSE,"3나";#N/A,#N/A,FALSE,"3다"}</definedName>
    <definedName name="WWWEEWEWEWEWW" hidden="1">{#N/A,#N/A,FALSE,"3가";#N/A,#N/A,FALSE,"3나";#N/A,#N/A,FALSE,"3다"}</definedName>
    <definedName name="WZ" localSheetId="7">#REF!</definedName>
    <definedName name="WZ" localSheetId="8">#REF!</definedName>
    <definedName name="WZ" localSheetId="9">#REF!</definedName>
    <definedName name="WZ">#REF!</definedName>
    <definedName name="W행" localSheetId="7">#REF!</definedName>
    <definedName name="W행" localSheetId="8">#REF!</definedName>
    <definedName name="W행" localSheetId="9">#REF!</definedName>
    <definedName name="W행">#REF!</definedName>
    <definedName name="x" localSheetId="7">#REF!</definedName>
    <definedName name="X" localSheetId="8">#REF!</definedName>
    <definedName name="X" localSheetId="9">#REF!</definedName>
    <definedName name="X">#REF!</definedName>
    <definedName name="XCVR" localSheetId="8">#REF!</definedName>
    <definedName name="XCVR" localSheetId="9">#REF!</definedName>
    <definedName name="XCVR">#REF!</definedName>
    <definedName name="XCVSR" localSheetId="8">#REF!</definedName>
    <definedName name="XCVSR" localSheetId="9">#REF!</definedName>
    <definedName name="XCVSR">#REF!</definedName>
    <definedName name="XCVSX" localSheetId="8">#REF!</definedName>
    <definedName name="XCVSX" localSheetId="9">#REF!</definedName>
    <definedName name="XCVSX">#REF!</definedName>
    <definedName name="xdtgxrfyh" localSheetId="8">#REF!</definedName>
    <definedName name="xdtgxrfyh" localSheetId="9">#REF!</definedName>
    <definedName name="xdtgxrfyh">#REF!</definedName>
    <definedName name="xdtty" localSheetId="8">#REF!</definedName>
    <definedName name="xdtty" localSheetId="9">#REF!</definedName>
    <definedName name="xdtty">#REF!</definedName>
    <definedName name="xdtygx" localSheetId="8">#REF!</definedName>
    <definedName name="xdtygx" localSheetId="9">#REF!</definedName>
    <definedName name="xdtygx">#REF!</definedName>
    <definedName name="xfxdx" localSheetId="8">#REF!</definedName>
    <definedName name="xfxdx" localSheetId="9">#REF!</definedName>
    <definedName name="xfxdx">#REF!</definedName>
    <definedName name="xgxdgfxd" localSheetId="8">#REF!</definedName>
    <definedName name="xgxdgfxd" localSheetId="9">#REF!</definedName>
    <definedName name="xgxdgfxd">#REF!</definedName>
    <definedName name="xhwl2" localSheetId="7" hidden="1">{"'공고지번'!$A$1:$E$219"}</definedName>
    <definedName name="xhwl2" localSheetId="8" hidden="1">{"'공고지번'!$A$1:$E$219"}</definedName>
    <definedName name="xhwl2" localSheetId="6" hidden="1">{"'공고지번'!$A$1:$E$219"}</definedName>
    <definedName name="xhwl2" localSheetId="9" hidden="1">{"'공고지번'!$A$1:$E$219"}</definedName>
    <definedName name="xhwl2" hidden="1">{"'공고지번'!$A$1:$E$219"}</definedName>
    <definedName name="xls" hidden="1">#REF!</definedName>
    <definedName name="XREF_COLUMN_10" hidden="1">#N/A</definedName>
    <definedName name="XREF_COLUMN_2" hidden="1">#N/A</definedName>
    <definedName name="XREF_COLUMN_3" hidden="1">#N/A</definedName>
    <definedName name="XREF_COLUMN_4" hidden="1">#N/A</definedName>
    <definedName name="XREF_COLUMN_5" hidden="1">#N/A</definedName>
    <definedName name="XREF_COLUMN_6" hidden="1">#N/A</definedName>
    <definedName name="XREF_COLUMN_7" hidden="1">#N/A</definedName>
    <definedName name="XREF_COLUMN_8" hidden="1">#N/A</definedName>
    <definedName name="XREF_COLUMN_9" hidden="1">#N/A</definedName>
    <definedName name="XRefColumnsCount" localSheetId="8">1</definedName>
    <definedName name="XRefColumnsCount" localSheetId="9">1</definedName>
    <definedName name="XRefColumnsCount" hidden="1">2</definedName>
    <definedName name="XRefCopy9Row" hidden="1">#N/A</definedName>
    <definedName name="XRefCopyRangeCount" localSheetId="8">50</definedName>
    <definedName name="XRefCopyRangeCount" localSheetId="9">50</definedName>
    <definedName name="XRefCopyRangeCount" hidden="1">12</definedName>
    <definedName name="XRefPaste56" hidden="1">#N/A</definedName>
    <definedName name="XRefPasteRangeCount" localSheetId="8">51</definedName>
    <definedName name="XRefPasteRangeCount" localSheetId="9">51</definedName>
    <definedName name="XRefPasteRangeCount" hidden="1">69</definedName>
    <definedName name="xttxfgx" localSheetId="8">#REF!</definedName>
    <definedName name="xttxfgx" localSheetId="9">#REF!</definedName>
    <definedName name="xttxfgx">#REF!</definedName>
    <definedName name="xx" hidden="1">#REF!</definedName>
    <definedName name="xxx" localSheetId="8">#REF!</definedName>
    <definedName name="xxx" localSheetId="9">#REF!</definedName>
    <definedName name="xxx" hidden="1">#REF!</definedName>
    <definedName name="Y" localSheetId="8">#REF!</definedName>
    <definedName name="Y" localSheetId="9">#REF!</definedName>
    <definedName name="Y">#REF!</definedName>
    <definedName name="Y.S.KIM" localSheetId="8">#REF!,#REF!,#REF!,#REF!,#REF!,#REF!,#REF!,#REF!,#REF!,#REF!,#REF!,#REF!,#REF!,#REF!,#REF!,#REF!,#REF!,#REF!,#REF!</definedName>
    <definedName name="Y.S.KIM" localSheetId="9">#REF!,#REF!,#REF!,#REF!,#REF!,#REF!,#REF!,#REF!,#REF!,#REF!,#REF!,#REF!,#REF!,#REF!,#REF!,#REF!,#REF!,#REF!,#REF!</definedName>
    <definedName name="Y.S.KIM">#REF!,#REF!,#REF!,#REF!,#REF!,#REF!,#REF!,#REF!,#REF!,#REF!,#REF!,#REF!,#REF!,#REF!,#REF!,#REF!,#REF!,#REF!,#REF!</definedName>
    <definedName name="YA" localSheetId="8">#REF!</definedName>
    <definedName name="YA" localSheetId="9">#REF!</definedName>
    <definedName name="YA">#REF!</definedName>
    <definedName name="Year_To_WesternStyle" localSheetId="7">#REF!</definedName>
    <definedName name="YFU" localSheetId="8">{"'용역비'!$A$4:$C$8"}</definedName>
    <definedName name="YFU" localSheetId="9">{"'용역비'!$A$4:$C$8"}</definedName>
    <definedName name="YFU" hidden="1">{"'용역비'!$A$4:$C$8"}</definedName>
    <definedName name="YHJ" localSheetId="7">#REF!</definedName>
    <definedName name="yketewr" localSheetId="8">#REF!</definedName>
    <definedName name="yketewr" localSheetId="9">#REF!</definedName>
    <definedName name="yketewr">#REF!</definedName>
    <definedName name="YL" localSheetId="8">{"'용역비'!$A$4:$C$8"}</definedName>
    <definedName name="YL" localSheetId="9">{"'용역비'!$A$4:$C$8"}</definedName>
    <definedName name="YL" hidden="1">{"'용역비'!$A$4:$C$8"}</definedName>
    <definedName name="yoo10" localSheetId="8">#REF!</definedName>
    <definedName name="yoo10" localSheetId="9">#REF!</definedName>
    <definedName name="yoo10">#REF!</definedName>
    <definedName name="yoo2" localSheetId="8">#REF!</definedName>
    <definedName name="yoo2" localSheetId="9">#REF!</definedName>
    <definedName name="yoo2">#REF!</definedName>
    <definedName name="yoo3" localSheetId="8">#REF!</definedName>
    <definedName name="yoo3" localSheetId="9">#REF!</definedName>
    <definedName name="yoo3">#REF!</definedName>
    <definedName name="yoo4" localSheetId="8">#REF!</definedName>
    <definedName name="yoo4" localSheetId="9">#REF!</definedName>
    <definedName name="yoo4">#REF!</definedName>
    <definedName name="yoo8" localSheetId="8">#REF!</definedName>
    <definedName name="yoo8" localSheetId="9">#REF!</definedName>
    <definedName name="yoo8">#REF!</definedName>
    <definedName name="young" localSheetId="7">#REF!</definedName>
    <definedName name="YT" localSheetId="7">#REF!</definedName>
    <definedName name="yterpy" localSheetId="8">#REF!</definedName>
    <definedName name="yterpy" localSheetId="9">#REF!</definedName>
    <definedName name="yterpy">#REF!</definedName>
    <definedName name="yu" localSheetId="8">{"'용역비'!$A$4:$C$8"}</definedName>
    <definedName name="yu" localSheetId="9">{"'용역비'!$A$4:$C$8"}</definedName>
    <definedName name="yu" hidden="1">{"'용역비'!$A$4:$C$8"}</definedName>
    <definedName name="YUK" localSheetId="8">{"'용역비'!$A$4:$C$8"}</definedName>
    <definedName name="YUK" localSheetId="9">{"'용역비'!$A$4:$C$8"}</definedName>
    <definedName name="YUK" hidden="1">{"'용역비'!$A$4:$C$8"}</definedName>
    <definedName name="YUKOI" localSheetId="8">{"'용역비'!$A$4:$C$8"}</definedName>
    <definedName name="YUKOI" localSheetId="9">{"'용역비'!$A$4:$C$8"}</definedName>
    <definedName name="YUKOI">{"'용역비'!$A$4:$C$8"}</definedName>
    <definedName name="yun" localSheetId="8">#REF!</definedName>
    <definedName name="yun" localSheetId="9">#REF!</definedName>
    <definedName name="yun">#REF!</definedName>
    <definedName name="yy" localSheetId="8">#REF!</definedName>
    <definedName name="yy" localSheetId="9">#REF!</definedName>
    <definedName name="yy">#REF!</definedName>
    <definedName name="yyy" localSheetId="8" hidden="1">{#N/A,#N/A,FALSE,"지침";#N/A,#N/A,FALSE,"환경분석";#N/A,#N/A,FALSE,"Sheet16"}</definedName>
    <definedName name="yyy" localSheetId="9" hidden="1">{#N/A,#N/A,FALSE,"지침";#N/A,#N/A,FALSE,"환경분석";#N/A,#N/A,FALSE,"Sheet16"}</definedName>
    <definedName name="yyy" hidden="1">{#N/A,#N/A,FALSE,"지침";#N/A,#N/A,FALSE,"환경분석";#N/A,#N/A,FALSE,"Sheet16"}</definedName>
    <definedName name="Z" localSheetId="8">#REF!</definedName>
    <definedName name="Z" localSheetId="9">#REF!</definedName>
    <definedName name="Z">#REF!</definedName>
    <definedName name="Z_03485CA1_7BE9_11D8_B316_0010A4E1CB30_.wvu.FilterData" localSheetId="8" hidden="1">#REF!</definedName>
    <definedName name="Z_03485CA1_7BE9_11D8_B316_0010A4E1CB30_.wvu.FilterData" localSheetId="9" hidden="1">#REF!</definedName>
    <definedName name="Z_03485CA1_7BE9_11D8_B316_0010A4E1CB30_.wvu.FilterData" hidden="1">#REF!</definedName>
    <definedName name="Z_18B7B7A5_CB81_11D4_B8D9_00D0B79CFA38_.wvu.FilterData" hidden="1">#REF!</definedName>
    <definedName name="Z_1E68EE86_CB81_11D4_8D98_0008C73BAB8A_.wvu.FilterData" hidden="1">#REF!</definedName>
    <definedName name="Z_4F74ED08_7DE6_11D4_BC29_005004C1F3AD_.wvu.PrintTitles" hidden="1">#REF!</definedName>
    <definedName name="Z_6C188702_CB61_11D4_8F58_00508BF61DE6_.wvu.FilterData" hidden="1">#REF!</definedName>
    <definedName name="Z_A56863A1_CC32_11D4_8E20_00D0B79C982E_.wvu.FilterData" hidden="1">#REF!</definedName>
    <definedName name="Z_E8FEE9A5_163A_11D2_AED0_0000E81DA68C_.wvu.Rows" hidden="1">#REF!</definedName>
    <definedName name="Z_L_I_T_E_N">#N/A</definedName>
    <definedName name="ZXC" localSheetId="7" hidden="1">{#N/A,#N/A,FALSE,"이태원철근"}</definedName>
    <definedName name="ZXC" localSheetId="8" hidden="1">{#N/A,#N/A,FALSE,"이태원철근"}</definedName>
    <definedName name="ZXC" localSheetId="6" hidden="1">{#N/A,#N/A,FALSE,"이태원철근"}</definedName>
    <definedName name="ZXC" localSheetId="9" hidden="1">{#N/A,#N/A,FALSE,"이태원철근"}</definedName>
    <definedName name="ZXC" hidden="1">{#N/A,#N/A,FALSE,"이태원철근"}</definedName>
    <definedName name="ZXC_1" hidden="1">{#N/A,#N/A,FALSE,"이태원철근"}</definedName>
    <definedName name="zz" localSheetId="7">#REF!</definedName>
    <definedName name="zz" localSheetId="8">#REF!</definedName>
    <definedName name="zz" localSheetId="9">#REF!</definedName>
    <definedName name="zz">#REF!</definedName>
    <definedName name="zzz" hidden="1">{#N/A,#N/A,FALSE,"운반시간"}</definedName>
    <definedName name="Z마" localSheetId="8">#REF!</definedName>
    <definedName name="Z마" localSheetId="9">#REF!</definedName>
    <definedName name="Z마">#REF!</definedName>
    <definedName name="Z삼" localSheetId="8">#REF!</definedName>
    <definedName name="Z삼" localSheetId="9">#REF!</definedName>
    <definedName name="Z삼">#REF!</definedName>
    <definedName name="Z시" localSheetId="8">#REF!</definedName>
    <definedName name="Z시" localSheetId="9">#REF!</definedName>
    <definedName name="Z시">#REF!</definedName>
    <definedName name="Z장" localSheetId="8">#REF!</definedName>
    <definedName name="Z장" localSheetId="9">#REF!</definedName>
    <definedName name="Z장">#REF!</definedName>
    <definedName name="Z퇴" localSheetId="8">#REF!</definedName>
    <definedName name="Z퇴" localSheetId="9">#REF!</definedName>
    <definedName name="Z퇴">#REF!</definedName>
    <definedName name="π">PI()</definedName>
    <definedName name="ㄱ" localSheetId="7">#REF!</definedName>
    <definedName name="ㄱ" localSheetId="8">#REF!</definedName>
    <definedName name="ㄱ" localSheetId="9">#REF!</definedName>
    <definedName name="ㄱ">#REF!</definedName>
    <definedName name="ㄱ1" localSheetId="7">#REF!</definedName>
    <definedName name="ㄱ1" localSheetId="8">#REF!</definedName>
    <definedName name="ㄱ1" localSheetId="9">#REF!</definedName>
    <definedName name="ㄱ1">#REF!</definedName>
    <definedName name="ㄱ10" localSheetId="8">#REF!</definedName>
    <definedName name="ㄱ10" localSheetId="9">#REF!</definedName>
    <definedName name="ㄱ10">#REF!</definedName>
    <definedName name="ㄱ11" localSheetId="8">#REF!</definedName>
    <definedName name="ㄱ11" localSheetId="9">#REF!</definedName>
    <definedName name="ㄱ11">#REF!</definedName>
    <definedName name="ㄱ12" localSheetId="8">#REF!</definedName>
    <definedName name="ㄱ12" localSheetId="9">#REF!</definedName>
    <definedName name="ㄱ12">#REF!</definedName>
    <definedName name="ㄱ13" localSheetId="8">#REF!</definedName>
    <definedName name="ㄱ13" localSheetId="9">#REF!</definedName>
    <definedName name="ㄱ13">#REF!</definedName>
    <definedName name="ㄱ14" localSheetId="8">#REF!</definedName>
    <definedName name="ㄱ14" localSheetId="9">#REF!</definedName>
    <definedName name="ㄱ14">#REF!</definedName>
    <definedName name="ㄱ15" localSheetId="8">#REF!</definedName>
    <definedName name="ㄱ15" localSheetId="9">#REF!</definedName>
    <definedName name="ㄱ15">#REF!</definedName>
    <definedName name="ㄱ16" localSheetId="8">#REF!</definedName>
    <definedName name="ㄱ16" localSheetId="9">#REF!</definedName>
    <definedName name="ㄱ16">#REF!</definedName>
    <definedName name="ㄱ17" localSheetId="8">#REF!</definedName>
    <definedName name="ㄱ17" localSheetId="9">#REF!</definedName>
    <definedName name="ㄱ17">#REF!</definedName>
    <definedName name="ㄱ2" localSheetId="8">#REF!</definedName>
    <definedName name="ㄱ2" localSheetId="9">#REF!</definedName>
    <definedName name="ㄱ2">#REF!</definedName>
    <definedName name="ㄱ3" localSheetId="8">#REF!</definedName>
    <definedName name="ㄱ3" localSheetId="9">#REF!</definedName>
    <definedName name="ㄱ3">#REF!</definedName>
    <definedName name="ㄱ4" localSheetId="8">#REF!</definedName>
    <definedName name="ㄱ4" localSheetId="9">#REF!</definedName>
    <definedName name="ㄱ4">#REF!</definedName>
    <definedName name="ㄱ5" localSheetId="8">#REF!</definedName>
    <definedName name="ㄱ5" localSheetId="9">#REF!</definedName>
    <definedName name="ㄱ5">#REF!</definedName>
    <definedName name="ㄱ6" localSheetId="8">#REF!</definedName>
    <definedName name="ㄱ6" localSheetId="9">#REF!</definedName>
    <definedName name="ㄱ6">#REF!</definedName>
    <definedName name="ㄱ7" localSheetId="8">#REF!</definedName>
    <definedName name="ㄱ7" localSheetId="9">#REF!</definedName>
    <definedName name="ㄱ7">#REF!</definedName>
    <definedName name="ㄱ8" localSheetId="8">#REF!</definedName>
    <definedName name="ㄱ8" localSheetId="9">#REF!</definedName>
    <definedName name="ㄱ8">#REF!</definedName>
    <definedName name="ㄱ9" localSheetId="8">#REF!</definedName>
    <definedName name="ㄱ9" localSheetId="9">#REF!</definedName>
    <definedName name="ㄱ9">#REF!</definedName>
    <definedName name="ㄱㄱㄱ" localSheetId="8" hidden="1">{#N/A,#N/A,FALSE,"3가";#N/A,#N/A,FALSE,"3나";#N/A,#N/A,FALSE,"3다"}</definedName>
    <definedName name="ㄱㄱㄱ" localSheetId="9" hidden="1">{#N/A,#N/A,FALSE,"3가";#N/A,#N/A,FALSE,"3나";#N/A,#N/A,FALSE,"3다"}</definedName>
    <definedName name="ㄱㄱㄱ" hidden="1">{#N/A,#N/A,FALSE,"3가";#N/A,#N/A,FALSE,"3나";#N/A,#N/A,FALSE,"3다"}</definedName>
    <definedName name="ㄱㄱㄱㄱ" localSheetId="8" hidden="1">{#N/A,#N/A,FALSE,"지침";#N/A,#N/A,FALSE,"환경분석";#N/A,#N/A,FALSE,"Sheet16"}</definedName>
    <definedName name="ㄱㄱㄱㄱ" localSheetId="9" hidden="1">{#N/A,#N/A,FALSE,"지침";#N/A,#N/A,FALSE,"환경분석";#N/A,#N/A,FALSE,"Sheet16"}</definedName>
    <definedName name="ㄱㄱㄱㄱ" hidden="1">{#N/A,#N/A,FALSE,"지침";#N/A,#N/A,FALSE,"환경분석";#N/A,#N/A,FALSE,"Sheet16"}</definedName>
    <definedName name="ㄱㄱㄱㄱㄱ" hidden="1">{"'용역비'!$A$4:$C$8"}</definedName>
    <definedName name="ㄱㄱㄱㄱㄱㄱ" hidden="1">{"'용역비'!$A$4:$C$8"}</definedName>
    <definedName name="ㄱㄷㅅ히ㅏ" hidden="1">{#N/A,#N/A,FALSE,"지침";#N/A,#N/A,FALSE,"환경분석";#N/A,#N/A,FALSE,"Sheet16"}</definedName>
    <definedName name="ㄱㄷㅎㄱ" localSheetId="8">#REF!</definedName>
    <definedName name="ㄱㄷㅎㄱ" localSheetId="9">#REF!</definedName>
    <definedName name="ㄱㄷㅎㄱ">#REF!</definedName>
    <definedName name="ㄱ더거걱" localSheetId="8">#REF!</definedName>
    <definedName name="ㄱ더거걱" localSheetId="9">#REF!</definedName>
    <definedName name="ㄱ더거걱">#REF!</definedName>
    <definedName name="ㄱ볻" localSheetId="8">#REF!</definedName>
    <definedName name="ㄱ볻" localSheetId="9">#REF!</definedName>
    <definedName name="ㄱ볻">#REF!</definedName>
    <definedName name="ㄱㅈㅎ" hidden="1">#REF!</definedName>
    <definedName name="ㄱㅎㄷㄱㅎ" localSheetId="8" hidden="1">{#N/A,#N/A,FALSE,"ALM-ASISC"}</definedName>
    <definedName name="ㄱㅎㄷㄱㅎ" localSheetId="9" hidden="1">{#N/A,#N/A,FALSE,"ALM-ASISC"}</definedName>
    <definedName name="ㄱㅎㄷㄱㅎ" hidden="1">{#N/A,#N/A,FALSE,"ALM-ASISC"}</definedName>
    <definedName name="가" localSheetId="7">#REF!</definedName>
    <definedName name="가" localSheetId="8">#REF!</definedName>
    <definedName name="가" localSheetId="6">#REF!</definedName>
    <definedName name="가" localSheetId="9">#REF!</definedName>
    <definedName name="가">#REF!</definedName>
    <definedName name="가_단" localSheetId="8">#REF!</definedName>
    <definedName name="가_단" localSheetId="9">#REF!</definedName>
    <definedName name="가_단">#REF!</definedName>
    <definedName name="가10층" localSheetId="8">#REF!</definedName>
    <definedName name="가10층" localSheetId="9">#REF!</definedName>
    <definedName name="가10층">#REF!</definedName>
    <definedName name="가11층" localSheetId="8">#REF!</definedName>
    <definedName name="가11층" localSheetId="9">#REF!</definedName>
    <definedName name="가11층">#REF!</definedName>
    <definedName name="가12층" localSheetId="8">#REF!</definedName>
    <definedName name="가12층" localSheetId="9">#REF!</definedName>
    <definedName name="가12층">#REF!</definedName>
    <definedName name="가13층" localSheetId="8">#REF!</definedName>
    <definedName name="가13층" localSheetId="9">#REF!</definedName>
    <definedName name="가13층">#REF!</definedName>
    <definedName name="가14층" localSheetId="8">#REF!</definedName>
    <definedName name="가14층" localSheetId="9">#REF!</definedName>
    <definedName name="가14층">#REF!</definedName>
    <definedName name="가15층" localSheetId="8">#REF!</definedName>
    <definedName name="가15층" localSheetId="9">#REF!</definedName>
    <definedName name="가15층">#REF!</definedName>
    <definedName name="가16층" localSheetId="8">#REF!</definedName>
    <definedName name="가16층" localSheetId="9">#REF!</definedName>
    <definedName name="가16층">#REF!</definedName>
    <definedName name="가17층" localSheetId="8">#REF!</definedName>
    <definedName name="가17층" localSheetId="9">#REF!</definedName>
    <definedName name="가17층">#REF!</definedName>
    <definedName name="가18층" localSheetId="8">#REF!</definedName>
    <definedName name="가18층" localSheetId="9">#REF!</definedName>
    <definedName name="가18층">#REF!</definedName>
    <definedName name="가19층" localSheetId="8">#REF!</definedName>
    <definedName name="가19층" localSheetId="9">#REF!</definedName>
    <definedName name="가19층">#REF!</definedName>
    <definedName name="가20층" localSheetId="8">#REF!</definedName>
    <definedName name="가20층" localSheetId="9">#REF!</definedName>
    <definedName name="가20층">#REF!</definedName>
    <definedName name="가21층" localSheetId="8">#REF!</definedName>
    <definedName name="가21층" localSheetId="9">#REF!</definedName>
    <definedName name="가21층">#REF!</definedName>
    <definedName name="가22층" localSheetId="8">#REF!</definedName>
    <definedName name="가22층" localSheetId="9">#REF!</definedName>
    <definedName name="가22층">#REF!</definedName>
    <definedName name="가23층" localSheetId="8">#REF!</definedName>
    <definedName name="가23층" localSheetId="9">#REF!</definedName>
    <definedName name="가23층">#REF!</definedName>
    <definedName name="가24층" localSheetId="8">#REF!</definedName>
    <definedName name="가24층" localSheetId="9">#REF!</definedName>
    <definedName name="가24층">#REF!</definedName>
    <definedName name="가25층" localSheetId="8">#REF!</definedName>
    <definedName name="가25층" localSheetId="9">#REF!</definedName>
    <definedName name="가25층">#REF!</definedName>
    <definedName name="가2층" localSheetId="8">#REF!</definedName>
    <definedName name="가2층" localSheetId="9">#REF!</definedName>
    <definedName name="가2층">#REF!</definedName>
    <definedName name="가3층" localSheetId="8">#REF!</definedName>
    <definedName name="가3층" localSheetId="9">#REF!</definedName>
    <definedName name="가3층">#REF!</definedName>
    <definedName name="가4층" localSheetId="8">#REF!</definedName>
    <definedName name="가4층" localSheetId="9">#REF!</definedName>
    <definedName name="가4층">#REF!</definedName>
    <definedName name="가5층" localSheetId="8">#REF!</definedName>
    <definedName name="가5층" localSheetId="9">#REF!</definedName>
    <definedName name="가5층">#REF!</definedName>
    <definedName name="가6층" localSheetId="8">#REF!</definedName>
    <definedName name="가6층" localSheetId="9">#REF!</definedName>
    <definedName name="가6층">#REF!</definedName>
    <definedName name="가7층" localSheetId="8">#REF!</definedName>
    <definedName name="가7층" localSheetId="9">#REF!</definedName>
    <definedName name="가7층">#REF!</definedName>
    <definedName name="가8층" localSheetId="8">#REF!</definedName>
    <definedName name="가8층" localSheetId="9">#REF!</definedName>
    <definedName name="가8층">#REF!</definedName>
    <definedName name="가9층" localSheetId="8">#REF!</definedName>
    <definedName name="가9층" localSheetId="9">#REF!</definedName>
    <definedName name="가9층">#REF!</definedName>
    <definedName name="가가" localSheetId="8" hidden="1">#REF!</definedName>
    <definedName name="가가" localSheetId="6">#REF!</definedName>
    <definedName name="가가" localSheetId="9" hidden="1">#REF!</definedName>
    <definedName name="가가" hidden="1">#REF!</definedName>
    <definedName name="가격" localSheetId="8">#REF!</definedName>
    <definedName name="가격" localSheetId="6">#REF!</definedName>
    <definedName name="가격" localSheetId="9">#REF!</definedName>
    <definedName name="가격">#REF!</definedName>
    <definedName name="가격2" localSheetId="8">#REF!</definedName>
    <definedName name="가격2" localSheetId="9">#REF!</definedName>
    <definedName name="가격2">#REF!</definedName>
    <definedName name="가격산출" localSheetId="6" hidden="1">#REF!</definedName>
    <definedName name="가격산출" hidden="1">#REF!</definedName>
    <definedName name="가격산출근거2" localSheetId="7">#REF!</definedName>
    <definedName name="가격산출근거2" localSheetId="8">#REF!</definedName>
    <definedName name="가격산출근거2" localSheetId="9">#REF!</definedName>
    <definedName name="가격산출근거2">#REF!</definedName>
    <definedName name="가격시점" localSheetId="7">#REF!</definedName>
    <definedName name="가격시점" localSheetId="8">#REF!</definedName>
    <definedName name="가격시점" localSheetId="9">#REF!</definedName>
    <definedName name="가격시점">#REF!</definedName>
    <definedName name="가격자료1" localSheetId="7" hidden="1">#REF!</definedName>
    <definedName name="가격자료1" localSheetId="8" hidden="1">#REF!</definedName>
    <definedName name="가격자료1" localSheetId="9" hidden="1">#REF!</definedName>
    <definedName name="가격자료1" hidden="1">#REF!</definedName>
    <definedName name="가공거리" localSheetId="8">#REF!</definedName>
    <definedName name="가공거리" localSheetId="9">#REF!</definedName>
    <definedName name="가공거리">#REF!</definedName>
    <definedName name="가기긱" localSheetId="8">{"'미착금액'!$A$4:$G$14"}</definedName>
    <definedName name="가기긱" localSheetId="9">{"'미착금액'!$A$4:$G$14"}</definedName>
    <definedName name="가기긱">{"'미착금액'!$A$4:$G$14"}</definedName>
    <definedName name="가나" localSheetId="8" hidden="1">{"'산출근거'!$B$4:$D$8"}</definedName>
    <definedName name="가나" localSheetId="9" hidden="1">{"'산출근거'!$B$4:$D$8"}</definedName>
    <definedName name="가나" hidden="1">{"'산출근거'!$B$4:$D$8"}</definedName>
    <definedName name="가나다" localSheetId="7">#N/A</definedName>
    <definedName name="가나다" localSheetId="6">ROUNDDOWN(#REF!*#REF!*수목가격!월수/12,0)</definedName>
    <definedName name="가나다라" localSheetId="8" hidden="1">#REF!</definedName>
    <definedName name="가나다라" localSheetId="9" hidden="1">#REF!</definedName>
    <definedName name="가나다라" hidden="1">#REF!</definedName>
    <definedName name="가대가2" localSheetId="8">#REF!</definedName>
    <definedName name="가대가2" localSheetId="9">#REF!</definedName>
    <definedName name="가대가2">#REF!</definedName>
    <definedName name="가도" hidden="1">#REF!</definedName>
    <definedName name="가드" localSheetId="8" hidden="1">{"'산출근거'!$B$4:$D$8"}</definedName>
    <definedName name="가드" localSheetId="9" hidden="1">{"'산출근거'!$B$4:$D$8"}</definedName>
    <definedName name="가드" hidden="1">{"'산출근거'!$B$4:$D$8"}</definedName>
    <definedName name="가라" hidden="1">{#N/A,#N/A,FALSE,"1.CRITERIA";#N/A,#N/A,FALSE,"2.IS";#N/A,#N/A,FALSE,"3.BS";#N/A,#N/A,FALSE,"4.PER PL";#N/A,#N/A,FALSE,"5.INVESTMENT";#N/A,#N/A,FALSE,"6.공문";#N/A,#N/A,FALSE,"7.netinvest"}</definedName>
    <definedName name="가로" localSheetId="8" hidden="1">{#N/A,#N/A,FALSE,"3가";#N/A,#N/A,FALSE,"3나";#N/A,#N/A,FALSE,"3다"}</definedName>
    <definedName name="가로" localSheetId="9" hidden="1">{#N/A,#N/A,FALSE,"3가";#N/A,#N/A,FALSE,"3나";#N/A,#N/A,FALSE,"3다"}</definedName>
    <definedName name="가로" hidden="1">{#N/A,#N/A,FALSE,"3가";#N/A,#N/A,FALSE,"3나";#N/A,#N/A,FALSE,"3다"}</definedName>
    <definedName name="가맹점사업" localSheetId="8">#REF!</definedName>
    <definedName name="가맹점사업" localSheetId="9">#REF!</definedName>
    <definedName name="가맹점사업">#REF!</definedName>
    <definedName name="가설사무소" localSheetId="8">#REF!</definedName>
    <definedName name="가설사무소" localSheetId="9">#REF!</definedName>
    <definedName name="가설사무소">#REF!</definedName>
    <definedName name="가시설" localSheetId="8">#REF!</definedName>
    <definedName name="가시설" localSheetId="9">#REF!</definedName>
    <definedName name="가시설">#REF!</definedName>
    <definedName name="가아차" hidden="1">{#N/A,#N/A,FALSE,"1.CRITERIA";#N/A,#N/A,FALSE,"2.IS";#N/A,#N/A,FALSE,"3.BS";#N/A,#N/A,FALSE,"4.PER PL";#N/A,#N/A,FALSE,"5.INVESTMENT";#N/A,#N/A,FALSE,"6.공문";#N/A,#N/A,FALSE,"7.netinvest"}</definedName>
    <definedName name="가액순" localSheetId="8">#REF!</definedName>
    <definedName name="가액순" localSheetId="9">#REF!</definedName>
    <definedName name="가액순">#REF!</definedName>
    <definedName name="가오리" localSheetId="8" hidden="1">{#N/A,#N/A,FALSE,"3가";#N/A,#N/A,FALSE,"3나";#N/A,#N/A,FALSE,"3다"}</definedName>
    <definedName name="가오리" localSheetId="9" hidden="1">{#N/A,#N/A,FALSE,"3가";#N/A,#N/A,FALSE,"3나";#N/A,#N/A,FALSE,"3다"}</definedName>
    <definedName name="가오리" hidden="1">{#N/A,#N/A,FALSE,"3가";#N/A,#N/A,FALSE,"3나";#N/A,#N/A,FALSE,"3다"}</definedName>
    <definedName name="가원" localSheetId="8">#REF!</definedName>
    <definedName name="가원" localSheetId="9">#REF!</definedName>
    <definedName name="가원">#REF!</definedName>
    <definedName name="가입자" localSheetId="8">#REF!</definedName>
    <definedName name="가입자" localSheetId="9">#REF!</definedName>
    <definedName name="가입자">#REF!</definedName>
    <definedName name="가짜" localSheetId="8">#REF!</definedName>
    <definedName name="가짜" localSheetId="9">#REF!</definedName>
    <definedName name="가짜">#REF!</definedName>
    <definedName name="가평군" localSheetId="8">#REF!</definedName>
    <definedName name="가평군" localSheetId="9">#REF!</definedName>
    <definedName name="가평군">#REF!</definedName>
    <definedName name="각축주눈금선" localSheetId="8">#REF!</definedName>
    <definedName name="각축주눈금선" localSheetId="9">#REF!</definedName>
    <definedName name="각축주눈금선">#REF!</definedName>
    <definedName name="간거2" localSheetId="8">#REF!</definedName>
    <definedName name="간거2" localSheetId="9">#REF!</definedName>
    <definedName name="간거2">#REF!</definedName>
    <definedName name="간노" localSheetId="8">#REF!</definedName>
    <definedName name="간노" localSheetId="9">#REF!</definedName>
    <definedName name="간노">#REF!</definedName>
    <definedName name="간노_1" localSheetId="8">#REF!</definedName>
    <definedName name="간노_1" localSheetId="9">#REF!</definedName>
    <definedName name="간노_1">#REF!</definedName>
    <definedName name="간노1" localSheetId="8">#REF!</definedName>
    <definedName name="간노1" localSheetId="9">#REF!</definedName>
    <definedName name="간노1">#REF!</definedName>
    <definedName name="간노2" localSheetId="8">#REF!</definedName>
    <definedName name="간노2" localSheetId="9">#REF!</definedName>
    <definedName name="간노2">#REF!</definedName>
    <definedName name="간다" localSheetId="8">#REF!</definedName>
    <definedName name="간다" localSheetId="9">#REF!</definedName>
    <definedName name="간다">#REF!</definedName>
    <definedName name="간접노무" localSheetId="8">#REF!</definedName>
    <definedName name="간접노무" localSheetId="9">#REF!</definedName>
    <definedName name="간접노무">#REF!</definedName>
    <definedName name="간접노무1" localSheetId="8">#REF!</definedName>
    <definedName name="간접노무1" localSheetId="9">#REF!</definedName>
    <definedName name="간접노무1">#REF!</definedName>
    <definedName name="간접노무비" localSheetId="8">#REF!</definedName>
    <definedName name="간접노무비" localSheetId="9">#REF!</definedName>
    <definedName name="간접노무비">#REF!</definedName>
    <definedName name="간지" localSheetId="7">BlankMacro1</definedName>
    <definedName name="간지" localSheetId="6">BlankMacro1</definedName>
    <definedName name="간지1" localSheetId="7">BlankMacro1</definedName>
    <definedName name="간지1" localSheetId="6">BlankMacro1</definedName>
    <definedName name="간판" localSheetId="8">#REF!</definedName>
    <definedName name="간판" localSheetId="9">#REF!</definedName>
    <definedName name="간판">#REF!</definedName>
    <definedName name="갈갈이" localSheetId="7">#REF!</definedName>
    <definedName name="갈갈이" localSheetId="6">#REF!</definedName>
    <definedName name="갈거야" localSheetId="8">#REF!</definedName>
    <definedName name="갈거야" localSheetId="6">#REF!</definedName>
    <definedName name="갈거야" localSheetId="9">#REF!</definedName>
    <definedName name="갈거야">#REF!</definedName>
    <definedName name="갈구3" localSheetId="8">#REF!</definedName>
    <definedName name="갈구3" localSheetId="9">#REF!</definedName>
    <definedName name="갈구3">#REF!</definedName>
    <definedName name="갈라리1" localSheetId="6">#REF!</definedName>
    <definedName name="감가상각비" localSheetId="8">#REF!</definedName>
    <definedName name="감가상각비" localSheetId="9">#REF!</definedName>
    <definedName name="감가상각비">#REF!</definedName>
    <definedName name="감가수정" localSheetId="8">#REF!</definedName>
    <definedName name="감가수정" localSheetId="9">#REF!</definedName>
    <definedName name="감가수정">#REF!</definedName>
    <definedName name="감리" localSheetId="7">BlankMacro1</definedName>
    <definedName name="감리" localSheetId="8">BlankMacro1</definedName>
    <definedName name="감리" localSheetId="6">BlankMacro1</definedName>
    <definedName name="감리" localSheetId="9">BlankMacro1</definedName>
    <definedName name="감리">BlankMacro1</definedName>
    <definedName name="감리단" hidden="1">{#N/A,#N/A,FALSE,"현장 NCR 분석";#N/A,#N/A,FALSE,"현장품질감사";#N/A,#N/A,FALSE,"현장품질감사"}</definedName>
    <definedName name="감리상주" hidden="1">{#N/A,#N/A,FALSE,"지침";#N/A,#N/A,FALSE,"환경분석";#N/A,#N/A,FALSE,"Sheet16"}</definedName>
    <definedName name="감리조서2" localSheetId="8">BLCH</definedName>
    <definedName name="감리조서2" localSheetId="9">BLCH</definedName>
    <definedName name="감리조서2">BLCH</definedName>
    <definedName name="감자" localSheetId="8">#REF!</definedName>
    <definedName name="감자" localSheetId="9">#REF!</definedName>
    <definedName name="감자">#REF!</definedName>
    <definedName name="감자표" localSheetId="8">#REF!</definedName>
    <definedName name="감자표" localSheetId="9">#REF!</definedName>
    <definedName name="감자표">#REF!</definedName>
    <definedName name="감정" localSheetId="7">#REF!</definedName>
    <definedName name="감정" localSheetId="8">#REF!</definedName>
    <definedName name="감정" localSheetId="6">#REF!</definedName>
    <definedName name="감정" localSheetId="9">#REF!</definedName>
    <definedName name="감정">#REF!</definedName>
    <definedName name="감정1" localSheetId="8">#REF!</definedName>
    <definedName name="감정1" localSheetId="9">#REF!</definedName>
    <definedName name="감정1">#REF!</definedName>
    <definedName name="감정서번호" localSheetId="8">#REF!</definedName>
    <definedName name="감정서번호" localSheetId="6">#REF!</definedName>
    <definedName name="감정서번호" localSheetId="9">#REF!</definedName>
    <definedName name="감정서번호">#REF!</definedName>
    <definedName name="감정원수수료" localSheetId="7">#N/A</definedName>
    <definedName name="감정원수수료" localSheetId="8">ROUNDDOWN(#REF!*#REF!*물건조서!월수/12,0)</definedName>
    <definedName name="감정원수수료" localSheetId="6">ROUNDDOWN(#REF!*#REF!*수목가격!월수/12,0)</definedName>
    <definedName name="감정원수수료" localSheetId="9">ROUNDDOWN(#REF!*#REF!*물건조서!월수/12,0)</definedName>
    <definedName name="감정원수수료">ROUNDDOWN(#REF!*#REF!*[0]!월수/12,0)</definedName>
    <definedName name="감정원수수료1" localSheetId="8">ROUNDDOWN(#REF!*#REF!*물건조서!월수/12,0)</definedName>
    <definedName name="감정원수수료1" localSheetId="9">ROUNDDOWN(#REF!*#REF!*물건조서!월수/12,0)</definedName>
    <definedName name="감정원수수료1">ROUNDDOWN(#REF!*#REF!*[0]!월수/12,0)</definedName>
    <definedName name="감정표" localSheetId="8">#REF!</definedName>
    <definedName name="감정표" localSheetId="9">#REF!</definedName>
    <definedName name="감정표">#REF!</definedName>
    <definedName name="감종" localSheetId="8">#REF!</definedName>
    <definedName name="감종" localSheetId="9">#REF!</definedName>
    <definedName name="감종">#REF!</definedName>
    <definedName name="갑지" localSheetId="8">#REF!</definedName>
    <definedName name="갑지" localSheetId="9">#REF!</definedName>
    <definedName name="갑지" hidden="1">{#N/A,#N/A,FALSE,"현장 NCR 분석";#N/A,#N/A,FALSE,"현장품질감사";#N/A,#N/A,FALSE,"현장품질감사"}</definedName>
    <definedName name="강" localSheetId="8">#REF!</definedName>
    <definedName name="강" localSheetId="9">#REF!</definedName>
    <definedName name="강" hidden="1">{#N/A,#N/A,FALSE,"1.CRITERIA";#N/A,#N/A,FALSE,"2.IS";#N/A,#N/A,FALSE,"3.BS";#N/A,#N/A,FALSE,"4.PER PL";#N/A,#N/A,FALSE,"5.INVESTMENT";#N/A,#N/A,FALSE,"6.공문";#N/A,#N/A,FALSE,"7.netinvest"}</definedName>
    <definedName name="강1" localSheetId="8">#REF!</definedName>
    <definedName name="강1" localSheetId="9">#REF!</definedName>
    <definedName name="강1">#REF!</definedName>
    <definedName name="강2" localSheetId="8">#REF!</definedName>
    <definedName name="강2" localSheetId="9">#REF!</definedName>
    <definedName name="강2">#REF!</definedName>
    <definedName name="강3" localSheetId="8">#REF!</definedName>
    <definedName name="강3" localSheetId="9">#REF!</definedName>
    <definedName name="강3">#REF!</definedName>
    <definedName name="강관건주" localSheetId="8">#REF!</definedName>
    <definedName name="강관건주" localSheetId="9">#REF!</definedName>
    <definedName name="강관건주">#REF!</definedName>
    <definedName name="강관말뚝공" localSheetId="8">#REF!</definedName>
    <definedName name="강관말뚝공" localSheetId="9">#REF!</definedName>
    <definedName name="강관말뚝공">#REF!</definedName>
    <definedName name="강관파일공" localSheetId="8">#REF!</definedName>
    <definedName name="강관파일공" localSheetId="9">#REF!</definedName>
    <definedName name="강관파일공">#REF!</definedName>
    <definedName name="강교스치로폴_채움" localSheetId="8">#REF!</definedName>
    <definedName name="강교스치로폴_채움" localSheetId="9">#REF!</definedName>
    <definedName name="강교스치로폴_채움">#REF!</definedName>
    <definedName name="강릉IJP" localSheetId="8">#REF!</definedName>
    <definedName name="강릉IJP" localSheetId="9">#REF!</definedName>
    <definedName name="강릉IJP">#REF!</definedName>
    <definedName name="강릉광분배함" localSheetId="8">#REF!</definedName>
    <definedName name="강릉광분배함" localSheetId="9">#REF!</definedName>
    <definedName name="강릉광분배함">#REF!</definedName>
    <definedName name="강릉교동" localSheetId="8" hidden="1">#REF!</definedName>
    <definedName name="강릉교동" localSheetId="9" hidden="1">#REF!</definedName>
    <definedName name="강릉교동" hidden="1">#REF!</definedName>
    <definedName name="강릉교동터파기" localSheetId="8" hidden="1">#REF!</definedName>
    <definedName name="강릉교동터파기" localSheetId="9" hidden="1">#REF!</definedName>
    <definedName name="강릉교동터파기" hidden="1">#REF!</definedName>
    <definedName name="강릉교동토목" localSheetId="8" hidden="1">#REF!</definedName>
    <definedName name="강릉교동토목" localSheetId="9"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아지" localSheetId="8">#REF!</definedName>
    <definedName name="강아지" localSheetId="9">#REF!</definedName>
    <definedName name="강아지">#REF!</definedName>
    <definedName name="강재거푸집" localSheetId="8">#REF!</definedName>
    <definedName name="강재거푸집" localSheetId="9">#REF!</definedName>
    <definedName name="강재거푸집">#REF!</definedName>
    <definedName name="강재시설" localSheetId="8">#REF!</definedName>
    <definedName name="강재시설" localSheetId="9">#REF!</definedName>
    <definedName name="강재시설">#REF!</definedName>
    <definedName name="강지한" localSheetId="8" hidden="1">{#N/A,#N/A,FALSE,"이태원철근"}</definedName>
    <definedName name="강지한" localSheetId="9" hidden="1">{#N/A,#N/A,FALSE,"이태원철근"}</definedName>
    <definedName name="강지한" hidden="1">{#N/A,#N/A,FALSE,"이태원철근"}</definedName>
    <definedName name="강지한_1" hidden="1">{#N/A,#N/A,FALSE,"이태원철근"}</definedName>
    <definedName name="강화군" localSheetId="8">#REF!</definedName>
    <definedName name="강화군" localSheetId="9">#REF!</definedName>
    <definedName name="강화군">#REF!</definedName>
    <definedName name="개공" localSheetId="8">#REF!</definedName>
    <definedName name="개공" localSheetId="9">#REF!</definedName>
    <definedName name="개공">#REF!</definedName>
    <definedName name="개량10" localSheetId="8">#REF!</definedName>
    <definedName name="개량10" localSheetId="9">#REF!</definedName>
    <definedName name="개량10">#REF!</definedName>
    <definedName name="개량9" localSheetId="8">#REF!</definedName>
    <definedName name="개량9" localSheetId="9">#REF!</definedName>
    <definedName name="개량9">#REF!</definedName>
    <definedName name="개발양수도3" localSheetId="8">#REF!</definedName>
    <definedName name="개발양수도3" localSheetId="9">#REF!</definedName>
    <definedName name="개발양수도3">#REF!</definedName>
    <definedName name="개별" localSheetId="8" hidden="1">#REF!</definedName>
    <definedName name="개별" localSheetId="9" hidden="1">#REF!</definedName>
    <definedName name="개별" hidden="1">#REF!</definedName>
    <definedName name="개별공시지가__원_㎡" localSheetId="7">#REF!</definedName>
    <definedName name="개별공시지가__원_㎡" localSheetId="8">#REF!</definedName>
    <definedName name="개별공시지가__원_㎡" localSheetId="9">#REF!</definedName>
    <definedName name="개별공시지가__원_㎡">#REF!</definedName>
    <definedName name="개별요인" localSheetId="7">#REF!</definedName>
    <definedName name="개별요인" localSheetId="8">#REF!</definedName>
    <definedName name="개별요인" localSheetId="9">#REF!</definedName>
    <definedName name="개별요인">#REF!</definedName>
    <definedName name="개별요인비교" localSheetId="8">#REF!</definedName>
    <definedName name="개별요인비교" localSheetId="9">#REF!</definedName>
    <definedName name="개별요인비교">#REF!</definedName>
    <definedName name="개별요인비교치1" localSheetId="8">#REF!</definedName>
    <definedName name="개별요인비교치1" localSheetId="9">#REF!</definedName>
    <definedName name="개별요인비교치1">#REF!</definedName>
    <definedName name="개별요인비교표" localSheetId="8">#REF!</definedName>
    <definedName name="개별요인비교표" localSheetId="9">#REF!</definedName>
    <definedName name="개별요인비교표">#REF!</definedName>
    <definedName name="개별지가" localSheetId="7">#REF!</definedName>
    <definedName name="개별지가" localSheetId="8">#REF!</definedName>
    <definedName name="개별지가" localSheetId="9">#REF!</definedName>
    <definedName name="개별지가">#REF!</definedName>
    <definedName name="개별지가1" localSheetId="8">#REF!</definedName>
    <definedName name="개별지가1" localSheetId="9">#REF!</definedName>
    <definedName name="개별지가1">#REF!</definedName>
    <definedName name="개별지가변환" localSheetId="8">#REF!</definedName>
    <definedName name="개별지가변환" localSheetId="9">#REF!</definedName>
    <definedName name="개별지가변환">#REF!</definedName>
    <definedName name="개요" localSheetId="8" hidden="1">#REF!</definedName>
    <definedName name="개요" localSheetId="9" hidden="1">#REF!</definedName>
    <definedName name="개요" hidden="1">#REF!</definedName>
    <definedName name="개월자금">"Rectangle 1"</definedName>
    <definedName name="개통시험1" localSheetId="8">#REF!</definedName>
    <definedName name="개통시험1" localSheetId="9">#REF!</definedName>
    <definedName name="개통시험1">#REF!</definedName>
    <definedName name="개통시험2" localSheetId="8">#REF!</definedName>
    <definedName name="개통시험2" localSheetId="9">#REF!</definedName>
    <definedName name="개통시험2">#REF!</definedName>
    <definedName name="개통시험3" localSheetId="8">#REF!</definedName>
    <definedName name="개통시험3" localSheetId="9">#REF!</definedName>
    <definedName name="개통시험3">#REF!</definedName>
    <definedName name="갱신임료수준" localSheetId="7">#REF!</definedName>
    <definedName name="거" localSheetId="7">BlankMacro1</definedName>
    <definedName name="거" localSheetId="6">BlankMacro1</definedName>
    <definedName name="거래사례" localSheetId="8">#REF!</definedName>
    <definedName name="거래사례" localSheetId="9">#REF!</definedName>
    <definedName name="거래사례">#REF!</definedName>
    <definedName name="거리" localSheetId="7">#REF!</definedName>
    <definedName name="거리" localSheetId="6">#REF!</definedName>
    <definedName name="거리_톤급" localSheetId="8">#REF!</definedName>
    <definedName name="거리_톤급" localSheetId="9">#REF!</definedName>
    <definedName name="거리_톤급">#REF!</definedName>
    <definedName name="거명" localSheetId="8">#REF!</definedName>
    <definedName name="거명" localSheetId="9">#REF!</definedName>
    <definedName name="거명">#REF!</definedName>
    <definedName name="거이" hidden="1">{#N/A,#N/A,FALSE,"1.CRITERIA";#N/A,#N/A,FALSE,"2.IS";#N/A,#N/A,FALSE,"3.BS";#N/A,#N/A,FALSE,"4.PER PL";#N/A,#N/A,FALSE,"5.INVESTMENT";#N/A,#N/A,FALSE,"6.공문";#N/A,#N/A,FALSE,"7.netinvest"}</definedName>
    <definedName name="거친마감" localSheetId="8">#REF!</definedName>
    <definedName name="거친마감" localSheetId="6">#REF!</definedName>
    <definedName name="거친마감" localSheetId="9">#REF!</definedName>
    <definedName name="거친마감">#REF!</definedName>
    <definedName name="거푸집공" localSheetId="8">#REF!</definedName>
    <definedName name="거푸집공" localSheetId="9">#REF!</definedName>
    <definedName name="거푸집공">#REF!</definedName>
    <definedName name="걱ㄴ" localSheetId="8">#REF!</definedName>
    <definedName name="걱ㄴ" localSheetId="9">#REF!</definedName>
    <definedName name="걱ㄴ">#REF!</definedName>
    <definedName name="건">#N/A</definedName>
    <definedName name="건__명" localSheetId="7">#REF!</definedName>
    <definedName name="건__명" localSheetId="8">#REF!</definedName>
    <definedName name="건__명" localSheetId="6">#REF!</definedName>
    <definedName name="건__명" localSheetId="9">#REF!</definedName>
    <definedName name="건__명">#REF!</definedName>
    <definedName name="건1" localSheetId="7">#REF!</definedName>
    <definedName name="건1" localSheetId="8">#REF!</definedName>
    <definedName name="건1" localSheetId="9">#REF!</definedName>
    <definedName name="건1">#REF!</definedName>
    <definedName name="건2" localSheetId="8">#REF!</definedName>
    <definedName name="건2" localSheetId="9">#REF!</definedName>
    <definedName name="건2">#REF!</definedName>
    <definedName name="건3" localSheetId="8">#REF!</definedName>
    <definedName name="건3" localSheetId="9">#REF!</definedName>
    <definedName name="건3">#REF!</definedName>
    <definedName name="건4" localSheetId="8">#REF!</definedName>
    <definedName name="건4" localSheetId="9">#REF!</definedName>
    <definedName name="건4">#REF!</definedName>
    <definedName name="건건명" localSheetId="8">#REF!</definedName>
    <definedName name="건건명" localSheetId="9">#REF!</definedName>
    <definedName name="건건명">#REF!</definedName>
    <definedName name="건명" localSheetId="8">#REF!</definedName>
    <definedName name="건명" localSheetId="9">#REF!</definedName>
    <definedName name="건명">#REF!</definedName>
    <definedName name="건명명" localSheetId="8">#REF!</definedName>
    <definedName name="건명명" localSheetId="9">#REF!</definedName>
    <definedName name="건명명">#REF!</definedName>
    <definedName name="건물면적" localSheetId="7">#REF!</definedName>
    <definedName name="건물면적" localSheetId="8">#REF!</definedName>
    <definedName name="건물면적" localSheetId="9">#REF!</definedName>
    <definedName name="건물면적">#REF!</definedName>
    <definedName name="건물면적2" localSheetId="7">#REF!</definedName>
    <definedName name="건물면적2" localSheetId="8">#REF!</definedName>
    <definedName name="건물면적2" localSheetId="9">#REF!</definedName>
    <definedName name="건물면적2">#REF!</definedName>
    <definedName name="건물명칭" localSheetId="7">#REF!</definedName>
    <definedName name="건물명칭" localSheetId="8">#REF!</definedName>
    <definedName name="건물명칭" localSheetId="9">#REF!</definedName>
    <definedName name="건물명칭">#REF!</definedName>
    <definedName name="건물배분가격" localSheetId="8">#REF!</definedName>
    <definedName name="건물배분가격" localSheetId="9">#REF!</definedName>
    <definedName name="건물배분가격">#REF!</definedName>
    <definedName name="건물상태" localSheetId="8">#REF!</definedName>
    <definedName name="건물상태" localSheetId="9">#REF!</definedName>
    <definedName name="건물상태">#REF!</definedName>
    <definedName name="건물상태지수" localSheetId="8">#REF!</definedName>
    <definedName name="건물상태지수" localSheetId="9">#REF!</definedName>
    <definedName name="건물상태지수">#REF!</definedName>
    <definedName name="건물임." localSheetId="8" hidden="1">{"'손익현황'!$A$1:$J$29"}</definedName>
    <definedName name="건물임." localSheetId="9" hidden="1">{"'손익현황'!$A$1:$J$29"}</definedName>
    <definedName name="건물임." hidden="1">{"'손익현황'!$A$1:$J$29"}</definedName>
    <definedName name="건물테이블" localSheetId="8">#REF!</definedName>
    <definedName name="건물테이블" localSheetId="9">#REF!</definedName>
    <definedName name="건물테이블">#REF!</definedName>
    <definedName name="건생경리" localSheetId="8">#REF!</definedName>
    <definedName name="건생경리" localSheetId="9">#REF!</definedName>
    <definedName name="건생경리">#REF!</definedName>
    <definedName name="건생사업지원팀" localSheetId="8">#REF!</definedName>
    <definedName name="건생사업지원팀" localSheetId="9">#REF!</definedName>
    <definedName name="건생사업지원팀">#REF!</definedName>
    <definedName name="건설기계운전기사" localSheetId="8">#REF!</definedName>
    <definedName name="건설기계운전기사" localSheetId="9">#REF!</definedName>
    <definedName name="건설기계운전기사">#REF!</definedName>
    <definedName name="건설기계운전조수" localSheetId="8">#REF!</definedName>
    <definedName name="건설기계운전조수" localSheetId="9">#REF!</definedName>
    <definedName name="건설기계운전조수">#REF!</definedName>
    <definedName name="건설기계조장" localSheetId="8">#REF!</definedName>
    <definedName name="건설기계조장" localSheetId="9">#REF!</definedName>
    <definedName name="건설기계조장">#REF!</definedName>
    <definedName name="건축" localSheetId="7">BlankMacro1</definedName>
    <definedName name="건축" localSheetId="6">BlankMacro1</definedName>
    <definedName name="건축1" localSheetId="8">#REF!</definedName>
    <definedName name="건축1" localSheetId="9">#REF!</definedName>
    <definedName name="건축1">#REF!</definedName>
    <definedName name="건축급수" localSheetId="8">#REF!</definedName>
    <definedName name="건축급수" localSheetId="9">#REF!</definedName>
    <definedName name="건축급수">#REF!</definedName>
    <definedName name="건축면적" localSheetId="8">#REF!</definedName>
    <definedName name="건축면적" localSheetId="9">#REF!</definedName>
    <definedName name="건축면적">#REF!</definedName>
    <definedName name="건축목공" localSheetId="7">#REF!</definedName>
    <definedName name="건축목공" localSheetId="6">#REF!</definedName>
    <definedName name="건축물" localSheetId="8" hidden="1">#REF!</definedName>
    <definedName name="건축물" localSheetId="9" hidden="1">#REF!</definedName>
    <definedName name="건축물" hidden="1">#REF!</definedName>
    <definedName name="건축설비일위대가목록" localSheetId="7">BlankMacro1</definedName>
    <definedName name="건축설비일위대가목록" localSheetId="6">BlankMacro1</definedName>
    <definedName name="건축조서" localSheetId="8">#REF!</definedName>
    <definedName name="건축조서" localSheetId="9">#REF!</definedName>
    <definedName name="건축조서">#REF!</definedName>
    <definedName name="건축팀별" localSheetId="8" hidden="1">{#N/A,#N/A,FALSE,"지침";#N/A,#N/A,FALSE,"환경분석";#N/A,#N/A,FALSE,"Sheet16"}</definedName>
    <definedName name="건축팀별" localSheetId="9" hidden="1">{#N/A,#N/A,FALSE,"지침";#N/A,#N/A,FALSE,"환경분석";#N/A,#N/A,FALSE,"Sheet16"}</definedName>
    <definedName name="건축팀별" hidden="1">{#N/A,#N/A,FALSE,"지침";#N/A,#N/A,FALSE,"환경분석";#N/A,#N/A,FALSE,"Sheet16"}</definedName>
    <definedName name="검사간접노무비" localSheetId="8">#REF!</definedName>
    <definedName name="검사간접노무비" localSheetId="9">#REF!</definedName>
    <definedName name="검사간접노무비">#REF!</definedName>
    <definedName name="검사경비" localSheetId="8">#REF!</definedName>
    <definedName name="검사경비" localSheetId="9">#REF!</definedName>
    <definedName name="검사경비">#REF!</definedName>
    <definedName name="검사노무비" localSheetId="8">#REF!</definedName>
    <definedName name="검사노무비" localSheetId="9">#REF!</definedName>
    <definedName name="검사노무비">#REF!</definedName>
    <definedName name="검사도급경비" localSheetId="8">#REF!</definedName>
    <definedName name="검사도급경비" localSheetId="9">#REF!</definedName>
    <definedName name="검사도급경비">#REF!</definedName>
    <definedName name="검사사급경비" localSheetId="8">#REF!</definedName>
    <definedName name="검사사급경비" localSheetId="9">#REF!</definedName>
    <definedName name="검사사급경비">#REF!</definedName>
    <definedName name="검사이윤" localSheetId="8">#REF!</definedName>
    <definedName name="검사이윤" localSheetId="9">#REF!</definedName>
    <definedName name="검사이윤">#REF!</definedName>
    <definedName name="검사일반관리비" localSheetId="8">#REF!</definedName>
    <definedName name="검사일반관리비" localSheetId="9">#REF!</definedName>
    <definedName name="검사일반관리비">#REF!</definedName>
    <definedName name="검사재료비" localSheetId="8">#REF!</definedName>
    <definedName name="검사재료비" localSheetId="9">#REF!</definedName>
    <definedName name="검사재료비">#REF!</definedName>
    <definedName name="검사직접노무비" localSheetId="8">#REF!</definedName>
    <definedName name="검사직접노무비" localSheetId="9">#REF!</definedName>
    <definedName name="검사직접노무비">#REF!</definedName>
    <definedName name="검조부" localSheetId="8">#REF!</definedName>
    <definedName name="검조부" localSheetId="9">#REF!</definedName>
    <definedName name="검조부">#REF!</definedName>
    <definedName name="검토내역" hidden="1">{#N/A,#N/A,FALSE,"단축1";#N/A,#N/A,FALSE,"단축2";#N/A,#N/A,FALSE,"단축3";#N/A,#N/A,FALSE,"장축";#N/A,#N/A,FALSE,"4WD"}</definedName>
    <definedName name="검토상가" localSheetId="8">#REF!</definedName>
    <definedName name="검토상가" localSheetId="9">#REF!</definedName>
    <definedName name="검토상가">#REF!</definedName>
    <definedName name="견" localSheetId="7">#REF!,#REF!</definedName>
    <definedName name="견" localSheetId="6">#REF!,#REF!</definedName>
    <definedName name="견1" localSheetId="8">#REF!</definedName>
    <definedName name="견1" localSheetId="9">#REF!</definedName>
    <definedName name="견1">#REF!</definedName>
    <definedName name="견2" localSheetId="8">#REF!</definedName>
    <definedName name="견2" localSheetId="9">#REF!</definedName>
    <definedName name="견2">#REF!</definedName>
    <definedName name="견인선포설" localSheetId="8">#REF!</definedName>
    <definedName name="견인선포설" localSheetId="9">#REF!</definedName>
    <definedName name="견인선포설">#REF!</definedName>
    <definedName name="견적" localSheetId="8">#REF!</definedName>
    <definedName name="견적" localSheetId="9">#REF!</definedName>
    <definedName name="견적" hidden="1">{#N/A,#N/A,FALSE,"현장 NCR 분석";#N/A,#N/A,FALSE,"현장품질감사";#N/A,#N/A,FALSE,"현장품질감사"}</definedName>
    <definedName name="견적대비표" localSheetId="8" hidden="1">#REF!</definedName>
    <definedName name="견적대비표" localSheetId="9" hidden="1">#REF!</definedName>
    <definedName name="견적대비표" hidden="1">#REF!</definedName>
    <definedName name="견적대비표1" localSheetId="8" hidden="1">{#N/A,#N/A,FALSE,"견적조건";#N/A,#N/A,FALSE,"산출근거"}</definedName>
    <definedName name="견적대비표1" localSheetId="9" hidden="1">{#N/A,#N/A,FALSE,"견적조건";#N/A,#N/A,FALSE,"산출근거"}</definedName>
    <definedName name="견적대비표1" hidden="1">{#N/A,#N/A,FALSE,"견적조건";#N/A,#N/A,FALSE,"산출근거"}</definedName>
    <definedName name="견적비교" hidden="1">{#N/A,#N/A,FALSE,"현장 NCR 분석";#N/A,#N/A,FALSE,"현장품질감사";#N/A,#N/A,FALSE,"현장품질감사"}</definedName>
    <definedName name="견적서" localSheetId="8" hidden="1">#REF!</definedName>
    <definedName name="견적서" localSheetId="9" hidden="1">#REF!</definedName>
    <definedName name="견적서" hidden="1">#REF!</definedName>
    <definedName name="견적조건" hidden="1">{#N/A,#N/A,FALSE,"CCTV"}</definedName>
    <definedName name="견적조건8" hidden="1">{#N/A,#N/A,FALSE,"CCTV"}</definedName>
    <definedName name="견적품의" localSheetId="8">#REF!</definedName>
    <definedName name="견적품의" localSheetId="9">#REF!</definedName>
    <definedName name="견적품의">#REF!</definedName>
    <definedName name="결정단가" localSheetId="8">#REF!</definedName>
    <definedName name="결정단가" localSheetId="9">#REF!</definedName>
    <definedName name="결정단가">#REF!</definedName>
    <definedName name="경" localSheetId="7">#REF!</definedName>
    <definedName name="경" localSheetId="8">#REF!</definedName>
    <definedName name="경" localSheetId="9">#REF!</definedName>
    <definedName name="경">#REF!</definedName>
    <definedName name="경광등" localSheetId="8">#REF!</definedName>
    <definedName name="경광등" localSheetId="9">#REF!</definedName>
    <definedName name="경광등">#REF!</definedName>
    <definedName name="경비" localSheetId="7">#REF!</definedName>
    <definedName name="경비" localSheetId="8">#REF!</definedName>
    <definedName name="경비" localSheetId="6">#REF!</definedName>
    <definedName name="경비" localSheetId="9">#REF!</definedName>
    <definedName name="경비">#REF!</definedName>
    <definedName name="경비_1" localSheetId="8">#REF!</definedName>
    <definedName name="경비_1" localSheetId="9">#REF!</definedName>
    <definedName name="경비_1">#REF!</definedName>
    <definedName name="경비1" localSheetId="8" hidden="1">#REF!</definedName>
    <definedName name="경비1" localSheetId="9" hidden="1">#REF!</definedName>
    <definedName name="경비1" hidden="1">#REF!</definedName>
    <definedName name="경비2" localSheetId="8">#REF!</definedName>
    <definedName name="경비2" localSheetId="9">#REF!</definedName>
    <definedName name="경비2">#REF!</definedName>
    <definedName name="경비계" localSheetId="8">#REF!</definedName>
    <definedName name="경비계" localSheetId="9">#REF!</definedName>
    <definedName name="경비계">#REF!</definedName>
    <definedName name="경비기준" localSheetId="8">#REF!</definedName>
    <definedName name="경비기준" localSheetId="9">#REF!</definedName>
    <definedName name="경비기준">#REF!</definedName>
    <definedName name="경비참고DATA" localSheetId="8">#REF!</definedName>
    <definedName name="경비참고DATA" localSheetId="9">#REF!</definedName>
    <definedName name="경비참고DATA">#REF!</definedName>
    <definedName name="경비합계" localSheetId="8">#REF!</definedName>
    <definedName name="경비합계" localSheetId="9">#REF!</definedName>
    <definedName name="경비합계">#REF!</definedName>
    <definedName name="경비합계_1" localSheetId="8">#REF!</definedName>
    <definedName name="경비합계_1" localSheetId="9">#REF!</definedName>
    <definedName name="경비합계_1">#REF!</definedName>
    <definedName name="경비합계_2" localSheetId="8">#REF!</definedName>
    <definedName name="경비합계_2" localSheetId="9">#REF!</definedName>
    <definedName name="경비합계_2">#REF!</definedName>
    <definedName name="경산" localSheetId="8">물건조서!경산</definedName>
    <definedName name="경산" localSheetId="9">물건조서!경산</definedName>
    <definedName name="경산">[0]!경산</definedName>
    <definedName name="경암" localSheetId="8">#REF!</definedName>
    <definedName name="경암" localSheetId="9">#REF!</definedName>
    <definedName name="경암">#REF!</definedName>
    <definedName name="경지정리" localSheetId="8">#REF!</definedName>
    <definedName name="경지정리" localSheetId="9">#REF!</definedName>
    <definedName name="경지정리">#REF!</definedName>
    <definedName name="계" localSheetId="8">#REF!</definedName>
    <definedName name="계" localSheetId="9">#REF!</definedName>
    <definedName name="계">#REF!</definedName>
    <definedName name="계단실" localSheetId="8" hidden="1">{#N/A,#N/A,FALSE,"견적조건";#N/A,#N/A,FALSE,"산출근거"}</definedName>
    <definedName name="계단실" localSheetId="9" hidden="1">{#N/A,#N/A,FALSE,"견적조건";#N/A,#N/A,FALSE,"산출근거"}</definedName>
    <definedName name="계단실" hidden="1">{#N/A,#N/A,FALSE,"견적조건";#N/A,#N/A,FALSE,"산출근거"}</definedName>
    <definedName name="계산" hidden="1">{#N/A,#N/A,FALSE,"1.CRITERIA";#N/A,#N/A,FALSE,"2.IS";#N/A,#N/A,FALSE,"3.BS";#N/A,#N/A,FALSE,"4.PER PL";#N/A,#N/A,FALSE,"5.INVESTMENT";#N/A,#N/A,FALSE,"6.공문";#N/A,#N/A,FALSE,"7.netinvest"}</definedName>
    <definedName name="계수" localSheetId="8" hidden="1">{#N/A,#N/A,FALSE,"지침";#N/A,#N/A,FALSE,"환경분석";#N/A,#N/A,FALSE,"Sheet16"}</definedName>
    <definedName name="계수" localSheetId="9" hidden="1">{#N/A,#N/A,FALSE,"지침";#N/A,#N/A,FALSE,"환경분석";#N/A,#N/A,FALSE,"Sheet16"}</definedName>
    <definedName name="계수" hidden="1">{#N/A,#N/A,FALSE,"지침";#N/A,#N/A,FALSE,"환경분석";#N/A,#N/A,FALSE,"Sheet16"}</definedName>
    <definedName name="계장" localSheetId="8">#REF!</definedName>
    <definedName name="계장" localSheetId="9">#REF!</definedName>
    <definedName name="계장">#REF!</definedName>
    <definedName name="계전2" hidden="1">#REF!</definedName>
    <definedName name="계좌번호" localSheetId="8">#REF!</definedName>
    <definedName name="계좌번호" localSheetId="9">#REF!</definedName>
    <definedName name="계좌번호">#REF!</definedName>
    <definedName name="계획" localSheetId="8">#REF!</definedName>
    <definedName name="계획" localSheetId="9">#REF!</definedName>
    <definedName name="계획">#REF!</definedName>
    <definedName name="고" localSheetId="8">#REF!</definedName>
    <definedName name="고" localSheetId="9">#REF!</definedName>
    <definedName name="고">#REF!</definedName>
    <definedName name="고강직경D13" localSheetId="8">#REF!</definedName>
    <definedName name="고강직경D13" localSheetId="9">#REF!</definedName>
    <definedName name="고강직경D13">#REF!</definedName>
    <definedName name="고강직경D16_25" localSheetId="8">#REF!</definedName>
    <definedName name="고강직경D16_25" localSheetId="9">#REF!</definedName>
    <definedName name="고강직경D16_25">#REF!</definedName>
    <definedName name="고강직경D29_35" localSheetId="8">#REF!</definedName>
    <definedName name="고강직경D29_35" localSheetId="9">#REF!</definedName>
    <definedName name="고강직경D29_35">#REF!</definedName>
    <definedName name="고고고" localSheetId="8">#REF!</definedName>
    <definedName name="고고고" localSheetId="9">#REF!</definedName>
    <definedName name="고고고">#REF!</definedName>
    <definedName name="고고곡" localSheetId="8">#REF!</definedName>
    <definedName name="고고곡" localSheetId="9">#REF!</definedName>
    <definedName name="고고곡">#REF!</definedName>
    <definedName name="고규봉" localSheetId="8">#REF!</definedName>
    <definedName name="고규봉" localSheetId="9">#REF!</definedName>
    <definedName name="고규봉">#REF!</definedName>
    <definedName name="고규ㅗ고" localSheetId="8" hidden="1">{#N/A,#N/A,FALSE,"3가";#N/A,#N/A,FALSE,"3나";#N/A,#N/A,FALSE,"3다"}</definedName>
    <definedName name="고규ㅗ고" localSheetId="9" hidden="1">{#N/A,#N/A,FALSE,"3가";#N/A,#N/A,FALSE,"3나";#N/A,#N/A,FALSE,"3다"}</definedName>
    <definedName name="고규ㅗ고" hidden="1">{#N/A,#N/A,FALSE,"3가";#N/A,#N/A,FALSE,"3나";#N/A,#N/A,FALSE,"3다"}</definedName>
    <definedName name="고석진" localSheetId="8">물건조서!고석진</definedName>
    <definedName name="고석진" localSheetId="9">물건조서!고석진</definedName>
    <definedName name="고석진">[0]!고석진</definedName>
    <definedName name="고압" localSheetId="8">#REF!</definedName>
    <definedName name="고압" localSheetId="9">#REF!</definedName>
    <definedName name="고압">#REF!</definedName>
    <definedName name="고압신설국소" localSheetId="8" hidden="1">{#N/A,#N/A,FALSE,"3가";#N/A,#N/A,FALSE,"3나";#N/A,#N/A,FALSE,"3다"}</definedName>
    <definedName name="고압신설국소" localSheetId="9" hidden="1">{#N/A,#N/A,FALSE,"3가";#N/A,#N/A,FALSE,"3나";#N/A,#N/A,FALSE,"3다"}</definedName>
    <definedName name="고압신설국소" hidden="1">{#N/A,#N/A,FALSE,"3가";#N/A,#N/A,FALSE,"3나";#N/A,#N/A,FALSE,"3다"}</definedName>
    <definedName name="고압케이블공" localSheetId="8">#REF!</definedName>
    <definedName name="고압케이블공" localSheetId="9">#REF!</definedName>
    <definedName name="고압케이블공">#REF!</definedName>
    <definedName name="고양시" localSheetId="8">#REF!</definedName>
    <definedName name="고양시" localSheetId="9">#REF!</definedName>
    <definedName name="고양시">#REF!</definedName>
    <definedName name="고용" localSheetId="8">#REF!</definedName>
    <definedName name="고용" localSheetId="9">#REF!</definedName>
    <definedName name="고용">#REF!</definedName>
    <definedName name="고용2" localSheetId="8">#REF!</definedName>
    <definedName name="고용2" localSheetId="9">#REF!</definedName>
    <definedName name="고용2">#REF!</definedName>
    <definedName name="고용보험료" localSheetId="8">#REF!</definedName>
    <definedName name="고용보험료" localSheetId="9">#REF!</definedName>
    <definedName name="고용보험료">#REF!</definedName>
    <definedName name="고저" localSheetId="8">#REF!</definedName>
    <definedName name="고저" localSheetId="9">#REF!</definedName>
    <definedName name="고저">#REF!</definedName>
    <definedName name="고저no" localSheetId="8">#REF!</definedName>
    <definedName name="고저no" localSheetId="9">#REF!</definedName>
    <definedName name="고저no">#REF!</definedName>
    <definedName name="고층건물또는연면적가산" localSheetId="8">#REF!</definedName>
    <definedName name="고층건물또는연면적가산" localSheetId="9">#REF!</definedName>
    <definedName name="고층건물또는연면적가산">#REF!</definedName>
    <definedName name="골" localSheetId="8">#REF!</definedName>
    <definedName name="골" localSheetId="9">#REF!</definedName>
    <definedName name="골">#REF!</definedName>
    <definedName name="골재" localSheetId="8">#REF!</definedName>
    <definedName name="골재" localSheetId="9">#REF!</definedName>
    <definedName name="골재">#REF!</definedName>
    <definedName name="골재집계" localSheetId="8">#REF!</definedName>
    <definedName name="골재집계" localSheetId="9">#REF!</definedName>
    <definedName name="골재집계">#REF!</definedName>
    <definedName name="골조" localSheetId="8">#REF!</definedName>
    <definedName name="골조" localSheetId="9">#REF!</definedName>
    <definedName name="골조">#REF!</definedName>
    <definedName name="공" localSheetId="8" hidden="1">#REF!</definedName>
    <definedName name="공" localSheetId="9" hidden="1">#REF!</definedName>
    <definedName name="공" hidden="1">#REF!</definedName>
    <definedName name="공간" hidden="1">5</definedName>
    <definedName name="공갈" localSheetId="8" hidden="1">{#N/A,#N/A,FALSE,"3가";#N/A,#N/A,FALSE,"3나";#N/A,#N/A,FALSE,"3다"}</definedName>
    <definedName name="공갈" localSheetId="9" hidden="1">{#N/A,#N/A,FALSE,"3가";#N/A,#N/A,FALSE,"3나";#N/A,#N/A,FALSE,"3다"}</definedName>
    <definedName name="공갈" hidden="1">{#N/A,#N/A,FALSE,"3가";#N/A,#N/A,FALSE,"3나";#N/A,#N/A,FALSE,"3다"}</definedName>
    <definedName name="공감비" localSheetId="7">#REF!</definedName>
    <definedName name="공감비수" localSheetId="7">#REF!</definedName>
    <definedName name="공감비율" localSheetId="7">#REF!</definedName>
    <definedName name="공공용지no" localSheetId="8">#REF!</definedName>
    <definedName name="공공용지no" localSheetId="9">#REF!</definedName>
    <definedName name="공공용지no">#REF!</definedName>
    <definedName name="공과금" localSheetId="8">#REF!</definedName>
    <definedName name="공과금" localSheetId="9">#REF!</definedName>
    <definedName name="공과금">#REF!</definedName>
    <definedName name="공구" localSheetId="8">#REF!</definedName>
    <definedName name="공구" localSheetId="9">#REF!</definedName>
    <definedName name="공구">#REF!</definedName>
    <definedName name="공구2" localSheetId="8">#REF!</definedName>
    <definedName name="공구2" localSheetId="9">#REF!</definedName>
    <definedName name="공구2">#REF!</definedName>
    <definedName name="공구기구" localSheetId="8" hidden="1">{"'손익현황'!$A$1:$J$29"}</definedName>
    <definedName name="공구기구" localSheetId="9" hidden="1">{"'손익현황'!$A$1:$J$29"}</definedName>
    <definedName name="공구기구" hidden="1">{"'손익현황'!$A$1:$J$29"}</definedName>
    <definedName name="공급가액" localSheetId="8">#REF!</definedName>
    <definedName name="공급가액" localSheetId="9">#REF!</definedName>
    <definedName name="공급가액">#REF!</definedName>
    <definedName name="공기" localSheetId="8">#REF!</definedName>
    <definedName name="공기" localSheetId="9">#REF!</definedName>
    <definedName name="공기">#REF!</definedName>
    <definedName name="공기1" hidden="1">#N/A</definedName>
    <definedName name="공내역서" hidden="1">{#N/A,#N/A,FALSE,"현장 NCR 분석";#N/A,#N/A,FALSE,"현장품질감사";#N/A,#N/A,FALSE,"현장품질감사"}</definedName>
    <definedName name="공동주택가감산" localSheetId="8">#REF!</definedName>
    <definedName name="공동주택가감산" localSheetId="9">#REF!</definedName>
    <definedName name="공동주택가감산">#REF!</definedName>
    <definedName name="공동주택기준시가가감산" localSheetId="8">#REF!</definedName>
    <definedName name="공동주택기준시가가감산" localSheetId="9">#REF!</definedName>
    <definedName name="공동주택기준시가가감산">#REF!</definedName>
    <definedName name="공문" localSheetId="8">#REF!</definedName>
    <definedName name="공문" localSheetId="9">#REF!</definedName>
    <definedName name="공문">#REF!</definedName>
    <definedName name="공문1" localSheetId="8">#REF!</definedName>
    <definedName name="공문1" localSheetId="9">#REF!</definedName>
    <definedName name="공문1">#REF!</definedName>
    <definedName name="공부" localSheetId="8">#REF!</definedName>
    <definedName name="공부" localSheetId="9">#REF!</definedName>
    <definedName name="공부">#REF!</definedName>
    <definedName name="공비집계1" localSheetId="8">#REF!</definedName>
    <definedName name="공비집계1" localSheetId="9">#REF!</definedName>
    <definedName name="공비집계1">#REF!</definedName>
    <definedName name="공사" localSheetId="7">BlankMacro1</definedName>
    <definedName name="공사" localSheetId="6">BlankMacro1</definedName>
    <definedName name="공사2" localSheetId="8">#REF!</definedName>
    <definedName name="공사2" localSheetId="9">#REF!</definedName>
    <definedName name="공사2">#REF!</definedName>
    <definedName name="공사감독" localSheetId="8">#REF!</definedName>
    <definedName name="공사감독" localSheetId="9">#REF!</definedName>
    <definedName name="공사감독">#REF!</definedName>
    <definedName name="공사개요" localSheetId="8">#REF!</definedName>
    <definedName name="공사개요" localSheetId="9">#REF!</definedName>
    <definedName name="공사개요">#REF!</definedName>
    <definedName name="공사단가">#N/A</definedName>
    <definedName name="공사명" localSheetId="7">#REF!</definedName>
    <definedName name="공사명" localSheetId="8">#REF!</definedName>
    <definedName name="공사명" localSheetId="9">#REF!</definedName>
    <definedName name="공사명">#REF!</definedName>
    <definedName name="공사비" localSheetId="7">#REF!</definedName>
    <definedName name="공사비" localSheetId="8">#REF!</definedName>
    <definedName name="공사비" localSheetId="9">#REF!</definedName>
    <definedName name="공사비">#REF!</definedName>
    <definedName name="공사원가" localSheetId="8">#REF!</definedName>
    <definedName name="공사원가" localSheetId="9">#REF!</definedName>
    <definedName name="공사원가">#REF!</definedName>
    <definedName name="공사진도" localSheetId="8" hidden="1">{#N/A,#N/A,FALSE,"3가";#N/A,#N/A,FALSE,"3나";#N/A,#N/A,FALSE,"3다"}</definedName>
    <definedName name="공사진도" localSheetId="9" hidden="1">{#N/A,#N/A,FALSE,"3가";#N/A,#N/A,FALSE,"3나";#N/A,#N/A,FALSE,"3다"}</definedName>
    <definedName name="공사진도" hidden="1">{#N/A,#N/A,FALSE,"3가";#N/A,#N/A,FALSE,"3나";#N/A,#N/A,FALSE,"3다"}</definedName>
    <definedName name="공시지가" localSheetId="7">#REF!</definedName>
    <definedName name="공시지가근거" localSheetId="8">#REF!</definedName>
    <definedName name="공시지가근거" localSheetId="9">#REF!</definedName>
    <definedName name="공시지가근거">#REF!</definedName>
    <definedName name="공시지가내역" localSheetId="7">#REF!</definedName>
    <definedName name="공시지가내역" localSheetId="8">#REF!</definedName>
    <definedName name="공시지가내역" localSheetId="6">#REF!</definedName>
    <definedName name="공시지가내역" localSheetId="9">#REF!</definedName>
    <definedName name="공시지가내역">#REF!</definedName>
    <definedName name="공원식재공" localSheetId="8">#REF!</definedName>
    <definedName name="공원식재공" localSheetId="9">#REF!</definedName>
    <definedName name="공원식재공">#REF!</definedName>
    <definedName name="공유지분" localSheetId="8">#REF!</definedName>
    <definedName name="공유지분" localSheetId="9">#REF!</definedName>
    <definedName name="공유지분">#REF!</definedName>
    <definedName name="공자수" localSheetId="6">#REF!</definedName>
    <definedName name="공장" localSheetId="8">#REF!</definedName>
    <definedName name="공장" localSheetId="9">#REF!</definedName>
    <definedName name="공장">#REF!</definedName>
    <definedName name="공정율" localSheetId="8" hidden="1">{#N/A,#N/A,FALSE,"이태원철근"}</definedName>
    <definedName name="공정율" localSheetId="9" hidden="1">{#N/A,#N/A,FALSE,"이태원철근"}</definedName>
    <definedName name="공정율" hidden="1">{#N/A,#N/A,FALSE,"이태원철근"}</definedName>
    <definedName name="공정율수정" localSheetId="8" hidden="1">{#N/A,#N/A,FALSE,"이태원철근"}</definedName>
    <definedName name="공정율수정" localSheetId="9" hidden="1">{#N/A,#N/A,FALSE,"이태원철근"}</definedName>
    <definedName name="공정율수정" hidden="1">{#N/A,#N/A,FALSE,"이태원철근"}</definedName>
    <definedName name="공정표" hidden="1">{#N/A,#N/A,FALSE,"현장 NCR 분석";#N/A,#N/A,FALSE,"현장품질감사";#N/A,#N/A,FALSE,"현장품질감사"}</definedName>
    <definedName name="공종" localSheetId="8">#REF!</definedName>
    <definedName name="공종" localSheetId="9">#REF!</definedName>
    <definedName name="공종">#REF!</definedName>
    <definedName name="공종간지" hidden="1">#REF!</definedName>
    <definedName name="공종보기" localSheetId="8">물건조서!공종보기</definedName>
    <definedName name="공종보기" localSheetId="9">물건조서!공종보기</definedName>
    <definedName name="공종보기">[0]!공종보기</definedName>
    <definedName name="공중선" localSheetId="8" hidden="1">{#N/A,#N/A,FALSE,"3가";#N/A,#N/A,FALSE,"3나";#N/A,#N/A,FALSE,"3다"}</definedName>
    <definedName name="공중선" localSheetId="9" hidden="1">{#N/A,#N/A,FALSE,"3가";#N/A,#N/A,FALSE,"3나";#N/A,#N/A,FALSE,"3다"}</definedName>
    <definedName name="공중선" hidden="1">{#N/A,#N/A,FALSE,"3가";#N/A,#N/A,FALSE,"3나";#N/A,#N/A,FALSE,"3다"}</definedName>
    <definedName name="공통" localSheetId="8">#REF!</definedName>
    <definedName name="공통" localSheetId="9">#REF!</definedName>
    <definedName name="공통">#REF!</definedName>
    <definedName name="공통가설" hidden="1">#REF!</definedName>
    <definedName name="공통비" localSheetId="8" hidden="1">#REF!</definedName>
    <definedName name="공통비" localSheetId="9" hidden="1">#REF!</definedName>
    <definedName name="공통비" hidden="1">#REF!</definedName>
    <definedName name="공현2교철근집계표" localSheetId="7">#REF!</definedName>
    <definedName name="과천시" localSheetId="7">#REF!</definedName>
    <definedName name="과천시" localSheetId="8">#REF!</definedName>
    <definedName name="과천시" localSheetId="9">#REF!</definedName>
    <definedName name="과천시">#REF!</definedName>
    <definedName name="관1" localSheetId="7">#REF!</definedName>
    <definedName name="관급" localSheetId="7">#REF!,#REF!,#REF!</definedName>
    <definedName name="관급" localSheetId="8">#REF!,#REF!,#REF!</definedName>
    <definedName name="관급" localSheetId="6">#REF!,#REF!,#REF!</definedName>
    <definedName name="관급" localSheetId="9">#REF!,#REF!,#REF!</definedName>
    <definedName name="관급">#REF!,#REF!,#REF!</definedName>
    <definedName name="관급단가" localSheetId="7">#REF!</definedName>
    <definedName name="관급액" localSheetId="7">#REF!</definedName>
    <definedName name="관급자재대" localSheetId="6">#N/A</definedName>
    <definedName name="관급자재비" localSheetId="7">#REF!</definedName>
    <definedName name="관급자재비" localSheetId="8">#REF!</definedName>
    <definedName name="관급자재비" localSheetId="9">#REF!</definedName>
    <definedName name="관급자재비">#REF!</definedName>
    <definedName name="관기초DATA" localSheetId="7">#REF!</definedName>
    <definedName name="관기초DATA" localSheetId="6">#REF!</definedName>
    <definedName name="관로" localSheetId="8">#REF!</definedName>
    <definedName name="관로" localSheetId="9">#REF!</definedName>
    <definedName name="관로">#REF!</definedName>
    <definedName name="관로모래" localSheetId="6">#REF!</definedName>
    <definedName name="관로및기타" localSheetId="8">#REF!</definedName>
    <definedName name="관로및기타" localSheetId="9">#REF!</definedName>
    <definedName name="관로및기타">#REF!</definedName>
    <definedName name="관로선통" localSheetId="8">#REF!</definedName>
    <definedName name="관로선통" localSheetId="9">#REF!</definedName>
    <definedName name="관로선통">#REF!</definedName>
    <definedName name="관로포설" localSheetId="8">#REF!</definedName>
    <definedName name="관로포설" localSheetId="9">#REF!</definedName>
    <definedName name="관로포설">#REF!</definedName>
    <definedName name="관로포설재" localSheetId="8">#REF!</definedName>
    <definedName name="관로포설재" localSheetId="9">#REF!</definedName>
    <definedName name="관로포설재">#REF!</definedName>
    <definedName name="관리공공용지" localSheetId="8">#REF!</definedName>
    <definedName name="관리공공용지" localSheetId="9">#REF!</definedName>
    <definedName name="관리공공용지">#REF!</definedName>
    <definedName name="관리도로거리" localSheetId="8">#REF!</definedName>
    <definedName name="관리도로거리" localSheetId="9">#REF!</definedName>
    <definedName name="관리도로거리">#REF!</definedName>
    <definedName name="관리도로접면">#N/A</definedName>
    <definedName name="관리사무실" localSheetId="8">#REF!</definedName>
    <definedName name="관리사무실" localSheetId="9">#REF!</definedName>
    <definedName name="관리사무실">#REF!</definedName>
    <definedName name="관리임야" localSheetId="8">#REF!</definedName>
    <definedName name="관리임야" localSheetId="9">#REF!</definedName>
    <definedName name="관리임야">#REF!</definedName>
    <definedName name="관리처분" localSheetId="8">#REF!</definedName>
    <definedName name="관리처분" localSheetId="9">#REF!</definedName>
    <definedName name="관리처분">#REF!</definedName>
    <definedName name="관리철도" localSheetId="8">#REF!</definedName>
    <definedName name="관리철도" localSheetId="9">#REF!</definedName>
    <definedName name="관리철도">#REF!</definedName>
    <definedName name="관리토지용도">#N/A</definedName>
    <definedName name="관리팀" localSheetId="8">#REF!</definedName>
    <definedName name="관리팀" localSheetId="9">#REF!</definedName>
    <definedName name="관리팀">#REF!</definedName>
    <definedName name="괄호감정표" localSheetId="8">#REF!</definedName>
    <definedName name="괄호감정표" localSheetId="9">#REF!</definedName>
    <definedName name="괄호감정표">#REF!</definedName>
    <definedName name="광1" localSheetId="8">#REF!</definedName>
    <definedName name="광1" localSheetId="9">#REF!</definedName>
    <definedName name="광1">#REF!</definedName>
    <definedName name="광10" localSheetId="8">#REF!</definedName>
    <definedName name="광10" localSheetId="9">#REF!</definedName>
    <definedName name="광10">#REF!</definedName>
    <definedName name="광11" localSheetId="8">#REF!</definedName>
    <definedName name="광11" localSheetId="9">#REF!</definedName>
    <definedName name="광11">#REF!</definedName>
    <definedName name="광12" localSheetId="8">#REF!</definedName>
    <definedName name="광12" localSheetId="9">#REF!</definedName>
    <definedName name="광12">#REF!</definedName>
    <definedName name="광2" localSheetId="8">#REF!</definedName>
    <definedName name="광2" localSheetId="9">#REF!</definedName>
    <definedName name="광2">#REF!</definedName>
    <definedName name="광3" localSheetId="8">#REF!</definedName>
    <definedName name="광3" localSheetId="9">#REF!</definedName>
    <definedName name="광3">#REF!</definedName>
    <definedName name="광4" localSheetId="8">#REF!</definedName>
    <definedName name="광4" localSheetId="9">#REF!</definedName>
    <definedName name="광4">#REF!</definedName>
    <definedName name="광5" localSheetId="8">#REF!</definedName>
    <definedName name="광5" localSheetId="9">#REF!</definedName>
    <definedName name="광5">#REF!</definedName>
    <definedName name="광6" localSheetId="8">#REF!</definedName>
    <definedName name="광6" localSheetId="9">#REF!</definedName>
    <definedName name="광6">#REF!</definedName>
    <definedName name="광7" localSheetId="8">#REF!</definedName>
    <definedName name="광7" localSheetId="9">#REF!</definedName>
    <definedName name="광7">#REF!</definedName>
    <definedName name="광8" localSheetId="8">#REF!</definedName>
    <definedName name="광8" localSheetId="9">#REF!</definedName>
    <definedName name="광8">#REF!</definedName>
    <definedName name="광9" localSheetId="8">#REF!</definedName>
    <definedName name="광9" localSheetId="9">#REF!</definedName>
    <definedName name="광9">#REF!</definedName>
    <definedName name="광A" localSheetId="8" hidden="1">{#N/A,#N/A,FALSE,"3가";#N/A,#N/A,FALSE,"3나";#N/A,#N/A,FALSE,"3다"}</definedName>
    <definedName name="광A" localSheetId="9" hidden="1">{#N/A,#N/A,FALSE,"3가";#N/A,#N/A,FALSE,"3나";#N/A,#N/A,FALSE,"3다"}</definedName>
    <definedName name="광A" hidden="1">{#N/A,#N/A,FALSE,"3가";#N/A,#N/A,FALSE,"3나";#N/A,#N/A,FALSE,"3다"}</definedName>
    <definedName name="광명" hidden="1">#REF!</definedName>
    <definedName name="광명1" hidden="1">{#N/A,#N/A,FALSE,"지침";#N/A,#N/A,FALSE,"환경분석";#N/A,#N/A,FALSE,"Sheet16"}</definedName>
    <definedName name="광명2" hidden="1">{#N/A,#N/A,FALSE,"지침";#N/A,#N/A,FALSE,"환경분석";#N/A,#N/A,FALSE,"Sheet16"}</definedName>
    <definedName name="광명시" localSheetId="8">#REF!</definedName>
    <definedName name="광명시" localSheetId="9">#REF!</definedName>
    <definedName name="광명시">#REF!</definedName>
    <definedName name="광분배함24" localSheetId="8">#REF!</definedName>
    <definedName name="광분배함24" localSheetId="9">#REF!</definedName>
    <definedName name="광분배함24">#REF!</definedName>
    <definedName name="광분배함48" localSheetId="8">#REF!</definedName>
    <definedName name="광분배함48" localSheetId="9">#REF!</definedName>
    <definedName name="광분배함48">#REF!</definedName>
    <definedName name="광분배함96" localSheetId="8">#REF!</definedName>
    <definedName name="광분배함96" localSheetId="9">#REF!</definedName>
    <definedName name="광분배함96">#REF!</definedName>
    <definedName name="광분배함XX" localSheetId="8">#REF!</definedName>
    <definedName name="광분배함XX" localSheetId="9">#REF!</definedName>
    <definedName name="광분배함XX">#REF!</definedName>
    <definedName name="광분산" localSheetId="8" hidden="1">{#N/A,#N/A,FALSE,"3가";#N/A,#N/A,FALSE,"3나";#N/A,#N/A,FALSE,"3다"}</definedName>
    <definedName name="광분산" localSheetId="9" hidden="1">{#N/A,#N/A,FALSE,"3가";#N/A,#N/A,FALSE,"3나";#N/A,#N/A,FALSE,"3다"}</definedName>
    <definedName name="광분산" hidden="1">{#N/A,#N/A,FALSE,"3가";#N/A,#N/A,FALSE,"3나";#N/A,#N/A,FALSE,"3다"}</definedName>
    <definedName name="광수신감도" localSheetId="8">#REF!</definedName>
    <definedName name="광수신감도" localSheetId="9">#REF!</definedName>
    <definedName name="광수신감도">#REF!</definedName>
    <definedName name="광아답터" localSheetId="8">#REF!</definedName>
    <definedName name="광아답터" localSheetId="9">#REF!</definedName>
    <definedName name="광아답터">#REF!</definedName>
    <definedName name="광역" localSheetId="8">#REF!</definedName>
    <definedName name="광역" localSheetId="9">#REF!</definedName>
    <definedName name="광역">#REF!</definedName>
    <definedName name="광외피접속" localSheetId="8">#REF!</definedName>
    <definedName name="광외피접속" localSheetId="9">#REF!</definedName>
    <definedName name="광외피접속">#REF!</definedName>
    <definedName name="광재활용철거" localSheetId="8">#REF!</definedName>
    <definedName name="광재활용철거" localSheetId="9">#REF!</definedName>
    <definedName name="광재활용철거">#REF!</definedName>
    <definedName name="광전송_1" localSheetId="8">#REF!</definedName>
    <definedName name="광전송_1" localSheetId="9">#REF!</definedName>
    <definedName name="광전송_1">#REF!</definedName>
    <definedName name="광전송_2" localSheetId="8">#REF!</definedName>
    <definedName name="광전송_2" localSheetId="9">#REF!</definedName>
    <definedName name="광전송_2">#REF!</definedName>
    <definedName name="광전송계" localSheetId="8">#REF!</definedName>
    <definedName name="광전송계" localSheetId="9">#REF!</definedName>
    <definedName name="광전송계">#REF!</definedName>
    <definedName name="광전송설치" localSheetId="8">#REF!</definedName>
    <definedName name="광전송설치" localSheetId="9">#REF!</definedName>
    <definedName name="광전송설치">#REF!</definedName>
    <definedName name="광전송장치" localSheetId="8">#REF!</definedName>
    <definedName name="광전송장치" localSheetId="9">#REF!</definedName>
    <definedName name="광전송장치">#REF!</definedName>
    <definedName name="광접속함체24" localSheetId="8">#REF!</definedName>
    <definedName name="광접속함체24" localSheetId="9">#REF!</definedName>
    <definedName name="광접속함체24">#REF!</definedName>
    <definedName name="광접속함체48" localSheetId="8">#REF!</definedName>
    <definedName name="광접속함체48" localSheetId="9">#REF!</definedName>
    <definedName name="광접속함체48">#REF!</definedName>
    <definedName name="광접속함체96" localSheetId="8">#REF!</definedName>
    <definedName name="광접속함체96" localSheetId="9">#REF!</definedName>
    <definedName name="광접속함체96">#REF!</definedName>
    <definedName name="광접속함체XXC" localSheetId="8">#REF!</definedName>
    <definedName name="광접속함체XXC" localSheetId="9">#REF!</definedName>
    <definedName name="광접속함체XXC">#REF!</definedName>
    <definedName name="광주군" localSheetId="8">#REF!</definedName>
    <definedName name="광주군" localSheetId="9">#REF!</definedName>
    <definedName name="광주군">#REF!</definedName>
    <definedName name="광주지점" localSheetId="8">#REF!</definedName>
    <definedName name="광주지점" localSheetId="9">#REF!</definedName>
    <definedName name="광주지점">#REF!</definedName>
    <definedName name="광중계기" localSheetId="8" hidden="1">{#N/A,#N/A,FALSE,"3가";#N/A,#N/A,FALSE,"3나";#N/A,#N/A,FALSE,"3다"}</definedName>
    <definedName name="광중계기" localSheetId="9" hidden="1">{#N/A,#N/A,FALSE,"3가";#N/A,#N/A,FALSE,"3나";#N/A,#N/A,FALSE,"3다"}</definedName>
    <definedName name="광중계기" hidden="1">{#N/A,#N/A,FALSE,"3가";#N/A,#N/A,FALSE,"3나";#N/A,#N/A,FALSE,"3다"}</definedName>
    <definedName name="광케기" localSheetId="8">#REF!</definedName>
    <definedName name="광케기" localSheetId="9">#REF!</definedName>
    <definedName name="광케기">#REF!</definedName>
    <definedName name="광케이블_1" localSheetId="8">#REF!</definedName>
    <definedName name="광케이블_1" localSheetId="9">#REF!</definedName>
    <definedName name="광케이블_1">#REF!</definedName>
    <definedName name="광케이블_2" localSheetId="8">#REF!</definedName>
    <definedName name="광케이블_2" localSheetId="9">#REF!</definedName>
    <definedName name="광케이블_2">#REF!</definedName>
    <definedName name="광케이블가공12" localSheetId="8">#REF!</definedName>
    <definedName name="광케이블가공12" localSheetId="9">#REF!</definedName>
    <definedName name="광케이블가공12">#REF!</definedName>
    <definedName name="광케이블가공24" localSheetId="8">#REF!</definedName>
    <definedName name="광케이블가공24" localSheetId="9">#REF!</definedName>
    <definedName name="광케이블가공24">#REF!</definedName>
    <definedName name="광케이블가공48" localSheetId="8">#REF!</definedName>
    <definedName name="광케이블가공48" localSheetId="9">#REF!</definedName>
    <definedName name="광케이블가공48">#REF!</definedName>
    <definedName name="광케이블가공6" localSheetId="8">#REF!</definedName>
    <definedName name="광케이블가공6" localSheetId="9">#REF!</definedName>
    <definedName name="광케이블가공6">#REF!</definedName>
    <definedName name="광케이블가공96" localSheetId="8">#REF!</definedName>
    <definedName name="광케이블가공96" localSheetId="9">#REF!</definedName>
    <definedName name="광케이블가공96">#REF!</definedName>
    <definedName name="광케이블계" localSheetId="8">#REF!</definedName>
    <definedName name="광케이블계" localSheetId="9">#REF!</definedName>
    <definedName name="광케이블계">#REF!</definedName>
    <definedName name="광케이블성단" localSheetId="8">#REF!</definedName>
    <definedName name="광케이블성단" localSheetId="9">#REF!</definedName>
    <definedName name="광케이블성단">#REF!</definedName>
    <definedName name="광케이블지중12" localSheetId="8">#REF!</definedName>
    <definedName name="광케이블지중12" localSheetId="9">#REF!</definedName>
    <definedName name="광케이블지중12">#REF!</definedName>
    <definedName name="광케이블지중24" localSheetId="8">#REF!</definedName>
    <definedName name="광케이블지중24" localSheetId="9">#REF!</definedName>
    <definedName name="광케이블지중24">#REF!</definedName>
    <definedName name="광케이블지중48" localSheetId="8">#REF!</definedName>
    <definedName name="광케이블지중48" localSheetId="9">#REF!</definedName>
    <definedName name="광케이블지중48">#REF!</definedName>
    <definedName name="광케이블지중6" localSheetId="8">#REF!</definedName>
    <definedName name="광케이블지중6" localSheetId="9">#REF!</definedName>
    <definedName name="광케이블지중6">#REF!</definedName>
    <definedName name="광케이블지중96" localSheetId="8">#REF!</definedName>
    <definedName name="광케이블지중96" localSheetId="9">#REF!</definedName>
    <definedName name="광케이블지중96">#REF!</definedName>
    <definedName name="광케이블철거" localSheetId="8">#REF!</definedName>
    <definedName name="광케이블철거" localSheetId="9">#REF!</definedName>
    <definedName name="광케이블철거">#REF!</definedName>
    <definedName name="광케이블철거1" localSheetId="8">#REF!</definedName>
    <definedName name="광케이블철거1" localSheetId="9">#REF!</definedName>
    <definedName name="광케이블철거1">#REF!</definedName>
    <definedName name="광케이블철거2" localSheetId="8">#REF!</definedName>
    <definedName name="광케이블철거2" localSheetId="9">#REF!</definedName>
    <definedName name="광케이블철거2">#REF!</definedName>
    <definedName name="광케이블포설" localSheetId="8">#REF!</definedName>
    <definedName name="광케이블포설" localSheetId="9">#REF!</definedName>
    <definedName name="광케이블포설">#REF!</definedName>
    <definedName name="광케이블포설1" localSheetId="8">#REF!</definedName>
    <definedName name="광케이블포설1" localSheetId="9">#REF!</definedName>
    <definedName name="광케이블포설1">#REF!</definedName>
    <definedName name="광케이블포설2" localSheetId="8">#REF!</definedName>
    <definedName name="광케이블포설2" localSheetId="9">#REF!</definedName>
    <definedName name="광케이블포설2">#REF!</definedName>
    <definedName name="광코드01" localSheetId="8">#REF!</definedName>
    <definedName name="광코드01" localSheetId="9">#REF!</definedName>
    <definedName name="광코드01">#REF!</definedName>
    <definedName name="광코드02" localSheetId="8">#REF!</definedName>
    <definedName name="광코드02" localSheetId="9">#REF!</definedName>
    <definedName name="광코드02">#REF!</definedName>
    <definedName name="광코드03" localSheetId="8">#REF!</definedName>
    <definedName name="광코드03" localSheetId="9">#REF!</definedName>
    <definedName name="광코드03">#REF!</definedName>
    <definedName name="광코드04" localSheetId="8">#REF!</definedName>
    <definedName name="광코드04" localSheetId="9">#REF!</definedName>
    <definedName name="광코드04">#REF!</definedName>
    <definedName name="광코드10" localSheetId="8">#REF!</definedName>
    <definedName name="광코드10" localSheetId="9">#REF!</definedName>
    <definedName name="광코드10">#REF!</definedName>
    <definedName name="광코드11" localSheetId="8">#REF!</definedName>
    <definedName name="광코드11" localSheetId="9">#REF!</definedName>
    <definedName name="광코드11">#REF!</definedName>
    <definedName name="광코드12" localSheetId="8">#REF!</definedName>
    <definedName name="광코드12" localSheetId="9">#REF!</definedName>
    <definedName name="광코드12">#REF!</definedName>
    <definedName name="광코드13" localSheetId="8">#REF!</definedName>
    <definedName name="광코드13" localSheetId="9">#REF!</definedName>
    <definedName name="광코드13">#REF!</definedName>
    <definedName name="광코드14" localSheetId="8">#REF!</definedName>
    <definedName name="광코드14" localSheetId="9">#REF!</definedName>
    <definedName name="광코드14">#REF!</definedName>
    <definedName name="광코드20" localSheetId="8">#REF!</definedName>
    <definedName name="광코드20" localSheetId="9">#REF!</definedName>
    <definedName name="광코드20">#REF!</definedName>
    <definedName name="광코드21" localSheetId="8">#REF!</definedName>
    <definedName name="광코드21" localSheetId="9">#REF!</definedName>
    <definedName name="광코드21">#REF!</definedName>
    <definedName name="광코드22" localSheetId="8">#REF!</definedName>
    <definedName name="광코드22" localSheetId="9">#REF!</definedName>
    <definedName name="광코드22">#REF!</definedName>
    <definedName name="광코드23" localSheetId="8">#REF!</definedName>
    <definedName name="광코드23" localSheetId="9">#REF!</definedName>
    <definedName name="광코드23">#REF!</definedName>
    <definedName name="광코드24" localSheetId="8">#REF!</definedName>
    <definedName name="광코드24" localSheetId="9">#REF!</definedName>
    <definedName name="광코드24">#REF!</definedName>
    <definedName name="광코드3" localSheetId="8">#REF!</definedName>
    <definedName name="광코드3" localSheetId="9">#REF!</definedName>
    <definedName name="광코드3">#REF!</definedName>
    <definedName name="광코드31" localSheetId="8">#REF!</definedName>
    <definedName name="광코드31" localSheetId="9">#REF!</definedName>
    <definedName name="광코드31">#REF!</definedName>
    <definedName name="광코드32" localSheetId="8">#REF!</definedName>
    <definedName name="광코드32" localSheetId="9">#REF!</definedName>
    <definedName name="광코드32">#REF!</definedName>
    <definedName name="광코드33" localSheetId="8">#REF!</definedName>
    <definedName name="광코드33" localSheetId="9">#REF!</definedName>
    <definedName name="광코드33">#REF!</definedName>
    <definedName name="광코드34" localSheetId="8">#REF!</definedName>
    <definedName name="광코드34" localSheetId="9">#REF!</definedName>
    <definedName name="광코드34">#REF!</definedName>
    <definedName name="광코드41" localSheetId="8">#REF!</definedName>
    <definedName name="광코드41" localSheetId="9">#REF!</definedName>
    <definedName name="광코드41">#REF!</definedName>
    <definedName name="광코드42" localSheetId="8">#REF!</definedName>
    <definedName name="광코드42" localSheetId="9">#REF!</definedName>
    <definedName name="광코드42">#REF!</definedName>
    <definedName name="광코드43" localSheetId="8">#REF!</definedName>
    <definedName name="광코드43" localSheetId="9">#REF!</definedName>
    <definedName name="광코드43">#REF!</definedName>
    <definedName name="광코드44" localSheetId="8">#REF!</definedName>
    <definedName name="광코드44" localSheetId="9">#REF!</definedName>
    <definedName name="광코드44">#REF!</definedName>
    <definedName name="광코드51" localSheetId="8">#REF!</definedName>
    <definedName name="광코드51" localSheetId="9">#REF!</definedName>
    <definedName name="광코드51">#REF!</definedName>
    <definedName name="광코드52" localSheetId="8">#REF!</definedName>
    <definedName name="광코드52" localSheetId="9">#REF!</definedName>
    <definedName name="광코드52">#REF!</definedName>
    <definedName name="광코드53" localSheetId="8">#REF!</definedName>
    <definedName name="광코드53" localSheetId="9">#REF!</definedName>
    <definedName name="광코드53">#REF!</definedName>
    <definedName name="광코드54" localSheetId="8">#REF!</definedName>
    <definedName name="광코드54" localSheetId="9">#REF!</definedName>
    <definedName name="광코드54">#REF!</definedName>
    <definedName name="광코드61" localSheetId="8">#REF!</definedName>
    <definedName name="광코드61" localSheetId="9">#REF!</definedName>
    <definedName name="광코드61">#REF!</definedName>
    <definedName name="광코드62" localSheetId="8">#REF!</definedName>
    <definedName name="광코드62" localSheetId="9">#REF!</definedName>
    <definedName name="광코드62">#REF!</definedName>
    <definedName name="광코드63" localSheetId="8">#REF!</definedName>
    <definedName name="광코드63" localSheetId="9">#REF!</definedName>
    <definedName name="광코드63">#REF!</definedName>
    <definedName name="광코드64" localSheetId="8">#REF!</definedName>
    <definedName name="광코드64" localSheetId="9">#REF!</definedName>
    <definedName name="광코드64">#REF!</definedName>
    <definedName name="광코드71" localSheetId="8">#REF!</definedName>
    <definedName name="광코드71" localSheetId="9">#REF!</definedName>
    <definedName name="광코드71">#REF!</definedName>
    <definedName name="광코드72" localSheetId="8">#REF!</definedName>
    <definedName name="광코드72" localSheetId="9">#REF!</definedName>
    <definedName name="광코드72">#REF!</definedName>
    <definedName name="광코드73" localSheetId="8">#REF!</definedName>
    <definedName name="광코드73" localSheetId="9">#REF!</definedName>
    <definedName name="광코드73">#REF!</definedName>
    <definedName name="광코드74" localSheetId="8">#REF!</definedName>
    <definedName name="광코드74" localSheetId="9">#REF!</definedName>
    <definedName name="광코드74">#REF!</definedName>
    <definedName name="광코아접속" localSheetId="8">#REF!</definedName>
    <definedName name="광코아접속" localSheetId="9">#REF!</definedName>
    <definedName name="광코아접속">#REF!</definedName>
    <definedName name="광통" localSheetId="8">#REF!</definedName>
    <definedName name="광통" localSheetId="9">#REF!</definedName>
    <definedName name="광통">#REF!</definedName>
    <definedName name="광통기" localSheetId="8">#REF!</definedName>
    <definedName name="광통기" localSheetId="9">#REF!</definedName>
    <definedName name="광통기">#REF!</definedName>
    <definedName name="광통신" localSheetId="8">#REF!</definedName>
    <definedName name="광통신" localSheetId="9">#REF!</definedName>
    <definedName name="광통신">#REF!</definedName>
    <definedName name="광포설가공" localSheetId="8">#REF!</definedName>
    <definedName name="광포설가공" localSheetId="9">#REF!</definedName>
    <definedName name="광포설가공">#REF!</definedName>
    <definedName name="광포설관로" localSheetId="8">#REF!</definedName>
    <definedName name="광포설관로" localSheetId="9">#REF!</definedName>
    <definedName name="광포설관로">#REF!</definedName>
    <definedName name="교대공" hidden="1">{#N/A,#N/A,FALSE,"단면 제원"}</definedName>
    <definedName name="교대보호블럭_설치" localSheetId="8">#REF!</definedName>
    <definedName name="교대보호블럭_설치" localSheetId="9">#REF!</definedName>
    <definedName name="교대보호블럭_설치">#REF!</definedName>
    <definedName name="교대접합공" localSheetId="8">#REF!</definedName>
    <definedName name="교대접합공" localSheetId="9">#REF!</definedName>
    <definedName name="교대접합공">#REF!</definedName>
    <definedName name="교동토" localSheetId="8" hidden="1">#REF!</definedName>
    <definedName name="교동토" localSheetId="9" hidden="1">#REF!</definedName>
    <definedName name="교동토" hidden="1">#REF!</definedName>
    <definedName name="교동토목" localSheetId="7" hidden="1">{#N/A,#N/A,FALSE,"이태원철근"}</definedName>
    <definedName name="교동토목" localSheetId="8" hidden="1">{#N/A,#N/A,FALSE,"이태원철근"}</definedName>
    <definedName name="교동토목" localSheetId="6" hidden="1">{#N/A,#N/A,FALSE,"이태원철근"}</definedName>
    <definedName name="교동토목" localSheetId="9" hidden="1">{#N/A,#N/A,FALSE,"이태원철근"}</definedName>
    <definedName name="교동토목" hidden="1">{#N/A,#N/A,FALSE,"이태원철근"}</definedName>
    <definedName name="교동토목_1" hidden="1">{#N/A,#N/A,FALSE,"이태원철근"}</definedName>
    <definedName name="교동토목공사" localSheetId="7" hidden="1">{#N/A,#N/A,FALSE,"이태원철근"}</definedName>
    <definedName name="교동토목공사" localSheetId="8" hidden="1">{#N/A,#N/A,FALSE,"이태원철근"}</definedName>
    <definedName name="교동토목공사" localSheetId="6" hidden="1">{#N/A,#N/A,FALSE,"이태원철근"}</definedName>
    <definedName name="교동토목공사" localSheetId="9" hidden="1">{#N/A,#N/A,FALSE,"이태원철근"}</definedName>
    <definedName name="교동토목공사" hidden="1">{#N/A,#N/A,FALSE,"이태원철근"}</definedName>
    <definedName name="교동토목공사_1" hidden="1">{#N/A,#N/A,FALSE,"이태원철근"}</definedName>
    <definedName name="교량배수시설공" localSheetId="7">#REF!</definedName>
    <definedName name="교량배수시설공" localSheetId="8">#REF!</definedName>
    <definedName name="교량배수시설공" localSheetId="9">#REF!</definedName>
    <definedName name="교량배수시설공">#REF!</definedName>
    <definedName name="교면방수" localSheetId="8">#REF!</definedName>
    <definedName name="교면방수" localSheetId="9">#REF!</definedName>
    <definedName name="교면방수">#REF!</definedName>
    <definedName name="교명판및설명판" localSheetId="8">#REF!</definedName>
    <definedName name="교명판및설명판" localSheetId="9">#REF!</definedName>
    <definedName name="교명판및설명판">#REF!</definedName>
    <definedName name="교좌받침공" localSheetId="8">#REF!</definedName>
    <definedName name="교좌받침공" localSheetId="9">#REF!</definedName>
    <definedName name="교좌받침공">#REF!</definedName>
    <definedName name="교통" hidden="1">#REF!</definedName>
    <definedName name="교폭" localSheetId="7">#REF!</definedName>
    <definedName name="구" localSheetId="7">#REF!</definedName>
    <definedName name="구" localSheetId="8">#REF!</definedName>
    <definedName name="구" localSheetId="9">#REF!</definedName>
    <definedName name="구">#REF!</definedName>
    <definedName name="구공구" localSheetId="8">#REF!</definedName>
    <definedName name="구공구" localSheetId="9">#REF!</definedName>
    <definedName name="구공구">#REF!</definedName>
    <definedName name="구리시" localSheetId="8">#REF!</definedName>
    <definedName name="구리시" localSheetId="9">#REF!</definedName>
    <definedName name="구리시">#REF!</definedName>
    <definedName name="구분" localSheetId="8">#REF!</definedName>
    <definedName name="구분" localSheetId="9">#REF!</definedName>
    <definedName name="구분">#REF!</definedName>
    <definedName name="구분건물" hidden="1">#REF!</definedName>
    <definedName name="구분건물명세" localSheetId="8">#REF!</definedName>
    <definedName name="구분건물명세" localSheetId="9">#REF!</definedName>
    <definedName name="구분건물명세">#REF!</definedName>
    <definedName name="구분건물조서중앙1" localSheetId="8">#REF!</definedName>
    <definedName name="구분건물조서중앙1" localSheetId="9">#REF!</definedName>
    <definedName name="구분건물조서중앙1">#REF!</definedName>
    <definedName name="구분건물중앙" localSheetId="8">#REF!</definedName>
    <definedName name="구분건물중앙" localSheetId="9">#REF!</definedName>
    <definedName name="구분건물중앙">#REF!</definedName>
    <definedName name="구분건물중앙1" localSheetId="8">#REF!</definedName>
    <definedName name="구분건물중앙1" localSheetId="9">#REF!</definedName>
    <definedName name="구분건물중앙1">#REF!</definedName>
    <definedName name="구분지상권조서" hidden="1">#REF!</definedName>
    <definedName name="구상요항표" localSheetId="8" hidden="1">#REF!</definedName>
    <definedName name="구상요항표" localSheetId="9" hidden="1">#REF!</definedName>
    <definedName name="구상요항표" hidden="1">#REF!</definedName>
    <definedName name="구양리" localSheetId="8">#REF!</definedName>
    <definedName name="구양리" localSheetId="9">#REF!</definedName>
    <definedName name="구양리">#REF!</definedName>
    <definedName name="구조" localSheetId="8">#REF!</definedName>
    <definedName name="구조" localSheetId="9">#REF!</definedName>
    <definedName name="구조">#REF!</definedName>
    <definedName name="구조1" localSheetId="8">#REF!</definedName>
    <definedName name="구조1" localSheetId="9">#REF!</definedName>
    <definedName name="구조1">#REF!</definedName>
    <definedName name="구조견적" hidden="1">{#N/A,#N/A,FALSE,"단가표지"}</definedName>
    <definedName name="구조물" localSheetId="7">#REF!</definedName>
    <definedName name="구조물공" localSheetId="7">#REF!</definedName>
    <definedName name="구조물공" localSheetId="8">#REF!</definedName>
    <definedName name="구조물공" localSheetId="9">#REF!</definedName>
    <definedName name="구조물공">#REF!</definedName>
    <definedName name="구조수량집계" localSheetId="8">#REF!</definedName>
    <definedName name="구조수량집계" localSheetId="9">#REF!</definedName>
    <definedName name="구조수량집계">#REF!</definedName>
    <definedName name="구조지수" localSheetId="7">#REF!</definedName>
    <definedName name="구조지수" localSheetId="8">#REF!</definedName>
    <definedName name="구조지수" localSheetId="9">#REF!</definedName>
    <definedName name="구조지수">#REF!</definedName>
    <definedName name="구축물" localSheetId="8" hidden="1">{"'손익현황'!$A$1:$J$29"}</definedName>
    <definedName name="구축물" localSheetId="9" hidden="1">{"'손익현황'!$A$1:$J$29"}</definedName>
    <definedName name="구축물" hidden="1">{"'손익현황'!$A$1:$J$29"}</definedName>
    <definedName name="구축물3" localSheetId="8">#REF!</definedName>
    <definedName name="구축물3" localSheetId="9">#REF!</definedName>
    <definedName name="구축물3">#REF!</definedName>
    <definedName name="구축물4" localSheetId="8">#REF!</definedName>
    <definedName name="구축물4" localSheetId="9">#REF!</definedName>
    <definedName name="구축물4">#REF!</definedName>
    <definedName name="구축물임" localSheetId="8" hidden="1">{"'손익현황'!$A$1:$J$29"}</definedName>
    <definedName name="구축물임" localSheetId="9" hidden="1">{"'손익현황'!$A$1:$J$29"}</definedName>
    <definedName name="구축물임" hidden="1">{"'손익현황'!$A$1:$J$29"}</definedName>
    <definedName name="국공유가격" localSheetId="8">#REF!</definedName>
    <definedName name="국공유가격" localSheetId="9">#REF!</definedName>
    <definedName name="국공유가격">#REF!</definedName>
    <definedName name="국공유지제외된보상금액" localSheetId="8">#REF!</definedName>
    <definedName name="국공유지제외된보상금액" localSheetId="9">#REF!</definedName>
    <definedName name="국공유지제외된보상금액">#REF!</definedName>
    <definedName name="국공유지제외된편입면적" localSheetId="8">#REF!</definedName>
    <definedName name="국공유지제외된편입면적" localSheetId="9">#REF!</definedName>
    <definedName name="국공유지제외된편입면적">#REF!</definedName>
    <definedName name="국공유지테이블2" localSheetId="8">#REF!</definedName>
    <definedName name="국공유지테이블2" localSheetId="9">#REF!</definedName>
    <definedName name="국공유지테이블2">#REF!</definedName>
    <definedName name="국공유테이블" localSheetId="8">#REF!</definedName>
    <definedName name="국공유테이블" localSheetId="9">#REF!</definedName>
    <definedName name="국공유테이블">#REF!</definedName>
    <definedName name="국민" localSheetId="8">#REF!</definedName>
    <definedName name="국민" localSheetId="9">#REF!</definedName>
    <definedName name="국민">#REF!</definedName>
    <definedName name="국소별원가" localSheetId="8" hidden="1">{#N/A,#N/A,TRUE,"토적및재료집계";#N/A,#N/A,TRUE,"토적및재료집계";#N/A,#N/A,TRUE,"단위량"}</definedName>
    <definedName name="국소별원가" localSheetId="9" hidden="1">{#N/A,#N/A,TRUE,"토적및재료집계";#N/A,#N/A,TRUE,"토적및재료집계";#N/A,#N/A,TRUE,"단위량"}</definedName>
    <definedName name="국소별원가" hidden="1">{#N/A,#N/A,TRUE,"토적및재료집계";#N/A,#N/A,TRUE,"토적및재료집계";#N/A,#N/A,TRUE,"단위량"}</definedName>
    <definedName name="국소수_서울" localSheetId="8">#REF!</definedName>
    <definedName name="국소수_서울" localSheetId="9">#REF!</definedName>
    <definedName name="국소수_서울">#REF!</definedName>
    <definedName name="국소카운팅" localSheetId="8">#REF!</definedName>
    <definedName name="국소카운팅" localSheetId="9">#REF!</definedName>
    <definedName name="국소카운팅">#REF!</definedName>
    <definedName name="국유지" localSheetId="7">#REF!</definedName>
    <definedName name="국임6" localSheetId="8">#REF!</definedName>
    <definedName name="국임6" localSheetId="9">#REF!</definedName>
    <definedName name="국임6">#REF!</definedName>
    <definedName name="국임7" localSheetId="8">#REF!</definedName>
    <definedName name="국임7" localSheetId="9">#REF!</definedName>
    <definedName name="국임7">#REF!</definedName>
    <definedName name="국임8" localSheetId="8">#REF!</definedName>
    <definedName name="국임8" localSheetId="9">#REF!</definedName>
    <definedName name="국임8">#REF!</definedName>
    <definedName name="국임9" localSheetId="8">#REF!</definedName>
    <definedName name="국임9" localSheetId="9">#REF!</definedName>
    <definedName name="국임9">#REF!</definedName>
    <definedName name="군" localSheetId="8">#REF!</definedName>
    <definedName name="군" localSheetId="9">#REF!</definedName>
    <definedName name="군">#REF!</definedName>
    <definedName name="군유1" localSheetId="7">#REF!</definedName>
    <definedName name="군유2" localSheetId="7">#REF!</definedName>
    <definedName name="군포시" localSheetId="8">#REF!</definedName>
    <definedName name="군포시" localSheetId="9">#REF!</definedName>
    <definedName name="군포시">#REF!</definedName>
    <definedName name="굴림체" localSheetId="7">#REF!</definedName>
    <definedName name="굴림체" localSheetId="8">#REF!</definedName>
    <definedName name="굴림체" localSheetId="9">#REF!</definedName>
    <definedName name="굴림체">#REF!</definedName>
    <definedName name="굴착보도" localSheetId="8">#REF!</definedName>
    <definedName name="굴착보도" localSheetId="9">#REF!</definedName>
    <definedName name="굴착보도">#REF!</definedName>
    <definedName name="굴착사리도" localSheetId="8">#REF!</definedName>
    <definedName name="굴착사리도" localSheetId="9">#REF!</definedName>
    <definedName name="굴착사리도">#REF!</definedName>
    <definedName name="굴착아스콘" localSheetId="8">#REF!</definedName>
    <definedName name="굴착아스콘" localSheetId="9">#REF!</definedName>
    <definedName name="굴착아스콘">#REF!</definedName>
    <definedName name="궁" localSheetId="8">#REF!</definedName>
    <definedName name="궁" localSheetId="9">#REF!</definedName>
    <definedName name="궁">#REF!</definedName>
    <definedName name="궁리" localSheetId="8">#REF!</definedName>
    <definedName name="궁리" localSheetId="9">#REF!</definedName>
    <definedName name="궁리">#REF!</definedName>
    <definedName name="권대협" hidden="1">{#N/A,#N/A,FALSE,"CCTV"}</definedName>
    <definedName name="권리" localSheetId="7">#REF!</definedName>
    <definedName name="권리" localSheetId="8">#REF!</definedName>
    <definedName name="권리" localSheetId="9">#REF!</definedName>
    <definedName name="권리">#REF!</definedName>
    <definedName name="권리내용" localSheetId="8">#REF!</definedName>
    <definedName name="권리내용" localSheetId="9">#REF!</definedName>
    <definedName name="권리내용">#REF!</definedName>
    <definedName name="권리면적" localSheetId="7">#REF!</definedName>
    <definedName name="권리면적" localSheetId="8">#REF!</definedName>
    <definedName name="권리면적" localSheetId="9">#REF!</definedName>
    <definedName name="권리면적">#REF!</definedName>
    <definedName name="권리명세" localSheetId="8">#REF!</definedName>
    <definedName name="권리명세" localSheetId="9">#REF!</definedName>
    <definedName name="권리명세">#REF!</definedName>
    <definedName name="권리성명" localSheetId="8">#REF!</definedName>
    <definedName name="권리성명" localSheetId="9">#REF!</definedName>
    <definedName name="권리성명">#REF!</definedName>
    <definedName name="권리자" localSheetId="8">#REF!</definedName>
    <definedName name="권리자" localSheetId="9">#REF!</definedName>
    <definedName name="권리자">#REF!</definedName>
    <definedName name="권리주소" localSheetId="8">#REF!</definedName>
    <definedName name="권리주소" localSheetId="9">#REF!</definedName>
    <definedName name="권리주소">#REF!</definedName>
    <definedName name="권윤정" hidden="1">#REF!</definedName>
    <definedName name="권자영" localSheetId="8">#REF!</definedName>
    <definedName name="권자영" localSheetId="9">#REF!</definedName>
    <definedName name="권자영">#REF!</definedName>
    <definedName name="궤도공" localSheetId="8">#REF!</definedName>
    <definedName name="궤도공" localSheetId="9">#REF!</definedName>
    <definedName name="궤도공">#REF!</definedName>
    <definedName name="귀백리" localSheetId="8">#REF!</definedName>
    <definedName name="귀백리" localSheetId="9">#REF!</definedName>
    <definedName name="귀백리">#REF!</definedName>
    <definedName name="규격표" localSheetId="8">#REF!</definedName>
    <definedName name="규격표" localSheetId="9">#REF!</definedName>
    <definedName name="규격표">#REF!</definedName>
    <definedName name="규격표시" localSheetId="8">#REF!</definedName>
    <definedName name="규격표시" localSheetId="9">#REF!</definedName>
    <definedName name="규격표시">#REF!</definedName>
    <definedName name="규한" localSheetId="8">#REF!</definedName>
    <definedName name="규한" localSheetId="9">#REF!</definedName>
    <definedName name="규한">#REF!</definedName>
    <definedName name="균3way" localSheetId="8">#REF!</definedName>
    <definedName name="균3way" localSheetId="9">#REF!</definedName>
    <definedName name="균3way">#REF!</definedName>
    <definedName name="그" localSheetId="8">#REF!</definedName>
    <definedName name="그" localSheetId="9">#REF!</definedName>
    <definedName name="그">#REF!</definedName>
    <definedName name="그러쿠" localSheetId="8">#REF!</definedName>
    <definedName name="그러쿠" localSheetId="9">#REF!</definedName>
    <definedName name="그러쿠">#REF!</definedName>
    <definedName name="극한모멘트" localSheetId="8">#REF!</definedName>
    <definedName name="극한모멘트" localSheetId="9">#REF!</definedName>
    <definedName name="극한모멘트">#REF!</definedName>
    <definedName name="근거" localSheetId="7">#REF!</definedName>
    <definedName name="근거" localSheetId="8">#REF!</definedName>
    <definedName name="근거" localSheetId="9">#REF!</definedName>
    <definedName name="근거">#REF!</definedName>
    <definedName name="근생건축면적" localSheetId="8">#REF!</definedName>
    <definedName name="근생건축면적" localSheetId="9">#REF!</definedName>
    <definedName name="근생건축면적">#REF!</definedName>
    <definedName name="근생대지면적" localSheetId="8">#REF!</definedName>
    <definedName name="근생대지면적" localSheetId="9">#REF!</definedName>
    <definedName name="근생대지면적">#REF!</definedName>
    <definedName name="근생지상층면적" localSheetId="8">#REF!</definedName>
    <definedName name="근생지상층면적" localSheetId="9">#REF!</definedName>
    <definedName name="근생지상층면적">#REF!</definedName>
    <definedName name="근입장" localSheetId="7">#REF!</definedName>
    <definedName name="금" localSheetId="8">#REF!</definedName>
    <definedName name="금" localSheetId="9">#REF!</definedName>
    <definedName name="금">#REF!</definedName>
    <definedName name="금강1" localSheetId="8">#REF!</definedName>
    <definedName name="금강1" localSheetId="9">#REF!</definedName>
    <definedName name="금강1">#REF!</definedName>
    <definedName name="금구류" localSheetId="8">#REF!</definedName>
    <definedName name="금구류" localSheetId="9">#REF!</definedName>
    <definedName name="금구류">#REF!</definedName>
    <definedName name="금구류설치" localSheetId="8">#REF!</definedName>
    <definedName name="금구류설치" localSheetId="9">#REF!</definedName>
    <definedName name="금구류설치">#REF!</definedName>
    <definedName name="금액" localSheetId="8">#REF!</definedName>
    <definedName name="금액" localSheetId="9">#REF!</definedName>
    <definedName name="금액">#REF!</definedName>
    <definedName name="금액별149" localSheetId="8">#REF!</definedName>
    <definedName name="금액별149" localSheetId="9">#REF!</definedName>
    <definedName name="금액별149">#REF!</definedName>
    <definedName name="금액별원149" localSheetId="8">#REF!</definedName>
    <definedName name="금액별원149" localSheetId="9">#REF!</definedName>
    <definedName name="금액별원149">#REF!</definedName>
    <definedName name="급수" localSheetId="8">#REF!</definedName>
    <definedName name="급수" localSheetId="9">#REF!</definedName>
    <definedName name="급수">#REF!</definedName>
    <definedName name="급여" localSheetId="7">BlankMacro1</definedName>
    <definedName name="급여" localSheetId="8">BlankMacro1</definedName>
    <definedName name="급여" localSheetId="6">BlankMacro1</definedName>
    <definedName name="급여" localSheetId="9">BlankMacro1</definedName>
    <definedName name="급여">BlankMacro1</definedName>
    <definedName name="급여1" hidden="1">#REF!</definedName>
    <definedName name="기" localSheetId="8">#REF!</definedName>
    <definedName name="기" localSheetId="9">#REF!</definedName>
    <definedName name="기">#REF!</definedName>
    <definedName name="기1" localSheetId="7">#REF!</definedName>
    <definedName name="기1" localSheetId="6">#REF!</definedName>
    <definedName name="기2" localSheetId="6">#REF!</definedName>
    <definedName name="기3" localSheetId="6">#REF!</definedName>
    <definedName name="기간" localSheetId="8">#REF!</definedName>
    <definedName name="기간" localSheetId="9">#REF!</definedName>
    <definedName name="기간">#REF!</definedName>
    <definedName name="기계경비" localSheetId="8" hidden="1">#REF!</definedName>
    <definedName name="기계경비" localSheetId="9" hidden="1">#REF!</definedName>
    <definedName name="기계경비" hidden="1">#REF!</definedName>
    <definedName name="기계기구" localSheetId="7">#REF!</definedName>
    <definedName name="기계기구" localSheetId="8">#REF!</definedName>
    <definedName name="기계기구" localSheetId="9">#REF!</definedName>
    <definedName name="기계기구">#REF!</definedName>
    <definedName name="기계설치공" localSheetId="8">#REF!</definedName>
    <definedName name="기계설치공" localSheetId="9">#REF!</definedName>
    <definedName name="기계설치공">#REF!</definedName>
    <definedName name="기계운전사" localSheetId="8">#REF!</definedName>
    <definedName name="기계운전사" localSheetId="9">#REF!</definedName>
    <definedName name="기계운전사">#REF!</definedName>
    <definedName name="기계운전사\" localSheetId="8">#REF!</definedName>
    <definedName name="기계운전사\" localSheetId="9">#REF!</definedName>
    <definedName name="기계운전사\">#REF!</definedName>
    <definedName name="기계장치" localSheetId="8" hidden="1">{"'손익현황'!$A$1:$J$29"}</definedName>
    <definedName name="기계장치" localSheetId="9" hidden="1">{"'손익현황'!$A$1:$J$29"}</definedName>
    <definedName name="기계장치" hidden="1">{"'손익현황'!$A$1:$J$29"}</definedName>
    <definedName name="기계조장" localSheetId="8">#REF!</definedName>
    <definedName name="기계조장" localSheetId="9">#REF!</definedName>
    <definedName name="기계조장">#REF!</definedName>
    <definedName name="기능사1" localSheetId="8">#REF!</definedName>
    <definedName name="기능사1" localSheetId="9">#REF!</definedName>
    <definedName name="기능사1">#REF!</definedName>
    <definedName name="기능사2" localSheetId="8">#REF!</definedName>
    <definedName name="기능사2" localSheetId="9">#REF!</definedName>
    <definedName name="기능사2">#REF!</definedName>
    <definedName name="기둥높이" localSheetId="8">#REF!</definedName>
    <definedName name="기둥높이" localSheetId="9">#REF!</definedName>
    <definedName name="기둥높이">#REF!</definedName>
    <definedName name="기둥지름" localSheetId="8">#REF!</definedName>
    <definedName name="기둥지름" localSheetId="9">#REF!</definedName>
    <definedName name="기둥지름">#REF!</definedName>
    <definedName name="기록표_1X" localSheetId="8" hidden="1">{#N/A,#N/A,FALSE,"3가";#N/A,#N/A,FALSE,"3나";#N/A,#N/A,FALSE,"3다"}</definedName>
    <definedName name="기록표_1X" localSheetId="9" hidden="1">{#N/A,#N/A,FALSE,"3가";#N/A,#N/A,FALSE,"3나";#N/A,#N/A,FALSE,"3다"}</definedName>
    <definedName name="기록표_1X" hidden="1">{#N/A,#N/A,FALSE,"3가";#N/A,#N/A,FALSE,"3나";#N/A,#N/A,FALSE,"3다"}</definedName>
    <definedName name="기린" localSheetId="7">BlankMacro1</definedName>
    <definedName name="기린" localSheetId="6">BlankMacro1</definedName>
    <definedName name="기반마감" localSheetId="8" hidden="1">{#N/A,#N/A,FALSE,"견적조건";#N/A,#N/A,FALSE,"산출근거"}</definedName>
    <definedName name="기반마감" localSheetId="9" hidden="1">{#N/A,#N/A,FALSE,"견적조건";#N/A,#N/A,FALSE,"산출근거"}</definedName>
    <definedName name="기반마감" hidden="1">{#N/A,#N/A,FALSE,"견적조건";#N/A,#N/A,FALSE,"산출근거"}</definedName>
    <definedName name="기본" localSheetId="7">#REF!</definedName>
    <definedName name="기본" localSheetId="6">#REF!</definedName>
    <definedName name="기본사항2" localSheetId="8">#REF!</definedName>
    <definedName name="기본사항2" localSheetId="9">#REF!</definedName>
    <definedName name="기본사항2">#REF!</definedName>
    <definedName name="기본입력참고Data" localSheetId="8">#REF!</definedName>
    <definedName name="기본입력참고Data" localSheetId="9">#REF!</definedName>
    <definedName name="기본입력참고Data">#REF!</definedName>
    <definedName name="기본입력화면" localSheetId="8">#REF!</definedName>
    <definedName name="기본입력화면" localSheetId="9">#REF!</definedName>
    <definedName name="기본입력화면">#REF!</definedName>
    <definedName name="기본조사율" localSheetId="6">#REF!</definedName>
    <definedName name="기사2" localSheetId="8">#REF!</definedName>
    <definedName name="기사2" localSheetId="9">#REF!</definedName>
    <definedName name="기사2">#REF!</definedName>
    <definedName name="기성" localSheetId="7">BlankMacro1</definedName>
    <definedName name="기성" localSheetId="6">BlankMacro1</definedName>
    <definedName name="기성3" hidden="1">{#N/A,#N/A,FALSE,"CCTV"}</definedName>
    <definedName name="기성갑" hidden="1">#REF!</definedName>
    <definedName name="기성검" localSheetId="7">BlankMacro1</definedName>
    <definedName name="기성검" localSheetId="6">BlankMacro1</definedName>
    <definedName name="기아" hidden="1">{#N/A,#N/A,FALSE,"1.CRITERIA";#N/A,#N/A,FALSE,"2.IS";#N/A,#N/A,FALSE,"3.BS";#N/A,#N/A,FALSE,"4.PER PL";#N/A,#N/A,FALSE,"5.INVESTMENT";#N/A,#N/A,FALSE,"6.공문";#N/A,#N/A,FALSE,"7.netinvest"}</definedName>
    <definedName name="기아차" hidden="1">{#N/A,#N/A,FALSE,"1.CRITERIA";#N/A,#N/A,FALSE,"2.IS";#N/A,#N/A,FALSE,"3.BS";#N/A,#N/A,FALSE,"4.PER PL";#N/A,#N/A,FALSE,"5.INVESTMENT";#N/A,#N/A,FALSE,"6.공문";#N/A,#N/A,FALSE,"7.netinvest"}</definedName>
    <definedName name="기안" localSheetId="8">#REF!</definedName>
    <definedName name="기안" localSheetId="9">#REF!</definedName>
    <definedName name="기안">#REF!</definedName>
    <definedName name="기안갑" localSheetId="7">#REF!</definedName>
    <definedName name="기안갑" localSheetId="8">#REF!</definedName>
    <definedName name="기안갑" localSheetId="6">#REF!</definedName>
    <definedName name="기안갑" localSheetId="9">#REF!</definedName>
    <definedName name="기안갑">#REF!</definedName>
    <definedName name="기안을" localSheetId="8">#REF!</definedName>
    <definedName name="기안을" localSheetId="6">#REF!</definedName>
    <definedName name="기안을" localSheetId="9">#REF!</definedName>
    <definedName name="기안을">#REF!</definedName>
    <definedName name="기와공" localSheetId="8">#REF!</definedName>
    <definedName name="기와공" localSheetId="9">#REF!</definedName>
    <definedName name="기와공">#REF!</definedName>
    <definedName name="기재1" localSheetId="6">#REF!</definedName>
    <definedName name="기존" localSheetId="8">#REF!</definedName>
    <definedName name="기존" localSheetId="9">#REF!</definedName>
    <definedName name="기존">#REF!</definedName>
    <definedName name="기준가액" localSheetId="8">#REF!</definedName>
    <definedName name="기준가액" localSheetId="9">#REF!</definedName>
    <definedName name="기준가액">#REF!</definedName>
    <definedName name="기준율" localSheetId="8">#REF!</definedName>
    <definedName name="기준율" localSheetId="9">#REF!</definedName>
    <definedName name="기준율">#REF!</definedName>
    <definedName name="기준일" hidden="1">{#N/A,#N/A,FALSE,"지침";#N/A,#N/A,FALSE,"환경분석";#N/A,#N/A,FALSE,"Sheet16"}</definedName>
    <definedName name="기초" localSheetId="8">#REF!</definedName>
    <definedName name="기초" localSheetId="9">#REF!</definedName>
    <definedName name="기초">#REF!</definedName>
    <definedName name="기초높이" localSheetId="8">#REF!</definedName>
    <definedName name="기초높이" localSheetId="9">#REF!</definedName>
    <definedName name="기초높이">#REF!</definedName>
    <definedName name="기초장부가액" localSheetId="7">#REF!-#REF!-#REF!*1000</definedName>
    <definedName name="기초장부가액" localSheetId="8">#REF!-#REF!-#REF!*1000</definedName>
    <definedName name="기초장부가액" localSheetId="6">#REF!-#REF!-#REF!*1000</definedName>
    <definedName name="기초장부가액" localSheetId="9">#REF!-#REF!-#REF!*1000</definedName>
    <definedName name="기초장부가액">#REF!-#REF!-#REF!*1000</definedName>
    <definedName name="기타" localSheetId="8">#REF!</definedName>
    <definedName name="기타" localSheetId="9">#REF!</definedName>
    <definedName name="기타">#REF!</definedName>
    <definedName name="기타경비" localSheetId="8">#REF!</definedName>
    <definedName name="기타경비" localSheetId="9">#REF!</definedName>
    <definedName name="기타경비">#REF!</definedName>
    <definedName name="기타요인" localSheetId="8">#REF!</definedName>
    <definedName name="기타요인" localSheetId="9">#REF!</definedName>
    <definedName name="기타요인">#REF!</definedName>
    <definedName name="기타요인산출" localSheetId="8">#REF!</definedName>
    <definedName name="기타요인산출" localSheetId="9">#REF!</definedName>
    <definedName name="기타요인산출">#REF!</definedName>
    <definedName name="기타제한no" localSheetId="8">#REF!</definedName>
    <definedName name="기타제한no" localSheetId="9">#REF!</definedName>
    <definedName name="기타제한no">#REF!</definedName>
    <definedName name="길성" localSheetId="6">#N/A</definedName>
    <definedName name="길성천" localSheetId="6">#N/A</definedName>
    <definedName name="길성천1" localSheetId="6">#N/A</definedName>
    <definedName name="길성천2" localSheetId="6">#N/A</definedName>
    <definedName name="길성촌3" localSheetId="6">#N/A</definedName>
    <definedName name="김" localSheetId="7">#REF!</definedName>
    <definedName name="김" localSheetId="8">{"'동의율(세대)'!$A$95:$G$102"}</definedName>
    <definedName name="김" localSheetId="6">#REF!</definedName>
    <definedName name="김" localSheetId="9">{"'동의율(세대)'!$A$95:$G$102"}</definedName>
    <definedName name="김">{"'동의율(세대)'!$A$95:$G$102"}</definedName>
    <definedName name="김1" localSheetId="8">#REF!</definedName>
    <definedName name="김1" localSheetId="6">#REF!</definedName>
    <definedName name="김1" localSheetId="9">#REF!</definedName>
    <definedName name="김1">#REF!</definedName>
    <definedName name="김2" localSheetId="8">#REF!</definedName>
    <definedName name="김2" localSheetId="9">#REF!</definedName>
    <definedName name="김2">#REF!</definedName>
    <definedName name="김3" localSheetId="8">#REF!</definedName>
    <definedName name="김3" localSheetId="9">#REF!</definedName>
    <definedName name="김3">#REF!</definedName>
    <definedName name="김김김" localSheetId="8">#REF!</definedName>
    <definedName name="김김김" localSheetId="9">#REF!</definedName>
    <definedName name="김김김">#REF!</definedName>
    <definedName name="김성배_상무" localSheetId="8">#REF!</definedName>
    <definedName name="김성배_상무" localSheetId="9">#REF!</definedName>
    <definedName name="김성배_상무">#REF!</definedName>
    <definedName name="김장호" localSheetId="8">#REF!</definedName>
    <definedName name="김장호" localSheetId="9">#REF!</definedName>
    <definedName name="김장호">#REF!</definedName>
    <definedName name="김전진행" localSheetId="8">#REF!</definedName>
    <definedName name="김전진행" localSheetId="9">#REF!</definedName>
    <definedName name="김전진행">#REF!</definedName>
    <definedName name="김전진행2" localSheetId="8">#REF!</definedName>
    <definedName name="김전진행2" localSheetId="9">#REF!</definedName>
    <definedName name="김전진행2">#REF!</definedName>
    <definedName name="김전청산" localSheetId="8">#REF!</definedName>
    <definedName name="김전청산" localSheetId="9">#REF!</definedName>
    <definedName name="김전청산">#REF!</definedName>
    <definedName name="김정렬" localSheetId="8">#REF!</definedName>
    <definedName name="김정렬" localSheetId="9">#REF!</definedName>
    <definedName name="김정렬">#REF!</definedName>
    <definedName name="김준영" localSheetId="8">물건조서!김준영</definedName>
    <definedName name="김준영" localSheetId="9">물건조서!김준영</definedName>
    <definedName name="김준영">[0]!김준영</definedName>
    <definedName name="김지혜" localSheetId="8">#REF!</definedName>
    <definedName name="김지혜" localSheetId="9">#REF!</definedName>
    <definedName name="김지혜">#REF!</definedName>
    <definedName name="김창두" localSheetId="8">#REF!</definedName>
    <definedName name="김창두" localSheetId="9">#REF!</definedName>
    <definedName name="김창두">#REF!</definedName>
    <definedName name="김철상" localSheetId="8">#REF!</definedName>
    <definedName name="김철상" localSheetId="9">#REF!</definedName>
    <definedName name="김철상">#REF!</definedName>
    <definedName name="김치원" localSheetId="7">BlankMacro1</definedName>
    <definedName name="김치원" localSheetId="8">BlankMacro1</definedName>
    <definedName name="김치원" localSheetId="6">BlankMacro1</definedName>
    <definedName name="김치원" localSheetId="9">BlankMacro1</definedName>
    <definedName name="김치원">BlankMacro1</definedName>
    <definedName name="김포군" localSheetId="7">#REF!</definedName>
    <definedName name="김포군" localSheetId="8">#REF!</definedName>
    <definedName name="김포군" localSheetId="6">#REF!</definedName>
    <definedName name="김포군" localSheetId="9">#REF!</definedName>
    <definedName name="김포군">#REF!</definedName>
    <definedName name="김희진행" localSheetId="8">#REF!</definedName>
    <definedName name="김희진행" localSheetId="6">#REF!</definedName>
    <definedName name="김희진행" localSheetId="9">#REF!</definedName>
    <definedName name="김희진행">#REF!</definedName>
    <definedName name="김희진행2" localSheetId="8">#REF!</definedName>
    <definedName name="김희진행2" localSheetId="6">#REF!</definedName>
    <definedName name="김희진행2" localSheetId="9">#REF!</definedName>
    <definedName name="김희진행2">#REF!</definedName>
    <definedName name="김희청산" localSheetId="8">#REF!</definedName>
    <definedName name="김희청산" localSheetId="9">#REF!</definedName>
    <definedName name="김희청산">#REF!</definedName>
    <definedName name="깨기" localSheetId="8" hidden="1">{"'산출근거'!$B$4:$D$8"}</definedName>
    <definedName name="깨기" localSheetId="9" hidden="1">{"'산출근거'!$B$4:$D$8"}</definedName>
    <definedName name="깨기" hidden="1">{"'산출근거'!$B$4:$D$8"}</definedName>
    <definedName name="꺼져" localSheetId="8">#REF!</definedName>
    <definedName name="꺼져" localSheetId="9">#REF!</definedName>
    <definedName name="꺼져">#REF!</definedName>
    <definedName name="꼬리표" localSheetId="8">#REF!</definedName>
    <definedName name="꼬리표" localSheetId="9">#REF!</definedName>
    <definedName name="꼬리표">#REF!</definedName>
    <definedName name="ㄳ" localSheetId="8" hidden="1">{#N/A,#N/A,FALSE,"3가";#N/A,#N/A,FALSE,"3나";#N/A,#N/A,FALSE,"3다"}</definedName>
    <definedName name="ㄳ" localSheetId="9" hidden="1">{#N/A,#N/A,FALSE,"3가";#N/A,#N/A,FALSE,"3나";#N/A,#N/A,FALSE,"3다"}</definedName>
    <definedName name="ㄳ" hidden="1">{#N/A,#N/A,FALSE,"3가";#N/A,#N/A,FALSE,"3나";#N/A,#N/A,FALSE,"3다"}</definedName>
    <definedName name="ㄳㄳㄳㄳ" localSheetId="8">{"'용역비'!$A$4:$C$8"}</definedName>
    <definedName name="ㄳㄳㄳㄳ" localSheetId="9">{"'용역비'!$A$4:$C$8"}</definedName>
    <definedName name="ㄳㄳㄳㄳ" hidden="1">{"'용역비'!$A$4:$C$8"}</definedName>
    <definedName name="ㄳㅅ" localSheetId="8">#REF!</definedName>
    <definedName name="ㄳㅅ" localSheetId="9">#REF!</definedName>
    <definedName name="ㄳㅅ">#REF!</definedName>
    <definedName name="ㄳ호" localSheetId="7">BlankMacro1</definedName>
    <definedName name="ㄳ호" localSheetId="6">BlankMacro1</definedName>
    <definedName name="ㄴ" localSheetId="7">#REF!</definedName>
    <definedName name="ㄴ" localSheetId="6">#REF!</definedName>
    <definedName name="ㄴ1" localSheetId="8">#REF!</definedName>
    <definedName name="ㄴ1" localSheetId="6">#REF!</definedName>
    <definedName name="ㄴ1" localSheetId="9">#REF!</definedName>
    <definedName name="ㄴ1">#REF!</definedName>
    <definedName name="ㄴ2" localSheetId="8">#REF!</definedName>
    <definedName name="ㄴ2" localSheetId="6">#REF!</definedName>
    <definedName name="ㄴ2" localSheetId="9">#REF!</definedName>
    <definedName name="ㄴ2">#REF!</definedName>
    <definedName name="ㄴ3" localSheetId="8">#REF!</definedName>
    <definedName name="ㄴ3" localSheetId="9">#REF!</definedName>
    <definedName name="ㄴ3">#REF!</definedName>
    <definedName name="ㄴ4" localSheetId="8">#REF!</definedName>
    <definedName name="ㄴ4" localSheetId="9">#REF!</definedName>
    <definedName name="ㄴ4">#REF!</definedName>
    <definedName name="ㄴ5" localSheetId="8">#REF!</definedName>
    <definedName name="ㄴ5" localSheetId="9">#REF!</definedName>
    <definedName name="ㄴ5">#REF!</definedName>
    <definedName name="ㄴ6" localSheetId="8">#REF!</definedName>
    <definedName name="ㄴ6" localSheetId="9">#REF!</definedName>
    <definedName name="ㄴ6">#REF!</definedName>
    <definedName name="ㄴㄱㄹ" hidden="1">#REF!</definedName>
    <definedName name="ㄴㄴ" localSheetId="8">{"'동의율(세대)'!$A$95:$G$102"}</definedName>
    <definedName name="ㄴㄴ" localSheetId="9">{"'동의율(세대)'!$A$95:$G$102"}</definedName>
    <definedName name="ㄴㄴ">{"'동의율(세대)'!$A$95:$G$102"}</definedName>
    <definedName name="ㄴㄴㄴ" localSheetId="8">#REF!</definedName>
    <definedName name="ㄴㄴㄴ" localSheetId="9">#REF!</definedName>
    <definedName name="ㄴㄴㄴ">#REF!</definedName>
    <definedName name="ㄴㄴㄴㄴ" localSheetId="8">#REF!</definedName>
    <definedName name="ㄴㄴㄴㄴ" localSheetId="9">#REF!</definedName>
    <definedName name="ㄴㄴㄴㄴ">#REF!</definedName>
    <definedName name="ㄴㄴㄴㄴㅇ">#N/A</definedName>
    <definedName name="ㄴㄴㄻㄴㄹㅇㅁㄴ" localSheetId="8" hidden="1">{"'평형별규모'!$A$2:$M$11"}</definedName>
    <definedName name="ㄴㄴㄻㄴㄹㅇㅁㄴ" localSheetId="9" hidden="1">{"'평형별규모'!$A$2:$M$11"}</definedName>
    <definedName name="ㄴㄴㄻㄴㄹㅇㅁㄴ" hidden="1">{"'평형별규모'!$A$2:$M$11"}</definedName>
    <definedName name="ㄴㄴㅇㄹㄹㄹ" localSheetId="8" hidden="1">#REF!</definedName>
    <definedName name="ㄴㄴㅇㄹㄹㄹ" localSheetId="9" hidden="1">#REF!</definedName>
    <definedName name="ㄴㄴㅇㄹㄹㄹ" hidden="1">#REF!</definedName>
    <definedName name="ㄴㄹ" localSheetId="7">#REF!</definedName>
    <definedName name="ㄴㄹ" localSheetId="8" hidden="1">#REF!</definedName>
    <definedName name="ㄴㄹ" localSheetId="9" hidden="1">#REF!</definedName>
    <definedName name="ㄴㄹ" hidden="1">#REF!</definedName>
    <definedName name="ㄴㄹㄴㄹ" localSheetId="8" hidden="1">#REF!</definedName>
    <definedName name="ㄴㄹㄴㄹ" localSheetId="9" hidden="1">#REF!</definedName>
    <definedName name="ㄴㄹㄴㄹ" hidden="1">#REF!</definedName>
    <definedName name="ㄴㄹㅇㄹ" localSheetId="8">#REF!</definedName>
    <definedName name="ㄴㄹㅇㄹ" localSheetId="9">#REF!</definedName>
    <definedName name="ㄴㄹㅇㄹ">#REF!</definedName>
    <definedName name="ㄴㄻㄻㄻㄹ" localSheetId="8" hidden="1">#REF!*1.5</definedName>
    <definedName name="ㄴㄻㄻㄻㄹ" localSheetId="9" hidden="1">#REF!*1.5</definedName>
    <definedName name="ㄴㄻㄻㄻㄹ" hidden="1">#REF!*1.5</definedName>
    <definedName name="ㄴㅁ" localSheetId="7" hidden="1">#REF!</definedName>
    <definedName name="ㄴㅁ" hidden="1">#REF!</definedName>
    <definedName name="ㄴㅁㄹㅈㄹ" hidden="1">#REF!</definedName>
    <definedName name="ㄴㅁㅁㄴㄴㅁ">#N/A</definedName>
    <definedName name="ㄴㅁㅁㅁㅁㅁ" localSheetId="8" hidden="1">{#N/A,#N/A,FALSE,"3가";#N/A,#N/A,FALSE,"3나";#N/A,#N/A,FALSE,"3다"}</definedName>
    <definedName name="ㄴㅁㅁㅁㅁㅁ" localSheetId="9" hidden="1">{#N/A,#N/A,FALSE,"3가";#N/A,#N/A,FALSE,"3나";#N/A,#N/A,FALSE,"3다"}</definedName>
    <definedName name="ㄴㅁㅁㅁㅁㅁ" hidden="1">{#N/A,#N/A,FALSE,"3가";#N/A,#N/A,FALSE,"3나";#N/A,#N/A,FALSE,"3다"}</definedName>
    <definedName name="ㄴㅁㅇㄹ" localSheetId="8">#REF!</definedName>
    <definedName name="ㄴㅁㅇㄹ" localSheetId="9">#REF!</definedName>
    <definedName name="ㄴㅁㅇㄹ">#REF!</definedName>
    <definedName name="ㄴㅇ" localSheetId="8" hidden="1">{"'공고지번'!$A$1:$E$219"}</definedName>
    <definedName name="ㄴㅇ" localSheetId="9" hidden="1">{"'공고지번'!$A$1:$E$219"}</definedName>
    <definedName name="ㄴㅇ" hidden="1">{"'공고지번'!$A$1:$E$219"}</definedName>
    <definedName name="ㄴㅇㄹ" localSheetId="7">#REF!</definedName>
    <definedName name="ㄴㅇㄹ" localSheetId="8">#REF!</definedName>
    <definedName name="ㄴㅇㄹ" localSheetId="9">#REF!</definedName>
    <definedName name="ㄴㅇㄹ">#REF!</definedName>
    <definedName name="ㄴㅇㄹㄴ" localSheetId="8">#REF!</definedName>
    <definedName name="ㄴㅇㄹㄴ" localSheetId="9">#REF!</definedName>
    <definedName name="ㄴㅇㄹㄴ">#REF!</definedName>
    <definedName name="ㄴㅇㄹㄷㄱㄷㄱ" localSheetId="8">#REF!</definedName>
    <definedName name="ㄴㅇㄹㄷㄱㄷㄱ" localSheetId="9">#REF!</definedName>
    <definedName name="ㄴㅇㄹㄷㄱㄷㄱ">#REF!</definedName>
    <definedName name="ㄴㅇㄹㅇ나ㅓ" localSheetId="7">#REF!</definedName>
    <definedName name="ㄴㅇㄹㅇ나ㅓ" localSheetId="8">#REF!</definedName>
    <definedName name="ㄴㅇㄹㅇ나ㅓ" localSheetId="9">#REF!</definedName>
    <definedName name="ㄴㅇㄹㅇ나ㅓ">#REF!</definedName>
    <definedName name="ㄴㅇㄻㄴㅇㄹㅇㄴㅇㅁ" localSheetId="8">#REF!</definedName>
    <definedName name="ㄴㅇㄻㄴㅇㄹㅇㄴㅇㅁ" localSheetId="9">#REF!</definedName>
    <definedName name="ㄴㅇㄻㄴㅇㄹㅇㄴㅇㅁ">#REF!</definedName>
    <definedName name="ㄴㅇㅀ" localSheetId="8">물건조서!ㄴㅇㅀ</definedName>
    <definedName name="ㄴㅇㅀ" localSheetId="9">물건조서!ㄴㅇㅀ</definedName>
    <definedName name="ㄴㅇㅀ">[0]!ㄴㅇㅀ</definedName>
    <definedName name="ㄴㅇㅀㅎ" localSheetId="7">BlankMacro1</definedName>
    <definedName name="ㄴㅇㅀㅎ" localSheetId="6">BlankMacro1</definedName>
    <definedName name="ㄴㅇㅁㄹ" localSheetId="7">#REF!</definedName>
    <definedName name="ㄴㅇㅁㄹ" localSheetId="8">#REF!</definedName>
    <definedName name="ㄴㅇㅁㄹ" localSheetId="6">#REF!</definedName>
    <definedName name="ㄴㅇㅁㄹ" localSheetId="9">#REF!</definedName>
    <definedName name="ㄴㅇㅁㄹ">#REF!</definedName>
    <definedName name="ㄴ아러" localSheetId="8" hidden="1">{#N/A,#N/A,FALSE,"ALM-ASISC"}</definedName>
    <definedName name="ㄴ아러" localSheetId="9" hidden="1">{#N/A,#N/A,FALSE,"ALM-ASISC"}</definedName>
    <definedName name="ㄴ아러" hidden="1">{#N/A,#N/A,FALSE,"ALM-ASISC"}</definedName>
    <definedName name="나" localSheetId="8" hidden="1">{#N/A,#N/A,TRUE,"매출진척-1";#N/A,#N/A,TRUE,"매출진척-2";#N/A,#N/A,TRUE,"제품실적";#N/A,#N/A,TRUE,"RAC";#N/A,#N/A,TRUE,"PAC ";#N/A,#N/A,TRUE,"재고현황";#N/A,#N/A,TRUE,"공지사항"}</definedName>
    <definedName name="나" localSheetId="6">#REF!</definedName>
    <definedName name="나" localSheetId="9" hidden="1">{#N/A,#N/A,TRUE,"매출진척-1";#N/A,#N/A,TRUE,"매출진척-2";#N/A,#N/A,TRUE,"제품실적";#N/A,#N/A,TRUE,"RAC";#N/A,#N/A,TRUE,"PAC ";#N/A,#N/A,TRUE,"재고현황";#N/A,#N/A,TRUE,"공지사항"}</definedName>
    <definedName name="나" hidden="1">{#N/A,#N/A,TRUE,"매출진척-1";#N/A,#N/A,TRUE,"매출진척-2";#N/A,#N/A,TRUE,"제품실적";#N/A,#N/A,TRUE,"RAC";#N/A,#N/A,TRUE,"PAC ";#N/A,#N/A,TRUE,"재고현황";#N/A,#N/A,TRUE,"공지사항"}</definedName>
    <definedName name="나나나" localSheetId="7" hidden="1">{#N/A,#N/A,FALSE,"운반시간"}</definedName>
    <definedName name="나나나" localSheetId="8">{"'미착금액'!$A$4:$G$14"}</definedName>
    <definedName name="나나나" localSheetId="6" hidden="1">{#N/A,#N/A,FALSE,"운반시간"}</definedName>
    <definedName name="나나나" localSheetId="9">{"'미착금액'!$A$4:$G$14"}</definedName>
    <definedName name="나나나" hidden="1">{#N/A,#N/A,FALSE,"운반시간"}</definedName>
    <definedName name="나난" localSheetId="8" hidden="1">{#N/A,#N/A,FALSE,"전력간선"}</definedName>
    <definedName name="나난" localSheetId="9" hidden="1">{#N/A,#N/A,FALSE,"전력간선"}</definedName>
    <definedName name="나난" hidden="1">{#N/A,#N/A,FALSE,"전력간선"}</definedName>
    <definedName name="나다가" localSheetId="8" hidden="1">{#N/A,#N/A,FALSE,"3가";#N/A,#N/A,FALSE,"3나";#N/A,#N/A,FALSE,"3다"}</definedName>
    <definedName name="나다가" localSheetId="9" hidden="1">{#N/A,#N/A,FALSE,"3가";#N/A,#N/A,FALSE,"3나";#N/A,#N/A,FALSE,"3다"}</definedName>
    <definedName name="나다가" hidden="1">{#N/A,#N/A,FALSE,"3가";#N/A,#N/A,FALSE,"3나";#N/A,#N/A,FALSE,"3다"}</definedName>
    <definedName name="나다감" localSheetId="8">#REF!</definedName>
    <definedName name="나다감" localSheetId="9">#REF!</definedName>
    <definedName name="나다감">#REF!</definedName>
    <definedName name="나라" localSheetId="8">#REF!</definedName>
    <definedName name="나라" localSheetId="9">#REF!</definedName>
    <definedName name="나라" hidden="1">{#N/A,#N/A,FALSE,"1.CRITERIA";#N/A,#N/A,FALSE,"2.IS";#N/A,#N/A,FALSE,"3.BS";#N/A,#N/A,FALSE,"4.PER PL";#N/A,#N/A,FALSE,"5.INVESTMENT";#N/A,#N/A,FALSE,"6.공문";#N/A,#N/A,FALSE,"7.netinvest"}</definedName>
    <definedName name="나라7" localSheetId="8">#REF!</definedName>
    <definedName name="나라7" localSheetId="9">#REF!</definedName>
    <definedName name="나라7">#REF!</definedName>
    <definedName name="나라8" localSheetId="8">#REF!</definedName>
    <definedName name="나라8" localSheetId="9">#REF!</definedName>
    <definedName name="나라8">#REF!</definedName>
    <definedName name="나라9" localSheetId="8">#REF!</definedName>
    <definedName name="나라9" localSheetId="9">#REF!</definedName>
    <definedName name="나라9">#REF!</definedName>
    <definedName name="나무" localSheetId="7">#REF!</definedName>
    <definedName name="나사식_이음" localSheetId="7">#REF!</definedName>
    <definedName name="나사식_이음" localSheetId="8">#REF!</definedName>
    <definedName name="나사식_이음" localSheetId="9">#REF!</definedName>
    <definedName name="나사식_이음">#REF!</definedName>
    <definedName name="나성리" localSheetId="7">#REF!</definedName>
    <definedName name="나ㅓㄹ아" localSheetId="8">#REF!</definedName>
    <definedName name="나ㅓㄹ아" localSheetId="9">#REF!</definedName>
    <definedName name="나ㅓㄹ아">#REF!</definedName>
    <definedName name="낙방" localSheetId="8" hidden="1">{"'산출근거'!$B$4:$D$8"}</definedName>
    <definedName name="낙방" localSheetId="9" hidden="1">{"'산출근거'!$B$4:$D$8"}</definedName>
    <definedName name="낙방" hidden="1">{"'산출근거'!$B$4:$D$8"}</definedName>
    <definedName name="낙석기초" localSheetId="8">#REF!</definedName>
    <definedName name="낙석기초" localSheetId="9">#REF!</definedName>
    <definedName name="낙석기초">#REF!</definedName>
    <definedName name="낙석방지" localSheetId="8">#REF!</definedName>
    <definedName name="낙석방지" localSheetId="9">#REF!</definedName>
    <definedName name="낙석방지">#REF!</definedName>
    <definedName name="낙석방지책" localSheetId="8">#REF!</definedName>
    <definedName name="낙석방지책" localSheetId="9">#REF!</definedName>
    <definedName name="낙석방지책">#REF!</definedName>
    <definedName name="낙석방지책기초" localSheetId="8">#REF!</definedName>
    <definedName name="낙석방지책기초" localSheetId="9">#REF!</definedName>
    <definedName name="낙석방지책기초">#REF!</definedName>
    <definedName name="낙석방지책단위수량1" localSheetId="8" hidden="1">{"'산출근거'!$B$4:$D$8"}</definedName>
    <definedName name="낙석방지책단위수량1" localSheetId="9" hidden="1">{"'산출근거'!$B$4:$D$8"}</definedName>
    <definedName name="낙석방지책단위수량1" hidden="1">{"'산출근거'!$B$4:$D$8"}</definedName>
    <definedName name="낙석방지책수량" localSheetId="8">#REF!</definedName>
    <definedName name="낙석방지책수량" localSheetId="9">#REF!</definedName>
    <definedName name="낙석방지책수량">#REF!</definedName>
    <definedName name="낙찰가">#N/A</definedName>
    <definedName name="낙책" localSheetId="8">{"Book1","부대-(표지판,데리,가드).xls","부대-(낙,차,중분대).xls"}</definedName>
    <definedName name="낙책" localSheetId="9">{"Book1","부대-(표지판,데리,가드).xls","부대-(낙,차,중분대).xls"}</definedName>
    <definedName name="낙책">{"Book1","부대-(표지판,데리,가드).xls","부대-(낙,차,중분대).xls"}</definedName>
    <definedName name="낙하물_방지공" localSheetId="7">#REF!</definedName>
    <definedName name="낙하물방지공" localSheetId="8">#REF!</definedName>
    <definedName name="낙하물방지공" localSheetId="9">#REF!</definedName>
    <definedName name="낙하물방지공">#REF!</definedName>
    <definedName name="난간" localSheetId="8">#REF!</definedName>
    <definedName name="난간" localSheetId="9">#REF!</definedName>
    <definedName name="난간">#REF!</definedName>
    <definedName name="난간1" localSheetId="8">#REF!</definedName>
    <definedName name="난간1" localSheetId="9">#REF!</definedName>
    <definedName name="난간1">#REF!</definedName>
    <definedName name="난간2" localSheetId="8" hidden="1">{"'산출근거'!$B$4:$D$8"}</definedName>
    <definedName name="난간2" localSheetId="9" hidden="1">{"'산출근거'!$B$4:$D$8"}</definedName>
    <definedName name="난간2" hidden="1">{"'산출근거'!$B$4:$D$8"}</definedName>
    <definedName name="난ㄴ난다" localSheetId="8">#REF!</definedName>
    <definedName name="난ㄴ난다" localSheetId="9">#REF!</definedName>
    <definedName name="난ㄴ난다">#REF!</definedName>
    <definedName name="난노" localSheetId="8">#REF!</definedName>
    <definedName name="난노" localSheetId="9">#REF!</definedName>
    <definedName name="난노">#REF!</definedName>
    <definedName name="난방" localSheetId="8">#REF!</definedName>
    <definedName name="난방" localSheetId="9">#REF!</definedName>
    <definedName name="난방">#REF!</definedName>
    <definedName name="난일" localSheetId="8" hidden="1">{#N/A,#N/A,FALSE,"3가";#N/A,#N/A,FALSE,"3나";#N/A,#N/A,FALSE,"3다"}</definedName>
    <definedName name="난일" localSheetId="9" hidden="1">{#N/A,#N/A,FALSE,"3가";#N/A,#N/A,FALSE,"3나";#N/A,#N/A,FALSE,"3다"}</definedName>
    <definedName name="난일" hidden="1">{#N/A,#N/A,FALSE,"3가";#N/A,#N/A,FALSE,"3나";#N/A,#N/A,FALSE,"3다"}</definedName>
    <definedName name="난지토공견적서" localSheetId="6">#N/A</definedName>
    <definedName name="낟" localSheetId="8">#REF!</definedName>
    <definedName name="낟" localSheetId="9">#REF!</definedName>
    <definedName name="낟">#REF!</definedName>
    <definedName name="날1" localSheetId="8">#REF!</definedName>
    <definedName name="날1" localSheetId="9">#REF!</definedName>
    <definedName name="날1">#REF!</definedName>
    <definedName name="날개" localSheetId="8">#REF!</definedName>
    <definedName name="날개" localSheetId="9">#REF!</definedName>
    <definedName name="날개">#REF!</definedName>
    <definedName name="날개벽길이1" localSheetId="7">#REF!</definedName>
    <definedName name="날개벽길이1" localSheetId="6">#REF!</definedName>
    <definedName name="날개벽길이2" localSheetId="6">#REF!</definedName>
    <definedName name="날높" localSheetId="8">#REF!</definedName>
    <definedName name="날높" localSheetId="9">#REF!</definedName>
    <definedName name="날높">#REF!</definedName>
    <definedName name="날두" localSheetId="8">#REF!</definedName>
    <definedName name="날두" localSheetId="9">#REF!</definedName>
    <definedName name="날두">#REF!</definedName>
    <definedName name="날전폭" localSheetId="8">#REF!</definedName>
    <definedName name="날전폭" localSheetId="9">#REF!</definedName>
    <definedName name="날전폭">#REF!</definedName>
    <definedName name="날폭" localSheetId="8">#REF!</definedName>
    <definedName name="날폭" localSheetId="9">#REF!</definedName>
    <definedName name="날폭">#REF!</definedName>
    <definedName name="남" hidden="1">#REF!</definedName>
    <definedName name="남덕" localSheetId="7">BlankMacro1</definedName>
    <definedName name="남덕" localSheetId="6">BlankMacro1</definedName>
    <definedName name="남본도시8" localSheetId="8">#REF!</definedName>
    <definedName name="남본도시8" localSheetId="9">#REF!</definedName>
    <definedName name="남본도시8">#REF!</definedName>
    <definedName name="남산1호" localSheetId="7">#REF!</definedName>
    <definedName name="남산1호" localSheetId="6">#REF!</definedName>
    <definedName name="남산2호" localSheetId="6">#REF!</definedName>
    <definedName name="남양주시" localSheetId="8">#REF!</definedName>
    <definedName name="남양주시" localSheetId="6">#REF!</definedName>
    <definedName name="남양주시" localSheetId="9">#REF!</definedName>
    <definedName name="남양주시">#REF!</definedName>
    <definedName name="내곡643표준" localSheetId="8">#REF!</definedName>
    <definedName name="내곡643표준" localSheetId="9">#REF!</definedName>
    <definedName name="내곡643표준">#REF!</definedName>
    <definedName name="내곡리20표준지" localSheetId="8">#REF!</definedName>
    <definedName name="내곡리20표준지" localSheetId="9">#REF!</definedName>
    <definedName name="내곡리20표준지">#REF!</definedName>
    <definedName name="내곡리535표준지" localSheetId="8">#REF!</definedName>
    <definedName name="내곡리535표준지" localSheetId="9">#REF!</definedName>
    <definedName name="내곡리535표준지">#REF!</definedName>
    <definedName name="내곡리548표준" localSheetId="8">#REF!</definedName>
    <definedName name="내곡리548표준" localSheetId="9">#REF!</definedName>
    <definedName name="내곡리548표준">#REF!</definedName>
    <definedName name="내곡리606표준" localSheetId="8">#REF!</definedName>
    <definedName name="내곡리606표준" localSheetId="9">#REF!</definedName>
    <definedName name="내곡리606표준">#REF!</definedName>
    <definedName name="내곡리산53표준" localSheetId="8">#REF!</definedName>
    <definedName name="내곡리산53표준" localSheetId="9">#REF!</definedName>
    <definedName name="내곡리산53표준">#REF!</definedName>
    <definedName name="내공H" localSheetId="8">#REF!</definedName>
    <definedName name="내공H" localSheetId="9">#REF!</definedName>
    <definedName name="내공H">#REF!</definedName>
    <definedName name="내공V" localSheetId="8">#REF!</definedName>
    <definedName name="내공V" localSheetId="9">#REF!</definedName>
    <definedName name="내공V">#REF!</definedName>
    <definedName name="내공넓이" localSheetId="8">#REF!</definedName>
    <definedName name="내공넓이" localSheetId="9">#REF!</definedName>
    <definedName name="내공넓이">#REF!</definedName>
    <definedName name="내공높이" localSheetId="8">#REF!</definedName>
    <definedName name="내공높이" localSheetId="9">#REF!</definedName>
    <definedName name="내공높이">#REF!</definedName>
    <definedName name="내높" localSheetId="8">#REF!</definedName>
    <definedName name="내높" localSheetId="9">#REF!</definedName>
    <definedName name="내높">#REF!</definedName>
    <definedName name="내맘대로" localSheetId="8">#REF!</definedName>
    <definedName name="내맘대로" localSheetId="9">#REF!</definedName>
    <definedName name="내맘대로">#REF!</definedName>
    <definedName name="내벽" localSheetId="8">#REF!</definedName>
    <definedName name="내벽" localSheetId="9">#REF!</definedName>
    <definedName name="내벽">#REF!</definedName>
    <definedName name="내선" localSheetId="8">#REF!</definedName>
    <definedName name="내선" localSheetId="9">#REF!</definedName>
    <definedName name="내선">#REF!</definedName>
    <definedName name="내역" localSheetId="8" hidden="1">{#N/A,#N/A,FALSE,"3가";#N/A,#N/A,FALSE,"3나";#N/A,#N/A,FALSE,"3다"}</definedName>
    <definedName name="내역" localSheetId="9" hidden="1">{#N/A,#N/A,FALSE,"3가";#N/A,#N/A,FALSE,"3나";#N/A,#N/A,FALSE,"3다"}</definedName>
    <definedName name="내역" hidden="1">{#N/A,#N/A,FALSE,"3가";#N/A,#N/A,FALSE,"3나";#N/A,#N/A,FALSE,"3다"}</definedName>
    <definedName name="내역1" localSheetId="8" hidden="1">{#N/A,#N/A,FALSE,"3가";#N/A,#N/A,FALSE,"3나";#N/A,#N/A,FALSE,"3다"}</definedName>
    <definedName name="내역1" localSheetId="9" hidden="1">{#N/A,#N/A,FALSE,"3가";#N/A,#N/A,FALSE,"3나";#N/A,#N/A,FALSE,"3다"}</definedName>
    <definedName name="내역1" hidden="1">{#N/A,#N/A,FALSE,"3가";#N/A,#N/A,FALSE,"3나";#N/A,#N/A,FALSE,"3다"}</definedName>
    <definedName name="내역서" localSheetId="6">#N/A</definedName>
    <definedName name="내역서1" localSheetId="7">BlankMacro1</definedName>
    <definedName name="내역서1" localSheetId="6">BlankMacro1</definedName>
    <definedName name="내역총괄" localSheetId="8">#REF!</definedName>
    <definedName name="내역총괄" localSheetId="9">#REF!</definedName>
    <definedName name="내역총괄">#REF!</definedName>
    <definedName name="내외" localSheetId="8">#REF!</definedName>
    <definedName name="내외" localSheetId="9">#REF!</definedName>
    <definedName name="내외">#REF!</definedName>
    <definedName name="내용_구축" localSheetId="7">#REF!</definedName>
    <definedName name="내용_구축" localSheetId="8">#REF!</definedName>
    <definedName name="내용_구축" localSheetId="6">#REF!</definedName>
    <definedName name="내용_구축" localSheetId="9">#REF!</definedName>
    <definedName name="내용_구축">#REF!</definedName>
    <definedName name="내용구축" localSheetId="6">#REF!</definedName>
    <definedName name="내용년수" localSheetId="8">#REF!</definedName>
    <definedName name="내용년수" localSheetId="6">#REF!</definedName>
    <definedName name="내용년수" localSheetId="9">#REF!</definedName>
    <definedName name="내용년수">#REF!</definedName>
    <definedName name="내추" localSheetId="8">#REF!</definedName>
    <definedName name="내추" localSheetId="9">#REF!</definedName>
    <definedName name="내추">#REF!</definedName>
    <definedName name="내폭" localSheetId="8">#REF!</definedName>
    <definedName name="내폭" localSheetId="9">#REF!</definedName>
    <definedName name="내폭">#REF!</definedName>
    <definedName name="너" localSheetId="8">#REF!</definedName>
    <definedName name="너" localSheetId="9">#REF!</definedName>
    <definedName name="너">#REF!</definedName>
    <definedName name="너너" localSheetId="6">#N/A</definedName>
    <definedName name="너너너" localSheetId="8" hidden="1">{#N/A,#N/A,FALSE,"3가";#N/A,#N/A,FALSE,"3나";#N/A,#N/A,FALSE,"3다"}</definedName>
    <definedName name="너너너" localSheetId="9" hidden="1">{#N/A,#N/A,FALSE,"3가";#N/A,#N/A,FALSE,"3나";#N/A,#N/A,FALSE,"3다"}</definedName>
    <definedName name="너너너" hidden="1">{#N/A,#N/A,FALSE,"3가";#N/A,#N/A,FALSE,"3나";#N/A,#N/A,FALSE,"3다"}</definedName>
    <definedName name="너ㅗㄴ호ㅓㅏㄴ" localSheetId="8" hidden="1">{#N/A,#N/A,FALSE,"전력간선"}</definedName>
    <definedName name="너ㅗㄴ호ㅓㅏㄴ" localSheetId="9" hidden="1">{#N/A,#N/A,FALSE,"전력간선"}</definedName>
    <definedName name="너ㅗㄴ호ㅓㅏㄴ" hidden="1">{#N/A,#N/A,FALSE,"전력간선"}</definedName>
    <definedName name="년간임료상승률" localSheetId="7">#REF!</definedName>
    <definedName name="년간임료상승률" localSheetId="6">#REF!</definedName>
    <definedName name="년도" localSheetId="7">#REF!</definedName>
    <definedName name="년도" localSheetId="8">#REF!</definedName>
    <definedName name="년도" localSheetId="9">#REF!</definedName>
    <definedName name="년도">#REF!</definedName>
    <definedName name="년도별수정" localSheetId="8">#REF!</definedName>
    <definedName name="년도별수정" localSheetId="6">#REF!</definedName>
    <definedName name="년도별수정" localSheetId="9">#REF!</definedName>
    <definedName name="년도별수정">#REF!</definedName>
    <definedName name="년도별예산추정" localSheetId="7">BlankMacro1</definedName>
    <definedName name="년도별예산추정" localSheetId="6">BlankMacro1</definedName>
    <definedName name="년월" localSheetId="8">#REF!</definedName>
    <definedName name="년월" localSheetId="9">#REF!</definedName>
    <definedName name="년월">#REF!</definedName>
    <definedName name="년월1" localSheetId="8">#REF!</definedName>
    <definedName name="년월1" localSheetId="9">#REF!</definedName>
    <definedName name="년월1">#REF!</definedName>
    <definedName name="년초99" localSheetId="7">#REF!</definedName>
    <definedName name="년초99" localSheetId="8">#REF!</definedName>
    <definedName name="년초99" localSheetId="6">#REF!</definedName>
    <definedName name="년초99" localSheetId="9">#REF!</definedName>
    <definedName name="년초99">#REF!</definedName>
    <definedName name="노" localSheetId="7">#REF!</definedName>
    <definedName name="노" localSheetId="8" hidden="1">{#N/A,#N/A,FALSE,"전력간선"}</definedName>
    <definedName name="노" localSheetId="9" hidden="1">{#N/A,#N/A,FALSE,"전력간선"}</definedName>
    <definedName name="노" hidden="1">{#N/A,#N/A,FALSE,"전력간선"}</definedName>
    <definedName name="노1" localSheetId="6">#REF!</definedName>
    <definedName name="노1_1" localSheetId="6">#REF!</definedName>
    <definedName name="노노" localSheetId="8" hidden="1">{#N/A,#N/A,FALSE,"전력간선"}</definedName>
    <definedName name="노노" localSheetId="9" hidden="1">{#N/A,#N/A,FALSE,"전력간선"}</definedName>
    <definedName name="노노" hidden="1">{#N/A,#N/A,FALSE,"전력간선"}</definedName>
    <definedName name="노논" localSheetId="8">#REF!</definedName>
    <definedName name="노논" localSheetId="9">#REF!</definedName>
    <definedName name="노논">#REF!</definedName>
    <definedName name="노면1" localSheetId="8">#REF!</definedName>
    <definedName name="노면1" localSheetId="9">#REF!</definedName>
    <definedName name="노면1">#REF!</definedName>
    <definedName name="노무2" localSheetId="8">#REF!</definedName>
    <definedName name="노무2" localSheetId="9">#REF!</definedName>
    <definedName name="노무2">#REF!</definedName>
    <definedName name="노무비_1" localSheetId="8">#REF!</definedName>
    <definedName name="노무비_1" localSheetId="9">#REF!</definedName>
    <definedName name="노무비_1">#REF!</definedName>
    <definedName name="노무비계" localSheetId="8">#REF!</definedName>
    <definedName name="노무비계" localSheetId="9">#REF!</definedName>
    <definedName name="노무비계">#REF!</definedName>
    <definedName name="노무비합계" localSheetId="8">#REF!</definedName>
    <definedName name="노무비합계" localSheetId="9">#REF!</definedName>
    <definedName name="노무비합계">#REF!</definedName>
    <definedName name="노반준비" localSheetId="8">#REF!</definedName>
    <definedName name="노반준비" localSheetId="9">#REF!</definedName>
    <definedName name="노반준비">#REF!</definedName>
    <definedName name="노산3교집계표" localSheetId="8">#REF!</definedName>
    <definedName name="노산3교집계표" localSheetId="9">#REF!</definedName>
    <definedName name="노산3교집계표">#REF!</definedName>
    <definedName name="노올ㅇ" localSheetId="8">#REF!</definedName>
    <definedName name="노올ㅇ" localSheetId="9">#REF!</definedName>
    <definedName name="노올ㅇ">#REF!</definedName>
    <definedName name="노원_10.초기3" localSheetId="8" hidden="1">{#N/A,#N/A,FALSE,"3가";#N/A,#N/A,FALSE,"3나";#N/A,#N/A,FALSE,"3다"}</definedName>
    <definedName name="노원_10.초기3" localSheetId="9" hidden="1">{#N/A,#N/A,FALSE,"3가";#N/A,#N/A,FALSE,"3나";#N/A,#N/A,FALSE,"3다"}</definedName>
    <definedName name="노원_10.초기3" hidden="1">{#N/A,#N/A,FALSE,"3가";#N/A,#N/A,FALSE,"3나";#N/A,#N/A,FALSE,"3다"}</definedName>
    <definedName name="녹즙영업팀" localSheetId="8">#REF!</definedName>
    <definedName name="녹즙영업팀" localSheetId="9">#REF!</definedName>
    <definedName name="녹즙영업팀">#REF!</definedName>
    <definedName name="녹지" localSheetId="8">#REF!</definedName>
    <definedName name="녹지" localSheetId="9">#REF!</definedName>
    <definedName name="녹지">#REF!</definedName>
    <definedName name="녹지고저" localSheetId="8">#REF!</definedName>
    <definedName name="녹지고저" localSheetId="9">#REF!</definedName>
    <definedName name="녹지고저">#REF!</definedName>
    <definedName name="녹지도로접면" localSheetId="8">#REF!</definedName>
    <definedName name="녹지도로접면" localSheetId="9">#REF!</definedName>
    <definedName name="녹지도로접면">#REF!</definedName>
    <definedName name="녹지지역" localSheetId="8">#REF!</definedName>
    <definedName name="녹지지역" localSheetId="9">#REF!</definedName>
    <definedName name="녹지지역">#REF!</definedName>
    <definedName name="녹지토지용도" localSheetId="8">#REF!</definedName>
    <definedName name="녹지토지용도" localSheetId="9">#REF!</definedName>
    <definedName name="녹지토지용도">#REF!</definedName>
    <definedName name="농경10" localSheetId="7">#REF!</definedName>
    <definedName name="농경10" localSheetId="8">#REF!</definedName>
    <definedName name="농경10" localSheetId="9">#REF!</definedName>
    <definedName name="농경10">#REF!</definedName>
    <definedName name="농림고저" localSheetId="8">#REF!</definedName>
    <definedName name="농림고저" localSheetId="9">#REF!</definedName>
    <definedName name="농림고저">#REF!</definedName>
    <definedName name="농림도로거리" localSheetId="8">#REF!</definedName>
    <definedName name="농림도로거리" localSheetId="9">#REF!</definedName>
    <definedName name="농림도로거리">#REF!</definedName>
    <definedName name="농림도로접면" localSheetId="8">#REF!</definedName>
    <definedName name="농림도로접면" localSheetId="9">#REF!</definedName>
    <definedName name="농림도로접면">#REF!</definedName>
    <definedName name="농림임야" localSheetId="8">#REF!</definedName>
    <definedName name="농림임야" localSheetId="9">#REF!</definedName>
    <definedName name="농림임야">#REF!</definedName>
    <definedName name="농림지역" localSheetId="8">#REF!</definedName>
    <definedName name="농림지역" localSheetId="9">#REF!</definedName>
    <definedName name="농림지역">#REF!</definedName>
    <definedName name="농림철도" localSheetId="8">#REF!</definedName>
    <definedName name="농림철도" localSheetId="9">#REF!</definedName>
    <definedName name="농림철도">#REF!</definedName>
    <definedName name="농림토지용도" localSheetId="8">#REF!</definedName>
    <definedName name="농림토지용도" localSheetId="9">#REF!</definedName>
    <definedName name="농림토지용도">#REF!</definedName>
    <definedName name="농원1호" localSheetId="7">#REF!</definedName>
    <definedName name="농원2호" localSheetId="7">#REF!</definedName>
    <definedName name="농장" localSheetId="8">#REF!</definedName>
    <definedName name="농장" localSheetId="9">#REF!</definedName>
    <definedName name="농장">#REF!</definedName>
    <definedName name="농지구분no">#N/A</definedName>
    <definedName name="놓노ㅗㄴㄴㄴㄴㄴㄴㄴㄴ" localSheetId="8">#REF!</definedName>
    <definedName name="놓노ㅗㄴㄴㄴㄴㄴㄴㄴㄴ" localSheetId="9">#REF!</definedName>
    <definedName name="놓노ㅗㄴㄴㄴㄴㄴㄴㄴㄴ">#REF!</definedName>
    <definedName name="누계" localSheetId="8" hidden="1">#REF!</definedName>
    <definedName name="누계" localSheetId="9" hidden="1">#REF!</definedName>
    <definedName name="누계" hidden="1">#REF!</definedName>
    <definedName name="누적손익" hidden="1">{#N/A,#N/A,FALSE,"지침";#N/A,#N/A,FALSE,"환경분석";#N/A,#N/A,FALSE,"Sheet16"}</definedName>
    <definedName name="니" localSheetId="8">#REF!</definedName>
    <definedName name="니" localSheetId="9">#REF!</definedName>
    <definedName name="니">#REF!</definedName>
    <definedName name="니맘대로" localSheetId="8">#REF!</definedName>
    <definedName name="니맘대로" localSheetId="9">#REF!</definedName>
    <definedName name="니맘대로">#REF!</definedName>
    <definedName name="니미럴" localSheetId="8" hidden="1">#REF!</definedName>
    <definedName name="니미럴" localSheetId="9" hidden="1">#REF!</definedName>
    <definedName name="니미럴" hidden="1">#REF!</definedName>
    <definedName name="니여" localSheetId="7">#REF!,#REF!</definedName>
    <definedName name="니여" localSheetId="6">#REF!,#REF!</definedName>
    <definedName name="니은" localSheetId="8">#REF!</definedName>
    <definedName name="니은" localSheetId="9">#REF!</definedName>
    <definedName name="니은">#REF!</definedName>
    <definedName name="ㄶ" localSheetId="8">BLCH</definedName>
    <definedName name="ㄶ" localSheetId="9">BLCH</definedName>
    <definedName name="ㄶ">BLCH</definedName>
    <definedName name="ㄷ" localSheetId="7">#REF!</definedName>
    <definedName name="ㄷ" localSheetId="8">#REF!</definedName>
    <definedName name="ㄷ" localSheetId="6">#REF!</definedName>
    <definedName name="ㄷ" localSheetId="9">#REF!</definedName>
    <definedName name="ㄷ">#REF!</definedName>
    <definedName name="ㄷ1" localSheetId="8">#REF!</definedName>
    <definedName name="ㄷ1" localSheetId="9">#REF!</definedName>
    <definedName name="ㄷ1">#REF!</definedName>
    <definedName name="ㄷ100x50x5x7.5t_단중" localSheetId="6">#REF!</definedName>
    <definedName name="ㄷ125x65x6x8t_단중" localSheetId="6">#REF!</definedName>
    <definedName name="ㄷ2" localSheetId="8">#REF!</definedName>
    <definedName name="ㄷ2" localSheetId="9">#REF!</definedName>
    <definedName name="ㄷ2">#REF!</definedName>
    <definedName name="ㄷ3" localSheetId="8">#REF!</definedName>
    <definedName name="ㄷ3" localSheetId="9">#REF!</definedName>
    <definedName name="ㄷ3">#REF!</definedName>
    <definedName name="ㄷ4" localSheetId="8">#REF!</definedName>
    <definedName name="ㄷ4" localSheetId="9">#REF!</definedName>
    <definedName name="ㄷ4">#REF!</definedName>
    <definedName name="ㄷ6ㅓ" localSheetId="8">{"'용역비'!$A$4:$C$8"}</definedName>
    <definedName name="ㄷ6ㅓ" localSheetId="9">{"'용역비'!$A$4:$C$8"}</definedName>
    <definedName name="ㄷ6ㅓ" hidden="1">{"'용역비'!$A$4:$C$8"}</definedName>
    <definedName name="ㄷㄱㄷㄱ" localSheetId="8" hidden="1">{#N/A,#N/A,FALSE,"3가";#N/A,#N/A,FALSE,"3나";#N/A,#N/A,FALSE,"3다"}</definedName>
    <definedName name="ㄷㄱㄷㄱ" localSheetId="9" hidden="1">{#N/A,#N/A,FALSE,"3가";#N/A,#N/A,FALSE,"3나";#N/A,#N/A,FALSE,"3다"}</definedName>
    <definedName name="ㄷㄱㄷㄱ" hidden="1">{#N/A,#N/A,FALSE,"3가";#N/A,#N/A,FALSE,"3나";#N/A,#N/A,FALSE,"3다"}</definedName>
    <definedName name="ㄷㄱㄷㄱㄷㄱ" hidden="1">{"'용역비'!$A$4:$C$8"}</definedName>
    <definedName name="ㄷㄱㅇ" localSheetId="8">#REF!</definedName>
    <definedName name="ㄷㄱㅇ" localSheetId="9">#REF!</definedName>
    <definedName name="ㄷㄱㅇ">#REF!</definedName>
    <definedName name="ㄷ가" localSheetId="8" hidden="1">{#N/A,#N/A,FALSE,"ALM-ASISC"}</definedName>
    <definedName name="ㄷ가" localSheetId="9" hidden="1">{#N/A,#N/A,FALSE,"ALM-ASISC"}</definedName>
    <definedName name="ㄷ가" hidden="1">{#N/A,#N/A,FALSE,"ALM-ASISC"}</definedName>
    <definedName name="ㄷㄴㄹㄹㅇㄴㄹㄴㄷㄱㅈㄱㅈㄱㅈㅌㅍㅊㅌ" localSheetId="8">#REF!</definedName>
    <definedName name="ㄷㄴㄹㄹㅇㄴㄹㄴㄷㄱㅈㄱㅈㄱㅈㅌㅍㅊㅌ" localSheetId="9">#REF!</definedName>
    <definedName name="ㄷㄴㄹㄹㅇㄴㄹㄴㄷㄱㅈㄱㅈㄱㅈㅌㅍㅊㅌ">#REF!</definedName>
    <definedName name="ㄷㄷㄱㄱ" hidden="1">{"'용역비'!$A$4:$C$8"}</definedName>
    <definedName name="ㄷㄷㄱㅈㄱㅈ" hidden="1">{#N/A,#N/A,FALSE,"지침";#N/A,#N/A,FALSE,"환경분석";#N/A,#N/A,FALSE,"Sheet16"}</definedName>
    <definedName name="ㄷㄷㄷㄷㄷ" localSheetId="8" hidden="1">{#N/A,#N/A,FALSE,"3가";#N/A,#N/A,FALSE,"3나";#N/A,#N/A,FALSE,"3다"}</definedName>
    <definedName name="ㄷㄷㄷㄷㄷ" localSheetId="9" hidden="1">{#N/A,#N/A,FALSE,"3가";#N/A,#N/A,FALSE,"3나";#N/A,#N/A,FALSE,"3다"}</definedName>
    <definedName name="ㄷㄷㄷㄷㄷ" hidden="1">{#N/A,#N/A,FALSE,"3가";#N/A,#N/A,FALSE,"3나";#N/A,#N/A,FALSE,"3다"}</definedName>
    <definedName name="ㄷㄷㄷㄷㄷㄷ" localSheetId="7">#REF!</definedName>
    <definedName name="ㄷㄷㄷㄷㄷㄷ" localSheetId="8">#REF!</definedName>
    <definedName name="ㄷㄷㄷㄷㄷㄷ" localSheetId="9">#REF!</definedName>
    <definedName name="ㄷㄷㄷㄷㄷㄷ">#REF!</definedName>
    <definedName name="ㄷㄷㄷㄷㄷㄷㄷ" localSheetId="8">#REF!</definedName>
    <definedName name="ㄷㄷㄷㄷㄷㄷㄷ" localSheetId="9">#REF!</definedName>
    <definedName name="ㄷㄷㄷㄷㄷㄷㄷ">#REF!</definedName>
    <definedName name="ㄷㄹ" localSheetId="7">#REF!</definedName>
    <definedName name="ㄷㄹ" localSheetId="8">#REF!</definedName>
    <definedName name="ㄷㄹ" localSheetId="9">#REF!</definedName>
    <definedName name="ㄷㄹ">#REF!</definedName>
    <definedName name="ㄷㄹ햐" hidden="1">{#N/A,#N/A,FALSE,"지침";#N/A,#N/A,FALSE,"환경분석";#N/A,#N/A,FALSE,"Sheet16"}</definedName>
    <definedName name="ㄷㄺㄷㅇ" localSheetId="8" hidden="1">{#N/A,#N/A,TRUE,"토적및재료집계";#N/A,#N/A,TRUE,"토적및재료집계";#N/A,#N/A,TRUE,"단위량"}</definedName>
    <definedName name="ㄷㄺㄷㅇ" localSheetId="9" hidden="1">{#N/A,#N/A,TRUE,"토적및재료집계";#N/A,#N/A,TRUE,"토적및재료집계";#N/A,#N/A,TRUE,"단위량"}</definedName>
    <definedName name="ㄷㄺㄷㅇ" hidden="1">{#N/A,#N/A,TRUE,"토적및재료집계";#N/A,#N/A,TRUE,"토적및재료집계";#N/A,#N/A,TRUE,"단위량"}</definedName>
    <definedName name="ㄷㅇㄷㅇ" hidden="1">#REF!</definedName>
    <definedName name="ㄷㅈ" localSheetId="7">BlankMacro1</definedName>
    <definedName name="ㄷㅈ" localSheetId="6">BlankMacro1</definedName>
    <definedName name="ㄷㅈㄱㅂㄷ" localSheetId="8" hidden="1">{#N/A,#N/A,FALSE,"ALM-ASISC"}</definedName>
    <definedName name="ㄷㅈㄱㅂㄷ" localSheetId="9" hidden="1">{#N/A,#N/A,FALSE,"ALM-ASISC"}</definedName>
    <definedName name="ㄷㅈㄱㅂㄷ" hidden="1">{#N/A,#N/A,FALSE,"ALM-ASISC"}</definedName>
    <definedName name="ㄷㅈㅂㄹㄴㅀㅀㄴ" localSheetId="8">#REF!</definedName>
    <definedName name="ㄷㅈㅂㄹㄴㅀㅀㄴ" localSheetId="9">#REF!</definedName>
    <definedName name="ㄷㅈㅂㄹㄴㅀㅀㄴ">#REF!</definedName>
    <definedName name="ㄷㅈㅅ" localSheetId="7">#REF!</definedName>
    <definedName name="ㄷㅈㅅ" localSheetId="8">#REF!</definedName>
    <definedName name="ㄷㅈㅅ" localSheetId="6">#REF!</definedName>
    <definedName name="ㄷㅈㅅ" localSheetId="9">#REF!</definedName>
    <definedName name="ㄷㅈㅅ">#REF!</definedName>
    <definedName name="ㄷㅈㅎ" localSheetId="8">#REF!</definedName>
    <definedName name="ㄷㅈㅎ" localSheetId="6">#REF!</definedName>
    <definedName name="ㄷㅈㅎ" localSheetId="9">#REF!</definedName>
    <definedName name="ㄷㅈㅎ">#REF!</definedName>
    <definedName name="ㄷㅍㅂ" localSheetId="8">{"'용역비'!$A$4:$C$8"}</definedName>
    <definedName name="ㄷㅍㅂ" localSheetId="9">{"'용역비'!$A$4:$C$8"}</definedName>
    <definedName name="ㄷㅍㅂ" hidden="1">{"'용역비'!$A$4:$C$8"}</definedName>
    <definedName name="ㄷㅎㄹㅇ" hidden="1">#REF!</definedName>
    <definedName name="다" localSheetId="8">#REF!</definedName>
    <definedName name="다" localSheetId="9">#REF!</definedName>
    <definedName name="다">#REF!</definedName>
    <definedName name="다곡" localSheetId="8">#REF!</definedName>
    <definedName name="다곡" localSheetId="9">#REF!</definedName>
    <definedName name="다곡">#REF!</definedName>
    <definedName name="다곡산" localSheetId="8">#REF!</definedName>
    <definedName name="다곡산" localSheetId="9">#REF!</definedName>
    <definedName name="다곡산">#REF!</definedName>
    <definedName name="다다" localSheetId="8">#REF!</definedName>
    <definedName name="다다" localSheetId="9">#REF!</definedName>
    <definedName name="다다">#REF!</definedName>
    <definedName name="다라" localSheetId="8">#REF!</definedName>
    <definedName name="다라" localSheetId="9">#REF!</definedName>
    <definedName name="다라">#REF!</definedName>
    <definedName name="다람쥐" localSheetId="8">#REF!</definedName>
    <definedName name="다람쥐" localSheetId="9">#REF!</definedName>
    <definedName name="다람쥐">#REF!</definedName>
    <definedName name="다른이름" hidden="1">{#N/A,#N/A,FALSE,"단면 제원"}</definedName>
    <definedName name="다른이므" hidden="1">{#N/A,#N/A,FALSE,"단면 제원"}</definedName>
    <definedName name="다세대" localSheetId="8">#REF!</definedName>
    <definedName name="다세대" localSheetId="9">#REF!</definedName>
    <definedName name="다세대">#REF!</definedName>
    <definedName name="다아아" localSheetId="8" hidden="1">{#N/A,#N/A,FALSE,"3가";#N/A,#N/A,FALSE,"3나";#N/A,#N/A,FALSE,"3다"}</definedName>
    <definedName name="다아아" localSheetId="9" hidden="1">{#N/A,#N/A,FALSE,"3가";#N/A,#N/A,FALSE,"3나";#N/A,#N/A,FALSE,"3다"}</definedName>
    <definedName name="다아아" hidden="1">{#N/A,#N/A,FALSE,"3가";#N/A,#N/A,FALSE,"3나";#N/A,#N/A,FALSE,"3다"}</definedName>
    <definedName name="다우" localSheetId="8" hidden="1">{#N/A,#N/A,FALSE,"3가";#N/A,#N/A,FALSE,"3나";#N/A,#N/A,FALSE,"3다"}</definedName>
    <definedName name="다우" localSheetId="9" hidden="1">{#N/A,#N/A,FALSE,"3가";#N/A,#N/A,FALSE,"3나";#N/A,#N/A,FALSE,"3다"}</definedName>
    <definedName name="다우" hidden="1">{#N/A,#N/A,FALSE,"3가";#N/A,#N/A,FALSE,"3나";#N/A,#N/A,FALSE,"3다"}</definedName>
    <definedName name="다우웰바설치공" localSheetId="8">#REF!</definedName>
    <definedName name="다우웰바설치공" localSheetId="9">#REF!</definedName>
    <definedName name="다우웰바설치공">#REF!</definedName>
    <definedName name="다짐되메우기" localSheetId="8">#REF!</definedName>
    <definedName name="다짐되메우기" localSheetId="9">#REF!</definedName>
    <definedName name="다짐되메우기">#REF!</definedName>
    <definedName name="단" localSheetId="8">#REF!</definedName>
    <definedName name="단" localSheetId="9">#REF!</definedName>
    <definedName name="단">#REF!</definedName>
    <definedName name="단_가" localSheetId="8">#REF!</definedName>
    <definedName name="단_가" localSheetId="9">#REF!</definedName>
    <definedName name="단_가">#REF!</definedName>
    <definedName name="단가12" localSheetId="8">#REF!</definedName>
    <definedName name="단가12" localSheetId="9">#REF!</definedName>
    <definedName name="단가12">#REF!</definedName>
    <definedName name="단가13" localSheetId="8">#REF!</definedName>
    <definedName name="단가13" localSheetId="9">#REF!</definedName>
    <definedName name="단가13">#REF!</definedName>
    <definedName name="단가14" localSheetId="8">#REF!</definedName>
    <definedName name="단가14" localSheetId="9">#REF!</definedName>
    <definedName name="단가14">#REF!</definedName>
    <definedName name="단가15" localSheetId="8">#REF!</definedName>
    <definedName name="단가15" localSheetId="9">#REF!</definedName>
    <definedName name="단가15">#REF!</definedName>
    <definedName name="단가16" localSheetId="8">#REF!</definedName>
    <definedName name="단가16" localSheetId="9">#REF!</definedName>
    <definedName name="단가16">#REF!</definedName>
    <definedName name="단가2" localSheetId="7">#REF!,#REF!</definedName>
    <definedName name="단가29" localSheetId="8">#REF!</definedName>
    <definedName name="단가29" localSheetId="9">#REF!</definedName>
    <definedName name="단가29">#REF!</definedName>
    <definedName name="단가35" localSheetId="8">#REF!</definedName>
    <definedName name="단가35" localSheetId="9">#REF!</definedName>
    <definedName name="단가35">#REF!</definedName>
    <definedName name="단가49" localSheetId="8">#REF!</definedName>
    <definedName name="단가49" localSheetId="9">#REF!</definedName>
    <definedName name="단가49">#REF!</definedName>
    <definedName name="단가50" localSheetId="8">#REF!</definedName>
    <definedName name="단가50" localSheetId="9">#REF!</definedName>
    <definedName name="단가50">#REF!</definedName>
    <definedName name="단가51" localSheetId="8">#REF!</definedName>
    <definedName name="단가51" localSheetId="9">#REF!</definedName>
    <definedName name="단가51">#REF!</definedName>
    <definedName name="단가56" localSheetId="8">#REF!</definedName>
    <definedName name="단가56" localSheetId="9">#REF!</definedName>
    <definedName name="단가56">#REF!</definedName>
    <definedName name="단가60" localSheetId="8">#REF!</definedName>
    <definedName name="단가60" localSheetId="9">#REF!</definedName>
    <definedName name="단가60">#REF!</definedName>
    <definedName name="단가61" localSheetId="8">#REF!</definedName>
    <definedName name="단가61" localSheetId="9">#REF!</definedName>
    <definedName name="단가61">#REF!</definedName>
    <definedName name="단가67" localSheetId="8">#REF!</definedName>
    <definedName name="단가67" localSheetId="9">#REF!</definedName>
    <definedName name="단가67">#REF!</definedName>
    <definedName name="단가68" localSheetId="8">#REF!</definedName>
    <definedName name="단가68" localSheetId="9">#REF!</definedName>
    <definedName name="단가68">#REF!</definedName>
    <definedName name="단가69" localSheetId="8">#REF!</definedName>
    <definedName name="단가69" localSheetId="9">#REF!</definedName>
    <definedName name="단가69">#REF!</definedName>
    <definedName name="단가8" localSheetId="8">#REF!</definedName>
    <definedName name="단가8" localSheetId="9">#REF!</definedName>
    <definedName name="단가8">#REF!</definedName>
    <definedName name="단가9" localSheetId="8">#REF!</definedName>
    <definedName name="단가9" localSheetId="9">#REF!</definedName>
    <definedName name="단가9">#REF!</definedName>
    <definedName name="단가년수" localSheetId="8">#REF!</definedName>
    <definedName name="단가년수" localSheetId="9">#REF!</definedName>
    <definedName name="단가년수">#REF!</definedName>
    <definedName name="단가비교" hidden="1">#REF!</definedName>
    <definedName name="단가비교표" localSheetId="7">#REF!,#REF!</definedName>
    <definedName name="단가비교표" localSheetId="8">#REF!,#REF!</definedName>
    <definedName name="단가비교표" localSheetId="9">#REF!,#REF!</definedName>
    <definedName name="단가비교표">#REF!,#REF!</definedName>
    <definedName name="단가산출" localSheetId="7">#REF!</definedName>
    <definedName name="단가산출" localSheetId="8">#REF!</definedName>
    <definedName name="단가산출" localSheetId="9">#REF!</definedName>
    <definedName name="단가산출">#REF!</definedName>
    <definedName name="단가산출서2" localSheetId="7">BlankMacro1</definedName>
    <definedName name="단가산출서2" localSheetId="6">BlankMacro1</definedName>
    <definedName name="단가적용표" localSheetId="8">#REF!</definedName>
    <definedName name="단가적용표" localSheetId="9">#REF!</definedName>
    <definedName name="단가적용표">#REF!</definedName>
    <definedName name="단같">#N/A</definedName>
    <definedName name="단같1">#N/A</definedName>
    <definedName name="단같2">#N/A</definedName>
    <definedName name="단같3">#N/A</definedName>
    <definedName name="단같4">#N/A</definedName>
    <definedName name="단뉘중량" localSheetId="8">#REF!</definedName>
    <definedName name="단뉘중량" localSheetId="9">#REF!</definedName>
    <definedName name="단뉘중량">#REF!</definedName>
    <definedName name="단독조사표" localSheetId="7">#REF!</definedName>
    <definedName name="단독조사표" localSheetId="8">#REF!</definedName>
    <definedName name="단독조사표" localSheetId="6">#REF!</definedName>
    <definedName name="단독조사표" localSheetId="9">#REF!</definedName>
    <definedName name="단독조사표">#REF!</definedName>
    <definedName name="단독주택가감산" localSheetId="8">#REF!</definedName>
    <definedName name="단독주택가감산" localSheetId="6">#REF!</definedName>
    <definedName name="단독주택가감산" localSheetId="9">#REF!</definedName>
    <definedName name="단독주택가감산">#REF!</definedName>
    <definedName name="단산" localSheetId="8">#REF!</definedName>
    <definedName name="단산" localSheetId="9">#REF!</definedName>
    <definedName name="단산">#REF!</definedName>
    <definedName name="단수처리" localSheetId="8">#REF!</definedName>
    <definedName name="단수처리" localSheetId="9">#REF!</definedName>
    <definedName name="단수처리">#REF!</definedName>
    <definedName name="단위공량1" localSheetId="8">#REF!</definedName>
    <definedName name="단위공량1" localSheetId="9">#REF!</definedName>
    <definedName name="단위공량1">#REF!</definedName>
    <definedName name="단위공량2" localSheetId="8">#REF!</definedName>
    <definedName name="단위공량2" localSheetId="9">#REF!</definedName>
    <definedName name="단위공량2">#REF!</definedName>
    <definedName name="단위공량3" localSheetId="8">#REF!</definedName>
    <definedName name="단위공량3" localSheetId="9">#REF!</definedName>
    <definedName name="단위공량3">#REF!</definedName>
    <definedName name="단위수량1" localSheetId="8">{"Book1","부대-(표지판,데리,가드).xls","부대-(낙,차,중분대).xls"}</definedName>
    <definedName name="단위수량1" localSheetId="9">{"Book1","부대-(표지판,데리,가드).xls","부대-(낙,차,중분대).xls"}</definedName>
    <definedName name="단위수량1">{"Book1","부대-(표지판,데리,가드).xls","부대-(낙,차,중분대).xls"}</definedName>
    <definedName name="단자10P신설" localSheetId="8">#REF!</definedName>
    <definedName name="단자10P신설" localSheetId="9">#REF!</definedName>
    <definedName name="단자10P신설">#REF!</definedName>
    <definedName name="단차" localSheetId="8">#REF!</definedName>
    <definedName name="단차" localSheetId="9">#REF!</definedName>
    <definedName name="단차">#REF!</definedName>
    <definedName name="담1" localSheetId="7">#REF!</definedName>
    <definedName name="담1" localSheetId="6">#REF!</definedName>
    <definedName name="담2" localSheetId="7">#REF!</definedName>
    <definedName name="담당자" localSheetId="8">#REF!</definedName>
    <definedName name="담당자" localSheetId="9">#REF!</definedName>
    <definedName name="담당자">#REF!</definedName>
    <definedName name="담당자1" localSheetId="8">#REF!</definedName>
    <definedName name="담당자1" localSheetId="9">#REF!</definedName>
    <definedName name="담당자1">#REF!</definedName>
    <definedName name="담당자2" localSheetId="8">#REF!</definedName>
    <definedName name="담당자2" localSheetId="9">#REF!</definedName>
    <definedName name="담당자2">#REF!</definedName>
    <definedName name="담보" localSheetId="8">#REF!</definedName>
    <definedName name="담보" localSheetId="9">#REF!</definedName>
    <definedName name="담보">#REF!</definedName>
    <definedName name="담보요약11" localSheetId="8">#REF!</definedName>
    <definedName name="담보요약11" localSheetId="9">#REF!</definedName>
    <definedName name="담보요약11">#REF!</definedName>
    <definedName name="담보요약2" localSheetId="8">#REF!</definedName>
    <definedName name="담보요약2" localSheetId="9">#REF!</definedName>
    <definedName name="담보요약2">#REF!</definedName>
    <definedName name="담보요약표" localSheetId="8">#REF!</definedName>
    <definedName name="담보요약표" localSheetId="9">#REF!</definedName>
    <definedName name="담보요약표">#REF!</definedName>
    <definedName name="담보요약표2" localSheetId="8">#REF!</definedName>
    <definedName name="담보요약표2" localSheetId="9">#REF!</definedName>
    <definedName name="담보요약표2">#REF!</definedName>
    <definedName name="담보평가" hidden="1">#REF!</definedName>
    <definedName name="담보평가요약표" localSheetId="8">#REF!</definedName>
    <definedName name="담보평가요약표" localSheetId="9">#REF!</definedName>
    <definedName name="담보평가요약표">#REF!</definedName>
    <definedName name="담양" localSheetId="8">#REF!</definedName>
    <definedName name="담양" localSheetId="9">#REF!</definedName>
    <definedName name="담양">#REF!</definedName>
    <definedName name="당" localSheetId="8">#REF!</definedName>
    <definedName name="당" localSheetId="9">#REF!</definedName>
    <definedName name="당">#REF!</definedName>
    <definedName name="당근" localSheetId="8">#REF!</definedName>
    <definedName name="당근" localSheetId="9">#REF!</definedName>
    <definedName name="당근">#REF!</definedName>
    <definedName name="당초계획" localSheetId="7" hidden="1">#REF!</definedName>
    <definedName name="당초계획" localSheetId="8" hidden="1">#REF!</definedName>
    <definedName name="당초계획" localSheetId="9" hidden="1">#REF!</definedName>
    <definedName name="당초계획" hidden="1">#REF!</definedName>
    <definedName name="대" localSheetId="8" hidden="1">#REF!</definedName>
    <definedName name="대" localSheetId="9" hidden="1">#REF!</definedName>
    <definedName name="대" hidden="1">#REF!</definedName>
    <definedName name="대가격" localSheetId="8">#REF!</definedName>
    <definedName name="대가격" localSheetId="9">#REF!</definedName>
    <definedName name="대가격">#REF!</definedName>
    <definedName name="대각교철근집계표" localSheetId="7">#REF!</definedName>
    <definedName name="대구_공사비2" localSheetId="8" hidden="1">{#N/A,#N/A,FALSE,"ALM-ASISC"}</definedName>
    <definedName name="대구_공사비2" localSheetId="9" hidden="1">{#N/A,#N/A,FALSE,"ALM-ASISC"}</definedName>
    <definedName name="대구_공사비2" hidden="1">{#N/A,#N/A,FALSE,"ALM-ASISC"}</definedName>
    <definedName name="대구지점" localSheetId="7">#REF!</definedName>
    <definedName name="대구지점" localSheetId="8">#REF!</definedName>
    <definedName name="대구지점" localSheetId="9">#REF!</definedName>
    <definedName name="대구지점">#REF!</definedName>
    <definedName name="대기영역" localSheetId="7">#REF!</definedName>
    <definedName name="대덕" hidden="1">{#N/A,#N/A,FALSE,"CCTV"}</definedName>
    <definedName name="대분류" localSheetId="8">#REF!</definedName>
    <definedName name="대분류" localSheetId="9">#REF!</definedName>
    <definedName name="대분류">#REF!</definedName>
    <definedName name="대비" hidden="1">{#N/A,#N/A,FALSE,"CCTV"}</definedName>
    <definedName name="대비5">#N/A</definedName>
    <definedName name="대산공단" localSheetId="8" hidden="1">{#N/A,#N/A,FALSE,"3가";#N/A,#N/A,FALSE,"3나";#N/A,#N/A,FALSE,"3다"}</definedName>
    <definedName name="대산공단" localSheetId="9" hidden="1">{#N/A,#N/A,FALSE,"3가";#N/A,#N/A,FALSE,"3나";#N/A,#N/A,FALSE,"3다"}</definedName>
    <definedName name="대산공단" hidden="1">{#N/A,#N/A,FALSE,"3가";#N/A,#N/A,FALSE,"3나";#N/A,#N/A,FALSE,"3다"}</definedName>
    <definedName name="대상" localSheetId="7">#REF!</definedName>
    <definedName name="대상" localSheetId="8">#REF!</definedName>
    <definedName name="대상" localSheetId="9">#REF!</definedName>
    <definedName name="대상">#REF!</definedName>
    <definedName name="대상알지" localSheetId="7" hidden="1">{#N/A,#N/A,FALSE,"혼합골재"}</definedName>
    <definedName name="대상알지" localSheetId="6" hidden="1">{#N/A,#N/A,FALSE,"혼합골재"}</definedName>
    <definedName name="대상알지" hidden="1">{#N/A,#N/A,FALSE,"혼합골재"}</definedName>
    <definedName name="대상업체" localSheetId="7">#REF!</definedName>
    <definedName name="대상업체" localSheetId="8">#REF!</definedName>
    <definedName name="대상업체" localSheetId="9">#REF!</definedName>
    <definedName name="대상업체">#REF!</definedName>
    <definedName name="대송교" localSheetId="7">#REF!</definedName>
    <definedName name="대운반비" localSheetId="8" hidden="1">#REF!</definedName>
    <definedName name="대운반비" localSheetId="9" hidden="1">#REF!</definedName>
    <definedName name="대운반비" hidden="1">#REF!</definedName>
    <definedName name="대일의견" localSheetId="8">#REF!</definedName>
    <definedName name="대일의견" localSheetId="9">#REF!</definedName>
    <definedName name="대일의견">#REF!</definedName>
    <definedName name="대전조차2" localSheetId="8">#REF!</definedName>
    <definedName name="대전조차2" localSheetId="9">#REF!</definedName>
    <definedName name="대전조차2">#REF!</definedName>
    <definedName name="대전지점" localSheetId="7">#REF!</definedName>
    <definedName name="대전지점" localSheetId="8">#REF!</definedName>
    <definedName name="대전지점" localSheetId="9">#REF!</definedName>
    <definedName name="대전지점">#REF!</definedName>
    <definedName name="대지권" localSheetId="8">#REF!</definedName>
    <definedName name="대지권" localSheetId="9">#REF!</definedName>
    <definedName name="대지권">#REF!</definedName>
    <definedName name="대지면적">#N/A</definedName>
    <definedName name="대차대조부채자본" localSheetId="8">#REF!</definedName>
    <definedName name="대차대조부채자본" localSheetId="9">#REF!</definedName>
    <definedName name="대차대조부채자본">#REF!</definedName>
    <definedName name="대차대조자산" localSheetId="8">#REF!</definedName>
    <definedName name="대차대조자산" localSheetId="9">#REF!</definedName>
    <definedName name="대차대조자산">#REF!</definedName>
    <definedName name="대차대조표.." hidden="1">#N/A</definedName>
    <definedName name="대출금액">#N/A</definedName>
    <definedName name="대표번" localSheetId="8">#REF!</definedName>
    <definedName name="대표번" localSheetId="9">#REF!</definedName>
    <definedName name="대표번">#REF!</definedName>
    <definedName name="대표이사" localSheetId="8">#REF!</definedName>
    <definedName name="대표이사" localSheetId="9">#REF!</definedName>
    <definedName name="대표이사">#REF!</definedName>
    <definedName name="대표주민번" localSheetId="8">#REF!</definedName>
    <definedName name="대표주민번" localSheetId="9">#REF!</definedName>
    <definedName name="대표주민번">#REF!</definedName>
    <definedName name="대표주소" localSheetId="8">#REF!</definedName>
    <definedName name="대표주소" localSheetId="9">#REF!</definedName>
    <definedName name="대표주소">#REF!</definedName>
    <definedName name="대표회의" hidden="1">{#N/A,#N/A,FALSE,"현장 NCR 분석";#N/A,#N/A,FALSE,"현장품질감사";#N/A,#N/A,FALSE,"현장품질감사"}</definedName>
    <definedName name="대학" localSheetId="7">BlankMacro1</definedName>
    <definedName name="대학" localSheetId="8">BlankMacro1</definedName>
    <definedName name="대학" localSheetId="6">BlankMacro1</definedName>
    <definedName name="대학" localSheetId="9">BlankMacro1</definedName>
    <definedName name="대학">BlankMacro1</definedName>
    <definedName name="대한민국" localSheetId="8">#REF!</definedName>
    <definedName name="대한민국" localSheetId="9">#REF!</definedName>
    <definedName name="대한민국">#REF!</definedName>
    <definedName name="대호" localSheetId="8">#REF!</definedName>
    <definedName name="대호" localSheetId="9">#REF!</definedName>
    <definedName name="대호">#REF!</definedName>
    <definedName name="대화" localSheetId="8">#REF!</definedName>
    <definedName name="대화" localSheetId="9">#REF!</definedName>
    <definedName name="대화" hidden="1">{#N/A,#N/A,FALSE,"동부"}</definedName>
    <definedName name="대화최종" hidden="1">{#N/A,#N/A,FALSE,"동부"}</definedName>
    <definedName name="대흥조합원" localSheetId="8">#REF!</definedName>
    <definedName name="대흥조합원" localSheetId="9">#REF!</definedName>
    <definedName name="대흥조합원">#REF!</definedName>
    <definedName name="대ㅣㅂ2">#N/A</definedName>
    <definedName name="댈타5" localSheetId="7">#REF!</definedName>
    <definedName name="댈타5" localSheetId="6">#REF!</definedName>
    <definedName name="댜ㅐㅕ댜져" localSheetId="8" hidden="1">{#N/A,#N/A,FALSE,"전력간선"}</definedName>
    <definedName name="댜ㅐㅕ댜져" localSheetId="9" hidden="1">{#N/A,#N/A,FALSE,"전력간선"}</definedName>
    <definedName name="댜ㅐㅕ댜져" hidden="1">{#N/A,#N/A,FALSE,"전력간선"}</definedName>
    <definedName name="댜ㅗㄷㄹ" localSheetId="8" hidden="1">#REF!</definedName>
    <definedName name="댜ㅗㄷㄹ" localSheetId="9" hidden="1">#REF!</definedName>
    <definedName name="댜ㅗㄷㄹ" hidden="1">#REF!</definedName>
    <definedName name="더ㅗ뎌ㅑㅗ" localSheetId="8" hidden="1">{#N/A,#N/A,FALSE,"전력간선"}</definedName>
    <definedName name="더ㅗ뎌ㅑㅗ" localSheetId="9" hidden="1">{#N/A,#N/A,FALSE,"전력간선"}</definedName>
    <definedName name="더ㅗ뎌ㅑㅗ" hidden="1">{#N/A,#N/A,FALSE,"전력간선"}</definedName>
    <definedName name="덕" localSheetId="6">#REF!</definedName>
    <definedName name="덕_트_공" localSheetId="6">#REF!</definedName>
    <definedName name="덕국공" localSheetId="8">#REF!</definedName>
    <definedName name="덕국공" localSheetId="9">#REF!</definedName>
    <definedName name="덕국공">#REF!</definedName>
    <definedName name="덕사유지" localSheetId="8">#REF!</definedName>
    <definedName name="덕사유지" localSheetId="9">#REF!</definedName>
    <definedName name="덕사유지">#REF!</definedName>
    <definedName name="덕암" localSheetId="8">#REF!</definedName>
    <definedName name="덕암" localSheetId="9">#REF!</definedName>
    <definedName name="덕암">#REF!</definedName>
    <definedName name="덕암산" localSheetId="8">#REF!</definedName>
    <definedName name="덕암산" localSheetId="9">#REF!</definedName>
    <definedName name="덕암산">#REF!</definedName>
    <definedName name="덕율2" localSheetId="8">#REF!</definedName>
    <definedName name="덕율2" localSheetId="9">#REF!</definedName>
    <definedName name="덕율2">#REF!</definedName>
    <definedName name="데이타" localSheetId="8">#REF!</definedName>
    <definedName name="데이타" localSheetId="9">#REF!</definedName>
    <definedName name="데이타">#REF!</definedName>
    <definedName name="데이터" localSheetId="8">#REF!</definedName>
    <definedName name="데이터" localSheetId="9">#REF!</definedName>
    <definedName name="데이터">#REF!</definedName>
    <definedName name="데크휘니샤면고르기" localSheetId="8">#REF!</definedName>
    <definedName name="데크휘니샤면고르기" localSheetId="9">#REF!</definedName>
    <definedName name="데크휘니샤면고르기">#REF!</definedName>
    <definedName name="도가격" localSheetId="8">#REF!</definedName>
    <definedName name="도가격" localSheetId="9">#REF!</definedName>
    <definedName name="도가격">#REF!</definedName>
    <definedName name="도경2" localSheetId="8">#REF!</definedName>
    <definedName name="도경2" localSheetId="9">#REF!</definedName>
    <definedName name="도경2">#REF!</definedName>
    <definedName name="도급" localSheetId="8">#REF!</definedName>
    <definedName name="도급" localSheetId="9">#REF!</definedName>
    <definedName name="도급">#REF!</definedName>
    <definedName name="도급_1" localSheetId="8">#REF!</definedName>
    <definedName name="도급_1" localSheetId="9">#REF!</definedName>
    <definedName name="도급_1">#REF!</definedName>
    <definedName name="도급2" localSheetId="8">#REF!</definedName>
    <definedName name="도급2" localSheetId="9">#REF!</definedName>
    <definedName name="도급2">#REF!</definedName>
    <definedName name="도급경비" localSheetId="8">#REF!</definedName>
    <definedName name="도급경비" localSheetId="9">#REF!</definedName>
    <definedName name="도급경비">#REF!</definedName>
    <definedName name="도급경비1" localSheetId="8">#REF!</definedName>
    <definedName name="도급경비1" localSheetId="9">#REF!</definedName>
    <definedName name="도급경비1">#REF!</definedName>
    <definedName name="도급경비계" localSheetId="8">#REF!</definedName>
    <definedName name="도급경비계" localSheetId="9">#REF!</definedName>
    <definedName name="도급경비계">#REF!</definedName>
    <definedName name="도급계" localSheetId="8">#REF!</definedName>
    <definedName name="도급계" localSheetId="9">#REF!</definedName>
    <definedName name="도급계">#REF!</definedName>
    <definedName name="도급계1" localSheetId="8">#REF!</definedName>
    <definedName name="도급계1" localSheetId="9">#REF!</definedName>
    <definedName name="도급계1">#REF!</definedName>
    <definedName name="도급공사" localSheetId="8">#REF!</definedName>
    <definedName name="도급공사" localSheetId="9">#REF!</definedName>
    <definedName name="도급공사">#REF!</definedName>
    <definedName name="도급금액조정" localSheetId="8">#REF!</definedName>
    <definedName name="도급금액조정" localSheetId="9">#REF!</definedName>
    <definedName name="도급금액조정">#REF!</definedName>
    <definedName name="도급분총합" localSheetId="8">#REF!</definedName>
    <definedName name="도급분총합" localSheetId="9">#REF!</definedName>
    <definedName name="도급분총합">#REF!</definedName>
    <definedName name="도급분합계" localSheetId="8">#REF!</definedName>
    <definedName name="도급분합계" localSheetId="9">#REF!</definedName>
    <definedName name="도급분합계">#REF!</definedName>
    <definedName name="도급예산액" localSheetId="8">#REF!</definedName>
    <definedName name="도급예산액" localSheetId="9">#REF!</definedName>
    <definedName name="도급예산액">#REF!</definedName>
    <definedName name="도급예상액" localSheetId="8">#REF!</definedName>
    <definedName name="도급예상액" localSheetId="9">#REF!</definedName>
    <definedName name="도급예상액">#REF!</definedName>
    <definedName name="도급재료" localSheetId="8">#REF!</definedName>
    <definedName name="도급재료" localSheetId="9">#REF!</definedName>
    <definedName name="도급재료">#REF!</definedName>
    <definedName name="도급재료1" localSheetId="8">#REF!</definedName>
    <definedName name="도급재료1" localSheetId="9">#REF!</definedName>
    <definedName name="도급재료1">#REF!</definedName>
    <definedName name="도급총계" localSheetId="8">#REF!</definedName>
    <definedName name="도급총계" localSheetId="9">#REF!</definedName>
    <definedName name="도급총계">#REF!</definedName>
    <definedName name="도급총합_1" localSheetId="8">#REF!</definedName>
    <definedName name="도급총합_1" localSheetId="9">#REF!</definedName>
    <definedName name="도급총합_1">#REF!</definedName>
    <definedName name="도급총합_2" localSheetId="8">#REF!</definedName>
    <definedName name="도급총합_2" localSheetId="9">#REF!</definedName>
    <definedName name="도급총합_2">#REF!</definedName>
    <definedName name="도로접면" localSheetId="8">#REF!</definedName>
    <definedName name="도로접면" localSheetId="9">#REF!</definedName>
    <definedName name="도로접면">#REF!</definedName>
    <definedName name="도로접면no" localSheetId="8">#REF!</definedName>
    <definedName name="도로접면no" localSheetId="9">#REF!</definedName>
    <definedName name="도로접면no">#REF!</definedName>
    <definedName name="도로포장감정평가" localSheetId="8">#REF!</definedName>
    <definedName name="도로포장감정평가" localSheetId="9">#REF!</definedName>
    <definedName name="도로포장감정평가">#REF!</definedName>
    <definedName name="도로표지판" localSheetId="8" hidden="1">{"'산출근거'!$B$4:$D$8"}</definedName>
    <definedName name="도로표지판" localSheetId="9" hidden="1">{"'산출근거'!$B$4:$D$8"}</definedName>
    <definedName name="도로표지판" hidden="1">{"'산출근거'!$B$4:$D$8"}</definedName>
    <definedName name="도배공" localSheetId="8">#REF!</definedName>
    <definedName name="도배공" localSheetId="9">#REF!</definedName>
    <definedName name="도배공">#REF!</definedName>
    <definedName name="도서" localSheetId="8">#REF!</definedName>
    <definedName name="도서" localSheetId="9">#REF!</definedName>
    <definedName name="도서">#REF!</definedName>
    <definedName name="도서2" localSheetId="8">#REF!</definedName>
    <definedName name="도서2" localSheetId="9">#REF!</definedName>
    <definedName name="도서2">#REF!</definedName>
    <definedName name="도서2way" localSheetId="8">#REF!</definedName>
    <definedName name="도서2way" localSheetId="9">#REF!</definedName>
    <definedName name="도서2way">#REF!</definedName>
    <definedName name="도서8way" localSheetId="8">#REF!</definedName>
    <definedName name="도서8way" localSheetId="9">#REF!</definedName>
    <definedName name="도서8way">#REF!</definedName>
    <definedName name="도서ONU" localSheetId="8">#REF!</definedName>
    <definedName name="도서ONU" localSheetId="9">#REF!</definedName>
    <definedName name="도서ONU">#REF!</definedName>
    <definedName name="도서동축12" localSheetId="8">#REF!</definedName>
    <definedName name="도서동축12" localSheetId="9">#REF!</definedName>
    <definedName name="도서동축12">#REF!</definedName>
    <definedName name="도서전력공급기" localSheetId="8">#REF!</definedName>
    <definedName name="도서전력공급기" localSheetId="9">#REF!</definedName>
    <definedName name="도서전력공급기">#REF!</definedName>
    <definedName name="도서전력삽입기" localSheetId="8">#REF!</definedName>
    <definedName name="도서전력삽입기" localSheetId="9">#REF!</definedName>
    <definedName name="도서전력삽입기">#REF!</definedName>
    <definedName name="도서증폭기" localSheetId="8">#REF!</definedName>
    <definedName name="도서증폭기" localSheetId="9">#REF!</definedName>
    <definedName name="도서증폭기">#REF!</definedName>
    <definedName name="도시계획시설no" localSheetId="8">#REF!</definedName>
    <definedName name="도시계획시설no" localSheetId="9">#REF!</definedName>
    <definedName name="도시계획시설no">#REF!</definedName>
    <definedName name="도시용도지역no" localSheetId="8">#REF!</definedName>
    <definedName name="도시용도지역no" localSheetId="9">#REF!</definedName>
    <definedName name="도시용도지역no">#REF!</definedName>
    <definedName name="도입기계가격산출기초표" localSheetId="8">#REF!</definedName>
    <definedName name="도입기계가격산출기초표" localSheetId="9">#REF!</definedName>
    <definedName name="도입기계가격산출기초표">#REF!</definedName>
    <definedName name="도장공" localSheetId="8">#REF!</definedName>
    <definedName name="도장공" localSheetId="9">#REF!</definedName>
    <definedName name="도장공">#REF!</definedName>
    <definedName name="도재" localSheetId="8">#REF!</definedName>
    <definedName name="도재" localSheetId="9">#REF!</definedName>
    <definedName name="도재">#REF!</definedName>
    <definedName name="도재_1" localSheetId="8">#REF!</definedName>
    <definedName name="도재_1" localSheetId="9">#REF!</definedName>
    <definedName name="도재_1">#REF!</definedName>
    <definedName name="돋" localSheetId="8">#REF!</definedName>
    <definedName name="돋" localSheetId="9">#REF!</definedName>
    <definedName name="돋">#REF!</definedName>
    <definedName name="동" localSheetId="8">#REF!</definedName>
    <definedName name="동" localSheetId="9">#REF!</definedName>
    <definedName name="동">#REF!</definedName>
    <definedName name="동구2공구" localSheetId="8">물건조서!동구2공구</definedName>
    <definedName name="동구2공구" localSheetId="9">물건조서!동구2공구</definedName>
    <definedName name="동구2공구">[0]!동구2공구</definedName>
    <definedName name="동구연숩" hidden="1">{#N/A,#N/A,FALSE,"전력간선"}</definedName>
    <definedName name="동대" localSheetId="7">BlankMacro1</definedName>
    <definedName name="동대" localSheetId="6">BlankMacro1</definedName>
    <definedName name="동두천시" localSheetId="7">#REF!</definedName>
    <definedName name="동두천시" localSheetId="8">#REF!</definedName>
    <definedName name="동두천시" localSheetId="6">#REF!</definedName>
    <definedName name="동두천시" localSheetId="9">#REF!</definedName>
    <definedName name="동두천시">#REF!</definedName>
    <definedName name="동력" hidden="1">{#N/A,#N/A,FALSE,"CCTV"}</definedName>
    <definedName name="동바리" localSheetId="6">#REF!</definedName>
    <definedName name="동바리공" localSheetId="8">#REF!</definedName>
    <definedName name="동바리공" localSheetId="9">#REF!</definedName>
    <definedName name="동바리공">#REF!</definedName>
    <definedName name="동발공" localSheetId="8">#REF!</definedName>
    <definedName name="동발공" localSheetId="9">#REF!</definedName>
    <definedName name="동발공">#REF!</definedName>
    <definedName name="동본6" localSheetId="8">#REF!</definedName>
    <definedName name="동본6" localSheetId="9">#REF!</definedName>
    <definedName name="동본6">#REF!</definedName>
    <definedName name="동부총의견" localSheetId="8">#REF!</definedName>
    <definedName name="동부총의견" localSheetId="6">#REF!</definedName>
    <definedName name="동부총의견" localSheetId="9">#REF!</definedName>
    <definedName name="동부총의견">#REF!</definedName>
    <definedName name="동수" localSheetId="8">#REF!</definedName>
    <definedName name="동수" localSheetId="9">#REF!</definedName>
    <definedName name="동수">#REF!</definedName>
    <definedName name="동신아파트" localSheetId="8">물건조서!동신아파트</definedName>
    <definedName name="동신아파트" localSheetId="9">물건조서!동신아파트</definedName>
    <definedName name="동신아파트">[0]!동신아파트</definedName>
    <definedName name="동워니" localSheetId="8">#REF!</definedName>
    <definedName name="동워니" localSheetId="9">#REF!</definedName>
    <definedName name="동워니">#REF!</definedName>
    <definedName name="동원" localSheetId="8">#REF!</definedName>
    <definedName name="동원" localSheetId="9">#REF!</definedName>
    <definedName name="동원">#REF!</definedName>
    <definedName name="동진원">#N/A</definedName>
    <definedName name="동축_1" localSheetId="8">#REF!</definedName>
    <definedName name="동축_1" localSheetId="9">#REF!</definedName>
    <definedName name="동축_1">#REF!</definedName>
    <definedName name="동축_2" localSheetId="8">#REF!</definedName>
    <definedName name="동축_2" localSheetId="9">#REF!</definedName>
    <definedName name="동축_2">#REF!</definedName>
    <definedName name="동축_7C" localSheetId="8">#REF!</definedName>
    <definedName name="동축_7C" localSheetId="9">#REF!</definedName>
    <definedName name="동축_7C">#REF!</definedName>
    <definedName name="동축12" localSheetId="8">#REF!</definedName>
    <definedName name="동축12" localSheetId="9">#REF!</definedName>
    <definedName name="동축12">#REF!</definedName>
    <definedName name="동축12C" localSheetId="8">#REF!</definedName>
    <definedName name="동축12C" localSheetId="9">#REF!</definedName>
    <definedName name="동축12C">#REF!</definedName>
    <definedName name="동축12C_SS시설" localSheetId="8">#REF!</definedName>
    <definedName name="동축12C_SS시설" localSheetId="9">#REF!</definedName>
    <definedName name="동축12C_SS시설">#REF!</definedName>
    <definedName name="동축12C_SS재사용" localSheetId="8">#REF!</definedName>
    <definedName name="동축12C_SS재사용" localSheetId="9">#REF!</definedName>
    <definedName name="동축12C_SS재사용">#REF!</definedName>
    <definedName name="동축12C시설" localSheetId="8">#REF!,#REF!,#REF!</definedName>
    <definedName name="동축12C시설" localSheetId="9">#REF!,#REF!,#REF!</definedName>
    <definedName name="동축12C시설">#REF!,#REF!,#REF!</definedName>
    <definedName name="동축12C재사용" localSheetId="8">#REF!,#REF!,#REF!</definedName>
    <definedName name="동축12C재사용" localSheetId="9">#REF!,#REF!,#REF!</definedName>
    <definedName name="동축12C재사용">#REF!,#REF!,#REF!</definedName>
    <definedName name="동축17" localSheetId="8">#REF!</definedName>
    <definedName name="동축17" localSheetId="9">#REF!</definedName>
    <definedName name="동축17">#REF!</definedName>
    <definedName name="동축17C시설" localSheetId="8">#REF!,#REF!,#REF!</definedName>
    <definedName name="동축17C시설" localSheetId="9">#REF!,#REF!,#REF!</definedName>
    <definedName name="동축17C시설">#REF!,#REF!,#REF!</definedName>
    <definedName name="동축17C재사용" localSheetId="8">#REF!,#REF!,#REF!</definedName>
    <definedName name="동축17C재사용" localSheetId="9">#REF!,#REF!,#REF!</definedName>
    <definedName name="동축17C재사용">#REF!,#REF!,#REF!</definedName>
    <definedName name="동축전송_1" localSheetId="8">#REF!</definedName>
    <definedName name="동축전송_1" localSheetId="9">#REF!</definedName>
    <definedName name="동축전송_1">#REF!</definedName>
    <definedName name="동축전송_2" localSheetId="8">#REF!</definedName>
    <definedName name="동축전송_2" localSheetId="9">#REF!</definedName>
    <definedName name="동축전송_2">#REF!</definedName>
    <definedName name="동축전송계" localSheetId="8">#REF!</definedName>
    <definedName name="동축전송계" localSheetId="9">#REF!</definedName>
    <definedName name="동축전송계">#REF!</definedName>
    <definedName name="동축전송설치" localSheetId="8">#REF!</definedName>
    <definedName name="동축전송설치" localSheetId="9">#REF!</definedName>
    <definedName name="동축전송설치">#REF!</definedName>
    <definedName name="동축전송장치" localSheetId="8">#REF!</definedName>
    <definedName name="동축전송장치" localSheetId="9">#REF!</definedName>
    <definedName name="동축전송장치">#REF!</definedName>
    <definedName name="동축케이블계" localSheetId="8">#REF!</definedName>
    <definedName name="동축케이블계" localSheetId="9">#REF!</definedName>
    <definedName name="동축케이블계">#REF!</definedName>
    <definedName name="동축포설" localSheetId="8">#REF!</definedName>
    <definedName name="동축포설" localSheetId="9">#REF!</definedName>
    <definedName name="동축포설">#REF!</definedName>
    <definedName name="되메우기" localSheetId="8">#REF!</definedName>
    <definedName name="되메우기" localSheetId="6">#N/A</definedName>
    <definedName name="되메우기" localSheetId="9">#REF!</definedName>
    <definedName name="되메우기">#REF!</definedName>
    <definedName name="되메우기E16" localSheetId="8">#REF!</definedName>
    <definedName name="되메우기E16" localSheetId="9">#REF!</definedName>
    <definedName name="되메우기E16">#REF!</definedName>
    <definedName name="두기1" localSheetId="7">#REF!</definedName>
    <definedName name="두기1" localSheetId="6">#REF!</definedName>
    <definedName name="두기1호" localSheetId="6">#REF!</definedName>
    <definedName name="두께" localSheetId="8">#REF!</definedName>
    <definedName name="두께" localSheetId="9">#REF!</definedName>
    <definedName name="두께">#REF!</definedName>
    <definedName name="두루넷" localSheetId="8">물건조서!두루넷</definedName>
    <definedName name="두루넷" localSheetId="9">물건조서!두루넷</definedName>
    <definedName name="두루넷">[0]!두루넷</definedName>
    <definedName name="두산" localSheetId="8" hidden="1">{"'손익현황'!$A$1:$J$29"}</definedName>
    <definedName name="두산" localSheetId="9" hidden="1">{"'손익현황'!$A$1:$J$29"}</definedName>
    <definedName name="두산" hidden="1">{"'손익현황'!$A$1:$J$29"}</definedName>
    <definedName name="두정1교A743" localSheetId="8">#REF!</definedName>
    <definedName name="두정1교A743" localSheetId="9">#REF!</definedName>
    <definedName name="두정1교A743">#REF!</definedName>
    <definedName name="두정터널A1489" localSheetId="8">#REF!</definedName>
    <definedName name="두정터널A1489" localSheetId="9">#REF!</definedName>
    <definedName name="두정터널A1489">#REF!</definedName>
    <definedName name="두지" localSheetId="8" hidden="1">{#N/A,#N/A,FALSE,"ALM-ASISC"}</definedName>
    <definedName name="두지" localSheetId="9" hidden="1">{#N/A,#N/A,FALSE,"ALM-ASISC"}</definedName>
    <definedName name="두지" hidden="1">{#N/A,#N/A,FALSE,"ALM-ASISC"}</definedName>
    <definedName name="두한" localSheetId="8">#REF!</definedName>
    <definedName name="두한" localSheetId="9">#REF!</definedName>
    <definedName name="두한">#REF!</definedName>
    <definedName name="둑ㅈ" localSheetId="8" hidden="1">{#N/A,#N/A,FALSE,"ALM-ASISC"}</definedName>
    <definedName name="둑ㅈ" localSheetId="9" hidden="1">{#N/A,#N/A,FALSE,"ALM-ASISC"}</definedName>
    <definedName name="둑ㅈ" hidden="1">{#N/A,#N/A,FALSE,"ALM-ASISC"}</definedName>
    <definedName name="뒷굽" localSheetId="8">#REF!</definedName>
    <definedName name="뒷굽" localSheetId="9">#REF!</definedName>
    <definedName name="뒷굽">#REF!</definedName>
    <definedName name="등기권리자고유번호" localSheetId="8">#REF!</definedName>
    <definedName name="등기권리자고유번호" localSheetId="9">#REF!</definedName>
    <definedName name="등기권리자고유번호">#REF!</definedName>
    <definedName name="등기권리자명칭" localSheetId="8">#REF!</definedName>
    <definedName name="등기권리자명칭" localSheetId="9">#REF!</definedName>
    <definedName name="등기권리자명칭">#REF!</definedName>
    <definedName name="등기권리자주소" localSheetId="8">#REF!</definedName>
    <definedName name="등기권리자주소" localSheetId="9">#REF!</definedName>
    <definedName name="등기권리자주소">#REF!</definedName>
    <definedName name="디" localSheetId="8" hidden="1">{#N/A,#N/A,TRUE,"토적및재료집계";#N/A,#N/A,TRUE,"토적및재료집계";#N/A,#N/A,TRUE,"단위량"}</definedName>
    <definedName name="디" localSheetId="9" hidden="1">{#N/A,#N/A,TRUE,"토적및재료집계";#N/A,#N/A,TRUE,"토적및재료집계";#N/A,#N/A,TRUE,"단위량"}</definedName>
    <definedName name="디" hidden="1">{#N/A,#N/A,TRUE,"토적및재료집계";#N/A,#N/A,TRUE,"토적및재료집계";#N/A,#N/A,TRUE,"단위량"}</definedName>
    <definedName name="디에푸" localSheetId="8">#REF!</definedName>
    <definedName name="디에푸" localSheetId="9">#REF!</definedName>
    <definedName name="디에푸">#REF!</definedName>
    <definedName name="딴놈" localSheetId="8">#REF!</definedName>
    <definedName name="딴놈" localSheetId="9">#REF!</definedName>
    <definedName name="딴놈">#REF!</definedName>
    <definedName name="똥" localSheetId="8">#REF!</definedName>
    <definedName name="똥" localSheetId="9">#REF!</definedName>
    <definedName name="똥">#REF!</definedName>
    <definedName name="ㄹ" localSheetId="8" hidden="1">#REF!</definedName>
    <definedName name="ㄹ" localSheetId="9" hidden="1">#REF!</definedName>
    <definedName name="ㄹ" hidden="1">#REF!</definedName>
    <definedName name="ㄹ1" localSheetId="8">#REF!</definedName>
    <definedName name="ㄹ1" localSheetId="9">#REF!</definedName>
    <definedName name="ㄹ1">#REF!</definedName>
    <definedName name="ㄹ13" localSheetId="8">#REF!</definedName>
    <definedName name="ㄹ13" localSheetId="9">#REF!</definedName>
    <definedName name="ㄹ13">#REF!</definedName>
    <definedName name="ㄹ2" localSheetId="8">#REF!</definedName>
    <definedName name="ㄹ2" localSheetId="9">#REF!</definedName>
    <definedName name="ㄹ2">#REF!</definedName>
    <definedName name="ㄹ3" localSheetId="8">#REF!</definedName>
    <definedName name="ㄹ3" localSheetId="9">#REF!</definedName>
    <definedName name="ㄹ3">#REF!</definedName>
    <definedName name="ㄹ4" localSheetId="8">#REF!</definedName>
    <definedName name="ㄹ4" localSheetId="9">#REF!</definedName>
    <definedName name="ㄹ4">#REF!</definedName>
    <definedName name="ㄹ62" localSheetId="8">#REF!</definedName>
    <definedName name="ㄹ62" localSheetId="9">#REF!</definedName>
    <definedName name="ㄹ62">#REF!</definedName>
    <definedName name="ㄹ7f7" localSheetId="8">#REF!</definedName>
    <definedName name="ㄹ7f7" localSheetId="9">#REF!</definedName>
    <definedName name="ㄹ7f7">#REF!</definedName>
    <definedName name="ㄹㄴㅇㄹㄴㅇㄹㄴㄱㄴㅇ" localSheetId="8" hidden="1">{#N/A,#N/A,FALSE,"지침";#N/A,#N/A,FALSE,"환경분석";#N/A,#N/A,FALSE,"Sheet16"}</definedName>
    <definedName name="ㄹㄴㅇㄹㄴㅇㄹㄴㄱㄴㅇ" localSheetId="9" hidden="1">{#N/A,#N/A,FALSE,"지침";#N/A,#N/A,FALSE,"환경분석";#N/A,#N/A,FALSE,"Sheet16"}</definedName>
    <definedName name="ㄹㄴㅇㄹㄴㅇㄹㄴㄱㄴㅇ" hidden="1">{#N/A,#N/A,FALSE,"지침";#N/A,#N/A,FALSE,"환경분석";#N/A,#N/A,FALSE,"Sheet16"}</definedName>
    <definedName name="ㄹ노노노" localSheetId="8">#REF!</definedName>
    <definedName name="ㄹ노노노" localSheetId="9">#REF!</definedName>
    <definedName name="ㄹ노노노">#REF!</definedName>
    <definedName name="ㄹㄷㄹㄷㄷㄹ" localSheetId="8">#REF!</definedName>
    <definedName name="ㄹㄷㄹㄷㄷㄹ" localSheetId="9">#REF!</definedName>
    <definedName name="ㄹㄷㄹㄷㄷㄹ">#REF!</definedName>
    <definedName name="ㄹㄷㄹㅇㄴㄹㄴㄹㄴㄹㄴㄹㄶㅈㄷ" localSheetId="8">#REF!</definedName>
    <definedName name="ㄹㄷㄹㅇㄴㄹㄴㄹㄴㄹㄴㄹㄶㅈㄷ" localSheetId="9">#REF!</definedName>
    <definedName name="ㄹㄷㄹㅇㄴㄹㄴㄹㄴㄹㄴㄹㄶㅈㄷ">#REF!</definedName>
    <definedName name="ㄹㄹ" localSheetId="7" hidden="1">{#N/A,#N/A,FALSE,"이태원철근"}</definedName>
    <definedName name="ㄹㄹ" localSheetId="8" hidden="1">#REF!</definedName>
    <definedName name="ㄹㄹ" localSheetId="6" hidden="1">{#N/A,#N/A,FALSE,"이태원철근"}</definedName>
    <definedName name="ㄹㄹ" localSheetId="9" hidden="1">#REF!</definedName>
    <definedName name="ㄹㄹ" hidden="1">{#N/A,#N/A,FALSE,"이태원철근"}</definedName>
    <definedName name="ㄹㄹ_1" hidden="1">{#N/A,#N/A,FALSE,"이태원철근"}</definedName>
    <definedName name="ㄹㄹㄹ" localSheetId="7" hidden="1">{#N/A,#N/A,FALSE,"이태원철근"}</definedName>
    <definedName name="ㄹㄹㄹ" localSheetId="8">#REF!</definedName>
    <definedName name="ㄹㄹㄹ" localSheetId="6" hidden="1">{#N/A,#N/A,FALSE,"이태원철근"}</definedName>
    <definedName name="ㄹㄹㄹ" localSheetId="9">#REF!</definedName>
    <definedName name="ㄹㄹㄹ" hidden="1">{#N/A,#N/A,FALSE,"이태원철근"}</definedName>
    <definedName name="ㄹㄹㄹㄹ" localSheetId="7">BlankMacro1</definedName>
    <definedName name="ㄹㄹㄹㄹ" localSheetId="6">BlankMacro1</definedName>
    <definedName name="ㄹㄹㄹㄹㄹㄹ" localSheetId="8">#REF!</definedName>
    <definedName name="ㄹㄹㄹㄹㄹㄹ" localSheetId="9">#REF!</definedName>
    <definedName name="ㄹㄹㄹㄹㄹㄹ">#REF!</definedName>
    <definedName name="ㄹㄹㄹㄹㅀㅎ">#N/A</definedName>
    <definedName name="ㄹㄹㅇㄹㅇㄴㄹㅇㄴㅇㄴ" localSheetId="7" hidden="1">#REF!</definedName>
    <definedName name="ㄹㄹㅇㄹㅇㄴㄹㅇㄴㅇㄴ" localSheetId="8" hidden="1">#REF!</definedName>
    <definedName name="ㄹㄹㅇㄹㅇㄴㄹㅇㄴㅇㄴ" localSheetId="6" hidden="1">#REF!</definedName>
    <definedName name="ㄹㄹㅇㄹㅇㄴㄹㅇㄴㅇㄴ" localSheetId="9" hidden="1">#REF!</definedName>
    <definedName name="ㄹㄹㅇㄹㅇㄴㄹㅇㄴㅇㄴ" hidden="1">#REF!</definedName>
    <definedName name="ㄹㄻ" localSheetId="8">#REF!</definedName>
    <definedName name="ㄹㄻ" localSheetId="6">#REF!</definedName>
    <definedName name="ㄹㄻ" localSheetId="9">#REF!</definedName>
    <definedName name="ㄹㄻ">#REF!</definedName>
    <definedName name="ㄹㅇㄴㄹ" localSheetId="8" hidden="1">{"'산출근거'!$B$4:$D$8"}</definedName>
    <definedName name="ㄹㅇㄴㄹ" localSheetId="9" hidden="1">{"'산출근거'!$B$4:$D$8"}</definedName>
    <definedName name="ㄹㅇㄴㄹ" hidden="1">{"'산출근거'!$B$4:$D$8"}</definedName>
    <definedName name="ㄹㅇㄴㄹㅇㄴㅇㄴㄹㅇㄴ" localSheetId="8">#REF!</definedName>
    <definedName name="ㄹㅇㄴㄹㅇㄴㅇㄴㄹㅇㄴ" localSheetId="9">#REF!</definedName>
    <definedName name="ㄹㅇㄴㄹㅇㄴㅇㄴㄹㅇㄴ">#REF!</definedName>
    <definedName name="ㄹㅇㄴㅁㄹ" localSheetId="6">#N/A</definedName>
    <definedName name="ㄹㅇㄴㅁㄹㄹ" localSheetId="7">#REF!</definedName>
    <definedName name="ㄹㅇㄴㅁㄹㄹ" localSheetId="8">#REF!</definedName>
    <definedName name="ㄹㅇㄴㅁㄹㄹ" localSheetId="6">#REF!</definedName>
    <definedName name="ㄹㅇㄴㅁㄹㄹ" localSheetId="9">#REF!</definedName>
    <definedName name="ㄹㅇㄴㅁㄹㄹ">#REF!</definedName>
    <definedName name="ㄹㅇㄴ후" localSheetId="8">물건조서!ㄹㅇㄴ후</definedName>
    <definedName name="ㄹㅇㄴ후" localSheetId="9">물건조서!ㄹㅇㄴ후</definedName>
    <definedName name="ㄹㅇㄴ후">[0]!ㄹㅇㄴ후</definedName>
    <definedName name="ㄹㅇㄹㅇㄹㄴㅇㄹ" localSheetId="8" hidden="1">#REF!</definedName>
    <definedName name="ㄹㅇㄹㅇㄹㄴㅇㄹ" localSheetId="6" hidden="1">#REF!</definedName>
    <definedName name="ㄹㅇㄹㅇㄹㄴㅇㄹ" localSheetId="9" hidden="1">#REF!</definedName>
    <definedName name="ㄹㅇㄹㅇㄹㄴㅇㄹ" hidden="1">#REF!</definedName>
    <definedName name="ㄹㅇㅀㅎ노" localSheetId="8">#REF!</definedName>
    <definedName name="ㄹㅇㅀㅎ노" localSheetId="9">#REF!</definedName>
    <definedName name="ㄹㅇㅀㅎ노">#REF!</definedName>
    <definedName name="ㄹㅇㅁㄴㄹ" localSheetId="8" hidden="1">{#N/A,#N/A,FALSE,"3가";#N/A,#N/A,FALSE,"3나";#N/A,#N/A,FALSE,"3다"}</definedName>
    <definedName name="ㄹㅇㅁㄴㄹ" localSheetId="9" hidden="1">{#N/A,#N/A,FALSE,"3가";#N/A,#N/A,FALSE,"3나";#N/A,#N/A,FALSE,"3다"}</definedName>
    <definedName name="ㄹㅇㅁㄴㄹ" hidden="1">{#N/A,#N/A,FALSE,"3가";#N/A,#N/A,FALSE,"3나";#N/A,#N/A,FALSE,"3다"}</definedName>
    <definedName name="ㄹㅇㅎㄹㅇㅎ" localSheetId="8" hidden="1">#REF!</definedName>
    <definedName name="ㄹㅇㅎㄹㅇㅎ" localSheetId="9" hidden="1">#REF!</definedName>
    <definedName name="ㄹㅇㅎㄹㅇㅎ" hidden="1">#REF!</definedName>
    <definedName name="ㄹㅇㅎㅀ" localSheetId="8">#REF!</definedName>
    <definedName name="ㄹㅇㅎㅀ" localSheetId="9">#REF!</definedName>
    <definedName name="ㄹㅇㅎㅀ">#REF!</definedName>
    <definedName name="ㄹ호" hidden="1">#REF!</definedName>
    <definedName name="ㄹ호허오허" localSheetId="8">#REF!</definedName>
    <definedName name="ㄹ호허오허" localSheetId="9">#REF!</definedName>
    <definedName name="ㄹ호허오허">#REF!</definedName>
    <definedName name="ㄹ호홓ㄹ" localSheetId="7">#REF!</definedName>
    <definedName name="ㄹ호홓ㄹ" localSheetId="8">#REF!</definedName>
    <definedName name="ㄹ호홓ㄹ" localSheetId="9">#REF!</definedName>
    <definedName name="ㄹ호홓ㄹ">#REF!</definedName>
    <definedName name="라" localSheetId="8">#REF!</definedName>
    <definedName name="라" localSheetId="6">#REF!</definedName>
    <definedName name="라" localSheetId="9">#REF!</definedName>
    <definedName name="라">#REF!</definedName>
    <definedName name="라마" localSheetId="8">#REF!</definedName>
    <definedName name="라마" localSheetId="9">#REF!</definedName>
    <definedName name="라마">#REF!</definedName>
    <definedName name="람마다짐" localSheetId="6">#REF!</definedName>
    <definedName name="랑" hidden="1">{#N/A,#N/A,FALSE,"지침";#N/A,#N/A,FALSE,"환경분석";#N/A,#N/A,FALSE,"Sheet16"}</definedName>
    <definedName name="량" localSheetId="8">#REF!</definedName>
    <definedName name="량" localSheetId="9">#REF!</definedName>
    <definedName name="량">#REF!</definedName>
    <definedName name="량공" localSheetId="8">#REF!</definedName>
    <definedName name="량공" localSheetId="9">#REF!</definedName>
    <definedName name="량공">#REF!</definedName>
    <definedName name="량공공" localSheetId="8">#REF!</definedName>
    <definedName name="량공공" localSheetId="9">#REF!</definedName>
    <definedName name="량공공">#REF!</definedName>
    <definedName name="레무진" localSheetId="6">#REF!</definedName>
    <definedName name="레미콘수운반DT" localSheetId="6">#N/A</definedName>
    <definedName name="렴" localSheetId="8">#REF!</definedName>
    <definedName name="렴" localSheetId="9">#REF!</definedName>
    <definedName name="렴">#REF!</definedName>
    <definedName name="로올오" localSheetId="7">#REF!</definedName>
    <definedName name="로올오" localSheetId="8">#REF!</definedName>
    <definedName name="로올오" localSheetId="9">#REF!</definedName>
    <definedName name="로올오">#REF!</definedName>
    <definedName name="로ㅓ아닌" localSheetId="7">#REF!</definedName>
    <definedName name="로ㅓ아닌" localSheetId="6">#REF!</definedName>
    <definedName name="로ㅗㄴ허ㅓㅓㅓㅓㅗㅗㅘ라" localSheetId="8">#REF!</definedName>
    <definedName name="로ㅗㄴ허ㅓㅓㅓㅓㅗㅗㅘ라" localSheetId="9">#REF!</definedName>
    <definedName name="로ㅗㄴ허ㅓㅓㅓㅓㅗㅗㅘ라">#REF!</definedName>
    <definedName name="롤홇ㄹ" localSheetId="7">#REF!</definedName>
    <definedName name="롤홇ㄹ" localSheetId="8">#REF!</definedName>
    <definedName name="롤홇ㄹ" localSheetId="9">#REF!</definedName>
    <definedName name="롤홇ㄹ">#REF!</definedName>
    <definedName name="롯드" localSheetId="8">#REF!</definedName>
    <definedName name="롯드" localSheetId="9">#REF!</definedName>
    <definedName name="롯드">#REF!</definedName>
    <definedName name="롱ㄹ호" localSheetId="7">#REF!</definedName>
    <definedName name="롱ㄹ호" localSheetId="8">#REF!</definedName>
    <definedName name="롱ㄹ호" localSheetId="9">#REF!</definedName>
    <definedName name="롱ㄹ호">#REF!</definedName>
    <definedName name="롷ㅇㅀㄹ" localSheetId="7">#REF!</definedName>
    <definedName name="롷ㅇㅀㄹ" localSheetId="8">#REF!</definedName>
    <definedName name="롷ㅇㅀㄹ" localSheetId="9">#REF!</definedName>
    <definedName name="롷ㅇㅀㄹ">#REF!</definedName>
    <definedName name="료" localSheetId="8">{"'용역비'!$A$4:$C$8"}</definedName>
    <definedName name="료" localSheetId="9">{"'용역비'!$A$4:$C$8"}</definedName>
    <definedName name="료">{"'용역비'!$A$4:$C$8"}</definedName>
    <definedName name="루슨트" localSheetId="8">#REF!</definedName>
    <definedName name="루슨트" localSheetId="9">#REF!</definedName>
    <definedName name="루슨트">#REF!</definedName>
    <definedName name="리" localSheetId="8" hidden="1">#REF!</definedName>
    <definedName name="리" localSheetId="9" hidden="1">#REF!</definedName>
    <definedName name="리" hidden="1">#REF!</definedName>
    <definedName name="리비" hidden="1">#REF!</definedName>
    <definedName name="리비아" localSheetId="8" hidden="1">#REF!</definedName>
    <definedName name="리비아" localSheetId="9" hidden="1">#REF!</definedName>
    <definedName name="리비아" hidden="1">#REF!</definedName>
    <definedName name="리비아아" localSheetId="8" hidden="1">#REF!</definedName>
    <definedName name="리비아아" localSheetId="9" hidden="1">#REF!</definedName>
    <definedName name="리비아아" hidden="1">#REF!</definedName>
    <definedName name="ㄻㅇㄴ" localSheetId="7">#REF!</definedName>
    <definedName name="ㄻㅇㄴ" localSheetId="8">#REF!</definedName>
    <definedName name="ㄻㅇㄴ" localSheetId="9">#REF!</definedName>
    <definedName name="ㄻㅇㄴ">#REF!</definedName>
    <definedName name="ㄻㅇㅎㅁㅎㅎㅎㅎ" localSheetId="8">#REF!</definedName>
    <definedName name="ㄻㅇㅎㅁㅎㅎㅎㅎ" localSheetId="9">#REF!</definedName>
    <definedName name="ㄻㅇㅎㅁㅎㅎㅎㅎ">#REF!</definedName>
    <definedName name="ㄻㅈㅂㄷㄷㅈㄹㄷㅈㄹ" localSheetId="7">#REF!</definedName>
    <definedName name="ㄻㅈㅂㄷㄷㅈㄹㄷㅈㄹ" localSheetId="8">#REF!</definedName>
    <definedName name="ㄻㅈㅂㄷㄷㅈㄹㄷㅈㄹ" localSheetId="9">#REF!</definedName>
    <definedName name="ㄻㅈㅂㄷㄷㅈㄹㄷㅈㄹ">#REF!</definedName>
    <definedName name="ㄼㄷㅈㅂ" localSheetId="7">#REF!</definedName>
    <definedName name="ㄼㄷㅈㅂ" localSheetId="8">#REF!</definedName>
    <definedName name="ㄼㄷㅈㅂ" localSheetId="9">#REF!</definedName>
    <definedName name="ㄼㄷㅈㅂ">#REF!</definedName>
    <definedName name="ㄼㅂㅂㅂㄷ" localSheetId="8">#REF!</definedName>
    <definedName name="ㄼㅂㅂㅂㄷ" localSheetId="9">#REF!</definedName>
    <definedName name="ㄼㅂㅂㅂㄷ">#REF!</definedName>
    <definedName name="ㄼㅂㅂㅂㅂㅂㅂㅂㅂㄹ" localSheetId="8">#REF!</definedName>
    <definedName name="ㄼㅂㅂㅂㅂㅂㅂㅂㅂㄹ" localSheetId="9">#REF!</definedName>
    <definedName name="ㄼㅂㅂㅂㅂㅂㅂㅂㅂㄹ">#REF!</definedName>
    <definedName name="ㄼㅂㅂㅂㅇㅂㄹ" localSheetId="8">#REF!</definedName>
    <definedName name="ㄼㅂㅂㅂㅇㅂㄹ" localSheetId="9">#REF!</definedName>
    <definedName name="ㄼㅂㅂㅂㅇㅂㄹ">#REF!</definedName>
    <definedName name="ㄽㅎ" localSheetId="7">BlankMacro1</definedName>
    <definedName name="ㄽㅎ" localSheetId="6">BlankMacro1</definedName>
    <definedName name="ㅀ" localSheetId="7" hidden="1">#REF!</definedName>
    <definedName name="ㅀ" localSheetId="6" hidden="1">#REF!</definedName>
    <definedName name="ㅀ" hidden="1">#REF!</definedName>
    <definedName name="ㅀㅁㄴ" localSheetId="8">#REF!</definedName>
    <definedName name="ㅀㅁㄴ" localSheetId="9">#REF!</definedName>
    <definedName name="ㅀㅁㄴ">#REF!</definedName>
    <definedName name="ㅀㅇㄶ" localSheetId="8">#REF!</definedName>
    <definedName name="ㅀㅇㄶ" localSheetId="6">#REF!</definedName>
    <definedName name="ㅀㅇㄶ" localSheetId="9">#REF!</definedName>
    <definedName name="ㅀㅇㄶ">#REF!</definedName>
    <definedName name="ㅀㅇㅎㄹㅀ" localSheetId="8">#REF!</definedName>
    <definedName name="ㅀㅇㅎㄹㅀ" localSheetId="9">#REF!</definedName>
    <definedName name="ㅀㅇㅎㄹㅀ">#REF!</definedName>
    <definedName name="ㅀㅎ" localSheetId="8" hidden="1">#REF!</definedName>
    <definedName name="ㅀㅎ" localSheetId="9" hidden="1">#REF!</definedName>
    <definedName name="ㅀㅎ" hidden="1">#REF!</definedName>
    <definedName name="ㅀ허" hidden="1">{#N/A,#N/A,FALSE,"CCTV"}</definedName>
    <definedName name="ㅁ" localSheetId="7">#REF!</definedName>
    <definedName name="ㅁ" localSheetId="8">#REF!</definedName>
    <definedName name="ㅁ" localSheetId="9">#REF!</definedName>
    <definedName name="ㅁ">#REF!</definedName>
    <definedName name="ㅁ1" localSheetId="8">#REF!</definedName>
    <definedName name="ㅁ1" localSheetId="9">#REF!</definedName>
    <definedName name="ㅁ1">#REF!</definedName>
    <definedName name="ㅁ100" localSheetId="8">#REF!</definedName>
    <definedName name="ㅁ100" localSheetId="9">#REF!</definedName>
    <definedName name="ㅁ100">#REF!</definedName>
    <definedName name="ㅁ1009" localSheetId="8">#REF!</definedName>
    <definedName name="ㅁ1009" localSheetId="9">#REF!</definedName>
    <definedName name="ㅁ1009">#REF!</definedName>
    <definedName name="ㅁ1100" localSheetId="8">#REF!</definedName>
    <definedName name="ㅁ1100" localSheetId="9">#REF!</definedName>
    <definedName name="ㅁ1100">#REF!</definedName>
    <definedName name="ㅁ1140" localSheetId="8">#REF!</definedName>
    <definedName name="ㅁ1140" localSheetId="9">#REF!</definedName>
    <definedName name="ㅁ1140">#REF!</definedName>
    <definedName name="ㅁ2" localSheetId="8">#REF!</definedName>
    <definedName name="ㅁ2" localSheetId="9">#REF!</definedName>
    <definedName name="ㅁ2">#REF!</definedName>
    <definedName name="ㅁ202" localSheetId="8">#REF!</definedName>
    <definedName name="ㅁ202" localSheetId="9">#REF!</definedName>
    <definedName name="ㅁ202">#REF!</definedName>
    <definedName name="ㅁ278" localSheetId="8">#REF!</definedName>
    <definedName name="ㅁ278" localSheetId="9">#REF!</definedName>
    <definedName name="ㅁ278">#REF!</definedName>
    <definedName name="ㅁ32" localSheetId="8">#REF!</definedName>
    <definedName name="ㅁ32" localSheetId="9">#REF!</definedName>
    <definedName name="ㅁ32">#REF!</definedName>
    <definedName name="ㅁ381" localSheetId="8">#REF!</definedName>
    <definedName name="ㅁ381" localSheetId="9">#REF!</definedName>
    <definedName name="ㅁ381">#REF!</definedName>
    <definedName name="ㅁ3878" localSheetId="8">#REF!</definedName>
    <definedName name="ㅁ3878" localSheetId="9">#REF!</definedName>
    <definedName name="ㅁ3878">#REF!</definedName>
    <definedName name="ㅁ399" localSheetId="8">#REF!</definedName>
    <definedName name="ㅁ399" localSheetId="9">#REF!</definedName>
    <definedName name="ㅁ399">#REF!</definedName>
    <definedName name="ㅁ453" localSheetId="8">#REF!</definedName>
    <definedName name="ㅁ453" localSheetId="9">#REF!</definedName>
    <definedName name="ㅁ453">#REF!</definedName>
    <definedName name="ㅁ497" localSheetId="8">#REF!</definedName>
    <definedName name="ㅁ497" localSheetId="9">#REF!</definedName>
    <definedName name="ㅁ497">#REF!</definedName>
    <definedName name="ㅁ540" localSheetId="8">#REF!</definedName>
    <definedName name="ㅁ540" localSheetId="9">#REF!</definedName>
    <definedName name="ㅁ540">#REF!</definedName>
    <definedName name="ㅁ65" localSheetId="8">#REF!</definedName>
    <definedName name="ㅁ65" localSheetId="9">#REF!</definedName>
    <definedName name="ㅁ65">#REF!</definedName>
    <definedName name="ㅁ76" localSheetId="8">#REF!</definedName>
    <definedName name="ㅁ76" localSheetId="9">#REF!</definedName>
    <definedName name="ㅁ76">#REF!</definedName>
    <definedName name="ㅁ907" localSheetId="8">#REF!</definedName>
    <definedName name="ㅁ907" localSheetId="9">#REF!</definedName>
    <definedName name="ㅁ907">#REF!</definedName>
    <definedName name="ㅁ98" localSheetId="8">#REF!</definedName>
    <definedName name="ㅁ98" localSheetId="9">#REF!</definedName>
    <definedName name="ㅁ98">#REF!</definedName>
    <definedName name="ㅁa1140" localSheetId="8">#REF!</definedName>
    <definedName name="ㅁa1140" localSheetId="9">#REF!</definedName>
    <definedName name="ㅁa1140">#REF!</definedName>
    <definedName name="ㅁㄴㄷㄷ" localSheetId="8">#REF!</definedName>
    <definedName name="ㅁㄴㄷㄷ" localSheetId="9">#REF!</definedName>
    <definedName name="ㅁㄴㄷㄷ">#REF!</definedName>
    <definedName name="ㅁㄴㄹㄹㅇㄴㅁㄹㅇㄴㅁ" localSheetId="8">#REF!</definedName>
    <definedName name="ㅁㄴㄹㄹㅇㄴㅁㄹㅇㄴㅁ" localSheetId="9">#REF!</definedName>
    <definedName name="ㅁㄴㄹㄹㅇㄴㅁㄹㅇㄴㅁ">#REF!</definedName>
    <definedName name="ㅁㄴㄻㅍ" localSheetId="8">#REF!</definedName>
    <definedName name="ㅁㄴㄻㅍ" localSheetId="9">#REF!</definedName>
    <definedName name="ㅁㄴㄻㅍ">#REF!</definedName>
    <definedName name="ㅁㄴㅁㅁ">#N/A</definedName>
    <definedName name="ㅁㄴㅁㅇ" localSheetId="7" hidden="1">#REF!</definedName>
    <definedName name="ㅁㄴㅁㅇ" localSheetId="8" hidden="1">#REF!</definedName>
    <definedName name="ㅁㄴㅁㅇ" localSheetId="9" hidden="1">#REF!</definedName>
    <definedName name="ㅁㄴㅁㅇ" hidden="1">#REF!</definedName>
    <definedName name="ㅁㄴㅇ" localSheetId="7">#REF!</definedName>
    <definedName name="ㅁㄴㅇ" localSheetId="8">#REF!</definedName>
    <definedName name="ㅁㄴㅇ" localSheetId="9">#REF!</definedName>
    <definedName name="ㅁㄴㅇ">#REF!</definedName>
    <definedName name="ㅁㄴㅇㄹ" localSheetId="7" hidden="1">#REF!</definedName>
    <definedName name="ㅁㄴㅇㄹ" localSheetId="8" hidden="1">#REF!</definedName>
    <definedName name="ㅁㄴㅇㄹ" localSheetId="9" hidden="1">#REF!</definedName>
    <definedName name="ㅁㄴㅇㄹ" hidden="1">#REF!</definedName>
    <definedName name="ㅁㄴㅇㄹㄹㄹㄹㄹ" localSheetId="7">#N/A</definedName>
    <definedName name="ㅁㄴㅇㄹㄹㄹㄹㄹ" localSheetId="8">ROUNDDOWN(#REF!*#REF!*물건조서!월수/12,0)</definedName>
    <definedName name="ㅁㄴㅇㄹㄹㄹㄹㄹ" localSheetId="6">ROUNDDOWN(#REF!*#REF!*수목가격!월수/12,0)</definedName>
    <definedName name="ㅁㄴㅇㄹㄹㄹㄹㄹ" localSheetId="9">ROUNDDOWN(#REF!*#REF!*물건조서!월수/12,0)</definedName>
    <definedName name="ㅁㄴㅇㄻㄴㄱㄴㄱ" localSheetId="8">#REF!</definedName>
    <definedName name="ㅁㄴㅇㄻㄴㄱㄴㄱ" localSheetId="9">#REF!</definedName>
    <definedName name="ㅁㄴㅇㄻㄴㄱㄴㄱ">#REF!</definedName>
    <definedName name="ㅁㄴㅇㄻㄴㄹ" localSheetId="8">#REF!</definedName>
    <definedName name="ㅁㄴㅇㄻㄴㄹ" localSheetId="9">#REF!</definedName>
    <definedName name="ㅁㄴㅇㄻㄴㄹ">#REF!</definedName>
    <definedName name="ㅁㄴㅇㄻㄴㄹㅇㅁ" localSheetId="8">#REF!</definedName>
    <definedName name="ㅁㄴㅇㄻㄴㄹㅇㅁ" localSheetId="9">#REF!</definedName>
    <definedName name="ㅁㄴㅇㄻㄴㄹㅇㅁ">#REF!</definedName>
    <definedName name="ㅁㄴㅇㄻㄴㅇㄹ" localSheetId="8">#REF!</definedName>
    <definedName name="ㅁㄴㅇㄻㄴㅇㄹ" localSheetId="9">#REF!</definedName>
    <definedName name="ㅁㄴㅇㄻㄴㅇㄹ">#REF!</definedName>
    <definedName name="ㅁㄴㅇㄻㄴㅇㄻㄴㅇㄹ" localSheetId="8" hidden="1">#REF!</definedName>
    <definedName name="ㅁㄴㅇㄻㄴㅇㄻㄴㅇㄹ" localSheetId="9" hidden="1">#REF!</definedName>
    <definedName name="ㅁㄴㅇㄻㄴㅇㄻㄴㅇㄹ" hidden="1">#REF!</definedName>
    <definedName name="ㅁㄴㅇㄻㄴㅇㄻㄴㅇㄹㄴㅁㅇㄹ" localSheetId="8" hidden="1">{"'평형별규모'!$A$2:$M$11"}</definedName>
    <definedName name="ㅁㄴㅇㄻㄴㅇㄻㄴㅇㄹㄴㅁㅇㄹ" localSheetId="9" hidden="1">{"'평형별규모'!$A$2:$M$11"}</definedName>
    <definedName name="ㅁㄴㅇㄻㄴㅇㄻㄴㅇㄹㄴㅁㅇㄹ" hidden="1">{"'평형별규모'!$A$2:$M$11"}</definedName>
    <definedName name="ㅁㄴㅇㅁ" localSheetId="8">{"'용역비'!$A$4:$C$8"}</definedName>
    <definedName name="ㅁㄴㅇㅁ" localSheetId="9">{"'용역비'!$A$4:$C$8"}</definedName>
    <definedName name="ㅁㄴㅇㅁ">{"'용역비'!$A$4:$C$8"}</definedName>
    <definedName name="ㅁㄴㅇㅁㄴㅇ" localSheetId="8">#REF!</definedName>
    <definedName name="ㅁㄴㅇㅁㄴㅇ" localSheetId="9">#REF!</definedName>
    <definedName name="ㅁㄴㅇㅁㄴㅇ">#REF!</definedName>
    <definedName name="ㅁㄴㅇㅇㄴ" localSheetId="8">#REF!</definedName>
    <definedName name="ㅁㄴㅇㅇㄴ" localSheetId="9">#REF!</definedName>
    <definedName name="ㅁㄴㅇㅇㄴ">#REF!</definedName>
    <definedName name="ㅁㄴㅇㅈㅂㄷㄷㅈ" localSheetId="8">#REF!</definedName>
    <definedName name="ㅁㄴㅇㅈㅂㄷㄷㅈ" localSheetId="9">#REF!</definedName>
    <definedName name="ㅁㄴㅇㅈㅂㄷㄷㅈ">#REF!</definedName>
    <definedName name="ㅁㄴㅇㅎㅎ" localSheetId="8" hidden="1">#REF!</definedName>
    <definedName name="ㅁㄴㅇㅎㅎ" localSheetId="9" hidden="1">#REF!</definedName>
    <definedName name="ㅁㄴㅇㅎㅎ" hidden="1">#REF!</definedName>
    <definedName name="ㅁㄷㅈ" localSheetId="8">#REF!</definedName>
    <definedName name="ㅁㄷㅈ" localSheetId="9">#REF!</definedName>
    <definedName name="ㅁㄷㅈ">#REF!</definedName>
    <definedName name="ㅁㄹㅇㅁㄴㅇㄹ" localSheetId="8" hidden="1">{#N/A,#N/A,FALSE,"3가";#N/A,#N/A,FALSE,"3나";#N/A,#N/A,FALSE,"3다"}</definedName>
    <definedName name="ㅁㄹㅇㅁㄴㅇㄹ" localSheetId="9" hidden="1">{#N/A,#N/A,FALSE,"3가";#N/A,#N/A,FALSE,"3나";#N/A,#N/A,FALSE,"3다"}</definedName>
    <definedName name="ㅁㄹㅇㅁㄴㅇㄹ" hidden="1">{#N/A,#N/A,FALSE,"3가";#N/A,#N/A,FALSE,"3나";#N/A,#N/A,FALSE,"3다"}</definedName>
    <definedName name="ㅁㄻㄴㄹ" localSheetId="8" hidden="1">{#N/A,#N/A,FALSE,"3가";#N/A,#N/A,FALSE,"3나";#N/A,#N/A,FALSE,"3다"}</definedName>
    <definedName name="ㅁㄻㄴㄹ" localSheetId="9" hidden="1">{#N/A,#N/A,FALSE,"3가";#N/A,#N/A,FALSE,"3나";#N/A,#N/A,FALSE,"3다"}</definedName>
    <definedName name="ㅁㄻㄴㄹ" hidden="1">{#N/A,#N/A,FALSE,"3가";#N/A,#N/A,FALSE,"3나";#N/A,#N/A,FALSE,"3다"}</definedName>
    <definedName name="ㅁㄻㄴㅇㄹㅈㄷ" localSheetId="7">#REF!</definedName>
    <definedName name="ㅁㄻㄴㅇㄹㅈㄷ" localSheetId="8">#REF!</definedName>
    <definedName name="ㅁㄻㄴㅇㄹㅈㄷ" localSheetId="9">#REF!</definedName>
    <definedName name="ㅁㄻㄴㅇㄹㅈㄷ">#REF!</definedName>
    <definedName name="ㅁㄻㅇㅂㅈ" localSheetId="7">#REF!</definedName>
    <definedName name="ㅁㄻㅇㅂㅈ" localSheetId="8">#REF!</definedName>
    <definedName name="ㅁㄻㅇㅂㅈ" localSheetId="9">#REF!</definedName>
    <definedName name="ㅁㄻㅇㅂㅈ">#REF!</definedName>
    <definedName name="ㅁㄼ" localSheetId="7">#REF!</definedName>
    <definedName name="ㅁㄼ" localSheetId="8">#REF!</definedName>
    <definedName name="ㅁㄼ" localSheetId="9">#REF!</definedName>
    <definedName name="ㅁㄼ">#REF!</definedName>
    <definedName name="ㅁㅁ" localSheetId="7">#REF!</definedName>
    <definedName name="ㅁㅁ" localSheetId="8">#REF!</definedName>
    <definedName name="ㅁㅁ" localSheetId="9">#REF!</definedName>
    <definedName name="ㅁㅁ">#REF!</definedName>
    <definedName name="ㅁㅁㄴ" hidden="1">{#N/A,#N/A,FALSE,"2~8번"}</definedName>
    <definedName name="ㅁㅁㅁ" localSheetId="8">#REF!</definedName>
    <definedName name="ㅁㅁㅁ" localSheetId="9">#REF!</definedName>
    <definedName name="ㅁㅁㅁ">#REF!</definedName>
    <definedName name="ㅁㅁㅁㅁ" localSheetId="8" hidden="1">{#N/A,#N/A,FALSE,"3가";#N/A,#N/A,FALSE,"3나";#N/A,#N/A,FALSE,"3다"}</definedName>
    <definedName name="ㅁㅁㅁㅁ" localSheetId="9" hidden="1">{#N/A,#N/A,FALSE,"3가";#N/A,#N/A,FALSE,"3나";#N/A,#N/A,FALSE,"3다"}</definedName>
    <definedName name="ㅁㅁㅁㅁ" hidden="1">{#N/A,#N/A,FALSE,"조골재"}</definedName>
    <definedName name="ㅁㅁㅁㅁㅁ" localSheetId="8" hidden="1">#REF!</definedName>
    <definedName name="ㅁㅁㅁㅁㅁ" localSheetId="9" hidden="1">#REF!</definedName>
    <definedName name="ㅁㅁㅁㅁㅁ" hidden="1">{"'용역비'!$A$4:$C$8"}</definedName>
    <definedName name="ㅁㅁㅁㅁㅁㅁ" localSheetId="8">#REF!</definedName>
    <definedName name="ㅁㅁㅁㅁㅁㅁ" localSheetId="9">#REF!</definedName>
    <definedName name="ㅁㅁㅁㅁㅁㅁ" hidden="1">#REF!</definedName>
    <definedName name="ㅁㅁㅁㅁㅁㅁㅁ" localSheetId="8" hidden="1">{#N/A,#N/A,FALSE,"3가";#N/A,#N/A,FALSE,"3나";#N/A,#N/A,FALSE,"3다"}</definedName>
    <definedName name="ㅁㅁㅁㅁㅁㅁㅁ" localSheetId="9" hidden="1">{#N/A,#N/A,FALSE,"3가";#N/A,#N/A,FALSE,"3나";#N/A,#N/A,FALSE,"3다"}</definedName>
    <definedName name="ㅁㅁㅁㅁㅁㅁㅁ" hidden="1">{#N/A,#N/A,FALSE,"3가";#N/A,#N/A,FALSE,"3나";#N/A,#N/A,FALSE,"3다"}</definedName>
    <definedName name="ㅁㅂ1089" localSheetId="8">#REF!</definedName>
    <definedName name="ㅁㅂ1089" localSheetId="9">#REF!</definedName>
    <definedName name="ㅁㅂ1089">#REF!</definedName>
    <definedName name="ㅁㅅㅎㄱ" localSheetId="8">#REF!</definedName>
    <definedName name="ㅁㅅㅎㄱ" localSheetId="9">#REF!</definedName>
    <definedName name="ㅁㅅㅎㄱ">#REF!</definedName>
    <definedName name="ㅁㅇㄴㄻ" localSheetId="8">#REF!</definedName>
    <definedName name="ㅁㅇㄴㄻ" localSheetId="9">#REF!</definedName>
    <definedName name="ㅁㅇㄴㄻ">#REF!</definedName>
    <definedName name="ㅁㅇㄴㄻㄴㅇㄹ" localSheetId="8" hidden="1">#REF!</definedName>
    <definedName name="ㅁㅇㄴㄻㄴㅇㄹ" localSheetId="9" hidden="1">#REF!</definedName>
    <definedName name="ㅁㅇㄴㄻㄴㅇㄹ" hidden="1">#REF!</definedName>
    <definedName name="ㅁㅇㄹ" hidden="1">#REF!</definedName>
    <definedName name="ㅁㅇㄹㅇㄹㅇㄴㄷㅈ" localSheetId="8">#REF!</definedName>
    <definedName name="ㅁㅇㄹㅇㄹㅇㄴㄷㅈ" localSheetId="9">#REF!</definedName>
    <definedName name="ㅁㅇㄹㅇㄹㅇㄴㄷㅈ">#REF!</definedName>
    <definedName name="ㅁㅇㄹㅇㅇㅇㅇㅇㅇㅇㅇㅇㅇㅇ" hidden="1">#REF!</definedName>
    <definedName name="ㅁㅇㅁㅇ" localSheetId="8" hidden="1">#REF!</definedName>
    <definedName name="ㅁㅇㅁㅇ" localSheetId="9" hidden="1">#REF!</definedName>
    <definedName name="ㅁㅇㅁㅇ" hidden="1">#REF!</definedName>
    <definedName name="ㅁㅋㄴㅌ" localSheetId="7">BlankMacro1</definedName>
    <definedName name="ㅁㅋㄴㅌ" localSheetId="6">BlankMacro1</definedName>
    <definedName name="마" localSheetId="7">#REF!</definedName>
    <definedName name="마" localSheetId="8">물건조서!마</definedName>
    <definedName name="마" localSheetId="6">#REF!</definedName>
    <definedName name="마" localSheetId="9">물건조서!마</definedName>
    <definedName name="마">[0]!마</definedName>
    <definedName name="마1" localSheetId="8" hidden="1">{#N/A,#N/A,FALSE,"ALM-ASISC"}</definedName>
    <definedName name="마1" localSheetId="6">#REF!</definedName>
    <definedName name="마1" localSheetId="9" hidden="1">{#N/A,#N/A,FALSE,"ALM-ASISC"}</definedName>
    <definedName name="마1" hidden="1">{#N/A,#N/A,FALSE,"ALM-ASISC"}</definedName>
    <definedName name="마감" localSheetId="8" hidden="1">#REF!</definedName>
    <definedName name="마감" localSheetId="9" hidden="1">#REF!</definedName>
    <definedName name="마감" hidden="1">#REF!</definedName>
    <definedName name="마마" hidden="1">{#N/A,#N/A,FALSE,"1.CRITERIA";#N/A,#N/A,FALSE,"2.IS";#N/A,#N/A,FALSE,"3.BS";#N/A,#N/A,FALSE,"4.PER PL";#N/A,#N/A,FALSE,"5.INVESTMENT";#N/A,#N/A,FALSE,"6.공문";#N/A,#N/A,FALSE,"7.netinvest"}</definedName>
    <definedName name="마마오" hidden="1">{#N/A,#N/A,FALSE,"1.CRITERIA";#N/A,#N/A,FALSE,"2.IS";#N/A,#N/A,FALSE,"3.BS";#N/A,#N/A,FALSE,"4.PER PL";#N/A,#N/A,FALSE,"5.INVESTMENT";#N/A,#N/A,FALSE,"6.공문";#N/A,#N/A,FALSE,"7.netinvest"}</definedName>
    <definedName name="마마이" hidden="1">{#N/A,#N/A,FALSE,"1.CRITERIA";#N/A,#N/A,FALSE,"2.IS";#N/A,#N/A,FALSE,"3.BS";#N/A,#N/A,FALSE,"4.PER PL";#N/A,#N/A,FALSE,"5.INVESTMENT";#N/A,#N/A,FALSE,"6.공문";#N/A,#N/A,FALSE,"7.netinvest"}</definedName>
    <definedName name="마산영업국" localSheetId="8">물건조서!마산영업국</definedName>
    <definedName name="마산영업국" localSheetId="9">물건조서!마산영업국</definedName>
    <definedName name="마산영업국">[0]!마산영업국</definedName>
    <definedName name="마아" hidden="1">{#N/A,#N/A,FALSE,"1.CRITERIA";#N/A,#N/A,FALSE,"2.IS";#N/A,#N/A,FALSE,"3.BS";#N/A,#N/A,FALSE,"4.PER PL";#N/A,#N/A,FALSE,"5.INVESTMENT";#N/A,#N/A,FALSE,"6.공문";#N/A,#N/A,FALSE,"7.netinvest"}</definedName>
    <definedName name="만" localSheetId="6">#REF!</definedName>
    <definedName name="만득" localSheetId="7" hidden="1">{#N/A,#N/A,FALSE,"2~8번"}</definedName>
    <definedName name="만득" localSheetId="6" hidden="1">{#N/A,#N/A,FALSE,"2~8번"}</definedName>
    <definedName name="만득" hidden="1">{#N/A,#N/A,FALSE,"2~8번"}</definedName>
    <definedName name="만득이" localSheetId="7" hidden="1">{#N/A,#N/A,FALSE,"2~8번"}</definedName>
    <definedName name="만득이" localSheetId="6" hidden="1">{#N/A,#N/A,FALSE,"2~8번"}</definedName>
    <definedName name="만득이" hidden="1">{#N/A,#N/A,FALSE,"2~8번"}</definedName>
    <definedName name="말" localSheetId="7">BlankMacro1</definedName>
    <definedName name="말" localSheetId="8">#REF!</definedName>
    <definedName name="말" localSheetId="6">BlankMacro1</definedName>
    <definedName name="말" localSheetId="9">#REF!</definedName>
    <definedName name="말">#REF!</definedName>
    <definedName name="말뚝길이" localSheetId="7">#REF!</definedName>
    <definedName name="말뚝길이" localSheetId="8">#REF!</definedName>
    <definedName name="말뚝길이" localSheetId="6">#REF!</definedName>
    <definedName name="말뚝길이" localSheetId="9">#REF!</definedName>
    <definedName name="말뚝길이">#REF!</definedName>
    <definedName name="말뚝속채움" localSheetId="8">#REF!</definedName>
    <definedName name="말뚝속채움" localSheetId="6">#REF!</definedName>
    <definedName name="말뚝속채움" localSheetId="9">#REF!</definedName>
    <definedName name="말뚝속채움">#REF!</definedName>
    <definedName name="말뚝시험비" localSheetId="8">#REF!</definedName>
    <definedName name="말뚝시험비" localSheetId="6">#REF!</definedName>
    <definedName name="말뚝시험비" localSheetId="9">#REF!</definedName>
    <definedName name="말뚝시험비">#REF!</definedName>
    <definedName name="말뚝이음" localSheetId="8">#REF!</definedName>
    <definedName name="말뚝이음" localSheetId="9">#REF!</definedName>
    <definedName name="말뚝이음">#REF!</definedName>
    <definedName name="맑은물임대테이블" localSheetId="8">#REF!</definedName>
    <definedName name="맑은물임대테이블" localSheetId="9">#REF!</definedName>
    <definedName name="맑은물임대테이블">#REF!</definedName>
    <definedName name="망" localSheetId="7">#REF!</definedName>
    <definedName name="망" localSheetId="8">#REF!</definedName>
    <definedName name="망" localSheetId="9">#REF!</definedName>
    <definedName name="망">#REF!</definedName>
    <definedName name="망우동" localSheetId="8">#REF!</definedName>
    <definedName name="망우동" localSheetId="9">#REF!</definedName>
    <definedName name="망우동">#REF!</definedName>
    <definedName name="매_출" localSheetId="8">#REF!</definedName>
    <definedName name="매_출" localSheetId="9">#REF!</definedName>
    <definedName name="매_출">#REF!</definedName>
    <definedName name="매끈한마감" localSheetId="8">#REF!</definedName>
    <definedName name="매끈한마감" localSheetId="9">#REF!</definedName>
    <definedName name="매끈한마감">#REF!</definedName>
    <definedName name="매류리" localSheetId="8">#REF!</definedName>
    <definedName name="매류리" localSheetId="9">#REF!</definedName>
    <definedName name="매류리">#REF!</definedName>
    <definedName name="매축액2" hidden="1">{#N/A,#N/A,FALSE,"1.CRITERIA";#N/A,#N/A,FALSE,"2.IS";#N/A,#N/A,FALSE,"3.BS";#N/A,#N/A,FALSE,"4.PER PL";#N/A,#N/A,FALSE,"5.INVESTMENT";#N/A,#N/A,FALSE,"6.공문";#N/A,#N/A,FALSE,"7.netinvest"}</definedName>
    <definedName name="매출3" hidden="1">{#N/A,#N/A,FALSE,"지침";#N/A,#N/A,FALSE,"환경분석";#N/A,#N/A,FALSE,"Sheet16"}</definedName>
    <definedName name="매출액2" hidden="1">{#N/A,#N/A,FALSE,"1.CRITERIA";#N/A,#N/A,FALSE,"2.IS";#N/A,#N/A,FALSE,"3.BS";#N/A,#N/A,FALSE,"4.PER PL";#N/A,#N/A,FALSE,"5.INVESTMENT";#N/A,#N/A,FALSE,"6.공문";#N/A,#N/A,FALSE,"7.netinvest"}</definedName>
    <definedName name="매출우너가율산정식" hidden="1">{#N/A,#N/A,FALSE,"지침";#N/A,#N/A,FALSE,"환경분석";#N/A,#N/A,FALSE,"Sheet16"}</definedName>
    <definedName name="매출원가율" hidden="1">{#N/A,#N/A,FALSE,"지침";#N/A,#N/A,FALSE,"환경분석";#N/A,#N/A,FALSE,"Sheet16"}</definedName>
    <definedName name="매츠로33" localSheetId="8">물건조서!매츠로33</definedName>
    <definedName name="매츠로33" localSheetId="9">물건조서!매츠로33</definedName>
    <definedName name="매츠로33">[0]!매츠로33</definedName>
    <definedName name="머" localSheetId="8">#REF!</definedName>
    <definedName name="머" localSheetId="9">#REF!</definedName>
    <definedName name="머">#REF!</definedName>
    <definedName name="머길래" localSheetId="8">#REF!</definedName>
    <definedName name="머길래" localSheetId="9">#REF!</definedName>
    <definedName name="머길래">#REF!</definedName>
    <definedName name="머머" hidden="1">{#N/A,#N/A,FALSE,"1.CRITERIA";#N/A,#N/A,FALSE,"2.IS";#N/A,#N/A,FALSE,"3.BS";#N/A,#N/A,FALSE,"4.PER PL";#N/A,#N/A,FALSE,"5.INVESTMENT";#N/A,#N/A,FALSE,"6.공문";#N/A,#N/A,FALSE,"7.netinvest"}</definedName>
    <definedName name="먼" localSheetId="8">#REF!</definedName>
    <definedName name="먼" localSheetId="9">#REF!</definedName>
    <definedName name="먼">#REF!</definedName>
    <definedName name="멋쟁이" hidden="1">{#N/A,#N/A,FALSE,"2~8번"}</definedName>
    <definedName name="멍" localSheetId="8">#REF!</definedName>
    <definedName name="멍" localSheetId="9">#REF!</definedName>
    <definedName name="멍">#REF!</definedName>
    <definedName name="멍멍" localSheetId="8">#REF!</definedName>
    <definedName name="멍멍" localSheetId="9">#REF!</definedName>
    <definedName name="멍멍">#REF!</definedName>
    <definedName name="메1" localSheetId="8">#REF!</definedName>
    <definedName name="메1" localSheetId="9">#REF!</definedName>
    <definedName name="메1">#REF!</definedName>
    <definedName name="메2" localSheetId="8">#REF!</definedName>
    <definedName name="메2" localSheetId="9">#REF!</definedName>
    <definedName name="메2">#REF!</definedName>
    <definedName name="메3" localSheetId="8">#REF!</definedName>
    <definedName name="메3" localSheetId="9">#REF!</definedName>
    <definedName name="메3">#REF!</definedName>
    <definedName name="메4" localSheetId="8">#REF!</definedName>
    <definedName name="메4" localSheetId="9">#REF!</definedName>
    <definedName name="메4">#REF!</definedName>
    <definedName name="멘트" localSheetId="8">#REF!</definedName>
    <definedName name="멘트" localSheetId="9">#REF!</definedName>
    <definedName name="멘트">#REF!</definedName>
    <definedName name="며며" hidden="1">{#N/A,#N/A,FALSE,"1.CRITERIA";#N/A,#N/A,FALSE,"2.IS";#N/A,#N/A,FALSE,"3.BS";#N/A,#N/A,FALSE,"4.PER PL";#N/A,#N/A,FALSE,"5.INVESTMENT";#N/A,#N/A,FALSE,"6.공문";#N/A,#N/A,FALSE,"7.netinvest"}</definedName>
    <definedName name="면" localSheetId="8">#REF!</definedName>
    <definedName name="면" localSheetId="9">#REF!</definedName>
    <definedName name="면">#REF!</definedName>
    <definedName name="면1" localSheetId="8">#REF!</definedName>
    <definedName name="면1" localSheetId="9">#REF!</definedName>
    <definedName name="면1">#REF!</definedName>
    <definedName name="면2" localSheetId="8">#REF!</definedName>
    <definedName name="면2" localSheetId="9">#REF!</definedName>
    <definedName name="면2">#REF!</definedName>
    <definedName name="면3" localSheetId="8">#REF!</definedName>
    <definedName name="면3" localSheetId="9">#REF!</definedName>
    <definedName name="면3">#REF!</definedName>
    <definedName name="면4" localSheetId="8">#REF!</definedName>
    <definedName name="면4" localSheetId="9">#REF!</definedName>
    <definedName name="면4">#REF!</definedName>
    <definedName name="면5" localSheetId="8">#REF!</definedName>
    <definedName name="면5" localSheetId="9">#REF!</definedName>
    <definedName name="면5">#REF!</definedName>
    <definedName name="면6" localSheetId="8">#REF!</definedName>
    <definedName name="면6" localSheetId="9">#REF!</definedName>
    <definedName name="면6">#REF!</definedName>
    <definedName name="면벽높이" localSheetId="8">#REF!</definedName>
    <definedName name="면벽높이" localSheetId="9">#REF!</definedName>
    <definedName name="면벽높이">#REF!</definedName>
    <definedName name="면벽두께" localSheetId="8">#REF!</definedName>
    <definedName name="면벽두께" localSheetId="9">#REF!</definedName>
    <definedName name="면벽두께">#REF!</definedName>
    <definedName name="면적" localSheetId="7">#REF!</definedName>
    <definedName name="면적" localSheetId="8">#REF!</definedName>
    <definedName name="면적" localSheetId="9">#REF!</definedName>
    <definedName name="면적">#REF!</definedName>
    <definedName name="면적1" localSheetId="8">#REF!</definedName>
    <definedName name="면적1" localSheetId="9">#REF!</definedName>
    <definedName name="면적1">#REF!</definedName>
    <definedName name="면적2" localSheetId="8">#REF!</definedName>
    <definedName name="면적2" localSheetId="9">#REF!</definedName>
    <definedName name="면적2">#REF!</definedName>
    <definedName name="면적3" localSheetId="8">#REF!</definedName>
    <definedName name="면적3" localSheetId="9">#REF!</definedName>
    <definedName name="면적3">#REF!</definedName>
    <definedName name="면적4" localSheetId="8">#REF!</definedName>
    <definedName name="면적4" localSheetId="9">#REF!</definedName>
    <definedName name="면적4">#REF!</definedName>
    <definedName name="면적5" localSheetId="8">#REF!</definedName>
    <definedName name="면적5" localSheetId="9">#REF!</definedName>
    <definedName name="면적5">#REF!</definedName>
    <definedName name="면적및부피" localSheetId="8">#REF!</definedName>
    <definedName name="면적및부피" localSheetId="9">#REF!</definedName>
    <definedName name="면적및부피">#REF!</definedName>
    <definedName name="면적별149" localSheetId="8">#REF!</definedName>
    <definedName name="면적별149" localSheetId="9">#REF!</definedName>
    <definedName name="면적별149">#REF!</definedName>
    <definedName name="면적별헤베149" localSheetId="8">#REF!</definedName>
    <definedName name="면적별헤베149" localSheetId="9">#REF!</definedName>
    <definedName name="면적별헤베149">#REF!</definedName>
    <definedName name="면적분류" localSheetId="8">#REF!</definedName>
    <definedName name="면적분류" localSheetId="9">#REF!</definedName>
    <definedName name="면적분류">#REF!</definedName>
    <definedName name="면적표" localSheetId="8">#REF!</definedName>
    <definedName name="면적표" localSheetId="9">#REF!</definedName>
    <definedName name="면적표">#REF!</definedName>
    <definedName name="몀며며며며며몀" localSheetId="8">#REF!</definedName>
    <definedName name="몀며며며며며몀" localSheetId="9">#REF!</definedName>
    <definedName name="몀며며며며며몀">#REF!</definedName>
    <definedName name="명부" localSheetId="8">#REF!</definedName>
    <definedName name="명부" localSheetId="9">#REF!</definedName>
    <definedName name="명부">#REF!</definedName>
    <definedName name="명부범위">#N/A</definedName>
    <definedName name="명세" localSheetId="8" hidden="1">#REF!</definedName>
    <definedName name="명세" localSheetId="9" hidden="1">#REF!</definedName>
    <definedName name="명세" hidden="1">#REF!</definedName>
    <definedName name="명세료2" localSheetId="8">#REF!</definedName>
    <definedName name="명세료2" localSheetId="9">#REF!</definedName>
    <definedName name="명세료2">#REF!</definedName>
    <definedName name="명세표" localSheetId="8">#REF!</definedName>
    <definedName name="명세표" localSheetId="9">#REF!</definedName>
    <definedName name="명세표">#REF!</definedName>
    <definedName name="명찰1" localSheetId="8">#REF!</definedName>
    <definedName name="명찰1" localSheetId="9">#REF!</definedName>
    <definedName name="명찰1">#REF!</definedName>
    <definedName name="명찰2" localSheetId="8">#REF!</definedName>
    <definedName name="명찰2" localSheetId="9">#REF!</definedName>
    <definedName name="명찰2">#REF!</definedName>
    <definedName name="명찰철거1" localSheetId="8">#REF!</definedName>
    <definedName name="명찰철거1" localSheetId="9">#REF!</definedName>
    <definedName name="명찰철거1">#REF!</definedName>
    <definedName name="명찰취부1" localSheetId="8">#REF!</definedName>
    <definedName name="명찰취부1" localSheetId="9">#REF!</definedName>
    <definedName name="명찰취부1">#REF!</definedName>
    <definedName name="명찰취부2" localSheetId="8">#REF!</definedName>
    <definedName name="명찰취부2" localSheetId="9">#REF!</definedName>
    <definedName name="명찰취부2">#REF!</definedName>
    <definedName name="명칭" localSheetId="7">#REF!</definedName>
    <definedName name="명칭" localSheetId="8">#REF!</definedName>
    <definedName name="명칭" localSheetId="9">#REF!</definedName>
    <definedName name="명칭">#REF!</definedName>
    <definedName name="모21" localSheetId="8">#REF!</definedName>
    <definedName name="모21" localSheetId="9">#REF!</definedName>
    <definedName name="모21">#REF!</definedName>
    <definedName name="모랑" localSheetId="7">#REF!</definedName>
    <definedName name="모랑" localSheetId="8">#REF!</definedName>
    <definedName name="모랑" localSheetId="9">#REF!</definedName>
    <definedName name="모랑">#REF!</definedName>
    <definedName name="모래1" localSheetId="8">#REF!</definedName>
    <definedName name="모래1" localSheetId="9">#REF!</definedName>
    <definedName name="모래1">#REF!</definedName>
    <definedName name="모래구입운반_덤프15톤_경운기_㎥당" localSheetId="7">#REF!</definedName>
    <definedName name="모래운반" localSheetId="6">#N/A</definedName>
    <definedName name="모르" localSheetId="7">#REF!</definedName>
    <definedName name="모르" localSheetId="6">#REF!</definedName>
    <definedName name="모모" hidden="1">{#N/A,#N/A,FALSE,"1.CRITERIA";#N/A,#N/A,FALSE,"2.IS";#N/A,#N/A,FALSE,"3.BS";#N/A,#N/A,FALSE,"4.PER PL";#N/A,#N/A,FALSE,"5.INVESTMENT";#N/A,#N/A,FALSE,"6.공문";#N/A,#N/A,FALSE,"7.netinvest"}</definedName>
    <definedName name="목" localSheetId="6">#REF!</definedName>
    <definedName name="목2" localSheetId="8">#REF!</definedName>
    <definedName name="목2" localSheetId="9">#REF!</definedName>
    <definedName name="목2">#REF!</definedName>
    <definedName name="목3" localSheetId="8">#REF!</definedName>
    <definedName name="목3" localSheetId="9">#REF!</definedName>
    <definedName name="목3">#REF!</definedName>
    <definedName name="목4" localSheetId="8">#REF!</definedName>
    <definedName name="목4" localSheetId="9">#REF!</definedName>
    <definedName name="목4">#REF!</definedName>
    <definedName name="목5" localSheetId="8">#REF!</definedName>
    <definedName name="목5" localSheetId="9">#REF!</definedName>
    <definedName name="목5">#REF!</definedName>
    <definedName name="목6" localSheetId="8">#REF!</definedName>
    <definedName name="목6" localSheetId="9">#REF!</definedName>
    <definedName name="목6">#REF!</definedName>
    <definedName name="목록" localSheetId="8">#REF!</definedName>
    <definedName name="목록" localSheetId="9">#REF!</definedName>
    <definedName name="목록">#REF!</definedName>
    <definedName name="목록번호" localSheetId="8">#REF!</definedName>
    <definedName name="목록번호" localSheetId="9">#REF!</definedName>
    <definedName name="목록번호">#REF!</definedName>
    <definedName name="목록표시근거" localSheetId="7">#REF!</definedName>
    <definedName name="목록표시근거" localSheetId="8">#REF!</definedName>
    <definedName name="목록표시근거" localSheetId="9">#REF!</definedName>
    <definedName name="목록표시근거">#REF!</definedName>
    <definedName name="목재경비" localSheetId="7">#REF!</definedName>
    <definedName name="목재노무" localSheetId="7">#REF!</definedName>
    <definedName name="몰라" localSheetId="8">#REF!</definedName>
    <definedName name="몰라" localSheetId="9">#REF!</definedName>
    <definedName name="몰라">#REF!</definedName>
    <definedName name="몰탈" localSheetId="8">#REF!</definedName>
    <definedName name="몰탈" localSheetId="9">#REF!</definedName>
    <definedName name="몰탈">#REF!</definedName>
    <definedName name="몽" localSheetId="8">#REF!</definedName>
    <definedName name="몽" localSheetId="9">#REF!</definedName>
    <definedName name="몽">#REF!</definedName>
    <definedName name="무높" localSheetId="8">#REF!</definedName>
    <definedName name="무높" localSheetId="9">#REF!</definedName>
    <definedName name="무높">#REF!</definedName>
    <definedName name="무늬거푸집" localSheetId="8">#REF!</definedName>
    <definedName name="무늬거푸집" localSheetId="9">#REF!</definedName>
    <definedName name="무늬거푸집">#REF!</definedName>
    <definedName name="무무" hidden="1">{#N/A,#N/A,FALSE,"1.CRITERIA";#N/A,#N/A,FALSE,"2.IS";#N/A,#N/A,FALSE,"3.BS";#N/A,#N/A,FALSE,"4.PER PL";#N/A,#N/A,FALSE,"5.INVESTMENT";#N/A,#N/A,FALSE,"6.공문";#N/A,#N/A,FALSE,"7.netinvest"}</definedName>
    <definedName name="무선공" localSheetId="8">#REF!</definedName>
    <definedName name="무선공" localSheetId="9">#REF!</definedName>
    <definedName name="무선공">#REF!</definedName>
    <definedName name="무선안" localSheetId="8">#REF!</definedName>
    <definedName name="무선안" localSheetId="9">#REF!</definedName>
    <definedName name="무선안">#REF!</definedName>
    <definedName name="무수축콘크리트" localSheetId="8">#REF!</definedName>
    <definedName name="무수축콘크리트" localSheetId="9">#REF!</definedName>
    <definedName name="무수축콘크리트">#REF!</definedName>
    <definedName name="무요셀지움" localSheetId="8">#REF!</definedName>
    <definedName name="무요셀지움" localSheetId="9">#REF!</definedName>
    <definedName name="무요셀지움">#REF!</definedName>
    <definedName name="무폭" localSheetId="8">#REF!</definedName>
    <definedName name="무폭" localSheetId="9">#REF!</definedName>
    <definedName name="무폭">#REF!</definedName>
    <definedName name="묶음" localSheetId="8">#REF!</definedName>
    <definedName name="묶음" localSheetId="9">#REF!</definedName>
    <definedName name="묶음">#REF!</definedName>
    <definedName name="문" localSheetId="8">#REF!</definedName>
    <definedName name="문" localSheetId="9">#REF!</definedName>
    <definedName name="문">#REF!</definedName>
    <definedName name="문경" localSheetId="8">물건조서!문경</definedName>
    <definedName name="문경" localSheetId="9">물건조서!문경</definedName>
    <definedName name="문경">[0]!문경</definedName>
    <definedName name="문경경경ㄱ겨" localSheetId="8">물건조서!문경경경ㄱ겨</definedName>
    <definedName name="문경경경ㄱ겨" localSheetId="9">물건조서!문경경경ㄱ겨</definedName>
    <definedName name="문경경경ㄱ겨">[0]!문경경경ㄱ겨</definedName>
    <definedName name="문서" hidden="1">{#N/A,#N/A,FALSE,"현장 NCR 분석";#N/A,#N/A,FALSE,"현장품질감사";#N/A,#N/A,FALSE,"현장품질감사"}</definedName>
    <definedName name="문서번호" localSheetId="7">#REF!</definedName>
    <definedName name="문서번호" localSheetId="8">#REF!</definedName>
    <definedName name="문서번호" localSheetId="9">#REF!</definedName>
    <definedName name="문서번호">#REF!</definedName>
    <definedName name="문제점" localSheetId="8">#REF!</definedName>
    <definedName name="문제점" localSheetId="9">#REF!</definedName>
    <definedName name="문제점">#REF!</definedName>
    <definedName name="물" localSheetId="7" hidden="1">{#N/A,#N/A,FALSE,"이태원철근"}</definedName>
    <definedName name="물" localSheetId="8" hidden="1">{#N/A,#N/A,FALSE,"이태원철근"}</definedName>
    <definedName name="물" localSheetId="6" hidden="1">{#N/A,#N/A,FALSE,"이태원철근"}</definedName>
    <definedName name="물" localSheetId="9" hidden="1">{#N/A,#N/A,FALSE,"이태원철근"}</definedName>
    <definedName name="물" hidden="1">{#N/A,#N/A,FALSE,"이태원철근"}</definedName>
    <definedName name="물_1" hidden="1">{#N/A,#N/A,FALSE,"이태원철근"}</definedName>
    <definedName name="물가" localSheetId="7" hidden="1">{#N/A,#N/A,FALSE,"이태원철근"}</definedName>
    <definedName name="물가" localSheetId="8" hidden="1">{#N/A,#N/A,FALSE,"이태원철근"}</definedName>
    <definedName name="물가" localSheetId="6" hidden="1">{#N/A,#N/A,FALSE,"이태원철근"}</definedName>
    <definedName name="물가" localSheetId="9" hidden="1">{#N/A,#N/A,FALSE,"이태원철근"}</definedName>
    <definedName name="물가" hidden="1">{#N/A,#N/A,FALSE,"이태원철근"}</definedName>
    <definedName name="물가_1" hidden="1">{#N/A,#N/A,FALSE,"이태원철근"}</definedName>
    <definedName name="물건" localSheetId="7">#REF!</definedName>
    <definedName name="물건" localSheetId="8">#REF!</definedName>
    <definedName name="물건" localSheetId="9">#REF!</definedName>
    <definedName name="물건">#REF!</definedName>
    <definedName name="물건1" localSheetId="8">#REF!</definedName>
    <definedName name="물건1" localSheetId="9">#REF!</definedName>
    <definedName name="물건1">#REF!</definedName>
    <definedName name="물건2" localSheetId="8">#REF!</definedName>
    <definedName name="물건2" localSheetId="9">#REF!</definedName>
    <definedName name="물건2">#REF!</definedName>
    <definedName name="물건8" localSheetId="8">#REF!</definedName>
    <definedName name="물건8" localSheetId="9">#REF!</definedName>
    <definedName name="물건8">#REF!</definedName>
    <definedName name="물건산출근거2" localSheetId="8">#REF!</definedName>
    <definedName name="물건산출근거2" localSheetId="9">#REF!</definedName>
    <definedName name="물건산출근거2">#REF!</definedName>
    <definedName name="물건상세내역" localSheetId="8">#REF!</definedName>
    <definedName name="물건상세내역" localSheetId="9">#REF!</definedName>
    <definedName name="물건상세내역">#REF!</definedName>
    <definedName name="물건의종류" localSheetId="7">#REF!</definedName>
    <definedName name="물건의종류" localSheetId="8">#REF!</definedName>
    <definedName name="물건의종류" localSheetId="9">#REF!</definedName>
    <definedName name="물건의종류">#REF!</definedName>
    <definedName name="물건조서" localSheetId="7">#REF!</definedName>
    <definedName name="물건조서" localSheetId="8">#REF!</definedName>
    <definedName name="물건조서" localSheetId="9">#REF!</definedName>
    <definedName name="물건조서">#REF!</definedName>
    <definedName name="물건조서1" hidden="1">#REF!</definedName>
    <definedName name="물건조서2" localSheetId="8">#REF!</definedName>
    <definedName name="물건조서2" localSheetId="9">#REF!</definedName>
    <definedName name="물건조서2">#REF!</definedName>
    <definedName name="물건조서3" hidden="1">#REF!</definedName>
    <definedName name="물건조서다" localSheetId="8">#REF!</definedName>
    <definedName name="물건조서다" localSheetId="9">#REF!</definedName>
    <definedName name="물건조서다">#REF!</definedName>
    <definedName name="물건조서투" hidden="1">#REF!</definedName>
    <definedName name="물건종류" localSheetId="8">#REF!</definedName>
    <definedName name="물건종류" localSheetId="9">#REF!</definedName>
    <definedName name="물건종류">#REF!</definedName>
    <definedName name="물건총계" localSheetId="8">#REF!</definedName>
    <definedName name="물건총계" localSheetId="9">#REF!</definedName>
    <definedName name="물건총계">#REF!</definedName>
    <definedName name="물건총괄" localSheetId="8">#REF!</definedName>
    <definedName name="물건총괄" localSheetId="9">#REF!</definedName>
    <definedName name="물건총괄">#REF!</definedName>
    <definedName name="물건평가조" localSheetId="8">#REF!</definedName>
    <definedName name="물건평가조" localSheetId="9">#REF!</definedName>
    <definedName name="물건평가조">#REF!</definedName>
    <definedName name="물건평가조서" localSheetId="8">#REF!</definedName>
    <definedName name="물건평가조서" localSheetId="9">#REF!</definedName>
    <definedName name="물건평가조서">#REF!</definedName>
    <definedName name="물건평가조서1" localSheetId="8">#REF!</definedName>
    <definedName name="물건평가조서1" localSheetId="9">#REF!</definedName>
    <definedName name="물건평가조서1">#REF!</definedName>
    <definedName name="물건평가조서2" hidden="1">#REF!</definedName>
    <definedName name="물건평가조서중앙1" localSheetId="8">#REF!</definedName>
    <definedName name="물건평가조서중앙1" localSheetId="9">#REF!</definedName>
    <definedName name="물건평가조서중앙1">#REF!</definedName>
    <definedName name="물류" hidden="1">{#N/A,#N/A,FALSE,"단축1";#N/A,#N/A,FALSE,"단축2";#N/A,#N/A,FALSE,"단축3";#N/A,#N/A,FALSE,"장축";#N/A,#N/A,FALSE,"4WD"}</definedName>
    <definedName name="물푸기" localSheetId="8">#REF!</definedName>
    <definedName name="물푸기" localSheetId="9">#REF!</definedName>
    <definedName name="물푸기">#REF!</definedName>
    <definedName name="뭐" localSheetId="8">#REF!</definedName>
    <definedName name="뭐" localSheetId="9">#REF!</definedName>
    <definedName name="뭐">#REF!</definedName>
    <definedName name="뭐가이태원이야" localSheetId="7" hidden="1">{#N/A,#N/A,FALSE,"이태원철근"}</definedName>
    <definedName name="뭐가이태원이야" localSheetId="8" hidden="1">{#N/A,#N/A,FALSE,"이태원철근"}</definedName>
    <definedName name="뭐가이태원이야" localSheetId="6" hidden="1">{#N/A,#N/A,FALSE,"이태원철근"}</definedName>
    <definedName name="뭐가이태원이야" localSheetId="9" hidden="1">{#N/A,#N/A,FALSE,"이태원철근"}</definedName>
    <definedName name="뭐가이태원이야" hidden="1">{#N/A,#N/A,FALSE,"이태원철근"}</definedName>
    <definedName name="뭐가이태원이야_1" hidden="1">{#N/A,#N/A,FALSE,"이태원철근"}</definedName>
    <definedName name="뮤" localSheetId="7">#REF!</definedName>
    <definedName name="뮤2" localSheetId="7">#REF!</definedName>
    <definedName name="뮤뮤" hidden="1">{#N/A,#N/A,FALSE,"1.CRITERIA";#N/A,#N/A,FALSE,"2.IS";#N/A,#N/A,FALSE,"3.BS";#N/A,#N/A,FALSE,"4.PER PL";#N/A,#N/A,FALSE,"5.INVESTMENT";#N/A,#N/A,FALSE,"6.공문";#N/A,#N/A,FALSE,"7.netinvest"}</definedName>
    <definedName name="미" localSheetId="7">#REF!</definedName>
    <definedName name="미" localSheetId="8">물건조서!미</definedName>
    <definedName name="미" localSheetId="9">물건조서!미</definedName>
    <definedName name="미">[0]!미</definedName>
    <definedName name="미래새한" localSheetId="7" hidden="1">#REF!</definedName>
    <definedName name="미래새한" hidden="1">#REF!</definedName>
    <definedName name="미미" hidden="1">{#N/A,#N/A,FALSE,"1.CRITERIA";#N/A,#N/A,FALSE,"2.IS";#N/A,#N/A,FALSE,"3.BS";#N/A,#N/A,FALSE,"4.PER PL";#N/A,#N/A,FALSE,"5.INVESTMENT";#N/A,#N/A,FALSE,"6.공문";#N/A,#N/A,FALSE,"7.netinvest"}</definedName>
    <definedName name="미보상면적" localSheetId="8">#REF!</definedName>
    <definedName name="미보상면적" localSheetId="9">#REF!</definedName>
    <definedName name="미보상면적">#REF!</definedName>
    <definedName name="미보상면적2" localSheetId="8">#REF!</definedName>
    <definedName name="미보상면적2" localSheetId="9">#REF!</definedName>
    <definedName name="미보상면적2">#REF!</definedName>
    <definedName name="미보상수량" localSheetId="8">#REF!</definedName>
    <definedName name="미보상수량" localSheetId="9">#REF!</definedName>
    <definedName name="미보상수량">#REF!</definedName>
    <definedName name="미부착국소" localSheetId="8" hidden="1">{#N/A,#N/A,FALSE,"3가";#N/A,#N/A,FALSE,"3나";#N/A,#N/A,FALSE,"3다"}</definedName>
    <definedName name="미부착국소" localSheetId="9" hidden="1">{#N/A,#N/A,FALSE,"3가";#N/A,#N/A,FALSE,"3나";#N/A,#N/A,FALSE,"3다"}</definedName>
    <definedName name="미부착국소" hidden="1">{#N/A,#N/A,FALSE,"3가";#N/A,#N/A,FALSE,"3나";#N/A,#N/A,FALSE,"3다"}</definedName>
    <definedName name="미수금" localSheetId="7">#REF!</definedName>
    <definedName name="미수이자1" hidden="1">#N/A</definedName>
    <definedName name="미영" localSheetId="7">#REF!</definedName>
    <definedName name="미장공" localSheetId="8">#REF!</definedName>
    <definedName name="미장공" localSheetId="9">#REF!</definedName>
    <definedName name="미장공">#REF!</definedName>
    <definedName name="미제출관리" localSheetId="8" hidden="1">{"'동의율(세대)'!$A$95:$G$102"}</definedName>
    <definedName name="미제출관리" localSheetId="9" hidden="1">{"'동의율(세대)'!$A$95:$G$102"}</definedName>
    <definedName name="미제출관리" hidden="1">{"'동의율(세대)'!$A$95:$G$102"}</definedName>
    <definedName name="미지급" localSheetId="8" hidden="1">#REF!</definedName>
    <definedName name="미지급" localSheetId="9" hidden="1">#REF!</definedName>
    <definedName name="미지급" hidden="1">#REF!</definedName>
    <definedName name="미지급액" localSheetId="8">#REF!</definedName>
    <definedName name="미지급액" localSheetId="9">#REF!</definedName>
    <definedName name="미지급액">#REF!</definedName>
    <definedName name="미지급액1" localSheetId="8">#REF!</definedName>
    <definedName name="미지급액1" localSheetId="9">#REF!</definedName>
    <definedName name="미지급액1">#REF!</definedName>
    <definedName name="민" localSheetId="8" hidden="1">{#N/A,#N/A,FALSE,"3가";#N/A,#N/A,FALSE,"3나";#N/A,#N/A,FALSE,"3다"}</definedName>
    <definedName name="민" localSheetId="9" hidden="1">{#N/A,#N/A,FALSE,"3가";#N/A,#N/A,FALSE,"3나";#N/A,#N/A,FALSE,"3다"}</definedName>
    <definedName name="민" hidden="1">{#N/A,#N/A,FALSE,"3가";#N/A,#N/A,FALSE,"3나";#N/A,#N/A,FALSE,"3다"}</definedName>
    <definedName name="민감도" hidden="1">#REF!</definedName>
    <definedName name="민수" localSheetId="8">#REF!</definedName>
    <definedName name="민수" localSheetId="9">#REF!</definedName>
    <definedName name="민수">#REF!</definedName>
    <definedName name="민용기" localSheetId="8">#REF!</definedName>
    <definedName name="민용기" localSheetId="9">#REF!</definedName>
    <definedName name="민용기">#REF!</definedName>
    <definedName name="민준" localSheetId="8">#REF!</definedName>
    <definedName name="민준" localSheetId="9">#REF!</definedName>
    <definedName name="민준">#REF!</definedName>
    <definedName name="ㅂ" localSheetId="8">#REF!</definedName>
    <definedName name="ㅂ" localSheetId="9">#REF!</definedName>
    <definedName name="ㅂ">#REF!</definedName>
    <definedName name="ㅂㄱㄷㅈ" localSheetId="8">#REF!</definedName>
    <definedName name="ㅂㄱㄷㅈ" localSheetId="9">#REF!</definedName>
    <definedName name="ㅂㄱㄷㅈ">#REF!</definedName>
    <definedName name="ㅂㄱㄹㄷㄹ" localSheetId="7" hidden="1">{#N/A,#N/A,FALSE,"운반시간"}</definedName>
    <definedName name="ㅂㄱㄹㄷㄹ" localSheetId="6" hidden="1">{#N/A,#N/A,FALSE,"운반시간"}</definedName>
    <definedName name="ㅂㄱㄹㄷㄹ" hidden="1">{#N/A,#N/A,FALSE,"운반시간"}</definedName>
    <definedName name="ㅂㄷ" localSheetId="6">#N/A</definedName>
    <definedName name="ㅂㄷㄱㄷㄹㅈㅂㅈㅍ" localSheetId="7">#REF!</definedName>
    <definedName name="ㅂㄷㄱㄷㄹㅈㅂㅈㅍ" localSheetId="8">#REF!</definedName>
    <definedName name="ㅂㄷㄱㄷㄹㅈㅂㅈㅍ" localSheetId="6">#REF!</definedName>
    <definedName name="ㅂㄷㄱㄷㄹㅈㅂㅈㅍ" localSheetId="9">#REF!</definedName>
    <definedName name="ㅂㄷㄱㄷㄹㅈㅂㅈㅍ">#REF!</definedName>
    <definedName name="ㅂㄷㅈㅇㄴㅁㅇㅁ" localSheetId="8">#REF!</definedName>
    <definedName name="ㅂㄷㅈㅇㄴㅁㅇㅁ" localSheetId="6">#REF!</definedName>
    <definedName name="ㅂㄷㅈㅇㄴㅁㅇㅁ" localSheetId="9">#REF!</definedName>
    <definedName name="ㅂㄷㅈㅇㄴㅁㅇㅁ">#REF!</definedName>
    <definedName name="ㅂㄹ" localSheetId="8">#REF!</definedName>
    <definedName name="ㅂㄹ" localSheetId="9">#REF!</definedName>
    <definedName name="ㅂㄹ">#REF!</definedName>
    <definedName name="ㅂㄹㄷㅂㅈㄷㄹㄹㄹㄹ" localSheetId="8">#REF!</definedName>
    <definedName name="ㅂㄹㄷㅂㅈㄷㄹㄹㄹㄹ" localSheetId="9">#REF!</definedName>
    <definedName name="ㅂㄹㄷㅂㅈㄷㄹㄹㄹㄹ">#REF!</definedName>
    <definedName name="ㅂㄹㅋㅋ" localSheetId="8">#REF!</definedName>
    <definedName name="ㅂㄹㅋㅋ" localSheetId="9">#REF!</definedName>
    <definedName name="ㅂㄹㅋㅋ">#REF!</definedName>
    <definedName name="ㅂㄻㅁㅁ" localSheetId="8">#REF!</definedName>
    <definedName name="ㅂㄻㅁㅁ" localSheetId="9">#REF!</definedName>
    <definedName name="ㅂㄻㅁㅁ">#REF!</definedName>
    <definedName name="ㅂㄼㄹㄹㅇㄴㅁ" localSheetId="8">#REF!</definedName>
    <definedName name="ㅂㄼㄹㄹㅇㄴㅁ" localSheetId="9">#REF!</definedName>
    <definedName name="ㅂㄼㄹㄹㅇㄴㅁ">#REF!</definedName>
    <definedName name="ㅂㅂ" localSheetId="7">#REF!</definedName>
    <definedName name="ㅂㅂ" localSheetId="8">#REF!</definedName>
    <definedName name="ㅂㅂ" localSheetId="9">#REF!</definedName>
    <definedName name="ㅂㅂ">#REF!</definedName>
    <definedName name="ㅂㅂㅂ">#N/A</definedName>
    <definedName name="ㅂㅂㅂㅂ" localSheetId="8">#REF!</definedName>
    <definedName name="ㅂㅂㅂㅂ" localSheetId="9">#REF!</definedName>
    <definedName name="ㅂㅂㅂㅂ">#REF!</definedName>
    <definedName name="ㅂㅂㅂㅂㅂ">#N/A</definedName>
    <definedName name="ㅂㅂㅂㅂㅂㅂ" localSheetId="8">{"'용역비'!$A$4:$C$8"}</definedName>
    <definedName name="ㅂㅂㅂㅂㅂㅂ" localSheetId="9">{"'용역비'!$A$4:$C$8"}</definedName>
    <definedName name="ㅂㅂㅂㅂㅂㅂ" hidden="1">{#N/A,#N/A,FALSE,"지침";#N/A,#N/A,FALSE,"환경분석";#N/A,#N/A,FALSE,"Sheet16"}</definedName>
    <definedName name="ㅂㅇㄴㅁㄹ" localSheetId="7">#REF!</definedName>
    <definedName name="ㅂㅇㄴㅁㄹ" localSheetId="8">#REF!</definedName>
    <definedName name="ㅂㅇㄴㅁㄹ" localSheetId="9">#REF!</definedName>
    <definedName name="ㅂㅇㄴㅁㄹ">#REF!</definedName>
    <definedName name="ㅂㅈ" localSheetId="8" hidden="1">{#N/A,#N/A,FALSE,"2~8번"}</definedName>
    <definedName name="ㅂㅈ" localSheetId="9" hidden="1">{#N/A,#N/A,FALSE,"2~8번"}</definedName>
    <definedName name="ㅂㅈ" hidden="1">{#N/A,#N/A,FALSE,"2~8번"}</definedName>
    <definedName name="ㅂㅈㄷ" localSheetId="7">BlankMacro1</definedName>
    <definedName name="ㅂㅈㄷ" localSheetId="8">#REF!</definedName>
    <definedName name="ㅂㅈㄷ" localSheetId="6">BlankMacro1</definedName>
    <definedName name="ㅂㅈㄷ" localSheetId="9">#REF!</definedName>
    <definedName name="ㅂㅈㄷ">#REF!</definedName>
    <definedName name="ㅂㅈㄷㄷㄷ">#N/A</definedName>
    <definedName name="ㅂㅈㄷㄹㅇㅁㄹㄴ" localSheetId="7">#REF!</definedName>
    <definedName name="ㅂㅈㄷㄹㅇㅁㄹㄴ" localSheetId="8">#REF!</definedName>
    <definedName name="ㅂㅈㄷㄹㅇㅁㄹㄴ" localSheetId="6">#REF!</definedName>
    <definedName name="ㅂㅈㄷㄹㅇㅁㄹㄴ" localSheetId="9">#REF!</definedName>
    <definedName name="ㅂㅈㄷㄹㅇㅁㄹㄴ">#REF!</definedName>
    <definedName name="ㅂㅈㄷㄹㅈㄷㅂㄷㄹㅈ" localSheetId="8">#REF!</definedName>
    <definedName name="ㅂㅈㄷㄹㅈㄷㅂㄷㄹㅈ" localSheetId="6">#REF!</definedName>
    <definedName name="ㅂㅈㄷㄹㅈㄷㅂㄷㄹㅈ" localSheetId="9">#REF!</definedName>
    <definedName name="ㅂㅈㄷㄹㅈㄷㅂㄷㄹㅈ">#REF!</definedName>
    <definedName name="ㅂㅈㄷㅁㅇㄴ" localSheetId="8">#REF!</definedName>
    <definedName name="ㅂㅈㄷㅁㅇㄴ" localSheetId="6">#REF!</definedName>
    <definedName name="ㅂㅈㄷㅁㅇㄴ" localSheetId="9">#REF!</definedName>
    <definedName name="ㅂㅈㄷㅁㅇㄴ">#REF!</definedName>
    <definedName name="ㅂㅈㄷㅅㄱㅂㅈㄷㅅ" localSheetId="8">#REF!</definedName>
    <definedName name="ㅂㅈㄷㅅㄱㅂㅈㄷㅅ" localSheetId="9">#REF!</definedName>
    <definedName name="ㅂㅈㄷㅅㄱㅂㅈㄷㅅ">#REF!</definedName>
    <definedName name="ㅂㅈㄹㄷㄷㅈㅂㄷㄹㅈ" localSheetId="8">#REF!</definedName>
    <definedName name="ㅂㅈㄹㄷㄷㅈㅂㄷㄹㅈ" localSheetId="9">#REF!</definedName>
    <definedName name="ㅂㅈㄹㄷㄷㅈㅂㄷㄹㅈ">#REF!</definedName>
    <definedName name="ㅂㅈㄹㅈㄷㄹㅈㄷㅂ" localSheetId="8">#REF!</definedName>
    <definedName name="ㅂㅈㄹㅈㄷㄹㅈㄷㅂ" localSheetId="9">#REF!</definedName>
    <definedName name="ㅂㅈㄹㅈㄷㄹㅈㄷㅂ">#REF!</definedName>
    <definedName name="ㅂㅈㄻㅇㄹㄴㄹ" localSheetId="8">#REF!</definedName>
    <definedName name="ㅂㅈㄻㅇㄹㄴㄹ" localSheetId="9">#REF!</definedName>
    <definedName name="ㅂㅈㄻㅇㄹㄴㄹ">#REF!</definedName>
    <definedName name="ㅂㅈㅇㅇ" localSheetId="8">#REF!</definedName>
    <definedName name="ㅂㅈㅇㅇ" localSheetId="9">#REF!</definedName>
    <definedName name="ㅂㅈㅇㅇ">#REF!</definedName>
    <definedName name="ㅂㅎ" localSheetId="8">#REF!</definedName>
    <definedName name="ㅂㅎ" localSheetId="9">#REF!</definedName>
    <definedName name="ㅂㅎ">#REF!</definedName>
    <definedName name="바" localSheetId="8">#REF!</definedName>
    <definedName name="바" localSheetId="6">#REF!</definedName>
    <definedName name="바" localSheetId="9">#REF!</definedName>
    <definedName name="바">#REF!</definedName>
    <definedName name="바닥면적" localSheetId="8">#REF!</definedName>
    <definedName name="바닥면적" localSheetId="9">#REF!</definedName>
    <definedName name="바닥면적">#REF!</definedName>
    <definedName name="바닥몰" localSheetId="6">#REF!</definedName>
    <definedName name="바라" hidden="1">{#N/A,#N/A,FALSE,"1.CRITERIA";#N/A,#N/A,FALSE,"2.IS";#N/A,#N/A,FALSE,"3.BS";#N/A,#N/A,FALSE,"4.PER PL";#N/A,#N/A,FALSE,"5.INVESTMENT";#N/A,#N/A,FALSE,"6.공문";#N/A,#N/A,FALSE,"7.netinvest"}</definedName>
    <definedName name="바롸어" localSheetId="8">#REF!</definedName>
    <definedName name="바롸어" localSheetId="9">#REF!</definedName>
    <definedName name="바롸어">#REF!</definedName>
    <definedName name="바바" hidden="1">{#N/A,#N/A,FALSE,"1.CRITERIA";#N/A,#N/A,FALSE,"2.IS";#N/A,#N/A,FALSE,"3.BS";#N/A,#N/A,FALSE,"4.PER PL";#N/A,#N/A,FALSE,"5.INVESTMENT";#N/A,#N/A,FALSE,"6.공문";#N/A,#N/A,FALSE,"7.netinvest"}</definedName>
    <definedName name="바보" localSheetId="8">#REF!</definedName>
    <definedName name="바보" localSheetId="6">#REF!</definedName>
    <definedName name="바보" localSheetId="9">#REF!</definedName>
    <definedName name="바보">#REF!</definedName>
    <definedName name="바이" hidden="1">{#N/A,#N/A,FALSE,"1.CRITERIA";#N/A,#N/A,FALSE,"2.IS";#N/A,#N/A,FALSE,"3.BS";#N/A,#N/A,FALSE,"4.PER PL";#N/A,#N/A,FALSE,"5.INVESTMENT";#N/A,#N/A,FALSE,"6.공문";#N/A,#N/A,FALSE,"7.netinvest"}</definedName>
    <definedName name="바이브레터공" localSheetId="8">#REF!</definedName>
    <definedName name="바이브레터공" localSheetId="9">#REF!</definedName>
    <definedName name="바이브레터공">#REF!</definedName>
    <definedName name="바인드신설1" localSheetId="8">#REF!</definedName>
    <definedName name="바인드신설1" localSheetId="9">#REF!</definedName>
    <definedName name="바인드신설1">#REF!</definedName>
    <definedName name="바인드신설2" localSheetId="8">#REF!</definedName>
    <definedName name="바인드신설2" localSheetId="9">#REF!</definedName>
    <definedName name="바인드신설2">#REF!</definedName>
    <definedName name="바인드신설3" localSheetId="8">#REF!</definedName>
    <definedName name="바인드신설3" localSheetId="9">#REF!</definedName>
    <definedName name="바인드신설3">#REF!</definedName>
    <definedName name="바인드신설4" localSheetId="8">#REF!</definedName>
    <definedName name="바인드신설4" localSheetId="9">#REF!</definedName>
    <definedName name="바인드신설4">#REF!</definedName>
    <definedName name="바인드해체1" localSheetId="8">#REF!</definedName>
    <definedName name="바인드해체1" localSheetId="9">#REF!</definedName>
    <definedName name="바인드해체1">#REF!</definedName>
    <definedName name="바인딩1조" localSheetId="8">#REF!</definedName>
    <definedName name="바인딩1조" localSheetId="9">#REF!</definedName>
    <definedName name="바인딩1조">#REF!</definedName>
    <definedName name="바인딩1조철거" localSheetId="8">#REF!</definedName>
    <definedName name="바인딩1조철거" localSheetId="9">#REF!</definedName>
    <definedName name="바인딩1조철거">#REF!</definedName>
    <definedName name="바인딩2조" localSheetId="8">#REF!</definedName>
    <definedName name="바인딩2조" localSheetId="9">#REF!</definedName>
    <definedName name="바인딩2조">#REF!</definedName>
    <definedName name="바인딩2조철거" localSheetId="8">#REF!</definedName>
    <definedName name="바인딩2조철거" localSheetId="9">#REF!</definedName>
    <definedName name="바인딩2조철거">#REF!</definedName>
    <definedName name="박" hidden="1">{#N/A,#N/A,FALSE,"지침";#N/A,#N/A,FALSE,"환경분석";#N/A,#N/A,FALSE,"Sheet16"}</definedName>
    <definedName name="박생광리스트" hidden="1">{"'용역비'!$A$4:$C$8"}</definedName>
    <definedName name="박원흠" hidden="1">{#N/A,#N/A,FALSE,"현장 NCR 분석";#N/A,#N/A,FALSE,"현장품질감사";#N/A,#N/A,FALSE,"현장품질감사"}</definedName>
    <definedName name="박위영" localSheetId="8">물건조서!박위영</definedName>
    <definedName name="박위영" localSheetId="9">물건조서!박위영</definedName>
    <definedName name="박위영">[0]!박위영</definedName>
    <definedName name="박현선" localSheetId="7">BlankMacro1</definedName>
    <definedName name="박현선" localSheetId="8">BlankMacro1</definedName>
    <definedName name="박현선" localSheetId="6">BlankMacro1</definedName>
    <definedName name="박현선" localSheetId="9">BlankMacro1</definedName>
    <definedName name="박현선">BlankMacro1</definedName>
    <definedName name="박홍현" localSheetId="7">BlankMacro1</definedName>
    <definedName name="박홍현" localSheetId="8">BlankMacro1</definedName>
    <definedName name="박홍현" localSheetId="6">BlankMacro1</definedName>
    <definedName name="박홍현" localSheetId="9">BlankMacro1</definedName>
    <definedName name="박홍현">BlankMacro1</definedName>
    <definedName name="반" localSheetId="7">#REF!</definedName>
    <definedName name="반" localSheetId="8">#REF!</definedName>
    <definedName name="반" localSheetId="9">#REF!</definedName>
    <definedName name="반">#REF!</definedName>
    <definedName name="반경관취부밴드" localSheetId="8">#REF!</definedName>
    <definedName name="반경관취부밴드" localSheetId="9">#REF!</definedName>
    <definedName name="반경관취부밴드">#REF!</definedName>
    <definedName name="반중력옹벽" localSheetId="7">#REF!</definedName>
    <definedName name="반중력옹벽" localSheetId="6">#REF!</definedName>
    <definedName name="발송용조서" localSheetId="8">#REF!</definedName>
    <definedName name="발송용조서" localSheetId="9">#REF!</definedName>
    <definedName name="발송용조서">#REF!</definedName>
    <definedName name="발포지수제" localSheetId="8">#REF!</definedName>
    <definedName name="발포지수제" localSheetId="9">#REF!</definedName>
    <definedName name="발포지수제">#REF!</definedName>
    <definedName name="발표양식">#N/A</definedName>
    <definedName name="밥통" localSheetId="8">#REF!</definedName>
    <definedName name="밥통" localSheetId="9">#REF!</definedName>
    <definedName name="밥통">#REF!</definedName>
    <definedName name="방범창" localSheetId="8">#REF!</definedName>
    <definedName name="방범창" localSheetId="9">#REF!</definedName>
    <definedName name="방범창">#REF!</definedName>
    <definedName name="방송" localSheetId="7">BlankMacro1</definedName>
    <definedName name="방송" localSheetId="6">BlankMacro1</definedName>
    <definedName name="방수공" localSheetId="7">#REF!</definedName>
    <definedName name="방수공" localSheetId="8">#REF!</definedName>
    <definedName name="방수공" localSheetId="6">#REF!</definedName>
    <definedName name="방수공" localSheetId="9">#REF!</definedName>
    <definedName name="방수공">#REF!</definedName>
    <definedName name="방수몰탈" localSheetId="8">#REF!</definedName>
    <definedName name="방수몰탈" localSheetId="6">#REF!</definedName>
    <definedName name="방수몰탈" localSheetId="9">#REF!</definedName>
    <definedName name="방수몰탈">#REF!</definedName>
    <definedName name="방수시설" localSheetId="8">#REF!</definedName>
    <definedName name="방수시설" localSheetId="9">#REF!</definedName>
    <definedName name="방수시설">#REF!</definedName>
    <definedName name="방안" hidden="1">{#N/A,#N/A,FALSE,"단축1";#N/A,#N/A,FALSE,"단축2";#N/A,#N/A,FALSE,"단축3";#N/A,#N/A,FALSE,"장축";#N/A,#N/A,FALSE,"4WD"}</definedName>
    <definedName name="방위" localSheetId="8">#REF!</definedName>
    <definedName name="방위" localSheetId="9">#REF!</definedName>
    <definedName name="방위">#REF!</definedName>
    <definedName name="방위지수" localSheetId="6">#REF!</definedName>
    <definedName name="방호벽" localSheetId="8">#REF!</definedName>
    <definedName name="방호벽" localSheetId="9">#REF!</definedName>
    <definedName name="방호벽">#REF!</definedName>
    <definedName name="배고" localSheetId="8">#REF!</definedName>
    <definedName name="배고" localSheetId="9">#REF!</definedName>
    <definedName name="배고">#REF!</definedName>
    <definedName name="배관" localSheetId="8">#REF!</definedName>
    <definedName name="배관" localSheetId="9">#REF!</definedName>
    <definedName name="배관">#REF!</definedName>
    <definedName name="배당표" localSheetId="8">#REF!</definedName>
    <definedName name="배당표" localSheetId="9">#REF!</definedName>
    <definedName name="배당표">#REF!</definedName>
    <definedName name="배면방수" localSheetId="8">#REF!</definedName>
    <definedName name="배면방수" localSheetId="9">#REF!</definedName>
    <definedName name="배면방수">#REF!</definedName>
    <definedName name="배배배" localSheetId="8">{"'미착금액'!$A$4:$G$14"}</definedName>
    <definedName name="배배배" localSheetId="9">{"'미착금액'!$A$4:$G$14"}</definedName>
    <definedName name="배배배">{"'미착금액'!$A$4:$G$14"}</definedName>
    <definedName name="배수공" localSheetId="8">#REF!</definedName>
    <definedName name="배수공" localSheetId="9">#REF!</definedName>
    <definedName name="배수공">#REF!</definedName>
    <definedName name="배수공A83" localSheetId="8">#REF!</definedName>
    <definedName name="배수공A83" localSheetId="9">#REF!</definedName>
    <definedName name="배수공A83">#REF!</definedName>
    <definedName name="배수공수량집계" localSheetId="8" hidden="1">{"'산출근거'!$B$4:$D$8"}</definedName>
    <definedName name="배수공수량집계" localSheetId="9" hidden="1">{"'산출근거'!$B$4:$D$8"}</definedName>
    <definedName name="배수공수량집계" hidden="1">{"'산출근거'!$B$4:$D$8"}</definedName>
    <definedName name="배수구" localSheetId="8">#REF!</definedName>
    <definedName name="배수구" localSheetId="9">#REF!</definedName>
    <definedName name="배수구">#REF!</definedName>
    <definedName name="배용식" localSheetId="8">#REF!</definedName>
    <definedName name="배용식" localSheetId="9">#REF!</definedName>
    <definedName name="배용식">#REF!</definedName>
    <definedName name="배전" localSheetId="8">#REF!</definedName>
    <definedName name="배전" localSheetId="9">#REF!</definedName>
    <definedName name="배전">#REF!</definedName>
    <definedName name="배전공" localSheetId="8">#REF!</definedName>
    <definedName name="배전공" localSheetId="9">#REF!</definedName>
    <definedName name="배전공">#REF!</definedName>
    <definedName name="백만">#N/A</definedName>
    <definedName name="백화점" localSheetId="8">BLCH</definedName>
    <definedName name="백화점" localSheetId="9">BLCH</definedName>
    <definedName name="백화점">BLCH</definedName>
    <definedName name="밴드" localSheetId="8">#REF!</definedName>
    <definedName name="밴드" localSheetId="9">#REF!</definedName>
    <definedName name="밴드">#REF!</definedName>
    <definedName name="밴드설치" localSheetId="8">#REF!</definedName>
    <definedName name="밴드설치" localSheetId="9">#REF!</definedName>
    <definedName name="밴드설치">#REF!</definedName>
    <definedName name="밴드시설" localSheetId="8">#REF!,#REF!,#REF!,#REF!,#REF!,#REF!,#REF!,#REF!,#REF!,#REF!</definedName>
    <definedName name="밴드시설" localSheetId="9">#REF!,#REF!,#REF!,#REF!,#REF!,#REF!,#REF!,#REF!,#REF!,#REF!</definedName>
    <definedName name="밴드시설">#REF!,#REF!,#REF!,#REF!,#REF!,#REF!,#REF!,#REF!,#REF!,#REF!</definedName>
    <definedName name="밴드철거" localSheetId="8">#REF!</definedName>
    <definedName name="밴드철거" localSheetId="9">#REF!</definedName>
    <definedName name="밴드철거">#REF!</definedName>
    <definedName name="버림돌출폭" localSheetId="7">#REF!</definedName>
    <definedName name="버림두께" localSheetId="7">#REF!</definedName>
    <definedName name="버며" localSheetId="8">#REF!</definedName>
    <definedName name="버며" localSheetId="9">#REF!</definedName>
    <definedName name="버며">#REF!</definedName>
    <definedName name="버팀1단" localSheetId="7">#REF!</definedName>
    <definedName name="버팀2단" localSheetId="7">#REF!</definedName>
    <definedName name="버팀목" localSheetId="8">#REF!</definedName>
    <definedName name="버팀목" localSheetId="9">#REF!</definedName>
    <definedName name="버팀목">#REF!</definedName>
    <definedName name="버팀목EA" localSheetId="8">#REF!</definedName>
    <definedName name="버팀목EA" localSheetId="9">#REF!</definedName>
    <definedName name="버팀목EA">#REF!</definedName>
    <definedName name="버ㅏㅣ가ㅣ" localSheetId="7" hidden="1">{#N/A,#N/A,FALSE,"운반시간"}</definedName>
    <definedName name="버ㅏㅣ가ㅣ" localSheetId="6" hidden="1">{#N/A,#N/A,FALSE,"운반시간"}</definedName>
    <definedName name="버ㅏㅣ가ㅣ" hidden="1">{#N/A,#N/A,FALSE,"운반시간"}</definedName>
    <definedName name="번도리" localSheetId="8">#REF!</definedName>
    <definedName name="번도리" localSheetId="9">#REF!</definedName>
    <definedName name="번도리">#REF!</definedName>
    <definedName name="번들1호" localSheetId="7">#REF!</definedName>
    <definedName name="번들2호" localSheetId="7">#REF!</definedName>
    <definedName name="번들3호" localSheetId="7">#REF!</definedName>
    <definedName name="번지" localSheetId="8">#REF!</definedName>
    <definedName name="번지" localSheetId="9">#REF!</definedName>
    <definedName name="번지">#REF!</definedName>
    <definedName name="번호" localSheetId="8">#REF!</definedName>
    <definedName name="번호" localSheetId="9">#REF!</definedName>
    <definedName name="번호">#REF!</definedName>
    <definedName name="번호1" localSheetId="8">#REF!</definedName>
    <definedName name="번호1" localSheetId="9">#REF!</definedName>
    <definedName name="번호1">#REF!</definedName>
    <definedName name="벌목부" localSheetId="8">#REF!</definedName>
    <definedName name="벌목부" localSheetId="9">#REF!</definedName>
    <definedName name="벌목부">#REF!</definedName>
    <definedName name="법면보호블럭" localSheetId="8">#REF!</definedName>
    <definedName name="법면보호블럭" localSheetId="9">#REF!</definedName>
    <definedName name="법면보호블럭">#REF!</definedName>
    <definedName name="법무사명칭" localSheetId="8">#REF!</definedName>
    <definedName name="법무사명칭" localSheetId="9">#REF!</definedName>
    <definedName name="법무사명칭">#REF!</definedName>
    <definedName name="법무사주소" localSheetId="8">#REF!</definedName>
    <definedName name="법무사주소" localSheetId="9">#REF!</definedName>
    <definedName name="법무사주소">#REF!</definedName>
    <definedName name="벽높이" localSheetId="8">#REF!</definedName>
    <definedName name="벽높이" localSheetId="9">#REF!</definedName>
    <definedName name="벽높이">#REF!</definedName>
    <definedName name="벽시" localSheetId="8">#REF!</definedName>
    <definedName name="벽시" localSheetId="9">#REF!</definedName>
    <definedName name="벽시">#REF!</definedName>
    <definedName name="벽철물" localSheetId="8">#REF!</definedName>
    <definedName name="벽철물" localSheetId="9">#REF!</definedName>
    <definedName name="벽철물">#REF!</definedName>
    <definedName name="벽체" localSheetId="7" hidden="1">{#N/A,#N/A,FALSE,"혼합골재"}</definedName>
    <definedName name="벽체" localSheetId="8">#REF!</definedName>
    <definedName name="벽체" localSheetId="6" hidden="1">{#N/A,#N/A,FALSE,"혼합골재"}</definedName>
    <definedName name="벽체" localSheetId="9">#REF!</definedName>
    <definedName name="벽체" hidden="1">{#N/A,#N/A,FALSE,"혼합골재"}</definedName>
    <definedName name="벽체1" localSheetId="7" hidden="1">{#N/A,#N/A,FALSE,"혼합골재"}</definedName>
    <definedName name="벽체1" localSheetId="6" hidden="1">{#N/A,#N/A,FALSE,"혼합골재"}</definedName>
    <definedName name="벽체1" hidden="1">{#N/A,#N/A,FALSE,"혼합골재"}</definedName>
    <definedName name="벽체높이" localSheetId="7">#REF!</definedName>
    <definedName name="벽체폭" localSheetId="7">#REF!</definedName>
    <definedName name="변경" hidden="1">{#N/A,#N/A,FALSE,"현장 NCR 분석";#N/A,#N/A,FALSE,"현장품질감사";#N/A,#N/A,FALSE,"현장품질감사"}</definedName>
    <definedName name="변경1차" localSheetId="7">#REF!</definedName>
    <definedName name="변경내역" localSheetId="8" hidden="1">{#N/A,#N/A,FALSE,"3가";#N/A,#N/A,FALSE,"3나";#N/A,#N/A,FALSE,"3다"}</definedName>
    <definedName name="변경내역" localSheetId="9" hidden="1">{#N/A,#N/A,FALSE,"3가";#N/A,#N/A,FALSE,"3나";#N/A,#N/A,FALSE,"3다"}</definedName>
    <definedName name="변경내역" hidden="1">{#N/A,#N/A,FALSE,"3가";#N/A,#N/A,FALSE,"3나";#N/A,#N/A,FALSE,"3다"}</definedName>
    <definedName name="변경목록" localSheetId="8">#REF!</definedName>
    <definedName name="변경목록" localSheetId="9">#REF!</definedName>
    <definedName name="변경목록">#REF!</definedName>
    <definedName name="변경세부내역" localSheetId="7">#REF!</definedName>
    <definedName name="변경수주계획" localSheetId="8">#REF!</definedName>
    <definedName name="변경수주계획" localSheetId="9">#REF!</definedName>
    <definedName name="변경수주계획">#REF!</definedName>
    <definedName name="변경후" hidden="1">{#N/A,#N/A,FALSE,"단축1";#N/A,#N/A,FALSE,"단축2";#N/A,#N/A,FALSE,"단축3";#N/A,#N/A,FALSE,"장축";#N/A,#N/A,FALSE,"4WD"}</definedName>
    <definedName name="변동대가" localSheetId="7">BlankMacro1</definedName>
    <definedName name="변동대가" localSheetId="6">BlankMacro1</definedName>
    <definedName name="변동률1" localSheetId="7">#REF!</definedName>
    <definedName name="변동률1" localSheetId="8">#REF!</definedName>
    <definedName name="변동률1" localSheetId="6">#REF!</definedName>
    <definedName name="변동률1" localSheetId="9">#REF!</definedName>
    <definedName name="변동률1">#REF!</definedName>
    <definedName name="변동률표" localSheetId="7" hidden="1">#REF!</definedName>
    <definedName name="변동률표" hidden="1">#REF!</definedName>
    <definedName name="변파유닛" localSheetId="8" hidden="1">{#N/A,#N/A,FALSE,"3가";#N/A,#N/A,FALSE,"3나";#N/A,#N/A,FALSE,"3다"}</definedName>
    <definedName name="변파유닛" localSheetId="9" hidden="1">{#N/A,#N/A,FALSE,"3가";#N/A,#N/A,FALSE,"3나";#N/A,#N/A,FALSE,"3다"}</definedName>
    <definedName name="변파유닛" hidden="1">{#N/A,#N/A,FALSE,"3가";#N/A,#N/A,FALSE,"3나";#N/A,#N/A,FALSE,"3다"}</definedName>
    <definedName name="별도합산" localSheetId="8">#REF!</definedName>
    <definedName name="별도합산" localSheetId="6">#REF!</definedName>
    <definedName name="별도합산" localSheetId="9">#REF!</definedName>
    <definedName name="별도합산">#REF!</definedName>
    <definedName name="별도합산세" localSheetId="8">#REF!</definedName>
    <definedName name="별도합산세" localSheetId="6">#REF!</definedName>
    <definedName name="별도합산세" localSheetId="9">#REF!</definedName>
    <definedName name="별도합산세">#REF!</definedName>
    <definedName name="별도합산세율" localSheetId="8">#REF!</definedName>
    <definedName name="별도합산세율" localSheetId="9">#REF!</definedName>
    <definedName name="별도합산세율">#REF!</definedName>
    <definedName name="별첨" localSheetId="7">#REF!</definedName>
    <definedName name="별첨" localSheetId="8">#REF!</definedName>
    <definedName name="별첨" localSheetId="9">#REF!</definedName>
    <definedName name="별첨">#REF!</definedName>
    <definedName name="보" localSheetId="8" hidden="1">{#N/A,#N/A,FALSE,"3가";#N/A,#N/A,FALSE,"3나";#N/A,#N/A,FALSE,"3다"}</definedName>
    <definedName name="보" localSheetId="9" hidden="1">{#N/A,#N/A,FALSE,"3가";#N/A,#N/A,FALSE,"3나";#N/A,#N/A,FALSE,"3다"}</definedName>
    <definedName name="보" hidden="1">{#N/A,#N/A,FALSE,"3가";#N/A,#N/A,FALSE,"3나";#N/A,#N/A,FALSE,"3다"}</definedName>
    <definedName name="보고서" localSheetId="8" hidden="1">{"'동의율(세대)'!$A$95:$G$102"}</definedName>
    <definedName name="보고서" localSheetId="9" hidden="1">{"'동의율(세대)'!$A$95:$G$102"}</definedName>
    <definedName name="보고서" hidden="1">{"'동의율(세대)'!$A$95:$G$102"}</definedName>
    <definedName name="보고양식1" localSheetId="8">#REF!</definedName>
    <definedName name="보고양식1" localSheetId="9">#REF!</definedName>
    <definedName name="보고양식1">#REF!</definedName>
    <definedName name="보고양식2" localSheetId="8">#REF!</definedName>
    <definedName name="보고양식2" localSheetId="9">#REF!</definedName>
    <definedName name="보고양식2">#REF!</definedName>
    <definedName name="보고양식3" localSheetId="8">#REF!</definedName>
    <definedName name="보고양식3" localSheetId="9">#REF!</definedName>
    <definedName name="보고양식3">#REF!</definedName>
    <definedName name="보굴착" localSheetId="8">#REF!</definedName>
    <definedName name="보굴착" localSheetId="9">#REF!</definedName>
    <definedName name="보굴착">#REF!</definedName>
    <definedName name="보높" localSheetId="8">#REF!</definedName>
    <definedName name="보높" localSheetId="9">#REF!</definedName>
    <definedName name="보높">#REF!</definedName>
    <definedName name="보라차" hidden="1">{#N/A,#N/A,FALSE,"1.CRITERIA";#N/A,#N/A,FALSE,"2.IS";#N/A,#N/A,FALSE,"3.BS";#N/A,#N/A,FALSE,"4.PER PL";#N/A,#N/A,FALSE,"5.INVESTMENT";#N/A,#N/A,FALSE,"6.공문";#N/A,#N/A,FALSE,"7.netinvest"}</definedName>
    <definedName name="보상금" localSheetId="8">#REF!</definedName>
    <definedName name="보상금" localSheetId="9">#REF!</definedName>
    <definedName name="보상금">#REF!</definedName>
    <definedName name="보상면적" localSheetId="8">#REF!</definedName>
    <definedName name="보상면적" localSheetId="9">#REF!</definedName>
    <definedName name="보상면적">#REF!</definedName>
    <definedName name="보상면적2" localSheetId="8">#REF!</definedName>
    <definedName name="보상면적2" localSheetId="9">#REF!</definedName>
    <definedName name="보상면적2">#REF!</definedName>
    <definedName name="보상물량" localSheetId="8">#REF!</definedName>
    <definedName name="보상물량" localSheetId="9">#REF!</definedName>
    <definedName name="보상물량">#REF!</definedName>
    <definedName name="보상수량" localSheetId="8">#REF!</definedName>
    <definedName name="보상수량" localSheetId="9">#REF!</definedName>
    <definedName name="보상수량">#REF!</definedName>
    <definedName name="보상액" localSheetId="8">#REF!</definedName>
    <definedName name="보상액" localSheetId="9">#REF!</definedName>
    <definedName name="보상액">#REF!</definedName>
    <definedName name="보상액1" localSheetId="8">#REF!</definedName>
    <definedName name="보상액1" localSheetId="9">#REF!</definedName>
    <definedName name="보상액1">#REF!</definedName>
    <definedName name="보상여부" localSheetId="8">#REF!</definedName>
    <definedName name="보상여부" localSheetId="9">#REF!</definedName>
    <definedName name="보상여부">#REF!</definedName>
    <definedName name="보아리" hidden="1">{#N/A,#N/A,FALSE,"1.CRITERIA";#N/A,#N/A,FALSE,"2.IS";#N/A,#N/A,FALSE,"3.BS";#N/A,#N/A,FALSE,"4.PER PL";#N/A,#N/A,FALSE,"5.INVESTMENT";#N/A,#N/A,FALSE,"6.공문";#N/A,#N/A,FALSE,"7.netinvest"}</definedName>
    <definedName name="보안공" localSheetId="8">#REF!</definedName>
    <definedName name="보안공" localSheetId="9">#REF!</definedName>
    <definedName name="보안공">#REF!</definedName>
    <definedName name="보완공문2" localSheetId="8" hidden="1">{#N/A,#N/A,FALSE,"현장 NCR 분석";#N/A,#N/A,FALSE,"현장품질감사";#N/A,#N/A,FALSE,"현장품질감사"}</definedName>
    <definedName name="보완공문2" localSheetId="9" hidden="1">{#N/A,#N/A,FALSE,"현장 NCR 분석";#N/A,#N/A,FALSE,"현장품질감사";#N/A,#N/A,FALSE,"현장품질감사"}</definedName>
    <definedName name="보완공문2" hidden="1">{#N/A,#N/A,FALSE,"현장 NCR 분석";#N/A,#N/A,FALSE,"현장품질감사";#N/A,#N/A,FALSE,"현장품질감사"}</definedName>
    <definedName name="보이" hidden="1">{#N/A,#N/A,FALSE,"1.CRITERIA";#N/A,#N/A,FALSE,"2.IS";#N/A,#N/A,FALSE,"3.BS";#N/A,#N/A,FALSE,"4.PER PL";#N/A,#N/A,FALSE,"5.INVESTMENT";#N/A,#N/A,FALSE,"6.공문";#N/A,#N/A,FALSE,"7.netinvest"}</definedName>
    <definedName name="보이아" hidden="1">{#N/A,#N/A,FALSE,"1.CRITERIA";#N/A,#N/A,FALSE,"2.IS";#N/A,#N/A,FALSE,"3.BS";#N/A,#N/A,FALSE,"4.PER PL";#N/A,#N/A,FALSE,"5.INVESTMENT";#N/A,#N/A,FALSE,"6.공문";#N/A,#N/A,FALSE,"7.netinvest"}</definedName>
    <definedName name="보인" localSheetId="8">#REF!</definedName>
    <definedName name="보인" localSheetId="9">#REF!</definedName>
    <definedName name="보인">#REF!</definedName>
    <definedName name="보일러공" localSheetId="8">#REF!</definedName>
    <definedName name="보일러공" localSheetId="9">#REF!</definedName>
    <definedName name="보일러공">#REF!</definedName>
    <definedName name="보자기" localSheetId="8" hidden="1">{#N/A,#N/A,FALSE,"3가";#N/A,#N/A,FALSE,"3나";#N/A,#N/A,FALSE,"3다"}</definedName>
    <definedName name="보자기" localSheetId="9" hidden="1">{#N/A,#N/A,FALSE,"3가";#N/A,#N/A,FALSE,"3나";#N/A,#N/A,FALSE,"3다"}</definedName>
    <definedName name="보자기" hidden="1">{#N/A,#N/A,FALSE,"3가";#N/A,#N/A,FALSE,"3나";#N/A,#N/A,FALSE,"3다"}</definedName>
    <definedName name="보전6" localSheetId="8">#REF!</definedName>
    <definedName name="보전6" localSheetId="9">#REF!</definedName>
    <definedName name="보전6">#REF!</definedName>
    <definedName name="보전7" localSheetId="8">#REF!</definedName>
    <definedName name="보전7" localSheetId="9">#REF!</definedName>
    <definedName name="보전7">#REF!</definedName>
    <definedName name="보전8" localSheetId="8">#REF!</definedName>
    <definedName name="보전8" localSheetId="9">#REF!</definedName>
    <definedName name="보전8">#REF!</definedName>
    <definedName name="보전9" localSheetId="8">#REF!</definedName>
    <definedName name="보전9" localSheetId="9">#REF!</definedName>
    <definedName name="보전9">#REF!</definedName>
    <definedName name="보조" localSheetId="8" hidden="1">{#N/A,#N/A,FALSE,"3가";#N/A,#N/A,FALSE,"3나";#N/A,#N/A,FALSE,"3다"}</definedName>
    <definedName name="보조" localSheetId="9" hidden="1">{#N/A,#N/A,FALSE,"3가";#N/A,#N/A,FALSE,"3나";#N/A,#N/A,FALSE,"3다"}</definedName>
    <definedName name="보조" hidden="1">{#N/A,#N/A,FALSE,"3가";#N/A,#N/A,FALSE,"3나";#N/A,#N/A,FALSE,"3다"}</definedName>
    <definedName name="보충" localSheetId="8" hidden="1">#REF!</definedName>
    <definedName name="보충" localSheetId="9" hidden="1">#REF!</definedName>
    <definedName name="보충" hidden="1">#REF!</definedName>
    <definedName name="보통" localSheetId="8">#REF!</definedName>
    <definedName name="보통" localSheetId="9">#REF!</definedName>
    <definedName name="보통">#REF!</definedName>
    <definedName name="보통마감" localSheetId="8">#REF!</definedName>
    <definedName name="보통마감" localSheetId="9">#REF!</definedName>
    <definedName name="보통마감">#REF!</definedName>
    <definedName name="보폭" localSheetId="8">#REF!</definedName>
    <definedName name="보폭" localSheetId="9">#REF!</definedName>
    <definedName name="보폭">#REF!</definedName>
    <definedName name="보호몰탈1" localSheetId="7">#REF!</definedName>
    <definedName name="보호몰탈1" localSheetId="8">#REF!</definedName>
    <definedName name="보호몰탈1" localSheetId="9">#REF!</definedName>
    <definedName name="보호몰탈1">#REF!</definedName>
    <definedName name="보호몰탈2" localSheetId="7">#REF!</definedName>
    <definedName name="보호몰탈2" localSheetId="8">#REF!</definedName>
    <definedName name="보호몰탈2" localSheetId="9">#REF!</definedName>
    <definedName name="보호몰탈2">#REF!</definedName>
    <definedName name="보호몰탈3" localSheetId="7">#REF!</definedName>
    <definedName name="보호몰탈3" localSheetId="8">#REF!</definedName>
    <definedName name="보호몰탈3" localSheetId="9">#REF!</definedName>
    <definedName name="보호몰탈3">#REF!</definedName>
    <definedName name="복대리" localSheetId="8">#REF!</definedName>
    <definedName name="복대리" localSheetId="9">#REF!</definedName>
    <definedName name="복대리">#REF!</definedName>
    <definedName name="복리" localSheetId="8">#REF!</definedName>
    <definedName name="복리" localSheetId="9">#REF!</definedName>
    <definedName name="복리">#REF!</definedName>
    <definedName name="복리2" localSheetId="8">#REF!</definedName>
    <definedName name="복리2" localSheetId="9">#REF!</definedName>
    <definedName name="복리2">#REF!</definedName>
    <definedName name="복사" localSheetId="7">#REF!</definedName>
    <definedName name="복토" localSheetId="8">#REF!</definedName>
    <definedName name="복토" localSheetId="9">#REF!</definedName>
    <definedName name="복토">#REF!</definedName>
    <definedName name="본계약_" localSheetId="8">#REF!</definedName>
    <definedName name="본계약_" localSheetId="9">#REF!</definedName>
    <definedName name="본계약_">#REF!</definedName>
    <definedName name="본사구입" localSheetId="8">#REF!</definedName>
    <definedName name="본사구입" localSheetId="9">#REF!</definedName>
    <definedName name="본사구입">#REF!</definedName>
    <definedName name="볼트" localSheetId="8">#REF!</definedName>
    <definedName name="볼트" localSheetId="9">#REF!</definedName>
    <definedName name="볼트">#REF!</definedName>
    <definedName name="봉" localSheetId="7">#REF!</definedName>
    <definedName name="봉등비교" hidden="1">{#N/A,#N/A,FALSE,"CCTV"}</definedName>
    <definedName name="부" localSheetId="7" hidden="1">#REF!</definedName>
    <definedName name="부" localSheetId="8" hidden="1">#REF!</definedName>
    <definedName name="부" localSheetId="9" hidden="1">#REF!</definedName>
    <definedName name="부" hidden="1">#REF!</definedName>
    <definedName name="부가가치세" localSheetId="8">#REF!</definedName>
    <definedName name="부가가치세" localSheetId="9">#REF!</definedName>
    <definedName name="부가가치세">#REF!</definedName>
    <definedName name="부가세" localSheetId="8">#REF!</definedName>
    <definedName name="부가세" localSheetId="9">#REF!</definedName>
    <definedName name="부가세">#REF!</definedName>
    <definedName name="부가세율표" localSheetId="8">#REF!</definedName>
    <definedName name="부가세율표" localSheetId="9">#REF!</definedName>
    <definedName name="부가세율표">#REF!</definedName>
    <definedName name="부과" localSheetId="8">#REF!</definedName>
    <definedName name="부과" localSheetId="9">#REF!</definedName>
    <definedName name="부과">#REF!</definedName>
    <definedName name="부대" localSheetId="8" hidden="1">{"'산출근거'!$B$4:$D$8"}</definedName>
    <definedName name="부대" localSheetId="9" hidden="1">{"'산출근거'!$B$4:$D$8"}</definedName>
    <definedName name="부대" hidden="1">{"'산출근거'!$B$4:$D$8"}</definedName>
    <definedName name="부대건축2" hidden="1">#REF!</definedName>
    <definedName name="부대공" localSheetId="8">#REF!</definedName>
    <definedName name="부대공" localSheetId="9">#REF!</definedName>
    <definedName name="부대공">#REF!</definedName>
    <definedName name="부대공A1078" localSheetId="8">#REF!</definedName>
    <definedName name="부대공A1078" localSheetId="9">#REF!</definedName>
    <definedName name="부대공A1078">#REF!</definedName>
    <definedName name="부대공수량집계" localSheetId="8">#REF!</definedName>
    <definedName name="부대공수량집계" localSheetId="9">#REF!</definedName>
    <definedName name="부대공수량집계">#REF!</definedName>
    <definedName name="부대공총괄수량집계" hidden="1">{#N/A,#N/A,FALSE,"2~8번"}</definedName>
    <definedName name="부대비용" localSheetId="8">#REF!</definedName>
    <definedName name="부대비용" localSheetId="9">#REF!</definedName>
    <definedName name="부대비용">#REF!</definedName>
    <definedName name="부대시설동" localSheetId="7">BlankMacro1</definedName>
    <definedName name="부대시설동" localSheetId="6">BlankMacro1</definedName>
    <definedName name="부대자재수량집계표" localSheetId="8" hidden="1">{"'산출근거'!$B$4:$D$8"}</definedName>
    <definedName name="부대자재수량집계표" localSheetId="9" hidden="1">{"'산출근거'!$B$4:$D$8"}</definedName>
    <definedName name="부대자재수량집계표" hidden="1">{"'산출근거'!$B$4:$D$8"}</definedName>
    <definedName name="부동산개요" localSheetId="8" hidden="1">#REF!</definedName>
    <definedName name="부동산개요" localSheetId="9" hidden="1">#REF!</definedName>
    <definedName name="부동산개요" hidden="1">#REF!</definedName>
    <definedName name="부산" localSheetId="8" hidden="1">{#N/A,#N/A,FALSE,"3가";#N/A,#N/A,FALSE,"3나";#N/A,#N/A,FALSE,"3다"}</definedName>
    <definedName name="부산" localSheetId="9" hidden="1">{#N/A,#N/A,FALSE,"3가";#N/A,#N/A,FALSE,"3나";#N/A,#N/A,FALSE,"3다"}</definedName>
    <definedName name="부산" hidden="1">{#N/A,#N/A,FALSE,"3가";#N/A,#N/A,FALSE,"3나";#N/A,#N/A,FALSE,"3다"}</definedName>
    <definedName name="부산기계장치" localSheetId="7" hidden="1">#REF!</definedName>
    <definedName name="부산기계장치" localSheetId="8" hidden="1">#REF!</definedName>
    <definedName name="부산기계장치" localSheetId="6" hidden="1">#REF!</definedName>
    <definedName name="부산기계장치" localSheetId="9" hidden="1">#REF!</definedName>
    <definedName name="부산기계장치" hidden="1">#REF!</definedName>
    <definedName name="부산사" localSheetId="8" hidden="1">{#N/A,#N/A,FALSE,"3가";#N/A,#N/A,FALSE,"3나";#N/A,#N/A,FALSE,"3다"}</definedName>
    <definedName name="부산사" localSheetId="9" hidden="1">{#N/A,#N/A,FALSE,"3가";#N/A,#N/A,FALSE,"3나";#N/A,#N/A,FALSE,"3다"}</definedName>
    <definedName name="부산사" hidden="1">{#N/A,#N/A,FALSE,"3가";#N/A,#N/A,FALSE,"3나";#N/A,#N/A,FALSE,"3다"}</definedName>
    <definedName name="부산지점" localSheetId="7">#REF!</definedName>
    <definedName name="부산지점" localSheetId="8">#REF!</definedName>
    <definedName name="부산지점" localSheetId="6">#REF!</definedName>
    <definedName name="부산지점" localSheetId="9">#REF!</definedName>
    <definedName name="부산지점">#REF!</definedName>
    <definedName name="부속" hidden="1">#N/A</definedName>
    <definedName name="부손익" localSheetId="8" hidden="1">{#N/A,#N/A,FALSE,"현장 NCR 분석";#N/A,#N/A,FALSE,"현장품질감사";#N/A,#N/A,FALSE,"현장품질감사"}</definedName>
    <definedName name="부손익" localSheetId="9" hidden="1">{#N/A,#N/A,FALSE,"현장 NCR 분석";#N/A,#N/A,FALSE,"현장품질감사";#N/A,#N/A,FALSE,"현장품질감사"}</definedName>
    <definedName name="부손익" hidden="1">{#N/A,#N/A,FALSE,"현장 NCR 분석";#N/A,#N/A,FALSE,"현장품질감사";#N/A,#N/A,FALSE,"현장품질감사"}</definedName>
    <definedName name="부연터널A1217" localSheetId="8">#REF!</definedName>
    <definedName name="부연터널A1217" localSheetId="9">#REF!</definedName>
    <definedName name="부연터널A1217">#REF!</definedName>
    <definedName name="부연터널A1221" localSheetId="8">#REF!</definedName>
    <definedName name="부연터널A1221" localSheetId="9">#REF!</definedName>
    <definedName name="부연터널A1221">#REF!</definedName>
    <definedName name="부지매입단가">#N/A</definedName>
    <definedName name="부진형황_비동기" localSheetId="8" hidden="1">{#N/A,#N/A,FALSE,"3가";#N/A,#N/A,FALSE,"3나";#N/A,#N/A,FALSE,"3다"}</definedName>
    <definedName name="부진형황_비동기" localSheetId="9" hidden="1">{#N/A,#N/A,FALSE,"3가";#N/A,#N/A,FALSE,"3나";#N/A,#N/A,FALSE,"3다"}</definedName>
    <definedName name="부진형황_비동기" hidden="1">{#N/A,#N/A,FALSE,"3가";#N/A,#N/A,FALSE,"3나";#N/A,#N/A,FALSE,"3다"}</definedName>
    <definedName name="부천시" localSheetId="8">#REF!</definedName>
    <definedName name="부천시" localSheetId="6">#REF!</definedName>
    <definedName name="부천시" localSheetId="9">#REF!</definedName>
    <definedName name="부천시">#REF!</definedName>
    <definedName name="부태철콘" localSheetId="6">#N/A</definedName>
    <definedName name="북구_태전동" localSheetId="7">#REF!</definedName>
    <definedName name="북구_태전동" localSheetId="6">#REF!</definedName>
    <definedName name="북아현" hidden="1">#REF!</definedName>
    <definedName name="북아현동" hidden="1">#REF!</definedName>
    <definedName name="분" localSheetId="7" hidden="1">{#N/A,#N/A,FALSE,"이태원철근"}</definedName>
    <definedName name="분" localSheetId="8" hidden="1">{#N/A,#N/A,FALSE,"이태원철근"}</definedName>
    <definedName name="분" localSheetId="6" hidden="1">{#N/A,#N/A,FALSE,"이태원철근"}</definedName>
    <definedName name="분" localSheetId="9" hidden="1">{#N/A,#N/A,FALSE,"이태원철근"}</definedName>
    <definedName name="분" hidden="1">{#N/A,#N/A,FALSE,"이태원철근"}</definedName>
    <definedName name="분_1" hidden="1">{#N/A,#N/A,FALSE,"이태원철근"}</definedName>
    <definedName name="분당공" localSheetId="7" hidden="1">#REF!</definedName>
    <definedName name="분당공" localSheetId="8" hidden="1">#REF!</definedName>
    <definedName name="분당공" localSheetId="9" hidden="1">#REF!</definedName>
    <definedName name="분당공" hidden="1">#REF!</definedName>
    <definedName name="분당물가" localSheetId="7" hidden="1">#REF!</definedName>
    <definedName name="분당물가" localSheetId="8" hidden="1">#REF!</definedName>
    <definedName name="분당물가" localSheetId="9" hidden="1">#REF!</definedName>
    <definedName name="분당물가" hidden="1">#REF!</definedName>
    <definedName name="분당코아" localSheetId="7" hidden="1">#REF!</definedName>
    <definedName name="분당코아" localSheetId="8" hidden="1">#REF!</definedName>
    <definedName name="분당코아" localSheetId="9" hidden="1">#REF!</definedName>
    <definedName name="분당코아" hidden="1">#REF!</definedName>
    <definedName name="분당협조" localSheetId="7" hidden="1">{#N/A,#N/A,FALSE,"이태원철근"}</definedName>
    <definedName name="분당협조" localSheetId="8" hidden="1">{#N/A,#N/A,FALSE,"이태원철근"}</definedName>
    <definedName name="분당협조" localSheetId="6" hidden="1">{#N/A,#N/A,FALSE,"이태원철근"}</definedName>
    <definedName name="분당협조" localSheetId="9" hidden="1">{#N/A,#N/A,FALSE,"이태원철근"}</definedName>
    <definedName name="분당협조" hidden="1">{#N/A,#N/A,FALSE,"이태원철근"}</definedName>
    <definedName name="분당협조_1" hidden="1">{#N/A,#N/A,FALSE,"이태원철근"}</definedName>
    <definedName name="분류" localSheetId="8">OFFSET(#REF!,0,0,COUNTA(#REF!),1)</definedName>
    <definedName name="분류" localSheetId="9">OFFSET(#REF!,0,0,COUNTA(#REF!),1)</definedName>
    <definedName name="분류">OFFSET(#REF!,0,0,COUNTA(#REF!),1)</definedName>
    <definedName name="분리과세" localSheetId="7">#REF!</definedName>
    <definedName name="분리과세" localSheetId="8">#REF!</definedName>
    <definedName name="분리과세" localSheetId="9">#REF!</definedName>
    <definedName name="분리과세">#REF!</definedName>
    <definedName name="분리과세세율" localSheetId="7">#REF!</definedName>
    <definedName name="분리과세세율" localSheetId="8">#REF!</definedName>
    <definedName name="분리과세세율" localSheetId="9">#REF!</definedName>
    <definedName name="분리과세세율">#REF!</definedName>
    <definedName name="분리과세액" localSheetId="7">#REF!</definedName>
    <definedName name="분리과세액" localSheetId="8">#REF!</definedName>
    <definedName name="분리과세액" localSheetId="9">#REF!</definedName>
    <definedName name="분리과세액">#REF!</definedName>
    <definedName name="분묘조사서" localSheetId="7" hidden="1">{"'공고지번'!$A$1:$E$219"}</definedName>
    <definedName name="분묘조사서" localSheetId="6" hidden="1">{"'공고지번'!$A$1:$E$219"}</definedName>
    <definedName name="분묘조사서" hidden="1">{"'공고지번'!$A$1:$E$219"}</definedName>
    <definedName name="분묘조서" localSheetId="8">#REF!</definedName>
    <definedName name="분묘조서" localSheetId="9">#REF!</definedName>
    <definedName name="분묘조서">#REF!</definedName>
    <definedName name="분배2way" localSheetId="8">#REF!</definedName>
    <definedName name="분배2way" localSheetId="9">#REF!</definedName>
    <definedName name="분배2way">#REF!</definedName>
    <definedName name="분배기2WAY" localSheetId="8">#REF!</definedName>
    <definedName name="분배기2WAY" localSheetId="9">#REF!</definedName>
    <definedName name="분배기2WAY">#REF!</definedName>
    <definedName name="분배함철거" localSheetId="8">#REF!</definedName>
    <definedName name="분배함철거" localSheetId="9">#REF!</definedName>
    <definedName name="분배함철거">#REF!</definedName>
    <definedName name="분배함취부" localSheetId="8">#REF!</definedName>
    <definedName name="분배함취부" localSheetId="9">#REF!</definedName>
    <definedName name="분배함취부">#REF!</definedName>
    <definedName name="분사처리" localSheetId="8">#REF!</definedName>
    <definedName name="분사처리" localSheetId="9">#REF!</definedName>
    <definedName name="분사처리">#REF!</definedName>
    <definedName name="분양가격2" localSheetId="8" hidden="1">{"'평형별규모'!$A$2:$M$11"}</definedName>
    <definedName name="분양가격2" localSheetId="9" hidden="1">{"'평형별규모'!$A$2:$M$11"}</definedName>
    <definedName name="분양가격2" hidden="1">{"'평형별규모'!$A$2:$M$11"}</definedName>
    <definedName name="분양금회수방안" localSheetId="8">#REF!</definedName>
    <definedName name="분양금회수방안" localSheetId="9">#REF!</definedName>
    <definedName name="분양금회수방안">#REF!</definedName>
    <definedName name="분양내역" hidden="1">{#N/A,#N/A,FALSE,"현장 NCR 분석";#N/A,#N/A,FALSE,"현장품질감사";#N/A,#N/A,FALSE,"현장품질감사"}</definedName>
    <definedName name="분양수입금">#N/A</definedName>
    <definedName name="분전반" localSheetId="7">BlankMacro1</definedName>
    <definedName name="분전반" localSheetId="6">BlankMacro1</definedName>
    <definedName name="불균3way" localSheetId="8">#REF!</definedName>
    <definedName name="불균3way" localSheetId="9">#REF!</definedName>
    <definedName name="불균3way">#REF!</definedName>
    <definedName name="브라켓1" localSheetId="7">#REF!</definedName>
    <definedName name="브라켓1" localSheetId="6">#REF!</definedName>
    <definedName name="브라켓2" localSheetId="6">#REF!</definedName>
    <definedName name="브라켓길이1" localSheetId="8">#REF!</definedName>
    <definedName name="브라켓길이1" localSheetId="9">#REF!</definedName>
    <definedName name="브라켓길이1">#REF!</definedName>
    <definedName name="브라켓길이2" localSheetId="8">#REF!</definedName>
    <definedName name="브라켓길이2" localSheetId="9">#REF!</definedName>
    <definedName name="브라켓길이2">#REF!</definedName>
    <definedName name="브라켓높이1" localSheetId="8">#REF!</definedName>
    <definedName name="브라켓높이1" localSheetId="9">#REF!</definedName>
    <definedName name="브라켓높이1">#REF!</definedName>
    <definedName name="브라켓높이2" localSheetId="8">#REF!</definedName>
    <definedName name="브라켓높이2" localSheetId="9">#REF!</definedName>
    <definedName name="브라켓높이2">#REF!</definedName>
    <definedName name="브라켓폭" localSheetId="8">#REF!</definedName>
    <definedName name="브라켓폭" localSheetId="9">#REF!</definedName>
    <definedName name="브라켓폭">#REF!</definedName>
    <definedName name="브이c" localSheetId="6">#REF!</definedName>
    <definedName name="블럭" localSheetId="8">#REF!</definedName>
    <definedName name="블럭" localSheetId="9">#REF!</definedName>
    <definedName name="블럭">#REF!</definedName>
    <definedName name="블록H" localSheetId="8">#REF!</definedName>
    <definedName name="블록H" localSheetId="9">#REF!</definedName>
    <definedName name="블록H">#REF!</definedName>
    <definedName name="블록V" localSheetId="8">#REF!</definedName>
    <definedName name="블록V" localSheetId="9">#REF!</definedName>
    <definedName name="블록V">#REF!</definedName>
    <definedName name="備_________考" localSheetId="8">#REF!</definedName>
    <definedName name="備_________考" localSheetId="9">#REF!</definedName>
    <definedName name="備_________考">#REF!</definedName>
    <definedName name="비계1" localSheetId="8">#REF!</definedName>
    <definedName name="비계1" localSheetId="9">#REF!</definedName>
    <definedName name="비계1">#REF!</definedName>
    <definedName name="비계2" localSheetId="8">#REF!</definedName>
    <definedName name="비계2" localSheetId="9">#REF!</definedName>
    <definedName name="비계2">#REF!</definedName>
    <definedName name="비계공" localSheetId="8">#REF!</definedName>
    <definedName name="비계공" localSheetId="9">#REF!</definedName>
    <definedName name="비계공">#REF!</definedName>
    <definedName name="비교" localSheetId="8">#REF!</definedName>
    <definedName name="비교" localSheetId="9">#REF!</definedName>
    <definedName name="비교">#REF!</definedName>
    <definedName name="비교검토" hidden="1">{#N/A,#N/A,FALSE,"단축1";#N/A,#N/A,FALSE,"단축2";#N/A,#N/A,FALSE,"단축3";#N/A,#N/A,FALSE,"장축";#N/A,#N/A,FALSE,"4WD"}</definedName>
    <definedName name="비교표준지" localSheetId="7">#REF!</definedName>
    <definedName name="비교표준지" localSheetId="8">#REF!</definedName>
    <definedName name="비교표준지" localSheetId="9">#REF!</definedName>
    <definedName name="비교표준지">#REF!</definedName>
    <definedName name="비닐절연전선1" localSheetId="8">#REF!</definedName>
    <definedName name="비닐절연전선1" localSheetId="9">#REF!</definedName>
    <definedName name="비닐절연전선1">#REF!</definedName>
    <definedName name="비닐절연전선2" localSheetId="8">#REF!</definedName>
    <definedName name="비닐절연전선2" localSheetId="9">#REF!</definedName>
    <definedName name="비닐절연전선2">#REF!</definedName>
    <definedName name="비닐절연전선3" localSheetId="8">#REF!</definedName>
    <definedName name="비닐절연전선3" localSheetId="9">#REF!</definedName>
    <definedName name="비닐절연전선3">#REF!</definedName>
    <definedName name="비닐절연전선4" localSheetId="8">#REF!</definedName>
    <definedName name="비닐절연전선4" localSheetId="9">#REF!</definedName>
    <definedName name="비닐절연전선4">#REF!</definedName>
    <definedName name="비닐절연전선5" localSheetId="8">#REF!</definedName>
    <definedName name="비닐절연전선5" localSheetId="9">#REF!</definedName>
    <definedName name="비닐절연전선5">#REF!</definedName>
    <definedName name="비도시용도지역no" localSheetId="8">#REF!</definedName>
    <definedName name="비도시용도지역no" localSheetId="9">#REF!</definedName>
    <definedName name="비도시용도지역no">#REF!</definedName>
    <definedName name="비례율" localSheetId="8" hidden="1">#REF!</definedName>
    <definedName name="비례율" localSheetId="9" hidden="1">#REF!</definedName>
    <definedName name="비례율" hidden="1">#REF!</definedName>
    <definedName name="비례율9.0" localSheetId="8" hidden="1">#REF!</definedName>
    <definedName name="비례율9.0" localSheetId="9" hidden="1">#REF!</definedName>
    <definedName name="비례율9.0" hidden="1">#REF!</definedName>
    <definedName name="비례율ㄷ\3" localSheetId="8">#REF!</definedName>
    <definedName name="비례율ㄷ\3" localSheetId="9">#REF!</definedName>
    <definedName name="비례율ㄷ\3">#REF!</definedName>
    <definedName name="비목1" localSheetId="8">#REF!</definedName>
    <definedName name="비목1" localSheetId="9">#REF!</definedName>
    <definedName name="비목1">#REF!</definedName>
    <definedName name="비목2" localSheetId="8">#REF!</definedName>
    <definedName name="비목2" localSheetId="9">#REF!</definedName>
    <definedName name="비목2">#REF!</definedName>
    <definedName name="비목3" localSheetId="8">#REF!</definedName>
    <definedName name="비목3" localSheetId="9">#REF!</definedName>
    <definedName name="비목3">#REF!</definedName>
    <definedName name="비목4" localSheetId="8">#REF!</definedName>
    <definedName name="비목4" localSheetId="9">#REF!</definedName>
    <definedName name="비목4">#REF!</definedName>
    <definedName name="비산2동" localSheetId="7" hidden="1">#REF!</definedName>
    <definedName name="비산2동" hidden="1">#REF!</definedName>
    <definedName name="비산중" localSheetId="7" hidden="1">#REF!</definedName>
    <definedName name="비산중" hidden="1">#REF!</definedName>
    <definedName name="비옥도" localSheetId="8">#REF!</definedName>
    <definedName name="비옥도" localSheetId="9">#REF!</definedName>
    <definedName name="비옥도">#REF!</definedName>
    <definedName name="비옥도no" localSheetId="8">#REF!</definedName>
    <definedName name="비옥도no" localSheetId="9">#REF!</definedName>
    <definedName name="비옥도no">#REF!</definedName>
    <definedName name="비용" localSheetId="7">#REF!</definedName>
    <definedName name="비용" localSheetId="8">#REF!</definedName>
    <definedName name="비용" localSheetId="9">#REF!</definedName>
    <definedName name="비용">#REF!</definedName>
    <definedName name="비율" localSheetId="8">#REF!</definedName>
    <definedName name="비율" localSheetId="9">#REF!</definedName>
    <definedName name="비율">#REF!</definedName>
    <definedName name="빈" localSheetId="8">#REF!</definedName>
    <definedName name="빈" localSheetId="9">#REF!</definedName>
    <definedName name="빈">#REF!</definedName>
    <definedName name="빈칸" localSheetId="7">#REF!</definedName>
    <definedName name="빈칸" localSheetId="8">#REF!</definedName>
    <definedName name="빈칸" localSheetId="9">#REF!</definedName>
    <definedName name="빈칸">#REF!</definedName>
    <definedName name="빌딩자동화시설가산" localSheetId="7">#REF!</definedName>
    <definedName name="빌딩자동화시설가산" localSheetId="8">#REF!</definedName>
    <definedName name="빌딩자동화시설가산" localSheetId="9">#REF!</definedName>
    <definedName name="빌딩자동화시설가산">#REF!</definedName>
    <definedName name="빙수" hidden="1">{#N/A,#N/A,FALSE,"1.CRITERIA";#N/A,#N/A,FALSE,"2.IS";#N/A,#N/A,FALSE,"3.BS";#N/A,#N/A,FALSE,"4.PER PL";#N/A,#N/A,FALSE,"5.INVESTMENT";#N/A,#N/A,FALSE,"6.공문";#N/A,#N/A,FALSE,"7.netinvest"}</definedName>
    <definedName name="뻐구기" localSheetId="8" hidden="1">{#N/A,#N/A,FALSE,"3가";#N/A,#N/A,FALSE,"3나";#N/A,#N/A,FALSE,"3다"}</definedName>
    <definedName name="뻐구기" localSheetId="9" hidden="1">{#N/A,#N/A,FALSE,"3가";#N/A,#N/A,FALSE,"3나";#N/A,#N/A,FALSE,"3다"}</definedName>
    <definedName name="뻐구기" hidden="1">{#N/A,#N/A,FALSE,"3가";#N/A,#N/A,FALSE,"3나";#N/A,#N/A,FALSE,"3다"}</definedName>
    <definedName name="ㅄ" localSheetId="8">#REF!</definedName>
    <definedName name="ㅄ" localSheetId="9">#REF!</definedName>
    <definedName name="ㅄ">#REF!</definedName>
    <definedName name="ㅄㄱ" localSheetId="7">#REF!</definedName>
    <definedName name="ㅄㄱ" localSheetId="8">#REF!</definedName>
    <definedName name="ㅄㄱ" localSheetId="9">#REF!</definedName>
    <definedName name="ㅄㄱ">#REF!</definedName>
    <definedName name="ㅅ" localSheetId="8">#REF!</definedName>
    <definedName name="ㅅ" localSheetId="9">#REF!</definedName>
    <definedName name="ㅅ">#REF!</definedName>
    <definedName name="ㅅ겨ㅕ" hidden="1">{#N/A,#N/A,TRUE,"매출진척-1";#N/A,#N/A,TRUE,"매출진척-2";#N/A,#N/A,TRUE,"제품실적";#N/A,#N/A,TRUE,"RAC";#N/A,#N/A,TRUE,"PAC ";#N/A,#N/A,TRUE,"재고현황";#N/A,#N/A,TRUE,"공지사항"}</definedName>
    <definedName name="ㅅㅅㅅ" localSheetId="8" hidden="1">{"'손익현황'!$A$1:$J$29"}</definedName>
    <definedName name="ㅅㅅㅅ" localSheetId="9" hidden="1">{"'손익현황'!$A$1:$J$29"}</definedName>
    <definedName name="ㅅㅅㅅ" hidden="1">#REF!</definedName>
    <definedName name="ㅅㅅㅅㅅㅅ" localSheetId="8" hidden="1">{#N/A,#N/A,FALSE,"3가";#N/A,#N/A,FALSE,"3나";#N/A,#N/A,FALSE,"3다"}</definedName>
    <definedName name="ㅅㅅㅅㅅㅅ" localSheetId="9" hidden="1">{#N/A,#N/A,FALSE,"3가";#N/A,#N/A,FALSE,"3나";#N/A,#N/A,FALSE,"3다"}</definedName>
    <definedName name="ㅅㅅㅅㅅㅅ" hidden="1">{#N/A,#N/A,FALSE,"3가";#N/A,#N/A,FALSE,"3나";#N/A,#N/A,FALSE,"3다"}</definedName>
    <definedName name="ㅅ죠" hidden="1">#REF!</definedName>
    <definedName name="사1" localSheetId="8">#REF!</definedName>
    <definedName name="사1" localSheetId="9">#REF!</definedName>
    <definedName name="사1">#REF!</definedName>
    <definedName name="사2" localSheetId="8">#REF!</definedName>
    <definedName name="사2" localSheetId="9">#REF!</definedName>
    <definedName name="사2">#REF!</definedName>
    <definedName name="사3" localSheetId="8">#REF!</definedName>
    <definedName name="사3" localSheetId="9">#REF!</definedName>
    <definedName name="사3">#REF!</definedName>
    <definedName name="사4" localSheetId="8">#REF!</definedName>
    <definedName name="사4" localSheetId="9">#REF!</definedName>
    <definedName name="사4">#REF!</definedName>
    <definedName name="사5" localSheetId="8">#REF!</definedName>
    <definedName name="사5" localSheetId="9">#REF!</definedName>
    <definedName name="사5">#REF!</definedName>
    <definedName name="사6" localSheetId="8">#REF!</definedName>
    <definedName name="사6" localSheetId="9">#REF!</definedName>
    <definedName name="사6">#REF!</definedName>
    <definedName name="사각" localSheetId="8">#REF!</definedName>
    <definedName name="사각" localSheetId="9">#REF!</definedName>
    <definedName name="사각">#REF!</definedName>
    <definedName name="사거리" localSheetId="8">#REF!</definedName>
    <definedName name="사거리" localSheetId="9">#REF!</definedName>
    <definedName name="사거리">#REF!</definedName>
    <definedName name="사경" localSheetId="8">#REF!</definedName>
    <definedName name="사경" localSheetId="9">#REF!</definedName>
    <definedName name="사경">#REF!</definedName>
    <definedName name="사경_1" localSheetId="8">#REF!</definedName>
    <definedName name="사경_1" localSheetId="9">#REF!</definedName>
    <definedName name="사경_1">#REF!</definedName>
    <definedName name="사경2" localSheetId="8">#REF!</definedName>
    <definedName name="사경2" localSheetId="9">#REF!</definedName>
    <definedName name="사경2">#REF!</definedName>
    <definedName name="사계계약고" localSheetId="7">#REF!</definedName>
    <definedName name="사계계약고" localSheetId="8">#REF!</definedName>
    <definedName name="사계계약고" localSheetId="9">#REF!</definedName>
    <definedName name="사계계약고">#REF!</definedName>
    <definedName name="사계비고" localSheetId="7">#REF!</definedName>
    <definedName name="사계비고" localSheetId="8">#REF!</definedName>
    <definedName name="사계비고" localSheetId="9">#REF!</definedName>
    <definedName name="사계비고">#REF!</definedName>
    <definedName name="사계소화" localSheetId="7">#REF!</definedName>
    <definedName name="사계소화" localSheetId="8">#REF!</definedName>
    <definedName name="사계소화" localSheetId="9">#REF!</definedName>
    <definedName name="사계소화">#REF!</definedName>
    <definedName name="사계전월실적" localSheetId="8">#REF!</definedName>
    <definedName name="사계전월실적" localSheetId="9">#REF!</definedName>
    <definedName name="사계전월실적">#REF!</definedName>
    <definedName name="사계투입" localSheetId="8">#REF!</definedName>
    <definedName name="사계투입" localSheetId="9">#REF!</definedName>
    <definedName name="사계투입">#REF!</definedName>
    <definedName name="사계현재실적" localSheetId="8">#REF!</definedName>
    <definedName name="사계현재실적" localSheetId="9">#REF!</definedName>
    <definedName name="사계현재실적">#REF!</definedName>
    <definedName name="사과" hidden="1">{#N/A,#N/A,FALSE,"지침";#N/A,#N/A,FALSE,"환경분석";#N/A,#N/A,FALSE,"Sheet16"}</definedName>
    <definedName name="사굴착" localSheetId="8">#REF!</definedName>
    <definedName name="사굴착" localSheetId="9">#REF!</definedName>
    <definedName name="사굴착">#REF!</definedName>
    <definedName name="사급경비" localSheetId="8">#REF!</definedName>
    <definedName name="사급경비" localSheetId="9">#REF!</definedName>
    <definedName name="사급경비">#REF!</definedName>
    <definedName name="사급경비1" localSheetId="8">#REF!</definedName>
    <definedName name="사급경비1" localSheetId="9">#REF!</definedName>
    <definedName name="사급경비1">#REF!</definedName>
    <definedName name="사급분재료비" localSheetId="8">#REF!</definedName>
    <definedName name="사급분재료비" localSheetId="9">#REF!</definedName>
    <definedName name="사급분재료비">#REF!</definedName>
    <definedName name="사급자재" localSheetId="8">#REF!</definedName>
    <definedName name="사급자재" localSheetId="9">#REF!</definedName>
    <definedName name="사급자재">#REF!</definedName>
    <definedName name="사급자재대" localSheetId="8">#REF!</definedName>
    <definedName name="사급자재대" localSheetId="9">#REF!</definedName>
    <definedName name="사급자재대">#REF!</definedName>
    <definedName name="사급장비" localSheetId="8">#REF!</definedName>
    <definedName name="사급장비" localSheetId="9">#REF!</definedName>
    <definedName name="사급장비">#REF!</definedName>
    <definedName name="사급장비비" localSheetId="8">#REF!</definedName>
    <definedName name="사급장비비" localSheetId="9">#REF!</definedName>
    <definedName name="사급장비비">#REF!</definedName>
    <definedName name="사급재료" localSheetId="8">#REF!</definedName>
    <definedName name="사급재료" localSheetId="9">#REF!</definedName>
    <definedName name="사급재료">#REF!</definedName>
    <definedName name="사급재료1" localSheetId="8">#REF!</definedName>
    <definedName name="사급재료1" localSheetId="9">#REF!</definedName>
    <definedName name="사급재료1">#REF!</definedName>
    <definedName name="사급재료비" localSheetId="8">#REF!</definedName>
    <definedName name="사급재료비" localSheetId="9">#REF!</definedName>
    <definedName name="사급재료비">#REF!</definedName>
    <definedName name="사람" hidden="1">{#N/A,#N/A,FALSE,"지침";#N/A,#N/A,FALSE,"환경분석";#N/A,#N/A,FALSE,"Sheet16"}</definedName>
    <definedName name="사리도" localSheetId="8">#REF!</definedName>
    <definedName name="사리도" localSheetId="9">#REF!</definedName>
    <definedName name="사리도">#REF!</definedName>
    <definedName name="사사진" localSheetId="8" hidden="1">#REF!</definedName>
    <definedName name="사사진" localSheetId="9" hidden="1">#REF!</definedName>
    <definedName name="사사진" hidden="1">#REF!</definedName>
    <definedName name="사양" hidden="1">{#N/A,#N/A,FALSE,"단축1";#N/A,#N/A,FALSE,"단축2";#N/A,#N/A,FALSE,"단축3";#N/A,#N/A,FALSE,"장축";#N/A,#N/A,FALSE,"4WD"}</definedName>
    <definedName name="사업계획" localSheetId="8">#REF!</definedName>
    <definedName name="사업계획" localSheetId="9">#REF!</definedName>
    <definedName name="사업계획">#REF!</definedName>
    <definedName name="사업고시기관" localSheetId="8">#REF!</definedName>
    <definedName name="사업고시기관" localSheetId="9">#REF!</definedName>
    <definedName name="사업고시기관">#REF!</definedName>
    <definedName name="사업고시번호" localSheetId="8">#REF!</definedName>
    <definedName name="사업고시번호" localSheetId="9">#REF!</definedName>
    <definedName name="사업고시번호">#REF!</definedName>
    <definedName name="사업고시일자" localSheetId="8">#REF!</definedName>
    <definedName name="사업고시일자" localSheetId="9">#REF!</definedName>
    <definedName name="사업고시일자">#REF!</definedName>
    <definedName name="사업명칭" localSheetId="8">#REF!</definedName>
    <definedName name="사업명칭" localSheetId="9">#REF!</definedName>
    <definedName name="사업명칭">#REF!</definedName>
    <definedName name="사업별_총괄1" localSheetId="8" hidden="1">{#N/A,#N/A,FALSE,"전력간선"}</definedName>
    <definedName name="사업별_총괄1" localSheetId="9" hidden="1">{#N/A,#N/A,FALSE,"전력간선"}</definedName>
    <definedName name="사업별_총괄1" hidden="1">{#N/A,#N/A,FALSE,"전력간선"}</definedName>
    <definedName name="사업부양식2" localSheetId="8" hidden="1">#REF!</definedName>
    <definedName name="사업부양식2" localSheetId="9" hidden="1">#REF!</definedName>
    <definedName name="사업부양식2" hidden="1">#REF!</definedName>
    <definedName name="사업소" localSheetId="8">#REF!</definedName>
    <definedName name="사업소" localSheetId="9">#REF!</definedName>
    <definedName name="사업소">#REF!</definedName>
    <definedName name="사업소구입" localSheetId="8">#REF!</definedName>
    <definedName name="사업소구입" localSheetId="9">#REF!</definedName>
    <definedName name="사업소구입">#REF!</definedName>
    <definedName name="사업시행조합" localSheetId="8" hidden="1">#REF!</definedName>
    <definedName name="사업시행조합" localSheetId="9" hidden="1">#REF!</definedName>
    <definedName name="사업시행조합" hidden="1">#REF!</definedName>
    <definedName name="사업시행조합우" localSheetId="8" hidden="1">#REF!</definedName>
    <definedName name="사업시행조합우" localSheetId="9" hidden="1">#REF!</definedName>
    <definedName name="사업시행조합우" hidden="1">#REF!</definedName>
    <definedName name="사원미지급" hidden="1">{#N/A,#N/A,FALSE,"1.CRITERIA";#N/A,#N/A,FALSE,"2.IS";#N/A,#N/A,FALSE,"3.BS";#N/A,#N/A,FALSE,"4.PER PL";#N/A,#N/A,FALSE,"5.INVESTMENT";#N/A,#N/A,FALSE,"6.공문";#N/A,#N/A,FALSE,"7.netinvest"}</definedName>
    <definedName name="사유지" localSheetId="7">BlankMacro1</definedName>
    <definedName name="사유지" localSheetId="8">BlankMacro1</definedName>
    <definedName name="사유지" localSheetId="6">BlankMacro1</definedName>
    <definedName name="사유지" localSheetId="9">BlankMacro1</definedName>
    <definedName name="사유지">BlankMacro1</definedName>
    <definedName name="사유지용지조서" localSheetId="8">{"Book1","부대-(표지판,데리,가드).xls","부대-(낙,차,중분대).xls"}</definedName>
    <definedName name="사유지용지조서" localSheetId="9">{"Book1","부대-(표지판,데리,가드).xls","부대-(낙,차,중분대).xls"}</definedName>
    <definedName name="사유지용지조서">{"Book1","부대-(표지판,데리,가드).xls","부대-(낙,차,중분대).xls"}</definedName>
    <definedName name="사잇길" localSheetId="8" hidden="1">{#N/A,#N/A,FALSE,"3가";#N/A,#N/A,FALSE,"3나";#N/A,#N/A,FALSE,"3다"}</definedName>
    <definedName name="사잇길" localSheetId="9" hidden="1">{#N/A,#N/A,FALSE,"3가";#N/A,#N/A,FALSE,"3나";#N/A,#N/A,FALSE,"3다"}</definedName>
    <definedName name="사잇길" hidden="1">{#N/A,#N/A,FALSE,"3가";#N/A,#N/A,FALSE,"3나";#N/A,#N/A,FALSE,"3다"}</definedName>
    <definedName name="사장실" localSheetId="7">#REF!</definedName>
    <definedName name="사장실" localSheetId="8">#REF!</definedName>
    <definedName name="사장실" localSheetId="6">#REF!</definedName>
    <definedName name="사장실" localSheetId="9">#REF!</definedName>
    <definedName name="사장실">#REF!</definedName>
    <definedName name="사장실CFO" localSheetId="8">#REF!</definedName>
    <definedName name="사장실CFO" localSheetId="6">#REF!</definedName>
    <definedName name="사장실CFO" localSheetId="9">#REF!</definedName>
    <definedName name="사장실CFO">#REF!</definedName>
    <definedName name="사재" localSheetId="8">#REF!</definedName>
    <definedName name="사재" localSheetId="9">#REF!</definedName>
    <definedName name="사재">#REF!</definedName>
    <definedName name="사재_1" localSheetId="8">#REF!</definedName>
    <definedName name="사재_1" localSheetId="9">#REF!</definedName>
    <definedName name="사재_1">#REF!</definedName>
    <definedName name="사재2" localSheetId="8">#REF!</definedName>
    <definedName name="사재2" localSheetId="9">#REF!</definedName>
    <definedName name="사재2">#REF!</definedName>
    <definedName name="사정" localSheetId="8">#REF!</definedName>
    <definedName name="사정" localSheetId="6">#REF!</definedName>
    <definedName name="사정" localSheetId="9">#REF!</definedName>
    <definedName name="사정">#REF!</definedName>
    <definedName name="사진" localSheetId="8">#REF!</definedName>
    <definedName name="사진" localSheetId="9">#REF!</definedName>
    <definedName name="사진1" localSheetId="8">#REF!</definedName>
    <definedName name="사진1" localSheetId="9">#REF!</definedName>
    <definedName name="사진1">#REF!</definedName>
    <definedName name="사진11" localSheetId="8">#REF!</definedName>
    <definedName name="사진11" localSheetId="9">#REF!</definedName>
    <definedName name="사진11">#REF!</definedName>
    <definedName name="사진111" localSheetId="8" hidden="1">#REF!</definedName>
    <definedName name="사진111" localSheetId="9" hidden="1">#REF!</definedName>
    <definedName name="사진111" hidden="1">#REF!</definedName>
    <definedName name="사진2" localSheetId="8">#REF!</definedName>
    <definedName name="사진2" localSheetId="9">#REF!</definedName>
    <definedName name="사진2">#REF!</definedName>
    <definedName name="사진3" localSheetId="8">#REF!</definedName>
    <definedName name="사진3" localSheetId="9">#REF!</definedName>
    <definedName name="사진3">#REF!</definedName>
    <definedName name="사진7" hidden="1">#REF!</definedName>
    <definedName name="사진RE" localSheetId="8">#REF!</definedName>
    <definedName name="사진RE" localSheetId="9">#REF!</definedName>
    <definedName name="사진RE">#REF!</definedName>
    <definedName name="사진용지" localSheetId="8" hidden="1">#REF!</definedName>
    <definedName name="사진용지" localSheetId="9" hidden="1">#REF!</definedName>
    <definedName name="사진용지" hidden="1">#REF!</definedName>
    <definedName name="산재" localSheetId="8">#REF!</definedName>
    <definedName name="산재" localSheetId="9">#REF!</definedName>
    <definedName name="산재">#REF!</definedName>
    <definedName name="산재2" localSheetId="8">#REF!</definedName>
    <definedName name="산재2" localSheetId="9">#REF!</definedName>
    <definedName name="산재2">#REF!</definedName>
    <definedName name="산재보험료" localSheetId="7">#REF!</definedName>
    <definedName name="산재보험료" localSheetId="8">#REF!</definedName>
    <definedName name="산재보험료" localSheetId="9">#REF!</definedName>
    <definedName name="산재보험료">#REF!</definedName>
    <definedName name="산재보험료요율" localSheetId="7">#REF!</definedName>
    <definedName name="산재보험료표" localSheetId="7">#REF!</definedName>
    <definedName name="산출2" localSheetId="7">#REF!</definedName>
    <definedName name="산출경비" localSheetId="7">#REF!</definedName>
    <definedName name="산출근거" localSheetId="7" hidden="1">#REF!</definedName>
    <definedName name="산출근거" localSheetId="8" hidden="1">#REF!</definedName>
    <definedName name="산출근거" localSheetId="9" hidden="1">#REF!</definedName>
    <definedName name="산출근거" hidden="1">#REF!</definedName>
    <definedName name="산출근거1" localSheetId="8">#REF!</definedName>
    <definedName name="산출근거1" localSheetId="9">#REF!</definedName>
    <definedName name="산출근거1">#REF!</definedName>
    <definedName name="산출근거2" localSheetId="8">#REF!</definedName>
    <definedName name="산출근거2" localSheetId="9">#REF!</definedName>
    <definedName name="산출근거2">#REF!</definedName>
    <definedName name="산출근거근거" localSheetId="8">#REF!</definedName>
    <definedName name="산출근거근거" localSheetId="9">#REF!</definedName>
    <definedName name="산출근거근거">#REF!</definedName>
    <definedName name="산출기초" localSheetId="8">#REF!</definedName>
    <definedName name="산출기초" localSheetId="9">#REF!</definedName>
    <definedName name="산출기초">#REF!</definedName>
    <definedName name="산출기초2" localSheetId="8" hidden="1">#REF!</definedName>
    <definedName name="산출기초2" localSheetId="9" hidden="1">#REF!</definedName>
    <definedName name="산출기초2" hidden="1">#REF!</definedName>
    <definedName name="산출기초표" localSheetId="8">#REF!</definedName>
    <definedName name="산출기초표" localSheetId="9">#REF!</definedName>
    <definedName name="산출기초표">#REF!</definedName>
    <definedName name="산출내역1" localSheetId="7" hidden="1">{"'공고지번'!$A$1:$E$219"}</definedName>
    <definedName name="산출내역1" localSheetId="6" hidden="1">{"'공고지번'!$A$1:$E$219"}</definedName>
    <definedName name="산출내역1" hidden="1">{"'공고지번'!$A$1:$E$219"}</definedName>
    <definedName name="산출내역3" localSheetId="7" hidden="1">{"'공고지번'!$A$1:$E$219"}</definedName>
    <definedName name="산출내역3" localSheetId="6" hidden="1">{"'공고지번'!$A$1:$E$219"}</definedName>
    <definedName name="산출내역3" hidden="1">{"'공고지번'!$A$1:$E$219"}</definedName>
    <definedName name="산출발송" localSheetId="8">#REF!</definedName>
    <definedName name="산출발송" localSheetId="9">#REF!</definedName>
    <definedName name="산출발송">#REF!</definedName>
    <definedName name="삼" localSheetId="7">#REF!</definedName>
    <definedName name="삼" localSheetId="8">#REF!</definedName>
    <definedName name="삼" localSheetId="9">#REF!</definedName>
    <definedName name="삼">#REF!</definedName>
    <definedName name="삼룡이" localSheetId="6">#N/A</definedName>
    <definedName name="삼성" localSheetId="8">#REF!</definedName>
    <definedName name="삼성" localSheetId="9">#REF!</definedName>
    <definedName name="삼성">#REF!</definedName>
    <definedName name="삼숭" localSheetId="8">#REF!</definedName>
    <definedName name="삼숭" localSheetId="9">#REF!</definedName>
    <definedName name="삼숭">#REF!</definedName>
    <definedName name="삼숭1" localSheetId="8">#REF!</definedName>
    <definedName name="삼숭1" localSheetId="9">#REF!</definedName>
    <definedName name="삼숭1">#REF!</definedName>
    <definedName name="삼우" localSheetId="8">물건조서!삼우</definedName>
    <definedName name="삼우" localSheetId="9">물건조서!삼우</definedName>
    <definedName name="삼우">[0]!삼우</definedName>
    <definedName name="삼웅견적서" localSheetId="6">#N/A</definedName>
    <definedName name="삼웅철콘견적" localSheetId="6">#N/A</definedName>
    <definedName name="삼웅토공견적" localSheetId="6">#N/A</definedName>
    <definedName name="삼익가든" localSheetId="8" hidden="1">{#N/A,#N/A,FALSE,"견적조건";#N/A,#N/A,FALSE,"산출근거"}</definedName>
    <definedName name="삼익가든" localSheetId="9" hidden="1">{#N/A,#N/A,FALSE,"견적조건";#N/A,#N/A,FALSE,"산출근거"}</definedName>
    <definedName name="삼익가든" hidden="1">{#N/A,#N/A,FALSE,"견적조건";#N/A,#N/A,FALSE,"산출근거"}</definedName>
    <definedName name="삼추" localSheetId="8">#REF!</definedName>
    <definedName name="삼추" localSheetId="9">#REF!</definedName>
    <definedName name="삼추">#REF!</definedName>
    <definedName name="삼팔" localSheetId="8">#REF!</definedName>
    <definedName name="삼팔" localSheetId="9">#REF!</definedName>
    <definedName name="삼팔">#REF!</definedName>
    <definedName name="상" localSheetId="8">#REF!</definedName>
    <definedName name="상" localSheetId="9">#REF!</definedName>
    <definedName name="상">#REF!</definedName>
    <definedName name="상1" localSheetId="7">#REF!</definedName>
    <definedName name="상1" localSheetId="6">#REF!</definedName>
    <definedName name="상2" localSheetId="6">#REF!</definedName>
    <definedName name="상가부분가산1층" localSheetId="8">#REF!</definedName>
    <definedName name="상가부분가산1층" localSheetId="9">#REF!</definedName>
    <definedName name="상가부분가산1층">#REF!</definedName>
    <definedName name="상가부분가산2층" localSheetId="8">#REF!</definedName>
    <definedName name="상가부분가산2층" localSheetId="9">#REF!</definedName>
    <definedName name="상가부분가산2층">#REF!</definedName>
    <definedName name="상가분양가">#N/A</definedName>
    <definedName name="상가분양가격" localSheetId="8" hidden="1">{"'평형별규모'!$A$2:$M$11"}</definedName>
    <definedName name="상가분양가격" localSheetId="9" hidden="1">{"'평형별규모'!$A$2:$M$11"}</definedName>
    <definedName name="상가분양가격" hidden="1">{"'평형별규모'!$A$2:$M$11"}</definedName>
    <definedName name="상가수입금">#N/A</definedName>
    <definedName name="상각반영" localSheetId="7">#N/A</definedName>
    <definedName name="상각반영" localSheetId="8">ROUNDDOWN(#REF!*#REF!*물건조서!월수/12,0)</definedName>
    <definedName name="상각반영" localSheetId="6">ROUNDDOWN(#REF!*#REF!*수목가격!월수/12,0)</definedName>
    <definedName name="상각반영" localSheetId="9">ROUNDDOWN(#REF!*#REF!*물건조서!월수/12,0)</definedName>
    <definedName name="상각완료년도" localSheetId="7">DATE(YEAR(#REF!)+#REF!,MONTH(#REF!),DAY(#REF!))</definedName>
    <definedName name="상각완료년도" localSheetId="8">DATE(YEAR(#REF!)+#REF!,MONTH(#REF!),DAY(#REF!))</definedName>
    <definedName name="상각완료년도" localSheetId="6">DATE(YEAR(#REF!)+#REF!,MONTH(#REF!),DAY(#REF!))</definedName>
    <definedName name="상각완료년도" localSheetId="9">DATE(YEAR(#REF!)+#REF!,MONTH(#REF!),DAY(#REF!))</definedName>
    <definedName name="상각완료년도">DATE(YEAR(#REF!)+#REF!,MONTH(#REF!),DAY(#REF!))</definedName>
    <definedName name="상권" localSheetId="8">#REF!</definedName>
    <definedName name="상권" localSheetId="9">#REF!</definedName>
    <definedName name="상권">#REF!</definedName>
    <definedName name="상권분석" localSheetId="8">#REF!</definedName>
    <definedName name="상권분석" localSheetId="9">#REF!</definedName>
    <definedName name="상권분석">#REF!</definedName>
    <definedName name="상권분석1" localSheetId="8">#REF!</definedName>
    <definedName name="상권분석1" localSheetId="9">#REF!</definedName>
    <definedName name="상권분석1">#REF!</definedName>
    <definedName name="상대동" localSheetId="8">#REF!</definedName>
    <definedName name="상대동" localSheetId="9">#REF!</definedName>
    <definedName name="상대동">#REF!</definedName>
    <definedName name="상대동단가" localSheetId="8">#REF!</definedName>
    <definedName name="상대동단가" localSheetId="9">#REF!</definedName>
    <definedName name="상대동단가">#REF!</definedName>
    <definedName name="상대합" localSheetId="8">#REF!</definedName>
    <definedName name="상대합" localSheetId="9">#REF!</definedName>
    <definedName name="상대합">#REF!</definedName>
    <definedName name="상면" localSheetId="8" hidden="1">{#N/A,#N/A,FALSE,"3가";#N/A,#N/A,FALSE,"3나";#N/A,#N/A,FALSE,"3다"}</definedName>
    <definedName name="상면" localSheetId="9" hidden="1">{#N/A,#N/A,FALSE,"3가";#N/A,#N/A,FALSE,"3나";#N/A,#N/A,FALSE,"3다"}</definedName>
    <definedName name="상면" hidden="1">{#N/A,#N/A,FALSE,"3가";#N/A,#N/A,FALSE,"3나";#N/A,#N/A,FALSE,"3다"}</definedName>
    <definedName name="상모" localSheetId="8">#REF!</definedName>
    <definedName name="상모" localSheetId="9">#REF!</definedName>
    <definedName name="상모">#REF!</definedName>
    <definedName name="상부슬라브" localSheetId="8">#REF!</definedName>
    <definedName name="상부슬라브" localSheetId="9">#REF!</definedName>
    <definedName name="상부슬라브">#REF!</definedName>
    <definedName name="상슬" localSheetId="8">#REF!</definedName>
    <definedName name="상슬" localSheetId="9">#REF!</definedName>
    <definedName name="상슬">#REF!</definedName>
    <definedName name="상업고저" localSheetId="8">#REF!</definedName>
    <definedName name="상업고저" localSheetId="9">#REF!</definedName>
    <definedName name="상업고저">#REF!</definedName>
    <definedName name="상업도로접면" localSheetId="8">#REF!</definedName>
    <definedName name="상업도로접면" localSheetId="9">#REF!</definedName>
    <definedName name="상업도로접면">#REF!</definedName>
    <definedName name="상업토지용도" localSheetId="8">#REF!</definedName>
    <definedName name="상업토지용도" localSheetId="9">#REF!</definedName>
    <definedName name="상업토지용도">#REF!</definedName>
    <definedName name="상업형상" localSheetId="8">#REF!</definedName>
    <definedName name="상업형상" localSheetId="9">#REF!</definedName>
    <definedName name="상업형상">#REF!</definedName>
    <definedName name="상주" localSheetId="7">#REF!</definedName>
    <definedName name="상주" localSheetId="8">물건조서!상주</definedName>
    <definedName name="상주" localSheetId="9">물건조서!상주</definedName>
    <definedName name="상주">[0]!상주</definedName>
    <definedName name="상주감리" hidden="1">{#N/A,#N/A,FALSE,"지침";#N/A,#N/A,FALSE,"환경분석";#N/A,#N/A,FALSE,"Sheet16"}</definedName>
    <definedName name="상품" localSheetId="8" hidden="1">#REF!</definedName>
    <definedName name="상품" localSheetId="9" hidden="1">#REF!</definedName>
    <definedName name="상품" hidden="1">#REF!</definedName>
    <definedName name="상품매출액" localSheetId="7">#REF!</definedName>
    <definedName name="새공통" localSheetId="7" hidden="1">{#N/A,#N/A,FALSE,"이태원철근"}</definedName>
    <definedName name="새공통" localSheetId="8" hidden="1">{#N/A,#N/A,FALSE,"이태원철근"}</definedName>
    <definedName name="새공통" localSheetId="6" hidden="1">{#N/A,#N/A,FALSE,"이태원철근"}</definedName>
    <definedName name="새공통" localSheetId="9" hidden="1">{#N/A,#N/A,FALSE,"이태원철근"}</definedName>
    <definedName name="새공통" hidden="1">{#N/A,#N/A,FALSE,"이태원철근"}</definedName>
    <definedName name="새공통_1" hidden="1">{#N/A,#N/A,FALSE,"이태원철근"}</definedName>
    <definedName name="새나라" localSheetId="6">#N/A</definedName>
    <definedName name="새만득이" localSheetId="7" hidden="1">{#N/A,#N/A,FALSE,"2~8번"}</definedName>
    <definedName name="새만득이" localSheetId="6" hidden="1">{#N/A,#N/A,FALSE,"2~8번"}</definedName>
    <definedName name="새만득이" hidden="1">{#N/A,#N/A,FALSE,"2~8번"}</definedName>
    <definedName name="새새샛" localSheetId="8">{"'미착금액'!$A$4:$G$14"}</definedName>
    <definedName name="새새샛" localSheetId="9">{"'미착금액'!$A$4:$G$14"}</definedName>
    <definedName name="새새샛">{"'미착금액'!$A$4:$G$14"}</definedName>
    <definedName name="새이름" localSheetId="7">#REF!</definedName>
    <definedName name="새이을" hidden="1">{#N/A,#N/A,FALSE,"지침";#N/A,#N/A,FALSE,"환경분석";#N/A,#N/A,FALSE,"Sheet16"}</definedName>
    <definedName name="색재2" localSheetId="7">#REF!</definedName>
    <definedName name="샘물영업팀" localSheetId="7">#REF!</definedName>
    <definedName name="샘물영업팀" localSheetId="8">#REF!</definedName>
    <definedName name="샘물영업팀" localSheetId="9">#REF!</definedName>
    <definedName name="샘물영업팀">#REF!</definedName>
    <definedName name="생겼냐" localSheetId="8">#REF!</definedName>
    <definedName name="생겼냐" localSheetId="9">#REF!</definedName>
    <definedName name="생겼냐">#REF!</definedName>
    <definedName name="생사1호" localSheetId="7">#REF!</definedName>
    <definedName name="샷" localSheetId="8">BLCH</definedName>
    <definedName name="샷" localSheetId="9">BLCH</definedName>
    <definedName name="샷">BLCH</definedName>
    <definedName name="샷시공" localSheetId="8">#REF!</definedName>
    <definedName name="샷시공" localSheetId="9">#REF!</definedName>
    <definedName name="샷시공">#REF!</definedName>
    <definedName name="서구계" localSheetId="8">#REF!</definedName>
    <definedName name="서구계" localSheetId="9">#REF!</definedName>
    <definedName name="서구계">#REF!</definedName>
    <definedName name="서구합" localSheetId="8">#REF!</definedName>
    <definedName name="서구합" localSheetId="9">#REF!</definedName>
    <definedName name="서구합">#REF!</definedName>
    <definedName name="서비스임대" hidden="1">#REF!</definedName>
    <definedName name="서서ㅓㅅ" localSheetId="8">#REF!</definedName>
    <definedName name="서서ㅓㅅ" localSheetId="9">#REF!</definedName>
    <definedName name="서서ㅓㅅ">#REF!</definedName>
    <definedName name="서울TRS" localSheetId="8">물건조서!서울TRS</definedName>
    <definedName name="서울TRS" localSheetId="9">물건조서!서울TRS</definedName>
    <definedName name="서울TRS">[0]!서울TRS</definedName>
    <definedName name="서울시" localSheetId="8">#REF!</definedName>
    <definedName name="서울시" localSheetId="9">#REF!</definedName>
    <definedName name="서울시">#REF!</definedName>
    <definedName name="서이" hidden="1">{#N/A,#N/A,FALSE,"1.CRITERIA";#N/A,#N/A,FALSE,"2.IS";#N/A,#N/A,FALSE,"3.BS";#N/A,#N/A,FALSE,"4.PER PL";#N/A,#N/A,FALSE,"5.INVESTMENT";#N/A,#N/A,FALSE,"6.공문";#N/A,#N/A,FALSE,"7.netinvest"}</definedName>
    <definedName name="서진모" localSheetId="8">#REF!</definedName>
    <definedName name="서진모" localSheetId="9">#REF!</definedName>
    <definedName name="서진모">#REF!</definedName>
    <definedName name="서진용" localSheetId="8">#REF!</definedName>
    <definedName name="서진용" localSheetId="9">#REF!</definedName>
    <definedName name="서진용">#REF!</definedName>
    <definedName name="서현점" localSheetId="7">#REF!</definedName>
    <definedName name="석공" localSheetId="7">#REF!</definedName>
    <definedName name="석축" localSheetId="7">#REF!</definedName>
    <definedName name="선" localSheetId="8">#REF!</definedName>
    <definedName name="선" localSheetId="9">#REF!</definedName>
    <definedName name="선">#REF!</definedName>
    <definedName name="선급" localSheetId="7">#REF!</definedName>
    <definedName name="선급금" hidden="1">{#N/A,#N/A,FALSE,"1.CRITERIA";#N/A,#N/A,FALSE,"2.IS";#N/A,#N/A,FALSE,"3.BS";#N/A,#N/A,FALSE,"4.PER PL";#N/A,#N/A,FALSE,"5.INVESTMENT";#N/A,#N/A,FALSE,"6.공문";#N/A,#N/A,FALSE,"7.netinvest"}</definedName>
    <definedName name="선급비용" localSheetId="7">#REF!</definedName>
    <definedName name="선량1호" localSheetId="7">#REF!</definedName>
    <definedName name="선택" hidden="1">{#N/A,#N/A,FALSE,"지침";#N/A,#N/A,FALSE,"환경분석";#N/A,#N/A,FALSE,"Sheet16"}</definedName>
    <definedName name="선투입추정" localSheetId="8">#REF!</definedName>
    <definedName name="선투입추정" localSheetId="9">#REF!</definedName>
    <definedName name="선투입추정">#REF!</definedName>
    <definedName name="선하지가격" localSheetId="8">#REF!</definedName>
    <definedName name="선하지가격" localSheetId="9">#REF!</definedName>
    <definedName name="선하지가격">#REF!</definedName>
    <definedName name="설" localSheetId="8">#REF!</definedName>
    <definedName name="설" localSheetId="9">#REF!</definedName>
    <definedName name="설">#REF!</definedName>
    <definedName name="설개" localSheetId="8">물건조서!설개</definedName>
    <definedName name="설개" localSheetId="9">물건조서!설개</definedName>
    <definedName name="설개">[0]!설개</definedName>
    <definedName name="설게도급경비" localSheetId="8">#REF!</definedName>
    <definedName name="설게도급경비" localSheetId="9">#REF!</definedName>
    <definedName name="설게도급경비">#REF!</definedName>
    <definedName name="설게직접노무비" localSheetId="8">#REF!</definedName>
    <definedName name="설게직접노무비" localSheetId="9">#REF!</definedName>
    <definedName name="설게직접노무비">#REF!</definedName>
    <definedName name="설계간접노무비" localSheetId="8">#REF!</definedName>
    <definedName name="설계간접노무비" localSheetId="9">#REF!</definedName>
    <definedName name="설계간접노무비">#REF!</definedName>
    <definedName name="설계경비" localSheetId="8">#REF!</definedName>
    <definedName name="설계경비" localSheetId="9">#REF!</definedName>
    <definedName name="설계경비">#REF!</definedName>
    <definedName name="설계노무비" localSheetId="8">#REF!</definedName>
    <definedName name="설계노무비" localSheetId="9">#REF!</definedName>
    <definedName name="설계노무비">#REF!</definedName>
    <definedName name="설계단면력요약.SAP90Work" localSheetId="8">물건조서!설계단면력요약.SAP90Work</definedName>
    <definedName name="설계단면력요약.SAP90Work" localSheetId="9">물건조서!설계단면력요약.SAP90Work</definedName>
    <definedName name="설계단면력요약.SAP90Work">[0]!설계단면력요약.SAP90Work</definedName>
    <definedName name="설계도급경비" localSheetId="8">#REF!</definedName>
    <definedName name="설계도급경비" localSheetId="9">#REF!</definedName>
    <definedName name="설계도급경비">#REF!</definedName>
    <definedName name="설계도급분" localSheetId="8">#REF!</definedName>
    <definedName name="설계도급분" localSheetId="9">#REF!</definedName>
    <definedName name="설계도급분">#REF!</definedName>
    <definedName name="설계량" localSheetId="8" hidden="1">{#N/A,#N/A,FALSE,"3가";#N/A,#N/A,FALSE,"3나";#N/A,#N/A,FALSE,"3다"}</definedName>
    <definedName name="설계량" localSheetId="9" hidden="1">{#N/A,#N/A,FALSE,"3가";#N/A,#N/A,FALSE,"3나";#N/A,#N/A,FALSE,"3다"}</definedName>
    <definedName name="설계량" hidden="1">{#N/A,#N/A,FALSE,"3가";#N/A,#N/A,FALSE,"3나";#N/A,#N/A,FALSE,"3다"}</definedName>
    <definedName name="설계비율" localSheetId="7">#REF!</definedName>
    <definedName name="설계사급경비" localSheetId="8">#REF!</definedName>
    <definedName name="설계사급경비" localSheetId="9">#REF!</definedName>
    <definedName name="설계사급경비">#REF!</definedName>
    <definedName name="설계사급재료비" localSheetId="8">#REF!</definedName>
    <definedName name="설계사급재료비" localSheetId="9">#REF!</definedName>
    <definedName name="설계사급재료비">#REF!</definedName>
    <definedName name="설계속도" localSheetId="7">#REF!</definedName>
    <definedName name="설계이윤" localSheetId="8">#REF!</definedName>
    <definedName name="설계이윤" localSheetId="9">#REF!</definedName>
    <definedName name="설계이윤">#REF!</definedName>
    <definedName name="설계일반관리비" localSheetId="8">#REF!</definedName>
    <definedName name="설계일반관리비" localSheetId="9">#REF!</definedName>
    <definedName name="설계일반관리비">#REF!</definedName>
    <definedName name="설계재료비" localSheetId="8">#REF!</definedName>
    <definedName name="설계재료비" localSheetId="9">#REF!</definedName>
    <definedName name="설계재료비">#REF!</definedName>
    <definedName name="설계지입재료비" localSheetId="8">#REF!</definedName>
    <definedName name="설계지입재료비" localSheetId="9">#REF!</definedName>
    <definedName name="설계지입재료비">#REF!</definedName>
    <definedName name="설계직접노무비" localSheetId="8">#REF!</definedName>
    <definedName name="설계직접노무비" localSheetId="9">#REF!</definedName>
    <definedName name="설계직접노무비">#REF!</definedName>
    <definedName name="설계회사분" localSheetId="8">#REF!</definedName>
    <definedName name="설계회사분" localSheetId="9">#REF!</definedName>
    <definedName name="설계회사분">#REF!</definedName>
    <definedName name="설변공정표" localSheetId="7">BlankMacro1</definedName>
    <definedName name="설변공정표" localSheetId="6">BlankMacro1</definedName>
    <definedName name="설변현" localSheetId="7">#REF!</definedName>
    <definedName name="설변현" localSheetId="8">#REF!</definedName>
    <definedName name="설변현" localSheetId="9">#REF!</definedName>
    <definedName name="설변현">#REF!</definedName>
    <definedName name="설변현황" localSheetId="7" hidden="1">#REF!</definedName>
    <definedName name="설변현황" localSheetId="8" hidden="1">#REF!</definedName>
    <definedName name="설변현황" localSheetId="9" hidden="1">#REF!</definedName>
    <definedName name="설변현황" hidden="1">#REF!</definedName>
    <definedName name="설비" localSheetId="7" hidden="1">{#N/A,#N/A,FALSE,"이태원철근"}</definedName>
    <definedName name="설비" localSheetId="8" hidden="1">{#N/A,#N/A,FALSE,"이태원철근"}</definedName>
    <definedName name="설비" localSheetId="6" hidden="1">{#N/A,#N/A,FALSE,"이태원철근"}</definedName>
    <definedName name="설비" localSheetId="9" hidden="1">{#N/A,#N/A,FALSE,"이태원철근"}</definedName>
    <definedName name="설비" hidden="1">{#N/A,#N/A,FALSE,"이태원철근"}</definedName>
    <definedName name="설비_1" hidden="1">{#N/A,#N/A,FALSE,"이태원철근"}</definedName>
    <definedName name="설비기초일위" localSheetId="7">#REF!</definedName>
    <definedName name="설치17C" localSheetId="8">#REF!</definedName>
    <definedName name="설치17C" localSheetId="9">#REF!</definedName>
    <definedName name="설치17C">#REF!</definedName>
    <definedName name="성남시" localSheetId="7">#REF!</definedName>
    <definedName name="성남시" localSheetId="8">#REF!</definedName>
    <definedName name="성남시" localSheetId="9">#REF!</definedName>
    <definedName name="성남시">#REF!</definedName>
    <definedName name="성내중건임대테이블" localSheetId="8">#REF!</definedName>
    <definedName name="성내중건임대테이블" localSheetId="9">#REF!</definedName>
    <definedName name="성내중건임대테이블">#REF!</definedName>
    <definedName name="성단" localSheetId="8">#REF!</definedName>
    <definedName name="성단" localSheetId="9">#REF!</definedName>
    <definedName name="성단">#REF!</definedName>
    <definedName name="성명" localSheetId="7">#REF!</definedName>
    <definedName name="성명면적" localSheetId="8">#REF!</definedName>
    <definedName name="성명면적" localSheetId="9">#REF!</definedName>
    <definedName name="성명면적">#REF!</definedName>
    <definedName name="성명순" localSheetId="8">#REF!</definedName>
    <definedName name="성명순" localSheetId="9">#REF!</definedName>
    <definedName name="성명순">#REF!</definedName>
    <definedName name="성ㅂㄹ" localSheetId="8">#REF!</definedName>
    <definedName name="성ㅂㄹ" localSheetId="9">#REF!</definedName>
    <definedName name="성ㅂㄹ">#REF!</definedName>
    <definedName name="성적서" localSheetId="8" hidden="1">{#N/A,#N/A,FALSE,"3가";#N/A,#N/A,FALSE,"3나";#N/A,#N/A,FALSE,"3다"}</definedName>
    <definedName name="성적서" localSheetId="9" hidden="1">{#N/A,#N/A,FALSE,"3가";#N/A,#N/A,FALSE,"3나";#N/A,#N/A,FALSE,"3다"}</definedName>
    <definedName name="성적서" hidden="1">{#N/A,#N/A,FALSE,"3가";#N/A,#N/A,FALSE,"3나";#N/A,#N/A,FALSE,"3다"}</definedName>
    <definedName name="성토3" localSheetId="6">#N/A</definedName>
    <definedName name="성토단산3" localSheetId="7">BlankMacro1</definedName>
    <definedName name="성토단산3" localSheetId="6">BlankMacro1</definedName>
    <definedName name="성토도쟈" localSheetId="6">#N/A</definedName>
    <definedName name="세금" localSheetId="7">#REF!</definedName>
    <definedName name="세금" localSheetId="8">#REF!</definedName>
    <definedName name="세금" localSheetId="6">#REF!</definedName>
    <definedName name="세금" localSheetId="9">#REF!</definedName>
    <definedName name="세금">#REF!</definedName>
    <definedName name="세금1" localSheetId="8">#REF!</definedName>
    <definedName name="세금1" localSheetId="6">#REF!</definedName>
    <definedName name="세금1" localSheetId="9">#REF!</definedName>
    <definedName name="세금1">#REF!</definedName>
    <definedName name="세금2" localSheetId="8">#REF!</definedName>
    <definedName name="세금2" localSheetId="9">#REF!</definedName>
    <definedName name="세금2">#REF!</definedName>
    <definedName name="세금공과금" localSheetId="8">#REF!</definedName>
    <definedName name="세금공과금" localSheetId="9">#REF!</definedName>
    <definedName name="세금공과금">#REF!</definedName>
    <definedName name="세금유형" localSheetId="8">#REF!</definedName>
    <definedName name="세금유형" localSheetId="9">#REF!</definedName>
    <definedName name="세금유형">#REF!</definedName>
    <definedName name="세금종류" localSheetId="8">#REF!</definedName>
    <definedName name="세금종류" localSheetId="9">#REF!</definedName>
    <definedName name="세금종류">#REF!</definedName>
    <definedName name="세기장식" localSheetId="8" hidden="1">{#N/A,#N/A,FALSE,"현장 NCR 분석";#N/A,#N/A,FALSE,"현장품질감사";#N/A,#N/A,FALSE,"현장품질감사"}</definedName>
    <definedName name="세기장식" localSheetId="9" hidden="1">{#N/A,#N/A,FALSE,"현장 NCR 분석";#N/A,#N/A,FALSE,"현장품질감사";#N/A,#N/A,FALSE,"현장품질감사"}</definedName>
    <definedName name="세기장식" hidden="1">{#N/A,#N/A,FALSE,"현장 NCR 분석";#N/A,#N/A,FALSE,"현장품질감사";#N/A,#N/A,FALSE,"현장품질감사"}</definedName>
    <definedName name="세대수">#N/A</definedName>
    <definedName name="세로" localSheetId="8" hidden="1">{#N/A,#N/A,FALSE,"3가";#N/A,#N/A,FALSE,"3나";#N/A,#N/A,FALSE,"3다"}</definedName>
    <definedName name="세로" localSheetId="9" hidden="1">{#N/A,#N/A,FALSE,"3가";#N/A,#N/A,FALSE,"3나";#N/A,#N/A,FALSE,"3다"}</definedName>
    <definedName name="세로" hidden="1">{#N/A,#N/A,FALSE,"3가";#N/A,#N/A,FALSE,"3나";#N/A,#N/A,FALSE,"3다"}</definedName>
    <definedName name="세륜" localSheetId="8" hidden="1">#REF!</definedName>
    <definedName name="세륜" localSheetId="9" hidden="1">#REF!</definedName>
    <definedName name="세륜" hidden="1">#REF!</definedName>
    <definedName name="세륜2" localSheetId="8" hidden="1">#REF!</definedName>
    <definedName name="세륜2" localSheetId="9" hidden="1">#REF!</definedName>
    <definedName name="세륜2" hidden="1">#REF!</definedName>
    <definedName name="세입자인쇄영역" localSheetId="8">#REF!</definedName>
    <definedName name="세입자인쇄영역" localSheetId="9">#REF!</definedName>
    <definedName name="세입자인쇄영역">#REF!</definedName>
    <definedName name="세전익익" localSheetId="8" hidden="1">{#N/A,#N/A,FALSE,"지침";#N/A,#N/A,FALSE,"환경분석";#N/A,#N/A,FALSE,"Sheet16"}</definedName>
    <definedName name="세전익익" localSheetId="9" hidden="1">{#N/A,#N/A,FALSE,"지침";#N/A,#N/A,FALSE,"환경분석";#N/A,#N/A,FALSE,"Sheet16"}</definedName>
    <definedName name="세전익익" hidden="1">{#N/A,#N/A,FALSE,"지침";#N/A,#N/A,FALSE,"환경분석";#N/A,#N/A,FALSE,"Sheet16"}</definedName>
    <definedName name="세하" localSheetId="8" hidden="1">{#N/A,#N/A,FALSE,"3가";#N/A,#N/A,FALSE,"3나";#N/A,#N/A,FALSE,"3다"}</definedName>
    <definedName name="세하" localSheetId="9" hidden="1">{#N/A,#N/A,FALSE,"3가";#N/A,#N/A,FALSE,"3나";#N/A,#N/A,FALSE,"3다"}</definedName>
    <definedName name="세하" hidden="1">{#N/A,#N/A,FALSE,"3가";#N/A,#N/A,FALSE,"3나";#N/A,#N/A,FALSE,"3다"}</definedName>
    <definedName name="셔갸9" localSheetId="7">BlankMacro1</definedName>
    <definedName name="셔갸9" localSheetId="8">BlankMacro1</definedName>
    <definedName name="셔갸9" localSheetId="6">BlankMacro1</definedName>
    <definedName name="셔갸9" localSheetId="9">BlankMacro1</definedName>
    <definedName name="셔갸9">BlankMacro1</definedName>
    <definedName name="셧터공" localSheetId="8">#REF!</definedName>
    <definedName name="셧터공" localSheetId="9">#REF!</definedName>
    <definedName name="셧터공">#REF!</definedName>
    <definedName name="소" localSheetId="7">#REF!</definedName>
    <definedName name="소" localSheetId="8">#REF!</definedName>
    <definedName name="소" localSheetId="6">#REF!</definedName>
    <definedName name="소" localSheetId="9">#REF!</definedName>
    <definedName name="소">#REF!</definedName>
    <definedName name="소_계" localSheetId="8">#REF!</definedName>
    <definedName name="소_계" localSheetId="9">#REF!</definedName>
    <definedName name="소_계">#REF!</definedName>
    <definedName name="소181" localSheetId="8">#REF!</definedName>
    <definedName name="소181" localSheetId="9">#REF!</definedName>
    <definedName name="소181">#REF!</definedName>
    <definedName name="소181금액" localSheetId="8">#REF!</definedName>
    <definedName name="소181금액" localSheetId="9">#REF!</definedName>
    <definedName name="소181금액">#REF!</definedName>
    <definedName name="소6" localSheetId="6">#REF!</definedName>
    <definedName name="소계1" localSheetId="8">#REF!</definedName>
    <definedName name="소계1" localSheetId="9">#REF!</definedName>
    <definedName name="소계1">#REF!</definedName>
    <definedName name="소계2" localSheetId="8">#REF!</definedName>
    <definedName name="소계2" localSheetId="9">#REF!</definedName>
    <definedName name="소계2">#REF!</definedName>
    <definedName name="소계3" localSheetId="8">#REF!</definedName>
    <definedName name="소계3" localSheetId="9">#REF!</definedName>
    <definedName name="소계3">#REF!</definedName>
    <definedName name="소리" localSheetId="8" hidden="1">{#N/A,#N/A,FALSE,"전력간선"}</definedName>
    <definedName name="소리" localSheetId="9" hidden="1">{#N/A,#N/A,FALSE,"전력간선"}</definedName>
    <definedName name="소리" hidden="1">{#N/A,#N/A,FALSE,"전력간선"}</definedName>
    <definedName name="소모2" localSheetId="8">#REF!</definedName>
    <definedName name="소모2" localSheetId="9">#REF!</definedName>
    <definedName name="소모2">#REF!</definedName>
    <definedName name="소모품" localSheetId="8">#REF!</definedName>
    <definedName name="소모품" localSheetId="9">#REF!</definedName>
    <definedName name="소모품">#REF!</definedName>
    <definedName name="소모품1" localSheetId="8">#REF!</definedName>
    <definedName name="소모품1" localSheetId="9">#REF!</definedName>
    <definedName name="소모품1">#REF!</definedName>
    <definedName name="소방" localSheetId="7">#REF!</definedName>
    <definedName name="소방" localSheetId="6">#REF!</definedName>
    <definedName name="소방공량산출서" localSheetId="7">BlankMacro1</definedName>
    <definedName name="소방공량산출서" localSheetId="6">BlankMacro1</definedName>
    <definedName name="소방내역" localSheetId="7">BlankMacro1</definedName>
    <definedName name="소방내역" localSheetId="6">BlankMacro1</definedName>
    <definedName name="소방내역서" localSheetId="7">BlankMacro1</definedName>
    <definedName name="소방내역서" localSheetId="6">BlankMacro1</definedName>
    <definedName name="소솟솟" localSheetId="7">#REF!</definedName>
    <definedName name="소솟솟" localSheetId="8">#REF!</definedName>
    <definedName name="소솟솟" localSheetId="6">#REF!</definedName>
    <definedName name="소솟솟" localSheetId="9">#REF!</definedName>
    <definedName name="소솟솟">#REF!</definedName>
    <definedName name="소유" localSheetId="8">#REF!</definedName>
    <definedName name="소유" localSheetId="9">#REF!</definedName>
    <definedName name="소유">#REF!</definedName>
    <definedName name="소유권" localSheetId="8">#REF!</definedName>
    <definedName name="소유권" localSheetId="6">#REF!</definedName>
    <definedName name="소유권" localSheetId="9">#REF!</definedName>
    <definedName name="소유권">#REF!</definedName>
    <definedName name="소유별집계" localSheetId="8">#REF!</definedName>
    <definedName name="소유별집계" localSheetId="9">#REF!</definedName>
    <definedName name="소유별집계">#REF!</definedName>
    <definedName name="소유자" localSheetId="8">#REF!</definedName>
    <definedName name="소유자" localSheetId="9">#REF!</definedName>
    <definedName name="소유자">#REF!</definedName>
    <definedName name="소유자성명" localSheetId="8">#REF!</definedName>
    <definedName name="소유자성명" localSheetId="9">#REF!</definedName>
    <definedName name="소유자성명">#REF!</definedName>
    <definedName name="소유자주소" localSheetId="8">#REF!</definedName>
    <definedName name="소유자주소" localSheetId="9">#REF!</definedName>
    <definedName name="소유자주소">#REF!</definedName>
    <definedName name="소재지1" localSheetId="7">#REF!</definedName>
    <definedName name="소재지2" localSheetId="7">#REF!</definedName>
    <definedName name="소재지2" localSheetId="8">#REF!</definedName>
    <definedName name="소재지2" localSheetId="9">#REF!</definedName>
    <definedName name="소재지2">#REF!</definedName>
    <definedName name="소재지3" localSheetId="7">#REF!</definedName>
    <definedName name="소재지3" localSheetId="8">#REF!</definedName>
    <definedName name="소재지3" localSheetId="9">#REF!</definedName>
    <definedName name="소재지3">#REF!</definedName>
    <definedName name="소재지4" localSheetId="8">#REF!</definedName>
    <definedName name="소재지4" localSheetId="9">#REF!</definedName>
    <definedName name="소재지4">#REF!</definedName>
    <definedName name="소재지5" localSheetId="8">#REF!</definedName>
    <definedName name="소재지5" localSheetId="9">#REF!</definedName>
    <definedName name="소재지5">#REF!</definedName>
    <definedName name="소트1" localSheetId="8">#REF!</definedName>
    <definedName name="소트1" localSheetId="9">#REF!</definedName>
    <definedName name="소트1">#REF!</definedName>
    <definedName name="소트범위" localSheetId="8">#REF!</definedName>
    <definedName name="소트범위" localSheetId="9">#REF!</definedName>
    <definedName name="소트범위">#REF!</definedName>
    <definedName name="소화주철장판" hidden="1">{#N/A,#N/A,FALSE,"단축1";#N/A,#N/A,FALSE,"단축2";#N/A,#N/A,FALSE,"단축3";#N/A,#N/A,FALSE,"장축";#N/A,#N/A,FALSE,"4WD"}</definedName>
    <definedName name="손석호" localSheetId="7">#REF!</definedName>
    <definedName name="손석호" localSheetId="8">#REF!</definedName>
    <definedName name="손석호" localSheetId="9">#REF!</definedName>
    <definedName name="손석호">#REF!</definedName>
    <definedName name="손실" hidden="1">{#N/A,#N/A,FALSE,"1.CRITERIA";#N/A,#N/A,FALSE,"2.IS";#N/A,#N/A,FALSE,"3.BS";#N/A,#N/A,FALSE,"4.PER PL";#N/A,#N/A,FALSE,"5.INVESTMENT";#N/A,#N/A,FALSE,"6.공문";#N/A,#N/A,FALSE,"7.netinvest"}</definedName>
    <definedName name="손은주" localSheetId="7" hidden="1">{#N/A,#N/A,FALSE,"전력간선"}</definedName>
    <definedName name="손은주" localSheetId="6" hidden="1">{#N/A,#N/A,FALSE,"전력간선"}</definedName>
    <definedName name="손은주" hidden="1">{#N/A,#N/A,FALSE,"전력간선"}</definedName>
    <definedName name="손익" localSheetId="8">#REF!</definedName>
    <definedName name="손익" localSheetId="9">#REF!</definedName>
    <definedName name="손익">#REF!</definedName>
    <definedName name="손익계산서" localSheetId="7" hidden="1">#REF!</definedName>
    <definedName name="손익계산서" localSheetId="8" hidden="1">#REF!</definedName>
    <definedName name="손익계산서" localSheetId="9" hidden="1">#REF!</definedName>
    <definedName name="손익계산서" hidden="1">#REF!</definedName>
    <definedName name="손익변경" localSheetId="8" hidden="1">{#N/A,#N/A,FALSE,"지침";#N/A,#N/A,FALSE,"환경분석";#N/A,#N/A,FALSE,"Sheet16"}</definedName>
    <definedName name="손익변경" localSheetId="9" hidden="1">{#N/A,#N/A,FALSE,"지침";#N/A,#N/A,FALSE,"환경분석";#N/A,#N/A,FALSE,"Sheet16"}</definedName>
    <definedName name="손익변경" hidden="1">{#N/A,#N/A,FALSE,"지침";#N/A,#N/A,FALSE,"환경분석";#N/A,#N/A,FALSE,"Sheet16"}</definedName>
    <definedName name="손혜종" localSheetId="8">물건조서!손혜종</definedName>
    <definedName name="손혜종" localSheetId="9">물건조서!손혜종</definedName>
    <definedName name="손혜종">[0]!손혜종</definedName>
    <definedName name="송곡교" localSheetId="7">#REF!</definedName>
    <definedName name="송기명" localSheetId="7">#REF!</definedName>
    <definedName name="송기명" localSheetId="8">#REF!</definedName>
    <definedName name="송기명" localSheetId="9">#REF!</definedName>
    <definedName name="송기명">#REF!</definedName>
    <definedName name="송신광출력" localSheetId="8">#REF!</definedName>
    <definedName name="송신광출력" localSheetId="9">#REF!</definedName>
    <definedName name="송신광출력">#REF!</definedName>
    <definedName name="송출팀" localSheetId="8">물건조서!송출팀</definedName>
    <definedName name="송출팀" localSheetId="9">물건조서!송출팀</definedName>
    <definedName name="송출팀">[0]!송출팀</definedName>
    <definedName name="쇼" localSheetId="7">BlankMacro1</definedName>
    <definedName name="쇼" localSheetId="8">BlankMacro1</definedName>
    <definedName name="쇼" localSheetId="6">BlankMacro1</definedName>
    <definedName name="쇼" localSheetId="9">BlankMacro1</definedName>
    <definedName name="쇼">BlankMacro1</definedName>
    <definedName name="숒" hidden="1">#REF!</definedName>
    <definedName name="수" localSheetId="8">#REF!</definedName>
    <definedName name="수" localSheetId="9">#REF!</definedName>
    <definedName name="수">#REF!</definedName>
    <definedName name="수경단가" localSheetId="7">#REF!</definedName>
    <definedName name="수경단가" localSheetId="6">#REF!</definedName>
    <definedName name="수경단가1" localSheetId="6">#REF!</definedName>
    <definedName name="수금" localSheetId="8">#REF!</definedName>
    <definedName name="수금" localSheetId="9">#REF!</definedName>
    <definedName name="수금">#REF!</definedName>
    <definedName name="수도" localSheetId="8">#REF!</definedName>
    <definedName name="수도" localSheetId="9">#REF!</definedName>
    <definedName name="수도">#REF!</definedName>
    <definedName name="수도2" localSheetId="8">#REF!</definedName>
    <definedName name="수도2" localSheetId="9">#REF!</definedName>
    <definedName name="수도2">#REF!</definedName>
    <definedName name="수량" localSheetId="7">#REF!</definedName>
    <definedName name="수량" localSheetId="8">#REF!</definedName>
    <definedName name="수량" localSheetId="9">#REF!</definedName>
    <definedName name="수량">#REF!</definedName>
    <definedName name="수량산출" localSheetId="8" hidden="1">{"'산출근거'!$B$4:$D$8"}</definedName>
    <definedName name="수량산출" localSheetId="9" hidden="1">{"'산출근거'!$B$4:$D$8"}</definedName>
    <definedName name="수량산출" hidden="1">{"'산출근거'!$B$4:$D$8"}</definedName>
    <definedName name="수량집계" localSheetId="7">#REF!</definedName>
    <definedName name="수량집계1" localSheetId="7">#REF!</definedName>
    <definedName name="수량집계1" localSheetId="8">#REF!</definedName>
    <definedName name="수량집계1" localSheetId="9">#REF!</definedName>
    <definedName name="수량집계1">#REF!</definedName>
    <definedName name="수로관단위수량" localSheetId="8" hidden="1">{"'산출근거'!$B$4:$D$8"}</definedName>
    <definedName name="수로관단위수량" localSheetId="9" hidden="1">{"'산출근거'!$B$4:$D$8"}</definedName>
    <definedName name="수로관단위수량" hidden="1">{"'산출근거'!$B$4:$D$8"}</definedName>
    <definedName name="수리" localSheetId="8" hidden="1">{"'산출근거'!$B$4:$D$8"}</definedName>
    <definedName name="수리" localSheetId="9" hidden="1">{"'산출근거'!$B$4:$D$8"}</definedName>
    <definedName name="수리" hidden="1">{"'산출근거'!$B$4:$D$8"}</definedName>
    <definedName name="수리1" localSheetId="8" hidden="1">{"'산출근거'!$B$4:$D$8"}</definedName>
    <definedName name="수리1" localSheetId="9" hidden="1">{"'산출근거'!$B$4:$D$8"}</definedName>
    <definedName name="수리1" hidden="1">{"'산출근거'!$B$4:$D$8"}</definedName>
    <definedName name="수림대대" localSheetId="8">#REF!</definedName>
    <definedName name="수림대대" localSheetId="9">#REF!</definedName>
    <definedName name="수림대대">#REF!</definedName>
    <definedName name="수목산출기초표" localSheetId="8">#REF!</definedName>
    <definedName name="수목산출기초표" localSheetId="9">#REF!</definedName>
    <definedName name="수목산출기초표">#REF!</definedName>
    <definedName name="수목조서" localSheetId="8">#REF!</definedName>
    <definedName name="수목조서" localSheetId="9">#REF!</definedName>
    <definedName name="수목조서">#REF!</definedName>
    <definedName name="수목집계" localSheetId="8">#REF!</definedName>
    <definedName name="수목집계" localSheetId="9">#REF!</definedName>
    <definedName name="수목집계">#REF!</definedName>
    <definedName name="수수">#N/A</definedName>
    <definedName name="수수료" localSheetId="7">#REF!</definedName>
    <definedName name="수수료" localSheetId="8">#REF!</definedName>
    <definedName name="수수료" localSheetId="9">#REF!</definedName>
    <definedName name="수수료">#REF!</definedName>
    <definedName name="수수료1" localSheetId="8">#REF!</definedName>
    <definedName name="수수료1" localSheetId="9">#REF!</definedName>
    <definedName name="수수료1">#REF!</definedName>
    <definedName name="수수수">#N/A</definedName>
    <definedName name="수수실적7월">#N/A</definedName>
    <definedName name="수원시" localSheetId="7">#REF!</definedName>
    <definedName name="수원시" localSheetId="8">#REF!</definedName>
    <definedName name="수원시" localSheetId="9">#REF!</definedName>
    <definedName name="수원시">#REF!</definedName>
    <definedName name="수익" localSheetId="7" hidden="1">#REF!</definedName>
    <definedName name="수익" localSheetId="8" hidden="1">#REF!</definedName>
    <definedName name="수익" localSheetId="9" hidden="1">#REF!</definedName>
    <definedName name="수익" hidden="1">#REF!</definedName>
    <definedName name="수익부분" localSheetId="7">#REF!</definedName>
    <definedName name="수익부분" localSheetId="8">#REF!</definedName>
    <definedName name="수익부분" localSheetId="9">#REF!</definedName>
    <definedName name="수익부분">#REF!</definedName>
    <definedName name="수장" hidden="1">{#N/A,#N/A,FALSE,"지침";#N/A,#N/A,FALSE,"환경분석";#N/A,#N/A,FALSE,"Sheet16"}</definedName>
    <definedName name="수정1" localSheetId="8" hidden="1">{#N/A,#N/A,FALSE,"ALM-ASISC"}</definedName>
    <definedName name="수정1" localSheetId="9" hidden="1">{#N/A,#N/A,FALSE,"ALM-ASISC"}</definedName>
    <definedName name="수정1" hidden="1">{#N/A,#N/A,FALSE,"ALM-ASISC"}</definedName>
    <definedName name="수정2" localSheetId="8" hidden="1">{#N/A,#N/A,FALSE,"ALM-ASISC"}</definedName>
    <definedName name="수정2" localSheetId="9" hidden="1">{#N/A,#N/A,FALSE,"ALM-ASISC"}</definedName>
    <definedName name="수정2" hidden="1">{#N/A,#N/A,FALSE,"ALM-ASISC"}</definedName>
    <definedName name="수정3" localSheetId="8" hidden="1">{#N/A,#N/A,FALSE,"ALM-ASISC"}</definedName>
    <definedName name="수정3" localSheetId="9" hidden="1">{#N/A,#N/A,FALSE,"ALM-ASISC"}</definedName>
    <definedName name="수정3" hidden="1">{#N/A,#N/A,FALSE,"ALM-ASISC"}</definedName>
    <definedName name="수정4" localSheetId="8" hidden="1">{#N/A,#N/A,FALSE,"ALM-ASISC"}</definedName>
    <definedName name="수정4" localSheetId="9" hidden="1">{#N/A,#N/A,FALSE,"ALM-ASISC"}</definedName>
    <definedName name="수정4" hidden="1">{#N/A,#N/A,FALSE,"ALM-ASISC"}</definedName>
    <definedName name="수정5" localSheetId="8" hidden="1">{#N/A,#N/A,FALSE,"ALM-ASISC"}</definedName>
    <definedName name="수정5" localSheetId="9" hidden="1">{#N/A,#N/A,FALSE,"ALM-ASISC"}</definedName>
    <definedName name="수정5" hidden="1">{#N/A,#N/A,FALSE,"ALM-ASISC"}</definedName>
    <definedName name="수정6" localSheetId="8" hidden="1">{#N/A,#N/A,FALSE,"ALM-ASISC"}</definedName>
    <definedName name="수정6" localSheetId="9" hidden="1">{#N/A,#N/A,FALSE,"ALM-ASISC"}</definedName>
    <definedName name="수정6" hidden="1">{#N/A,#N/A,FALSE,"ALM-ASISC"}</definedName>
    <definedName name="수정전" localSheetId="8">#REF!</definedName>
    <definedName name="수정전" localSheetId="9">#REF!</definedName>
    <definedName name="수정전">#REF!</definedName>
    <definedName name="수정총괄" localSheetId="8" hidden="1">{#N/A,#N/A,FALSE,"3가";#N/A,#N/A,FALSE,"3나";#N/A,#N/A,FALSE,"3다"}</definedName>
    <definedName name="수정총괄" localSheetId="9" hidden="1">{#N/A,#N/A,FALSE,"3가";#N/A,#N/A,FALSE,"3나";#N/A,#N/A,FALSE,"3다"}</definedName>
    <definedName name="수정총괄" hidden="1">{#N/A,#N/A,FALSE,"3가";#N/A,#N/A,FALSE,"3나";#N/A,#N/A,FALSE,"3다"}</definedName>
    <definedName name="수정한지장물" localSheetId="8">#REF!</definedName>
    <definedName name="수정한지장물" localSheetId="9">#REF!</definedName>
    <definedName name="수정한지장물">#REF!</definedName>
    <definedName name="수정현황" localSheetId="8" hidden="1">{#N/A,#N/A,FALSE,"3가";#N/A,#N/A,FALSE,"3나";#N/A,#N/A,FALSE,"3다"}</definedName>
    <definedName name="수정현황" localSheetId="9" hidden="1">{#N/A,#N/A,FALSE,"3가";#N/A,#N/A,FALSE,"3나";#N/A,#N/A,FALSE,"3다"}</definedName>
    <definedName name="수정현황" hidden="1">{#N/A,#N/A,FALSE,"3가";#N/A,#N/A,FALSE,"3나";#N/A,#N/A,FALSE,"3다"}</definedName>
    <definedName name="수주실적" hidden="1">#REF!</definedName>
    <definedName name="수중면정리및청소" localSheetId="8">#REF!</definedName>
    <definedName name="수중면정리및청소" localSheetId="9">#REF!</definedName>
    <definedName name="수중면정리및청소">#REF!</definedName>
    <definedName name="수중토사p1" localSheetId="8">#REF!</definedName>
    <definedName name="수중토사p1" localSheetId="9">#REF!</definedName>
    <definedName name="수중토사p1">#REF!</definedName>
    <definedName name="수직" localSheetId="8">#REF!</definedName>
    <definedName name="수직" localSheetId="9">#REF!</definedName>
    <definedName name="수직">#REF!</definedName>
    <definedName name="수탁자대표자" localSheetId="8">#REF!</definedName>
    <definedName name="수탁자대표자" localSheetId="9">#REF!</definedName>
    <definedName name="수탁자대표자">#REF!</definedName>
    <definedName name="수탁자등록번호" localSheetId="8">#REF!</definedName>
    <definedName name="수탁자등록번호" localSheetId="9">#REF!</definedName>
    <definedName name="수탁자등록번호">#REF!</definedName>
    <definedName name="수탁자명칭" localSheetId="8">#REF!</definedName>
    <definedName name="수탁자명칭" localSheetId="9">#REF!</definedName>
    <definedName name="수탁자명칭">#REF!</definedName>
    <definedName name="수탁자주소" localSheetId="8">#REF!</definedName>
    <definedName name="수탁자주소" localSheetId="9">#REF!</definedName>
    <definedName name="수탁자주소">#REF!</definedName>
    <definedName name="수토1" localSheetId="8">#REF!</definedName>
    <definedName name="수토1" localSheetId="9">#REF!</definedName>
    <definedName name="수토1">#REF!</definedName>
    <definedName name="수평" localSheetId="8">#REF!</definedName>
    <definedName name="수평" localSheetId="9">#REF!</definedName>
    <definedName name="수평">#REF!</definedName>
    <definedName name="순공사비" localSheetId="7">#REF!</definedName>
    <definedName name="순공사비" localSheetId="8">#REF!</definedName>
    <definedName name="순공사비" localSheetId="9">#REF!</definedName>
    <definedName name="순공사비">#REF!</definedName>
    <definedName name="순공사비수" localSheetId="7">#REF!</definedName>
    <definedName name="순공사비평" localSheetId="7">#REF!</definedName>
    <definedName name="순공사원가" localSheetId="8">#REF!</definedName>
    <definedName name="순공사원가" localSheetId="9">#REF!</definedName>
    <definedName name="순공사원가">#REF!</definedName>
    <definedName name="순번" localSheetId="8">#REF!</definedName>
    <definedName name="순번" localSheetId="9">#REF!</definedName>
    <definedName name="순번">#REF!</definedName>
    <definedName name="순섭" hidden="1">{#N/A,#N/A,FALSE,"지침";#N/A,#N/A,FALSE,"환경분석";#N/A,#N/A,FALSE,"Sheet16"}</definedName>
    <definedName name="순성토" localSheetId="6">#N/A</definedName>
    <definedName name="순천점" localSheetId="7">#REF!</definedName>
    <definedName name="순천점" localSheetId="6">#REF!</definedName>
    <definedName name="순천킴스" localSheetId="6">#REF!</definedName>
    <definedName name="숫자변환" localSheetId="8">#REF!</definedName>
    <definedName name="숫자변환" localSheetId="9">#REF!</definedName>
    <definedName name="숫자변환">#REF!</definedName>
    <definedName name="스발9" hidden="1">#REF!</definedName>
    <definedName name="스치로폴설치" localSheetId="8">#REF!</definedName>
    <definedName name="스치로폴설치" localSheetId="9">#REF!</definedName>
    <definedName name="스치로폴설치">#REF!</definedName>
    <definedName name="스파이랄가공" localSheetId="8">#REF!</definedName>
    <definedName name="스파이랄가공" localSheetId="9">#REF!</definedName>
    <definedName name="스파이랄가공">#REF!</definedName>
    <definedName name="스파이랄지중" localSheetId="8">#REF!</definedName>
    <definedName name="스파이랄지중" localSheetId="9">#REF!</definedName>
    <definedName name="스파이랄지중">#REF!</definedName>
    <definedName name="스파이랄철거" localSheetId="8">#REF!</definedName>
    <definedName name="스파이랄철거" localSheetId="9">#REF!</definedName>
    <definedName name="스파이랄철거">#REF!</definedName>
    <definedName name="스파이랄취부1" localSheetId="8">#REF!</definedName>
    <definedName name="스파이랄취부1" localSheetId="9">#REF!</definedName>
    <definedName name="스파이랄취부1">#REF!</definedName>
    <definedName name="스파이랄취부2" localSheetId="8">#REF!</definedName>
    <definedName name="스파이랄취부2" localSheetId="9">#REF!</definedName>
    <definedName name="스파이랄취부2">#REF!</definedName>
    <definedName name="스파이럴슬리브" localSheetId="8">#REF!</definedName>
    <definedName name="스파이럴슬리브" localSheetId="9">#REF!</definedName>
    <definedName name="스파이럴슬리브">#REF!</definedName>
    <definedName name="스파이럴슬리브가공" localSheetId="8">#REF!</definedName>
    <definedName name="스파이럴슬리브가공" localSheetId="9">#REF!</definedName>
    <definedName name="스파이럴슬리브가공">#REF!</definedName>
    <definedName name="스파이럴슬리브지중" localSheetId="8">#REF!</definedName>
    <definedName name="스파이럴슬리브지중" localSheetId="9">#REF!</definedName>
    <definedName name="스파이럴슬리브지중">#REF!</definedName>
    <definedName name="스팬각형" localSheetId="8">#REF!</definedName>
    <definedName name="스팬각형" localSheetId="9">#REF!</definedName>
    <definedName name="스팬각형">#REF!</definedName>
    <definedName name="스팬수평" localSheetId="8">#REF!</definedName>
    <definedName name="스팬수평" localSheetId="9">#REF!</definedName>
    <definedName name="스팬수평">#REF!</definedName>
    <definedName name="스팸수평" localSheetId="8">#REF!</definedName>
    <definedName name="스팸수평" localSheetId="9">#REF!</definedName>
    <definedName name="스팸수평">#REF!</definedName>
    <definedName name="스페이서설치" localSheetId="8">#REF!</definedName>
    <definedName name="스페이서설치" localSheetId="9">#REF!</definedName>
    <definedName name="스페이서설치">#REF!</definedName>
    <definedName name="스페이셔_설치" localSheetId="8">#REF!</definedName>
    <definedName name="스페이셔_설치" localSheetId="9">#REF!</definedName>
    <definedName name="스페이셔_설치">#REF!</definedName>
    <definedName name="슬리브" localSheetId="8">#REF!</definedName>
    <definedName name="슬리브" localSheetId="9">#REF!</definedName>
    <definedName name="슬리브">#REF!</definedName>
    <definedName name="승용교" localSheetId="7" hidden="1">{#N/A,#N/A,FALSE,"2~8번"}</definedName>
    <definedName name="승용교" localSheetId="6" hidden="1">{#N/A,#N/A,FALSE,"2~8번"}</definedName>
    <definedName name="승용교" hidden="1">{#N/A,#N/A,FALSE,"2~8번"}</definedName>
    <definedName name="시" localSheetId="8">#REF!</definedName>
    <definedName name="시" localSheetId="9">#REF!</definedName>
    <definedName name="시">#REF!</definedName>
    <definedName name="시1" localSheetId="7">#REF!</definedName>
    <definedName name="시1" localSheetId="8">#REF!</definedName>
    <definedName name="시1" localSheetId="9">#REF!</definedName>
    <definedName name="시1">#REF!</definedName>
    <definedName name="시공이음" localSheetId="7">#REF!</definedName>
    <definedName name="시공이음" localSheetId="8">#REF!</definedName>
    <definedName name="시공이음" localSheetId="9">#REF!</definedName>
    <definedName name="시공이음">#REF!</definedName>
    <definedName name="시공측량사" localSheetId="7">#REF!</definedName>
    <definedName name="시군" localSheetId="8">#REF!</definedName>
    <definedName name="시군" localSheetId="9">#REF!</definedName>
    <definedName name="시군">#REF!</definedName>
    <definedName name="시나리오" localSheetId="8">#REF!</definedName>
    <definedName name="시나리오" localSheetId="9">#REF!</definedName>
    <definedName name="시나리오">#REF!</definedName>
    <definedName name="시멘트운" localSheetId="6">#N/A</definedName>
    <definedName name="시멘트운반" localSheetId="6">#N/A</definedName>
    <definedName name="시멘트운반_덤프10.5톤_경운기_포당" localSheetId="7">#REF!</definedName>
    <definedName name="시멘트운반_덤프10.5톤_경운기_포당" localSheetId="6">#REF!</definedName>
    <definedName name="시산표" localSheetId="8">#REF!</definedName>
    <definedName name="시산표" localSheetId="6">#REF!</definedName>
    <definedName name="시산표" localSheetId="9">#REF!</definedName>
    <definedName name="시산표">#REF!</definedName>
    <definedName name="시설" localSheetId="8">#REF!</definedName>
    <definedName name="시설" localSheetId="9">#REF!</definedName>
    <definedName name="시설">#REF!</definedName>
    <definedName name="시설1" localSheetId="8">#REF!</definedName>
    <definedName name="시설1" localSheetId="9">#REF!</definedName>
    <definedName name="시설1">#REF!</definedName>
    <definedName name="시설2" localSheetId="8">#REF!</definedName>
    <definedName name="시설2" localSheetId="9">#REF!</definedName>
    <definedName name="시설2">#REF!</definedName>
    <definedName name="시설별산술평균조서" hidden="1">#REF!</definedName>
    <definedName name="시재" localSheetId="8" hidden="1">{#N/A,#N/A,FALSE,"3가";#N/A,#N/A,FALSE,"3나";#N/A,#N/A,FALSE,"3다"}</definedName>
    <definedName name="시재" localSheetId="9" hidden="1">{#N/A,#N/A,FALSE,"3가";#N/A,#N/A,FALSE,"3나";#N/A,#N/A,FALSE,"3다"}</definedName>
    <definedName name="시재" hidden="1">{#N/A,#N/A,FALSE,"3가";#N/A,#N/A,FALSE,"3나";#N/A,#N/A,FALSE,"3다"}</definedName>
    <definedName name="시전" localSheetId="8">#REF!</definedName>
    <definedName name="시전" localSheetId="9">#REF!</definedName>
    <definedName name="시전">#REF!</definedName>
    <definedName name="시점" localSheetId="8">#REF!</definedName>
    <definedName name="시점" localSheetId="9">#REF!</definedName>
    <definedName name="시점">#REF!</definedName>
    <definedName name="시점1" localSheetId="8">#REF!</definedName>
    <definedName name="시점1" localSheetId="9">#REF!</definedName>
    <definedName name="시점1">#REF!</definedName>
    <definedName name="시점수정" localSheetId="8">#REF!</definedName>
    <definedName name="시점수정" localSheetId="9">#REF!</definedName>
    <definedName name="시점수정">#REF!</definedName>
    <definedName name="시트" localSheetId="8" hidden="1">#REF!</definedName>
    <definedName name="시트" localSheetId="9" hidden="1">#REF!</definedName>
    <definedName name="시트" hidden="1">#REF!</definedName>
    <definedName name="시행" localSheetId="7" hidden="1">{#N/A,#N/A,FALSE,"이태원철근"}</definedName>
    <definedName name="시행" localSheetId="8" hidden="1">{#N/A,#N/A,FALSE,"이태원철근"}</definedName>
    <definedName name="시행" localSheetId="6" hidden="1">{#N/A,#N/A,FALSE,"이태원철근"}</definedName>
    <definedName name="시행" localSheetId="9" hidden="1">{#N/A,#N/A,FALSE,"이태원철근"}</definedName>
    <definedName name="시행" hidden="1">{#N/A,#N/A,FALSE,"이태원철근"}</definedName>
    <definedName name="시행_1" hidden="1">{#N/A,#N/A,FALSE,"이태원철근"}</definedName>
    <definedName name="시험경" localSheetId="7">#REF!</definedName>
    <definedName name="시험노" localSheetId="7">#REF!</definedName>
    <definedName name="시험성적서" localSheetId="8">#REF!</definedName>
    <definedName name="시험성적서" localSheetId="9">#REF!</definedName>
    <definedName name="시험성적서">#REF!</definedName>
    <definedName name="시험실내용년수" localSheetId="7">#REF!</definedName>
    <definedName name="시험실내용년수" localSheetId="8">#REF!</definedName>
    <definedName name="시험실내용년수" localSheetId="9">#REF!</definedName>
    <definedName name="시험실내용년수">#REF!</definedName>
    <definedName name="시흥시" localSheetId="8">#REF!</definedName>
    <definedName name="시흥시" localSheetId="9">#REF!</definedName>
    <definedName name="시흥시">#REF!</definedName>
    <definedName name="식2" localSheetId="8">#REF!</definedName>
    <definedName name="식2" localSheetId="9">#REF!</definedName>
    <definedName name="식2">#REF!</definedName>
    <definedName name="식생" localSheetId="7" hidden="1">{#N/A,#N/A,FALSE,"부대2"}</definedName>
    <definedName name="식생" localSheetId="6" hidden="1">{#N/A,#N/A,FALSE,"부대2"}</definedName>
    <definedName name="식생" hidden="1">{#N/A,#N/A,FALSE,"부대2"}</definedName>
    <definedName name="식생블럭설치" localSheetId="7" hidden="1">{#N/A,#N/A,FALSE,"골재소요량";#N/A,#N/A,FALSE,"골재소요량"}</definedName>
    <definedName name="식생블럭설치" localSheetId="6" hidden="1">{#N/A,#N/A,FALSE,"골재소요량";#N/A,#N/A,FALSE,"골재소요량"}</definedName>
    <definedName name="식생블럭설치" hidden="1">{#N/A,#N/A,FALSE,"골재소요량";#N/A,#N/A,FALSE,"골재소요량"}</definedName>
    <definedName name="식재" localSheetId="7">#REF!</definedName>
    <definedName name="식재공" localSheetId="8">#REF!</definedName>
    <definedName name="식재공" localSheetId="9">#REF!</definedName>
    <definedName name="식재공">#REF!</definedName>
    <definedName name="식재수량" localSheetId="7">#REF!</definedName>
    <definedName name="식품CEO" localSheetId="7">#REF!</definedName>
    <definedName name="식품CEO" localSheetId="8">#REF!</definedName>
    <definedName name="식품CEO" localSheetId="9">#REF!</definedName>
    <definedName name="식품CEO">#REF!</definedName>
    <definedName name="식품경리1" localSheetId="8">#REF!</definedName>
    <definedName name="식품경리1" localSheetId="9">#REF!</definedName>
    <definedName name="식품경리1">#REF!</definedName>
    <definedName name="식품경리2" localSheetId="8">#REF!</definedName>
    <definedName name="식품경리2" localSheetId="9">#REF!</definedName>
    <definedName name="식품경리2">#REF!</definedName>
    <definedName name="식품관리팀" localSheetId="8">#REF!</definedName>
    <definedName name="식품관리팀" localSheetId="9">#REF!</definedName>
    <definedName name="식품관리팀">#REF!</definedName>
    <definedName name="식품기획실" localSheetId="8">#REF!</definedName>
    <definedName name="식품기획실" localSheetId="9">#REF!</definedName>
    <definedName name="식품기획실">#REF!</definedName>
    <definedName name="식품물류" localSheetId="8">#REF!</definedName>
    <definedName name="식품물류" localSheetId="9">#REF!</definedName>
    <definedName name="식품물류">#REF!</definedName>
    <definedName name="식품인사교육" localSheetId="8">#REF!</definedName>
    <definedName name="식품인사교육" localSheetId="9">#REF!</definedName>
    <definedName name="식품인사교육">#REF!</definedName>
    <definedName name="식품총무구매" localSheetId="8">#REF!</definedName>
    <definedName name="식품총무구매" localSheetId="9">#REF!</definedName>
    <definedName name="식품총무구매">#REF!</definedName>
    <definedName name="신AT종합" hidden="1">{#N/A,#N/A,FALSE,"단축1";#N/A,#N/A,FALSE,"단축2";#N/A,#N/A,FALSE,"단축3";#N/A,#N/A,FALSE,"장축";#N/A,#N/A,FALSE,"4WD"}</definedName>
    <definedName name="신고서" localSheetId="7">BlankMacro1</definedName>
    <definedName name="신고서" localSheetId="8">BlankMacro1</definedName>
    <definedName name="신고서" localSheetId="6">BlankMacro1</definedName>
    <definedName name="신고서" localSheetId="9">BlankMacro1</definedName>
    <definedName name="신고서">BlankMacro1</definedName>
    <definedName name="신규" localSheetId="7">#REF!</definedName>
    <definedName name="신규" localSheetId="8">#REF!</definedName>
    <definedName name="신규" localSheetId="6">#REF!</definedName>
    <definedName name="신규" localSheetId="9">#REF!</definedName>
    <definedName name="신규">#REF!</definedName>
    <definedName name="신규계획97" localSheetId="8">#REF!</definedName>
    <definedName name="신규계획97" localSheetId="6">#REF!</definedName>
    <definedName name="신규계획97" localSheetId="9">#REF!</definedName>
    <definedName name="신규계획97">#REF!</definedName>
    <definedName name="新規工事__小計" localSheetId="8">#REF!</definedName>
    <definedName name="新規工事__小計" localSheetId="6">#REF!</definedName>
    <definedName name="新規工事__小計" localSheetId="9">#REF!</definedName>
    <definedName name="新規工事__小計">#REF!</definedName>
    <definedName name="新規工事_計">#N/A</definedName>
    <definedName name="新規工事_小計" localSheetId="7">#REF!</definedName>
    <definedName name="新規工事_小計" localSheetId="8">#REF!</definedName>
    <definedName name="新規工事_小計" localSheetId="9">#REF!</definedName>
    <definedName name="新規工事_小計">#REF!</definedName>
    <definedName name="신규사업97" localSheetId="7">#REF!</definedName>
    <definedName name="신규사업97" localSheetId="8">#REF!</definedName>
    <definedName name="신규사업97" localSheetId="9">#REF!</definedName>
    <definedName name="신규사업97">#REF!</definedName>
    <definedName name="新規推進__小計" localSheetId="7">#REF!</definedName>
    <definedName name="新規推進__小計" localSheetId="8">#REF!</definedName>
    <definedName name="新規推進__小計" localSheetId="9">#REF!</definedName>
    <definedName name="新規推進__小計">#REF!</definedName>
    <definedName name="신내동" localSheetId="8">#REF!</definedName>
    <definedName name="신내동" localSheetId="9">#REF!</definedName>
    <definedName name="신내동">#REF!</definedName>
    <definedName name="신설리스트" localSheetId="8" hidden="1">{#N/A,#N/A,FALSE,"3가";#N/A,#N/A,FALSE,"3나";#N/A,#N/A,FALSE,"3다"}</definedName>
    <definedName name="신설리스트" localSheetId="9" hidden="1">{#N/A,#N/A,FALSE,"3가";#N/A,#N/A,FALSE,"3나";#N/A,#N/A,FALSE,"3다"}</definedName>
    <definedName name="신설리스트" hidden="1">{#N/A,#N/A,FALSE,"3가";#N/A,#N/A,FALSE,"3나";#N/A,#N/A,FALSE,"3다"}</definedName>
    <definedName name="신설변경" localSheetId="8" hidden="1">{#N/A,#N/A,FALSE,"3가";#N/A,#N/A,FALSE,"3나";#N/A,#N/A,FALSE,"3다"}</definedName>
    <definedName name="신설변경" localSheetId="9" hidden="1">{#N/A,#N/A,FALSE,"3가";#N/A,#N/A,FALSE,"3나";#N/A,#N/A,FALSE,"3다"}</definedName>
    <definedName name="신설변경" hidden="1">{#N/A,#N/A,FALSE,"3가";#N/A,#N/A,FALSE,"3나";#N/A,#N/A,FALSE,"3다"}</definedName>
    <definedName name="신설산출근거" localSheetId="8">ROUNDDOWN(#REF!*#REF!*물건조서!월수/12,0)</definedName>
    <definedName name="신설산출근거" localSheetId="9">ROUNDDOWN(#REF!*#REF!*물건조서!월수/12,0)</definedName>
    <definedName name="신설추가" localSheetId="8" hidden="1">{#N/A,#N/A,FALSE,"3가";#N/A,#N/A,FALSE,"3나";#N/A,#N/A,FALSE,"3다"}</definedName>
    <definedName name="신설추가" localSheetId="9" hidden="1">{#N/A,#N/A,FALSE,"3가";#N/A,#N/A,FALSE,"3나";#N/A,#N/A,FALSE,"3다"}</definedName>
    <definedName name="신설추가" hidden="1">{#N/A,#N/A,FALSE,"3가";#N/A,#N/A,FALSE,"3나";#N/A,#N/A,FALSE,"3다"}</definedName>
    <definedName name="신설통계" localSheetId="8" hidden="1">{#N/A,#N/A,FALSE,"3가";#N/A,#N/A,FALSE,"3나";#N/A,#N/A,FALSE,"3다"}</definedName>
    <definedName name="신설통계" localSheetId="9" hidden="1">{#N/A,#N/A,FALSE,"3가";#N/A,#N/A,FALSE,"3나";#N/A,#N/A,FALSE,"3다"}</definedName>
    <definedName name="신설통계" hidden="1">{#N/A,#N/A,FALSE,"3가";#N/A,#N/A,FALSE,"3나";#N/A,#N/A,FALSE,"3다"}</definedName>
    <definedName name="신설통계양식" localSheetId="8" hidden="1">{#N/A,#N/A,FALSE,"3가";#N/A,#N/A,FALSE,"3나";#N/A,#N/A,FALSE,"3다"}</definedName>
    <definedName name="신설통계양식" localSheetId="9" hidden="1">{#N/A,#N/A,FALSE,"3가";#N/A,#N/A,FALSE,"3나";#N/A,#N/A,FALSE,"3다"}</definedName>
    <definedName name="신설통계양식" hidden="1">{#N/A,#N/A,FALSE,"3가";#N/A,#N/A,FALSE,"3나";#N/A,#N/A,FALSE,"3다"}</definedName>
    <definedName name="신설통계양식_강원" localSheetId="8" hidden="1">{#N/A,#N/A,FALSE,"3가";#N/A,#N/A,FALSE,"3나";#N/A,#N/A,FALSE,"3다"}</definedName>
    <definedName name="신설통계양식_강원" localSheetId="9" hidden="1">{#N/A,#N/A,FALSE,"3가";#N/A,#N/A,FALSE,"3나";#N/A,#N/A,FALSE,"3다"}</definedName>
    <definedName name="신설통계양식_강원" hidden="1">{#N/A,#N/A,FALSE,"3가";#N/A,#N/A,FALSE,"3나";#N/A,#N/A,FALSE,"3다"}</definedName>
    <definedName name="신성구조물갑지" localSheetId="6">#N/A</definedName>
    <definedName name="신성포장" localSheetId="6">#N/A</definedName>
    <definedName name="신세대종합" hidden="1">{#N/A,#N/A,FALSE,"단축1";#N/A,#N/A,FALSE,"단축2";#N/A,#N/A,FALSE,"단축3";#N/A,#N/A,FALSE,"장축";#N/A,#N/A,FALSE,"4WD"}</definedName>
    <definedName name="신안" hidden="1">{#N/A,#N/A,FALSE,"현장 NCR 분석";#N/A,#N/A,FALSE,"현장품질감사";#N/A,#N/A,FALSE,"현장품질감사"}</definedName>
    <definedName name="신자금수지" localSheetId="7">#REF!</definedName>
    <definedName name="신자금수지" localSheetId="8">#REF!</definedName>
    <definedName name="신자금수지" localSheetId="9">#REF!</definedName>
    <definedName name="신자금수지">#REF!</definedName>
    <definedName name="신지리" localSheetId="8">#REF!</definedName>
    <definedName name="신지리" localSheetId="9">#REF!</definedName>
    <definedName name="신지리">#REF!</definedName>
    <definedName name="신추" localSheetId="8">#REF!</definedName>
    <definedName name="신추" localSheetId="9">#REF!</definedName>
    <definedName name="신추">#REF!</definedName>
    <definedName name="신축이음각도" localSheetId="8">#REF!</definedName>
    <definedName name="신축이음각도" localSheetId="9">#REF!</definedName>
    <definedName name="신축이음각도">#REF!</definedName>
    <definedName name="신축이음갯수" localSheetId="8">#REF!</definedName>
    <definedName name="신축이음갯수" localSheetId="9">#REF!</definedName>
    <definedName name="신축이음갯수">#REF!</definedName>
    <definedName name="신축이음장치" localSheetId="8">#REF!</definedName>
    <definedName name="신축이음장치" localSheetId="9">#REF!</definedName>
    <definedName name="신축이음장치">#REF!</definedName>
    <definedName name="신축장치" localSheetId="7">#REF!</definedName>
    <definedName name="신축장치" localSheetId="8">#REF!</definedName>
    <definedName name="신축장치" localSheetId="6">#REF!</definedName>
    <definedName name="신축장치" localSheetId="9">#REF!</definedName>
    <definedName name="신축장치">#REF!</definedName>
    <definedName name="신흥1호" localSheetId="6">#REF!</definedName>
    <definedName name="실긴수2" hidden="1">{#N/A,#N/A,FALSE,"지침";#N/A,#N/A,FALSE,"환경분석";#N/A,#N/A,FALSE,"Sheet16"}</definedName>
    <definedName name="실농" localSheetId="8">#REF!</definedName>
    <definedName name="실농" localSheetId="9">#REF!</definedName>
    <definedName name="실농">#REF!</definedName>
    <definedName name="실농비" localSheetId="8">#REF!</definedName>
    <definedName name="실농비" localSheetId="9">#REF!</definedName>
    <definedName name="실농비">#REF!</definedName>
    <definedName name="실농조서" localSheetId="8">#REF!</definedName>
    <definedName name="실농조서" localSheetId="9">#REF!</definedName>
    <definedName name="실농조서">#REF!</definedName>
    <definedName name="실농지번" localSheetId="8">#REF!</definedName>
    <definedName name="실농지번" localSheetId="9">#REF!</definedName>
    <definedName name="실농지번">#REF!</definedName>
    <definedName name="실농집계" localSheetId="8">#REF!</definedName>
    <definedName name="실농집계" localSheetId="9">#REF!</definedName>
    <definedName name="실농집계">#REF!</definedName>
    <definedName name="실적">#N/A</definedName>
    <definedName name="실제작업_beacon" localSheetId="8" hidden="1">{#N/A,#N/A,FALSE,"3가";#N/A,#N/A,FALSE,"3나";#N/A,#N/A,FALSE,"3다"}</definedName>
    <definedName name="실제작업_beacon" localSheetId="9" hidden="1">{#N/A,#N/A,FALSE,"3가";#N/A,#N/A,FALSE,"3나";#N/A,#N/A,FALSE,"3다"}</definedName>
    <definedName name="실제작업_beacon" hidden="1">{#N/A,#N/A,FALSE,"3가";#N/A,#N/A,FALSE,"3나";#N/A,#N/A,FALSE,"3다"}</definedName>
    <definedName name="실행예산" localSheetId="8">#REF!</definedName>
    <definedName name="실행예산" localSheetId="9">#REF!</definedName>
    <definedName name="실행예산">#REF!</definedName>
    <definedName name="실행예산서" hidden="1">{#N/A,#N/A,FALSE,"현장 NCR 분석";#N/A,#N/A,FALSE,"현장품질감사";#N/A,#N/A,FALSE,"현장품질감사"}</definedName>
    <definedName name="실행집계" localSheetId="7">#REF!</definedName>
    <definedName name="심사의견" localSheetId="8">#REF!</definedName>
    <definedName name="심사의견" localSheetId="9">#REF!</definedName>
    <definedName name="심사의견">#REF!</definedName>
    <definedName name="심의" localSheetId="7">#REF!</definedName>
    <definedName name="심의록" localSheetId="7">#REF!</definedName>
    <definedName name="써비스커넥터" localSheetId="8">#REF!</definedName>
    <definedName name="써비스커넥터" localSheetId="9">#REF!</definedName>
    <definedName name="써비스커넥터">#REF!</definedName>
    <definedName name="써콘시설" localSheetId="8">#REF!</definedName>
    <definedName name="써콘시설" localSheetId="9">#REF!</definedName>
    <definedName name="써콘시설">#REF!</definedName>
    <definedName name="써콘해체" localSheetId="8">#REF!</definedName>
    <definedName name="써콘해체" localSheetId="9">#REF!</definedName>
    <definedName name="써콘해체">#REF!</definedName>
    <definedName name="ㅇ" localSheetId="7">BlankMacro1</definedName>
    <definedName name="ㅇ" localSheetId="8" hidden="1">#REF!</definedName>
    <definedName name="ㅇ" localSheetId="6">BlankMacro1</definedName>
    <definedName name="ㅇ" localSheetId="9" hidden="1">#REF!</definedName>
    <definedName name="ㅇ" hidden="1">#REF!</definedName>
    <definedName name="ㅇ2240" localSheetId="7">#REF!</definedName>
    <definedName name="ㅇ2240" localSheetId="6">#REF!</definedName>
    <definedName name="ㅇ560" localSheetId="8">#REF!</definedName>
    <definedName name="ㅇ560" localSheetId="6">#REF!</definedName>
    <definedName name="ㅇ560" localSheetId="9">#REF!</definedName>
    <definedName name="ㅇ560">#REF!</definedName>
    <definedName name="ㅇㄴㄹ" localSheetId="8">#REF!</definedName>
    <definedName name="ㅇㄴㄹ" localSheetId="6">#REF!</definedName>
    <definedName name="ㅇㄴㄹ" localSheetId="9">#REF!</definedName>
    <definedName name="ㅇㄴㄹ">#REF!</definedName>
    <definedName name="ㅇㄴㄹㄴㄹ" localSheetId="8" hidden="1">{#N/A,#N/A,FALSE,"3가";#N/A,#N/A,FALSE,"3나";#N/A,#N/A,FALSE,"3다"}</definedName>
    <definedName name="ㅇㄴㄹㄴㄹ" localSheetId="9" hidden="1">{#N/A,#N/A,FALSE,"3가";#N/A,#N/A,FALSE,"3나";#N/A,#N/A,FALSE,"3다"}</definedName>
    <definedName name="ㅇㄴㄹㄴㄹ" hidden="1">{#N/A,#N/A,FALSE,"3가";#N/A,#N/A,FALSE,"3나";#N/A,#N/A,FALSE,"3다"}</definedName>
    <definedName name="ㅇㄴㄹㄴㅁㄹ" hidden="1">{#N/A,#N/A,FALSE,"2~8번"}</definedName>
    <definedName name="ㅇㄴㄹㅇ나ㅓ러" localSheetId="8">#REF!</definedName>
    <definedName name="ㅇㄴㄹㅇ나ㅓ러" localSheetId="9">#REF!</definedName>
    <definedName name="ㅇㄴㄹㅇ나ㅓ러">#REF!</definedName>
    <definedName name="ㅇㄴㄻ" localSheetId="8">#REF!</definedName>
    <definedName name="ㅇㄴㄻ" localSheetId="9">#REF!</definedName>
    <definedName name="ㅇㄴㄻ">#REF!</definedName>
    <definedName name="ㅇㄴㅁ" localSheetId="8">#REF!</definedName>
    <definedName name="ㅇㄴㅁ" localSheetId="9">#REF!</definedName>
    <definedName name="ㅇㄴㅁ">#REF!</definedName>
    <definedName name="ㅇㄴㅁㄴㅁㄴㅇㄴㅇㅁㄴㅇㅁㄴㅇㅁㄴㅇㅇㄴㄴㅇㅇㄴㅁ">#N/A</definedName>
    <definedName name="ㅇㄴㅁㄻ" localSheetId="7">#REF!</definedName>
    <definedName name="ㅇㄴㅁㄻ" localSheetId="8">#REF!</definedName>
    <definedName name="ㅇㄴㅁㄻ" localSheetId="9">#REF!</definedName>
    <definedName name="ㅇㄴㅁㄻ">#REF!</definedName>
    <definedName name="ㅇㄴㅁㅍ" localSheetId="7">#REF!</definedName>
    <definedName name="ㅇㄴㅁㅍ" localSheetId="8">#REF!</definedName>
    <definedName name="ㅇㄴㅁㅍ" localSheetId="9">#REF!</definedName>
    <definedName name="ㅇㄴㅁㅍ">#REF!</definedName>
    <definedName name="ㅇㄴㅇ">#N/A</definedName>
    <definedName name="ㅇ나닐ㄷ" localSheetId="8" hidden="1">{#N/A,#N/A,FALSE,"ALM-ASISC"}</definedName>
    <definedName name="ㅇ나닐ㄷ" localSheetId="9" hidden="1">{#N/A,#N/A,FALSE,"ALM-ASISC"}</definedName>
    <definedName name="ㅇ나닐ㄷ" hidden="1">{#N/A,#N/A,FALSE,"ALM-ASISC"}</definedName>
    <definedName name="ㅇㄶㄹㅇ" hidden="1">{#N/A,#N/A,FALSE,"단면 제원"}</definedName>
    <definedName name="ㅇㄶㅇ" localSheetId="7">#REF!</definedName>
    <definedName name="ㅇㄶㅇ" localSheetId="8">#REF!</definedName>
    <definedName name="ㅇㄶㅇ" localSheetId="9">#REF!</definedName>
    <definedName name="ㅇㄶㅇ">#REF!</definedName>
    <definedName name="ㅇㄷㄱ" localSheetId="8">#REF!</definedName>
    <definedName name="ㅇㄷㄱ" localSheetId="9">#REF!</definedName>
    <definedName name="ㅇㄷㄱ">#REF!</definedName>
    <definedName name="ㅇㄷㅌㄹㅊㄹ" localSheetId="7">BlankMacro1</definedName>
    <definedName name="ㅇㄷㅌㄹㅊㄹ" localSheetId="6">BlankMacro1</definedName>
    <definedName name="ㅇㄹ" localSheetId="7">#REF!</definedName>
    <definedName name="ㅇㄹ" localSheetId="8">#REF!</definedName>
    <definedName name="ㅇㄹ" localSheetId="6">#REF!</definedName>
    <definedName name="ㅇㄹ" localSheetId="9">#REF!</definedName>
    <definedName name="ㅇㄹ">#REF!</definedName>
    <definedName name="ㅇㄹ_1" hidden="1">{#N/A,#N/A,FALSE,"이태원철근"}</definedName>
    <definedName name="ㅇㄹㄴㄱㄹㅇㄴ솓ㄱㅇㅍㄹㅇㅌ" localSheetId="8">#REF!</definedName>
    <definedName name="ㅇㄹㄴㄱㄹㅇㄴ솓ㄱㅇㅍㄹㅇㅌ" localSheetId="9">#REF!</definedName>
    <definedName name="ㅇㄹㄴㄱㄹㅇㄴ솓ㄱㅇㅍㄹㅇㅌ">#REF!</definedName>
    <definedName name="ㅇㄹㄴㄹ" localSheetId="8">#REF!</definedName>
    <definedName name="ㅇㄹㄴㄹ" localSheetId="9">#REF!</definedName>
    <definedName name="ㅇㄹㄴㄹ">#REF!</definedName>
    <definedName name="ㅇㄹㄴㅇㄹㅈㄷㄱㅈㅊㅍㅌㅍㅌ" localSheetId="8">#REF!</definedName>
    <definedName name="ㅇㄹㄴㅇㄹㅈㄷㄱㅈㅊㅍㅌㅍㅌ" localSheetId="9">#REF!</definedName>
    <definedName name="ㅇㄹㄴㅇㄹㅈㄷㄱㅈㅊㅍㅌㅍㅌ">#REF!</definedName>
    <definedName name="ㅇㄹㄷㅈ" localSheetId="8" hidden="1">{#N/A,#N/A,FALSE,"3가";#N/A,#N/A,FALSE,"3나";#N/A,#N/A,FALSE,"3다"}</definedName>
    <definedName name="ㅇㄹㄷㅈ" localSheetId="9" hidden="1">{#N/A,#N/A,FALSE,"3가";#N/A,#N/A,FALSE,"3나";#N/A,#N/A,FALSE,"3다"}</definedName>
    <definedName name="ㅇㄹㄷㅈ" hidden="1">{#N/A,#N/A,FALSE,"3가";#N/A,#N/A,FALSE,"3나";#N/A,#N/A,FALSE,"3다"}</definedName>
    <definedName name="ㅇㄹㄹ">#N/A</definedName>
    <definedName name="ㅇㄹㅇ" localSheetId="8" hidden="1">{#N/A,#N/A,FALSE,"3가";#N/A,#N/A,FALSE,"3나";#N/A,#N/A,FALSE,"3다"}</definedName>
    <definedName name="ㅇㄹㅇ" localSheetId="9" hidden="1">{#N/A,#N/A,FALSE,"3가";#N/A,#N/A,FALSE,"3나";#N/A,#N/A,FALSE,"3다"}</definedName>
    <definedName name="ㅇㄹㅇ" hidden="1">{#N/A,#N/A,FALSE,"3가";#N/A,#N/A,FALSE,"3나";#N/A,#N/A,FALSE,"3다"}</definedName>
    <definedName name="ㅇㄹㅇㄴ" localSheetId="8" hidden="1">{#N/A,#N/A,FALSE,"3가";#N/A,#N/A,FALSE,"3나";#N/A,#N/A,FALSE,"3다"}</definedName>
    <definedName name="ㅇㄹㅇㄴ" localSheetId="9" hidden="1">{#N/A,#N/A,FALSE,"3가";#N/A,#N/A,FALSE,"3나";#N/A,#N/A,FALSE,"3다"}</definedName>
    <definedName name="ㅇㄹㅇㄴ" hidden="1">{#N/A,#N/A,FALSE,"3가";#N/A,#N/A,FALSE,"3나";#N/A,#N/A,FALSE,"3다"}</definedName>
    <definedName name="ㅇㄹㅇㄹ" localSheetId="8" hidden="1">{#N/A,#N/A,FALSE,"3가";#N/A,#N/A,FALSE,"3나";#N/A,#N/A,FALSE,"3다"}</definedName>
    <definedName name="ㅇㄹㅇㄹ" localSheetId="9" hidden="1">{#N/A,#N/A,FALSE,"3가";#N/A,#N/A,FALSE,"3나";#N/A,#N/A,FALSE,"3다"}</definedName>
    <definedName name="ㅇㄹㅇㄹ" hidden="1">#REF!</definedName>
    <definedName name="ㅇㄹㅇㄹㅇ" localSheetId="8">물건조서!ㅇㄹㅇㄹㅇ</definedName>
    <definedName name="ㅇㄹㅇㄹㅇ" localSheetId="9">물건조서!ㅇㄹㅇㄹㅇ</definedName>
    <definedName name="ㅇㄹㅇㄹㅇ">[0]!ㅇㄹㅇㄹㅇ</definedName>
    <definedName name="ㅇㄹㅇㄹㅇㄴㄹㅇ" localSheetId="7">#REF!</definedName>
    <definedName name="ㅇㄹㅇㄹㅇㄴㄹㅇ" localSheetId="8">#REF!</definedName>
    <definedName name="ㅇㄹㅇㄹㅇㄴㄹㅇ" localSheetId="9">#REF!</definedName>
    <definedName name="ㅇㄹㅇㄹㅇㄴㄹㅇ">#REF!</definedName>
    <definedName name="ㅇㄹㅇㅇㄴ라" localSheetId="7">#REF!</definedName>
    <definedName name="ㅇㄹㅇㅇㄴ라" localSheetId="8">#REF!</definedName>
    <definedName name="ㅇㄹㅇㅇㄴ라" localSheetId="9">#REF!</definedName>
    <definedName name="ㅇㄹㅇㅇㄴ라">#REF!</definedName>
    <definedName name="ㅇㄹㅈㄷ" localSheetId="8" hidden="1">{#N/A,#N/A,FALSE,"ALM-ASISC"}</definedName>
    <definedName name="ㅇㄹㅈㄷ" localSheetId="9" hidden="1">{#N/A,#N/A,FALSE,"ALM-ASISC"}</definedName>
    <definedName name="ㅇㄹㅈㄷ" hidden="1">{#N/A,#N/A,FALSE,"ALM-ASISC"}</definedName>
    <definedName name="ㅇㄹㅊ" localSheetId="7">BlankMacro1</definedName>
    <definedName name="ㅇㄹㅊ" localSheetId="6">BlankMacro1</definedName>
    <definedName name="ㅇㄹ홍로" localSheetId="7">#REF!</definedName>
    <definedName name="ㅇㄹ홍로" localSheetId="8">#REF!</definedName>
    <definedName name="ㅇㄹ홍로" localSheetId="6">#REF!</definedName>
    <definedName name="ㅇㄹ홍로" localSheetId="9">#REF!</definedName>
    <definedName name="ㅇㄹ홍로">#REF!</definedName>
    <definedName name="ㅇㄻ" localSheetId="8">#REF!</definedName>
    <definedName name="ㅇㄻ" localSheetId="6">#REF!</definedName>
    <definedName name="ㅇㄻ" localSheetId="9">#REF!</definedName>
    <definedName name="ㅇㄻ">#REF!</definedName>
    <definedName name="ㅇㄻㄴㅇ" localSheetId="8">#REF!</definedName>
    <definedName name="ㅇㄻㄴㅇ" localSheetId="9">#REF!</definedName>
    <definedName name="ㅇㄻㄴㅇ">#REF!</definedName>
    <definedName name="ㅇㅀ" localSheetId="8">#REF!</definedName>
    <definedName name="ㅇㅀ" localSheetId="9">#REF!</definedName>
    <definedName name="ㅇㅀ">#REF!</definedName>
    <definedName name="ㅇㅀㄴ" localSheetId="8">#REF!</definedName>
    <definedName name="ㅇㅀㄴ" localSheetId="9">#REF!</definedName>
    <definedName name="ㅇㅀㄴ">#REF!</definedName>
    <definedName name="ㅇㅀㄴㅀ" localSheetId="8">#REF!</definedName>
    <definedName name="ㅇㅀㄴㅀ" localSheetId="9">#REF!</definedName>
    <definedName name="ㅇㅀㄴㅀ">#REF!</definedName>
    <definedName name="ㅇㅀㄹㅇ" localSheetId="8">#REF!</definedName>
    <definedName name="ㅇㅀㄹㅇ" localSheetId="9">#REF!</definedName>
    <definedName name="ㅇㅀㄹㅇ">#REF!</definedName>
    <definedName name="ㅇㅀㅇㅁㄹ" localSheetId="8" hidden="1">{#N/A,#N/A,FALSE,"3가";#N/A,#N/A,FALSE,"3나";#N/A,#N/A,FALSE,"3다"}</definedName>
    <definedName name="ㅇㅀㅇㅁㄹ" localSheetId="9" hidden="1">{#N/A,#N/A,FALSE,"3가";#N/A,#N/A,FALSE,"3나";#N/A,#N/A,FALSE,"3다"}</definedName>
    <definedName name="ㅇㅀㅇㅁㄹ" hidden="1">{#N/A,#N/A,FALSE,"3가";#N/A,#N/A,FALSE,"3나";#N/A,#N/A,FALSE,"3다"}</definedName>
    <definedName name="ㅇㅀㅇㅎ" hidden="1">#REF!</definedName>
    <definedName name="ㅇㅁㄴㅇ" localSheetId="8">#REF!</definedName>
    <definedName name="ㅇㅁㄴㅇ" localSheetId="9">#REF!</definedName>
    <definedName name="ㅇㅁㄴㅇ">#REF!</definedName>
    <definedName name="ㅇㅁㅇㄴㄹㄼㅈㄷ" localSheetId="8">#REF!</definedName>
    <definedName name="ㅇㅁㅇㄴㄹㄼㅈㄷ" localSheetId="9">#REF!</definedName>
    <definedName name="ㅇㅁㅇㄴㄹㄼㅈㄷ">#REF!</definedName>
    <definedName name="ㅇㅇ" localSheetId="8">#REF!</definedName>
    <definedName name="ㅇㅇ" localSheetId="9">#REF!</definedName>
    <definedName name="ㅇㅇ">#REF!</definedName>
    <definedName name="ㅇㅇㄴ" localSheetId="7">BlankMacro1</definedName>
    <definedName name="ㅇㅇㄴ" localSheetId="6">BlankMacro1</definedName>
    <definedName name="ㅇㅇㄴㅇㅁ" localSheetId="7">BlankMacro1</definedName>
    <definedName name="ㅇㅇㄴㅇㅁ" localSheetId="6">BlankMacro1</definedName>
    <definedName name="ㅇㅇㄹ" localSheetId="8">물건조서!ㅇㅇㄹ</definedName>
    <definedName name="ㅇㅇㄹ" localSheetId="9">물건조서!ㅇㅇㄹ</definedName>
    <definedName name="ㅇㅇㄹ" hidden="1">#REF!</definedName>
    <definedName name="ㅇㅇㄹㅈㅈ" localSheetId="8" hidden="1">{#N/A,#N/A,FALSE,"ALM-ASISC"}</definedName>
    <definedName name="ㅇㅇㄹㅈㅈ" localSheetId="9" hidden="1">{#N/A,#N/A,FALSE,"ALM-ASISC"}</definedName>
    <definedName name="ㅇㅇㄹㅈㅈ" hidden="1">{#N/A,#N/A,FALSE,"ALM-ASISC"}</definedName>
    <definedName name="ㅇㅇㅇ" localSheetId="7">#REF!</definedName>
    <definedName name="ㅇㅇㅇ" localSheetId="8">#REF!</definedName>
    <definedName name="ㅇㅇㅇ" localSheetId="6">#REF!</definedName>
    <definedName name="ㅇㅇㅇ" localSheetId="9">#REF!</definedName>
    <definedName name="ㅇㅇㅇ">#REF!</definedName>
    <definedName name="ㅇㅇㅇㄹㄹㅇㄹㄹ" localSheetId="8">#REF!</definedName>
    <definedName name="ㅇㅇㅇㄹㄹㅇㄹㄹ" localSheetId="9">#REF!</definedName>
    <definedName name="ㅇㅇㅇㄹㄹㅇㄹㄹ">#REF!</definedName>
    <definedName name="ㅇㅇㅇㅇ" localSheetId="8">#REF!</definedName>
    <definedName name="ㅇㅇㅇㅇ" localSheetId="9">#REF!</definedName>
    <definedName name="ㅇㅇㅇㅇ">#REF!</definedName>
    <definedName name="ㅇㅇㅇㅇㅇ" localSheetId="7" hidden="1">{#N/A,#N/A,FALSE,"혼합골재"}</definedName>
    <definedName name="ㅇㅇㅇㅇㅇ" localSheetId="8">#REF!</definedName>
    <definedName name="ㅇㅇㅇㅇㅇ" localSheetId="6" hidden="1">{#N/A,#N/A,FALSE,"혼합골재"}</definedName>
    <definedName name="ㅇㅇㅇㅇㅇ" localSheetId="9">#REF!</definedName>
    <definedName name="ㅇㅇㅇㅇㅇ" hidden="1">{#N/A,#N/A,FALSE,"혼합골재"}</definedName>
    <definedName name="ㅇㅇㅇㅇㅇㅇ" localSheetId="8" hidden="1">{#N/A,#N/A,FALSE,"지침";#N/A,#N/A,FALSE,"환경분석";#N/A,#N/A,FALSE,"Sheet16"}</definedName>
    <definedName name="ㅇㅇㅇㅇㅇㅇ" localSheetId="9" hidden="1">{#N/A,#N/A,FALSE,"지침";#N/A,#N/A,FALSE,"환경분석";#N/A,#N/A,FALSE,"Sheet16"}</definedName>
    <definedName name="ㅇㅇㅇㅇㅇㅇ" hidden="1">{#N/A,#N/A,FALSE,"지침";#N/A,#N/A,FALSE,"환경분석";#N/A,#N/A,FALSE,"Sheet16"}</definedName>
    <definedName name="ㅇㅇㅇㅇㅇㅇㅇ" localSheetId="8">#REF!</definedName>
    <definedName name="ㅇㅇㅇㅇㅇㅇㅇ" localSheetId="9">#REF!</definedName>
    <definedName name="ㅇㅇㅇㅇㅇㅇㅇ">#REF!</definedName>
    <definedName name="ㅇㅇㅇㅇㅇㅇㅇㅇㅇ" localSheetId="8">#REF!</definedName>
    <definedName name="ㅇㅇㅇㅇㅇㅇㅇㅇㅇ" localSheetId="9">#REF!</definedName>
    <definedName name="ㅇㅇㅇㅇㅇㅇㅇㅇㅇ">#REF!</definedName>
    <definedName name="ㅇㅇㅇㅇㅇㅇㅇㅇㅇㅇㅇ" localSheetId="8">#REF!</definedName>
    <definedName name="ㅇㅇㅇㅇㅇㅇㅇㅇㅇㅇㅇ" localSheetId="9">#REF!</definedName>
    <definedName name="ㅇㅇㅇㅇㅇㅇㅇㅇㅇㅇㅇ">#REF!</definedName>
    <definedName name="ㅇㅇㅇㅇㅇㅇㅇㅇㅇㅇㅇㅇ" localSheetId="8">#REF!</definedName>
    <definedName name="ㅇㅇㅇㅇㅇㅇㅇㅇㅇㅇㅇㅇ" localSheetId="9">#REF!</definedName>
    <definedName name="ㅇㅇㅇㅇㅇㅇㅇㅇㅇㅇㅇㅇ">#REF!</definedName>
    <definedName name="ㅇ아아아아" localSheetId="7">#REF!</definedName>
    <definedName name="ㅇ아아아아" localSheetId="8">#REF!</definedName>
    <definedName name="ㅇ아아아아" localSheetId="9">#REF!</definedName>
    <definedName name="ㅇ아아아아">#REF!</definedName>
    <definedName name="ㅇㅍㅎ" localSheetId="7">BlankMacro1</definedName>
    <definedName name="ㅇㅍㅎ" localSheetId="6">BlankMacro1</definedName>
    <definedName name="ㅇㅎ" localSheetId="7">BlankMacro1</definedName>
    <definedName name="ㅇㅎ" localSheetId="6">BlankMacro1</definedName>
    <definedName name="ㅇㅎㄿㅋㅇ" localSheetId="7">BlankMacro1</definedName>
    <definedName name="ㅇㅎㄿㅋㅇ" localSheetId="6">BlankMacro1</definedName>
    <definedName name="ㅇㅎㅇㅎ" localSheetId="7">#REF!</definedName>
    <definedName name="ㅇㅎㅇㅎ" localSheetId="8">#REF!</definedName>
    <definedName name="ㅇㅎㅇㅎ" localSheetId="6">#REF!</definedName>
    <definedName name="ㅇㅎㅇㅎ" localSheetId="9">#REF!</definedName>
    <definedName name="ㅇㅎㅇㅎ">#REF!</definedName>
    <definedName name="ㅇㅎㅎㅀㅎㅎㅎㅎㅎㄶ" localSheetId="8">#REF!</definedName>
    <definedName name="ㅇㅎㅎㅀㅎㅎㅎㅎㅎㄶ" localSheetId="9">#REF!</definedName>
    <definedName name="ㅇㅎㅎㅀㅎㅎㅎㅎㅎㄶ">#REF!</definedName>
    <definedName name="ㅇ호" localSheetId="8">{"'용역비'!$A$4:$C$8"}</definedName>
    <definedName name="ㅇ호" localSheetId="9">{"'용역비'!$A$4:$C$8"}</definedName>
    <definedName name="ㅇ호">{"'용역비'!$A$4:$C$8"}</definedName>
    <definedName name="ㅇ호ㅓ" localSheetId="8">{"'용역비'!$A$4:$C$8"}</definedName>
    <definedName name="ㅇ호ㅓ" localSheetId="9">{"'용역비'!$A$4:$C$8"}</definedName>
    <definedName name="ㅇ호ㅓ">{"'용역비'!$A$4:$C$8"}</definedName>
    <definedName name="ㅇ호ㅓㅇㅎ" localSheetId="8">{"'용역비'!$A$4:$C$8"}</definedName>
    <definedName name="ㅇ호ㅓㅇㅎ" localSheetId="9">{"'용역비'!$A$4:$C$8"}</definedName>
    <definedName name="ㅇ호ㅓㅇㅎ">{"'용역비'!$A$4:$C$8"}</definedName>
    <definedName name="ㅇ호ㅓㅇ호ㅓ" localSheetId="8">{"'용역비'!$A$4:$C$8"}</definedName>
    <definedName name="ㅇ호ㅓㅇ호ㅓ" localSheetId="9">{"'용역비'!$A$4:$C$8"}</definedName>
    <definedName name="ㅇ호ㅓㅇ호ㅓ">{"'용역비'!$A$4:$C$8"}</definedName>
    <definedName name="ㅇ호ㅓㅎ" localSheetId="8">{"'용역비'!$A$4:$C$8"}</definedName>
    <definedName name="ㅇ호ㅓㅎ" localSheetId="9">{"'용역비'!$A$4:$C$8"}</definedName>
    <definedName name="ㅇ호ㅓㅎ">{"'용역비'!$A$4:$C$8"}</definedName>
    <definedName name="ㅇ호ㅓ호ㅓ" localSheetId="8">{"'용역비'!$A$4:$C$8"}</definedName>
    <definedName name="ㅇ호ㅓ호ㅓ" localSheetId="9">{"'용역비'!$A$4:$C$8"}</definedName>
    <definedName name="ㅇ호ㅓ호ㅓ">{"'용역비'!$A$4:$C$8"}</definedName>
    <definedName name="아" localSheetId="7">#REF!</definedName>
    <definedName name="아" localSheetId="8">#REF!</definedName>
    <definedName name="아" localSheetId="9">#REF!</definedName>
    <definedName name="아">#REF!</definedName>
    <definedName name="아고" localSheetId="8" hidden="1">#REF!</definedName>
    <definedName name="아고" localSheetId="9" hidden="1">#REF!</definedName>
    <definedName name="아고" hidden="1">#REF!</definedName>
    <definedName name="아굴착" localSheetId="8">#REF!</definedName>
    <definedName name="아굴착" localSheetId="9">#REF!</definedName>
    <definedName name="아굴착">#REF!</definedName>
    <definedName name="아그우" localSheetId="8" hidden="1">{#N/A,#N/A,FALSE,"지침";#N/A,#N/A,FALSE,"환경분석";#N/A,#N/A,FALSE,"Sheet16"}</definedName>
    <definedName name="아그우" localSheetId="9" hidden="1">{#N/A,#N/A,FALSE,"지침";#N/A,#N/A,FALSE,"환경분석";#N/A,#N/A,FALSE,"Sheet16"}</definedName>
    <definedName name="아그우" hidden="1">{#N/A,#N/A,FALSE,"지침";#N/A,#N/A,FALSE,"환경분석";#N/A,#N/A,FALSE,"Sheet16"}</definedName>
    <definedName name="아논" localSheetId="8" hidden="1">{#N/A,#N/A,FALSE,"채권채무";#N/A,#N/A,FALSE,"control sheet"}</definedName>
    <definedName name="아논" localSheetId="9" hidden="1">{#N/A,#N/A,FALSE,"채권채무";#N/A,#N/A,FALSE,"control sheet"}</definedName>
    <definedName name="아논" hidden="1">{#N/A,#N/A,FALSE,"채권채무";#N/A,#N/A,FALSE,"control sheet"}</definedName>
    <definedName name="아늘믿" localSheetId="7">BlankMacro1</definedName>
    <definedName name="아늘믿" localSheetId="6">BlankMacro1</definedName>
    <definedName name="아니" localSheetId="7">BlankMacro1</definedName>
    <definedName name="아니" localSheetId="8">#REF!</definedName>
    <definedName name="아니" localSheetId="6">BlankMacro1</definedName>
    <definedName name="아니" localSheetId="9">#REF!</definedName>
    <definedName name="아니">#REF!</definedName>
    <definedName name="아니용" localSheetId="8" hidden="1">#REF!</definedName>
    <definedName name="아니용" localSheetId="9" hidden="1">#REF!</definedName>
    <definedName name="아니용" hidden="1">#REF!</definedName>
    <definedName name="아다" localSheetId="7">BlankMacro1</definedName>
    <definedName name="아다" localSheetId="6">BlankMacro1</definedName>
    <definedName name="아답터" localSheetId="8">#REF!</definedName>
    <definedName name="아답터" localSheetId="9">#REF!</definedName>
    <definedName name="아답터">#REF!</definedName>
    <definedName name="아댈" hidden="1">#REF!</definedName>
    <definedName name="아디" localSheetId="7">BlankMacro1</definedName>
    <definedName name="아디" localSheetId="6">BlankMacro1</definedName>
    <definedName name="아마ㅓㅇ" localSheetId="7">#REF!</definedName>
    <definedName name="아마ㅓㅇ" localSheetId="8">#REF!</definedName>
    <definedName name="아마ㅓㅇ" localSheetId="6">#REF!</definedName>
    <definedName name="아마ㅓㅇ" localSheetId="9">#REF!</definedName>
    <definedName name="아마ㅓㅇ">#REF!</definedName>
    <definedName name="아므" localSheetId="8">#REF!</definedName>
    <definedName name="아므" localSheetId="9">#REF!</definedName>
    <definedName name="아므">#REF!</definedName>
    <definedName name="아서" localSheetId="7">BlankMacro1</definedName>
    <definedName name="아서" localSheetId="6">BlankMacro1</definedName>
    <definedName name="아스타일공" localSheetId="8">#REF!</definedName>
    <definedName name="아스타일공" localSheetId="9">#REF!</definedName>
    <definedName name="아스타일공">#REF!</definedName>
    <definedName name="아스팔트" localSheetId="7">#REF!</definedName>
    <definedName name="아스팔트" localSheetId="8">#REF!</definedName>
    <definedName name="아스팔트" localSheetId="6">#REF!</definedName>
    <definedName name="아스팔트" localSheetId="9">#REF!</definedName>
    <definedName name="아스팔트">#REF!</definedName>
    <definedName name="아아" localSheetId="7">#REF!</definedName>
    <definedName name="아아" localSheetId="8">#REF!</definedName>
    <definedName name="아아" localSheetId="6">#REF!</definedName>
    <definedName name="아아" localSheetId="9">#REF!</definedName>
    <definedName name="아아">#REF!</definedName>
    <definedName name="아아아" localSheetId="8">{"'미착금액'!$A$4:$G$14"}</definedName>
    <definedName name="아아아" localSheetId="9">{"'미착금액'!$A$4:$G$14"}</definedName>
    <definedName name="아아아" hidden="1">{#N/A,#N/A,FALSE,"1.CRITERIA";#N/A,#N/A,FALSE,"2.IS";#N/A,#N/A,FALSE,"3.BS";#N/A,#N/A,FALSE,"4.PER PL";#N/A,#N/A,FALSE,"5.INVESTMENT";#N/A,#N/A,FALSE,"6.공문";#N/A,#N/A,FALSE,"7.netinvest"}</definedName>
    <definedName name="아연도강관단가" localSheetId="6">#REF!</definedName>
    <definedName name="아연도배관단가" localSheetId="6">#REF!</definedName>
    <definedName name="아이" hidden="1">{#N/A,#N/A,FALSE,"1.CRITERIA";#N/A,#N/A,FALSE,"2.IS";#N/A,#N/A,FALSE,"3.BS";#N/A,#N/A,FALSE,"4.PER PL";#N/A,#N/A,FALSE,"5.INVESTMENT";#N/A,#N/A,FALSE,"6.공문";#N/A,#N/A,FALSE,"7.netinvest"}</definedName>
    <definedName name="아파" localSheetId="7">#REF!</definedName>
    <definedName name="아파" localSheetId="8">#REF!</definedName>
    <definedName name="아파" localSheetId="9">#REF!</definedName>
    <definedName name="아파">#REF!</definedName>
    <definedName name="아파1" localSheetId="8">#REF!</definedName>
    <definedName name="아파1" localSheetId="9">#REF!</definedName>
    <definedName name="아파1">#REF!</definedName>
    <definedName name="아파트" localSheetId="8">#REF!</definedName>
    <definedName name="아파트" localSheetId="9">#REF!</definedName>
    <definedName name="아파트">#REF!</definedName>
    <definedName name="아파트건축면적" localSheetId="8">#REF!</definedName>
    <definedName name="아파트건축면적" localSheetId="9">#REF!</definedName>
    <definedName name="아파트건축면적">#REF!</definedName>
    <definedName name="아파트대지면적" localSheetId="8">#REF!</definedName>
    <definedName name="아파트대지면적" localSheetId="9">#REF!</definedName>
    <definedName name="아파트대지면적">#REF!</definedName>
    <definedName name="아파트면적" localSheetId="8">#REF!</definedName>
    <definedName name="아파트면적" localSheetId="9">#REF!</definedName>
    <definedName name="아파트면적">#REF!</definedName>
    <definedName name="아파트분양가">#N/A</definedName>
    <definedName name="아파트분양수입금">#N/A</definedName>
    <definedName name="아파트산출근거" localSheetId="8">#REF!</definedName>
    <definedName name="아파트산출근거" localSheetId="9">#REF!</definedName>
    <definedName name="아파트산출근거">#REF!</definedName>
    <definedName name="아파트수입" hidden="1">{#N/A,#N/A,FALSE,"지침";#N/A,#N/A,FALSE,"환경분석";#N/A,#N/A,FALSE,"Sheet16"}</definedName>
    <definedName name="아파트전체연면적" localSheetId="8">#REF!</definedName>
    <definedName name="아파트전체연면적" localSheetId="9">#REF!</definedName>
    <definedName name="아파트전체연면적">#REF!</definedName>
    <definedName name="아파트지상층면적" localSheetId="8">#REF!</definedName>
    <definedName name="아파트지상층면적" localSheetId="9">#REF!</definedName>
    <definedName name="아파트지상층면적">#REF!</definedName>
    <definedName name="아현4" localSheetId="8">#REF!</definedName>
    <definedName name="아현4" localSheetId="9">#REF!</definedName>
    <definedName name="아현4">#REF!</definedName>
    <definedName name="아ㅓㄹ" localSheetId="8" hidden="1">{#N/A,#N/A,FALSE,"ALM-ASISC"}</definedName>
    <definedName name="아ㅓㄹ" localSheetId="9" hidden="1">{#N/A,#N/A,FALSE,"ALM-ASISC"}</definedName>
    <definedName name="아ㅓㄹ" hidden="1">{#N/A,#N/A,FALSE,"ALM-ASISC"}</definedName>
    <definedName name="아ㅓㄹ지" localSheetId="8" hidden="1">{#N/A,#N/A,FALSE,"ALM-ASISC"}</definedName>
    <definedName name="아ㅓㄹ지" localSheetId="9" hidden="1">{#N/A,#N/A,FALSE,"ALM-ASISC"}</definedName>
    <definedName name="아ㅓㄹ지" hidden="1">{#N/A,#N/A,FALSE,"ALM-ASISC"}</definedName>
    <definedName name="아ㅓㅈ" localSheetId="8" hidden="1">{#N/A,#N/A,FALSE,"ALM-ASISC"}</definedName>
    <definedName name="아ㅓㅈ" localSheetId="9" hidden="1">{#N/A,#N/A,FALSE,"ALM-ASISC"}</definedName>
    <definedName name="아ㅓㅈ" hidden="1">{#N/A,#N/A,FALSE,"ALM-ASISC"}</definedName>
    <definedName name="아ㅓㅗㄹ" localSheetId="8" hidden="1">{#N/A,#N/A,FALSE,"ALM-ASISC"}</definedName>
    <definedName name="아ㅓㅗㄹ" localSheetId="9" hidden="1">{#N/A,#N/A,FALSE,"ALM-ASISC"}</definedName>
    <definedName name="아ㅓㅗㄹ" hidden="1">{#N/A,#N/A,FALSE,"ALM-ASISC"}</definedName>
    <definedName name="아ㅕㄴ" localSheetId="8">#REF!</definedName>
    <definedName name="아ㅕㄴ" localSheetId="9">#REF!</definedName>
    <definedName name="아ㅕㄴ">#REF!</definedName>
    <definedName name="아ㅣ이ㅏ" localSheetId="7">BlankMacro1</definedName>
    <definedName name="아ㅣ이ㅏ" localSheetId="6">BlankMacro1</definedName>
    <definedName name="아ㅣㅈ" localSheetId="8" hidden="1">{#N/A,#N/A,FALSE,"ALM-ASISC"}</definedName>
    <definedName name="아ㅣㅈ" localSheetId="9" hidden="1">{#N/A,#N/A,FALSE,"ALM-ASISC"}</definedName>
    <definedName name="아ㅣㅈ" hidden="1">{#N/A,#N/A,FALSE,"ALM-ASISC"}</definedName>
    <definedName name="아ㅣㅈㅂ" localSheetId="8" hidden="1">{#N/A,#N/A,FALSE,"ALM-ASISC"}</definedName>
    <definedName name="아ㅣㅈㅂ" localSheetId="9" hidden="1">{#N/A,#N/A,FALSE,"ALM-ASISC"}</definedName>
    <definedName name="아ㅣㅈㅂ" hidden="1">{#N/A,#N/A,FALSE,"ALM-ASISC"}</definedName>
    <definedName name="안" localSheetId="7">#REF!</definedName>
    <definedName name="안" localSheetId="8">#REF!</definedName>
    <definedName name="안" localSheetId="9">#REF!</definedName>
    <definedName name="안">#REF!</definedName>
    <definedName name="안관" localSheetId="7">#REF!</definedName>
    <definedName name="안녕" localSheetId="7">#REF!</definedName>
    <definedName name="안녕" localSheetId="8">#REF!</definedName>
    <definedName name="안녕" localSheetId="9">#REF!</definedName>
    <definedName name="안녕">#REF!</definedName>
    <definedName name="안녕하세요" localSheetId="8" hidden="1">{#N/A,#N/A,FALSE,"3가";#N/A,#N/A,FALSE,"3나";#N/A,#N/A,FALSE,"3다"}</definedName>
    <definedName name="안녕하세요" localSheetId="9" hidden="1">{#N/A,#N/A,FALSE,"3가";#N/A,#N/A,FALSE,"3나";#N/A,#N/A,FALSE,"3다"}</definedName>
    <definedName name="안녕하세요" hidden="1">{#N/A,#N/A,FALSE,"3가";#N/A,#N/A,FALSE,"3나";#N/A,#N/A,FALSE,"3다"}</definedName>
    <definedName name="안산">#N/A</definedName>
    <definedName name="안산시" localSheetId="8">#REF!</definedName>
    <definedName name="안산시" localSheetId="9">#REF!</definedName>
    <definedName name="안산시">#REF!</definedName>
    <definedName name="안성군" localSheetId="8">#REF!</definedName>
    <definedName name="안성군" localSheetId="9">#REF!</definedName>
    <definedName name="안성군">#REF!</definedName>
    <definedName name="안성시" localSheetId="8">#REF!</definedName>
    <definedName name="안성시" localSheetId="9">#REF!</definedName>
    <definedName name="안성시">#REF!</definedName>
    <definedName name="안성진행" localSheetId="8">#REF!</definedName>
    <definedName name="안성진행" localSheetId="9">#REF!</definedName>
    <definedName name="안성진행">#REF!</definedName>
    <definedName name="안성진행2" localSheetId="8">#REF!</definedName>
    <definedName name="안성진행2" localSheetId="9">#REF!</definedName>
    <definedName name="안성진행2">#REF!</definedName>
    <definedName name="안성청산" localSheetId="8">#REF!</definedName>
    <definedName name="안성청산" localSheetId="9">#REF!</definedName>
    <definedName name="안성청산">#REF!</definedName>
    <definedName name="안양시" localSheetId="8">#REF!</definedName>
    <definedName name="안양시" localSheetId="9">#REF!</definedName>
    <definedName name="안양시">#REF!</definedName>
    <definedName name="안전" localSheetId="8">#REF!</definedName>
    <definedName name="안전" localSheetId="9">#REF!</definedName>
    <definedName name="안전">#REF!</definedName>
    <definedName name="안전2" localSheetId="8">#REF!</definedName>
    <definedName name="안전2" localSheetId="9">#REF!</definedName>
    <definedName name="안전2">#REF!</definedName>
    <definedName name="안전A1219" localSheetId="8">#REF!</definedName>
    <definedName name="안전A1219" localSheetId="9">#REF!</definedName>
    <definedName name="안전A1219">#REF!</definedName>
    <definedName name="안전관리비" localSheetId="8">#REF!</definedName>
    <definedName name="안전관리비" localSheetId="9">#REF!</definedName>
    <definedName name="안전관리비">#REF!</definedName>
    <definedName name="안전휀스" localSheetId="8">#REF!</definedName>
    <definedName name="안전휀스" localSheetId="9">#REF!</definedName>
    <definedName name="안전휀스">#REF!</definedName>
    <definedName name="안중희">#REF!</definedName>
    <definedName name="안홍수" hidden="1">{#N/A,#N/A,FALSE,"지침";#N/A,#N/A,FALSE,"환경분석";#N/A,#N/A,FALSE,"Sheet16"}</definedName>
    <definedName name="안효진행" localSheetId="8">#REF!</definedName>
    <definedName name="안효진행" localSheetId="9">#REF!</definedName>
    <definedName name="안효진행">#REF!</definedName>
    <definedName name="안효청산" localSheetId="8">#REF!</definedName>
    <definedName name="안효청산" localSheetId="9">#REF!</definedName>
    <definedName name="안효청산">#REF!</definedName>
    <definedName name="알" localSheetId="8">#REF!</definedName>
    <definedName name="알" localSheetId="9">#REF!</definedName>
    <definedName name="알">#REF!</definedName>
    <definedName name="암1" localSheetId="8">#REF!</definedName>
    <definedName name="암1" localSheetId="9">#REF!</definedName>
    <definedName name="암1">#REF!</definedName>
    <definedName name="암석산근" hidden="1">{"'용역비'!$A$4:$C$8"}</definedName>
    <definedName name="암석설간" hidden="1">{"'용역비'!$A$4:$C$8"}</definedName>
    <definedName name="암타이" localSheetId="8">#REF!</definedName>
    <definedName name="암타이" localSheetId="9">#REF!</definedName>
    <definedName name="암타이">#REF!</definedName>
    <definedName name="암타이밴드" localSheetId="8">#REF!</definedName>
    <definedName name="암타이밴드" localSheetId="9">#REF!</definedName>
    <definedName name="암타이밴드">#REF!</definedName>
    <definedName name="압축단자" localSheetId="8">#REF!</definedName>
    <definedName name="압축단자" localSheetId="9">#REF!</definedName>
    <definedName name="압축단자">#REF!</definedName>
    <definedName name="앙" localSheetId="8">#REF!</definedName>
    <definedName name="앙" localSheetId="9">#REF!</definedName>
    <definedName name="앙">#REF!</definedName>
    <definedName name="앞" localSheetId="8">#REF!</definedName>
    <definedName name="앞" localSheetId="9">#REF!</definedName>
    <definedName name="앞">#REF!</definedName>
    <definedName name="앞굽" localSheetId="8">#REF!</definedName>
    <definedName name="앞굽" localSheetId="9">#REF!</definedName>
    <definedName name="앞굽">#REF!</definedName>
    <definedName name="애자" localSheetId="8">#REF!</definedName>
    <definedName name="애자" localSheetId="9">#REF!</definedName>
    <definedName name="애자">#REF!</definedName>
    <definedName name="야" localSheetId="8">#REF!</definedName>
    <definedName name="야" localSheetId="9">#REF!</definedName>
    <definedName name="야">#REF!</definedName>
    <definedName name="양공" localSheetId="8">#REF!</definedName>
    <definedName name="양공" localSheetId="9">#REF!</definedName>
    <definedName name="양공">#REF!</definedName>
    <definedName name="양규성" localSheetId="8">#REF!</definedName>
    <definedName name="양규성" localSheetId="9">#REF!</definedName>
    <definedName name="양규성">#REF!</definedName>
    <definedName name="양남" localSheetId="8" hidden="1">{#N/A,#N/A,FALSE,"3가";#N/A,#N/A,FALSE,"3나";#N/A,#N/A,FALSE,"3다"}</definedName>
    <definedName name="양남" localSheetId="9" hidden="1">{#N/A,#N/A,FALSE,"3가";#N/A,#N/A,FALSE,"3나";#N/A,#N/A,FALSE,"3다"}</definedName>
    <definedName name="양남" hidden="1">{#N/A,#N/A,FALSE,"3가";#N/A,#N/A,FALSE,"3나";#N/A,#N/A,FALSE,"3다"}</definedName>
    <definedName name="양석" localSheetId="8">#REF!,#REF!,#REF!,#REF!,#REF!,#REF!,#REF!,#REF!,#REF!,#REF!,#REF!,#REF!,#REF!,#REF!,#REF!,#REF!,#REF!,#REF!,#REF!</definedName>
    <definedName name="양석" localSheetId="9">#REF!,#REF!,#REF!,#REF!,#REF!,#REF!,#REF!,#REF!,#REF!,#REF!,#REF!,#REF!,#REF!,#REF!,#REF!,#REF!,#REF!,#REF!,#REF!</definedName>
    <definedName name="양석">#REF!,#REF!,#REF!,#REF!,#REF!,#REF!,#REF!,#REF!,#REF!,#REF!,#REF!,#REF!,#REF!,#REF!,#REF!,#REF!,#REF!,#REF!,#REF!</definedName>
    <definedName name="양식" localSheetId="8">#REF!</definedName>
    <definedName name="양식" localSheetId="9">#REF!</definedName>
    <definedName name="양식">#REF!</definedName>
    <definedName name="양식1" localSheetId="8" hidden="1">{#N/A,#N/A,FALSE,"견적조건";#N/A,#N/A,FALSE,"산출근거"}</definedName>
    <definedName name="양식1" localSheetId="9" hidden="1">{#N/A,#N/A,FALSE,"견적조건";#N/A,#N/A,FALSE,"산출근거"}</definedName>
    <definedName name="양식1" hidden="1">{#N/A,#N/A,FALSE,"견적조건";#N/A,#N/A,FALSE,"산출근거"}</definedName>
    <definedName name="양식3" localSheetId="8" hidden="1">{#N/A,#N/A,FALSE,"견적조건";#N/A,#N/A,FALSE,"산출근거"}</definedName>
    <definedName name="양식3" localSheetId="9" hidden="1">{#N/A,#N/A,FALSE,"견적조건";#N/A,#N/A,FALSE,"산출근거"}</definedName>
    <definedName name="양식3" hidden="1">{#N/A,#N/A,FALSE,"견적조건";#N/A,#N/A,FALSE,"산출근거"}</definedName>
    <definedName name="양양공" localSheetId="8">#REF!</definedName>
    <definedName name="양양공" localSheetId="9">#REF!</definedName>
    <definedName name="양양공">#REF!</definedName>
    <definedName name="양양양공" localSheetId="8">#REF!</definedName>
    <definedName name="양양양공" localSheetId="9">#REF!</definedName>
    <definedName name="양양양공">#REF!</definedName>
    <definedName name="양주군" localSheetId="8">#REF!</definedName>
    <definedName name="양주군" localSheetId="9">#REF!</definedName>
    <definedName name="양주군">#REF!</definedName>
    <definedName name="양주묵생산" localSheetId="8">#REF!</definedName>
    <definedName name="양주묵생산" localSheetId="9">#REF!</definedName>
    <definedName name="양주묵생산">#REF!</definedName>
    <definedName name="양주생산관리" localSheetId="8">#REF!</definedName>
    <definedName name="양주생산관리" localSheetId="9">#REF!</definedName>
    <definedName name="양주생산관리">#REF!</definedName>
    <definedName name="양주생산기술" localSheetId="8">#REF!</definedName>
    <definedName name="양주생산기술" localSheetId="9">#REF!</definedName>
    <definedName name="양주생산기술">#REF!</definedName>
    <definedName name="양평군" localSheetId="8">#REF!</definedName>
    <definedName name="양평군" localSheetId="9">#REF!</definedName>
    <definedName name="양평군">#REF!</definedName>
    <definedName name="어" localSheetId="8">물건조서!어</definedName>
    <definedName name="어" localSheetId="9">물건조서!어</definedName>
    <definedName name="어">[0]!어</definedName>
    <definedName name="어라" localSheetId="8" hidden="1">#REF!</definedName>
    <definedName name="어라" localSheetId="9" hidden="1">#REF!</definedName>
    <definedName name="어라" hidden="1">#REF!</definedName>
    <definedName name="어어" hidden="1">{#N/A,#N/A,FALSE,"1.CRITERIA";#N/A,#N/A,FALSE,"2.IS";#N/A,#N/A,FALSE,"3.BS";#N/A,#N/A,FALSE,"4.PER PL";#N/A,#N/A,FALSE,"5.INVESTMENT";#N/A,#N/A,FALSE,"6.공문";#N/A,#N/A,FALSE,"7.netinvest"}</definedName>
    <definedName name="어ㅑ" localSheetId="8">물건조서!어ㅑ</definedName>
    <definedName name="어ㅑ" localSheetId="9">물건조서!어ㅑ</definedName>
    <definedName name="어ㅑ">[0]!어ㅑ</definedName>
    <definedName name="억이상" localSheetId="7" hidden="1">{#N/A,#N/A,FALSE,"2~8번"}</definedName>
    <definedName name="억이상" localSheetId="6" hidden="1">{#N/A,#N/A,FALSE,"2~8번"}</definedName>
    <definedName name="억이상" hidden="1">{#N/A,#N/A,FALSE,"2~8번"}</definedName>
    <definedName name="얼밀" localSheetId="8" hidden="1">{#N/A,#N/A,FALSE,"3가";#N/A,#N/A,FALSE,"3나";#N/A,#N/A,FALSE,"3다"}</definedName>
    <definedName name="얼밀" localSheetId="9" hidden="1">{#N/A,#N/A,FALSE,"3가";#N/A,#N/A,FALSE,"3나";#N/A,#N/A,FALSE,"3다"}</definedName>
    <definedName name="얼밀" hidden="1">{#N/A,#N/A,FALSE,"3가";#N/A,#N/A,FALSE,"3나";#N/A,#N/A,FALSE,"3다"}</definedName>
    <definedName name="업종" localSheetId="7">#REF!</definedName>
    <definedName name="업종" localSheetId="8">#REF!</definedName>
    <definedName name="업종" localSheetId="9">#REF!</definedName>
    <definedName name="업종">#REF!</definedName>
    <definedName name="업체" localSheetId="7" hidden="1">#REF!</definedName>
    <definedName name="업체" hidden="1">#REF!</definedName>
    <definedName name="없다." localSheetId="8">#REF!</definedName>
    <definedName name="없다." localSheetId="9">#REF!</definedName>
    <definedName name="없다.">#REF!</definedName>
    <definedName name="없어" localSheetId="8" hidden="1">{#N/A,#N/A,FALSE,"3가";#N/A,#N/A,FALSE,"3나";#N/A,#N/A,FALSE,"3다"}</definedName>
    <definedName name="없어" localSheetId="9" hidden="1">{#N/A,#N/A,FALSE,"3가";#N/A,#N/A,FALSE,"3나";#N/A,#N/A,FALSE,"3다"}</definedName>
    <definedName name="없어" hidden="1">{#N/A,#N/A,FALSE,"3가";#N/A,#N/A,FALSE,"3나";#N/A,#N/A,FALSE,"3다"}</definedName>
    <definedName name="에너지비용산출근거" localSheetId="7">BlankMacro1</definedName>
    <definedName name="에너지비용산출근거" localSheetId="6">BlankMacro1</definedName>
    <definedName name="에스터" localSheetId="7">#REF!</definedName>
    <definedName name="에스터" localSheetId="6">#REF!</definedName>
    <definedName name="에어컨" localSheetId="8">#REF!</definedName>
    <definedName name="에어컨" localSheetId="9">#REF!</definedName>
    <definedName name="에어컨">#REF!</definedName>
    <definedName name="에어콘가산" localSheetId="8">#REF!</definedName>
    <definedName name="에어콘가산" localSheetId="6">#REF!</definedName>
    <definedName name="에어콘가산" localSheetId="9">#REF!</definedName>
    <definedName name="에어콘가산">#REF!</definedName>
    <definedName name="에이" localSheetId="8">#REF!</definedName>
    <definedName name="에이" localSheetId="9">#REF!</definedName>
    <definedName name="에이">#REF!</definedName>
    <definedName name="엑셀" localSheetId="6">#REF!</definedName>
    <definedName name="엔진표지" hidden="1">{#N/A,#N/A,FALSE,"단축1";#N/A,#N/A,FALSE,"단축2";#N/A,#N/A,FALSE,"단축3";#N/A,#N/A,FALSE,"장축";#N/A,#N/A,FALSE,"4WD"}</definedName>
    <definedName name="여비" localSheetId="8">#REF!</definedName>
    <definedName name="여비" localSheetId="9">#REF!</definedName>
    <definedName name="여비">#REF!</definedName>
    <definedName name="여비2" localSheetId="8">#REF!</definedName>
    <definedName name="여비2" localSheetId="9">#REF!</definedName>
    <definedName name="여비2">#REF!</definedName>
    <definedName name="여이" hidden="1">{#N/A,#N/A,FALSE,"1.CRITERIA";#N/A,#N/A,FALSE,"2.IS";#N/A,#N/A,FALSE,"3.BS";#N/A,#N/A,FALSE,"4.PER PL";#N/A,#N/A,FALSE,"5.INVESTMENT";#N/A,#N/A,FALSE,"6.공문";#N/A,#N/A,FALSE,"7.netinvest"}</definedName>
    <definedName name="여주군" localSheetId="8">#REF!</definedName>
    <definedName name="여주군" localSheetId="9">#REF!</definedName>
    <definedName name="여주군">#REF!</definedName>
    <definedName name="역내" localSheetId="8">#REF!</definedName>
    <definedName name="역내" localSheetId="9">#REF!</definedName>
    <definedName name="역내">#REF!</definedName>
    <definedName name="연결확인" localSheetId="8">#REF!</definedName>
    <definedName name="연결확인" localSheetId="9">#REF!</definedName>
    <definedName name="연결확인">#REF!</definedName>
    <definedName name="연경1교" hidden="1">{#N/A,#N/A,FALSE,"단면 제원"}</definedName>
    <definedName name="연경1교1" hidden="1">{#N/A,#N/A,FALSE,"단면 제원"}</definedName>
    <definedName name="연구개발1" hidden="1">#REF!</definedName>
    <definedName name="연구소식품" localSheetId="8">#REF!</definedName>
    <definedName name="연구소식품" localSheetId="9">#REF!</definedName>
    <definedName name="연구소식품">#REF!</definedName>
    <definedName name="연돌공" localSheetId="8">#REF!</definedName>
    <definedName name="연돌공" localSheetId="9">#REF!</definedName>
    <definedName name="연돌공">#REF!</definedName>
    <definedName name="연동연선" localSheetId="8">#REF!</definedName>
    <definedName name="연동연선" localSheetId="9">#REF!</definedName>
    <definedName name="연동연선">#REF!</definedName>
    <definedName name="연면적">#N/A</definedName>
    <definedName name="연세" localSheetId="8">BlankMacro1</definedName>
    <definedName name="연세" localSheetId="9">BlankMacro1</definedName>
    <definedName name="연세">BlankMacro1</definedName>
    <definedName name="연세1" localSheetId="8">BlankMacro1</definedName>
    <definedName name="연세1" localSheetId="9">BlankMacro1</definedName>
    <definedName name="연세1">BlankMacro1</definedName>
    <definedName name="연습" localSheetId="8">#REF!</definedName>
    <definedName name="연습" localSheetId="9">#REF!</definedName>
    <definedName name="연습">#REF!</definedName>
    <definedName name="연암" localSheetId="8">#REF!</definedName>
    <definedName name="연암" localSheetId="9">#REF!</definedName>
    <definedName name="연암">#REF!</definedName>
    <definedName name="연장" localSheetId="8">#REF!</definedName>
    <definedName name="연장" localSheetId="9">#REF!</definedName>
    <definedName name="연장">#REF!</definedName>
    <definedName name="연천군" localSheetId="8">#REF!</definedName>
    <definedName name="연천군" localSheetId="9">#REF!</definedName>
    <definedName name="연천군">#REF!</definedName>
    <definedName name="영" localSheetId="8">#REF!</definedName>
    <definedName name="영" localSheetId="9">#REF!</definedName>
    <definedName name="영" hidden="1">{#N/A,#N/A,FALSE,"1.CRITERIA";#N/A,#N/A,FALSE,"2.IS";#N/A,#N/A,FALSE,"3.BS";#N/A,#N/A,FALSE,"4.PER PL";#N/A,#N/A,FALSE,"5.INVESTMENT";#N/A,#N/A,FALSE,"6.공문";#N/A,#N/A,FALSE,"7.netinvest"}</definedName>
    <definedName name="영1" hidden="1">{#N/A,#N/A,FALSE,"지침";#N/A,#N/A,FALSE,"환경분석";#N/A,#N/A,FALSE,"Sheet16"}</definedName>
    <definedName name="영2" hidden="1">{#N/A,#N/A,FALSE,"지침";#N/A,#N/A,FALSE,"환경분석";#N/A,#N/A,FALSE,"Sheet16"}</definedName>
    <definedName name="영농보상비" localSheetId="8">#REF!</definedName>
    <definedName name="영농보상비" localSheetId="9">#REF!</definedName>
    <definedName name="영농보상비">#REF!</definedName>
    <definedName name="영림기사" localSheetId="8">#REF!</definedName>
    <definedName name="영림기사" localSheetId="9">#REF!</definedName>
    <definedName name="영림기사">#REF!</definedName>
    <definedName name="영업" localSheetId="8">#REF!</definedName>
    <definedName name="영업" localSheetId="9">#REF!</definedName>
    <definedName name="영업">#REF!</definedName>
    <definedName name="영업2" localSheetId="8">#REF!</definedName>
    <definedName name="영업2" localSheetId="9">#REF!</definedName>
    <definedName name="영업2">#REF!</definedName>
    <definedName name="영업2지점" localSheetId="8">#REF!</definedName>
    <definedName name="영업2지점" localSheetId="9">#REF!</definedName>
    <definedName name="영업2지점">#REF!</definedName>
    <definedName name="영업3지점" localSheetId="8">#REF!</definedName>
    <definedName name="영업3지점" localSheetId="9">#REF!</definedName>
    <definedName name="영업3지점">#REF!</definedName>
    <definedName name="영업권" localSheetId="8">#REF!</definedName>
    <definedName name="영업권" localSheetId="9">#REF!</definedName>
    <definedName name="영업권">#REF!</definedName>
    <definedName name="영업권조서" localSheetId="8">#REF!</definedName>
    <definedName name="영업권조서" localSheetId="9">#REF!</definedName>
    <definedName name="영업권조서">#REF!</definedName>
    <definedName name="영업권조서1" localSheetId="8" hidden="1">#REF!</definedName>
    <definedName name="영업권조서1" localSheetId="9" hidden="1">#REF!</definedName>
    <definedName name="영업권조서1" hidden="1">#REF!</definedName>
    <definedName name="영업권조서2" localSheetId="8">#REF!</definedName>
    <definedName name="영업권조서2" localSheetId="9">#REF!</definedName>
    <definedName name="영업권조서2">#REF!</definedName>
    <definedName name="영업권평가조서" localSheetId="8">#REF!</definedName>
    <definedName name="영업권평가조서" localSheetId="9">#REF!</definedName>
    <definedName name="영업권평가조서">#REF!</definedName>
    <definedName name="영업금액" localSheetId="8">#REF!</definedName>
    <definedName name="영업금액" localSheetId="9">#REF!</definedName>
    <definedName name="영업금액">#REF!</definedName>
    <definedName name="영업보상" localSheetId="8">#REF!</definedName>
    <definedName name="영업보상" localSheetId="9">#REF!</definedName>
    <definedName name="영업보상" hidden="1">#REF!</definedName>
    <definedName name="영업보상산출근거" localSheetId="8" hidden="1">#REF!</definedName>
    <definedName name="영업보상산출근거" localSheetId="9" hidden="1">#REF!</definedName>
    <definedName name="영업보상산출근거" hidden="1">#REF!</definedName>
    <definedName name="영업보상조서" localSheetId="8">#REF!</definedName>
    <definedName name="영업보상조서" localSheetId="9">#REF!</definedName>
    <definedName name="영업보상조서">#REF!</definedName>
    <definedName name="영업비1" localSheetId="8">#REF!</definedName>
    <definedName name="영업비1" localSheetId="9">#REF!</definedName>
    <definedName name="영업비1">#REF!</definedName>
    <definedName name="영업산출근거" localSheetId="8">#REF!</definedName>
    <definedName name="영업산출근거" localSheetId="9">#REF!</definedName>
    <definedName name="영업산출근거">#REF!</definedName>
    <definedName name="영업산출기초" localSheetId="8">#REF!</definedName>
    <definedName name="영업산출기초" localSheetId="9">#REF!</definedName>
    <definedName name="영업산출기초">#REF!</definedName>
    <definedName name="영업수" hidden="1">{#N/A,#N/A,FALSE,"1.CRITERIA";#N/A,#N/A,FALSE,"2.IS";#N/A,#N/A,FALSE,"3.BS";#N/A,#N/A,FALSE,"4.PER PL";#N/A,#N/A,FALSE,"5.INVESTMENT";#N/A,#N/A,FALSE,"6.공문";#N/A,#N/A,FALSE,"7.netinvest"}</definedName>
    <definedName name="영업수수료" localSheetId="8">#REF!</definedName>
    <definedName name="영업수수료" localSheetId="9">#REF!</definedName>
    <definedName name="영업수수료">#REF!</definedName>
    <definedName name="영업수익" hidden="1">{#N/A,#N/A,FALSE,"1.CRITERIA";#N/A,#N/A,FALSE,"2.IS";#N/A,#N/A,FALSE,"3.BS";#N/A,#N/A,FALSE,"4.PER PL";#N/A,#N/A,FALSE,"5.INVESTMENT";#N/A,#N/A,FALSE,"6.공문";#N/A,#N/A,FALSE,"7.netinvest"}</definedName>
    <definedName name="영업외" hidden="1">{#N/A,#N/A,FALSE,"1.CRITERIA";#N/A,#N/A,FALSE,"2.IS";#N/A,#N/A,FALSE,"3.BS";#N/A,#N/A,FALSE,"4.PER PL";#N/A,#N/A,FALSE,"5.INVESTMENT";#N/A,#N/A,FALSE,"6.공문";#N/A,#N/A,FALSE,"7.netinvest"}</definedName>
    <definedName name="영업외수익" hidden="1">{#N/A,#N/A,FALSE,"1.CRITERIA";#N/A,#N/A,FALSE,"2.IS";#N/A,#N/A,FALSE,"3.BS";#N/A,#N/A,FALSE,"4.PER PL";#N/A,#N/A,FALSE,"5.INVESTMENT";#N/A,#N/A,FALSE,"6.공문";#N/A,#N/A,FALSE,"7.netinvest"}</definedName>
    <definedName name="영업이익" localSheetId="8" hidden="1">#REF!</definedName>
    <definedName name="영업이익" localSheetId="9" hidden="1">#REF!</definedName>
    <definedName name="영업이익" hidden="1">{#N/A,#N/A,TRUE,"매출진척-1";#N/A,#N/A,TRUE,"매출진척-2";#N/A,#N/A,TRUE,"제품실적";#N/A,#N/A,TRUE,"RAC";#N/A,#N/A,TRUE,"PAC ";#N/A,#N/A,TRUE,"재고현황";#N/A,#N/A,TRUE,"공지사항"}</definedName>
    <definedName name="영업이익_1" hidden="1">{#N/A,#N/A,TRUE,"매출진척-1";#N/A,#N/A,TRUE,"매출진척-2";#N/A,#N/A,TRUE,"제품실적";#N/A,#N/A,TRUE,"RAC";#N/A,#N/A,TRUE,"PAC ";#N/A,#N/A,TRUE,"재고현황";#N/A,#N/A,TRUE,"공지사항"}</definedName>
    <definedName name="영업조서" localSheetId="8">#REF!</definedName>
    <definedName name="영업조서" localSheetId="9">#REF!</definedName>
    <definedName name="영업조서">#REF!</definedName>
    <definedName name="영업종류" localSheetId="8">#REF!</definedName>
    <definedName name="영업종류" localSheetId="9">#REF!</definedName>
    <definedName name="영업종류">#REF!</definedName>
    <definedName name="영업평가내역안태훈" localSheetId="8">#REF!</definedName>
    <definedName name="영업평가내역안태훈" localSheetId="9">#REF!</definedName>
    <definedName name="영업평가내역안태훈">#REF!</definedName>
    <definedName name="영업현금" localSheetId="8" hidden="1">{#N/A,#N/A,FALSE,"지침";#N/A,#N/A,FALSE,"환경분석";#N/A,#N/A,FALSE,"Sheet16"}</definedName>
    <definedName name="영업현금" localSheetId="9" hidden="1">{#N/A,#N/A,FALSE,"지침";#N/A,#N/A,FALSE,"환경분석";#N/A,#N/A,FALSE,"Sheet16"}</definedName>
    <definedName name="영업현금" hidden="1">{#N/A,#N/A,FALSE,"지침";#N/A,#N/A,FALSE,"환경분석";#N/A,#N/A,FALSE,"Sheet16"}</definedName>
    <definedName name="영역" localSheetId="8">#REF!</definedName>
    <definedName name="영역" localSheetId="9">#REF!</definedName>
    <definedName name="영역">#REF!</definedName>
    <definedName name="영역2" localSheetId="7">#REF!</definedName>
    <definedName name="영역2" localSheetId="8">#REF!</definedName>
    <definedName name="영역2" localSheetId="9">#REF!</definedName>
    <definedName name="영역2">#REF!</definedName>
    <definedName name="영옥" localSheetId="8" hidden="1">{#N/A,#N/A,FALSE,"3가";#N/A,#N/A,FALSE,"3나";#N/A,#N/A,FALSE,"3다"}</definedName>
    <definedName name="영옥" localSheetId="9" hidden="1">{#N/A,#N/A,FALSE,"3가";#N/A,#N/A,FALSE,"3나";#N/A,#N/A,FALSE,"3다"}</definedName>
    <definedName name="영옥" hidden="1">{#N/A,#N/A,FALSE,"3가";#N/A,#N/A,FALSE,"3나";#N/A,#N/A,FALSE,"3다"}</definedName>
    <definedName name="영진" hidden="1">{#N/A,#N/A,FALSE,"지침";#N/A,#N/A,FALSE,"환경분석";#N/A,#N/A,FALSE,"Sheet16"}</definedName>
    <definedName name="예" localSheetId="7">#REF!</definedName>
    <definedName name="예금" hidden="1">{#N/A,#N/A,FALSE,"1.CRITERIA";#N/A,#N/A,FALSE,"2.IS";#N/A,#N/A,FALSE,"3.BS";#N/A,#N/A,FALSE,"4.PER PL";#N/A,#N/A,FALSE,"5.INVESTMENT";#N/A,#N/A,FALSE,"6.공문";#N/A,#N/A,FALSE,"7.netinvest"}</definedName>
    <definedName name="예금주" localSheetId="8">#REF!</definedName>
    <definedName name="예금주" localSheetId="9">#REF!</definedName>
    <definedName name="예금주">#REF!</definedName>
    <definedName name="예비비수" localSheetId="7">#REF!</definedName>
    <definedName name="예비비평" localSheetId="7">#REF!</definedName>
    <definedName name="예산서" localSheetId="8">#REF!</definedName>
    <definedName name="예산서" localSheetId="9">#REF!</definedName>
    <definedName name="예산서">#REF!</definedName>
    <definedName name="오" localSheetId="7">BlankMacro1</definedName>
    <definedName name="오" localSheetId="6">BlankMacro1</definedName>
    <definedName name="오1" localSheetId="7">#REF!</definedName>
    <definedName name="오1" localSheetId="8">#REF!</definedName>
    <definedName name="오1" localSheetId="6">#REF!</definedName>
    <definedName name="오1" localSheetId="9">#REF!</definedName>
    <definedName name="오1">#REF!</definedName>
    <definedName name="오2" localSheetId="8">#REF!</definedName>
    <definedName name="오2" localSheetId="6">#REF!</definedName>
    <definedName name="오2" localSheetId="9">#REF!</definedName>
    <definedName name="오2">#REF!</definedName>
    <definedName name="오3" localSheetId="8">#REF!</definedName>
    <definedName name="오3" localSheetId="6">#REF!</definedName>
    <definedName name="오3" localSheetId="9">#REF!</definedName>
    <definedName name="오3">#REF!</definedName>
    <definedName name="오공" localSheetId="7" hidden="1">{#N/A,#N/A,FALSE,"단가표지"}</definedName>
    <definedName name="오공" localSheetId="6" hidden="1">{#N/A,#N/A,FALSE,"단가표지"}</definedName>
    <definedName name="오공" hidden="1">{#N/A,#N/A,FALSE,"단가표지"}</definedName>
    <definedName name="오기" localSheetId="8" hidden="1">{#N/A,#N/A,FALSE,"3가";#N/A,#N/A,FALSE,"3나";#N/A,#N/A,FALSE,"3다"}</definedName>
    <definedName name="오기" localSheetId="9" hidden="1">{#N/A,#N/A,FALSE,"3가";#N/A,#N/A,FALSE,"3나";#N/A,#N/A,FALSE,"3다"}</definedName>
    <definedName name="오기" hidden="1">{#N/A,#N/A,FALSE,"3가";#N/A,#N/A,FALSE,"3나";#N/A,#N/A,FALSE,"3다"}</definedName>
    <definedName name="오늘" localSheetId="8" hidden="1">{#N/A,#N/A,FALSE,"3가";#N/A,#N/A,FALSE,"3나";#N/A,#N/A,FALSE,"3다"}</definedName>
    <definedName name="오늘" localSheetId="9" hidden="1">{#N/A,#N/A,FALSE,"3가";#N/A,#N/A,FALSE,"3나";#N/A,#N/A,FALSE,"3다"}</definedName>
    <definedName name="오늘" hidden="1">{#N/A,#N/A,FALSE,"3가";#N/A,#N/A,FALSE,"3나";#N/A,#N/A,FALSE,"3다"}</definedName>
    <definedName name="오대산점" localSheetId="7">#REF!</definedName>
    <definedName name="오류동" localSheetId="8">#REF!</definedName>
    <definedName name="오류동" localSheetId="9">#REF!</definedName>
    <definedName name="오류동">#REF!</definedName>
    <definedName name="오리" localSheetId="8" hidden="1">{#N/A,#N/A,FALSE,"3가";#N/A,#N/A,FALSE,"3나";#N/A,#N/A,FALSE,"3다"}</definedName>
    <definedName name="오리" localSheetId="9" hidden="1">{#N/A,#N/A,FALSE,"3가";#N/A,#N/A,FALSE,"3나";#N/A,#N/A,FALSE,"3다"}</definedName>
    <definedName name="오리" hidden="1">{#N/A,#N/A,FALSE,"3가";#N/A,#N/A,FALSE,"3나";#N/A,#N/A,FALSE,"3다"}</definedName>
    <definedName name="오벽높이" localSheetId="8">#REF!</definedName>
    <definedName name="오벽높이" localSheetId="9">#REF!</definedName>
    <definedName name="오벽높이">#REF!</definedName>
    <definedName name="오산시" localSheetId="7">#REF!</definedName>
    <definedName name="오산시" localSheetId="8">#REF!</definedName>
    <definedName name="오산시" localSheetId="9">#REF!</definedName>
    <definedName name="오산시">#REF!</definedName>
    <definedName name="오산천토지산정" localSheetId="7">#REF!</definedName>
    <definedName name="오산천토지산정" localSheetId="8">#REF!</definedName>
    <definedName name="오산천토지산정" localSheetId="9">#REF!</definedName>
    <definedName name="오산천토지산정">#REF!</definedName>
    <definedName name="오씨" localSheetId="8">#REF!</definedName>
    <definedName name="오씨" localSheetId="9">#REF!</definedName>
    <definedName name="오씨">#REF!</definedName>
    <definedName name="오씨에스" localSheetId="8">#REF!</definedName>
    <definedName name="오씨에스" localSheetId="9">#REF!</definedName>
    <definedName name="오씨에스">#REF!</definedName>
    <definedName name="오영규" localSheetId="8">물건조서!오영규</definedName>
    <definedName name="오영규" localSheetId="9">물건조서!오영규</definedName>
    <definedName name="오영규">[0]!오영규</definedName>
    <definedName name="오피스분양가">#N/A</definedName>
    <definedName name="오ㅑ" localSheetId="8">#REF!</definedName>
    <definedName name="오ㅑ" localSheetId="9">#REF!</definedName>
    <definedName name="오ㅑ">#REF!</definedName>
    <definedName name="옥길동2차토지총" localSheetId="8">#REF!</definedName>
    <definedName name="옥길동2차토지총" localSheetId="9">#REF!</definedName>
    <definedName name="옥길동2차토지총">#REF!</definedName>
    <definedName name="옥길동2차토지편입면적" localSheetId="8">#REF!</definedName>
    <definedName name="옥길동2차토지편입면적" localSheetId="9">#REF!</definedName>
    <definedName name="옥길동2차토지편입면적">#REF!</definedName>
    <definedName name="옥길동2차토지협의" localSheetId="8">#REF!</definedName>
    <definedName name="옥길동2차토지협의" localSheetId="9">#REF!</definedName>
    <definedName name="옥길동2차토지협의">#REF!</definedName>
    <definedName name="옥길동2차토지협의면적" localSheetId="8">#REF!</definedName>
    <definedName name="옥길동2차토지협의면적" localSheetId="9">#REF!</definedName>
    <definedName name="옥길동2차토지협의면적">#REF!</definedName>
    <definedName name="옥내케이블" localSheetId="8">#REF!</definedName>
    <definedName name="옥내케이블" localSheetId="9">#REF!</definedName>
    <definedName name="옥내케이블">#REF!</definedName>
    <definedName name="옥외대비" localSheetId="7" hidden="1">{#N/A,#N/A,FALSE,"이태원철근"}</definedName>
    <definedName name="옥외대비" localSheetId="8" hidden="1">{#N/A,#N/A,FALSE,"이태원철근"}</definedName>
    <definedName name="옥외대비" localSheetId="6" hidden="1">{#N/A,#N/A,FALSE,"이태원철근"}</definedName>
    <definedName name="옥외대비" localSheetId="9" hidden="1">{#N/A,#N/A,FALSE,"이태원철근"}</definedName>
    <definedName name="옥외대비" hidden="1">{#N/A,#N/A,FALSE,"이태원철근"}</definedName>
    <definedName name="옥외대비_1" hidden="1">{#N/A,#N/A,FALSE,"이태원철근"}</definedName>
    <definedName name="온돌공" localSheetId="8">#REF!</definedName>
    <definedName name="온돌공" localSheetId="9">#REF!</definedName>
    <definedName name="온돌공">#REF!</definedName>
    <definedName name="올나" localSheetId="7">#REF!</definedName>
    <definedName name="옹" localSheetId="7" hidden="1">{#N/A,#N/A,FALSE,"골재소요량";#N/A,#N/A,FALSE,"골재소요량"}</definedName>
    <definedName name="옹" localSheetId="6" hidden="1">{#N/A,#N/A,FALSE,"골재소요량";#N/A,#N/A,FALSE,"골재소요량"}</definedName>
    <definedName name="옹" hidden="1">{#N/A,#N/A,FALSE,"골재소요량";#N/A,#N/A,FALSE,"골재소요량"}</definedName>
    <definedName name="옹2되" localSheetId="7">#REF!</definedName>
    <definedName name="옹2되" localSheetId="8">#REF!</definedName>
    <definedName name="옹2되" localSheetId="9">#REF!</definedName>
    <definedName name="옹2되">#REF!</definedName>
    <definedName name="옹2부" localSheetId="7">#REF!</definedName>
    <definedName name="옹2부" localSheetId="8">#REF!</definedName>
    <definedName name="옹2부" localSheetId="9">#REF!</definedName>
    <definedName name="옹2부">#REF!</definedName>
    <definedName name="옹2블캡" localSheetId="7">#REF!</definedName>
    <definedName name="옹2블캡" localSheetId="8">#REF!</definedName>
    <definedName name="옹2블캡" localSheetId="9">#REF!</definedName>
    <definedName name="옹2블캡">#REF!</definedName>
    <definedName name="옹2블표" localSheetId="8">#REF!</definedName>
    <definedName name="옹2블표" localSheetId="9">#REF!</definedName>
    <definedName name="옹2블표">#REF!</definedName>
    <definedName name="옹2상" localSheetId="8">#REF!</definedName>
    <definedName name="옹2상" localSheetId="9">#REF!</definedName>
    <definedName name="옹2상">#REF!</definedName>
    <definedName name="옹2속" localSheetId="8">#REF!</definedName>
    <definedName name="옹2속" localSheetId="9">#REF!</definedName>
    <definedName name="옹2속">#REF!</definedName>
    <definedName name="옹2잔" localSheetId="8">#REF!</definedName>
    <definedName name="옹2잔" localSheetId="9">#REF!</definedName>
    <definedName name="옹2잔">#REF!</definedName>
    <definedName name="옹2잡" localSheetId="8">#REF!</definedName>
    <definedName name="옹2잡" localSheetId="9">#REF!</definedName>
    <definedName name="옹2잡">#REF!</definedName>
    <definedName name="옹2지1" localSheetId="8">#REF!</definedName>
    <definedName name="옹2지1" localSheetId="9">#REF!</definedName>
    <definedName name="옹2지1">#REF!</definedName>
    <definedName name="옹2지2" localSheetId="8">#REF!</definedName>
    <definedName name="옹2지2" localSheetId="9">#REF!</definedName>
    <definedName name="옹2지2">#REF!</definedName>
    <definedName name="옹2지3" localSheetId="8">#REF!</definedName>
    <definedName name="옹2지3" localSheetId="9">#REF!</definedName>
    <definedName name="옹2지3">#REF!</definedName>
    <definedName name="옹2터" localSheetId="8">#REF!</definedName>
    <definedName name="옹2터" localSheetId="9">#REF!</definedName>
    <definedName name="옹2터">#REF!</definedName>
    <definedName name="옹2합" localSheetId="8">#REF!</definedName>
    <definedName name="옹2합" localSheetId="9">#REF!</definedName>
    <definedName name="옹2합">#REF!</definedName>
    <definedName name="옹되" localSheetId="8">#REF!</definedName>
    <definedName name="옹되" localSheetId="9">#REF!</definedName>
    <definedName name="옹되">#REF!</definedName>
    <definedName name="옹벽" localSheetId="7" hidden="1">{#N/A,#N/A,FALSE,"혼합골재"}</definedName>
    <definedName name="옹벽" localSheetId="6" hidden="1">{#N/A,#N/A,FALSE,"혼합골재"}</definedName>
    <definedName name="옹벽" hidden="1">{#N/A,#N/A,FALSE,"혼합골재"}</definedName>
    <definedName name="옹벽길이" localSheetId="8">#REF!</definedName>
    <definedName name="옹벽길이" localSheetId="9">#REF!</definedName>
    <definedName name="옹벽길이">#REF!</definedName>
    <definedName name="옹벽수량집계표" localSheetId="7" hidden="1">{#N/A,#N/A,FALSE,"2~8번"}</definedName>
    <definedName name="옹벽수량집계표" localSheetId="6" hidden="1">{#N/A,#N/A,FALSE,"2~8번"}</definedName>
    <definedName name="옹벽수량집계표" hidden="1">{#N/A,#N/A,FALSE,"2~8번"}</definedName>
    <definedName name="옹벽수량집계표총괄" localSheetId="7" hidden="1">{#N/A,#N/A,FALSE,"혼합골재"}</definedName>
    <definedName name="옹벽수량집계표총괄" localSheetId="6" hidden="1">{#N/A,#N/A,FALSE,"혼합골재"}</definedName>
    <definedName name="옹벽수량집계표총괄" hidden="1">{#N/A,#N/A,FALSE,"혼합골재"}</definedName>
    <definedName name="옹벽철근수량" localSheetId="8" hidden="1">{#N/A,#N/A,FALSE,"2~8번"}</definedName>
    <definedName name="옹벽철근수량" localSheetId="9" hidden="1">{#N/A,#N/A,FALSE,"2~8번"}</definedName>
    <definedName name="옹벽철근수량" hidden="1">{#N/A,#N/A,FALSE,"2~8번"}</definedName>
    <definedName name="옹벽철근집계" localSheetId="8" hidden="1">{#N/A,#N/A,FALSE,"조골재"}</definedName>
    <definedName name="옹벽철근집계" localSheetId="9" hidden="1">{#N/A,#N/A,FALSE,"조골재"}</definedName>
    <definedName name="옹벽철근집계" hidden="1">{#N/A,#N/A,FALSE,"조골재"}</definedName>
    <definedName name="옹부" localSheetId="7">#REF!</definedName>
    <definedName name="옹부" localSheetId="8">#REF!</definedName>
    <definedName name="옹부" localSheetId="9">#REF!</definedName>
    <definedName name="옹부">#REF!</definedName>
    <definedName name="옹블캡" localSheetId="7">#REF!</definedName>
    <definedName name="옹블캡" localSheetId="8">#REF!</definedName>
    <definedName name="옹블캡" localSheetId="9">#REF!</definedName>
    <definedName name="옹블캡">#REF!</definedName>
    <definedName name="옹블표" localSheetId="7">#REF!</definedName>
    <definedName name="옹블표" localSheetId="8">#REF!</definedName>
    <definedName name="옹블표" localSheetId="9">#REF!</definedName>
    <definedName name="옹블표">#REF!</definedName>
    <definedName name="옹상" localSheetId="8">#REF!</definedName>
    <definedName name="옹상" localSheetId="9">#REF!</definedName>
    <definedName name="옹상">#REF!</definedName>
    <definedName name="옹속" localSheetId="8">#REF!</definedName>
    <definedName name="옹속" localSheetId="9">#REF!</definedName>
    <definedName name="옹속">#REF!</definedName>
    <definedName name="옹잔" localSheetId="8">#REF!</definedName>
    <definedName name="옹잔" localSheetId="9">#REF!</definedName>
    <definedName name="옹잔">#REF!</definedName>
    <definedName name="옹잡" localSheetId="8">#REF!</definedName>
    <definedName name="옹잡" localSheetId="9">#REF!</definedName>
    <definedName name="옹잡">#REF!</definedName>
    <definedName name="옹지1" localSheetId="8">#REF!</definedName>
    <definedName name="옹지1" localSheetId="9">#REF!</definedName>
    <definedName name="옹지1">#REF!</definedName>
    <definedName name="옹지2" localSheetId="8">#REF!</definedName>
    <definedName name="옹지2" localSheetId="9">#REF!</definedName>
    <definedName name="옹지2">#REF!</definedName>
    <definedName name="옹지3" localSheetId="8">#REF!</definedName>
    <definedName name="옹지3" localSheetId="9">#REF!</definedName>
    <definedName name="옹지3">#REF!</definedName>
    <definedName name="옹진군" localSheetId="8">#REF!</definedName>
    <definedName name="옹진군" localSheetId="9">#REF!</definedName>
    <definedName name="옹진군">#REF!</definedName>
    <definedName name="옹터" localSheetId="8">#REF!</definedName>
    <definedName name="옹터" localSheetId="9">#REF!</definedName>
    <definedName name="옹터">#REF!</definedName>
    <definedName name="옹합" localSheetId="8">#REF!</definedName>
    <definedName name="옹합" localSheetId="9">#REF!</definedName>
    <definedName name="옹합">#REF!</definedName>
    <definedName name="옿ㄹ놓롷ㄹ" localSheetId="7">#REF!</definedName>
    <definedName name="옿ㄹ놓롷ㄹ" localSheetId="8">#REF!</definedName>
    <definedName name="옿ㄹ놓롷ㄹ" localSheetId="9">#REF!</definedName>
    <definedName name="옿ㄹ놓롷ㄹ">#REF!</definedName>
    <definedName name="와동" localSheetId="8">#REF!</definedName>
    <definedName name="와동" localSheetId="9">#REF!</definedName>
    <definedName name="와동">#REF!</definedName>
    <definedName name="와우" localSheetId="8">#REF!</definedName>
    <definedName name="와우" localSheetId="9">#REF!</definedName>
    <definedName name="와우">#REF!</definedName>
    <definedName name="완공" localSheetId="8">#REF!</definedName>
    <definedName name="완공" localSheetId="9">#REF!</definedName>
    <definedName name="완공">#REF!</definedName>
    <definedName name="完工工事_計">#N/A</definedName>
    <definedName name="완금" localSheetId="8">#REF!</definedName>
    <definedName name="완금" localSheetId="9">#REF!</definedName>
    <definedName name="완금">#REF!</definedName>
    <definedName name="완료일" localSheetId="8">#REF!</definedName>
    <definedName name="완료일" localSheetId="9">#REF!</definedName>
    <definedName name="완료일">#REF!</definedName>
    <definedName name="완성주택" localSheetId="7">#REF!</definedName>
    <definedName name="완철설치" localSheetId="8">#REF!</definedName>
    <definedName name="완철설치" localSheetId="9">#REF!</definedName>
    <definedName name="완철설치">#REF!</definedName>
    <definedName name="왕" localSheetId="8">#REF!</definedName>
    <definedName name="왕" localSheetId="9">#REF!</definedName>
    <definedName name="왕">#REF!</definedName>
    <definedName name="왕복도1" localSheetId="7">#REF!</definedName>
    <definedName name="왕복도1" localSheetId="8">#REF!</definedName>
    <definedName name="왕복도1" localSheetId="9">#REF!</definedName>
    <definedName name="왕복도1">#REF!</definedName>
    <definedName name="왕암내역" localSheetId="7">#REF!</definedName>
    <definedName name="왜" localSheetId="8">#REF!</definedName>
    <definedName name="왜" localSheetId="9">#REF!</definedName>
    <definedName name="왜">#REF!</definedName>
    <definedName name="왜그래" localSheetId="8">#REF!</definedName>
    <definedName name="왜그래" localSheetId="9">#REF!</definedName>
    <definedName name="왜그래">#REF!</definedName>
    <definedName name="왜냐ㅕ" localSheetId="8">#REF!</definedName>
    <definedName name="왜냐ㅕ" localSheetId="9">#REF!</definedName>
    <definedName name="왜냐ㅕ">#REF!</definedName>
    <definedName name="외경높이" localSheetId="7">#REF!</definedName>
    <definedName name="외경폭" localSheetId="7">#REF!</definedName>
    <definedName name="외관" localSheetId="8" hidden="1">{#N/A,#N/A,FALSE,"견적조건";#N/A,#N/A,FALSE,"산출근거"}</definedName>
    <definedName name="외관" localSheetId="9" hidden="1">{#N/A,#N/A,FALSE,"견적조건";#N/A,#N/A,FALSE,"산출근거"}</definedName>
    <definedName name="외관" hidden="1">{#N/A,#N/A,FALSE,"견적조건";#N/A,#N/A,FALSE,"산출근거"}</definedName>
    <definedName name="외관디자인" hidden="1">{#N/A,#N/A,FALSE,"현장 NCR 분석";#N/A,#N/A,FALSE,"현장품질감사";#N/A,#N/A,FALSE,"현장품질감사"}</definedName>
    <definedName name="외동1" localSheetId="8">#REF!</definedName>
    <definedName name="외동1" localSheetId="9">#REF!</definedName>
    <definedName name="외동1">#REF!</definedName>
    <definedName name="외동2" localSheetId="8">#REF!</definedName>
    <definedName name="외동2" localSheetId="9">#REF!</definedName>
    <definedName name="외동2">#REF!</definedName>
    <definedName name="외동3" localSheetId="8">#REF!</definedName>
    <definedName name="외동3" localSheetId="9">#REF!</definedName>
    <definedName name="외동3">#REF!</definedName>
    <definedName name="외벽" localSheetId="8">#REF!</definedName>
    <definedName name="외벽" localSheetId="9">#REF!</definedName>
    <definedName name="외벽">#REF!</definedName>
    <definedName name="외부샤시" localSheetId="8">#REF!</definedName>
    <definedName name="외부샤시" localSheetId="9">#REF!</definedName>
    <definedName name="외부샤시">#REF!</definedName>
    <definedName name="외선" localSheetId="8">#REF!</definedName>
    <definedName name="외선" localSheetId="9">#REF!</definedName>
    <definedName name="외선">#REF!</definedName>
    <definedName name="외예금" hidden="1">{#N/A,#N/A,FALSE,"1.CRITERIA";#N/A,#N/A,FALSE,"2.IS";#N/A,#N/A,FALSE,"3.BS";#N/A,#N/A,FALSE,"4.PER PL";#N/A,#N/A,FALSE,"5.INVESTMENT";#N/A,#N/A,FALSE,"6.공문";#N/A,#N/A,FALSE,"7.netinvest"}</definedName>
    <definedName name="왼쪽" localSheetId="8">#REF!</definedName>
    <definedName name="왼쪽" localSheetId="9">#REF!</definedName>
    <definedName name="왼쪽">#REF!</definedName>
    <definedName name="요" localSheetId="8">#REF!</definedName>
    <definedName name="요" localSheetId="9">#REF!</definedName>
    <definedName name="요">#REF!</definedName>
    <definedName name="요거" localSheetId="8" hidden="1">{#N/A,#N/A,FALSE,"이태원철근"}</definedName>
    <definedName name="요거" localSheetId="9" hidden="1">{#N/A,#N/A,FALSE,"이태원철근"}</definedName>
    <definedName name="요거" hidden="1">{#N/A,#N/A,FALSE,"이태원철근"}</definedName>
    <definedName name="요인" localSheetId="8">#REF!</definedName>
    <definedName name="요인" localSheetId="9">#REF!</definedName>
    <definedName name="요인">#REF!</definedName>
    <definedName name="요항" localSheetId="8">#REF!</definedName>
    <definedName name="요항" localSheetId="9">#REF!</definedName>
    <definedName name="요항">#REF!</definedName>
    <definedName name="요항표" localSheetId="8" hidden="1">#REF!</definedName>
    <definedName name="요항표" localSheetId="9" hidden="1">#REF!</definedName>
    <definedName name="요항표" hidden="1">#REF!</definedName>
    <definedName name="용" localSheetId="8">#REF!</definedName>
    <definedName name="용" localSheetId="9">#REF!</definedName>
    <definedName name="용">#REF!</definedName>
    <definedName name="용계합" localSheetId="8">#REF!</definedName>
    <definedName name="용계합" localSheetId="9">#REF!</definedName>
    <definedName name="용계합">#REF!</definedName>
    <definedName name="용도지구no" localSheetId="8">#REF!</definedName>
    <definedName name="용도지구no" localSheetId="9">#REF!</definedName>
    <definedName name="용도지구no">#REF!</definedName>
    <definedName name="용도지수" localSheetId="8">#REF!</definedName>
    <definedName name="용도지수" localSheetId="9">#REF!</definedName>
    <definedName name="용도지수">#REF!</definedName>
    <definedName name="용도폐지" hidden="1">#REF!</definedName>
    <definedName name="용인시" localSheetId="8">#REF!</definedName>
    <definedName name="용인시" localSheetId="9">#REF!</definedName>
    <definedName name="용인시">#REF!</definedName>
    <definedName name="용접공" localSheetId="8">#REF!</definedName>
    <definedName name="용접공" localSheetId="9">#REF!</definedName>
    <definedName name="용접공">#REF!</definedName>
    <definedName name="용접식_이음" localSheetId="8">#REF!</definedName>
    <definedName name="용접식_이음" localSheetId="9">#REF!</definedName>
    <definedName name="용접식_이음">#REF!</definedName>
    <definedName name="용지조서" localSheetId="8">#REF!</definedName>
    <definedName name="용지조서" localSheetId="9">#REF!</definedName>
    <definedName name="용지조서">#REF!</definedName>
    <definedName name="용페조서" localSheetId="8">#REF!</definedName>
    <definedName name="용페조서" localSheetId="9">#REF!</definedName>
    <definedName name="용페조서">#REF!</definedName>
    <definedName name="우계4" localSheetId="8">#REF!</definedName>
    <definedName name="우계4" localSheetId="9">#REF!</definedName>
    <definedName name="우계4">#REF!</definedName>
    <definedName name="우너강ㅍㄹ" hidden="1">{#N/A,#N/A,FALSE,"지침";#N/A,#N/A,FALSE,"환경분석";#N/A,#N/A,FALSE,"Sheet16"}</definedName>
    <definedName name="우리" localSheetId="8">#REF!</definedName>
    <definedName name="우리" localSheetId="9">#REF!</definedName>
    <definedName name="우리" hidden="1">{#N/A,#N/A,FALSE,"지침";#N/A,#N/A,FALSE,"환경분석";#N/A,#N/A,FALSE,"Sheet16"}</definedName>
    <definedName name="우물공" localSheetId="8">#REF!</definedName>
    <definedName name="우물공" localSheetId="9">#REF!</definedName>
    <definedName name="우물공">#REF!</definedName>
    <definedName name="우물통_굴착토사" localSheetId="8">#REF!</definedName>
    <definedName name="우물통_굴착토사" localSheetId="9">#REF!</definedName>
    <definedName name="우물통_굴착토사">#REF!</definedName>
    <definedName name="우물통굴착_리핑암" localSheetId="8">#REF!</definedName>
    <definedName name="우물통굴착_리핑암" localSheetId="9">#REF!</definedName>
    <definedName name="우물통굴착_리핑암">#REF!</definedName>
    <definedName name="우물통굴착_발파암" localSheetId="8">#REF!</definedName>
    <definedName name="우물통굴착_발파암" localSheetId="9">#REF!</definedName>
    <definedName name="우물통굴착_발파암">#REF!</definedName>
    <definedName name="우오수공" hidden="1">{#N/A,#N/A,FALSE,"기안지";#N/A,#N/A,FALSE,"통신지"}</definedName>
    <definedName name="우이사" localSheetId="8">#REF!</definedName>
    <definedName name="우이사" localSheetId="9">#REF!</definedName>
    <definedName name="우이사">#REF!</definedName>
    <definedName name="우일" localSheetId="8" hidden="1">{#N/A,#N/A,FALSE,"3가";#N/A,#N/A,FALSE,"3나";#N/A,#N/A,FALSE,"3다"}</definedName>
    <definedName name="우일" localSheetId="9" hidden="1">{#N/A,#N/A,FALSE,"3가";#N/A,#N/A,FALSE,"3나";#N/A,#N/A,FALSE,"3다"}</definedName>
    <definedName name="우일" hidden="1">{#N/A,#N/A,FALSE,"3가";#N/A,#N/A,FALSE,"3나";#N/A,#N/A,FALSE,"3다"}</definedName>
    <definedName name="운남동" localSheetId="8">#REF!</definedName>
    <definedName name="운남동" localSheetId="9">#REF!</definedName>
    <definedName name="운남동">#REF!</definedName>
    <definedName name="운반" localSheetId="8">#REF!</definedName>
    <definedName name="운반" localSheetId="9">#REF!</definedName>
    <definedName name="운반">#REF!</definedName>
    <definedName name="운반비" localSheetId="8">#REF!</definedName>
    <definedName name="운반비" localSheetId="9">#REF!</definedName>
    <definedName name="운반비">#REF!</definedName>
    <definedName name="운반운전사" localSheetId="8">#REF!</definedName>
    <definedName name="운반운전사" localSheetId="9">#REF!</definedName>
    <definedName name="운반운전사">#REF!</definedName>
    <definedName name="운북동" localSheetId="8">#REF!</definedName>
    <definedName name="운북동" localSheetId="9">#REF!</definedName>
    <definedName name="운북동">#REF!</definedName>
    <definedName name="운서동" localSheetId="8">#REF!</definedName>
    <definedName name="운서동" localSheetId="9">#REF!</definedName>
    <definedName name="운서동">#REF!</definedName>
    <definedName name="운송" localSheetId="8">#REF!</definedName>
    <definedName name="운송" localSheetId="9">#REF!</definedName>
    <definedName name="운송">#REF!</definedName>
    <definedName name="운송비" hidden="1">{#N/A,#N/A,FALSE,"단축1";#N/A,#N/A,FALSE,"단축2";#N/A,#N/A,FALSE,"단축3";#N/A,#N/A,FALSE,"장축";#N/A,#N/A,FALSE,"4WD"}</definedName>
    <definedName name="운암" localSheetId="7">#REF!</definedName>
    <definedName name="운영방안" hidden="1">{#N/A,#N/A,FALSE,"단축1";#N/A,#N/A,FALSE,"단축2";#N/A,#N/A,FALSE,"단축3";#N/A,#N/A,FALSE,"장축";#N/A,#N/A,FALSE,"4WD"}</definedName>
    <definedName name="운전" localSheetId="8">#REF!</definedName>
    <definedName name="운전" localSheetId="9">#REF!</definedName>
    <definedName name="운전">#REF!</definedName>
    <definedName name="운전기사" localSheetId="7">#REF!</definedName>
    <definedName name="운전기사" localSheetId="8">#REF!</definedName>
    <definedName name="운전기사" localSheetId="9">#REF!</definedName>
    <definedName name="운전기사">#REF!</definedName>
    <definedName name="운전사" localSheetId="7">#REF!</definedName>
    <definedName name="운전조수" localSheetId="8">#REF!</definedName>
    <definedName name="운전조수" localSheetId="9">#REF!</definedName>
    <definedName name="운전조수">#REF!</definedName>
    <definedName name="움" localSheetId="8">#REF!</definedName>
    <definedName name="움" localSheetId="9">#REF!</definedName>
    <definedName name="움">#REF!</definedName>
    <definedName name="원가11" localSheetId="7">#REF!</definedName>
    <definedName name="원가2안" localSheetId="7" hidden="1">{#N/A,#N/A,FALSE,"운반시간"}</definedName>
    <definedName name="원가2안" localSheetId="6" hidden="1">{#N/A,#N/A,FALSE,"운반시간"}</definedName>
    <definedName name="원가2안" hidden="1">{#N/A,#N/A,FALSE,"운반시간"}</definedName>
    <definedName name="원가계산" localSheetId="6">#N/A</definedName>
    <definedName name="원가계산명" localSheetId="7">#REF!</definedName>
    <definedName name="원가계산명" localSheetId="6">#REF!</definedName>
    <definedName name="원가계산서1" localSheetId="8" hidden="1">#REF!</definedName>
    <definedName name="원가계산서1" localSheetId="9" hidden="1">#REF!</definedName>
    <definedName name="원가계산서1" hidden="1">#REF!</definedName>
    <definedName name="원가계산창" localSheetId="6">#N/A</definedName>
    <definedName name="원가분석" hidden="1">{#N/A,#N/A,FALSE,"1.CRITERIA";#N/A,#N/A,FALSE,"2.IS";#N/A,#N/A,FALSE,"3.BS";#N/A,#N/A,FALSE,"4.PER PL";#N/A,#N/A,FALSE,"5.INVESTMENT";#N/A,#N/A,FALSE,"6.공문";#N/A,#N/A,FALSE,"7.netinvest"}</definedName>
    <definedName name="원계획대비" hidden="1">{#N/A,#N/A,FALSE,"지침";#N/A,#N/A,FALSE,"환경분석";#N/A,#N/A,FALSE,"Sheet16"}</definedName>
    <definedName name="원본" localSheetId="7">#REF!</definedName>
    <definedName name="원본" localSheetId="8">#REF!</definedName>
    <definedName name="원본" localSheetId="6">#REF!</definedName>
    <definedName name="원본" localSheetId="9">#REF!</definedName>
    <definedName name="원본">#REF!</definedName>
    <definedName name="원본2" hidden="1">#N/A</definedName>
    <definedName name="원신흥동" localSheetId="7">#REF!</definedName>
    <definedName name="원신흥동" localSheetId="6">#REF!</definedName>
    <definedName name="원신흥동단가" localSheetId="7">#REF!</definedName>
    <definedName name="원신흥합" localSheetId="8">#REF!</definedName>
    <definedName name="원신흥합" localSheetId="9">#REF!</definedName>
    <definedName name="원신흥합">#REF!</definedName>
    <definedName name="월" hidden="1">{#N/A,#N/A,FALSE,"1.CRITERIA";#N/A,#N/A,FALSE,"2.IS";#N/A,#N/A,FALSE,"3.BS";#N/A,#N/A,FALSE,"4.PER PL";#N/A,#N/A,FALSE,"5.INVESTMENT";#N/A,#N/A,FALSE,"6.공문";#N/A,#N/A,FALSE,"7.netinvest"}</definedName>
    <definedName name="월2" localSheetId="8" hidden="1">{#N/A,#N/A,FALSE,"전력간선"}</definedName>
    <definedName name="월2" localSheetId="9" hidden="1">{#N/A,#N/A,FALSE,"전력간선"}</definedName>
    <definedName name="월2" hidden="1">{#N/A,#N/A,FALSE,"전력간선"}</definedName>
    <definedName name="월계" localSheetId="8">#REF!</definedName>
    <definedName name="월계" localSheetId="9">#REF!</definedName>
    <definedName name="월계">#REF!</definedName>
    <definedName name="월곡제TBM" localSheetId="7" hidden="1">{#N/A,#N/A,FALSE,"골재소요량";#N/A,#N/A,FALSE,"골재소요량"}</definedName>
    <definedName name="월곡제TBM" localSheetId="6" hidden="1">{#N/A,#N/A,FALSE,"골재소요량";#N/A,#N/A,FALSE,"골재소요량"}</definedName>
    <definedName name="월곡제TBM" hidden="1">{#N/A,#N/A,FALSE,"골재소요량";#N/A,#N/A,FALSE,"골재소요량"}</definedName>
    <definedName name="월말" hidden="1">{#N/A,#N/A,FALSE,"1.CRITERIA";#N/A,#N/A,FALSE,"2.IS";#N/A,#N/A,FALSE,"3.BS";#N/A,#N/A,FALSE,"4.PER PL";#N/A,#N/A,FALSE,"5.INVESTMENT";#N/A,#N/A,FALSE,"6.공문";#N/A,#N/A,FALSE,"7.netinvest"}</definedName>
    <definedName name="월별" hidden="1">{#N/A,#N/A,FALSE,"1.CRITERIA";#N/A,#N/A,FALSE,"2.IS";#N/A,#N/A,FALSE,"3.BS";#N/A,#N/A,FALSE,"4.PER PL";#N/A,#N/A,FALSE,"5.INVESTMENT";#N/A,#N/A,FALSE,"6.공문";#N/A,#N/A,FALSE,"7.netinvest"}</definedName>
    <definedName name="월별계획" hidden="1">{#N/A,#N/A,FALSE,"현장 NCR 분석";#N/A,#N/A,FALSE,"현장품질감사";#N/A,#N/A,FALSE,"현장품질감사"}</definedName>
    <definedName name="월별영업" localSheetId="7">#REF!</definedName>
    <definedName name="월별영업" localSheetId="8">#REF!</definedName>
    <definedName name="월별영업" localSheetId="9">#REF!</definedName>
    <definedName name="월별영업">#REF!</definedName>
    <definedName name="월별영업비용" hidden="1">{#N/A,#N/A,FALSE,"1.CRITERIA";#N/A,#N/A,FALSE,"2.IS";#N/A,#N/A,FALSE,"3.BS";#N/A,#N/A,FALSE,"4.PER PL";#N/A,#N/A,FALSE,"5.INVESTMENT";#N/A,#N/A,FALSE,"6.공문";#N/A,#N/A,FALSE,"7.netinvest"}</definedName>
    <definedName name="월산리" localSheetId="7">#REF!</definedName>
    <definedName name="월수" localSheetId="7">IF(#REF!&gt;=#REF!,7-MONTH(#REF!),#REF!)</definedName>
    <definedName name="월수" localSheetId="8">IF(#REF!&gt;=#REF!,7-MONTH(#REF!),#REF!)</definedName>
    <definedName name="월수" localSheetId="6">IF(#REF!&gt;=#REF!,7-MONTH(#REF!),#REF!)</definedName>
    <definedName name="월수" localSheetId="9">IF(#REF!&gt;=#REF!,7-MONTH(#REF!),#REF!)</definedName>
    <definedName name="월수">IF(#REF!&gt;=#REF!,7-MONTH(#REF!),#REF!)</definedName>
    <definedName name="위생공" localSheetId="8">#REF!</definedName>
    <definedName name="위생공" localSheetId="9">#REF!</definedName>
    <definedName name="위생공">#REF!</definedName>
    <definedName name="위영" localSheetId="8">물건조서!위영</definedName>
    <definedName name="위영" localSheetId="9">물건조서!위영</definedName>
    <definedName name="위영">[0]!위영</definedName>
    <definedName name="위치" localSheetId="7">#REF!</definedName>
    <definedName name="위치" localSheetId="8">#REF!</definedName>
    <definedName name="위치" localSheetId="9">#REF!</definedName>
    <definedName name="위치">#REF!</definedName>
    <definedName name="위치1" localSheetId="8">#REF!</definedName>
    <definedName name="위치1" localSheetId="9">#REF!</definedName>
    <definedName name="위치1">#REF!</definedName>
    <definedName name="위치도" localSheetId="8">#REF!</definedName>
    <definedName name="위치도" localSheetId="9">#REF!</definedName>
    <definedName name="위치도">#REF!</definedName>
    <definedName name="위치도1" hidden="1">{#N/A,#N/A,FALSE,"현장 NCR 분석";#N/A,#N/A,FALSE,"현장품질감사";#N/A,#N/A,FALSE,"현장품질감사"}</definedName>
    <definedName name="위치도2" localSheetId="8" hidden="1">{#N/A,#N/A,FALSE,"이태원철근"}</definedName>
    <definedName name="위치도2" localSheetId="9" hidden="1">{#N/A,#N/A,FALSE,"이태원철근"}</definedName>
    <definedName name="위치도2" hidden="1">{#N/A,#N/A,FALSE,"이태원철근"}</definedName>
    <definedName name="위치도2_1" hidden="1">{#N/A,#N/A,FALSE,"이태원철근"}</definedName>
    <definedName name="위치도신쳥" localSheetId="8">#REF!</definedName>
    <definedName name="위치도신쳥" localSheetId="9">#REF!</definedName>
    <definedName name="위치도신쳥">#REF!</definedName>
    <definedName name="위치선정" localSheetId="8">#REF!</definedName>
    <definedName name="위치선정" localSheetId="9">#REF!</definedName>
    <definedName name="위치선정">#REF!</definedName>
    <definedName name="위치조서" localSheetId="8">#REF!</definedName>
    <definedName name="위치조서" localSheetId="9">#REF!</definedName>
    <definedName name="위치조서">#REF!</definedName>
    <definedName name="위탁자고유번호" localSheetId="8">#REF!</definedName>
    <definedName name="위탁자고유번호" localSheetId="9">#REF!</definedName>
    <definedName name="위탁자고유번호">#REF!</definedName>
    <definedName name="위탁자명칭" localSheetId="8">#REF!</definedName>
    <definedName name="위탁자명칭" localSheetId="9">#REF!</definedName>
    <definedName name="위탁자명칭">#REF!</definedName>
    <definedName name="위탁자주소" localSheetId="8">#REF!</definedName>
    <definedName name="위탁자주소" localSheetId="9">#REF!</definedName>
    <definedName name="위탁자주소">#REF!</definedName>
    <definedName name="위험표지판" localSheetId="8">#REF!</definedName>
    <definedName name="위험표지판" localSheetId="9">#REF!</definedName>
    <definedName name="위험표지판">#REF!</definedName>
    <definedName name="윙카" localSheetId="8">#REF!</definedName>
    <definedName name="윙카" localSheetId="9">#REF!</definedName>
    <definedName name="윙카">#REF!</definedName>
    <definedName name="유1" localSheetId="8">#REF!</definedName>
    <definedName name="유1" localSheetId="9">#REF!</definedName>
    <definedName name="유1">#REF!</definedName>
    <definedName name="유2" localSheetId="8">#REF!</definedName>
    <definedName name="유2" localSheetId="9">#REF!</definedName>
    <definedName name="유2">#REF!</definedName>
    <definedName name="유3" localSheetId="8">#REF!</definedName>
    <definedName name="유3" localSheetId="9">#REF!</definedName>
    <definedName name="유3">#REF!</definedName>
    <definedName name="有價__券.1.A" localSheetId="8">#REF!</definedName>
    <definedName name="有價__券.1.A" localSheetId="9">#REF!</definedName>
    <definedName name="有價__券.1.A">#REF!</definedName>
    <definedName name="유니트" localSheetId="8" hidden="1">{#N/A,#N/A,FALSE,"3가";#N/A,#N/A,FALSE,"3나";#N/A,#N/A,FALSE,"3다"}</definedName>
    <definedName name="유니트" localSheetId="9" hidden="1">{#N/A,#N/A,FALSE,"3가";#N/A,#N/A,FALSE,"3나";#N/A,#N/A,FALSE,"3다"}</definedName>
    <definedName name="유니트" hidden="1">{#N/A,#N/A,FALSE,"3가";#N/A,#N/A,FALSE,"3나";#N/A,#N/A,FALSE,"3다"}</definedName>
    <definedName name="유동부채참조" localSheetId="8" hidden="1">{#N/A,#N/A,FALSE,"채권채무";#N/A,#N/A,FALSE,"control sheet"}</definedName>
    <definedName name="유동부채참조" localSheetId="9" hidden="1">{#N/A,#N/A,FALSE,"채권채무";#N/A,#N/A,FALSE,"control sheet"}</definedName>
    <definedName name="유동부채참조" hidden="1">{#N/A,#N/A,FALSE,"채권채무";#N/A,#N/A,FALSE,"control sheet"}</definedName>
    <definedName name="유성" localSheetId="8">물건조서!유성</definedName>
    <definedName name="유성" localSheetId="9">물건조서!유성</definedName>
    <definedName name="유성">[0]!유성</definedName>
    <definedName name="유이" hidden="1">{#N/A,#N/A,FALSE,"1.CRITERIA";#N/A,#N/A,FALSE,"2.IS";#N/A,#N/A,FALSE,"3.BS";#N/A,#N/A,FALSE,"4.PER PL";#N/A,#N/A,FALSE,"5.INVESTMENT";#N/A,#N/A,FALSE,"6.공문";#N/A,#N/A,FALSE,"7.netinvest"}</definedName>
    <definedName name="유재길" localSheetId="8">#REF!</definedName>
    <definedName name="유재길" localSheetId="9">#REF!</definedName>
    <definedName name="유재길">#REF!</definedName>
    <definedName name="유정현" localSheetId="8">#REF!</definedName>
    <definedName name="유정현" localSheetId="9">#REF!</definedName>
    <definedName name="유정현">#REF!</definedName>
    <definedName name="유치도" localSheetId="8">#REF!</definedName>
    <definedName name="유치도" localSheetId="9">#REF!</definedName>
    <definedName name="유치도">#REF!</definedName>
    <definedName name="유턱" localSheetId="8">#REF!</definedName>
    <definedName name="유턱" localSheetId="9">#REF!</definedName>
    <definedName name="유턱">#REF!</definedName>
    <definedName name="유통관리" localSheetId="8">#REF!</definedName>
    <definedName name="유통관리" localSheetId="9">#REF!</definedName>
    <definedName name="유통관리">#REF!</definedName>
    <definedName name="유형자산." localSheetId="8" hidden="1">{#N/A,#N/A,FALSE,"채권채무";#N/A,#N/A,FALSE,"control sheet"}</definedName>
    <definedName name="유형자산." localSheetId="9" hidden="1">{#N/A,#N/A,FALSE,"채권채무";#N/A,#N/A,FALSE,"control sheet"}</definedName>
    <definedName name="유형자산." hidden="1">{#N/A,#N/A,FALSE,"채권채무";#N/A,#N/A,FALSE,"control sheet"}</definedName>
    <definedName name="육상면정리및청소" localSheetId="8">#REF!</definedName>
    <definedName name="육상면정리및청소" localSheetId="9">#REF!</definedName>
    <definedName name="육상면정리및청소">#REF!</definedName>
    <definedName name="윤" localSheetId="8">#REF!</definedName>
    <definedName name="윤" localSheetId="9">#REF!</definedName>
    <definedName name="윤">#REF!</definedName>
    <definedName name="윤재빈" localSheetId="8">#REF!</definedName>
    <definedName name="윤재빈" localSheetId="9">#REF!</definedName>
    <definedName name="윤재빈">#REF!</definedName>
    <definedName name="율극리" localSheetId="8">#REF!</definedName>
    <definedName name="율극리" localSheetId="9">#REF!</definedName>
    <definedName name="율극리">#REF!</definedName>
    <definedName name="율정1" localSheetId="8">#REF!</definedName>
    <definedName name="율정1" localSheetId="9">#REF!</definedName>
    <definedName name="율정1">#REF!</definedName>
    <definedName name="융착접속" localSheetId="8">#REF!</definedName>
    <definedName name="융착접속" localSheetId="9">#REF!</definedName>
    <definedName name="융착접속">#REF!</definedName>
    <definedName name="으" localSheetId="8" hidden="1">#REF!</definedName>
    <definedName name="으" localSheetId="9" hidden="1">#REF!</definedName>
    <definedName name="으" hidden="1">#REF!</definedName>
    <definedName name="은행명" localSheetId="8">#REF!</definedName>
    <definedName name="은행명" localSheetId="9">#REF!</definedName>
    <definedName name="은행명">#REF!</definedName>
    <definedName name="음" localSheetId="8">#REF!</definedName>
    <definedName name="음" localSheetId="9">#REF!</definedName>
    <definedName name="음">#REF!</definedName>
    <definedName name="음성생산" localSheetId="8">#REF!</definedName>
    <definedName name="음성생산" localSheetId="9">#REF!</definedName>
    <definedName name="음성생산">#REF!</definedName>
    <definedName name="응" localSheetId="8">#REF!</definedName>
    <definedName name="응" localSheetId="9">#REF!</definedName>
    <definedName name="응">#REF!</definedName>
    <definedName name="응암9구역" localSheetId="8">#REF!</definedName>
    <definedName name="응암9구역" localSheetId="9">#REF!</definedName>
    <definedName name="응암9구역">#REF!</definedName>
    <definedName name="응용" localSheetId="7">#REF!</definedName>
    <definedName name="응용점수" localSheetId="7">#REF!</definedName>
    <definedName name="의" localSheetId="7" hidden="1">{#N/A,#N/A,FALSE,"운반시간"}</definedName>
    <definedName name="의" localSheetId="6" hidden="1">{#N/A,#N/A,FALSE,"운반시간"}</definedName>
    <definedName name="의" hidden="1">{#N/A,#N/A,FALSE,"운반시간"}</definedName>
    <definedName name="의2" localSheetId="7" hidden="1">#REF!</definedName>
    <definedName name="의2" localSheetId="8" hidden="1">#REF!</definedName>
    <definedName name="의2" localSheetId="9" hidden="1">#REF!</definedName>
    <definedName name="의2" hidden="1">#REF!</definedName>
    <definedName name="의견" localSheetId="7">#REF!</definedName>
    <definedName name="의견" localSheetId="8">#REF!</definedName>
    <definedName name="의견" localSheetId="9">#REF!</definedName>
    <definedName name="의견">#REF!</definedName>
    <definedName name="의견1" localSheetId="7">#REF!</definedName>
    <definedName name="의견1" localSheetId="8" hidden="1">#REF!</definedName>
    <definedName name="의견1" localSheetId="9" hidden="1">#REF!</definedName>
    <definedName name="의견1" hidden="1">#REF!</definedName>
    <definedName name="의견11" localSheetId="8">#REF!</definedName>
    <definedName name="의견11" localSheetId="9">#REF!</definedName>
    <definedName name="의견11">#REF!</definedName>
    <definedName name="의견2" localSheetId="8">#REF!</definedName>
    <definedName name="의견2" localSheetId="9">#REF!</definedName>
    <definedName name="의견2">#REF!</definedName>
    <definedName name="의견란1" localSheetId="8">#REF!</definedName>
    <definedName name="의견란1" localSheetId="9">#REF!</definedName>
    <definedName name="의견란1">#REF!</definedName>
    <definedName name="의견란2" localSheetId="8" hidden="1">#REF!</definedName>
    <definedName name="의견란2" localSheetId="9" hidden="1">#REF!</definedName>
    <definedName name="의견란2" hidden="1">#REF!</definedName>
    <definedName name="의견란수정" localSheetId="8">#REF!</definedName>
    <definedName name="의견란수정" localSheetId="9">#REF!</definedName>
    <definedName name="의견란수정">#REF!</definedName>
    <definedName name="의견서" hidden="1">#REF!</definedName>
    <definedName name="의견참고" localSheetId="8" hidden="1">#REF!</definedName>
    <definedName name="의견참고" localSheetId="9" hidden="1">#REF!</definedName>
    <definedName name="의견참고" hidden="1">#REF!</definedName>
    <definedName name="의견참조용" hidden="1">#REF!</definedName>
    <definedName name="의견최종" localSheetId="8">#REF!</definedName>
    <definedName name="의견최종" localSheetId="9">#REF!</definedName>
    <definedName name="의견최종">#REF!</definedName>
    <definedName name="의뢰인" localSheetId="7">#REF!</definedName>
    <definedName name="의뢰인" localSheetId="8">#REF!</definedName>
    <definedName name="의뢰인" localSheetId="9">#REF!</definedName>
    <definedName name="의뢰인">#REF!</definedName>
    <definedName name="의뢰일자" localSheetId="7">#REF!</definedName>
    <definedName name="의뢰일자" localSheetId="8">#REF!</definedName>
    <definedName name="의뢰일자" localSheetId="9">#REF!</definedName>
    <definedName name="의뢰일자">#REF!</definedName>
    <definedName name="의왕시" localSheetId="7">#REF!</definedName>
    <definedName name="의왕시" localSheetId="8">#REF!</definedName>
    <definedName name="의왕시" localSheetId="9">#REF!</definedName>
    <definedName name="의왕시">#REF!</definedName>
    <definedName name="의왕시청" localSheetId="7">#REF!</definedName>
    <definedName name="의왕시청" localSheetId="8">#REF!</definedName>
    <definedName name="의왕시청" localSheetId="9">#REF!</definedName>
    <definedName name="의왕시청">#REF!</definedName>
    <definedName name="의정부시" localSheetId="7">#REF!</definedName>
    <definedName name="의정부시" localSheetId="8">#REF!</definedName>
    <definedName name="의정부시" localSheetId="9">#REF!</definedName>
    <definedName name="의정부시">#REF!</definedName>
    <definedName name="이" localSheetId="7">#REF!</definedName>
    <definedName name="이" localSheetId="8">#REF!</definedName>
    <definedName name="이" localSheetId="9">#REF!</definedName>
    <definedName name="이">#REF!</definedName>
    <definedName name="이1" localSheetId="8">#REF!</definedName>
    <definedName name="이1" localSheetId="9">#REF!</definedName>
    <definedName name="이1">#REF!</definedName>
    <definedName name="이2" localSheetId="8">#REF!</definedName>
    <definedName name="이2" localSheetId="9">#REF!</definedName>
    <definedName name="이2">#REF!</definedName>
    <definedName name="이3" localSheetId="8">#REF!</definedName>
    <definedName name="이3" localSheetId="9">#REF!</definedName>
    <definedName name="이3">#REF!</definedName>
    <definedName name="이것을" localSheetId="8">#REF!</definedName>
    <definedName name="이것을" localSheetId="9">#REF!</definedName>
    <definedName name="이것을">#REF!</definedName>
    <definedName name="이것이" localSheetId="8">#REF!</definedName>
    <definedName name="이것이" localSheetId="9">#REF!</definedName>
    <definedName name="이것이">#REF!</definedName>
    <definedName name="이공구가설비" localSheetId="8">#REF!</definedName>
    <definedName name="이공구가설비" localSheetId="9">#REF!</definedName>
    <definedName name="이공구가설비">#REF!</definedName>
    <definedName name="이공구간접노무비" localSheetId="8">#REF!</definedName>
    <definedName name="이공구간접노무비" localSheetId="9">#REF!</definedName>
    <definedName name="이공구간접노무비">#REF!</definedName>
    <definedName name="이공구공사원가" localSheetId="8">#REF!</definedName>
    <definedName name="이공구공사원가" localSheetId="9">#REF!</definedName>
    <definedName name="이공구공사원가">#REF!</definedName>
    <definedName name="이공구기타경비" localSheetId="8">#REF!</definedName>
    <definedName name="이공구기타경비" localSheetId="9">#REF!</definedName>
    <definedName name="이공구기타경비">#REF!</definedName>
    <definedName name="이공구산재보험료" localSheetId="8">#REF!</definedName>
    <definedName name="이공구산재보험료" localSheetId="9">#REF!</definedName>
    <definedName name="이공구산재보험료">#REF!</definedName>
    <definedName name="이공구안전관리비" localSheetId="8">#REF!</definedName>
    <definedName name="이공구안전관리비" localSheetId="9">#REF!</definedName>
    <definedName name="이공구안전관리비">#REF!</definedName>
    <definedName name="이공구이윤" localSheetId="8">#REF!</definedName>
    <definedName name="이공구이윤" localSheetId="9">#REF!</definedName>
    <definedName name="이공구이윤">#REF!</definedName>
    <definedName name="이공구일반관리비" localSheetId="8">#REF!</definedName>
    <definedName name="이공구일반관리비" localSheetId="9">#REF!</definedName>
    <definedName name="이공구일반관리비">#REF!</definedName>
    <definedName name="이동" localSheetId="8">#REF!</definedName>
    <definedName name="이동" localSheetId="9">#REF!</definedName>
    <definedName name="이동">#REF!</definedName>
    <definedName name="이동윤" localSheetId="8">#REF!</definedName>
    <definedName name="이동윤" localSheetId="9">#REF!</definedName>
    <definedName name="이동윤">#REF!</definedName>
    <definedName name="이론" localSheetId="8" hidden="1">#REF!</definedName>
    <definedName name="이론" localSheetId="9" hidden="1">#REF!</definedName>
    <definedName name="이론" hidden="1">#REF!</definedName>
    <definedName name="이름" localSheetId="7">#REF!</definedName>
    <definedName name="이름" localSheetId="8">#REF!</definedName>
    <definedName name="이름" localSheetId="9">#REF!</definedName>
    <definedName name="이름">#REF!</definedName>
    <definedName name="이름을위해" localSheetId="8">#REF!</definedName>
    <definedName name="이름을위해" localSheetId="9">#REF!</definedName>
    <definedName name="이름을위해">#REF!</definedName>
    <definedName name="이름충돌" hidden="1">{#N/A,#N/A,FALSE,"단면 제원"}</definedName>
    <definedName name="이름표" localSheetId="8">#REF!</definedName>
    <definedName name="이름표" localSheetId="9">#REF!</definedName>
    <definedName name="이름표">#REF!</definedName>
    <definedName name="이병주" localSheetId="8">#REF!</definedName>
    <definedName name="이병주" localSheetId="9">#REF!</definedName>
    <definedName name="이병주">#REF!</definedName>
    <definedName name="이설" localSheetId="8">#REF!</definedName>
    <definedName name="이설" localSheetId="9">#REF!</definedName>
    <definedName name="이설">#REF!</definedName>
    <definedName name="이성수" localSheetId="8">#REF!</definedName>
    <definedName name="이성수" localSheetId="9">#REF!</definedName>
    <definedName name="이성수">#REF!</definedName>
    <definedName name="이슈" localSheetId="8" hidden="1">{#N/A,#N/A,FALSE,"지침";#N/A,#N/A,FALSE,"환경분석";#N/A,#N/A,FALSE,"Sheet16"}</definedName>
    <definedName name="이슈" localSheetId="9" hidden="1">{#N/A,#N/A,FALSE,"지침";#N/A,#N/A,FALSE,"환경분석";#N/A,#N/A,FALSE,"Sheet16"}</definedName>
    <definedName name="이슈" hidden="1">{#N/A,#N/A,FALSE,"지침";#N/A,#N/A,FALSE,"환경분석";#N/A,#N/A,FALSE,"Sheet16"}</definedName>
    <definedName name="이월32" localSheetId="8">#REF!</definedName>
    <definedName name="이월32" localSheetId="9">#REF!</definedName>
    <definedName name="이월32">#REF!</definedName>
    <definedName name="移越工事__小計" localSheetId="8">#REF!</definedName>
    <definedName name="移越工事__小計" localSheetId="9">#REF!</definedName>
    <definedName name="移越工事__小計">#REF!</definedName>
    <definedName name="이윤" localSheetId="8">#REF!</definedName>
    <definedName name="이윤" localSheetId="9">#REF!</definedName>
    <definedName name="이윤">#REF!</definedName>
    <definedName name="이윤_1" localSheetId="8">#REF!</definedName>
    <definedName name="이윤_1" localSheetId="9">#REF!</definedName>
    <definedName name="이윤_1">#REF!</definedName>
    <definedName name="이윤1" localSheetId="8">#REF!</definedName>
    <definedName name="이윤1" localSheetId="9">#REF!</definedName>
    <definedName name="이윤1">#REF!</definedName>
    <definedName name="이윤2" localSheetId="8">#REF!</definedName>
    <definedName name="이윤2" localSheetId="9">#REF!</definedName>
    <definedName name="이윤2">#REF!</definedName>
    <definedName name="이윤계" localSheetId="8">#REF!</definedName>
    <definedName name="이윤계" localSheetId="9">#REF!</definedName>
    <definedName name="이윤계">#REF!</definedName>
    <definedName name="이윤섭" localSheetId="8">#REF!</definedName>
    <definedName name="이윤섭" localSheetId="9">#REF!</definedName>
    <definedName name="이윤섭">#REF!</definedName>
    <definedName name="이윤율" localSheetId="8">#REF!</definedName>
    <definedName name="이윤율" localSheetId="9">#REF!</definedName>
    <definedName name="이윤율">#REF!</definedName>
    <definedName name="이이" localSheetId="7" hidden="1">{#N/A,#N/A,FALSE,"이태원철근"}</definedName>
    <definedName name="이이" localSheetId="8" hidden="1">{#N/A,#N/A,FALSE,"이태원철근"}</definedName>
    <definedName name="이이" localSheetId="6" hidden="1">{#N/A,#N/A,FALSE,"이태원철근"}</definedName>
    <definedName name="이이" localSheetId="9" hidden="1">{#N/A,#N/A,FALSE,"이태원철근"}</definedName>
    <definedName name="이이" hidden="1">{#N/A,#N/A,FALSE,"이태원철근"}</definedName>
    <definedName name="이이_1" hidden="1">{#N/A,#N/A,FALSE,"이태원철근"}</definedName>
    <definedName name="이이이" localSheetId="8" hidden="1">{#N/A,#N/A,FALSE,"이태원철근"}</definedName>
    <definedName name="이이이" localSheetId="9" hidden="1">{#N/A,#N/A,FALSE,"이태원철근"}</definedName>
    <definedName name="이이이" hidden="1">{#N/A,#N/A,FALSE,"이태원철근"}</definedName>
    <definedName name="이이이이" localSheetId="8" hidden="1">{#N/A,#N/A,FALSE,"3가";#N/A,#N/A,FALSE,"3나";#N/A,#N/A,FALSE,"3다"}</definedName>
    <definedName name="이이이이" localSheetId="9" hidden="1">{#N/A,#N/A,FALSE,"3가";#N/A,#N/A,FALSE,"3나";#N/A,#N/A,FALSE,"3다"}</definedName>
    <definedName name="이이이이" hidden="1">{#N/A,#N/A,FALSE,"3가";#N/A,#N/A,FALSE,"3나";#N/A,#N/A,FALSE,"3다"}</definedName>
    <definedName name="이이이이ㅣ" localSheetId="8" hidden="1">{#N/A,#N/A,FALSE,"이태원철근"}</definedName>
    <definedName name="이이이이ㅣ" localSheetId="9" hidden="1">{#N/A,#N/A,FALSE,"이태원철근"}</definedName>
    <definedName name="이이이이ㅣ" hidden="1">{#N/A,#N/A,FALSE,"이태원철근"}</definedName>
    <definedName name="이자" localSheetId="7">#REF!</definedName>
    <definedName name="이자비용" localSheetId="7">#REF!</definedName>
    <definedName name="이전물량" localSheetId="8">#REF!</definedName>
    <definedName name="이전물량" localSheetId="9">#REF!</definedName>
    <definedName name="이전물량">#REF!</definedName>
    <definedName name="이전비" localSheetId="8">#REF!</definedName>
    <definedName name="이전비" localSheetId="9">#REF!</definedName>
    <definedName name="이전비">#REF!</definedName>
    <definedName name="이주비인쇄영역" localSheetId="8">#REF!</definedName>
    <definedName name="이주비인쇄영역" localSheetId="9">#REF!</definedName>
    <definedName name="이주비인쇄영역">#REF!</definedName>
    <definedName name="이준호" localSheetId="8">#REF!</definedName>
    <definedName name="이준호" localSheetId="9">#REF!</definedName>
    <definedName name="이준호">#REF!</definedName>
    <definedName name="이지" localSheetId="8" hidden="1">{"'동의율(세대)'!$A$95:$G$102"}</definedName>
    <definedName name="이지" localSheetId="9" hidden="1">{"'동의율(세대)'!$A$95:$G$102"}</definedName>
    <definedName name="이지" hidden="1">{"'동의율(세대)'!$A$95:$G$102"}</definedName>
    <definedName name="이천시" localSheetId="7">#REF!</definedName>
    <definedName name="이천시" localSheetId="8">#REF!</definedName>
    <definedName name="이천시" localSheetId="9">#REF!</definedName>
    <definedName name="이천시">#REF!</definedName>
    <definedName name="이향자" localSheetId="8">#REF!</definedName>
    <definedName name="이향자" localSheetId="9">#REF!</definedName>
    <definedName name="이향자">#REF!</definedName>
    <definedName name="이희선" localSheetId="8">#REF!,#REF!</definedName>
    <definedName name="이희선" localSheetId="9">#REF!,#REF!</definedName>
    <definedName name="이희선">#REF!,#REF!</definedName>
    <definedName name="이ㅏ이" localSheetId="8" hidden="1">{"'동의율(세대)'!$A$95:$G$102"}</definedName>
    <definedName name="이ㅏ이" localSheetId="9" hidden="1">{"'동의율(세대)'!$A$95:$G$102"}</definedName>
    <definedName name="이ㅏ이" hidden="1">{"'동의율(세대)'!$A$95:$G$102"}</definedName>
    <definedName name="인" hidden="1">{#N/A,#N/A,FALSE,"지침";#N/A,#N/A,FALSE,"환경분석";#N/A,#N/A,FALSE,"Sheet16"}</definedName>
    <definedName name="인건비" localSheetId="8">물건조서!인건비</definedName>
    <definedName name="인건비" localSheetId="9">물건조서!인건비</definedName>
    <definedName name="인건비">[0]!인건비</definedName>
    <definedName name="인건비정산" localSheetId="8">#REF!</definedName>
    <definedName name="인건비정산" localSheetId="9">#REF!</definedName>
    <definedName name="인건비정산">#REF!</definedName>
    <definedName name="인건비정산1" localSheetId="8">#REF!</definedName>
    <definedName name="인건비정산1" localSheetId="9">#REF!</definedName>
    <definedName name="인건비정산1">#REF!</definedName>
    <definedName name="인력투입" localSheetId="8">#REF!</definedName>
    <definedName name="인력투입" localSheetId="9">#REF!</definedName>
    <definedName name="인력투입">#REF!</definedName>
    <definedName name="인류" localSheetId="8">#REF!</definedName>
    <definedName name="인류" localSheetId="9">#REF!</definedName>
    <definedName name="인류">#REF!</definedName>
    <definedName name="인류클램프" localSheetId="8">#REF!</definedName>
    <definedName name="인류클램프" localSheetId="9">#REF!</definedName>
    <definedName name="인류클램프">#REF!</definedName>
    <definedName name="인만몽" localSheetId="8">#REF!</definedName>
    <definedName name="인만몽" localSheetId="9">#REF!</definedName>
    <definedName name="인만몽">#REF!</definedName>
    <definedName name="인상PVC" localSheetId="8">#REF!</definedName>
    <definedName name="인상PVC" localSheetId="9">#REF!</definedName>
    <definedName name="인상PVC">#REF!</definedName>
    <definedName name="인상익" localSheetId="7">BlankMacro1</definedName>
    <definedName name="인상익" localSheetId="6">BlankMacro1</definedName>
    <definedName name="인쇄_동별현황" localSheetId="7">#REF!</definedName>
    <definedName name="인쇄_동별현황" localSheetId="8">#REF!</definedName>
    <definedName name="인쇄_동별현황" localSheetId="6">#REF!</definedName>
    <definedName name="인쇄_동별현황" localSheetId="9">#REF!</definedName>
    <definedName name="인쇄_동별현황">#REF!</definedName>
    <definedName name="인쇄_지수" localSheetId="8">#REF!</definedName>
    <definedName name="인쇄_지수" localSheetId="6">#REF!</definedName>
    <definedName name="인쇄_지수" localSheetId="9">#REF!</definedName>
    <definedName name="인쇄_지수">#REF!</definedName>
    <definedName name="인쇄_평형별분양가" localSheetId="8">#REF!</definedName>
    <definedName name="인쇄_평형별분양가" localSheetId="6">#REF!</definedName>
    <definedName name="인쇄_평형별분양가" localSheetId="9">#REF!</definedName>
    <definedName name="인쇄_평형별분양가">#REF!</definedName>
    <definedName name="인쇄_평형평면" localSheetId="8">#REF!</definedName>
    <definedName name="인쇄_평형평면" localSheetId="9">#REF!</definedName>
    <definedName name="인쇄_평형평면">#REF!</definedName>
    <definedName name="인수" localSheetId="8">#REF!</definedName>
    <definedName name="인수" localSheetId="9">#REF!</definedName>
    <definedName name="인수">#REF!</definedName>
    <definedName name="인원" localSheetId="8">#REF!</definedName>
    <definedName name="인원" localSheetId="9">#REF!</definedName>
    <definedName name="인원">#REF!</definedName>
    <definedName name="인원투" hidden="1">{#N/A,#N/A,FALSE,"현장 NCR 분석";#N/A,#N/A,FALSE,"현장품질감사";#N/A,#N/A,FALSE,"현장품질감사"}</definedName>
    <definedName name="인원투입" hidden="1">{#N/A,#N/A,FALSE,"현장 NCR 분석";#N/A,#N/A,FALSE,"현장품질감사";#N/A,#N/A,FALSE,"현장품질감사"}</definedName>
    <definedName name="인입크램프" localSheetId="8">#REF!</definedName>
    <definedName name="인입크램프" localSheetId="9">#REF!</definedName>
    <definedName name="인입크램프">#REF!</definedName>
    <definedName name="인천" localSheetId="8" hidden="1">{#N/A,#N/A,FALSE,"3가";#N/A,#N/A,FALSE,"3나";#N/A,#N/A,FALSE,"3다"}</definedName>
    <definedName name="인천" localSheetId="9" hidden="1">{#N/A,#N/A,FALSE,"3가";#N/A,#N/A,FALSE,"3나";#N/A,#N/A,FALSE,"3다"}</definedName>
    <definedName name="인천" hidden="1">{#N/A,#N/A,FALSE,"3가";#N/A,#N/A,FALSE,"3나";#N/A,#N/A,FALSE,"3다"}</definedName>
    <definedName name="인천선" localSheetId="8" hidden="1">{#N/A,#N/A,FALSE,"3가";#N/A,#N/A,FALSE,"3나";#N/A,#N/A,FALSE,"3다"}</definedName>
    <definedName name="인천선" localSheetId="9" hidden="1">{#N/A,#N/A,FALSE,"3가";#N/A,#N/A,FALSE,"3나";#N/A,#N/A,FALSE,"3다"}</definedName>
    <definedName name="인천선" hidden="1">{#N/A,#N/A,FALSE,"3가";#N/A,#N/A,FALSE,"3나";#N/A,#N/A,FALSE,"3다"}</definedName>
    <definedName name="인천선2" localSheetId="8" hidden="1">{#N/A,#N/A,FALSE,"3가";#N/A,#N/A,FALSE,"3나";#N/A,#N/A,FALSE,"3다"}</definedName>
    <definedName name="인천선2" localSheetId="9" hidden="1">{#N/A,#N/A,FALSE,"3가";#N/A,#N/A,FALSE,"3나";#N/A,#N/A,FALSE,"3다"}</definedName>
    <definedName name="인천선2" hidden="1">{#N/A,#N/A,FALSE,"3가";#N/A,#N/A,FALSE,"3나";#N/A,#N/A,FALSE,"3다"}</definedName>
    <definedName name="인천시" localSheetId="8">#REF!</definedName>
    <definedName name="인천시" localSheetId="9">#REF!</definedName>
    <definedName name="인천시">#REF!</definedName>
    <definedName name="인테리어" localSheetId="8">#REF!</definedName>
    <definedName name="인테리어" localSheetId="9">#REF!</definedName>
    <definedName name="인테리어">#REF!</definedName>
    <definedName name="인환" localSheetId="8">#REF!</definedName>
    <definedName name="인환" localSheetId="9">#REF!</definedName>
    <definedName name="인환">#REF!</definedName>
    <definedName name="일" localSheetId="8">#REF!</definedName>
    <definedName name="일" localSheetId="9">#REF!</definedName>
    <definedName name="일">#REF!</definedName>
    <definedName name="일공구기계경비" localSheetId="8">#REF!</definedName>
    <definedName name="일공구기계경비" localSheetId="9">#REF!</definedName>
    <definedName name="일공구기계경비">#REF!</definedName>
    <definedName name="일공구직영비" localSheetId="8">#REF!</definedName>
    <definedName name="일공구직영비" localSheetId="9">#REF!</definedName>
    <definedName name="일공구직영비">#REF!</definedName>
    <definedName name="일공구직접노무비" localSheetId="8">#REF!</definedName>
    <definedName name="일공구직접노무비" localSheetId="9">#REF!</definedName>
    <definedName name="일공구직접노무비">#REF!</definedName>
    <definedName name="일공구직접재료비" localSheetId="8">#REF!</definedName>
    <definedName name="일공구직접재료비" localSheetId="9">#REF!</definedName>
    <definedName name="일공구직접재료비">#REF!</definedName>
    <definedName name="일반" localSheetId="8">#REF!</definedName>
    <definedName name="일반" localSheetId="9">#REF!</definedName>
    <definedName name="일반">#REF!</definedName>
    <definedName name="일반2" localSheetId="8">#REF!</definedName>
    <definedName name="일반2" localSheetId="9">#REF!</definedName>
    <definedName name="일반2">#REF!</definedName>
    <definedName name="일반관리" localSheetId="8">#REF!</definedName>
    <definedName name="일반관리" localSheetId="9">#REF!</definedName>
    <definedName name="일반관리">#REF!</definedName>
    <definedName name="일반관리_1" localSheetId="8">#REF!</definedName>
    <definedName name="일반관리_1" localSheetId="9">#REF!</definedName>
    <definedName name="일반관리_1">#REF!</definedName>
    <definedName name="일반관리1" localSheetId="8">#REF!</definedName>
    <definedName name="일반관리1" localSheetId="9">#REF!</definedName>
    <definedName name="일반관리1">#REF!</definedName>
    <definedName name="일반관리비" localSheetId="8">#REF!</definedName>
    <definedName name="일반관리비" localSheetId="9">#REF!</definedName>
    <definedName name="일반관리비">#REF!</definedName>
    <definedName name="일반관리비1" localSheetId="8">#REF!</definedName>
    <definedName name="일반관리비1" localSheetId="9">#REF!</definedName>
    <definedName name="일반관리비1">#REF!</definedName>
    <definedName name="일반관리비계" localSheetId="8">#REF!</definedName>
    <definedName name="일반관리비계" localSheetId="9">#REF!</definedName>
    <definedName name="일반관리비계">#REF!</definedName>
    <definedName name="일반부" hidden="1">{#N/A,#N/A,FALSE,"조골재"}</definedName>
    <definedName name="일반분양가격" localSheetId="8" hidden="1">{"'평형별규모'!$A$2:$M$11"}</definedName>
    <definedName name="일반분양가격" localSheetId="9" hidden="1">{"'평형별규모'!$A$2:$M$11"}</definedName>
    <definedName name="일반분양가격" hidden="1">{"'평형별규모'!$A$2:$M$11"}</definedName>
    <definedName name="일반현황__2_" localSheetId="8">#REF!</definedName>
    <definedName name="일반현황__2_" localSheetId="9">#REF!</definedName>
    <definedName name="일반현황__2_">#REF!</definedName>
    <definedName name="일부" localSheetId="8">#REF!</definedName>
    <definedName name="일부" localSheetId="9">#REF!</definedName>
    <definedName name="일부">#REF!</definedName>
    <definedName name="일시1" localSheetId="8">#REF!</definedName>
    <definedName name="일시1" localSheetId="9">#REF!</definedName>
    <definedName name="일시1">#REF!</definedName>
    <definedName name="일시2" localSheetId="8">#REF!</definedName>
    <definedName name="일시2" localSheetId="9">#REF!</definedName>
    <definedName name="일시2">#REF!</definedName>
    <definedName name="일위" localSheetId="7">#REF!,#REF!</definedName>
    <definedName name="일위" localSheetId="8">#REF!,#REF!</definedName>
    <definedName name="일위" localSheetId="6">#REF!,#REF!</definedName>
    <definedName name="일위" localSheetId="9">#REF!,#REF!</definedName>
    <definedName name="일위">#REF!,#REF!</definedName>
    <definedName name="일위대가" localSheetId="7">BlankMacro1</definedName>
    <definedName name="일위대가" localSheetId="8">#REF!</definedName>
    <definedName name="일위대가" localSheetId="6">BlankMacro1</definedName>
    <definedName name="일위대가" localSheetId="9">#REF!</definedName>
    <definedName name="일위대가">#REF!</definedName>
    <definedName name="일위대가목록" localSheetId="7">BlankMacro1</definedName>
    <definedName name="일위대가목록" localSheetId="6">BlankMacro1</definedName>
    <definedName name="일위대가표" hidden="1">{"'용역비'!$A$4:$C$8"}</definedName>
    <definedName name="일위목록" localSheetId="7">#REF!</definedName>
    <definedName name="일위목록" localSheetId="6">#REF!</definedName>
    <definedName name="일일보고." localSheetId="8" hidden="1">{#N/A,#N/A,FALSE,"3가";#N/A,#N/A,FALSE,"3나";#N/A,#N/A,FALSE,"3다"}</definedName>
    <definedName name="일일보고." localSheetId="9" hidden="1">{#N/A,#N/A,FALSE,"3가";#N/A,#N/A,FALSE,"3나";#N/A,#N/A,FALSE,"3다"}</definedName>
    <definedName name="일일보고." hidden="1">{#N/A,#N/A,FALSE,"3가";#N/A,#N/A,FALSE,"3나";#N/A,#N/A,FALSE,"3다"}</definedName>
    <definedName name="일일보고2" localSheetId="8" hidden="1">{#N/A,#N/A,FALSE,"3가";#N/A,#N/A,FALSE,"3나";#N/A,#N/A,FALSE,"3다"}</definedName>
    <definedName name="일일보고2" localSheetId="9" hidden="1">{#N/A,#N/A,FALSE,"3가";#N/A,#N/A,FALSE,"3나";#N/A,#N/A,FALSE,"3다"}</definedName>
    <definedName name="일일보고2" hidden="1">{#N/A,#N/A,FALSE,"3가";#N/A,#N/A,FALSE,"3나";#N/A,#N/A,FALSE,"3다"}</definedName>
    <definedName name="일일작업보고" localSheetId="8" hidden="1">{#N/A,#N/A,FALSE,"3가";#N/A,#N/A,FALSE,"3나";#N/A,#N/A,FALSE,"3다"}</definedName>
    <definedName name="일일작업보고" localSheetId="9" hidden="1">{#N/A,#N/A,FALSE,"3가";#N/A,#N/A,FALSE,"3나";#N/A,#N/A,FALSE,"3다"}</definedName>
    <definedName name="일일작업보고" hidden="1">{#N/A,#N/A,FALSE,"3가";#N/A,#N/A,FALSE,"3나";#N/A,#N/A,FALSE,"3다"}</definedName>
    <definedName name="일자재금액" localSheetId="6">#REF!</definedName>
    <definedName name="일자재단가" localSheetId="6">#REF!</definedName>
    <definedName name="임대2" localSheetId="8">#REF!</definedName>
    <definedName name="임대2" localSheetId="9">#REF!</definedName>
    <definedName name="임대2">#REF!</definedName>
    <definedName name="임대란" localSheetId="8">#REF!</definedName>
    <definedName name="임대란" localSheetId="9">#REF!</definedName>
    <definedName name="임대란">#REF!</definedName>
    <definedName name="임시" localSheetId="7">#REF!</definedName>
    <definedName name="임시" localSheetId="8">#REF!</definedName>
    <definedName name="임시" localSheetId="9">#REF!</definedName>
    <definedName name="임시">#REF!</definedName>
    <definedName name="임시시설" localSheetId="8">#REF!</definedName>
    <definedName name="임시시설" localSheetId="9">#REF!</definedName>
    <definedName name="임시시설">#REF!</definedName>
    <definedName name="임야" localSheetId="7">#REF!</definedName>
    <definedName name="임야" localSheetId="8">#REF!</definedName>
    <definedName name="임야" localSheetId="9">#REF!</definedName>
    <definedName name="임야">#REF!</definedName>
    <definedName name="임야1" localSheetId="7">#REF!</definedName>
    <definedName name="임야1" localSheetId="8">#REF!</definedName>
    <definedName name="임야1" localSheetId="9">#REF!</definedName>
    <definedName name="임야1">#REF!</definedName>
    <definedName name="임야15" localSheetId="8">#REF!</definedName>
    <definedName name="임야15" localSheetId="9">#REF!</definedName>
    <definedName name="임야15">#REF!</definedName>
    <definedName name="임야16" localSheetId="8">#REF!</definedName>
    <definedName name="임야16" localSheetId="9">#REF!</definedName>
    <definedName name="임야16">#REF!</definedName>
    <definedName name="임야17" localSheetId="8">#REF!</definedName>
    <definedName name="임야17" localSheetId="9">#REF!</definedName>
    <definedName name="임야17">#REF!</definedName>
    <definedName name="임야18" localSheetId="8">#REF!</definedName>
    <definedName name="임야18" localSheetId="9">#REF!</definedName>
    <definedName name="임야18">#REF!</definedName>
    <definedName name="임야2" localSheetId="8">#REF!</definedName>
    <definedName name="임야2" localSheetId="9">#REF!</definedName>
    <definedName name="임야2">#REF!</definedName>
    <definedName name="임야20" localSheetId="8">#REF!</definedName>
    <definedName name="임야20" localSheetId="9">#REF!</definedName>
    <definedName name="임야20">#REF!</definedName>
    <definedName name="임야21" localSheetId="8">#REF!</definedName>
    <definedName name="임야21" localSheetId="9">#REF!</definedName>
    <definedName name="임야21">#REF!</definedName>
    <definedName name="임야22" localSheetId="8">#REF!</definedName>
    <definedName name="임야22" localSheetId="9">#REF!</definedName>
    <definedName name="임야22">#REF!</definedName>
    <definedName name="임야23" localSheetId="8">#REF!</definedName>
    <definedName name="임야23" localSheetId="9">#REF!</definedName>
    <definedName name="임야23">#REF!</definedName>
    <definedName name="임야24" localSheetId="8">#REF!</definedName>
    <definedName name="임야24" localSheetId="9">#REF!</definedName>
    <definedName name="임야24">#REF!</definedName>
    <definedName name="임야27" localSheetId="8">#REF!</definedName>
    <definedName name="임야27" localSheetId="9">#REF!</definedName>
    <definedName name="임야27">#REF!</definedName>
    <definedName name="임야28" localSheetId="8">#REF!</definedName>
    <definedName name="임야28" localSheetId="9">#REF!</definedName>
    <definedName name="임야28">#REF!</definedName>
    <definedName name="임야4" localSheetId="8">#REF!</definedName>
    <definedName name="임야4" localSheetId="9">#REF!</definedName>
    <definedName name="임야4">#REF!</definedName>
    <definedName name="임야43" localSheetId="8">#REF!</definedName>
    <definedName name="임야43" localSheetId="9">#REF!</definedName>
    <definedName name="임야43">#REF!</definedName>
    <definedName name="임야44" localSheetId="8">#REF!</definedName>
    <definedName name="임야44" localSheetId="9">#REF!</definedName>
    <definedName name="임야44">#REF!</definedName>
    <definedName name="임야5" localSheetId="8">#REF!</definedName>
    <definedName name="임야5" localSheetId="9">#REF!</definedName>
    <definedName name="임야5">#REF!</definedName>
    <definedName name="임야53" localSheetId="8">#REF!</definedName>
    <definedName name="임야53" localSheetId="9">#REF!</definedName>
    <definedName name="임야53">#REF!</definedName>
    <definedName name="임야55" localSheetId="8">#REF!</definedName>
    <definedName name="임야55" localSheetId="9">#REF!</definedName>
    <definedName name="임야55">#REF!</definedName>
    <definedName name="임야56" localSheetId="8">#REF!</definedName>
    <definedName name="임야56" localSheetId="9">#REF!</definedName>
    <definedName name="임야56">#REF!</definedName>
    <definedName name="임야57" localSheetId="8">#REF!</definedName>
    <definedName name="임야57" localSheetId="9">#REF!</definedName>
    <definedName name="임야57">#REF!</definedName>
    <definedName name="임야6" localSheetId="8">#REF!</definedName>
    <definedName name="임야6" localSheetId="9">#REF!</definedName>
    <definedName name="임야6">#REF!</definedName>
    <definedName name="임야63" localSheetId="8">#REF!</definedName>
    <definedName name="임야63" localSheetId="9">#REF!</definedName>
    <definedName name="임야63">#REF!</definedName>
    <definedName name="임야64" localSheetId="8">#REF!</definedName>
    <definedName name="임야64" localSheetId="9">#REF!</definedName>
    <definedName name="임야64">#REF!</definedName>
    <definedName name="임야7" localSheetId="8">#REF!</definedName>
    <definedName name="임야7" localSheetId="9">#REF!</definedName>
    <definedName name="임야7">#REF!</definedName>
    <definedName name="임야8" localSheetId="8">#REF!</definedName>
    <definedName name="임야8" localSheetId="9">#REF!</definedName>
    <definedName name="임야8">#REF!</definedName>
    <definedName name="임야9" localSheetId="8">#REF!</definedName>
    <definedName name="임야9" localSheetId="9">#REF!</definedName>
    <definedName name="임야9">#REF!</definedName>
    <definedName name="임야no" localSheetId="8">#REF!</definedName>
    <definedName name="임야no" localSheetId="9">#REF!</definedName>
    <definedName name="임야no">#REF!</definedName>
    <definedName name="임야오십사다시일" localSheetId="8">#REF!</definedName>
    <definedName name="임야오십사다시일" localSheetId="9">#REF!</definedName>
    <definedName name="임야오십사다시일">#REF!</definedName>
    <definedName name="임야이십사다시일" localSheetId="8">#REF!</definedName>
    <definedName name="임야이십사다시일" localSheetId="9">#REF!</definedName>
    <definedName name="임야이십사다시일">#REF!</definedName>
    <definedName name="임야이십오다시일" localSheetId="8">#REF!</definedName>
    <definedName name="임야이십오다시일" localSheetId="9">#REF!</definedName>
    <definedName name="임야이십오다시일">#REF!</definedName>
    <definedName name="임야이십육다시일" localSheetId="8">#REF!</definedName>
    <definedName name="임야이십육다시일" localSheetId="9">#REF!</definedName>
    <definedName name="임야이십육다시일">#REF!</definedName>
    <definedName name="임야이십율다시일" localSheetId="8">#REF!</definedName>
    <definedName name="임야이십율다시일" localSheetId="9">#REF!</definedName>
    <definedName name="임야이십율다시일">#REF!</definedName>
    <definedName name="임원급여" localSheetId="8">#REF!</definedName>
    <definedName name="임원급여" localSheetId="9">#REF!</definedName>
    <definedName name="임원급여">#REF!</definedName>
    <definedName name="임주혁" localSheetId="8" hidden="1">{#N/A,#N/A,FALSE,"이태원철근"}</definedName>
    <definedName name="임주혁" localSheetId="9" hidden="1">{#N/A,#N/A,FALSE,"이태원철근"}</definedName>
    <definedName name="임주혁" hidden="1">{#N/A,#N/A,FALSE,"이태원철근"}</definedName>
    <definedName name="임주혁_1" hidden="1">{#N/A,#N/A,FALSE,"이태원철근"}</definedName>
    <definedName name="임직" localSheetId="8">#REF!</definedName>
    <definedName name="임직" localSheetId="9">#REF!</definedName>
    <definedName name="임직">#REF!</definedName>
    <definedName name="입" localSheetId="8">#REF!</definedName>
    <definedName name="입" localSheetId="9">#REF!</definedName>
    <definedName name="입">#REF!</definedName>
    <definedName name="입력선택" localSheetId="8">#REF!</definedName>
    <definedName name="입력선택" localSheetId="9">#REF!</definedName>
    <definedName name="입력선택">#REF!</definedName>
    <definedName name="입상관철거" localSheetId="8">#REF!</definedName>
    <definedName name="입상관철거" localSheetId="9">#REF!</definedName>
    <definedName name="입상관철거">#REF!</definedName>
    <definedName name="입상관취부" localSheetId="8">#REF!</definedName>
    <definedName name="입상관취부" localSheetId="9">#REF!</definedName>
    <definedName name="입상관취부">#REF!</definedName>
    <definedName name="잊" localSheetId="8" hidden="1">{#N/A,#N/A,FALSE,"ALM-ASISC"}</definedName>
    <definedName name="잊" localSheetId="9" hidden="1">{#N/A,#N/A,FALSE,"ALM-ASISC"}</definedName>
    <definedName name="잊" hidden="1">{#N/A,#N/A,FALSE,"ALM-ASISC"}</definedName>
    <definedName name="ㅈ" localSheetId="8">#REF!</definedName>
    <definedName name="ㅈ" localSheetId="9">#REF!</definedName>
    <definedName name="ㅈ">#REF!</definedName>
    <definedName name="ㅈ238" localSheetId="8">#REF!</definedName>
    <definedName name="ㅈ238" localSheetId="9">#REF!</definedName>
    <definedName name="ㅈ238">#REF!</definedName>
    <definedName name="ㅈ2ㄷㅂㄱ23ㄱ23" localSheetId="8" hidden="1">{#N/A,#N/A,FALSE,"ALM-ASISC"}</definedName>
    <definedName name="ㅈ2ㄷㅂㄱ23ㄱ23" localSheetId="9" hidden="1">{#N/A,#N/A,FALSE,"ALM-ASISC"}</definedName>
    <definedName name="ㅈ2ㄷㅂㄱ23ㄱ23" hidden="1">{#N/A,#N/A,FALSE,"ALM-ASISC"}</definedName>
    <definedName name="ㅈ56ㅕ" localSheetId="8">{"'용역비'!$A$4:$C$8"}</definedName>
    <definedName name="ㅈ56ㅕ" localSheetId="9">{"'용역비'!$A$4:$C$8"}</definedName>
    <definedName name="ㅈ56ㅕ">{"'용역비'!$A$4:$C$8"}</definedName>
    <definedName name="ㅈㄱ" hidden="1">{#N/A,#N/A,FALSE,"조골재"}</definedName>
    <definedName name="ㅈ거" localSheetId="8">#REF!</definedName>
    <definedName name="ㅈ거" localSheetId="9">#REF!</definedName>
    <definedName name="ㅈ거">#REF!</definedName>
    <definedName name="ㅈㄷ" localSheetId="8">#REF!</definedName>
    <definedName name="ㅈㄷ" localSheetId="9">#REF!</definedName>
    <definedName name="ㅈㄷ">#REF!</definedName>
    <definedName name="ㅈㄷㄱㄷㄱㄷ" localSheetId="8">{"'용역비'!$A$4:$C$8"}</definedName>
    <definedName name="ㅈㄷㄱㄷㄱㄷ" localSheetId="9">{"'용역비'!$A$4:$C$8"}</definedName>
    <definedName name="ㅈㄷㄱㄷㄱㄷ" hidden="1">{"'용역비'!$A$4:$C$8"}</definedName>
    <definedName name="ㅈㄷ고" localSheetId="7">#REF!</definedName>
    <definedName name="ㅈㄷ고" localSheetId="8">#REF!</definedName>
    <definedName name="ㅈㄷ고" localSheetId="9">#REF!</definedName>
    <definedName name="ㅈㄷ고">#REF!</definedName>
    <definedName name="ㅈㄷㅂㄼㅊㅊㅊㅊㅊㅊ" localSheetId="7">#REF!</definedName>
    <definedName name="ㅈㄷㅂㄼㅊㅊㅊㅊㅊㅊ" localSheetId="8">#REF!</definedName>
    <definedName name="ㅈㄷㅂㄼㅊㅊㅊㅊㅊㅊ" localSheetId="9">#REF!</definedName>
    <definedName name="ㅈㄷㅂㄼㅊㅊㅊㅊㅊㅊ">#REF!</definedName>
    <definedName name="ㅈㄷㅈㄷ">#N/A</definedName>
    <definedName name="ㅈㄹㄷㅂㅇㅁ" localSheetId="7">#REF!</definedName>
    <definedName name="ㅈㄹㄷㅂㅇㅁ" localSheetId="8">#REF!</definedName>
    <definedName name="ㅈㄹㄷㅂㅇㅁ" localSheetId="9">#REF!</definedName>
    <definedName name="ㅈㄹㄷㅂㅇㅁ">#REF!</definedName>
    <definedName name="ㅈㅂ" localSheetId="7" hidden="1">{#N/A,#N/A,FALSE,"골재소요량";#N/A,#N/A,FALSE,"골재소요량"}</definedName>
    <definedName name="ㅈㅂ" localSheetId="6" hidden="1">{#N/A,#N/A,FALSE,"골재소요량";#N/A,#N/A,FALSE,"골재소요량"}</definedName>
    <definedName name="ㅈㅂ" hidden="1">{#N/A,#N/A,FALSE,"골재소요량";#N/A,#N/A,FALSE,"골재소요량"}</definedName>
    <definedName name="ㅈㅂㄷㅈㄷㄹㄷㅈ" localSheetId="7">#REF!</definedName>
    <definedName name="ㅈㅂㄷㅈㄷㄹㄷㅈ" localSheetId="8">#REF!</definedName>
    <definedName name="ㅈㅂㄷㅈㄷㄹㄷㅈ" localSheetId="9">#REF!</definedName>
    <definedName name="ㅈㅂㄷㅈㄷㄹㄷㅈ">#REF!</definedName>
    <definedName name="ㅈㅂㄷㅈㅂㄷ" localSheetId="8" hidden="1">{#N/A,#N/A,FALSE,"ALM-ASISC"}</definedName>
    <definedName name="ㅈㅂㄷㅈㅂㄷ" localSheetId="9" hidden="1">{#N/A,#N/A,FALSE,"ALM-ASISC"}</definedName>
    <definedName name="ㅈㅂㄷㅈㅂㄷ" hidden="1">{#N/A,#N/A,FALSE,"ALM-ASISC"}</definedName>
    <definedName name="ㅈㅂㄹㄹㅇㅁ" localSheetId="7">#REF!</definedName>
    <definedName name="ㅈㅂㄹㄹㅇㅁ" localSheetId="8">#REF!</definedName>
    <definedName name="ㅈㅂㄹㄹㅇㅁ" localSheetId="9">#REF!</definedName>
    <definedName name="ㅈㅂㄹㄹㅇㅁ">#REF!</definedName>
    <definedName name="ㅈㅂㄹㅈㄷㄹ" localSheetId="7">#REF!</definedName>
    <definedName name="ㅈㅂㄹㅈㄷㄹ" localSheetId="8">#REF!</definedName>
    <definedName name="ㅈㅂㄹㅈㄷㄹ" localSheetId="9">#REF!</definedName>
    <definedName name="ㅈㅂㄹㅈㄷㄹ">#REF!</definedName>
    <definedName name="ㅈㅂㅌㅌ" localSheetId="8">#REF!</definedName>
    <definedName name="ㅈㅂㅌㅌ" localSheetId="9">#REF!</definedName>
    <definedName name="ㅈㅂㅌㅌ">#REF!</definedName>
    <definedName name="ㅈ서젓젓" hidden="1">{#N/A,#N/A,TRUE,"매출진척-1";#N/A,#N/A,TRUE,"매출진척-2";#N/A,#N/A,TRUE,"제품실적";#N/A,#N/A,TRUE,"RAC";#N/A,#N/A,TRUE,"PAC ";#N/A,#N/A,TRUE,"재고현황";#N/A,#N/A,TRUE,"공지사항"}</definedName>
    <definedName name="ㅈㅇ" localSheetId="8">{"'용역비'!$A$4:$C$8"}</definedName>
    <definedName name="ㅈㅇ" localSheetId="9">{"'용역비'!$A$4:$C$8"}</definedName>
    <definedName name="ㅈㅇ" hidden="1">{"'용역비'!$A$4:$C$8"}</definedName>
    <definedName name="ㅈㅈ" localSheetId="7">BlankMacro1</definedName>
    <definedName name="ㅈㅈ" localSheetId="8" hidden="1">{"'동의율(세대)'!$A$95:$G$102"}</definedName>
    <definedName name="ㅈㅈ" localSheetId="6">BlankMacro1</definedName>
    <definedName name="ㅈㅈ" localSheetId="9" hidden="1">{"'동의율(세대)'!$A$95:$G$102"}</definedName>
    <definedName name="ㅈㅈ" hidden="1">{"'동의율(세대)'!$A$95:$G$102"}</definedName>
    <definedName name="ㅈㅈㄴ" localSheetId="8" hidden="1">{#N/A,#N/A,FALSE,"3가";#N/A,#N/A,FALSE,"3나";#N/A,#N/A,FALSE,"3다"}</definedName>
    <definedName name="ㅈㅈㄴ" localSheetId="9" hidden="1">{#N/A,#N/A,FALSE,"3가";#N/A,#N/A,FALSE,"3나";#N/A,#N/A,FALSE,"3다"}</definedName>
    <definedName name="ㅈㅈㄴ" hidden="1">{#N/A,#N/A,FALSE,"3가";#N/A,#N/A,FALSE,"3나";#N/A,#N/A,FALSE,"3다"}</definedName>
    <definedName name="ㅈㅈㅈ" localSheetId="8" hidden="1">{#N/A,#N/A,FALSE,"3가";#N/A,#N/A,FALSE,"3나";#N/A,#N/A,FALSE,"3다"}</definedName>
    <definedName name="ㅈㅈㅈ" localSheetId="9" hidden="1">{#N/A,#N/A,FALSE,"3가";#N/A,#N/A,FALSE,"3나";#N/A,#N/A,FALSE,"3다"}</definedName>
    <definedName name="ㅈㅈㅈ" hidden="1">{"'용역비'!$A$4:$C$8"}</definedName>
    <definedName name="ㅈㅈㅈㅈ" localSheetId="7">#REF!</definedName>
    <definedName name="ㅈㅈㅈㅈ" localSheetId="6">#REF!</definedName>
    <definedName name="ㅈㅈㅈㅈㅈ" hidden="1">{#N/A,#N/A,FALSE,"2~8번"}</definedName>
    <definedName name="ㅈㅈㅈㅈㅈㅈ" localSheetId="8">{"'용역비'!$A$4:$C$8"}</definedName>
    <definedName name="ㅈㅈㅈㅈㅈㅈ" localSheetId="9">{"'용역비'!$A$4:$C$8"}</definedName>
    <definedName name="ㅈㅈㅈㅈㅈㅈ" hidden="1">{"'용역비'!$A$4:$C$8"}</definedName>
    <definedName name="자" localSheetId="6">#REF!</definedName>
    <definedName name="자갈구입운반_덤프15톤_경운기__㎥당" localSheetId="6">#REF!</definedName>
    <definedName name="자갈운반" localSheetId="6">#N/A</definedName>
    <definedName name="자금계획서" localSheetId="8">#REF!</definedName>
    <definedName name="자금계획서" localSheetId="9">#REF!</definedName>
    <definedName name="자금계획서">#REF!</definedName>
    <definedName name="자금운용" localSheetId="8">#REF!</definedName>
    <definedName name="자금운용" localSheetId="9">#REF!</definedName>
    <definedName name="자금운용">#REF!</definedName>
    <definedName name="자금원천" localSheetId="8">#REF!</definedName>
    <definedName name="자금원천" localSheetId="9">#REF!</definedName>
    <definedName name="자금원천">#REF!</definedName>
    <definedName name="자동승강기가산" localSheetId="7">#REF!</definedName>
    <definedName name="자동승강기가산" localSheetId="8">#REF!</definedName>
    <definedName name="자동승강기가산" localSheetId="6">#REF!</definedName>
    <definedName name="자동승강기가산" localSheetId="9">#REF!</definedName>
    <definedName name="자동승강기가산">#REF!</definedName>
    <definedName name="자동제어1차공량산출" localSheetId="7">BlankMacro1</definedName>
    <definedName name="자동제어1차공량산출" localSheetId="6">BlankMacro1</definedName>
    <definedName name="자료목록" localSheetId="8">#REF!</definedName>
    <definedName name="자료목록" localSheetId="9">#REF!</definedName>
    <definedName name="자료목록">#REF!</definedName>
    <definedName name="자료표" localSheetId="8">#REF!</definedName>
    <definedName name="자료표" localSheetId="9">#REF!</definedName>
    <definedName name="자료표">#REF!</definedName>
    <definedName name="자리" localSheetId="8">#REF!</definedName>
    <definedName name="자리" localSheetId="9">#REF!</definedName>
    <definedName name="자리">#REF!</definedName>
    <definedName name="자본지출" localSheetId="7">#REF!</definedName>
    <definedName name="자본지출" localSheetId="8">#REF!</definedName>
    <definedName name="자본지출" localSheetId="6">#REF!</definedName>
    <definedName name="자본지출" localSheetId="9">#REF!</definedName>
    <definedName name="자본지출">#REF!</definedName>
    <definedName name="자산" localSheetId="6">#REF!</definedName>
    <definedName name="자산번호" localSheetId="8">#REF!</definedName>
    <definedName name="자산번호" localSheetId="6">#REF!</definedName>
    <definedName name="자산번호" localSheetId="9">#REF!</definedName>
    <definedName name="자산번호">#REF!</definedName>
    <definedName name="자산번호2" localSheetId="8">#REF!</definedName>
    <definedName name="자산번호2" localSheetId="9">#REF!</definedName>
    <definedName name="자산번호2">#REF!</definedName>
    <definedName name="자산조정" localSheetId="8">#REF!</definedName>
    <definedName name="자산조정" localSheetId="9">#REF!</definedName>
    <definedName name="자산조정">#REF!</definedName>
    <definedName name="자재1" localSheetId="8" hidden="1">{#N/A,#N/A,FALSE,"3가";#N/A,#N/A,FALSE,"3나";#N/A,#N/A,FALSE,"3다"}</definedName>
    <definedName name="자재1" localSheetId="9" hidden="1">{#N/A,#N/A,FALSE,"3가";#N/A,#N/A,FALSE,"3나";#N/A,#N/A,FALSE,"3다"}</definedName>
    <definedName name="자재1" hidden="1">{#N/A,#N/A,FALSE,"3가";#N/A,#N/A,FALSE,"3나";#N/A,#N/A,FALSE,"3다"}</definedName>
    <definedName name="자재비" localSheetId="8">{"'용역비'!$A$4:$C$8"}</definedName>
    <definedName name="자재비" localSheetId="9">{"'용역비'!$A$4:$C$8"}</definedName>
    <definedName name="자재비">{"'용역비'!$A$4:$C$8"}</definedName>
    <definedName name="자재합계" localSheetId="8">#REF!</definedName>
    <definedName name="자재합계" localSheetId="9">#REF!</definedName>
    <definedName name="자재합계">#REF!</definedName>
    <definedName name="자진" localSheetId="8" hidden="1">#REF!</definedName>
    <definedName name="자진" localSheetId="9" hidden="1">#REF!</definedName>
    <definedName name="자진" hidden="1">#REF!</definedName>
    <definedName name="자ㅓㄷ" localSheetId="8" hidden="1">{#N/A,#N/A,FALSE,"ALM-ASISC"}</definedName>
    <definedName name="자ㅓㄷ" localSheetId="9" hidden="1">{#N/A,#N/A,FALSE,"ALM-ASISC"}</definedName>
    <definedName name="자ㅓㄷ" hidden="1">{#N/A,#N/A,FALSE,"ALM-ASISC"}</definedName>
    <definedName name="작성" localSheetId="8">#REF!</definedName>
    <definedName name="작성" localSheetId="9">#REF!</definedName>
    <definedName name="작성">#REF!</definedName>
    <definedName name="작성맨" localSheetId="8">#REF!</definedName>
    <definedName name="작성맨" localSheetId="9">#REF!</definedName>
    <definedName name="작성맨">#REF!</definedName>
    <definedName name="작성일자" localSheetId="8">#REF!</definedName>
    <definedName name="작성일자" localSheetId="9">#REF!</definedName>
    <definedName name="작성일자">#REF!</definedName>
    <definedName name="작업" localSheetId="8">#REF!</definedName>
    <definedName name="작업" localSheetId="9">#REF!</definedName>
    <definedName name="작업">#REF!</definedName>
    <definedName name="작업일보" localSheetId="8" hidden="1">{#N/A,#N/A,FALSE,"3가";#N/A,#N/A,FALSE,"3나";#N/A,#N/A,FALSE,"3다"}</definedName>
    <definedName name="작업일보" localSheetId="9" hidden="1">{#N/A,#N/A,FALSE,"3가";#N/A,#N/A,FALSE,"3나";#N/A,#N/A,FALSE,"3다"}</definedName>
    <definedName name="작업일보" hidden="1">{#N/A,#N/A,FALSE,"3가";#N/A,#N/A,FALSE,"3나";#N/A,#N/A,FALSE,"3다"}</definedName>
    <definedName name="작업일보_씨그널7월31일" localSheetId="8" hidden="1">{#N/A,#N/A,FALSE,"3가";#N/A,#N/A,FALSE,"3나";#N/A,#N/A,FALSE,"3다"}</definedName>
    <definedName name="작업일보_씨그널7월31일" localSheetId="9" hidden="1">{#N/A,#N/A,FALSE,"3가";#N/A,#N/A,FALSE,"3나";#N/A,#N/A,FALSE,"3다"}</definedName>
    <definedName name="작업일보_씨그널7월31일" hidden="1">{#N/A,#N/A,FALSE,"3가";#N/A,#N/A,FALSE,"3나";#N/A,#N/A,FALSE,"3다"}</definedName>
    <definedName name="작업일보7월31일" localSheetId="8" hidden="1">{#N/A,#N/A,FALSE,"3가";#N/A,#N/A,FALSE,"3나";#N/A,#N/A,FALSE,"3다"}</definedName>
    <definedName name="작업일보7월31일" localSheetId="9" hidden="1">{#N/A,#N/A,FALSE,"3가";#N/A,#N/A,FALSE,"3나";#N/A,#N/A,FALSE,"3다"}</definedName>
    <definedName name="작업일보7월31일" hidden="1">{#N/A,#N/A,FALSE,"3가";#N/A,#N/A,FALSE,"3나";#N/A,#N/A,FALSE,"3다"}</definedName>
    <definedName name="작업절차" localSheetId="8" hidden="1">{#N/A,#N/A,TRUE,"토적및재료집계";#N/A,#N/A,TRUE,"토적및재료집계";#N/A,#N/A,TRUE,"단위량"}</definedName>
    <definedName name="작업절차" localSheetId="9" hidden="1">{#N/A,#N/A,TRUE,"토적및재료집계";#N/A,#N/A,TRUE,"토적및재료집계";#N/A,#N/A,TRUE,"단위량"}</definedName>
    <definedName name="작업절차" hidden="1">{#N/A,#N/A,TRUE,"토적및재료집계";#N/A,#N/A,TRUE,"토적및재료집계";#N/A,#N/A,TRUE,"단위량"}</definedName>
    <definedName name="잔가율" localSheetId="7">#REF!</definedName>
    <definedName name="잔가율" localSheetId="8">#REF!</definedName>
    <definedName name="잔가율" localSheetId="9">#REF!</definedName>
    <definedName name="잔가율">#REF!</definedName>
    <definedName name="잔여배분" localSheetId="7">#REF!</definedName>
    <definedName name="잔여배분2" localSheetId="7">#REF!</definedName>
    <definedName name="잔토" localSheetId="8">#REF!</definedName>
    <definedName name="잔토" localSheetId="6">#N/A</definedName>
    <definedName name="잔토" localSheetId="9">#REF!</definedName>
    <definedName name="잔토">#REF!</definedName>
    <definedName name="잔토처리" localSheetId="6">#N/A</definedName>
    <definedName name="잠수부" localSheetId="8">#REF!</definedName>
    <definedName name="잠수부" localSheetId="9">#REF!</definedName>
    <definedName name="잠수부">#REF!</definedName>
    <definedName name="잠함공" localSheetId="8">#REF!</definedName>
    <definedName name="잠함공" localSheetId="9">#REF!</definedName>
    <definedName name="잠함공">#REF!</definedName>
    <definedName name="잡석" localSheetId="8">#REF!</definedName>
    <definedName name="잡석" localSheetId="9">#REF!</definedName>
    <definedName name="잡석">#REF!</definedName>
    <definedName name="잡손실" hidden="1">{#N/A,#N/A,FALSE,"1.CRITERIA";#N/A,#N/A,FALSE,"2.IS";#N/A,#N/A,FALSE,"3.BS";#N/A,#N/A,FALSE,"4.PER PL";#N/A,#N/A,FALSE,"5.INVESTMENT";#N/A,#N/A,FALSE,"6.공문";#N/A,#N/A,FALSE,"7.netinvest"}</definedName>
    <definedName name="잡이익" hidden="1">{#N/A,#N/A,FALSE,"1.CRITERIA";#N/A,#N/A,FALSE,"2.IS";#N/A,#N/A,FALSE,"3.BS";#N/A,#N/A,FALSE,"4.PER PL";#N/A,#N/A,FALSE,"5.INVESTMENT";#N/A,#N/A,FALSE,"6.공문";#N/A,#N/A,FALSE,"7.netinvest"}</definedName>
    <definedName name="잡지출수" localSheetId="7">#REF!</definedName>
    <definedName name="잡지출수" localSheetId="6">#REF!</definedName>
    <definedName name="잡지출평" localSheetId="6">#REF!</definedName>
    <definedName name="장" localSheetId="8">#REF!</definedName>
    <definedName name="장" localSheetId="9">#REF!</definedName>
    <definedName name="장">#REF!</definedName>
    <definedName name="장경철" localSheetId="6">#N/A</definedName>
    <definedName name="장고개터널A1353" localSheetId="8">#REF!</definedName>
    <definedName name="장고개터널A1353" localSheetId="9">#REF!</definedName>
    <definedName name="장고개터널A1353">#REF!</definedName>
    <definedName name="장기" localSheetId="7" hidden="1">#REF!</definedName>
    <definedName name="장기" localSheetId="8" hidden="1">#REF!</definedName>
    <definedName name="장기" localSheetId="6" hidden="1">#REF!</definedName>
    <definedName name="장기" localSheetId="9" hidden="1">#REF!</definedName>
    <definedName name="장기" hidden="1">#REF!</definedName>
    <definedName name="장기동" localSheetId="6">#REF!</definedName>
    <definedName name="장대" localSheetId="8">물건조서!장대</definedName>
    <definedName name="장대" localSheetId="9">물건조서!장대</definedName>
    <definedName name="장대">[0]!장대</definedName>
    <definedName name="장볼트" localSheetId="8">#REF!</definedName>
    <definedName name="장볼트" localSheetId="9">#REF!</definedName>
    <definedName name="장볼트">#REF!</definedName>
    <definedName name="장비철거계획서" localSheetId="8" hidden="1">{#N/A,#N/A,FALSE,"3가";#N/A,#N/A,FALSE,"3나";#N/A,#N/A,FALSE,"3다"}</definedName>
    <definedName name="장비철거계획서" localSheetId="9" hidden="1">{#N/A,#N/A,FALSE,"3가";#N/A,#N/A,FALSE,"3나";#N/A,#N/A,FALSE,"3다"}</definedName>
    <definedName name="장비철거계획서" hidden="1">{#N/A,#N/A,FALSE,"3가";#N/A,#N/A,FALSE,"3나";#N/A,#N/A,FALSE,"3다"}</definedName>
    <definedName name="장산교" localSheetId="8">#REF!</definedName>
    <definedName name="장산교" localSheetId="9">#REF!</definedName>
    <definedName name="장산교">#REF!</definedName>
    <definedName name="장성" localSheetId="7">#REF!,#REF!</definedName>
    <definedName name="장성" localSheetId="6">#REF!,#REF!</definedName>
    <definedName name="장춘" localSheetId="7">#REF!</definedName>
    <definedName name="재" localSheetId="7">#REF!</definedName>
    <definedName name="재" localSheetId="8">#REF!</definedName>
    <definedName name="재" localSheetId="9">#REF!</definedName>
    <definedName name="재">#REF!</definedName>
    <definedName name="재1" localSheetId="7">#REF!</definedName>
    <definedName name="재개발04" hidden="1">{#N/A,#N/A,FALSE,"지침";#N/A,#N/A,FALSE,"환경분석";#N/A,#N/A,FALSE,"Sheet16"}</definedName>
    <definedName name="재료" localSheetId="8">#REF!</definedName>
    <definedName name="재료" localSheetId="9">#REF!</definedName>
    <definedName name="재료">#REF!</definedName>
    <definedName name="재료2" localSheetId="8">#REF!</definedName>
    <definedName name="재료2" localSheetId="9">#REF!</definedName>
    <definedName name="재료2">#REF!</definedName>
    <definedName name="재료바계" localSheetId="8">#REF!</definedName>
    <definedName name="재료바계" localSheetId="9">#REF!</definedName>
    <definedName name="재료바계">#REF!</definedName>
    <definedName name="재료비" localSheetId="8">#REF!</definedName>
    <definedName name="재료비" localSheetId="9">#REF!</definedName>
    <definedName name="재료비">#REF!</definedName>
    <definedName name="재료비_1" localSheetId="8">#REF!</definedName>
    <definedName name="재료비_1" localSheetId="9">#REF!</definedName>
    <definedName name="재료비_1">#REF!</definedName>
    <definedName name="재료비_2" localSheetId="8">#REF!</definedName>
    <definedName name="재료비_2" localSheetId="9">#REF!</definedName>
    <definedName name="재료비_2">#REF!</definedName>
    <definedName name="재료비1" localSheetId="8">#REF!</definedName>
    <definedName name="재료비1" localSheetId="9">#REF!</definedName>
    <definedName name="재료비1">#REF!</definedName>
    <definedName name="재료비계" localSheetId="8">#REF!</definedName>
    <definedName name="재료비계" localSheetId="9">#REF!</definedName>
    <definedName name="재료비계">#REF!</definedName>
    <definedName name="재료집계3" localSheetId="8">#REF!</definedName>
    <definedName name="재료집계3" localSheetId="9">#REF!</definedName>
    <definedName name="재료집계3">#REF!</definedName>
    <definedName name="재무비율" localSheetId="8">#REF!</definedName>
    <definedName name="재무비율" localSheetId="9">#REF!</definedName>
    <definedName name="재무비율">#REF!</definedName>
    <definedName name="재무조달" localSheetId="8">#REF!</definedName>
    <definedName name="재무조달" localSheetId="9">#REF!</definedName>
    <definedName name="재무조달">#REF!</definedName>
    <definedName name="재무팀2" localSheetId="8">#REF!</definedName>
    <definedName name="재무팀2" localSheetId="9">#REF!</definedName>
    <definedName name="재무팀2">#REF!</definedName>
    <definedName name="재재재" localSheetId="8">{"'미착금액'!$A$4:$G$14"}</definedName>
    <definedName name="재재재" localSheetId="9">{"'미착금액'!$A$4:$G$14"}</definedName>
    <definedName name="재재재">{"'미착금액'!$A$4:$G$14"}</definedName>
    <definedName name="재정부" localSheetId="8">#REF!</definedName>
    <definedName name="재정부" localSheetId="9">#REF!</definedName>
    <definedName name="재정부">#REF!</definedName>
    <definedName name="재조달" localSheetId="8">#REF!</definedName>
    <definedName name="재조달" localSheetId="9">#REF!</definedName>
    <definedName name="재조달">#REF!</definedName>
    <definedName name="재조달가격" localSheetId="8">#REF!</definedName>
    <definedName name="재조달가격" localSheetId="9">#REF!</definedName>
    <definedName name="재조달가격">#REF!</definedName>
    <definedName name="재조달원가" localSheetId="8">#REF!</definedName>
    <definedName name="재조달원가" localSheetId="9">#REF!</definedName>
    <definedName name="재조달원가">#REF!</definedName>
    <definedName name="재평가대상목록" localSheetId="8">#REF!</definedName>
    <definedName name="재평가대상목록" localSheetId="9">#REF!</definedName>
    <definedName name="재평가대상목록">#REF!</definedName>
    <definedName name="재평가일" localSheetId="8">#REF!</definedName>
    <definedName name="재평가일" localSheetId="9">#REF!</definedName>
    <definedName name="재평가일">#REF!</definedName>
    <definedName name="재평가조정" localSheetId="8">#REF!</definedName>
    <definedName name="재평가조정" localSheetId="9">#REF!</definedName>
    <definedName name="재평가조정">#REF!</definedName>
    <definedName name="재평가지수" localSheetId="8">#REF!</definedName>
    <definedName name="재평가지수" localSheetId="9">#REF!</definedName>
    <definedName name="재평가지수">#REF!</definedName>
    <definedName name="저격2" localSheetId="8">#REF!</definedName>
    <definedName name="저격2" localSheetId="9">#REF!</definedName>
    <definedName name="저격2">#REF!</definedName>
    <definedName name="저압" localSheetId="8">#REF!</definedName>
    <definedName name="저압" localSheetId="9">#REF!</definedName>
    <definedName name="저압">#REF!</definedName>
    <definedName name="저촉" localSheetId="8">#REF!</definedName>
    <definedName name="저촉" localSheetId="9">#REF!</definedName>
    <definedName name="저촉">#REF!</definedName>
    <definedName name="저케공" localSheetId="8">#REF!</definedName>
    <definedName name="저케공" localSheetId="9">#REF!</definedName>
    <definedName name="저케공">#REF!</definedName>
    <definedName name="전" localSheetId="8">#REF!</definedName>
    <definedName name="전" localSheetId="9">#REF!</definedName>
    <definedName name="전">#REF!</definedName>
    <definedName name="전간노" localSheetId="7">#REF!</definedName>
    <definedName name="전근" localSheetId="7">BlankMacro1</definedName>
    <definedName name="전근" localSheetId="6">BlankMacro1</definedName>
    <definedName name="전기">#N/A</definedName>
    <definedName name="전기공사원가" localSheetId="7">BlankMacro1</definedName>
    <definedName name="전기공사원가" localSheetId="6">BlankMacro1</definedName>
    <definedName name="전기공사원가내역" localSheetId="7">BlankMacro1</definedName>
    <definedName name="전기공사원가내역" localSheetId="6">BlankMacro1</definedName>
    <definedName name="전기내역" hidden="1">{#N/A,#N/A,FALSE,"CCTV"}</definedName>
    <definedName name="전기재료관" localSheetId="7">#REF!</definedName>
    <definedName name="전기재료관" localSheetId="6">#REF!</definedName>
    <definedName name="전기특기조건" hidden="1">{#N/A,#N/A,FALSE,"현장 NCR 분석";#N/A,#N/A,FALSE,"현장품질감사";#N/A,#N/A,FALSE,"현장품질감사"}</definedName>
    <definedName name="전년발주첨부1" localSheetId="8">#REF!</definedName>
    <definedName name="전년발주첨부1" localSheetId="9">#REF!</definedName>
    <definedName name="전년발주첨부1">#REF!</definedName>
    <definedName name="전높" localSheetId="8">#REF!</definedName>
    <definedName name="전높" localSheetId="9">#REF!</definedName>
    <definedName name="전높">#REF!</definedName>
    <definedName name="전동기용량" localSheetId="6">#REF!</definedName>
    <definedName name="전력삽입기" localSheetId="8">#REF!</definedName>
    <definedName name="전력삽입기" localSheetId="9">#REF!</definedName>
    <definedName name="전력삽입기">#REF!</definedName>
    <definedName name="전례" localSheetId="8" hidden="1">#REF!</definedName>
    <definedName name="전례" localSheetId="9" hidden="1">#REF!</definedName>
    <definedName name="전례" hidden="1">#REF!</definedName>
    <definedName name="전례자료1" localSheetId="8" hidden="1">#REF!</definedName>
    <definedName name="전례자료1" localSheetId="9" hidden="1">#REF!</definedName>
    <definedName name="전례자료1" hidden="1">#REF!</definedName>
    <definedName name="전민철" localSheetId="8">물건조서!전민철</definedName>
    <definedName name="전민철" localSheetId="9">물건조서!전민철</definedName>
    <definedName name="전민철">[0]!전민철</definedName>
    <definedName name="전선관" localSheetId="8">#REF!</definedName>
    <definedName name="전선관" localSheetId="9">#REF!</definedName>
    <definedName name="전선관">#REF!</definedName>
    <definedName name="전열" hidden="1">{#N/A,#N/A,FALSE,"CCTV"}</definedName>
    <definedName name="전원선" localSheetId="8">#REF!</definedName>
    <definedName name="전원선" localSheetId="9">#REF!</definedName>
    <definedName name="전원선">#REF!</definedName>
    <definedName name="전원선포설" localSheetId="8">#REF!</definedName>
    <definedName name="전원선포설" localSheetId="9">#REF!</definedName>
    <definedName name="전원선포설">#REF!</definedName>
    <definedName name="전원선포설1" localSheetId="8">#REF!</definedName>
    <definedName name="전원선포설1" localSheetId="9">#REF!</definedName>
    <definedName name="전원선포설1">#REF!</definedName>
    <definedName name="전자CF" localSheetId="8" hidden="1">{#N/A,#N/A,FALSE,"지침";#N/A,#N/A,FALSE,"환경분석";#N/A,#N/A,FALSE,"Sheet16"}</definedName>
    <definedName name="전자CF" localSheetId="9" hidden="1">{#N/A,#N/A,FALSE,"지침";#N/A,#N/A,FALSE,"환경분석";#N/A,#N/A,FALSE,"Sheet16"}</definedName>
    <definedName name="전자CF" hidden="1">{#N/A,#N/A,FALSE,"지침";#N/A,#N/A,FALSE,"환경분석";#N/A,#N/A,FALSE,"Sheet16"}</definedName>
    <definedName name="전자내역" localSheetId="8">#REF!</definedName>
    <definedName name="전자내역" localSheetId="9">#REF!</definedName>
    <definedName name="전자내역">#REF!</definedName>
    <definedName name="전장" localSheetId="7">#REF!</definedName>
    <definedName name="전장" localSheetId="6">#REF!</definedName>
    <definedName name="전재료" localSheetId="7">#REF!</definedName>
    <definedName name="전재료" localSheetId="8">#REF!</definedName>
    <definedName name="전재료" localSheetId="9">#REF!</definedName>
    <definedName name="전재료">#REF!</definedName>
    <definedName name="전제" localSheetId="8">#REF!</definedName>
    <definedName name="전제" localSheetId="9">#REF!</definedName>
    <definedName name="전제">#REF!</definedName>
    <definedName name="전주" localSheetId="8">#REF!</definedName>
    <definedName name="전주" localSheetId="9">#REF!</definedName>
    <definedName name="전주">#REF!</definedName>
    <definedName name="전주건주" localSheetId="8">#REF!</definedName>
    <definedName name="전주건주" localSheetId="9">#REF!</definedName>
    <definedName name="전주건주">#REF!</definedName>
    <definedName name="전주설치" localSheetId="8">#REF!</definedName>
    <definedName name="전주설치" localSheetId="9">#REF!</definedName>
    <definedName name="전주설치">#REF!</definedName>
    <definedName name="전체" localSheetId="8">#REF!</definedName>
    <definedName name="전체" localSheetId="9">#REF!</definedName>
    <definedName name="전체">#REF!</definedName>
    <definedName name="전체건축면적" localSheetId="8">#REF!</definedName>
    <definedName name="전체건축면적" localSheetId="9">#REF!</definedName>
    <definedName name="전체건축면적">#REF!</definedName>
    <definedName name="전체급호" localSheetId="8">#REF!</definedName>
    <definedName name="전체급호" localSheetId="9">#REF!</definedName>
    <definedName name="전체급호">#REF!</definedName>
    <definedName name="전체단가" localSheetId="8">#REF!</definedName>
    <definedName name="전체단가" localSheetId="9">#REF!</definedName>
    <definedName name="전체단가">#REF!</definedName>
    <definedName name="전체대지면적" localSheetId="8">#REF!</definedName>
    <definedName name="전체대지면적" localSheetId="9">#REF!</definedName>
    <definedName name="전체대지면적">#REF!</definedName>
    <definedName name="전체범위1" localSheetId="8">#REF!</definedName>
    <definedName name="전체범위1" localSheetId="9">#REF!</definedName>
    <definedName name="전체범위1">#REF!</definedName>
    <definedName name="전체세대수" localSheetId="8">#REF!</definedName>
    <definedName name="전체세대수" localSheetId="9">#REF!</definedName>
    <definedName name="전체세대수">#REF!</definedName>
    <definedName name="전체연면적" localSheetId="8">#REF!</definedName>
    <definedName name="전체연면적" localSheetId="9">#REF!</definedName>
    <definedName name="전체연면적">#REF!</definedName>
    <definedName name="전체지상층면적" localSheetId="8">#REF!</definedName>
    <definedName name="전체지상층면적" localSheetId="9">#REF!</definedName>
    <definedName name="전체지상층면적">#REF!</definedName>
    <definedName name="전체지하층면적" localSheetId="8">#REF!</definedName>
    <definedName name="전체지하층면적" localSheetId="9">#REF!</definedName>
    <definedName name="전체지하층면적">#REF!</definedName>
    <definedName name="전층" localSheetId="8">#REF!</definedName>
    <definedName name="전층" localSheetId="9">#REF!</definedName>
    <definedName name="전층">#REF!</definedName>
    <definedName name="전폭" localSheetId="8">#REF!</definedName>
    <definedName name="전폭" localSheetId="9">#REF!</definedName>
    <definedName name="전폭">#REF!</definedName>
    <definedName name="전화" localSheetId="8">#REF!</definedName>
    <definedName name="전화" localSheetId="9">#REF!</definedName>
    <definedName name="전화">#REF!</definedName>
    <definedName name="전화1" localSheetId="8">#REF!</definedName>
    <definedName name="전화1" localSheetId="9">#REF!</definedName>
    <definedName name="전화1">#REF!</definedName>
    <definedName name="절" localSheetId="6" hidden="1">#REF!</definedName>
    <definedName name="절" hidden="1">#REF!</definedName>
    <definedName name="절1" localSheetId="6">#N/A</definedName>
    <definedName name="절삭" localSheetId="7">#REF!</definedName>
    <definedName name="절삭" localSheetId="6">#REF!</definedName>
    <definedName name="절토" localSheetId="8">#REF!</definedName>
    <definedName name="절토" localSheetId="6">#N/A</definedName>
    <definedName name="절토" localSheetId="9">#REF!</definedName>
    <definedName name="절토">#REF!</definedName>
    <definedName name="절토1" localSheetId="6">#N/A</definedName>
    <definedName name="점__명" localSheetId="7">#REF!</definedName>
    <definedName name="점__명" localSheetId="6">#REF!</definedName>
    <definedName name="점검통로" localSheetId="8">#REF!</definedName>
    <definedName name="점검통로" localSheetId="9">#REF!</definedName>
    <definedName name="점검통로">#REF!</definedName>
    <definedName name="점유" localSheetId="8">#REF!</definedName>
    <definedName name="점유" localSheetId="9">#REF!</definedName>
    <definedName name="점유">#REF!</definedName>
    <definedName name="접근조건" localSheetId="8">#REF!</definedName>
    <definedName name="접근조건" localSheetId="9">#REF!</definedName>
    <definedName name="접근조건">#REF!</definedName>
    <definedName name="접근조건NO" localSheetId="8">#REF!</definedName>
    <definedName name="접근조건NO" localSheetId="9">#REF!</definedName>
    <definedName name="접근조건NO">#REF!</definedName>
    <definedName name="접근지수" localSheetId="6">#REF!</definedName>
    <definedName name="접속" localSheetId="8" hidden="1">{"'산출근거'!$B$4:$D$8"}</definedName>
    <definedName name="접속" localSheetId="9" hidden="1">{"'산출근거'!$B$4:$D$8"}</definedName>
    <definedName name="접속" hidden="1">{"'산출근거'!$B$4:$D$8"}</definedName>
    <definedName name="접속1" localSheetId="8" hidden="1">{"'산출근거'!$B$4:$D$8"}</definedName>
    <definedName name="접속1" localSheetId="9" hidden="1">{"'산출근거'!$B$4:$D$8"}</definedName>
    <definedName name="접속1" hidden="1">{"'산출근거'!$B$4:$D$8"}</definedName>
    <definedName name="접속도로" localSheetId="8" hidden="1">{"'산출근거'!$B$4:$D$8"}</definedName>
    <definedName name="접속도로" localSheetId="9" hidden="1">{"'산출근거'!$B$4:$D$8"}</definedName>
    <definedName name="접속도로" hidden="1">{"'산출근거'!$B$4:$D$8"}</definedName>
    <definedName name="접속슬라브길이1" localSheetId="8">#REF!</definedName>
    <definedName name="접속슬라브길이1" localSheetId="9">#REF!</definedName>
    <definedName name="접속슬라브길이1">#REF!</definedName>
    <definedName name="접속슬라브길이2" localSheetId="8">#REF!</definedName>
    <definedName name="접속슬라브길이2" localSheetId="9">#REF!</definedName>
    <definedName name="접속슬라브길이2">#REF!</definedName>
    <definedName name="접속슬라브폭1" localSheetId="8">#REF!</definedName>
    <definedName name="접속슬라브폭1" localSheetId="9">#REF!</definedName>
    <definedName name="접속슬라브폭1">#REF!</definedName>
    <definedName name="접속슬라브폭2" localSheetId="8">#REF!</definedName>
    <definedName name="접속슬라브폭2" localSheetId="9">#REF!</definedName>
    <definedName name="접속슬라브폭2">#REF!</definedName>
    <definedName name="접속슬라브폭3" localSheetId="8">#REF!</definedName>
    <definedName name="접속슬라브폭3" localSheetId="9">#REF!</definedName>
    <definedName name="접속슬라브폭3">#REF!</definedName>
    <definedName name="접속슬라브폭4" localSheetId="8">#REF!</definedName>
    <definedName name="접속슬라브폭4" localSheetId="9">#REF!</definedName>
    <definedName name="접속슬라브폭4">#REF!</definedName>
    <definedName name="접속슬래브두께" localSheetId="7">#REF!</definedName>
    <definedName name="접속슬래브접합공" localSheetId="8">#REF!</definedName>
    <definedName name="접속슬래브접합공" localSheetId="9">#REF!</definedName>
    <definedName name="접속슬래브접합공">#REF!</definedName>
    <definedName name="접속저판길이1" localSheetId="8">#REF!</definedName>
    <definedName name="접속저판길이1" localSheetId="9">#REF!</definedName>
    <definedName name="접속저판길이1">#REF!</definedName>
    <definedName name="접속저판길이2" localSheetId="8">#REF!</definedName>
    <definedName name="접속저판길이2" localSheetId="9">#REF!</definedName>
    <definedName name="접속저판길이2">#REF!</definedName>
    <definedName name="접속저판폭1" localSheetId="8">#REF!</definedName>
    <definedName name="접속저판폭1" localSheetId="9">#REF!</definedName>
    <definedName name="접속저판폭1">#REF!</definedName>
    <definedName name="접속저판폭2" localSheetId="8">#REF!</definedName>
    <definedName name="접속저판폭2" localSheetId="9">#REF!</definedName>
    <definedName name="접속저판폭2">#REF!</definedName>
    <definedName name="접속저판폭3" localSheetId="8">#REF!</definedName>
    <definedName name="접속저판폭3" localSheetId="9">#REF!</definedName>
    <definedName name="접속저판폭3">#REF!</definedName>
    <definedName name="접속저판폭4" localSheetId="8">#REF!</definedName>
    <definedName name="접속저판폭4" localSheetId="9">#REF!</definedName>
    <definedName name="접속저판폭4">#REF!</definedName>
    <definedName name="접속전시험" localSheetId="8">#REF!</definedName>
    <definedName name="접속전시험" localSheetId="9">#REF!</definedName>
    <definedName name="접속전시험">#REF!</definedName>
    <definedName name="접속최종시험" localSheetId="8">#REF!</definedName>
    <definedName name="접속최종시험" localSheetId="9">#REF!</definedName>
    <definedName name="접속최종시험">#REF!</definedName>
    <definedName name="접속클램프" localSheetId="8">#REF!</definedName>
    <definedName name="접속클램프" localSheetId="9">#REF!</definedName>
    <definedName name="접속클램프">#REF!</definedName>
    <definedName name="접속후시험" localSheetId="8">#REF!</definedName>
    <definedName name="접속후시험" localSheetId="9">#REF!</definedName>
    <definedName name="접속후시험">#REF!</definedName>
    <definedName name="접수번호" localSheetId="7">#REF!</definedName>
    <definedName name="접수번호" localSheetId="8">#REF!</definedName>
    <definedName name="접수번호" localSheetId="9">#REF!</definedName>
    <definedName name="접수번호">#REF!</definedName>
    <definedName name="접수번호1" localSheetId="7">#REF!</definedName>
    <definedName name="접지14매설" localSheetId="8">#REF!</definedName>
    <definedName name="접지14매설" localSheetId="9">#REF!</definedName>
    <definedName name="접지14매설">#REF!</definedName>
    <definedName name="접지38매설" localSheetId="8">#REF!</definedName>
    <definedName name="접지38매설" localSheetId="9">#REF!</definedName>
    <definedName name="접지38매설">#REF!</definedName>
    <definedName name="접지봉시설3" localSheetId="8">#REF!</definedName>
    <definedName name="접지봉시설3" localSheetId="9">#REF!</definedName>
    <definedName name="접지봉시설3">#REF!</definedName>
    <definedName name="접지선" localSheetId="8">#REF!</definedName>
    <definedName name="접지선" localSheetId="9">#REF!</definedName>
    <definedName name="접지선">#REF!</definedName>
    <definedName name="접지선부설" localSheetId="8">#REF!</definedName>
    <definedName name="접지선부설" localSheetId="9">#REF!</definedName>
    <definedName name="접지선부설">#REF!</definedName>
    <definedName name="접지선시설1" localSheetId="8">#REF!</definedName>
    <definedName name="접지선시설1" localSheetId="9">#REF!</definedName>
    <definedName name="접지선시설1">#REF!</definedName>
    <definedName name="접지선시설2" localSheetId="8">#REF!</definedName>
    <definedName name="접지선시설2" localSheetId="9">#REF!</definedName>
    <definedName name="접지선시설2">#REF!</definedName>
    <definedName name="젓" localSheetId="8">#REF!</definedName>
    <definedName name="젓" localSheetId="9">#REF!</definedName>
    <definedName name="젓">#REF!</definedName>
    <definedName name="정" localSheetId="8" hidden="1">{#N/A,#N/A,FALSE,"ALM-ASISC"}</definedName>
    <definedName name="정" localSheetId="9" hidden="1">{#N/A,#N/A,FALSE,"ALM-ASISC"}</definedName>
    <definedName name="정" hidden="1">{#N/A,#N/A,FALSE,"ALM-ASISC"}</definedName>
    <definedName name="정기분이체" localSheetId="8">#REF!</definedName>
    <definedName name="정기분이체" localSheetId="9">#REF!</definedName>
    <definedName name="정기분이체">#REF!</definedName>
    <definedName name="정렬" localSheetId="8">#REF!</definedName>
    <definedName name="정렬" localSheetId="9">#REF!</definedName>
    <definedName name="정렬">#REF!</definedName>
    <definedName name="정류기랙증설" localSheetId="8" hidden="1">{#N/A,#N/A,FALSE,"3가";#N/A,#N/A,FALSE,"3나";#N/A,#N/A,FALSE,"3다"}</definedName>
    <definedName name="정류기랙증설" localSheetId="9" hidden="1">{#N/A,#N/A,FALSE,"3가";#N/A,#N/A,FALSE,"3나";#N/A,#N/A,FALSE,"3다"}</definedName>
    <definedName name="정류기랙증설" hidden="1">{#N/A,#N/A,FALSE,"3가";#N/A,#N/A,FALSE,"3나";#N/A,#N/A,FALSE,"3다"}</definedName>
    <definedName name="정리" localSheetId="8" hidden="1">{#N/A,#N/A,FALSE,"3가";#N/A,#N/A,FALSE,"3나";#N/A,#N/A,FALSE,"3다"}</definedName>
    <definedName name="정리" localSheetId="9" hidden="1">{#N/A,#N/A,FALSE,"3가";#N/A,#N/A,FALSE,"3나";#N/A,#N/A,FALSE,"3다"}</definedName>
    <definedName name="정리" hidden="1">{#N/A,#N/A,FALSE,"3가";#N/A,#N/A,FALSE,"3나";#N/A,#N/A,FALSE,"3다"}</definedName>
    <definedName name="정리전2" localSheetId="8">#REF!</definedName>
    <definedName name="정리전2" localSheetId="9">#REF!</definedName>
    <definedName name="정리전2">#REF!</definedName>
    <definedName name="정말" localSheetId="8" hidden="1">{#N/A,#N/A,FALSE,"전력간선"}</definedName>
    <definedName name="정말" localSheetId="9" hidden="1">{#N/A,#N/A,FALSE,"전력간선"}</definedName>
    <definedName name="정말" hidden="1">{#N/A,#N/A,FALSE,"전력간선"}</definedName>
    <definedName name="정보물류" localSheetId="8">#REF!</definedName>
    <definedName name="정보물류" localSheetId="9">#REF!</definedName>
    <definedName name="정보물류">#REF!</definedName>
    <definedName name="정산간접노무" localSheetId="8">#REF!</definedName>
    <definedName name="정산간접노무" localSheetId="9">#REF!</definedName>
    <definedName name="정산간접노무">#REF!</definedName>
    <definedName name="정산간접노무비" localSheetId="8">#REF!</definedName>
    <definedName name="정산간접노무비" localSheetId="9">#REF!</definedName>
    <definedName name="정산간접노무비">#REF!</definedName>
    <definedName name="정산경비" localSheetId="8">#REF!</definedName>
    <definedName name="정산경비" localSheetId="9">#REF!</definedName>
    <definedName name="정산경비">#REF!</definedName>
    <definedName name="정산노무비" localSheetId="8">#REF!</definedName>
    <definedName name="정산노무비" localSheetId="9">#REF!</definedName>
    <definedName name="정산노무비">#REF!</definedName>
    <definedName name="정산도급경비" localSheetId="8">#REF!</definedName>
    <definedName name="정산도급경비" localSheetId="9">#REF!</definedName>
    <definedName name="정산도급경비">#REF!</definedName>
    <definedName name="정산도급분" localSheetId="8">#REF!</definedName>
    <definedName name="정산도급분" localSheetId="9">#REF!</definedName>
    <definedName name="정산도급분">#REF!</definedName>
    <definedName name="정산사급경비" localSheetId="8">#REF!</definedName>
    <definedName name="정산사급경비" localSheetId="9">#REF!</definedName>
    <definedName name="정산사급경비">#REF!</definedName>
    <definedName name="정산사급분" localSheetId="8">#REF!</definedName>
    <definedName name="정산사급분" localSheetId="9">#REF!</definedName>
    <definedName name="정산사급분">#REF!</definedName>
    <definedName name="정산사급재료" localSheetId="8">#REF!</definedName>
    <definedName name="정산사급재료" localSheetId="9">#REF!</definedName>
    <definedName name="정산사급재료">#REF!</definedName>
    <definedName name="정산사급재료비" localSheetId="8">#REF!</definedName>
    <definedName name="정산사급재료비" localSheetId="9">#REF!</definedName>
    <definedName name="정산사급재료비">#REF!</definedName>
    <definedName name="정산이윤" localSheetId="8">#REF!</definedName>
    <definedName name="정산이윤" localSheetId="9">#REF!</definedName>
    <definedName name="정산이윤">#REF!</definedName>
    <definedName name="정산일반관리비" localSheetId="8">#REF!</definedName>
    <definedName name="정산일반관리비" localSheetId="9">#REF!</definedName>
    <definedName name="정산일반관리비">#REF!</definedName>
    <definedName name="정산재료비" localSheetId="8">#REF!</definedName>
    <definedName name="정산재료비" localSheetId="9">#REF!</definedName>
    <definedName name="정산재료비">#REF!</definedName>
    <definedName name="정산지입재료" localSheetId="8">#REF!</definedName>
    <definedName name="정산지입재료" localSheetId="9">#REF!</definedName>
    <definedName name="정산지입재료">#REF!</definedName>
    <definedName name="정산지입재료비" localSheetId="8">#REF!</definedName>
    <definedName name="정산지입재료비" localSheetId="9">#REF!</definedName>
    <definedName name="정산지입재료비">#REF!</definedName>
    <definedName name="정산직접노무" localSheetId="8">#REF!</definedName>
    <definedName name="정산직접노무" localSheetId="9">#REF!</definedName>
    <definedName name="정산직접노무">#REF!</definedName>
    <definedName name="정산직접노무비" localSheetId="8">#REF!</definedName>
    <definedName name="정산직접노무비" localSheetId="9">#REF!</definedName>
    <definedName name="정산직접노무비">#REF!</definedName>
    <definedName name="정산표" hidden="1">{#N/A,#N/A,FALSE,"현장 NCR 분석";#N/A,#N/A,FALSE,"현장품질감사";#N/A,#N/A,FALSE,"현장품질감사"}</definedName>
    <definedName name="정산회사분" localSheetId="8">#REF!</definedName>
    <definedName name="정산회사분" localSheetId="9">#REF!</definedName>
    <definedName name="정산회사분">#REF!</definedName>
    <definedName name="정액합10" localSheetId="8">#REF!</definedName>
    <definedName name="정액합10" localSheetId="9">#REF!</definedName>
    <definedName name="정액합10">#REF!</definedName>
    <definedName name="정액합2" localSheetId="8">#REF!</definedName>
    <definedName name="정액합2" localSheetId="9">#REF!</definedName>
    <definedName name="정액합2">#REF!</definedName>
    <definedName name="정액합3" localSheetId="8">#REF!</definedName>
    <definedName name="정액합3" localSheetId="9">#REF!</definedName>
    <definedName name="정액합3">#REF!</definedName>
    <definedName name="정액합4" localSheetId="8">#REF!</definedName>
    <definedName name="정액합4" localSheetId="9">#REF!</definedName>
    <definedName name="정액합4">#REF!</definedName>
    <definedName name="정액합5" localSheetId="8">#REF!</definedName>
    <definedName name="정액합5" localSheetId="9">#REF!</definedName>
    <definedName name="정액합5">#REF!</definedName>
    <definedName name="정액합6" localSheetId="8">#REF!</definedName>
    <definedName name="정액합6" localSheetId="9">#REF!</definedName>
    <definedName name="정액합6">#REF!</definedName>
    <definedName name="정액합7" localSheetId="8">#REF!</definedName>
    <definedName name="정액합7" localSheetId="9">#REF!</definedName>
    <definedName name="정액합7">#REF!</definedName>
    <definedName name="정액합8" localSheetId="8">#REF!</definedName>
    <definedName name="정액합8" localSheetId="9">#REF!</definedName>
    <definedName name="정액합8">#REF!</definedName>
    <definedName name="정열" localSheetId="8">#REF!</definedName>
    <definedName name="정열" localSheetId="9">#REF!</definedName>
    <definedName name="정열">#REF!</definedName>
    <definedName name="정원배" localSheetId="8">#REF!</definedName>
    <definedName name="정원배" localSheetId="9">#REF!</definedName>
    <definedName name="정원배">#REF!</definedName>
    <definedName name="정원철" localSheetId="8">#REF!</definedName>
    <definedName name="정원철" localSheetId="9">#REF!</definedName>
    <definedName name="정원철">#REF!</definedName>
    <definedName name="정율" localSheetId="8">#REF!</definedName>
    <definedName name="정율" localSheetId="9">#REF!</definedName>
    <definedName name="정율">#REF!</definedName>
    <definedName name="정율표" localSheetId="8">#REF!</definedName>
    <definedName name="정율표" localSheetId="9">#REF!</definedName>
    <definedName name="정율표">#REF!</definedName>
    <definedName name="정율합10" localSheetId="8">#REF!</definedName>
    <definedName name="정율합10" localSheetId="9">#REF!</definedName>
    <definedName name="정율합10">#REF!</definedName>
    <definedName name="정율합2" localSheetId="8">#REF!</definedName>
    <definedName name="정율합2" localSheetId="9">#REF!</definedName>
    <definedName name="정율합2">#REF!</definedName>
    <definedName name="정율합3" localSheetId="8">#REF!</definedName>
    <definedName name="정율합3" localSheetId="9">#REF!</definedName>
    <definedName name="정율합3">#REF!</definedName>
    <definedName name="정율합4" localSheetId="8">#REF!</definedName>
    <definedName name="정율합4" localSheetId="9">#REF!</definedName>
    <definedName name="정율합4">#REF!</definedName>
    <definedName name="정율합5" localSheetId="8">#REF!</definedName>
    <definedName name="정율합5" localSheetId="9">#REF!</definedName>
    <definedName name="정율합5">#REF!</definedName>
    <definedName name="정율합6" localSheetId="8">#REF!</definedName>
    <definedName name="정율합6" localSheetId="9">#REF!</definedName>
    <definedName name="정율합6">#REF!</definedName>
    <definedName name="정율합7" localSheetId="8">#REF!</definedName>
    <definedName name="정율합7" localSheetId="9">#REF!</definedName>
    <definedName name="정율합7">#REF!</definedName>
    <definedName name="정율합8" localSheetId="8">#REF!</definedName>
    <definedName name="정율합8" localSheetId="9">#REF!</definedName>
    <definedName name="정율합8">#REF!</definedName>
    <definedName name="정은" localSheetId="8" hidden="1">#REF!</definedName>
    <definedName name="정은" localSheetId="9" hidden="1">#REF!</definedName>
    <definedName name="정은" hidden="1">#REF!</definedName>
    <definedName name="정의" localSheetId="8">#REF!</definedName>
    <definedName name="정의" localSheetId="9">#REF!</definedName>
    <definedName name="정의">#REF!</definedName>
    <definedName name="정일" localSheetId="8">#REF!</definedName>
    <definedName name="정일" localSheetId="9">#REF!</definedName>
    <definedName name="정일">#REF!</definedName>
    <definedName name="정재훈" localSheetId="8" hidden="1">{#N/A,#N/A,FALSE,"이태원철근"}</definedName>
    <definedName name="정재훈" localSheetId="9" hidden="1">{#N/A,#N/A,FALSE,"이태원철근"}</definedName>
    <definedName name="정재훈" hidden="1">{#N/A,#N/A,FALSE,"이태원철근"}</definedName>
    <definedName name="정재훈_1" hidden="1">{#N/A,#N/A,FALSE,"이태원철근"}</definedName>
    <definedName name="정전무사업" localSheetId="8">#REF!</definedName>
    <definedName name="정전무사업" localSheetId="9">#REF!</definedName>
    <definedName name="정전무사업">#REF!</definedName>
    <definedName name="정전무사업계획97" localSheetId="8">#REF!</definedName>
    <definedName name="정전무사업계획97" localSheetId="9">#REF!</definedName>
    <definedName name="정전무사업계획97">#REF!</definedName>
    <definedName name="정현우" localSheetId="7">#REF!</definedName>
    <definedName name="정화조" localSheetId="8">#REF!</definedName>
    <definedName name="정화조" localSheetId="9">#REF!</definedName>
    <definedName name="정화조">#REF!</definedName>
    <definedName name="제" localSheetId="8">#REF!</definedName>
    <definedName name="제" localSheetId="9">#REF!</definedName>
    <definedName name="제">#REF!</definedName>
    <definedName name="제목" localSheetId="8">#REF!</definedName>
    <definedName name="제목" localSheetId="9">#REF!</definedName>
    <definedName name="제목">#REF!</definedName>
    <definedName name="제발1" hidden="1">#REF!</definedName>
    <definedName name="제외된보상금액" localSheetId="8">#REF!</definedName>
    <definedName name="제외된보상금액" localSheetId="9">#REF!</definedName>
    <definedName name="제외된보상금액">#REF!</definedName>
    <definedName name="제외된편입면적" localSheetId="8">#REF!</definedName>
    <definedName name="제외된편입면적" localSheetId="9">#REF!</definedName>
    <definedName name="제외된편입면적">#REF!</definedName>
    <definedName name="제일" localSheetId="8">#REF!</definedName>
    <definedName name="제일" localSheetId="9">#REF!</definedName>
    <definedName name="제일">#REF!</definedName>
    <definedName name="제일2" localSheetId="8">#REF!</definedName>
    <definedName name="제일2" localSheetId="9">#REF!</definedName>
    <definedName name="제일2">#REF!</definedName>
    <definedName name="제일3" localSheetId="8">#REF!</definedName>
    <definedName name="제일3" localSheetId="9">#REF!</definedName>
    <definedName name="제일3">#REF!</definedName>
    <definedName name="제일4" localSheetId="8">#REF!</definedName>
    <definedName name="제일4" localSheetId="9">#REF!</definedName>
    <definedName name="제일4">#REF!</definedName>
    <definedName name="제조" localSheetId="8">#REF!</definedName>
    <definedName name="제조" localSheetId="9">#REF!</definedName>
    <definedName name="제조">#REF!</definedName>
    <definedName name="제조1" localSheetId="8">#REF!</definedName>
    <definedName name="제조1" localSheetId="9">#REF!</definedName>
    <definedName name="제조1">#REF!</definedName>
    <definedName name="제조원가3" localSheetId="8">#REF!</definedName>
    <definedName name="제조원가3" localSheetId="9">#REF!</definedName>
    <definedName name="제조원가3">#REF!</definedName>
    <definedName name="제주추가종합수정안" localSheetId="8" hidden="1">{#N/A,#N/A,FALSE,"3가";#N/A,#N/A,FALSE,"3나";#N/A,#N/A,FALSE,"3다"}</definedName>
    <definedName name="제주추가종합수정안" localSheetId="9" hidden="1">{#N/A,#N/A,FALSE,"3가";#N/A,#N/A,FALSE,"3나";#N/A,#N/A,FALSE,"3다"}</definedName>
    <definedName name="제주추가종합수정안" hidden="1">{#N/A,#N/A,FALSE,"3가";#N/A,#N/A,FALSE,"3나";#N/A,#N/A,FALSE,"3다"}</definedName>
    <definedName name="제출기한" localSheetId="8">#REF!</definedName>
    <definedName name="제출기한" localSheetId="9">#REF!</definedName>
    <definedName name="제출기한">#REF!</definedName>
    <definedName name="조가선설치" localSheetId="8">#REF!</definedName>
    <definedName name="조가선설치" localSheetId="9">#REF!</definedName>
    <definedName name="조가선설치">#REF!</definedName>
    <definedName name="조가선시설" localSheetId="8">#REF!</definedName>
    <definedName name="조가선시설" localSheetId="9">#REF!</definedName>
    <definedName name="조가선시설">#REF!</definedName>
    <definedName name="조가선철거" localSheetId="8">#REF!</definedName>
    <definedName name="조가선철거" localSheetId="9">#REF!</definedName>
    <definedName name="조가선철거">#REF!</definedName>
    <definedName name="조력공" localSheetId="8">#REF!</definedName>
    <definedName name="조력공" localSheetId="9">#REF!</definedName>
    <definedName name="조력공">#REF!</definedName>
    <definedName name="조번영역" localSheetId="8">#REF!</definedName>
    <definedName name="조번영역" localSheetId="9">#REF!</definedName>
    <definedName name="조번영역">#REF!</definedName>
    <definedName name="조서" localSheetId="8">#REF!</definedName>
    <definedName name="조서" localSheetId="9">#REF!</definedName>
    <definedName name="조서">#REF!</definedName>
    <definedName name="조영수" localSheetId="8">#REF!</definedName>
    <definedName name="조영수" localSheetId="9">#REF!</definedName>
    <definedName name="조영수">#REF!</definedName>
    <definedName name="조정" localSheetId="8">#REF!</definedName>
    <definedName name="조정" localSheetId="9">#REF!</definedName>
    <definedName name="조정">#REF!</definedName>
    <definedName name="조정1" hidden="1">#REF!</definedName>
    <definedName name="조정2" localSheetId="8">#REF!</definedName>
    <definedName name="조정2" localSheetId="9">#REF!</definedName>
    <definedName name="조정2">#REF!</definedName>
    <definedName name="조직실적1" localSheetId="7">#REF!</definedName>
    <definedName name="조직실적1" localSheetId="8">#REF!</definedName>
    <definedName name="조직실적1" localSheetId="9">#REF!</definedName>
    <definedName name="조직실적1">#REF!</definedName>
    <definedName name="조합원" hidden="1">#REF!</definedName>
    <definedName name="조합원_명단_안내장_발송주소_List" localSheetId="8">#REF!</definedName>
    <definedName name="조합원_명단_안내장_발송주소_List" localSheetId="9">#REF!</definedName>
    <definedName name="조합원_명단_안내장_발송주소_List">#REF!</definedName>
    <definedName name="종" localSheetId="8">물건조서!종</definedName>
    <definedName name="종" localSheetId="9">물건조서!종</definedName>
    <definedName name="종">[0]!종</definedName>
    <definedName name="종간" localSheetId="8" hidden="1">{#N/A,#N/A,FALSE,"3가";#N/A,#N/A,FALSE,"3나";#N/A,#N/A,FALSE,"3다"}</definedName>
    <definedName name="종간" localSheetId="9" hidden="1">{#N/A,#N/A,FALSE,"3가";#N/A,#N/A,FALSE,"3나";#N/A,#N/A,FALSE,"3다"}</definedName>
    <definedName name="종간" hidden="1">{#N/A,#N/A,FALSE,"3가";#N/A,#N/A,FALSE,"3나";#N/A,#N/A,FALSE,"3다"}</definedName>
    <definedName name="종단위" localSheetId="7">#REF!</definedName>
    <definedName name="종단위" localSheetId="8">#REF!</definedName>
    <definedName name="종단위" localSheetId="9">#REF!</definedName>
    <definedName name="종단위">#REF!</definedName>
    <definedName name="종류" localSheetId="7">#REF!</definedName>
    <definedName name="종설" localSheetId="8" hidden="1">{#N/A,#N/A,FALSE,"3가";#N/A,#N/A,FALSE,"3나";#N/A,#N/A,FALSE,"3다"}</definedName>
    <definedName name="종설" localSheetId="9" hidden="1">{#N/A,#N/A,FALSE,"3가";#N/A,#N/A,FALSE,"3나";#N/A,#N/A,FALSE,"3다"}</definedName>
    <definedName name="종설" hidden="1">{#N/A,#N/A,FALSE,"3가";#N/A,#N/A,FALSE,"3나";#N/A,#N/A,FALSE,"3다"}</definedName>
    <definedName name="종이" localSheetId="8">#REF!</definedName>
    <definedName name="종이" localSheetId="9">#REF!</definedName>
    <definedName name="종이">#REF!</definedName>
    <definedName name="종전" localSheetId="8">#REF!</definedName>
    <definedName name="종전" localSheetId="9">#REF!</definedName>
    <definedName name="종전">#REF!</definedName>
    <definedName name="종전평가" localSheetId="8" hidden="1">#REF!</definedName>
    <definedName name="종전평가" localSheetId="9" hidden="1">#REF!</definedName>
    <definedName name="종전평가" hidden="1">#REF!</definedName>
    <definedName name="종점" localSheetId="8">#REF!</definedName>
    <definedName name="종점" localSheetId="9">#REF!</definedName>
    <definedName name="종점">#REF!</definedName>
    <definedName name="종조" localSheetId="8">#REF!</definedName>
    <definedName name="종조" localSheetId="9">#REF!</definedName>
    <definedName name="종조">#REF!</definedName>
    <definedName name="종촌리" localSheetId="7">#REF!</definedName>
    <definedName name="종합합산" localSheetId="8">#REF!</definedName>
    <definedName name="종합합산" localSheetId="9">#REF!</definedName>
    <definedName name="종합합산">#REF!</definedName>
    <definedName name="종합합산세" localSheetId="8">#REF!</definedName>
    <definedName name="종합합산세" localSheetId="9">#REF!</definedName>
    <definedName name="종합합산세">#REF!</definedName>
    <definedName name="종합합산세율" localSheetId="8">#REF!</definedName>
    <definedName name="종합합산세율" localSheetId="9">#REF!</definedName>
    <definedName name="종합합산세율">#REF!</definedName>
    <definedName name="종후개별" localSheetId="8">#REF!</definedName>
    <definedName name="종후개별" localSheetId="9">#REF!</definedName>
    <definedName name="종후개별">#REF!</definedName>
    <definedName name="종후목록" localSheetId="8">#REF!</definedName>
    <definedName name="종후목록" localSheetId="9">#REF!</definedName>
    <definedName name="종후목록">#REF!</definedName>
    <definedName name="종후층" localSheetId="8">#REF!</definedName>
    <definedName name="종후층" localSheetId="9">#REF!</definedName>
    <definedName name="종후층">#REF!</definedName>
    <definedName name="종후효용지수" localSheetId="8">#REF!</definedName>
    <definedName name="종후효용지수" localSheetId="9">#REF!</definedName>
    <definedName name="종후효용지수">#REF!</definedName>
    <definedName name="죧굑ㅈㄷ" hidden="1">{#N/A,#N/A,TRUE,"매출진척-1";#N/A,#N/A,TRUE,"매출진척-2";#N/A,#N/A,TRUE,"제품실적";#N/A,#N/A,TRUE,"RAC";#N/A,#N/A,TRUE,"PAC ";#N/A,#N/A,TRUE,"재고현황";#N/A,#N/A,TRUE,"공지사항"}</definedName>
    <definedName name="주" localSheetId="8" hidden="1">{#N/A,#N/A,FALSE,"지침";#N/A,#N/A,FALSE,"환경분석";#N/A,#N/A,FALSE,"Sheet16"}</definedName>
    <definedName name="주" localSheetId="9" hidden="1">{#N/A,#N/A,FALSE,"지침";#N/A,#N/A,FALSE,"환경분석";#N/A,#N/A,FALSE,"Sheet16"}</definedName>
    <definedName name="주" hidden="1">{#N/A,#N/A,FALSE,"지침";#N/A,#N/A,FALSE,"환경분석";#N/A,#N/A,FALSE,"Sheet16"}</definedName>
    <definedName name="주거고저" localSheetId="8">#REF!</definedName>
    <definedName name="주거고저" localSheetId="9">#REF!</definedName>
    <definedName name="주거고저">#REF!</definedName>
    <definedName name="주거도로접면" localSheetId="8">#REF!</definedName>
    <definedName name="주거도로접면" localSheetId="9">#REF!</definedName>
    <definedName name="주거도로접면">#REF!</definedName>
    <definedName name="주거용" localSheetId="8">#REF!</definedName>
    <definedName name="주거용" localSheetId="9">#REF!</definedName>
    <definedName name="주거용">#REF!</definedName>
    <definedName name="주거용1" localSheetId="8">#REF!</definedName>
    <definedName name="주거용1" localSheetId="9">#REF!</definedName>
    <definedName name="주거용1">#REF!</definedName>
    <definedName name="주거토지용도" localSheetId="8">#REF!</definedName>
    <definedName name="주거토지용도" localSheetId="9">#REF!</definedName>
    <definedName name="주거토지용도">#REF!</definedName>
    <definedName name="주거형상" localSheetId="8">#REF!</definedName>
    <definedName name="주거형상" localSheetId="9">#REF!</definedName>
    <definedName name="주거형상">#REF!</definedName>
    <definedName name="주거환경조사서" localSheetId="8" hidden="1">#REF!</definedName>
    <definedName name="주거환경조사서" localSheetId="9" hidden="1">#REF!</definedName>
    <definedName name="주거환경조사서" hidden="1">#REF!</definedName>
    <definedName name="주례3" hidden="1">{#N/A,#N/A,FALSE,"지침";#N/A,#N/A,FALSE,"환경분석";#N/A,#N/A,FALSE,"Sheet16"}</definedName>
    <definedName name="주민" localSheetId="8">#REF!</definedName>
    <definedName name="주민" localSheetId="9">#REF!</definedName>
    <definedName name="주민">#REF!</definedName>
    <definedName name="주민면적" localSheetId="8">#REF!</definedName>
    <definedName name="주민면적" localSheetId="9">#REF!</definedName>
    <definedName name="주민면적">#REF!</definedName>
    <definedName name="주민번" localSheetId="8">#REF!</definedName>
    <definedName name="주민번" localSheetId="9">#REF!</definedName>
    <definedName name="주민번">#REF!</definedName>
    <definedName name="주민총회명부" localSheetId="8" hidden="1">#REF!</definedName>
    <definedName name="주민총회명부" localSheetId="9" hidden="1">#REF!</definedName>
    <definedName name="주민총회명부" hidden="1">#REF!</definedName>
    <definedName name="주소" localSheetId="8">#REF!</definedName>
    <definedName name="주소" localSheetId="9">#REF!</definedName>
    <definedName name="주소">#REF!</definedName>
    <definedName name="주요매출증감" hidden="1">{#N/A,#N/A,FALSE,"지침";#N/A,#N/A,FALSE,"환경분석";#N/A,#N/A,FALSE,"Sheet16"}</definedName>
    <definedName name="주의사항" localSheetId="8">#REF!,#REF!</definedName>
    <definedName name="주의사항" localSheetId="9">#REF!,#REF!</definedName>
    <definedName name="주의사항">#REF!,#REF!</definedName>
    <definedName name="주택매출" localSheetId="8">#REF!</definedName>
    <definedName name="주택매출" localSheetId="9">#REF!</definedName>
    <definedName name="주택매출">#REF!</definedName>
    <definedName name="주택사업본부" localSheetId="8">#REF!</definedName>
    <definedName name="주택사업본부" localSheetId="9">#REF!</definedName>
    <definedName name="주택사업본부">#REF!</definedName>
    <definedName name="주택원가" localSheetId="8">#REF!</definedName>
    <definedName name="주택원가" localSheetId="9">#REF!</definedName>
    <definedName name="주택원가">#REF!</definedName>
    <definedName name="주택의지하실감산" localSheetId="8">#REF!</definedName>
    <definedName name="주택의지하실감산" localSheetId="9">#REF!</definedName>
    <definedName name="주택의지하실감산">#REF!</definedName>
    <definedName name="주택의차고감산" localSheetId="8">#REF!</definedName>
    <definedName name="주택의차고감산" localSheetId="9">#REF!</definedName>
    <definedName name="주택의차고감산">#REF!</definedName>
    <definedName name="주택최종" localSheetId="8">#REF!</definedName>
    <definedName name="주택최종" localSheetId="9">#REF!</definedName>
    <definedName name="주택최종">#REF!</definedName>
    <definedName name="주형받침" localSheetId="8">#REF!</definedName>
    <definedName name="주형받침" localSheetId="9">#REF!</definedName>
    <definedName name="주형받침">#REF!</definedName>
    <definedName name="주형받침EA" localSheetId="8">#REF!</definedName>
    <definedName name="주형받침EA" localSheetId="9">#REF!</definedName>
    <definedName name="주형받침EA">#REF!</definedName>
    <definedName name="준공" localSheetId="8">BLCH</definedName>
    <definedName name="준공" localSheetId="9">BLCH</definedName>
    <definedName name="준공">BLCH</definedName>
    <definedName name="준공2" localSheetId="8">BLCH</definedName>
    <definedName name="준공2" localSheetId="9">BLCH</definedName>
    <definedName name="준공2">BLCH</definedName>
    <definedName name="준공검사_결과표_인천공항내KAL호텔" localSheetId="8">BLCH</definedName>
    <definedName name="준공검사_결과표_인천공항내KAL호텔" localSheetId="9">BLCH</definedName>
    <definedName name="준공검사_결과표_인천공항내KAL호텔">BLCH</definedName>
    <definedName name="준공계2" localSheetId="8">BLCH</definedName>
    <definedName name="준공계2" localSheetId="9">BLCH</definedName>
    <definedName name="준공계2">BLCH</definedName>
    <definedName name="준공국소현황3" localSheetId="8">BLCH</definedName>
    <definedName name="준공국소현황3" localSheetId="9">BLCH</definedName>
    <definedName name="준공국소현황3">BLCH</definedName>
    <definedName name="준공불" localSheetId="8">#REF!</definedName>
    <definedName name="준공불" localSheetId="9">#REF!</definedName>
    <definedName name="준공불">#REF!</definedName>
    <definedName name="준공불부가세" localSheetId="8">#REF!</definedName>
    <definedName name="준공불부가세" localSheetId="9">#REF!</definedName>
    <definedName name="준공불부가세">#REF!</definedName>
    <definedName name="준공연도" localSheetId="8">#REF!</definedName>
    <definedName name="준공연도" localSheetId="9">#REF!</definedName>
    <definedName name="준공연도">#REF!</definedName>
    <definedName name="준공현황1" localSheetId="8">BLCH</definedName>
    <definedName name="준공현황1" localSheetId="9">BLCH</definedName>
    <definedName name="준공현황1">BLCH</definedName>
    <definedName name="준농림" localSheetId="8">#REF!</definedName>
    <definedName name="준농림" localSheetId="9">#REF!</definedName>
    <definedName name="준농림">#REF!</definedName>
    <definedName name="중149" localSheetId="8">#REF!</definedName>
    <definedName name="중149" localSheetId="9">#REF!</definedName>
    <definedName name="중149">#REF!</definedName>
    <definedName name="중149금액별" localSheetId="8">#REF!</definedName>
    <definedName name="중149금액별" localSheetId="9">#REF!</definedName>
    <definedName name="중149금액별">#REF!</definedName>
    <definedName name="중개태교" localSheetId="7" hidden="1">{#N/A,#N/A,FALSE,"2~8번"}</definedName>
    <definedName name="중개태교" localSheetId="6" hidden="1">{#N/A,#N/A,FALSE,"2~8번"}</definedName>
    <definedName name="중개태교" hidden="1">{#N/A,#N/A,FALSE,"2~8번"}</definedName>
    <definedName name="중건설공사" localSheetId="7">#REF!</definedName>
    <definedName name="중계기현황" localSheetId="8">#REF!</definedName>
    <definedName name="중계기현황" localSheetId="9">#REF!</definedName>
    <definedName name="중계기현황">#REF!</definedName>
    <definedName name="중기경" localSheetId="7">#REF!</definedName>
    <definedName name="중기노" localSheetId="7">#REF!</definedName>
    <definedName name="중단공사" localSheetId="8">#REF!</definedName>
    <definedName name="중단공사" localSheetId="9">#REF!</definedName>
    <definedName name="중단공사">#REF!</definedName>
    <definedName name="中斷工事__小計" localSheetId="8">#REF!</definedName>
    <definedName name="中斷工事__小計" localSheetId="9">#REF!</definedName>
    <definedName name="中斷工事__小計">#REF!</definedName>
    <definedName name="중복" localSheetId="8">#REF!</definedName>
    <definedName name="중복" localSheetId="9">#REF!</definedName>
    <definedName name="중복">#REF!</definedName>
    <definedName name="중산동" localSheetId="8">#REF!</definedName>
    <definedName name="중산동" localSheetId="9">#REF!</definedName>
    <definedName name="중산동">#REF!</definedName>
    <definedName name="중원1교A502" localSheetId="8">#REF!</definedName>
    <definedName name="중원1교A502" localSheetId="9">#REF!</definedName>
    <definedName name="중원1교A502">#REF!</definedName>
    <definedName name="중원대교A258" localSheetId="8">#REF!</definedName>
    <definedName name="중원대교A258" localSheetId="9">#REF!</definedName>
    <definedName name="중원대교A258">#REF!</definedName>
    <definedName name="중점관리1" hidden="1">{#N/A,#N/A,FALSE,"지침";#N/A,#N/A,FALSE,"환경분석";#N/A,#N/A,FALSE,"Sheet16"}</definedName>
    <definedName name="중접슬리브" localSheetId="8">#REF!</definedName>
    <definedName name="중접슬리브" localSheetId="9">#REF!</definedName>
    <definedName name="중접슬리브">#REF!</definedName>
    <definedName name="증감" localSheetId="8">#REF!</definedName>
    <definedName name="증감" localSheetId="9">#REF!</definedName>
    <definedName name="증감" hidden="1">{#N/A,#N/A,FALSE,"지침";#N/A,#N/A,FALSE,"환경분석";#N/A,#N/A,FALSE,"Sheet16"}</definedName>
    <definedName name="증감내역2" hidden="1">{#N/A,#N/A,FALSE,"현장 NCR 분석";#N/A,#N/A,FALSE,"현장품질감사";#N/A,#N/A,FALSE,"현장품질감사"}</definedName>
    <definedName name="증설" localSheetId="8" hidden="1">{#N/A,#N/A,FALSE,"3가";#N/A,#N/A,FALSE,"3나";#N/A,#N/A,FALSE,"3다"}</definedName>
    <definedName name="증설" localSheetId="9" hidden="1">{#N/A,#N/A,FALSE,"3가";#N/A,#N/A,FALSE,"3나";#N/A,#N/A,FALSE,"3다"}</definedName>
    <definedName name="증설" hidden="1">{#N/A,#N/A,FALSE,"3가";#N/A,#N/A,FALSE,"3나";#N/A,#N/A,FALSE,"3다"}</definedName>
    <definedName name="증폭기" localSheetId="8">#REF!</definedName>
    <definedName name="증폭기" localSheetId="9">#REF!</definedName>
    <definedName name="증폭기">#REF!</definedName>
    <definedName name="지" localSheetId="8">#REF!</definedName>
    <definedName name="지" localSheetId="9">#REF!</definedName>
    <definedName name="지">#REF!</definedName>
    <definedName name="지1" localSheetId="8">#REF!</definedName>
    <definedName name="지1" localSheetId="9">#REF!</definedName>
    <definedName name="지1">#REF!</definedName>
    <definedName name="지2" localSheetId="8">#REF!</definedName>
    <definedName name="지2" localSheetId="9">#REF!</definedName>
    <definedName name="지2">#REF!</definedName>
    <definedName name="지3" localSheetId="8">#REF!</definedName>
    <definedName name="지3" localSheetId="9">#REF!</definedName>
    <definedName name="지3">#REF!</definedName>
    <definedName name="지4" localSheetId="8">#REF!</definedName>
    <definedName name="지4" localSheetId="9">#REF!</definedName>
    <definedName name="지4">#REF!</definedName>
    <definedName name="지5" localSheetId="8">#REF!</definedName>
    <definedName name="지5" localSheetId="9">#REF!</definedName>
    <definedName name="지5">#REF!</definedName>
    <definedName name="지6" localSheetId="8">#REF!</definedName>
    <definedName name="지6" localSheetId="9">#REF!</definedName>
    <definedName name="지6">#REF!</definedName>
    <definedName name="지가" localSheetId="8">#REF!</definedName>
    <definedName name="지가" localSheetId="9">#REF!</definedName>
    <definedName name="지가">#REF!</definedName>
    <definedName name="지게차" localSheetId="8">#REF!</definedName>
    <definedName name="지게차" localSheetId="9">#REF!</definedName>
    <definedName name="지게차">#REF!</definedName>
    <definedName name="지구" localSheetId="8">#REF!</definedName>
    <definedName name="지구" localSheetId="9">#REF!</definedName>
    <definedName name="지구">#REF!</definedName>
    <definedName name="지급금액" localSheetId="8">#REF!</definedName>
    <definedName name="지급금액" localSheetId="9">#REF!</definedName>
    <definedName name="지급금액">#REF!</definedName>
    <definedName name="지급년" localSheetId="8">#REF!</definedName>
    <definedName name="지급년" localSheetId="9">#REF!</definedName>
    <definedName name="지급년">#REF!</definedName>
    <definedName name="지급년2" localSheetId="8">#REF!</definedName>
    <definedName name="지급년2" localSheetId="9">#REF!</definedName>
    <definedName name="지급년2">#REF!</definedName>
    <definedName name="지급년도" localSheetId="8">#REF!</definedName>
    <definedName name="지급년도" localSheetId="9">#REF!</definedName>
    <definedName name="지급년도">#REF!</definedName>
    <definedName name="지급년도1" localSheetId="8">#REF!</definedName>
    <definedName name="지급년도1" localSheetId="9">#REF!</definedName>
    <definedName name="지급년도1">#REF!</definedName>
    <definedName name="지급액" localSheetId="8">#REF!</definedName>
    <definedName name="지급액" localSheetId="9">#REF!</definedName>
    <definedName name="지급액">#REF!</definedName>
    <definedName name="지급액1" localSheetId="8">#REF!</definedName>
    <definedName name="지급액1" localSheetId="9">#REF!</definedName>
    <definedName name="지급액1">#REF!</definedName>
    <definedName name="지급액2" localSheetId="8">#REF!</definedName>
    <definedName name="지급액2" localSheetId="9">#REF!</definedName>
    <definedName name="지급액2">#REF!</definedName>
    <definedName name="지급일" localSheetId="8">#REF!</definedName>
    <definedName name="지급일" localSheetId="9">#REF!</definedName>
    <definedName name="지급일">#REF!</definedName>
    <definedName name="지급자재" localSheetId="7">#REF!</definedName>
    <definedName name="지더" localSheetId="8" hidden="1">{#N/A,#N/A,FALSE,"ALM-ASISC"}</definedName>
    <definedName name="지더" localSheetId="9" hidden="1">{#N/A,#N/A,FALSE,"ALM-ASISC"}</definedName>
    <definedName name="지더" hidden="1">{#N/A,#N/A,FALSE,"ALM-ASISC"}</definedName>
    <definedName name="지도" localSheetId="7">#REF!</definedName>
    <definedName name="지도" localSheetId="8">#REF!</definedName>
    <definedName name="지도" localSheetId="9">#REF!</definedName>
    <definedName name="지도">#REF!</definedName>
    <definedName name="지동" localSheetId="7">#REF!</definedName>
    <definedName name="지두" localSheetId="8" hidden="1">{#N/A,#N/A,FALSE,"ALM-ASISC"}</definedName>
    <definedName name="지두" localSheetId="9" hidden="1">{#N/A,#N/A,FALSE,"ALM-ASISC"}</definedName>
    <definedName name="지두" hidden="1">{#N/A,#N/A,FALSE,"ALM-ASISC"}</definedName>
    <definedName name="지목" localSheetId="8">#REF!</definedName>
    <definedName name="지목" localSheetId="9">#REF!</definedName>
    <definedName name="지목">#REF!</definedName>
    <definedName name="지목_구분" localSheetId="8">#REF!</definedName>
    <definedName name="지목_구분" localSheetId="9">#REF!</definedName>
    <definedName name="지목_구분">#REF!</definedName>
    <definedName name="지목1" localSheetId="8">#REF!</definedName>
    <definedName name="지목1" localSheetId="9">#REF!</definedName>
    <definedName name="지목1">#REF!</definedName>
    <definedName name="지목2" localSheetId="8">#REF!</definedName>
    <definedName name="지목2" localSheetId="9">#REF!</definedName>
    <definedName name="지목2">#REF!</definedName>
    <definedName name="지목3" localSheetId="8">#REF!</definedName>
    <definedName name="지목3" localSheetId="9">#REF!</definedName>
    <definedName name="지목3">#REF!</definedName>
    <definedName name="지목4" localSheetId="8">#REF!</definedName>
    <definedName name="지목4" localSheetId="9">#REF!</definedName>
    <definedName name="지목4">#REF!</definedName>
    <definedName name="지목5" localSheetId="8">#REF!</definedName>
    <definedName name="지목5" localSheetId="9">#REF!</definedName>
    <definedName name="지목5">#REF!</definedName>
    <definedName name="지목no" localSheetId="8">#REF!</definedName>
    <definedName name="지목no" localSheetId="9">#REF!</definedName>
    <definedName name="지목no">#REF!</definedName>
    <definedName name="지번1" localSheetId="7">#REF!</definedName>
    <definedName name="지번1" localSheetId="8">#REF!</definedName>
    <definedName name="지번1" localSheetId="9">#REF!</definedName>
    <definedName name="지번1">#REF!</definedName>
    <definedName name="지번2" localSheetId="7">#REF!</definedName>
    <definedName name="지번2" localSheetId="8">#REF!</definedName>
    <definedName name="지번2" localSheetId="9">#REF!</definedName>
    <definedName name="지번2">#REF!</definedName>
    <definedName name="지번3" localSheetId="7">#REF!</definedName>
    <definedName name="지번3" localSheetId="8">#REF!</definedName>
    <definedName name="지번3" localSheetId="9">#REF!</definedName>
    <definedName name="지번3">#REF!</definedName>
    <definedName name="지번4" localSheetId="8">#REF!</definedName>
    <definedName name="지번4" localSheetId="9">#REF!</definedName>
    <definedName name="지번4">#REF!</definedName>
    <definedName name="지번5" localSheetId="8">#REF!</definedName>
    <definedName name="지번5" localSheetId="9">#REF!</definedName>
    <definedName name="지번5">#REF!</definedName>
    <definedName name="지번연번" localSheetId="8">#REF!</definedName>
    <definedName name="지번연번" localSheetId="9">#REF!</definedName>
    <definedName name="지번연번">#REF!</definedName>
    <definedName name="지변률" localSheetId="8">#REF!</definedName>
    <definedName name="지변률" localSheetId="9">#REF!</definedName>
    <definedName name="지변률">#REF!</definedName>
    <definedName name="지붕" localSheetId="8">#REF!</definedName>
    <definedName name="지붕" localSheetId="9">#REF!</definedName>
    <definedName name="지붕">#REF!</definedName>
    <definedName name="지붕지수" localSheetId="8">#REF!</definedName>
    <definedName name="지붕지수" localSheetId="9">#REF!</definedName>
    <definedName name="지붕지수">#REF!</definedName>
    <definedName name="지사" localSheetId="8">#REF!</definedName>
    <definedName name="지사" localSheetId="9">#REF!</definedName>
    <definedName name="지사">#REF!</definedName>
    <definedName name="지상연" localSheetId="8">#REF!</definedName>
    <definedName name="지상연" localSheetId="9">#REF!</definedName>
    <definedName name="지상연">#REF!</definedName>
    <definedName name="지선밴드" localSheetId="8">#REF!</definedName>
    <definedName name="지선밴드" localSheetId="9">#REF!</definedName>
    <definedName name="지선밴드">#REF!</definedName>
    <definedName name="지수" localSheetId="8">#REF!</definedName>
    <definedName name="지수" localSheetId="9">#REF!</definedName>
    <definedName name="지수">#REF!</definedName>
    <definedName name="지수보정율" localSheetId="8">#REF!</definedName>
    <definedName name="지수보정율" localSheetId="9">#REF!</definedName>
    <definedName name="지수보정율">#REF!</definedName>
    <definedName name="지수제처리" localSheetId="8">#REF!</definedName>
    <definedName name="지수제처리" localSheetId="9">#REF!</definedName>
    <definedName name="지수제처리">#REF!</definedName>
    <definedName name="지수최저년도" localSheetId="8">#REF!</definedName>
    <definedName name="지수최저년도" localSheetId="9">#REF!</definedName>
    <definedName name="지수최저년도">#REF!</definedName>
    <definedName name="지역" localSheetId="8">#REF!</definedName>
    <definedName name="지역" localSheetId="9">#REF!</definedName>
    <definedName name="지역">#REF!</definedName>
    <definedName name="지원" localSheetId="8">#REF!</definedName>
    <definedName name="지원" localSheetId="9">#REF!</definedName>
    <definedName name="지원">#REF!</definedName>
    <definedName name="지입재료" localSheetId="8">#REF!</definedName>
    <definedName name="지입재료" localSheetId="9">#REF!</definedName>
    <definedName name="지입재료">#REF!</definedName>
    <definedName name="지입재료비계" localSheetId="8">#REF!</definedName>
    <definedName name="지입재료비계" localSheetId="9">#REF!</definedName>
    <definedName name="지입재료비계">#REF!</definedName>
    <definedName name="지장" localSheetId="8">#REF!</definedName>
    <definedName name="지장" localSheetId="9">#REF!</definedName>
    <definedName name="지장">#REF!</definedName>
    <definedName name="지장물" localSheetId="8">#REF!</definedName>
    <definedName name="지장물" localSheetId="9">#REF!</definedName>
    <definedName name="지장물">#REF!</definedName>
    <definedName name="지장물149" localSheetId="8">#REF!</definedName>
    <definedName name="지장물149" localSheetId="9">#REF!</definedName>
    <definedName name="지장물149">#REF!</definedName>
    <definedName name="지장물2" hidden="1">#REF!</definedName>
    <definedName name="지장물412" localSheetId="8" hidden="1">#REF!</definedName>
    <definedName name="지장물412" localSheetId="9" hidden="1">#REF!</definedName>
    <definedName name="지장물412" hidden="1">#REF!</definedName>
    <definedName name="지장물5" localSheetId="8">#REF!</definedName>
    <definedName name="지장물5" localSheetId="9">#REF!</definedName>
    <definedName name="지장물5">#REF!</definedName>
    <definedName name="지장물명세표" localSheetId="7" hidden="1">#REF!</definedName>
    <definedName name="지장물명세표" localSheetId="8" hidden="1">#REF!</definedName>
    <definedName name="지장물명세표" localSheetId="9" hidden="1">#REF!</definedName>
    <definedName name="지장물명세표" hidden="1">#REF!</definedName>
    <definedName name="지장물상태" localSheetId="8">#REF!</definedName>
    <definedName name="지장물상태" localSheetId="9">#REF!</definedName>
    <definedName name="지장물상태">#REF!</definedName>
    <definedName name="지장물상태지수" localSheetId="8">#REF!</definedName>
    <definedName name="지장물상태지수" localSheetId="9">#REF!</definedName>
    <definedName name="지장물상태지수">#REF!</definedName>
    <definedName name="지장물원149" localSheetId="8">#REF!</definedName>
    <definedName name="지장물원149" localSheetId="9">#REF!</definedName>
    <definedName name="지장물원149">#REF!</definedName>
    <definedName name="지장물조서" localSheetId="7">#REF!</definedName>
    <definedName name="지장물조서" localSheetId="8">#REF!</definedName>
    <definedName name="지장물조서" localSheetId="9">#REF!</definedName>
    <definedName name="지장물조서">#REF!</definedName>
    <definedName name="지장물지번" localSheetId="8">#REF!</definedName>
    <definedName name="지장물지번" localSheetId="9">#REF!</definedName>
    <definedName name="지장물지번">#REF!</definedName>
    <definedName name="지장물집계" localSheetId="8">#REF!</definedName>
    <definedName name="지장물집계" localSheetId="9">#REF!</definedName>
    <definedName name="지장물집계">#REF!</definedName>
    <definedName name="지재" localSheetId="8">#REF!</definedName>
    <definedName name="지재" localSheetId="9">#REF!</definedName>
    <definedName name="지재">#REF!</definedName>
    <definedName name="지재1" localSheetId="8">#REF!</definedName>
    <definedName name="지재1" localSheetId="9">#REF!</definedName>
    <definedName name="지재1">#REF!</definedName>
    <definedName name="지재2" localSheetId="8">#REF!</definedName>
    <definedName name="지재2" localSheetId="9">#REF!</definedName>
    <definedName name="지재2">#REF!</definedName>
    <definedName name="지적" localSheetId="8">#REF!</definedName>
    <definedName name="지적" localSheetId="9">#REF!</definedName>
    <definedName name="지적">#REF!</definedName>
    <definedName name="지적기능사1" localSheetId="8">#REF!</definedName>
    <definedName name="지적기능사1" localSheetId="9">#REF!</definedName>
    <definedName name="지적기능사1">#REF!</definedName>
    <definedName name="지적기능사1급" localSheetId="8">#REF!</definedName>
    <definedName name="지적기능사1급" localSheetId="9">#REF!</definedName>
    <definedName name="지적기능사1급">#REF!</definedName>
    <definedName name="지적기능사2" localSheetId="8">#REF!</definedName>
    <definedName name="지적기능사2" localSheetId="9">#REF!</definedName>
    <definedName name="지적기능사2">#REF!</definedName>
    <definedName name="지적기능사2급" localSheetId="8">#REF!</definedName>
    <definedName name="지적기능사2급" localSheetId="9">#REF!</definedName>
    <definedName name="지적기능사2급">#REF!</definedName>
    <definedName name="지적기사_1급" localSheetId="7">#REF!</definedName>
    <definedName name="지적기사_2급" localSheetId="7">#REF!</definedName>
    <definedName name="지적기사1" localSheetId="8">#REF!</definedName>
    <definedName name="지적기사1" localSheetId="9">#REF!</definedName>
    <definedName name="지적기사1">#REF!</definedName>
    <definedName name="지적기사1급" localSheetId="8">#REF!</definedName>
    <definedName name="지적기사1급" localSheetId="9">#REF!</definedName>
    <definedName name="지적기사1급">#REF!</definedName>
    <definedName name="지적기사2" localSheetId="8">#REF!</definedName>
    <definedName name="지적기사2" localSheetId="9">#REF!</definedName>
    <definedName name="지적기사2">#REF!</definedName>
    <definedName name="지적기사2급" localSheetId="8">#REF!</definedName>
    <definedName name="지적기사2급" localSheetId="9">#REF!</definedName>
    <definedName name="지적기사2급">#REF!</definedName>
    <definedName name="지적도3" localSheetId="7">#REF!</definedName>
    <definedName name="지적편입면적" localSheetId="8">#REF!</definedName>
    <definedName name="지적편입면적" localSheetId="9">#REF!</definedName>
    <definedName name="지적편입면적">#REF!</definedName>
    <definedName name="지정물" localSheetId="8">#REF!</definedName>
    <definedName name="지정물" localSheetId="9">#REF!</definedName>
    <definedName name="지정물">#REF!</definedName>
    <definedName name="지주자료" localSheetId="8">#REF!</definedName>
    <definedName name="지주자료" localSheetId="9">#REF!</definedName>
    <definedName name="지주자료">#REF!</definedName>
    <definedName name="지중거리" localSheetId="8">#REF!</definedName>
    <definedName name="지중거리" localSheetId="9">#REF!</definedName>
    <definedName name="지중거리">#REF!</definedName>
    <definedName name="지지" localSheetId="7" hidden="1">#REF!</definedName>
    <definedName name="지지" hidden="1">#REF!</definedName>
    <definedName name="지지지" localSheetId="8">{"'미착금액'!$A$4:$G$14"}</definedName>
    <definedName name="지지지" localSheetId="9">{"'미착금액'!$A$4:$G$14"}</definedName>
    <definedName name="지지지">{"'미착금액'!$A$4:$G$14"}</definedName>
    <definedName name="지질" localSheetId="8">#REF!</definedName>
    <definedName name="지질" localSheetId="9">#REF!</definedName>
    <definedName name="지질">#REF!</definedName>
    <definedName name="지질2" localSheetId="8">#REF!</definedName>
    <definedName name="지질2" localSheetId="9">#REF!</definedName>
    <definedName name="지질2">#REF!</definedName>
    <definedName name="지질조사분석" localSheetId="8">#REF!</definedName>
    <definedName name="지질조사분석" localSheetId="9">#REF!</definedName>
    <definedName name="지질조사분석">#REF!</definedName>
    <definedName name="지출비" localSheetId="7">#REF!</definedName>
    <definedName name="지출비" localSheetId="8">#REF!</definedName>
    <definedName name="지출비" localSheetId="9">#REF!</definedName>
    <definedName name="지출비">#REF!</definedName>
    <definedName name="지층효용비" localSheetId="8">#REF!</definedName>
    <definedName name="지층효용비" localSheetId="9">#REF!</definedName>
    <definedName name="지층효용비">#REF!</definedName>
    <definedName name="지하연" localSheetId="8">#REF!</definedName>
    <definedName name="지하연" localSheetId="9">#REF!</definedName>
    <definedName name="지하연">#REF!</definedName>
    <definedName name="지하철이설" localSheetId="8" hidden="1">{#N/A,#N/A,FALSE,"3가";#N/A,#N/A,FALSE,"3나";#N/A,#N/A,FALSE,"3다"}</definedName>
    <definedName name="지하철이설" localSheetId="9" hidden="1">{#N/A,#N/A,FALSE,"3가";#N/A,#N/A,FALSE,"3나";#N/A,#N/A,FALSE,"3다"}</definedName>
    <definedName name="지하철이설" hidden="1">{#N/A,#N/A,FALSE,"3가";#N/A,#N/A,FALSE,"3나";#N/A,#N/A,FALSE,"3다"}</definedName>
    <definedName name="직노" localSheetId="8">#REF!</definedName>
    <definedName name="직노" localSheetId="9">#REF!</definedName>
    <definedName name="직노">#REF!</definedName>
    <definedName name="직노_1" localSheetId="8">#REF!</definedName>
    <definedName name="직노_1" localSheetId="9">#REF!</definedName>
    <definedName name="직노_1">#REF!</definedName>
    <definedName name="직노1" localSheetId="8">#REF!</definedName>
    <definedName name="직노1" localSheetId="9">#REF!</definedName>
    <definedName name="직노1">#REF!</definedName>
    <definedName name="직노2" localSheetId="8">#REF!</definedName>
    <definedName name="직노2" localSheetId="9">#REF!</definedName>
    <definedName name="직노2">#REF!</definedName>
    <definedName name="직노비" localSheetId="8">#REF!</definedName>
    <definedName name="직노비" localSheetId="9">#REF!</definedName>
    <definedName name="직노비">#REF!</definedName>
    <definedName name="직매54P" localSheetId="8" hidden="1">{#N/A,#N/A,TRUE,"토적및재료집계";#N/A,#N/A,TRUE,"토적및재료집계";#N/A,#N/A,TRUE,"단위량"}</definedName>
    <definedName name="직매54P" localSheetId="9" hidden="1">{#N/A,#N/A,TRUE,"토적및재료집계";#N/A,#N/A,TRUE,"토적및재료집계";#N/A,#N/A,TRUE,"단위량"}</definedName>
    <definedName name="직매54P" hidden="1">{#N/A,#N/A,TRUE,"토적및재료집계";#N/A,#N/A,TRUE,"토적및재료집계";#N/A,#N/A,TRUE,"단위량"}</definedName>
    <definedName name="직재" localSheetId="8">{"'용역비'!$A$4:$C$8"}</definedName>
    <definedName name="직재" localSheetId="9">{"'용역비'!$A$4:$C$8"}</definedName>
    <definedName name="직재">{"'용역비'!$A$4:$C$8"}</definedName>
    <definedName name="직접경비" localSheetId="8">#REF!</definedName>
    <definedName name="직접경비" localSheetId="9">#REF!</definedName>
    <definedName name="직접경비">#REF!</definedName>
    <definedName name="직접노무" localSheetId="8">#REF!</definedName>
    <definedName name="직접노무" localSheetId="9">#REF!</definedName>
    <definedName name="직접노무">#REF!</definedName>
    <definedName name="직접노무1" localSheetId="8">#REF!</definedName>
    <definedName name="직접노무1" localSheetId="9">#REF!</definedName>
    <definedName name="직접노무1">#REF!</definedName>
    <definedName name="직접노무비" localSheetId="8">#REF!</definedName>
    <definedName name="직접노무비" localSheetId="9">#REF!</definedName>
    <definedName name="직접노무비">#REF!</definedName>
    <definedName name="직접노뭅ㅣ" localSheetId="8">#REF!</definedName>
    <definedName name="직접노뭅ㅣ" localSheetId="9">#REF!</definedName>
    <definedName name="직접노뭅ㅣ">#REF!</definedName>
    <definedName name="직종" localSheetId="8">#REF!</definedName>
    <definedName name="직종" localSheetId="9">#REF!</definedName>
    <definedName name="직종">#REF!</definedName>
    <definedName name="진" localSheetId="8" hidden="1">{#N/A,#N/A,FALSE,"3가";#N/A,#N/A,FALSE,"3나";#N/A,#N/A,FALSE,"3다"}</definedName>
    <definedName name="진" localSheetId="9" hidden="1">{#N/A,#N/A,FALSE,"3가";#N/A,#N/A,FALSE,"3나";#N/A,#N/A,FALSE,"3다"}</definedName>
    <definedName name="진" hidden="1">{#N/A,#N/A,FALSE,"3가";#N/A,#N/A,FALSE,"3나";#N/A,#N/A,FALSE,"3다"}</definedName>
    <definedName name="진안영통토지" localSheetId="8">#REF!</definedName>
    <definedName name="진안영통토지" localSheetId="9">#REF!</definedName>
    <definedName name="진안영통토지">#REF!</definedName>
    <definedName name="진영" localSheetId="8" hidden="1">{#N/A,#N/A,FALSE,"전력간선"}</definedName>
    <definedName name="진영" localSheetId="9" hidden="1">{#N/A,#N/A,FALSE,"전력간선"}</definedName>
    <definedName name="진영" hidden="1">{#N/A,#N/A,FALSE,"전력간선"}</definedName>
    <definedName name="진짜원가" localSheetId="8">#REF!</definedName>
    <definedName name="진짜원가" localSheetId="9">#REF!</definedName>
    <definedName name="진짜원가">#REF!</definedName>
    <definedName name="진행" localSheetId="8">#REF!</definedName>
    <definedName name="진행" localSheetId="9">#REF!</definedName>
    <definedName name="진행">#REF!</definedName>
    <definedName name="진행1" localSheetId="8">#REF!</definedName>
    <definedName name="진행1" localSheetId="9">#REF!</definedName>
    <definedName name="진행1">#REF!</definedName>
    <definedName name="進行工事__小計" localSheetId="8">#REF!</definedName>
    <definedName name="進行工事__小計" localSheetId="9">#REF!</definedName>
    <definedName name="進行工事__小計">#REF!</definedName>
    <definedName name="進行工事__小計1" localSheetId="8">#REF!</definedName>
    <definedName name="進行工事__小計1" localSheetId="9">#REF!</definedName>
    <definedName name="進行工事__小計1">#REF!</definedName>
    <definedName name="집수정위치" localSheetId="8">#REF!</definedName>
    <definedName name="집수정위치" localSheetId="9">#REF!</definedName>
    <definedName name="집수정위치">#REF!</definedName>
    <definedName name="집합건물" localSheetId="8">#REF!</definedName>
    <definedName name="집합건물" localSheetId="9">#REF!</definedName>
    <definedName name="집합건물">#REF!</definedName>
    <definedName name="집합단가" localSheetId="8">#REF!</definedName>
    <definedName name="집합단가" localSheetId="9">#REF!</definedName>
    <definedName name="집합단가">#REF!</definedName>
    <definedName name="ㅊ" localSheetId="7">#REF!</definedName>
    <definedName name="ㅊ" localSheetId="8">#REF!</definedName>
    <definedName name="ㅊ" localSheetId="9">#REF!</definedName>
    <definedName name="ㅊ">#REF!</definedName>
    <definedName name="ㅊ799" localSheetId="7">#REF!</definedName>
    <definedName name="ㅊ799" localSheetId="8">#REF!</definedName>
    <definedName name="ㅊ799" localSheetId="9">#REF!</definedName>
    <definedName name="ㅊ799">#REF!</definedName>
    <definedName name="ㅊㄷㄴ" localSheetId="7" hidden="1">{#N/A,#N/A,FALSE,"운반시간"}</definedName>
    <definedName name="ㅊㄷㄴ" localSheetId="6" hidden="1">{#N/A,#N/A,FALSE,"운반시간"}</definedName>
    <definedName name="ㅊㄷㄴ" hidden="1">{#N/A,#N/A,FALSE,"운반시간"}</definedName>
    <definedName name="ㅊㅂㅂㅂㅂ" localSheetId="7">#REF!</definedName>
    <definedName name="ㅊㅂㅂㅂㅂ" localSheetId="8">#REF!</definedName>
    <definedName name="ㅊㅂㅂㅂㅂ" localSheetId="9">#REF!</definedName>
    <definedName name="ㅊㅂㅂㅂㅂ">#REF!</definedName>
    <definedName name="ㅊㅊ" localSheetId="7">#REF!</definedName>
    <definedName name="ㅊㅊㅊ" localSheetId="8" hidden="1">{#N/A,#N/A,FALSE,"이태원철근"}</definedName>
    <definedName name="ㅊㅊㅊ" localSheetId="9" hidden="1">{#N/A,#N/A,FALSE,"이태원철근"}</definedName>
    <definedName name="ㅊㅊㅊ" hidden="1">{#N/A,#N/A,TRUE,"매출진척-1";#N/A,#N/A,TRUE,"매출진척-2";#N/A,#N/A,TRUE,"제품실적";#N/A,#N/A,TRUE,"RAC";#N/A,#N/A,TRUE,"PAC ";#N/A,#N/A,TRUE,"재고현황";#N/A,#N/A,TRUE,"공지사항"}</definedName>
    <definedName name="ㅊㅌㅇㄱ" localSheetId="6">#N/A</definedName>
    <definedName name="ㅊㅍ" localSheetId="7">BlankMacro1</definedName>
    <definedName name="ㅊㅍ" localSheetId="6">BlankMacro1</definedName>
    <definedName name="차" localSheetId="7">BlankMacro1</definedName>
    <definedName name="차" localSheetId="8">#REF!</definedName>
    <definedName name="차" localSheetId="6">BlankMacro1</definedName>
    <definedName name="차" localSheetId="9">#REF!</definedName>
    <definedName name="차">#REF!</definedName>
    <definedName name="차량운반구" localSheetId="8" hidden="1">{"'손익현황'!$A$1:$J$29"}</definedName>
    <definedName name="차량운반구" localSheetId="9" hidden="1">{"'손익현황'!$A$1:$J$29"}</definedName>
    <definedName name="차량운반구" hidden="1">{"'손익현황'!$A$1:$J$29"}</definedName>
    <definedName name="차량운반비" localSheetId="8">#REF!</definedName>
    <definedName name="차량운반비" localSheetId="9">#REF!</definedName>
    <definedName name="차량운반비">#REF!</definedName>
    <definedName name="차선도색" localSheetId="8" hidden="1">{"'산출근거'!$B$4:$D$8"}</definedName>
    <definedName name="차선도색" localSheetId="9" hidden="1">{"'산출근거'!$B$4:$D$8"}</definedName>
    <definedName name="차선도색" hidden="1">{"'산출근거'!$B$4:$D$8"}</definedName>
    <definedName name="차선도색위치조서" localSheetId="8">#REF!</definedName>
    <definedName name="차선도색위치조서" localSheetId="9">#REF!</definedName>
    <definedName name="차선도색위치조서">#REF!</definedName>
    <definedName name="차선도색집계" localSheetId="8">#REF!</definedName>
    <definedName name="차선도색집계" localSheetId="9">#REF!</definedName>
    <definedName name="차선도색집계">#REF!</definedName>
    <definedName name="차수벽높이" localSheetId="8">#REF!</definedName>
    <definedName name="차수벽높이" localSheetId="9">#REF!</definedName>
    <definedName name="차수벽높이">#REF!</definedName>
    <definedName name="차수벽두께" localSheetId="8">#REF!</definedName>
    <definedName name="차수벽두께" localSheetId="9">#REF!</definedName>
    <definedName name="차수벽두께">#REF!</definedName>
    <definedName name="차양" localSheetId="8">#REF!</definedName>
    <definedName name="차양" localSheetId="9">#REF!</definedName>
    <definedName name="차양">#REF!</definedName>
    <definedName name="차차차" localSheetId="7" hidden="1">{#N/A,#N/A,FALSE,"2~8번"}</definedName>
    <definedName name="차차차" localSheetId="6" hidden="1">{#N/A,#N/A,FALSE,"2~8번"}</definedName>
    <definedName name="차차차" hidden="1">{#N/A,#N/A,FALSE,"2~8번"}</definedName>
    <definedName name="차ㅓㅇ" localSheetId="7">#REF!</definedName>
    <definedName name="차ㅓㅇ" localSheetId="8">#REF!</definedName>
    <definedName name="차ㅓㅇ" localSheetId="6">#REF!</definedName>
    <definedName name="차ㅓㅇ" localSheetId="9">#REF!</definedName>
    <definedName name="차ㅓㅇ">#REF!</definedName>
    <definedName name="착공월" localSheetId="7">#REF!</definedName>
    <definedName name="착공월" localSheetId="8">#REF!</definedName>
    <definedName name="착공월" localSheetId="9">#REF!</definedName>
    <definedName name="착공월">#REF!</definedName>
    <definedName name="착암공" localSheetId="8">#REF!</definedName>
    <definedName name="착암공" localSheetId="9">#REF!</definedName>
    <definedName name="착암공">#REF!</definedName>
    <definedName name="착정심도" localSheetId="7">#REF!</definedName>
    <definedName name="찬선규제" localSheetId="8">#REF!</definedName>
    <definedName name="찬선규제" localSheetId="9">#REF!</definedName>
    <definedName name="찬선규제">#REF!</definedName>
    <definedName name="찰" localSheetId="8">#REF!</definedName>
    <definedName name="찰" localSheetId="9">#REF!</definedName>
    <definedName name="찰">#REF!</definedName>
    <definedName name="찰샇기" hidden="1">#REF!</definedName>
    <definedName name="참고" localSheetId="7">#REF!</definedName>
    <definedName name="참고사항" localSheetId="7">#REF!</definedName>
    <definedName name="참고사항" localSheetId="8">#REF!</definedName>
    <definedName name="참고사항" localSheetId="9">#REF!</definedName>
    <definedName name="참고사항">#REF!</definedName>
    <definedName name="참여" localSheetId="8">#REF!</definedName>
    <definedName name="참여" localSheetId="9">#REF!</definedName>
    <definedName name="참여">#REF!</definedName>
    <definedName name="참조" localSheetId="8">#REF!</definedName>
    <definedName name="참조" localSheetId="9">#REF!</definedName>
    <definedName name="참조">#REF!</definedName>
    <definedName name="참조표" localSheetId="8">#REF!</definedName>
    <definedName name="참조표" localSheetId="9">#REF!</definedName>
    <definedName name="참조표">#REF!</definedName>
    <definedName name="창" localSheetId="8">#REF!</definedName>
    <definedName name="창" localSheetId="9">#REF!</definedName>
    <definedName name="창">#REF!</definedName>
    <definedName name="창고" localSheetId="8">#REF!</definedName>
    <definedName name="창고" localSheetId="9">#REF!</definedName>
    <definedName name="창고">#REF!</definedName>
    <definedName name="창보" localSheetId="7" hidden="1">{#N/A,#N/A,FALSE,"운반시간"}</definedName>
    <definedName name="창보" localSheetId="6" hidden="1">{#N/A,#N/A,FALSE,"운반시간"}</definedName>
    <definedName name="창보" hidden="1">{#N/A,#N/A,FALSE,"운반시간"}</definedName>
    <definedName name="창호목공" localSheetId="7">#REF!</definedName>
    <definedName name="창호목공" localSheetId="8">#REF!</definedName>
    <definedName name="창호목공" localSheetId="9">#REF!</definedName>
    <definedName name="창호목공">#REF!</definedName>
    <definedName name="채권자" localSheetId="7">#REF!</definedName>
    <definedName name="채권자풀" localSheetId="7">#REF!</definedName>
    <definedName name="채소가공생산" localSheetId="8">#REF!</definedName>
    <definedName name="채소가공생산" localSheetId="9">#REF!</definedName>
    <definedName name="채소가공생산">#REF!</definedName>
    <definedName name="천" localSheetId="6">#N/A</definedName>
    <definedName name="천공간격" localSheetId="7">#REF!</definedName>
    <definedName name="천공간격" localSheetId="6">#REF!</definedName>
    <definedName name="천공장" localSheetId="6">#REF!</definedName>
    <definedName name="철" localSheetId="8">#REF!</definedName>
    <definedName name="철" localSheetId="6">#N/A</definedName>
    <definedName name="철" localSheetId="9">#REF!</definedName>
    <definedName name="철">#REF!</definedName>
    <definedName name="철____공" localSheetId="7">#REF!</definedName>
    <definedName name="철____공" localSheetId="6">#REF!</definedName>
    <definedName name="철_골_공" localSheetId="6">#REF!</definedName>
    <definedName name="철1" localSheetId="6">#N/A</definedName>
    <definedName name="철2" localSheetId="6">#N/A</definedName>
    <definedName name="철거" localSheetId="8">#REF!</definedName>
    <definedName name="철거" localSheetId="9">#REF!</definedName>
    <definedName name="철거">#REF!</definedName>
    <definedName name="철거용역비" localSheetId="7">#REF!</definedName>
    <definedName name="철거용역비" localSheetId="6">#REF!</definedName>
    <definedName name="철골협의" hidden="1">{#N/A,#N/A,FALSE,"현장 NCR 분석";#N/A,#N/A,FALSE,"현장품질감사";#N/A,#N/A,FALSE,"현장품질감사"}</definedName>
    <definedName name="철공" localSheetId="6">#REF!</definedName>
    <definedName name="철구사업본부" localSheetId="8">#REF!</definedName>
    <definedName name="철구사업본부" localSheetId="9">#REF!</definedName>
    <definedName name="철구사업본부">#REF!</definedName>
    <definedName name="철근" localSheetId="8">#REF!</definedName>
    <definedName name="철근" localSheetId="9">#REF!</definedName>
    <definedName name="철근">#REF!</definedName>
    <definedName name="철근가공조립" localSheetId="8">#REF!</definedName>
    <definedName name="철근가공조립" localSheetId="9">#REF!</definedName>
    <definedName name="철근가공조립">#REF!</definedName>
    <definedName name="철근운반" localSheetId="6">#N/A</definedName>
    <definedName name="철근운반_덤프10.5톤_경운기__Ton당" localSheetId="7">#REF!</definedName>
    <definedName name="철근운반_덤프10.5톤_경운기__Ton당" localSheetId="6">#REF!</definedName>
    <definedName name="철근장" localSheetId="8">#REF!</definedName>
    <definedName name="철근장" localSheetId="6">#REF!</definedName>
    <definedName name="철근장" localSheetId="9">#REF!</definedName>
    <definedName name="철근장">#REF!</definedName>
    <definedName name="철근직경D13" localSheetId="8">#REF!</definedName>
    <definedName name="철근직경D13" localSheetId="9">#REF!</definedName>
    <definedName name="철근직경D13">#REF!</definedName>
    <definedName name="철근직경D16_25" localSheetId="8">#REF!</definedName>
    <definedName name="철근직경D16_25" localSheetId="9">#REF!</definedName>
    <definedName name="철근직경D16_25">#REF!</definedName>
    <definedName name="철근직경D29_35" localSheetId="8">#REF!</definedName>
    <definedName name="철근직경D29_35" localSheetId="9">#REF!</definedName>
    <definedName name="철근직경D29_35">#REF!</definedName>
    <definedName name="철추" localSheetId="8">#REF!</definedName>
    <definedName name="철추" localSheetId="9">#REF!</definedName>
    <definedName name="철추">#REF!</definedName>
    <definedName name="철콘갑지" localSheetId="6">#N/A</definedName>
    <definedName name="철탑" localSheetId="8" hidden="1">#REF!</definedName>
    <definedName name="철탑" localSheetId="9" hidden="1">#REF!</definedName>
    <definedName name="철탑" hidden="1">#REF!</definedName>
    <definedName name="철탑부지" localSheetId="8" hidden="1">#REF!</definedName>
    <definedName name="철탑부지" localSheetId="9" hidden="1">#REF!</definedName>
    <definedName name="철탑부지" hidden="1">#REF!</definedName>
    <definedName name="철탑일위" localSheetId="8" hidden="1">#REF!</definedName>
    <definedName name="철탑일위" localSheetId="9" hidden="1">#REF!</definedName>
    <definedName name="철탑일위" hidden="1">#REF!</definedName>
    <definedName name="첫장" hidden="1">{"'용역비'!$A$4:$C$8"}</definedName>
    <definedName name="첫장1" hidden="1">{"'용역비'!$A$4:$C$8"}</definedName>
    <definedName name="청구내역" localSheetId="7">#REF!</definedName>
    <definedName name="청구내역" localSheetId="6">#REF!</definedName>
    <definedName name="청구서" localSheetId="8">#REF!</definedName>
    <definedName name="청구서" localSheetId="6">#REF!</definedName>
    <definedName name="청구서" localSheetId="9">#REF!</definedName>
    <definedName name="청구서">#REF!</definedName>
    <definedName name="청구서1" localSheetId="8" hidden="1">#REF!</definedName>
    <definedName name="청구서1" localSheetId="9" hidden="1">#REF!</definedName>
    <definedName name="청구서1" hidden="1">#REF!</definedName>
    <definedName name="청구서2" localSheetId="7">#REF!</definedName>
    <definedName name="청구서2" localSheetId="8">#REF!</definedName>
    <definedName name="청구서2" localSheetId="9">#REF!</definedName>
    <definedName name="청구서2">#REF!</definedName>
    <definedName name="청구서사본" localSheetId="8">#REF!</definedName>
    <definedName name="청구서사본" localSheetId="9">#REF!</definedName>
    <definedName name="청구서사본">#REF!</definedName>
    <definedName name="청도" localSheetId="8">물건조서!청도</definedName>
    <definedName name="청도" localSheetId="9">물건조서!청도</definedName>
    <definedName name="청도">[0]!청도</definedName>
    <definedName name="청복7" localSheetId="8">#REF!</definedName>
    <definedName name="청복7" localSheetId="9">#REF!</definedName>
    <definedName name="청복7">#REF!</definedName>
    <definedName name="청복도시9" localSheetId="8">#REF!</definedName>
    <definedName name="청복도시9" localSheetId="9">#REF!</definedName>
    <definedName name="청복도시9">#REF!</definedName>
    <definedName name="淸算工事__小計" localSheetId="8">#REF!</definedName>
    <definedName name="淸算工事__小計" localSheetId="9">#REF!</definedName>
    <definedName name="淸算工事__小計">#REF!</definedName>
    <definedName name="청산액조서" localSheetId="8">#REF!</definedName>
    <definedName name="청산액조서" localSheetId="9">#REF!</definedName>
    <definedName name="청산액조서">#REF!</definedName>
    <definedName name="청상과부" localSheetId="8">#REF!</definedName>
    <definedName name="청상과부" localSheetId="9">#REF!</definedName>
    <definedName name="청상과부">#REF!</definedName>
    <definedName name="청상과부1" localSheetId="8">#REF!</definedName>
    <definedName name="청상과부1" localSheetId="9">#REF!</definedName>
    <definedName name="청상과부1">#REF!</definedName>
    <definedName name="총" localSheetId="8">#REF!</definedName>
    <definedName name="총" localSheetId="9">#REF!</definedName>
    <definedName name="총계" localSheetId="8">#REF!</definedName>
    <definedName name="총계" localSheetId="9">#REF!</definedName>
    <definedName name="총계">#REF!</definedName>
    <definedName name="총계1" localSheetId="8">#REF!</definedName>
    <definedName name="총계1" localSheetId="9">#REF!</definedName>
    <definedName name="총계1">#REF!</definedName>
    <definedName name="총공사_1" localSheetId="8">#REF!</definedName>
    <definedName name="총공사_1" localSheetId="9">#REF!</definedName>
    <definedName name="총공사_1">#REF!</definedName>
    <definedName name="총공사비" localSheetId="8">#REF!</definedName>
    <definedName name="총공사비" localSheetId="9">#REF!</definedName>
    <definedName name="총공사비">#REF!</definedName>
    <definedName name="총괄11" localSheetId="8" hidden="1">{#N/A,#N/A,FALSE,"3가";#N/A,#N/A,FALSE,"3나";#N/A,#N/A,FALSE,"3다"}</definedName>
    <definedName name="총괄11" localSheetId="9" hidden="1">{#N/A,#N/A,FALSE,"3가";#N/A,#N/A,FALSE,"3나";#N/A,#N/A,FALSE,"3다"}</definedName>
    <definedName name="총괄11" hidden="1">{#N/A,#N/A,FALSE,"3가";#N/A,#N/A,FALSE,"3나";#N/A,#N/A,FALSE,"3다"}</definedName>
    <definedName name="총괄CEO" localSheetId="8">#REF!</definedName>
    <definedName name="총괄CEO" localSheetId="9">#REF!</definedName>
    <definedName name="총괄CEO">#REF!</definedName>
    <definedName name="총괄예산규모" localSheetId="8">#REF!</definedName>
    <definedName name="총괄예산규모" localSheetId="9">#REF!</definedName>
    <definedName name="총괄예산규모">#REF!</definedName>
    <definedName name="총괄예산규모2" localSheetId="8">#REF!</definedName>
    <definedName name="총괄예산규모2" localSheetId="9">#REF!</definedName>
    <definedName name="총괄예산규모2">#REF!</definedName>
    <definedName name="총괄표3" hidden="1">{#N/A,#N/A,FALSE,"현장 NCR 분석";#N/A,#N/A,FALSE,"현장품질감사";#N/A,#N/A,FALSE,"현장품질감사"}</definedName>
    <definedName name="총괄표요" localSheetId="8" hidden="1">#REF!</definedName>
    <definedName name="총괄표요" localSheetId="9" hidden="1">#REF!</definedName>
    <definedName name="총괄표요" hidden="1">#REF!</definedName>
    <definedName name="총명세표" localSheetId="7">#REF!</definedName>
    <definedName name="총명세표" localSheetId="8">#REF!</definedName>
    <definedName name="총명세표" localSheetId="9">#REF!</definedName>
    <definedName name="총명세표">#REF!</definedName>
    <definedName name="총액계산" localSheetId="8">#REF!</definedName>
    <definedName name="총액계산" localSheetId="9">#REF!</definedName>
    <definedName name="총액계산">#REF!</definedName>
    <definedName name="총재" localSheetId="8">#REF!</definedName>
    <definedName name="총재" localSheetId="9">#REF!</definedName>
    <definedName name="총재">#REF!</definedName>
    <definedName name="총폭" localSheetId="8">#REF!</definedName>
    <definedName name="총폭" localSheetId="9">#REF!</definedName>
    <definedName name="총폭">#REF!</definedName>
    <definedName name="최건진행" localSheetId="8">#REF!</definedName>
    <definedName name="최건진행" localSheetId="9">#REF!</definedName>
    <definedName name="최건진행">#REF!</definedName>
    <definedName name="최건청산" localSheetId="8">#REF!</definedName>
    <definedName name="최건청산" localSheetId="9">#REF!</definedName>
    <definedName name="최건청산">#REF!</definedName>
    <definedName name="최건청산2" localSheetId="8">#REF!</definedName>
    <definedName name="최건청산2" localSheetId="9">#REF!</definedName>
    <definedName name="최건청산2">#REF!</definedName>
    <definedName name="최만진" localSheetId="8">#REF!</definedName>
    <definedName name="최만진" localSheetId="9">#REF!</definedName>
    <definedName name="최만진">#REF!</definedName>
    <definedName name="최저내용년수" localSheetId="8">#REF!</definedName>
    <definedName name="최저내용년수" localSheetId="9">#REF!</definedName>
    <definedName name="최저내용년수">#REF!</definedName>
    <definedName name="최저보상">3000000</definedName>
    <definedName name="최저보상_적용">3000000</definedName>
    <definedName name="최적화" localSheetId="8" hidden="1">{#N/A,#N/A,FALSE,"3가";#N/A,#N/A,FALSE,"3나";#N/A,#N/A,FALSE,"3다"}</definedName>
    <definedName name="최적화" localSheetId="9" hidden="1">{#N/A,#N/A,FALSE,"3가";#N/A,#N/A,FALSE,"3나";#N/A,#N/A,FALSE,"3다"}</definedName>
    <definedName name="최적화" hidden="1">{#N/A,#N/A,FALSE,"3가";#N/A,#N/A,FALSE,"3나";#N/A,#N/A,FALSE,"3다"}</definedName>
    <definedName name="최종" localSheetId="8" hidden="1">#REF!</definedName>
    <definedName name="최종" localSheetId="9" hidden="1">#REF!</definedName>
    <definedName name="최종" hidden="1">#REF!</definedName>
    <definedName name="최종대비표">#N/A</definedName>
    <definedName name="최종영업권조서" localSheetId="8">#REF!</definedName>
    <definedName name="최종영업권조서" localSheetId="9">#REF!</definedName>
    <definedName name="최종영업권조서">#REF!</definedName>
    <definedName name="최종재평가목록" localSheetId="8">#REF!</definedName>
    <definedName name="최종재평가목록" localSheetId="9">#REF!</definedName>
    <definedName name="최종재평가목록">#REF!</definedName>
    <definedName name="최종조사번호" localSheetId="8">#REF!</definedName>
    <definedName name="최종조사번호" localSheetId="9">#REF!</definedName>
    <definedName name="최종조사번호">#REF!</definedName>
    <definedName name="최종조서" hidden="1">{#N/A,#N/A,TRUE,"매출진척-1";#N/A,#N/A,TRUE,"매출진척-2";#N/A,#N/A,TRUE,"제품실적";#N/A,#N/A,TRUE,"RAC";#N/A,#N/A,TRUE,"PAC ";#N/A,#N/A,TRUE,"재고현황";#N/A,#N/A,TRUE,"공지사항"}</definedName>
    <definedName name="추가사항" localSheetId="8" hidden="1">{#N/A,#N/A,FALSE,"견적조건";#N/A,#N/A,FALSE,"산출근거"}</definedName>
    <definedName name="추가사항" localSheetId="9" hidden="1">{#N/A,#N/A,FALSE,"견적조건";#N/A,#N/A,FALSE,"산출근거"}</definedName>
    <definedName name="추가사항" hidden="1">{#N/A,#N/A,FALSE,"견적조건";#N/A,#N/A,FALSE,"산출근거"}</definedName>
    <definedName name="추정사업계획" localSheetId="8">#REF!</definedName>
    <definedName name="추정사업계획" localSheetId="9">#REF!</definedName>
    <definedName name="추정사업계획">#REF!</definedName>
    <definedName name="추진" localSheetId="8">#REF!</definedName>
    <definedName name="추진" localSheetId="9">#REF!</definedName>
    <definedName name="추진">#REF!</definedName>
    <definedName name="추진현황" localSheetId="8">#REF!</definedName>
    <definedName name="추진현황" localSheetId="9">#REF!</definedName>
    <definedName name="추진현황">#REF!</definedName>
    <definedName name="축산보상" localSheetId="8">#REF!</definedName>
    <definedName name="축산보상" localSheetId="9">#REF!</definedName>
    <definedName name="축산보상">#REF!</definedName>
    <definedName name="축전지설치품" localSheetId="8">#REF!</definedName>
    <definedName name="축전지설치품" localSheetId="9">#REF!</definedName>
    <definedName name="축전지설치품">#REF!</definedName>
    <definedName name="춘천두부생산" localSheetId="8">#REF!</definedName>
    <definedName name="춘천두부생산" localSheetId="9">#REF!</definedName>
    <definedName name="춘천두부생산">#REF!</definedName>
    <definedName name="출력" localSheetId="8">#REF!</definedName>
    <definedName name="출력" localSheetId="9">#REF!</definedName>
    <definedName name="출력">#REF!</definedName>
    <definedName name="출력1" localSheetId="8">#REF!</definedName>
    <definedName name="출력1" localSheetId="9">#REF!</definedName>
    <definedName name="출력1">#REF!</definedName>
    <definedName name="출판" localSheetId="8" hidden="1">{#N/A,#N/A,FALSE,"지침";#N/A,#N/A,FALSE,"환경분석";#N/A,#N/A,FALSE,"Sheet16"}</definedName>
    <definedName name="출판" localSheetId="9" hidden="1">{#N/A,#N/A,FALSE,"지침";#N/A,#N/A,FALSE,"환경분석";#N/A,#N/A,FALSE,"Sheet16"}</definedName>
    <definedName name="출판" hidden="1">{#N/A,#N/A,FALSE,"지침";#N/A,#N/A,FALSE,"환경분석";#N/A,#N/A,FALSE,"Sheet16"}</definedName>
    <definedName name="출판C" localSheetId="8">#REF!</definedName>
    <definedName name="출판C" localSheetId="9">#REF!</definedName>
    <definedName name="출판C">#REF!</definedName>
    <definedName name="출판CF" localSheetId="8">#REF!</definedName>
    <definedName name="출판CF" localSheetId="9">#REF!</definedName>
    <definedName name="출판CF">#REF!</definedName>
    <definedName name="충남신설" localSheetId="8">#REF!</definedName>
    <definedName name="충남신설" localSheetId="9">#REF!</definedName>
    <definedName name="충남신설">#REF!</definedName>
    <definedName name="충돌">#N/A</definedName>
    <definedName name="충북1" localSheetId="8" hidden="1">{#N/A,#N/A,FALSE,"3가";#N/A,#N/A,FALSE,"3나";#N/A,#N/A,FALSE,"3다"}</definedName>
    <definedName name="충북1" localSheetId="9" hidden="1">{#N/A,#N/A,FALSE,"3가";#N/A,#N/A,FALSE,"3나";#N/A,#N/A,FALSE,"3다"}</definedName>
    <definedName name="충북1" hidden="1">{#N/A,#N/A,FALSE,"3가";#N/A,#N/A,FALSE,"3나";#N/A,#N/A,FALSE,"3다"}</definedName>
    <definedName name="충북2" localSheetId="8" hidden="1">{#N/A,#N/A,FALSE,"3가";#N/A,#N/A,FALSE,"3나";#N/A,#N/A,FALSE,"3다"}</definedName>
    <definedName name="충북2" localSheetId="9" hidden="1">{#N/A,#N/A,FALSE,"3가";#N/A,#N/A,FALSE,"3나";#N/A,#N/A,FALSE,"3다"}</definedName>
    <definedName name="충북2" hidden="1">{#N/A,#N/A,FALSE,"3가";#N/A,#N/A,FALSE,"3나";#N/A,#N/A,FALSE,"3다"}</definedName>
    <definedName name="충북신설" localSheetId="8">#REF!</definedName>
    <definedName name="충북신설" localSheetId="9">#REF!</definedName>
    <definedName name="충북신설">#REF!</definedName>
    <definedName name="충효LGT" localSheetId="8">물건조서!충효LGT</definedName>
    <definedName name="충효LGT" localSheetId="9">물건조서!충효LGT</definedName>
    <definedName name="충효LGT">[0]!충효LGT</definedName>
    <definedName name="취득1" localSheetId="8">#REF!</definedName>
    <definedName name="취득1" localSheetId="9">#REF!</definedName>
    <definedName name="취득1">#REF!</definedName>
    <definedName name="취득2" localSheetId="8">#REF!</definedName>
    <definedName name="취득2" localSheetId="9">#REF!</definedName>
    <definedName name="취득2">#REF!</definedName>
    <definedName name="취득일" localSheetId="8">#REF!</definedName>
    <definedName name="취득일" localSheetId="9">#REF!</definedName>
    <definedName name="취득일">#REF!</definedName>
    <definedName name="취득일기준" localSheetId="8">#REF!</definedName>
    <definedName name="취득일기준" localSheetId="9">#REF!</definedName>
    <definedName name="취득일기준">#REF!</definedName>
    <definedName name="취소국소" localSheetId="8">BLCH</definedName>
    <definedName name="취소국소" localSheetId="9">BLCH</definedName>
    <definedName name="취소국소">BLCH</definedName>
    <definedName name="측" localSheetId="8">#REF!</definedName>
    <definedName name="측" localSheetId="9">#REF!</definedName>
    <definedName name="측">#REF!</definedName>
    <definedName name="측량" localSheetId="8">#REF!</definedName>
    <definedName name="측량" localSheetId="9">#REF!</definedName>
    <definedName name="측량">#REF!</definedName>
    <definedName name="측정기" localSheetId="8" hidden="1">{#N/A,#N/A,FALSE,"3가";#N/A,#N/A,FALSE,"3나";#N/A,#N/A,FALSE,"3다"}</definedName>
    <definedName name="측정기" localSheetId="9" hidden="1">{#N/A,#N/A,FALSE,"3가";#N/A,#N/A,FALSE,"3나";#N/A,#N/A,FALSE,"3다"}</definedName>
    <definedName name="측정기" hidden="1">{#N/A,#N/A,FALSE,"3가";#N/A,#N/A,FALSE,"3나";#N/A,#N/A,FALSE,"3다"}</definedName>
    <definedName name="층" localSheetId="8">#REF!</definedName>
    <definedName name="층" localSheetId="9">#REF!</definedName>
    <definedName name="층">#REF!</definedName>
    <definedName name="층가도면" localSheetId="8">{"'기별(광-일산)'!$A$1:$CE$46"}</definedName>
    <definedName name="층가도면" localSheetId="9">{"'기별(광-일산)'!$A$1:$CE$46"}</definedName>
    <definedName name="층가도면">{"'기별(광-일산)'!$A$1:$CE$46"}</definedName>
    <definedName name="층별" localSheetId="8">#REF!</definedName>
    <definedName name="층별" localSheetId="9">#REF!</definedName>
    <definedName name="층별">#REF!</definedName>
    <definedName name="층별임대" localSheetId="8">#REF!</definedName>
    <definedName name="층별임대" localSheetId="9">#REF!</definedName>
    <definedName name="층별임대">#REF!</definedName>
    <definedName name="층별효용" localSheetId="8">#REF!</definedName>
    <definedName name="층별효용" localSheetId="9">#REF!</definedName>
    <definedName name="층별효용">#REF!</definedName>
    <definedName name="층지수" localSheetId="8">#REF!</definedName>
    <definedName name="층지수" localSheetId="9">#REF!</definedName>
    <definedName name="층지수">#REF!</definedName>
    <definedName name="층호" localSheetId="7">#REF!</definedName>
    <definedName name="층호" localSheetId="8">#REF!</definedName>
    <definedName name="층호" localSheetId="9">#REF!</definedName>
    <definedName name="층호">#REF!</definedName>
    <definedName name="치" localSheetId="8">#REF!</definedName>
    <definedName name="치" localSheetId="9">#REF!</definedName>
    <definedName name="치">#REF!</definedName>
    <definedName name="친구" localSheetId="7">BlankMacro1</definedName>
    <definedName name="친구" localSheetId="8">BlankMacro1</definedName>
    <definedName name="친구" localSheetId="6">BlankMacro1</definedName>
    <definedName name="친구" localSheetId="9">BlankMacro1</definedName>
    <definedName name="친구">BlankMacro1</definedName>
    <definedName name="칠" localSheetId="7">#REF!</definedName>
    <definedName name="칠" localSheetId="6">#REF!</definedName>
    <definedName name="칠씨" localSheetId="8">#REF!</definedName>
    <definedName name="칠씨" localSheetId="9">#REF!</definedName>
    <definedName name="칠씨">#REF!</definedName>
    <definedName name="ㅋ" localSheetId="8">#REF!</definedName>
    <definedName name="ㅋ" localSheetId="6">#REF!</definedName>
    <definedName name="ㅋ" localSheetId="9">#REF!</definedName>
    <definedName name="ㅋ">#REF!</definedName>
    <definedName name="ㅋ1" localSheetId="8">#REF!</definedName>
    <definedName name="ㅋ1" localSheetId="9">#REF!</definedName>
    <definedName name="ㅋ1">#REF!</definedName>
    <definedName name="ㅋㄴㄴ" localSheetId="8">#REF!</definedName>
    <definedName name="ㅋㄴㄴ" localSheetId="9">#REF!</definedName>
    <definedName name="ㅋㄴㄴ">#REF!</definedName>
    <definedName name="ㅋㄹ" localSheetId="7">BlankMacro1</definedName>
    <definedName name="ㅋㄹ" localSheetId="6">BlankMacro1</definedName>
    <definedName name="ㅋㅋ" localSheetId="7">#REF!</definedName>
    <definedName name="ㅋㅋ" localSheetId="8">#REF!</definedName>
    <definedName name="ㅋㅋ" localSheetId="6">#REF!</definedName>
    <definedName name="ㅋㅋ" localSheetId="9">#REF!</definedName>
    <definedName name="ㅋㅋ">#REF!</definedName>
    <definedName name="ㅋㅋㅋ" localSheetId="7" hidden="1">{#N/A,#N/A,FALSE,"조골재"}</definedName>
    <definedName name="ㅋㅋㅋ" localSheetId="6" hidden="1">{#N/A,#N/A,FALSE,"조골재"}</definedName>
    <definedName name="ㅋㅋㅋ" hidden="1">{#N/A,#N/A,FALSE,"조골재"}</definedName>
    <definedName name="ㅋㅋㅋㅋ" localSheetId="7">#REF!</definedName>
    <definedName name="ㅋㅋㅋㅋ" localSheetId="8">#REF!</definedName>
    <definedName name="ㅋㅋㅋㅋ" localSheetId="9">#REF!</definedName>
    <definedName name="ㅋㅋㅋㅋ">#REF!</definedName>
    <definedName name="ㅋㅋㅋㅋㅋ" localSheetId="8" hidden="1">{#N/A,#N/A,FALSE,"전력간선"}</definedName>
    <definedName name="ㅋㅋㅋㅋㅋ" localSheetId="9" hidden="1">{#N/A,#N/A,FALSE,"전력간선"}</definedName>
    <definedName name="ㅋㅋㅋㅋㅋ" hidden="1">{#N/A,#N/A,FALSE,"전력간선"}</definedName>
    <definedName name="ㅋㅌ" hidden="1">{"'용역비'!$A$4:$C$8"}</definedName>
    <definedName name="ㅋㅌㄿ" localSheetId="7">BlankMacro1</definedName>
    <definedName name="ㅋㅌㄿ" localSheetId="6">BlankMacro1</definedName>
    <definedName name="카" localSheetId="7">#REF!</definedName>
    <definedName name="카" localSheetId="8">#REF!</definedName>
    <definedName name="카" localSheetId="6">#REF!</definedName>
    <definedName name="카" localSheetId="9">#REF!</definedName>
    <definedName name="카">#REF!</definedName>
    <definedName name="카카" localSheetId="8" hidden="1">{#N/A,#N/A,FALSE,"전력간선"}</definedName>
    <definedName name="카카" localSheetId="9" hidden="1">{#N/A,#N/A,FALSE,"전력간선"}</definedName>
    <definedName name="카카" hidden="1">{#N/A,#N/A,FALSE,"전력간선"}</definedName>
    <definedName name="카카1" localSheetId="8" hidden="1">{#N/A,#N/A,FALSE,"전력간선"}</definedName>
    <definedName name="카카1" localSheetId="9" hidden="1">{#N/A,#N/A,FALSE,"전력간선"}</definedName>
    <definedName name="카카1" hidden="1">{#N/A,#N/A,FALSE,"전력간선"}</definedName>
    <definedName name="카피" hidden="1">{#N/A,#N/A,FALSE,"단면 제원"}</definedName>
    <definedName name="캐쉬" localSheetId="8" hidden="1">{#N/A,#N/A,FALSE,"지침";#N/A,#N/A,FALSE,"환경분석";#N/A,#N/A,FALSE,"Sheet16"}</definedName>
    <definedName name="캐쉬" localSheetId="9" hidden="1">{#N/A,#N/A,FALSE,"지침";#N/A,#N/A,FALSE,"환경분석";#N/A,#N/A,FALSE,"Sheet16"}</definedName>
    <definedName name="캐쉬" hidden="1">{#N/A,#N/A,FALSE,"지침";#N/A,#N/A,FALSE,"환경분석";#N/A,#N/A,FALSE,"Sheet16"}</definedName>
    <definedName name="캐피탈제출" localSheetId="8" hidden="1">{#N/A,#N/A,FALSE,"현장 NCR 분석";#N/A,#N/A,FALSE,"현장품질감사";#N/A,#N/A,FALSE,"현장품질감사"}</definedName>
    <definedName name="캐피탈제출" localSheetId="9" hidden="1">{#N/A,#N/A,FALSE,"현장 NCR 분석";#N/A,#N/A,FALSE,"현장품질감사";#N/A,#N/A,FALSE,"현장품질감사"}</definedName>
    <definedName name="캐피탈제출" hidden="1">{#N/A,#N/A,FALSE,"현장 NCR 분석";#N/A,#N/A,FALSE,"현장품질감사";#N/A,#N/A,FALSE,"현장품질감사"}</definedName>
    <definedName name="커머" hidden="1">{#N/A,#N/A,FALSE,"1.CRITERIA";#N/A,#N/A,FALSE,"2.IS";#N/A,#N/A,FALSE,"3.BS";#N/A,#N/A,FALSE,"4.PER PL";#N/A,#N/A,FALSE,"5.INVESTMENT";#N/A,#N/A,FALSE,"6.공문";#N/A,#N/A,FALSE,"7.netinvest"}</definedName>
    <definedName name="컼커" hidden="1">{#N/A,#N/A,FALSE,"1.CRITERIA";#N/A,#N/A,FALSE,"2.IS";#N/A,#N/A,FALSE,"3.BS";#N/A,#N/A,FALSE,"4.PER PL";#N/A,#N/A,FALSE,"5.INVESTMENT";#N/A,#N/A,FALSE,"6.공문";#N/A,#N/A,FALSE,"7.netinvest"}</definedName>
    <definedName name="케이블" localSheetId="8">#REF!</definedName>
    <definedName name="케이블" localSheetId="9">#REF!</definedName>
    <definedName name="케이블">#REF!</definedName>
    <definedName name="케이블명찰" localSheetId="8">#REF!</definedName>
    <definedName name="케이블명찰" localSheetId="9">#REF!</definedName>
    <definedName name="케이블명찰">#REF!</definedName>
    <definedName name="케이블명찰지중" localSheetId="8">#REF!</definedName>
    <definedName name="케이블명찰지중" localSheetId="9">#REF!</definedName>
    <definedName name="케이블명찰지중">#REF!</definedName>
    <definedName name="케이블바인드신설1" localSheetId="8">#REF!</definedName>
    <definedName name="케이블바인드신설1" localSheetId="9">#REF!</definedName>
    <definedName name="케이블바인드신설1">#REF!</definedName>
    <definedName name="케이블바인드신설2" localSheetId="8">#REF!</definedName>
    <definedName name="케이블바인드신설2" localSheetId="9">#REF!</definedName>
    <definedName name="케이블바인드신설2">#REF!</definedName>
    <definedName name="케이블바인드신설3" localSheetId="8">#REF!</definedName>
    <definedName name="케이블바인드신설3" localSheetId="9">#REF!</definedName>
    <definedName name="케이블바인드신설3">#REF!</definedName>
    <definedName name="케이블바인드신설4" localSheetId="8">#REF!</definedName>
    <definedName name="케이블바인드신설4" localSheetId="9">#REF!</definedName>
    <definedName name="케이블바인드신설4">#REF!</definedName>
    <definedName name="케이블바인드신설5" localSheetId="8">#REF!</definedName>
    <definedName name="케이블바인드신설5" localSheetId="9">#REF!</definedName>
    <definedName name="케이블바인드신설5">#REF!</definedName>
    <definedName name="케이블여장" localSheetId="8">#REF!</definedName>
    <definedName name="케이블여장" localSheetId="9">#REF!</definedName>
    <definedName name="케이블여장">#REF!</definedName>
    <definedName name="케이블크리트" localSheetId="8">#REF!</definedName>
    <definedName name="케이블크리트" localSheetId="9">#REF!</definedName>
    <definedName name="케이블크리트">#REF!</definedName>
    <definedName name="코너" localSheetId="8">#REF!</definedName>
    <definedName name="코너" localSheetId="9">#REF!</definedName>
    <definedName name="코너">#REF!</definedName>
    <definedName name="코드" localSheetId="8">#REF!</definedName>
    <definedName name="코드" localSheetId="9">#REF!</definedName>
    <definedName name="코드">#REF!</definedName>
    <definedName name="코아망" localSheetId="8" hidden="1">{#N/A,#N/A,FALSE,"3가";#N/A,#N/A,FALSE,"3나";#N/A,#N/A,FALSE,"3다"}</definedName>
    <definedName name="코아망" localSheetId="9" hidden="1">{#N/A,#N/A,FALSE,"3가";#N/A,#N/A,FALSE,"3나";#N/A,#N/A,FALSE,"3다"}</definedName>
    <definedName name="코아망" hidden="1">{#N/A,#N/A,FALSE,"3가";#N/A,#N/A,FALSE,"3나";#N/A,#N/A,FALSE,"3다"}</definedName>
    <definedName name="코핑높이" localSheetId="8">#REF!</definedName>
    <definedName name="코핑높이" localSheetId="9">#REF!</definedName>
    <definedName name="코핑높이">#REF!</definedName>
    <definedName name="콘굴착" localSheetId="8">#REF!</definedName>
    <definedName name="콘굴착" localSheetId="9">#REF!</definedName>
    <definedName name="콘굴착">#REF!</definedName>
    <definedName name="콘넥타" localSheetId="8">#REF!</definedName>
    <definedName name="콘넥타" localSheetId="9">#REF!</definedName>
    <definedName name="콘넥타">#REF!</definedName>
    <definedName name="콘넥터5C" localSheetId="8">#REF!</definedName>
    <definedName name="콘넥터5C" localSheetId="9">#REF!</definedName>
    <definedName name="콘넥터5C">#REF!</definedName>
    <definedName name="콘넥터7c" localSheetId="8">#REF!</definedName>
    <definedName name="콘넥터7c" localSheetId="9">#REF!</definedName>
    <definedName name="콘넥터7c">#REF!</definedName>
    <definedName name="콘크리트" localSheetId="8">#REF!</definedName>
    <definedName name="콘크리트" localSheetId="6">#REF!</definedName>
    <definedName name="콘크리트" localSheetId="9">#REF!</definedName>
    <definedName name="콘크리트">#REF!</definedName>
    <definedName name="콘크리트_구입" localSheetId="8">#REF!</definedName>
    <definedName name="콘크리트_구입" localSheetId="6">#REF!</definedName>
    <definedName name="콘크리트_구입" localSheetId="9">#REF!</definedName>
    <definedName name="콘크리트_구입">#REF!</definedName>
    <definedName name="콘크리트_생산" localSheetId="8">#REF!</definedName>
    <definedName name="콘크리트_생산" localSheetId="9">#REF!</definedName>
    <definedName name="콘크리트_생산">#REF!</definedName>
    <definedName name="콘크리트_타설" localSheetId="8">#REF!</definedName>
    <definedName name="콘크리트_타설" localSheetId="9">#REF!</definedName>
    <definedName name="콘크리트_타설">#REF!</definedName>
    <definedName name="콘크리트2" hidden="1">#REF!</definedName>
    <definedName name="콘크리트타설" localSheetId="8">#REF!</definedName>
    <definedName name="콘크리트타설" localSheetId="9">#REF!</definedName>
    <definedName name="콘크리트타설">#REF!</definedName>
    <definedName name="콘포" localSheetId="8">#REF!</definedName>
    <definedName name="콘포" localSheetId="9">#REF!</definedName>
    <definedName name="콘포">#REF!</definedName>
    <definedName name="콱" localSheetId="8">#REF!</definedName>
    <definedName name="콱" localSheetId="9">#REF!</definedName>
    <definedName name="콱">#REF!</definedName>
    <definedName name="크램프5c" localSheetId="8">#REF!</definedName>
    <definedName name="크램프5c" localSheetId="9">#REF!</definedName>
    <definedName name="크램프5c">#REF!</definedName>
    <definedName name="크램프ss" localSheetId="8">#REF!</definedName>
    <definedName name="크램프ss" localSheetId="9">#REF!</definedName>
    <definedName name="크램프ss">#REF!</definedName>
    <definedName name="크램프설치" localSheetId="8">#REF!</definedName>
    <definedName name="크램프설치" localSheetId="9">#REF!</definedName>
    <definedName name="크램프설치">#REF!</definedName>
    <definedName name="크램프철거" localSheetId="8">#REF!</definedName>
    <definedName name="크램프철거" localSheetId="9">#REF!</definedName>
    <definedName name="크램프철거">#REF!</definedName>
    <definedName name="크리트설치" localSheetId="8">#REF!</definedName>
    <definedName name="크리트설치" localSheetId="9">#REF!</definedName>
    <definedName name="크리트설치">#REF!</definedName>
    <definedName name="크립" localSheetId="8">#REF!</definedName>
    <definedName name="크립" localSheetId="9">#REF!</definedName>
    <definedName name="크립">#REF!</definedName>
    <definedName name="클_레_임">#N/A</definedName>
    <definedName name="클립" localSheetId="8">#REF!</definedName>
    <definedName name="클립" localSheetId="9">#REF!</definedName>
    <definedName name="클립">#REF!</definedName>
    <definedName name="ㅌ" localSheetId="7">#REF!</definedName>
    <definedName name="ㅌ" localSheetId="8">#REF!</definedName>
    <definedName name="ㅌ" localSheetId="6">#REF!</definedName>
    <definedName name="ㅌ" localSheetId="9">#REF!</definedName>
    <definedName name="ㅌ">#REF!</definedName>
    <definedName name="ㅌㅌ" localSheetId="8" hidden="1">#REF!</definedName>
    <definedName name="ㅌㅌ" localSheetId="6" hidden="1">#REF!</definedName>
    <definedName name="ㅌㅌ" localSheetId="9" hidden="1">#REF!</definedName>
    <definedName name="ㅌㅌ" hidden="1">#REF!</definedName>
    <definedName name="ㅌㅌㅌㅌㅌㅌ" localSheetId="8">#REF!</definedName>
    <definedName name="ㅌㅌㅌㅌㅌㅌ" localSheetId="6">#REF!</definedName>
    <definedName name="ㅌㅌㅌㅌㅌㅌ" localSheetId="9">#REF!</definedName>
    <definedName name="ㅌㅌㅌㅌㅌㅌ">#REF!</definedName>
    <definedName name="ㅌㅌㅌㅌㅌㅌㅌ" localSheetId="6">#REF!</definedName>
    <definedName name="타" localSheetId="8">#REF!</definedName>
    <definedName name="타" localSheetId="9">#REF!</definedName>
    <definedName name="타">#REF!</definedName>
    <definedName name="타사공사비1" localSheetId="8" hidden="1">#REF!</definedName>
    <definedName name="타사공사비1" localSheetId="9" hidden="1">#REF!</definedName>
    <definedName name="타사공사비1" hidden="1">#REF!</definedName>
    <definedName name="타이" localSheetId="8">#REF!</definedName>
    <definedName name="타이" localSheetId="9">#REF!</definedName>
    <definedName name="타이">#REF!</definedName>
    <definedName name="타입평" localSheetId="8">#REF!</definedName>
    <definedName name="타입평" localSheetId="9">#REF!</definedName>
    <definedName name="타입평">#REF!</definedName>
    <definedName name="탄성고무받침" localSheetId="8">#REF!</definedName>
    <definedName name="탄성고무받침" localSheetId="9">#REF!</definedName>
    <definedName name="탄성고무받침">#REF!</definedName>
    <definedName name="탐진" localSheetId="8">#REF!</definedName>
    <definedName name="탐진" localSheetId="9">#REF!</definedName>
    <definedName name="탐진">#REF!</definedName>
    <definedName name="태평양동부" localSheetId="8" hidden="1">#REF!</definedName>
    <definedName name="태평양동부" localSheetId="9" hidden="1">#REF!</definedName>
    <definedName name="태평양동부" hidden="1">#REF!</definedName>
    <definedName name="터" localSheetId="6">#N/A</definedName>
    <definedName name="터1" localSheetId="6">#N/A</definedName>
    <definedName name="터파기" localSheetId="8">#REF!</definedName>
    <definedName name="터파기" localSheetId="6">#N/A</definedName>
    <definedName name="터파기" localSheetId="9">#REF!</definedName>
    <definedName name="터파기">#REF!</definedName>
    <definedName name="터파기고" localSheetId="7">#REF!</definedName>
    <definedName name="터파기고" localSheetId="6">#REF!</definedName>
    <definedName name="터파기리핑" localSheetId="8">#REF!</definedName>
    <definedName name="터파기리핑" localSheetId="6">#REF!</definedName>
    <definedName name="터파기리핑" localSheetId="9">#REF!</definedName>
    <definedName name="터파기리핑">#REF!</definedName>
    <definedName name="터파기발파암" localSheetId="8">#REF!</definedName>
    <definedName name="터파기발파암" localSheetId="9">#REF!</definedName>
    <definedName name="터파기발파암">#REF!</definedName>
    <definedName name="터파기토사" localSheetId="8">#REF!</definedName>
    <definedName name="터파기토사" localSheetId="9">#REF!</definedName>
    <definedName name="터파기토사">#REF!</definedName>
    <definedName name="테두리" localSheetId="8">#REF!</definedName>
    <definedName name="테두리" localSheetId="9">#REF!</definedName>
    <definedName name="테두리">#REF!</definedName>
    <definedName name="테스트" hidden="1">#REF!</definedName>
    <definedName name="템플리트모듈1" localSheetId="7">BlankMacro1</definedName>
    <definedName name="템플리트모듈1" localSheetId="8">BlankMacro1</definedName>
    <definedName name="템플리트모듈1" localSheetId="6">BlankMacro1</definedName>
    <definedName name="템플리트모듈1" localSheetId="9">BlankMacro1</definedName>
    <definedName name="템플리트모듈1">BlankMacro1</definedName>
    <definedName name="템플리트모듈2" localSheetId="7">BlankMacro1</definedName>
    <definedName name="템플리트모듈2" localSheetId="8">BlankMacro1</definedName>
    <definedName name="템플리트모듈2" localSheetId="6">BlankMacro1</definedName>
    <definedName name="템플리트모듈2" localSheetId="9">BlankMacro1</definedName>
    <definedName name="템플리트모듈2">BlankMacro1</definedName>
    <definedName name="템플리트모듈3" localSheetId="7">BlankMacro1</definedName>
    <definedName name="템플리트모듈3" localSheetId="8">BlankMacro1</definedName>
    <definedName name="템플리트모듈3" localSheetId="6">BlankMacro1</definedName>
    <definedName name="템플리트모듈3" localSheetId="9">BlankMacro1</definedName>
    <definedName name="템플리트모듈3">BlankMacro1</definedName>
    <definedName name="템플리트모듈4" localSheetId="7">BlankMacro1</definedName>
    <definedName name="템플리트모듈4" localSheetId="8">BlankMacro1</definedName>
    <definedName name="템플리트모듈4" localSheetId="6">BlankMacro1</definedName>
    <definedName name="템플리트모듈4" localSheetId="9">BlankMacro1</definedName>
    <definedName name="템플리트모듈4">BlankMacro1</definedName>
    <definedName name="템플리트모듈5" localSheetId="7">BlankMacro1</definedName>
    <definedName name="템플리트모듈5" localSheetId="8">BlankMacro1</definedName>
    <definedName name="템플리트모듈5" localSheetId="6">BlankMacro1</definedName>
    <definedName name="템플리트모듈5" localSheetId="9">BlankMacro1</definedName>
    <definedName name="템플리트모듈5">BlankMacro1</definedName>
    <definedName name="템플리트모듈6" localSheetId="7">BlankMacro1</definedName>
    <definedName name="템플리트모듈6" localSheetId="8">BlankMacro1</definedName>
    <definedName name="템플리트모듈6" localSheetId="6">BlankMacro1</definedName>
    <definedName name="템플리트모듈6" localSheetId="9">BlankMacro1</definedName>
    <definedName name="템플리트모듈6">BlankMacro1</definedName>
    <definedName name="토1" localSheetId="7">#REF!</definedName>
    <definedName name="토1" localSheetId="8">#REF!</definedName>
    <definedName name="토1" localSheetId="6">#REF!</definedName>
    <definedName name="토1" localSheetId="9">#REF!</definedName>
    <definedName name="토1">#REF!</definedName>
    <definedName name="토공" localSheetId="8">#REF!</definedName>
    <definedName name="토공" localSheetId="9">#REF!</definedName>
    <definedName name="토공">#REF!</definedName>
    <definedName name="토공A25" localSheetId="8">#REF!</definedName>
    <definedName name="토공A25" localSheetId="9">#REF!</definedName>
    <definedName name="토공A25">#REF!</definedName>
    <definedName name="토공량" hidden="1">{#N/A,#N/A,FALSE,"기안지";#N/A,#N/A,FALSE,"통신지"}</definedName>
    <definedName name="토공이수" hidden="1">#REF!</definedName>
    <definedName name="토공참조" localSheetId="8">#REF!</definedName>
    <definedName name="토공참조" localSheetId="9">#REF!</definedName>
    <definedName name="토공참조">#REF!</definedName>
    <definedName name="토류판" localSheetId="7">#REF!</definedName>
    <definedName name="토류판" localSheetId="6">#REF!</definedName>
    <definedName name="토명세" localSheetId="7">#REF!</definedName>
    <definedName name="토명세" localSheetId="8">#REF!</definedName>
    <definedName name="토명세" localSheetId="9">#REF!</definedName>
    <definedName name="토명세">#REF!</definedName>
    <definedName name="토목" localSheetId="8">#REF!</definedName>
    <definedName name="토목" localSheetId="9">#REF!</definedName>
    <definedName name="토목">#REF!</definedName>
    <definedName name="토목p" localSheetId="8">#REF!</definedName>
    <definedName name="토목p" localSheetId="9">#REF!</definedName>
    <definedName name="토목p">#REF!</definedName>
    <definedName name="토목공사" localSheetId="7" hidden="1">{#N/A,#N/A,FALSE,"이태원철근"}</definedName>
    <definedName name="토목공사" localSheetId="8" hidden="1">{#N/A,#N/A,FALSE,"이태원철근"}</definedName>
    <definedName name="토목공사" localSheetId="6" hidden="1">{#N/A,#N/A,FALSE,"이태원철근"}</definedName>
    <definedName name="토목공사" localSheetId="9" hidden="1">{#N/A,#N/A,FALSE,"이태원철근"}</definedName>
    <definedName name="토목공사" hidden="1">{#N/A,#N/A,FALSE,"이태원철근"}</definedName>
    <definedName name="토목공사_1" hidden="1">{#N/A,#N/A,FALSE,"이태원철근"}</definedName>
    <definedName name="토목공사강릉" localSheetId="7" hidden="1">#REF!</definedName>
    <definedName name="토목공사강릉" localSheetId="8" hidden="1">#REF!</definedName>
    <definedName name="토목공사강릉" localSheetId="9" hidden="1">#REF!</definedName>
    <definedName name="토목공사강릉" hidden="1">#REF!</definedName>
    <definedName name="토목실견적" localSheetId="7" hidden="1">{#N/A,#N/A,FALSE,"이태원철근"}</definedName>
    <definedName name="토목실견적" localSheetId="8" hidden="1">{#N/A,#N/A,FALSE,"이태원철근"}</definedName>
    <definedName name="토목실견적" localSheetId="6" hidden="1">{#N/A,#N/A,FALSE,"이태원철근"}</definedName>
    <definedName name="토목실견적" localSheetId="9" hidden="1">{#N/A,#N/A,FALSE,"이태원철근"}</definedName>
    <definedName name="토목실견적" hidden="1">{#N/A,#N/A,FALSE,"이태원철근"}</definedName>
    <definedName name="토목실견적_1" hidden="1">{#N/A,#N/A,FALSE,"이태원철근"}</definedName>
    <definedName name="토목이월" localSheetId="7">#REF!</definedName>
    <definedName name="토목이월" localSheetId="8">#REF!</definedName>
    <definedName name="토목이월" localSheetId="9">#REF!</definedName>
    <definedName name="토목이월">#REF!</definedName>
    <definedName name="토목이월1" localSheetId="7">#REF!</definedName>
    <definedName name="토목이월1" localSheetId="8">#REF!</definedName>
    <definedName name="토목이월1" localSheetId="9">#REF!</definedName>
    <definedName name="토목이월1">#REF!</definedName>
    <definedName name="토사" localSheetId="8">#REF!</definedName>
    <definedName name="토사" localSheetId="9">#REF!</definedName>
    <definedName name="토사">#REF!</definedName>
    <definedName name="토사천공" localSheetId="7">#REF!</definedName>
    <definedName name="토적되메우기" localSheetId="8">#REF!</definedName>
    <definedName name="토적되메우기" localSheetId="9">#REF!</definedName>
    <definedName name="토적되메우기">#REF!</definedName>
    <definedName name="토적보조기층" localSheetId="8">#REF!</definedName>
    <definedName name="토적보조기층" localSheetId="9">#REF!</definedName>
    <definedName name="토적보조기층">#REF!</definedName>
    <definedName name="토적아스팔트포장" localSheetId="8">#REF!</definedName>
    <definedName name="토적아스팔트포장" localSheetId="9">#REF!</definedName>
    <definedName name="토적아스팔트포장">#REF!</definedName>
    <definedName name="토적터파기" localSheetId="8">#REF!</definedName>
    <definedName name="토적터파기" localSheetId="9">#REF!</definedName>
    <definedName name="토적터파기">#REF!</definedName>
    <definedName name="토적포장깨기" localSheetId="8">#REF!</definedName>
    <definedName name="토적포장깨기" localSheetId="9">#REF!</definedName>
    <definedName name="토적포장깨기">#REF!</definedName>
    <definedName name="토적포장절단" localSheetId="8">#REF!</definedName>
    <definedName name="토적포장절단" localSheetId="9">#REF!</definedName>
    <definedName name="토적포장절단">#REF!</definedName>
    <definedName name="토적표" hidden="1">#REF!</definedName>
    <definedName name="토지" localSheetId="8">#REF!</definedName>
    <definedName name="토지" localSheetId="9">#REF!</definedName>
    <definedName name="토지">#REF!</definedName>
    <definedName name="토지가격" localSheetId="8">#REF!</definedName>
    <definedName name="토지가격" localSheetId="9">#REF!</definedName>
    <definedName name="토지가격">#REF!</definedName>
    <definedName name="토지가격산출가격" localSheetId="8" hidden="1">{#N/A,#N/A,FALSE,"현장 NCR 분석";#N/A,#N/A,FALSE,"현장품질감사";#N/A,#N/A,FALSE,"현장품질감사"}</definedName>
    <definedName name="토지가격산출가격" localSheetId="9" hidden="1">{#N/A,#N/A,FALSE,"현장 NCR 분석";#N/A,#N/A,FALSE,"현장품질감사";#N/A,#N/A,FALSE,"현장품질감사"}</definedName>
    <definedName name="토지가격산출가격" hidden="1">{#N/A,#N/A,FALSE,"현장 NCR 분석";#N/A,#N/A,FALSE,"현장품질감사";#N/A,#N/A,FALSE,"현장품질감사"}</definedName>
    <definedName name="토지가격산출근거" localSheetId="8">#REF!</definedName>
    <definedName name="토지가격산출근거" localSheetId="9">#REF!</definedName>
    <definedName name="토지가격산출근거">#REF!</definedName>
    <definedName name="토지가격산출내역" localSheetId="8" hidden="1">{#N/A,#N/A,FALSE,"현장 NCR 분석";#N/A,#N/A,FALSE,"현장품질감사";#N/A,#N/A,FALSE,"현장품질감사"}</definedName>
    <definedName name="토지가격산출내역" localSheetId="9" hidden="1">{#N/A,#N/A,FALSE,"현장 NCR 분석";#N/A,#N/A,FALSE,"현장품질감사";#N/A,#N/A,FALSE,"현장품질감사"}</definedName>
    <definedName name="토지가격산출내역" hidden="1">{#N/A,#N/A,FALSE,"현장 NCR 분석";#N/A,#N/A,FALSE,"현장품질감사";#N/A,#N/A,FALSE,"현장품질감사"}</definedName>
    <definedName name="토지건물요항표" localSheetId="7">#REF!</definedName>
    <definedName name="토지건물요항표" localSheetId="8">#REF!</definedName>
    <definedName name="토지건물요항표" localSheetId="9">#REF!</definedName>
    <definedName name="토지건물요항표">#REF!</definedName>
    <definedName name="토지근거" localSheetId="7">BlankMacro1</definedName>
    <definedName name="토지근거" localSheetId="6">BlankMacro1</definedName>
    <definedName name="토지면적" localSheetId="7">#REF!</definedName>
    <definedName name="토지면적" localSheetId="8">#REF!</definedName>
    <definedName name="토지면적" localSheetId="9">#REF!</definedName>
    <definedName name="토지면적">#REF!</definedName>
    <definedName name="토지면적1" localSheetId="7">#REF!</definedName>
    <definedName name="토지면적1" localSheetId="8">#REF!</definedName>
    <definedName name="토지면적1" localSheetId="9">#REF!</definedName>
    <definedName name="토지면적1">#REF!</definedName>
    <definedName name="토지면적2" localSheetId="7">#REF!</definedName>
    <definedName name="토지면적2" localSheetId="8">#REF!</definedName>
    <definedName name="토지면적2" localSheetId="9">#REF!</definedName>
    <definedName name="토지면적2">#REF!</definedName>
    <definedName name="토지면적3" localSheetId="8">#REF!</definedName>
    <definedName name="토지면적3" localSheetId="9">#REF!</definedName>
    <definedName name="토지면적3">#REF!</definedName>
    <definedName name="토지면적4" localSheetId="8">#REF!</definedName>
    <definedName name="토지면적4" localSheetId="9">#REF!</definedName>
    <definedName name="토지면적4">#REF!</definedName>
    <definedName name="토지면적5" localSheetId="8">#REF!</definedName>
    <definedName name="토지면적5" localSheetId="9">#REF!</definedName>
    <definedName name="토지면적5">#REF!</definedName>
    <definedName name="토지면적6" localSheetId="8">#REF!</definedName>
    <definedName name="토지면적6" localSheetId="6">#REF!</definedName>
    <definedName name="토지면적6" localSheetId="9">#REF!</definedName>
    <definedName name="토지면적6">#REF!</definedName>
    <definedName name="토지면적7" localSheetId="8">#REF!</definedName>
    <definedName name="토지면적7" localSheetId="6">#REF!</definedName>
    <definedName name="토지면적7" localSheetId="9">#REF!</definedName>
    <definedName name="토지면적7">#REF!</definedName>
    <definedName name="토지면적8" localSheetId="8">#REF!</definedName>
    <definedName name="토지면적8" localSheetId="6">#REF!</definedName>
    <definedName name="토지면적8" localSheetId="9">#REF!</definedName>
    <definedName name="토지면적8">#REF!</definedName>
    <definedName name="토지면적no" localSheetId="8">#REF!</definedName>
    <definedName name="토지면적no" localSheetId="9">#REF!</definedName>
    <definedName name="토지면적no">#REF!</definedName>
    <definedName name="토지면적별" localSheetId="8">#REF!</definedName>
    <definedName name="토지면적별" localSheetId="9">#REF!</definedName>
    <definedName name="토지면적별">#REF!</definedName>
    <definedName name="토지배분가격" localSheetId="8">#REF!</definedName>
    <definedName name="토지배분가격" localSheetId="9">#REF!</definedName>
    <definedName name="토지배분가격">#REF!</definedName>
    <definedName name="토지비">#N/A</definedName>
    <definedName name="토지산" localSheetId="8" hidden="1">#REF!</definedName>
    <definedName name="토지산" localSheetId="9" hidden="1">#REF!</definedName>
    <definedName name="토지산" hidden="1">#REF!</definedName>
    <definedName name="토지산기표" localSheetId="8">#REF!</definedName>
    <definedName name="토지산기표" localSheetId="9">#REF!</definedName>
    <definedName name="토지산기표">#REF!</definedName>
    <definedName name="토지산정" localSheetId="8">#REF!</definedName>
    <definedName name="토지산정" localSheetId="9">#REF!</definedName>
    <definedName name="토지산정">#REF!</definedName>
    <definedName name="토지산정3" localSheetId="8">#REF!</definedName>
    <definedName name="토지산정3" localSheetId="9">#REF!</definedName>
    <definedName name="토지산정3">#REF!</definedName>
    <definedName name="토지요항2" localSheetId="8">#REF!</definedName>
    <definedName name="토지요항2" localSheetId="9">#REF!</definedName>
    <definedName name="토지요항2">#REF!</definedName>
    <definedName name="토지요항표" localSheetId="7">#REF!</definedName>
    <definedName name="토지요항표" localSheetId="8">#REF!</definedName>
    <definedName name="토지요항표" localSheetId="9">#REF!</definedName>
    <definedName name="토지요항표">#REF!</definedName>
    <definedName name="토지조서" localSheetId="7">#REF!</definedName>
    <definedName name="토지조서" localSheetId="8">#REF!</definedName>
    <definedName name="토지조서" localSheetId="9">#REF!</definedName>
    <definedName name="토지조서">#REF!</definedName>
    <definedName name="토지조서1" localSheetId="8">#REF!</definedName>
    <definedName name="토지조서1" localSheetId="9">#REF!</definedName>
    <definedName name="토지조서1">#REF!</definedName>
    <definedName name="토지조서2" hidden="1">#REF!</definedName>
    <definedName name="토지조서제일" localSheetId="8">#REF!</definedName>
    <definedName name="토지조서제일" localSheetId="9">#REF!</definedName>
    <definedName name="토지조서제일">#REF!</definedName>
    <definedName name="토지조서중앙" localSheetId="8">#REF!</definedName>
    <definedName name="토지조서중앙" localSheetId="9">#REF!</definedName>
    <definedName name="토지조서중앙">#REF!</definedName>
    <definedName name="토지테이블" localSheetId="8">#REF!</definedName>
    <definedName name="토지테이블" localSheetId="9">#REF!</definedName>
    <definedName name="토지테이블">#REF!</definedName>
    <definedName name="토지편입면적별" localSheetId="8">#REF!</definedName>
    <definedName name="토지편입면적별" localSheetId="9">#REF!</definedName>
    <definedName name="토지편입면적별">#REF!</definedName>
    <definedName name="토지평가요항표" localSheetId="7" hidden="1">#REF!</definedName>
    <definedName name="토지평가요항표" localSheetId="8" hidden="1">#REF!</definedName>
    <definedName name="토지평가요항표" localSheetId="9" hidden="1">#REF!</definedName>
    <definedName name="토지평가요항표" hidden="1">#REF!</definedName>
    <definedName name="토지평가조서" localSheetId="7">#REF!</definedName>
    <definedName name="토총" localSheetId="7">#REF!</definedName>
    <definedName name="토피" localSheetId="8">#REF!</definedName>
    <definedName name="토피" localSheetId="9">#REF!</definedName>
    <definedName name="토피">#REF!</definedName>
    <definedName name="통계_평형별분양가" localSheetId="8">#REF!</definedName>
    <definedName name="통계_평형별분양가" localSheetId="9">#REF!</definedName>
    <definedName name="통계_평형별분양가">#REF!</definedName>
    <definedName name="통기1" localSheetId="8">#REF!</definedName>
    <definedName name="통기1" localSheetId="9">#REF!</definedName>
    <definedName name="통기1">#REF!</definedName>
    <definedName name="통기2" localSheetId="8">#REF!</definedName>
    <definedName name="통기2" localSheetId="9">#REF!</definedName>
    <definedName name="통기2">#REF!</definedName>
    <definedName name="통기능" localSheetId="8">#REF!</definedName>
    <definedName name="통기능" localSheetId="9">#REF!</definedName>
    <definedName name="통기능">#REF!</definedName>
    <definedName name="통내공" localSheetId="8">#REF!</definedName>
    <definedName name="통내공" localSheetId="9">#REF!</definedName>
    <definedName name="통내공">#REF!</definedName>
    <definedName name="통명5" localSheetId="8">#REF!</definedName>
    <definedName name="통명5" localSheetId="9">#REF!</definedName>
    <definedName name="통명5">#REF!</definedName>
    <definedName name="통설공" localSheetId="8">#REF!</definedName>
    <definedName name="통설공" localSheetId="9">#REF!</definedName>
    <definedName name="통설공">#REF!</definedName>
    <definedName name="통신" localSheetId="7">BlankMacro1</definedName>
    <definedName name="통신" localSheetId="6">BlankMacro1</definedName>
    <definedName name="통신내" localSheetId="8">#REF!</definedName>
    <definedName name="통신내" localSheetId="9">#REF!</definedName>
    <definedName name="통신내">#REF!</definedName>
    <definedName name="통신내선" localSheetId="8">#REF!</definedName>
    <definedName name="통신내선" localSheetId="9">#REF!</definedName>
    <definedName name="통신내선">#REF!</definedName>
    <definedName name="통신설" localSheetId="8">#REF!</definedName>
    <definedName name="통신설" localSheetId="9">#REF!</definedName>
    <definedName name="통신설">#REF!</definedName>
    <definedName name="통신외" localSheetId="8">#REF!</definedName>
    <definedName name="통신외" localSheetId="9">#REF!</definedName>
    <definedName name="통신외">#REF!</definedName>
    <definedName name="통신외선" localSheetId="8">#REF!</definedName>
    <definedName name="통신외선" localSheetId="9">#REF!</definedName>
    <definedName name="통신외선">#REF!</definedName>
    <definedName name="통신집계" localSheetId="7">BlankMacro1</definedName>
    <definedName name="통신집계" localSheetId="6">BlankMacro1</definedName>
    <definedName name="통신케" localSheetId="8">#REF!</definedName>
    <definedName name="통신케" localSheetId="9">#REF!</definedName>
    <definedName name="통신케">#REF!</definedName>
    <definedName name="통외공" localSheetId="8">#REF!</definedName>
    <definedName name="통외공" localSheetId="9">#REF!</definedName>
    <definedName name="통외공">#REF!</definedName>
    <definedName name="통일" localSheetId="7">#REF!</definedName>
    <definedName name="통일" localSheetId="8">#REF!</definedName>
    <definedName name="통일" localSheetId="6">#REF!</definedName>
    <definedName name="통일" localSheetId="9">#REF!</definedName>
    <definedName name="통일">#REF!</definedName>
    <definedName name="통장2" localSheetId="7">BlankMacro1</definedName>
    <definedName name="통장2" localSheetId="8">BlankMacro1</definedName>
    <definedName name="통장2" localSheetId="6">BlankMacro1</definedName>
    <definedName name="통장2" localSheetId="9">BlankMacro1</definedName>
    <definedName name="통장2">BlankMacro1</definedName>
    <definedName name="통케공" localSheetId="8">#REF!</definedName>
    <definedName name="통케공" localSheetId="9">#REF!</definedName>
    <definedName name="통케공">#REF!</definedName>
    <definedName name="통합본관" hidden="1">#REF!</definedName>
    <definedName name="통합사무실Data" localSheetId="8">#REF!</definedName>
    <definedName name="통합사무실Data" localSheetId="9">#REF!</definedName>
    <definedName name="통합사무실Data">#REF!</definedName>
    <definedName name="퇴" localSheetId="8">#REF!</definedName>
    <definedName name="퇴" localSheetId="9">#REF!</definedName>
    <definedName name="퇴">#REF!</definedName>
    <definedName name="퇴직금" localSheetId="7">#REF!</definedName>
    <definedName name="퇴직금" localSheetId="8">#REF!</definedName>
    <definedName name="퇴직금" localSheetId="6">#REF!</definedName>
    <definedName name="퇴직금" localSheetId="9">#REF!</definedName>
    <definedName name="퇴직금">#REF!</definedName>
    <definedName name="투" hidden="1">#REF!</definedName>
    <definedName name="투기지역공동주택가산" localSheetId="8">#REF!</definedName>
    <definedName name="투기지역공동주택가산" localSheetId="6">#REF!</definedName>
    <definedName name="투기지역공동주택가산" localSheetId="9">#REF!</definedName>
    <definedName name="투기지역공동주택가산">#REF!</definedName>
    <definedName name="투입" localSheetId="8">#REF!</definedName>
    <definedName name="투입" localSheetId="9">#REF!</definedName>
    <definedName name="투입">#REF!</definedName>
    <definedName name="투자예산" localSheetId="8">#REF!</definedName>
    <definedName name="투자예산" localSheetId="9">#REF!</definedName>
    <definedName name="투자예산">#REF!</definedName>
    <definedName name="트" localSheetId="8">#REF!</definedName>
    <definedName name="트" localSheetId="9">#REF!</definedName>
    <definedName name="트">#REF!</definedName>
    <definedName name="트럭" localSheetId="8">#REF!</definedName>
    <definedName name="트럭" localSheetId="9">#REF!</definedName>
    <definedName name="트럭">#REF!</definedName>
    <definedName name="특1" localSheetId="7">#REF!</definedName>
    <definedName name="특1" localSheetId="6">#REF!</definedName>
    <definedName name="특2" localSheetId="7">#REF!</definedName>
    <definedName name="특기시방서" hidden="1">{#N/A,#N/A,FALSE,"단가표지"}</definedName>
    <definedName name="특별" localSheetId="8">#REF!</definedName>
    <definedName name="특별" localSheetId="9">#REF!</definedName>
    <definedName name="특별">#REF!</definedName>
    <definedName name="특별시방서1" localSheetId="8" hidden="1">{#N/A,#N/A,FALSE,"ALM-ASISC"}</definedName>
    <definedName name="특별시방서1" localSheetId="9" hidden="1">{#N/A,#N/A,FALSE,"ALM-ASISC"}</definedName>
    <definedName name="특별시방서1" hidden="1">{#N/A,#N/A,FALSE,"ALM-ASISC"}</definedName>
    <definedName name="특수비계공" localSheetId="8">#REF!</definedName>
    <definedName name="특수비계공" localSheetId="9">#REF!</definedName>
    <definedName name="특수비계공">#REF!</definedName>
    <definedName name="특수설비가산" localSheetId="8">#REF!</definedName>
    <definedName name="특수설비가산" localSheetId="9">#REF!</definedName>
    <definedName name="특수설비가산">#REF!</definedName>
    <definedName name="특인" localSheetId="8">#REF!</definedName>
    <definedName name="특인" localSheetId="9">#REF!</definedName>
    <definedName name="특인">#REF!</definedName>
    <definedName name="특정" hidden="1">{#N/A,#N/A,FALSE,"1.CRITERIA";#N/A,#N/A,FALSE,"2.IS";#N/A,#N/A,FALSE,"3.BS";#N/A,#N/A,FALSE,"4.PER PL";#N/A,#N/A,FALSE,"5.INVESTMENT";#N/A,#N/A,FALSE,"6.공문";#N/A,#N/A,FALSE,"7.netinvest"}</definedName>
    <definedName name="특판가상" localSheetId="8">#REF!</definedName>
    <definedName name="특판가상" localSheetId="9">#REF!</definedName>
    <definedName name="특판가상">#REF!</definedName>
    <definedName name="팀" localSheetId="8">#REF!</definedName>
    <definedName name="팀" localSheetId="9">#REF!</definedName>
    <definedName name="팀">#REF!</definedName>
    <definedName name="ㅍ" localSheetId="7">BlankMacro1</definedName>
    <definedName name="ㅍ" localSheetId="8" hidden="1">{#N/A,#N/A,FALSE,"3가";#N/A,#N/A,FALSE,"3나";#N/A,#N/A,FALSE,"3다"}</definedName>
    <definedName name="ㅍ" localSheetId="6">BlankMacro1</definedName>
    <definedName name="ㅍ" localSheetId="9" hidden="1">{#N/A,#N/A,FALSE,"3가";#N/A,#N/A,FALSE,"3나";#N/A,#N/A,FALSE,"3다"}</definedName>
    <definedName name="ㅍ" hidden="1">{#N/A,#N/A,FALSE,"3가";#N/A,#N/A,FALSE,"3나";#N/A,#N/A,FALSE,"3다"}</definedName>
    <definedName name="ㅍ49" localSheetId="7">#REF!</definedName>
    <definedName name="ㅍ49" localSheetId="6">#REF!</definedName>
    <definedName name="ㅍㅍ" localSheetId="8">#REF!</definedName>
    <definedName name="ㅍㅍ" localSheetId="9">#REF!</definedName>
    <definedName name="ㅍㅍ">#REF!</definedName>
    <definedName name="ㅍㅍㅍ">#N/A</definedName>
    <definedName name="ㅍㅍㅍㅍㅍ" hidden="1">{#N/A,#N/A,FALSE,"운반시간"}</definedName>
    <definedName name="ㅍㅍㅍㅍㅍㅍ" hidden="1">{#N/A,#N/A,FALSE,"조골재"}</definedName>
    <definedName name="ㅍㅍㅍㅍㅍㅍㅍ" localSheetId="7">#REF!</definedName>
    <definedName name="ㅍㅍㅍㅍㅍㅍㅍ" localSheetId="8">#REF!</definedName>
    <definedName name="ㅍㅍㅍㅍㅍㅍㅍ" localSheetId="6">#REF!</definedName>
    <definedName name="ㅍㅍㅍㅍㅍㅍㅍ" localSheetId="9">#REF!</definedName>
    <definedName name="ㅍㅍㅍㅍㅍㅍㅍ">#REF!</definedName>
    <definedName name="ㅍㅍㅍㅍㅍㅍㅍㅍ" hidden="1">{#N/A,#N/A,FALSE,"표지목차"}</definedName>
    <definedName name="파" localSheetId="7">#REF!</definedName>
    <definedName name="파" localSheetId="8">#REF!</definedName>
    <definedName name="파" localSheetId="9">#REF!</definedName>
    <definedName name="파">#REF!</definedName>
    <definedName name="파군재교" hidden="1">{#N/A,#N/A,FALSE,"단면 제원"}</definedName>
    <definedName name="파일" hidden="1">#REF!</definedName>
    <definedName name="파일길이" localSheetId="8">#REF!</definedName>
    <definedName name="파일길이" localSheetId="9">#REF!</definedName>
    <definedName name="파일길이">#REF!</definedName>
    <definedName name="파일종갯수" localSheetId="8">#REF!</definedName>
    <definedName name="파일종갯수" localSheetId="9">#REF!</definedName>
    <definedName name="파일종갯수">#REF!</definedName>
    <definedName name="파일횡갯수" localSheetId="8">#REF!</definedName>
    <definedName name="파일횡갯수" localSheetId="9">#REF!</definedName>
    <definedName name="파일횡갯수">#REF!</definedName>
    <definedName name="파주시" localSheetId="8">#REF!</definedName>
    <definedName name="파주시" localSheetId="9">#REF!</definedName>
    <definedName name="파주시">#REF!</definedName>
    <definedName name="파하" hidden="1">{#N/A,#N/A,FALSE,"1.CRITERIA";#N/A,#N/A,FALSE,"2.IS";#N/A,#N/A,FALSE,"3.BS";#N/A,#N/A,FALSE,"4.PER PL";#N/A,#N/A,FALSE,"5.INVESTMENT";#N/A,#N/A,FALSE,"6.공문";#N/A,#N/A,FALSE,"7.netinvest"}</definedName>
    <definedName name="판넬조립공" localSheetId="8">#REF!</definedName>
    <definedName name="판넬조립공" localSheetId="9">#REF!</definedName>
    <definedName name="판넬조립공">#REF!</definedName>
    <definedName name="판사" localSheetId="8">#REF!</definedName>
    <definedName name="판사" localSheetId="9">#REF!</definedName>
    <definedName name="판사">#REF!</definedName>
    <definedName name="팔" hidden="1">#REF!</definedName>
    <definedName name="펌프구경" localSheetId="7">#REF!</definedName>
    <definedName name="평가" localSheetId="7">#REF!</definedName>
    <definedName name="평가" localSheetId="8">#REF!</definedName>
    <definedName name="평가" localSheetId="9">#REF!</definedName>
    <definedName name="평가">#REF!</definedName>
    <definedName name="평가근거" localSheetId="8">#REF!</definedName>
    <definedName name="평가근거" localSheetId="9">#REF!</definedName>
    <definedName name="평가근거">#REF!</definedName>
    <definedName name="평가기간" localSheetId="7">#REF!</definedName>
    <definedName name="평가기간" localSheetId="8">#REF!</definedName>
    <definedName name="평가기간" localSheetId="9">#REF!</definedName>
    <definedName name="평가기간">#REF!</definedName>
    <definedName name="평가목적" localSheetId="7">#REF!</definedName>
    <definedName name="평가목적" localSheetId="8">#REF!</definedName>
    <definedName name="평가목적" localSheetId="9">#REF!</definedName>
    <definedName name="평가목적">#REF!</definedName>
    <definedName name="평가사" localSheetId="7">#REF!</definedName>
    <definedName name="평가서" localSheetId="8">#REF!</definedName>
    <definedName name="평가서" localSheetId="9">#REF!</definedName>
    <definedName name="평가서">#REF!</definedName>
    <definedName name="평가시점" localSheetId="8">#REF!</definedName>
    <definedName name="평가시점" localSheetId="9">#REF!</definedName>
    <definedName name="평가시점">#REF!</definedName>
    <definedName name="평가의견" localSheetId="8">#REF!</definedName>
    <definedName name="평가의견" localSheetId="9">#REF!</definedName>
    <definedName name="평가의견">#REF!</definedName>
    <definedName name="평가의뢰인" localSheetId="8">#REF!</definedName>
    <definedName name="평가의뢰인" localSheetId="9">#REF!</definedName>
    <definedName name="평가의뢰인">#REF!</definedName>
    <definedName name="평가조건" localSheetId="8">#REF!</definedName>
    <definedName name="평가조건" localSheetId="9">#REF!</definedName>
    <definedName name="평가조건">#REF!</definedName>
    <definedName name="평가조서" hidden="1">#REF!</definedName>
    <definedName name="평가표1" hidden="1">#REF!</definedName>
    <definedName name="평균율" localSheetId="8">#REF!</definedName>
    <definedName name="평균율" localSheetId="9">#REF!</definedName>
    <definedName name="평균율">#REF!</definedName>
    <definedName name="평균이양" localSheetId="8">#REF!</definedName>
    <definedName name="평균이양" localSheetId="9">#REF!</definedName>
    <definedName name="평균이양">#REF!</definedName>
    <definedName name="평균이자율" hidden="1">#N/A</definedName>
    <definedName name="평떼" localSheetId="8">#REF!</definedName>
    <definedName name="평떼" localSheetId="9">#REF!</definedName>
    <definedName name="평떼">#REF!</definedName>
    <definedName name="평장" localSheetId="8">#REF!</definedName>
    <definedName name="평장" localSheetId="9">#REF!</definedName>
    <definedName name="평장">#REF!</definedName>
    <definedName name="평택비전동" hidden="1">{#N/A,#N/A,FALSE,"현장 NCR 분석";#N/A,#N/A,FALSE,"현장품질감사";#N/A,#N/A,FALSE,"현장품질감사"}</definedName>
    <definedName name="평택시" localSheetId="8">#REF!</definedName>
    <definedName name="평택시" localSheetId="9">#REF!</definedName>
    <definedName name="평택시">#REF!</definedName>
    <definedName name="평형" localSheetId="8">#REF!</definedName>
    <definedName name="평형" localSheetId="9">#REF!</definedName>
    <definedName name="평형">#REF!</definedName>
    <definedName name="평형구분" localSheetId="8">#REF!</definedName>
    <definedName name="평형구분" localSheetId="9">#REF!</definedName>
    <definedName name="평형구분">#REF!</definedName>
    <definedName name="평화" localSheetId="8">#REF!</definedName>
    <definedName name="평화" localSheetId="9">#REF!</definedName>
    <definedName name="평화">#REF!</definedName>
    <definedName name="평화2" localSheetId="8">#REF!</definedName>
    <definedName name="평화2" localSheetId="9">#REF!</definedName>
    <definedName name="평화2">#REF!</definedName>
    <definedName name="폐기" localSheetId="7" hidden="1">{#N/A,#N/A,TRUE,"매출진척-1";#N/A,#N/A,TRUE,"매출진척-2";#N/A,#N/A,TRUE,"제품실적";#N/A,#N/A,TRUE,"RAC";#N/A,#N/A,TRUE,"PAC ";#N/A,#N/A,TRUE,"재고현황";#N/A,#N/A,TRUE,"공지사항"}</definedName>
    <definedName name="폐기" localSheetId="8" hidden="1">{#N/A,#N/A,TRUE,"매출진척-1";#N/A,#N/A,TRUE,"매출진척-2";#N/A,#N/A,TRUE,"제품실적";#N/A,#N/A,TRUE,"RAC";#N/A,#N/A,TRUE,"PAC ";#N/A,#N/A,TRUE,"재고현황";#N/A,#N/A,TRUE,"공지사항"}</definedName>
    <definedName name="폐기" localSheetId="6" hidden="1">{#N/A,#N/A,TRUE,"매출진척-1";#N/A,#N/A,TRUE,"매출진척-2";#N/A,#N/A,TRUE,"제품실적";#N/A,#N/A,TRUE,"RAC";#N/A,#N/A,TRUE,"PAC ";#N/A,#N/A,TRUE,"재고현황";#N/A,#N/A,TRUE,"공지사항"}</definedName>
    <definedName name="폐기" localSheetId="9" hidden="1">{#N/A,#N/A,TRUE,"매출진척-1";#N/A,#N/A,TRUE,"매출진척-2";#N/A,#N/A,TRUE,"제품실적";#N/A,#N/A,TRUE,"RAC";#N/A,#N/A,TRUE,"PAC ";#N/A,#N/A,TRUE,"재고현황";#N/A,#N/A,TRUE,"공지사항"}</definedName>
    <definedName name="폐기" hidden="1">{#N/A,#N/A,TRUE,"매출진척-1";#N/A,#N/A,TRUE,"매출진척-2";#N/A,#N/A,TRUE,"제품실적";#N/A,#N/A,TRUE,"RAC";#N/A,#N/A,TRUE,"PAC ";#N/A,#N/A,TRUE,"재고현황";#N/A,#N/A,TRUE,"공지사항"}</definedName>
    <definedName name="폐기_1" hidden="1">{#N/A,#N/A,TRUE,"매출진척-1";#N/A,#N/A,TRUE,"매출진척-2";#N/A,#N/A,TRUE,"제품실적";#N/A,#N/A,TRUE,"RAC";#N/A,#N/A,TRUE,"PAC ";#N/A,#N/A,TRUE,"재고현황";#N/A,#N/A,TRUE,"공지사항"}</definedName>
    <definedName name="폐기물내역" localSheetId="7">#REF!</definedName>
    <definedName name="폐기물운반" localSheetId="7">#REF!</definedName>
    <definedName name="폐기물적재" localSheetId="7">#REF!</definedName>
    <definedName name="포리1" localSheetId="8">#REF!</definedName>
    <definedName name="포리1" localSheetId="9">#REF!</definedName>
    <definedName name="포리1">#REF!</definedName>
    <definedName name="포설공" localSheetId="7">#REF!</definedName>
    <definedName name="포장" localSheetId="7">#REF!</definedName>
    <definedName name="포장" localSheetId="8">#REF!</definedName>
    <definedName name="포장" localSheetId="9">#REF!</definedName>
    <definedName name="포장">#REF!</definedName>
    <definedName name="포장1" localSheetId="8">#REF!</definedName>
    <definedName name="포장1" localSheetId="9">#REF!</definedName>
    <definedName name="포장1">#REF!</definedName>
    <definedName name="포장2월ocf" localSheetId="8" hidden="1">{#N/A,#N/A,FALSE,"지침";#N/A,#N/A,FALSE,"환경분석";#N/A,#N/A,FALSE,"Sheet16"}</definedName>
    <definedName name="포장2월ocf" localSheetId="9" hidden="1">{#N/A,#N/A,FALSE,"지침";#N/A,#N/A,FALSE,"환경분석";#N/A,#N/A,FALSE,"Sheet16"}</definedName>
    <definedName name="포장2월ocf" hidden="1">{#N/A,#N/A,FALSE,"지침";#N/A,#N/A,FALSE,"환경분석";#N/A,#N/A,FALSE,"Sheet16"}</definedName>
    <definedName name="포장ocf" localSheetId="8" hidden="1">{#N/A,#N/A,FALSE,"지침";#N/A,#N/A,FALSE,"환경분석";#N/A,#N/A,FALSE,"Sheet16"}</definedName>
    <definedName name="포장ocf" localSheetId="9" hidden="1">{#N/A,#N/A,FALSE,"지침";#N/A,#N/A,FALSE,"환경분석";#N/A,#N/A,FALSE,"Sheet16"}</definedName>
    <definedName name="포장ocf" hidden="1">{#N/A,#N/A,FALSE,"지침";#N/A,#N/A,FALSE,"환경분석";#N/A,#N/A,FALSE,"Sheet16"}</definedName>
    <definedName name="포장T" localSheetId="7">#REF!</definedName>
    <definedName name="포장공" localSheetId="8">#REF!</definedName>
    <definedName name="포장공" localSheetId="9">#REF!</definedName>
    <definedName name="포장공">#REF!</definedName>
    <definedName name="포장공A985" localSheetId="8">#REF!</definedName>
    <definedName name="포장공A985" localSheetId="9">#REF!</definedName>
    <definedName name="포장공A985">#REF!</definedName>
    <definedName name="포장공내역" localSheetId="8">#REF!</definedName>
    <definedName name="포장공내역" localSheetId="9">#REF!</definedName>
    <definedName name="포장공내역">#REF!</definedName>
    <definedName name="포장단위수량" localSheetId="8">#REF!</definedName>
    <definedName name="포장단위수량" localSheetId="9">#REF!</definedName>
    <definedName name="포장단위수량">#REF!</definedName>
    <definedName name="포장이전비" localSheetId="8">#REF!</definedName>
    <definedName name="포장이전비" localSheetId="9">#REF!</definedName>
    <definedName name="포장이전비">#REF!</definedName>
    <definedName name="포천군" localSheetId="8">#REF!</definedName>
    <definedName name="포천군" localSheetId="9">#REF!</definedName>
    <definedName name="포천군">#REF!</definedName>
    <definedName name="표면처리" localSheetId="8">#REF!</definedName>
    <definedName name="표면처리" localSheetId="9">#REF!</definedName>
    <definedName name="표면처리">#REF!</definedName>
    <definedName name="표시근거" localSheetId="7">#REF!</definedName>
    <definedName name="표시근거" localSheetId="8">#REF!</definedName>
    <definedName name="표시근거" localSheetId="9">#REF!</definedName>
    <definedName name="표시근거">#REF!</definedName>
    <definedName name="표시찰" localSheetId="8">#REF!</definedName>
    <definedName name="표시찰" localSheetId="9">#REF!</definedName>
    <definedName name="표시찰">#REF!</definedName>
    <definedName name="표시찰철거" localSheetId="8">#REF!</definedName>
    <definedName name="표시찰철거" localSheetId="9">#REF!</definedName>
    <definedName name="표시찰철거">#REF!</definedName>
    <definedName name="표시찰취부" localSheetId="8">#REF!</definedName>
    <definedName name="표시찰취부" localSheetId="9">#REF!</definedName>
    <definedName name="표시찰취부">#REF!</definedName>
    <definedName name="표제2" localSheetId="8">#REF!</definedName>
    <definedName name="표제2" localSheetId="9">#REF!</definedName>
    <definedName name="표제2">#REF!</definedName>
    <definedName name="표준" localSheetId="8">#REF!</definedName>
    <definedName name="표준" localSheetId="9">#REF!</definedName>
    <definedName name="표준">#REF!</definedName>
    <definedName name="표준공종" localSheetId="8">#REF!</definedName>
    <definedName name="표준공종" localSheetId="9">#REF!</definedName>
    <definedName name="표준공종">#REF!</definedName>
    <definedName name="표준단가" localSheetId="8">#REF!</definedName>
    <definedName name="표준단가" localSheetId="9">#REF!</definedName>
    <definedName name="표준단가">#REF!</definedName>
    <definedName name="표준안전관리비" localSheetId="7">#REF!</definedName>
    <definedName name="표준지">#REF!</definedName>
    <definedName name="표준지1" localSheetId="7">#REF!</definedName>
    <definedName name="표준지1" localSheetId="8">#REF!</definedName>
    <definedName name="표준지1" localSheetId="9">#REF!</definedName>
    <definedName name="표준지1">#REF!</definedName>
    <definedName name="표지" localSheetId="7" hidden="1">{#N/A,#N/A,FALSE,"동부"}</definedName>
    <definedName name="표지" localSheetId="8">#REF!</definedName>
    <definedName name="표지" localSheetId="6" hidden="1">{#N/A,#N/A,FALSE,"동부"}</definedName>
    <definedName name="표지" localSheetId="9">#REF!</definedName>
    <definedName name="표지" hidden="1">{#N/A,#N/A,FALSE,"동부"}</definedName>
    <definedName name="표지1" localSheetId="7" hidden="1">#REF!</definedName>
    <definedName name="표지1" hidden="1">#REF!</definedName>
    <definedName name="표지11" localSheetId="7" hidden="1">{#N/A,#N/A,FALSE,"2~8번"}</definedName>
    <definedName name="표지11" localSheetId="6" hidden="1">{#N/A,#N/A,FALSE,"2~8번"}</definedName>
    <definedName name="표지11" hidden="1">{#N/A,#N/A,FALSE,"2~8번"}</definedName>
    <definedName name="표지2" localSheetId="7" hidden="1">#REF!</definedName>
    <definedName name="표지2" localSheetId="8" hidden="1">#REF!</definedName>
    <definedName name="표지2" localSheetId="6" hidden="1">#REF!</definedName>
    <definedName name="표지2" localSheetId="9" hidden="1">#REF!</definedName>
    <definedName name="표지2" hidden="1">#REF!</definedName>
    <definedName name="표지판" localSheetId="8">#REF!</definedName>
    <definedName name="표지판" localSheetId="9">#REF!</definedName>
    <definedName name="표지판">#REF!</definedName>
    <definedName name="표층다짐1" localSheetId="6">#REF!</definedName>
    <definedName name="품목" localSheetId="8">OFFSET(#REF!,0,0,COUNTA(#REF!),1)</definedName>
    <definedName name="품목" localSheetId="9">OFFSET(#REF!,0,0,COUNTA(#REF!),1)</definedName>
    <definedName name="품목">OFFSET(#REF!,0,0,COUNTA(#REF!),1)</definedName>
    <definedName name="품셈" localSheetId="8">#REF!</definedName>
    <definedName name="품셈" localSheetId="9">#REF!</definedName>
    <definedName name="품셈">#REF!</definedName>
    <definedName name="품셈1" localSheetId="8">#REF!</definedName>
    <definedName name="품셈1" localSheetId="9">#REF!</definedName>
    <definedName name="품셈1">#REF!</definedName>
    <definedName name="풍납동" localSheetId="8" hidden="1">#REF!</definedName>
    <definedName name="풍납동" localSheetId="9" hidden="1">#REF!</definedName>
    <definedName name="풍납동" hidden="1">#REF!</definedName>
    <definedName name="풍납동아파트" hidden="1">#REF!</definedName>
    <definedName name="풍화암" localSheetId="8">#REF!</definedName>
    <definedName name="풍화암" localSheetId="9">#REF!</definedName>
    <definedName name="풍화암">#REF!</definedName>
    <definedName name="풍화토" localSheetId="8">#REF!</definedName>
    <definedName name="풍화토" localSheetId="9">#REF!</definedName>
    <definedName name="풍화토">#REF!</definedName>
    <definedName name="픃옿옿ㅎㅎㅎ허" localSheetId="8">#REF!</definedName>
    <definedName name="픃옿옿ㅎㅎㅎ허" localSheetId="9">#REF!</definedName>
    <definedName name="픃옿옿ㅎㅎㅎ허">#REF!</definedName>
    <definedName name="프" localSheetId="8">#REF!</definedName>
    <definedName name="프" localSheetId="9">#REF!</definedName>
    <definedName name="프">#REF!</definedName>
    <definedName name="프랜트" localSheetId="8">#REF!</definedName>
    <definedName name="프랜트" localSheetId="9">#REF!</definedName>
    <definedName name="프랜트">#REF!</definedName>
    <definedName name="프랜트전공" localSheetId="8">#REF!</definedName>
    <definedName name="프랜트전공" localSheetId="9">#REF!</definedName>
    <definedName name="프랜트전공">#REF!</definedName>
    <definedName name="픅구공" localSheetId="8">#REF!</definedName>
    <definedName name="픅구공" localSheetId="9">#REF!</definedName>
    <definedName name="픅구공">#REF!</definedName>
    <definedName name="플">#N/A</definedName>
    <definedName name="플랜" localSheetId="8">#REF!</definedName>
    <definedName name="플랜" localSheetId="9">#REF!</definedName>
    <definedName name="플랜">#REF!</definedName>
    <definedName name="플랜트공" localSheetId="8">#REF!</definedName>
    <definedName name="플랜트공" localSheetId="9">#REF!</definedName>
    <definedName name="플랜트공">#REF!</definedName>
    <definedName name="플랜트기계설치공" localSheetId="7">#REF!</definedName>
    <definedName name="플랜트기계설치공" localSheetId="8">#REF!</definedName>
    <definedName name="플랜트기계설치공" localSheetId="9">#REF!</definedName>
    <definedName name="플랜트기계설치공">#REF!</definedName>
    <definedName name="플랜트배관공" localSheetId="7">#REF!</definedName>
    <definedName name="플랜트배관공" localSheetId="8">#REF!</definedName>
    <definedName name="플랜트배관공" localSheetId="9">#REF!</definedName>
    <definedName name="플랜트배관공">#REF!</definedName>
    <definedName name="플랜트용접공" localSheetId="7">#REF!</definedName>
    <definedName name="플랜트용접공" localSheetId="8">#REF!</definedName>
    <definedName name="플랜트용접공" localSheetId="9">#REF!</definedName>
    <definedName name="플랜트용접공">#REF!</definedName>
    <definedName name="플랜트제관공" localSheetId="8">#REF!</definedName>
    <definedName name="플랜트제관공" localSheetId="9">#REF!</definedName>
    <definedName name="플랜트제관공">#REF!</definedName>
    <definedName name="플랜트특수용접공" localSheetId="8">#REF!</definedName>
    <definedName name="플랜트특수용접공" localSheetId="9">#REF!</definedName>
    <definedName name="플랜트특수용접공">#REF!</definedName>
    <definedName name="피로티" localSheetId="7" hidden="1">{#N/A,#N/A,FALSE,"이태원철근"}</definedName>
    <definedName name="피로티" localSheetId="8" hidden="1">{#N/A,#N/A,FALSE,"이태원철근"}</definedName>
    <definedName name="피로티" localSheetId="6" hidden="1">{#N/A,#N/A,FALSE,"이태원철근"}</definedName>
    <definedName name="피로티" localSheetId="9" hidden="1">{#N/A,#N/A,FALSE,"이태원철근"}</definedName>
    <definedName name="피로티" hidden="1">{#N/A,#N/A,FALSE,"이태원철근"}</definedName>
    <definedName name="피로티_1" hidden="1">{#N/A,#N/A,FALSE,"이태원철근"}</definedName>
    <definedName name="피로티1" localSheetId="7" hidden="1">{#N/A,#N/A,FALSE,"이태원철근"}</definedName>
    <definedName name="피로티1" localSheetId="8" hidden="1">{#N/A,#N/A,FALSE,"이태원철근"}</definedName>
    <definedName name="피로티1" localSheetId="6" hidden="1">{#N/A,#N/A,FALSE,"이태원철근"}</definedName>
    <definedName name="피로티1" localSheetId="9" hidden="1">{#N/A,#N/A,FALSE,"이태원철근"}</definedName>
    <definedName name="피로티1" hidden="1">{#N/A,#N/A,FALSE,"이태원철근"}</definedName>
    <definedName name="피로티1_1" hidden="1">{#N/A,#N/A,FALSE,"이태원철근"}</definedName>
    <definedName name="필" localSheetId="8">#REF!</definedName>
    <definedName name="필" localSheetId="9">#REF!</definedName>
    <definedName name="필">#REF!</definedName>
    <definedName name="필기" localSheetId="7">#REF!</definedName>
    <definedName name="필기점수" localSheetId="7">#REF!</definedName>
    <definedName name="핑" localSheetId="8">#REF!</definedName>
    <definedName name="핑" localSheetId="9">#REF!</definedName>
    <definedName name="핑">#REF!</definedName>
    <definedName name="ㅎ" localSheetId="7">#REF!</definedName>
    <definedName name="ㅎ" localSheetId="8">#REF!</definedName>
    <definedName name="ㅎ" localSheetId="9">#REF!</definedName>
    <definedName name="ㅎ">#REF!</definedName>
    <definedName name="ㅎ1331" localSheetId="8">#REF!</definedName>
    <definedName name="ㅎ1331" localSheetId="9">#REF!</definedName>
    <definedName name="ㅎ1331">#REF!</definedName>
    <definedName name="ㅎ254" localSheetId="8">#REF!</definedName>
    <definedName name="ㅎ254" localSheetId="9">#REF!</definedName>
    <definedName name="ㅎ254">#REF!</definedName>
    <definedName name="ㅎ5" hidden="1">{#N/A,#N/A,FALSE,"골재소요량";#N/A,#N/A,FALSE,"골재소요량"}</definedName>
    <definedName name="ㅎ512" localSheetId="8">#REF!</definedName>
    <definedName name="ㅎ512" localSheetId="9">#REF!</definedName>
    <definedName name="ㅎ512">#REF!</definedName>
    <definedName name="ㅎㄱㄷㄹ" localSheetId="6">#N/A</definedName>
    <definedName name="ㅎㄱㄷㅁㅎ" localSheetId="6">#N/A</definedName>
    <definedName name="ㅎㄱㅁㄷㄹ" localSheetId="7" hidden="1">{#N/A,#N/A,FALSE,"단가표지"}</definedName>
    <definedName name="ㅎㄱㅁㄷㄹ" localSheetId="6" hidden="1">{#N/A,#N/A,FALSE,"단가표지"}</definedName>
    <definedName name="ㅎㄱㅁㄷㄹ" hidden="1">{#N/A,#N/A,FALSE,"단가표지"}</definedName>
    <definedName name="ㅎㄱㅁㄹㄷ" localSheetId="7" hidden="1">{#N/A,#N/A,FALSE,"전력간선"}</definedName>
    <definedName name="ㅎㄱㅁㄹㄷ" localSheetId="6" hidden="1">{#N/A,#N/A,FALSE,"전력간선"}</definedName>
    <definedName name="ㅎㄱㅁㄹㄷ" hidden="1">{#N/A,#N/A,FALSE,"전력간선"}</definedName>
    <definedName name="ㅎㄱㅁㄹㅈㄷ" localSheetId="7" hidden="1">{#N/A,#N/A,FALSE,"2~8번"}</definedName>
    <definedName name="ㅎㄱㅁㄹㅈㄷ" localSheetId="6" hidden="1">{#N/A,#N/A,FALSE,"2~8번"}</definedName>
    <definedName name="ㅎㄱㅁㄹㅈㄷ" hidden="1">{#N/A,#N/A,FALSE,"2~8번"}</definedName>
    <definedName name="ㅎㄱㅁㄻㅈㄷㄹ" localSheetId="6">#N/A</definedName>
    <definedName name="ㅎㄶㄴ" localSheetId="8">BLCH</definedName>
    <definedName name="ㅎㄶㄴ" localSheetId="9">BLCH</definedName>
    <definedName name="ㅎㄶㄴ">BLCH</definedName>
    <definedName name="ㅎㄷㅈㄹ" localSheetId="7" hidden="1">{#N/A,#N/A,FALSE,"운반시간"}</definedName>
    <definedName name="ㅎㄷㅈㄹ" localSheetId="6" hidden="1">{#N/A,#N/A,FALSE,"운반시간"}</definedName>
    <definedName name="ㅎㄷㅈㄹ" hidden="1">{#N/A,#N/A,FALSE,"운반시간"}</definedName>
    <definedName name="ㅎㄹㄴㅁㄱㄹ" localSheetId="6">#N/A</definedName>
    <definedName name="ㅎㄹㄹ" localSheetId="7">#REF!</definedName>
    <definedName name="ㅎㄹㄹ" localSheetId="6">#REF!</definedName>
    <definedName name="ㅎㄹㅇ" localSheetId="8" hidden="1">#REF!</definedName>
    <definedName name="ㅎㄹㅇ" localSheetId="9" hidden="1">#REF!</definedName>
    <definedName name="ㅎㄹㅇ" hidden="1">#REF!</definedName>
    <definedName name="ㅎㄹㅇㄴ" localSheetId="8">#REF!</definedName>
    <definedName name="ㅎㄹㅇㄴ" localSheetId="6">#REF!</definedName>
    <definedName name="ㅎㄹㅇㄴ" localSheetId="9">#REF!</definedName>
    <definedName name="ㅎㄹㅇㄴ">#REF!</definedName>
    <definedName name="ㅎㄹㅇㅎ" localSheetId="8">#REF!</definedName>
    <definedName name="ㅎㄹㅇㅎ" localSheetId="9">#REF!</definedName>
    <definedName name="ㅎㄹㅇㅎ">#REF!</definedName>
    <definedName name="ㅎㄹㅇㅎㄹㅇㅎㅇ" localSheetId="8">#REF!</definedName>
    <definedName name="ㅎㄹㅇㅎㄹㅇㅎㅇ" localSheetId="9">#REF!</definedName>
    <definedName name="ㅎㄹㅇㅎㄹㅇㅎㅇ">#REF!</definedName>
    <definedName name="ㅎㄹㅇ홍" localSheetId="8">#REF!</definedName>
    <definedName name="ㅎㄹㅇ홍" localSheetId="9">#REF!</definedName>
    <definedName name="ㅎㄹㅇ홍">#REF!</definedName>
    <definedName name="ㅎㄹ오ㅗㅇㅎ로" localSheetId="8">#REF!</definedName>
    <definedName name="ㅎㄹ오ㅗㅇㅎ로" localSheetId="9">#REF!</definedName>
    <definedName name="ㅎㄹ오ㅗㅇㅎ로">#REF!</definedName>
    <definedName name="ㅎ로ㅓㄴ허ㅓ" localSheetId="8">#REF!</definedName>
    <definedName name="ㅎ로ㅓㄴ허ㅓ" localSheetId="9">#REF!</definedName>
    <definedName name="ㅎ로ㅓㄴ허ㅓ">#REF!</definedName>
    <definedName name="ㅎ로ㅗㅎ" localSheetId="7">#REF!</definedName>
    <definedName name="ㅎ로ㅗㅎ" localSheetId="8">#REF!</definedName>
    <definedName name="ㅎ로ㅗㅎ" localSheetId="9">#REF!</definedName>
    <definedName name="ㅎ로ㅗㅎ">#REF!</definedName>
    <definedName name="ㅎ롷ㄹ" localSheetId="8">#REF!</definedName>
    <definedName name="ㅎ롷ㄹ" localSheetId="9">#REF!</definedName>
    <definedName name="ㅎ롷ㄹ">#REF!</definedName>
    <definedName name="ㅎ롷ㄹ오" localSheetId="7">#REF!</definedName>
    <definedName name="ㅎ롷ㄹ오" localSheetId="8">#REF!</definedName>
    <definedName name="ㅎ롷ㄹ오" localSheetId="9">#REF!</definedName>
    <definedName name="ㅎ롷ㄹ오">#REF!</definedName>
    <definedName name="ㅎㄻㅇㅎㅇㅁㅎㅎㅎㅎㅎ" localSheetId="8">#REF!</definedName>
    <definedName name="ㅎㄻㅇㅎㅇㅁㅎㅎㅎㅎㅎ" localSheetId="9">#REF!</definedName>
    <definedName name="ㅎㄻㅇㅎㅇㅁㅎㅎㅎㅎㅎ">#REF!</definedName>
    <definedName name="ㅎㅀ" localSheetId="8" hidden="1">{#N/A,#N/A,FALSE,"3가";#N/A,#N/A,FALSE,"3나";#N/A,#N/A,FALSE,"3다"}</definedName>
    <definedName name="ㅎㅀ" localSheetId="9" hidden="1">{#N/A,#N/A,FALSE,"3가";#N/A,#N/A,FALSE,"3나";#N/A,#N/A,FALSE,"3다"}</definedName>
    <definedName name="ㅎㅀ" hidden="1">{#N/A,#N/A,FALSE,"3가";#N/A,#N/A,FALSE,"3나";#N/A,#N/A,FALSE,"3다"}</definedName>
    <definedName name="ㅎㅁ" localSheetId="8">#REF!</definedName>
    <definedName name="ㅎㅁ" localSheetId="9">#REF!</definedName>
    <definedName name="ㅎㅁ">#REF!</definedName>
    <definedName name="ㅎㅁㄹㄷㄹ" localSheetId="6">#N/A</definedName>
    <definedName name="ㅎㅂ" localSheetId="7">BlankMacro1</definedName>
    <definedName name="ㅎㅂ" localSheetId="6">BlankMacro1</definedName>
    <definedName name="ㅎㅇ" localSheetId="8">{"'용역비'!$A$4:$C$8"}</definedName>
    <definedName name="ㅎㅇ" localSheetId="9">{"'용역비'!$A$4:$C$8"}</definedName>
    <definedName name="ㅎㅇ">{"'용역비'!$A$4:$C$8"}</definedName>
    <definedName name="ㅎㅇㅀ" localSheetId="7" hidden="1">#REF!</definedName>
    <definedName name="ㅎㅇㅀ" localSheetId="8" hidden="1">#REF!</definedName>
    <definedName name="ㅎㅇㅀ" localSheetId="6" hidden="1">#REF!</definedName>
    <definedName name="ㅎㅇㅀ" localSheetId="9" hidden="1">#REF!</definedName>
    <definedName name="ㅎㅇㅀ" hidden="1">#REF!</definedName>
    <definedName name="ㅎㅇㅎ" hidden="1">{#N/A,#N/A,FALSE,"지침";#N/A,#N/A,FALSE,"환경분석";#N/A,#N/A,FALSE,"Sheet16"}</definedName>
    <definedName name="ㅎ오" localSheetId="8">{"'용역비'!$A$4:$C$8"}</definedName>
    <definedName name="ㅎ오" localSheetId="9">{"'용역비'!$A$4:$C$8"}</definedName>
    <definedName name="ㅎ오">{"'용역비'!$A$4:$C$8"}</definedName>
    <definedName name="ㅎㅎ" localSheetId="7">#REF!</definedName>
    <definedName name="ㅎㅎ" localSheetId="8">#REF!</definedName>
    <definedName name="ㅎㅎ" localSheetId="6">#REF!</definedName>
    <definedName name="ㅎㅎ" localSheetId="9">#REF!</definedName>
    <definedName name="ㅎㅎ">#REF!</definedName>
    <definedName name="ㅎㅎㅎ" localSheetId="8" hidden="1">#REF!</definedName>
    <definedName name="ㅎㅎㅎ" localSheetId="9" hidden="1">#REF!</definedName>
    <definedName name="ㅎㅎㅎ" hidden="1">{"'용역비'!$A$4:$C$8"}</definedName>
    <definedName name="ㅎㅎㅎㅎ" hidden="1">{#N/A,#N/A,FALSE,"2~8번"}</definedName>
    <definedName name="ㅎㅎㅎㅎㅎ" localSheetId="8" hidden="1">{#N/A,#N/A,TRUE,"토적및재료집계";#N/A,#N/A,TRUE,"토적및재료집계";#N/A,#N/A,TRUE,"단위량"}</definedName>
    <definedName name="ㅎㅎㅎㅎㅎ" localSheetId="9" hidden="1">{#N/A,#N/A,TRUE,"토적및재료집계";#N/A,#N/A,TRUE,"토적및재료집계";#N/A,#N/A,TRUE,"단위량"}</definedName>
    <definedName name="ㅎㅎㅎㅎㅎ" hidden="1">{#N/A,#N/A,TRUE,"토적및재료집계";#N/A,#N/A,TRUE,"토적및재료집계";#N/A,#N/A,TRUE,"단위량"}</definedName>
    <definedName name="ㅎㅎㅎㅎㅎㅎㅎ" localSheetId="8">#REF!</definedName>
    <definedName name="ㅎㅎㅎㅎㅎㅎㅎ" localSheetId="9">#REF!</definedName>
    <definedName name="ㅎㅎㅎㅎㅎㅎㅎ">#REF!</definedName>
    <definedName name="ㅎㅎㅠ" hidden="1">{#N/A,#N/A,FALSE,"지침";#N/A,#N/A,FALSE,"환경분석";#N/A,#N/A,FALSE,"Sheet16"}</definedName>
    <definedName name="하" localSheetId="8" hidden="1">#REF!</definedName>
    <definedName name="하" localSheetId="6">#REF!</definedName>
    <definedName name="하" localSheetId="9" hidden="1">#REF!</definedName>
    <definedName name="하" hidden="1">#REF!</definedName>
    <definedName name="하1" localSheetId="8">#REF!</definedName>
    <definedName name="하1" localSheetId="9">#REF!</definedName>
    <definedName name="하1">#REF!</definedName>
    <definedName name="하나" localSheetId="8">#REF!</definedName>
    <definedName name="하나" localSheetId="9">#REF!</definedName>
    <definedName name="하나">#REF!</definedName>
    <definedName name="하남시" localSheetId="7">#REF!</definedName>
    <definedName name="하남시" localSheetId="8">#REF!</definedName>
    <definedName name="하남시" localSheetId="6">#REF!</definedName>
    <definedName name="하남시" localSheetId="9">#REF!</definedName>
    <definedName name="하남시">#REF!</definedName>
    <definedName name="하남지목" localSheetId="8">#REF!</definedName>
    <definedName name="하남지목" localSheetId="9">#REF!</definedName>
    <definedName name="하남지목">#REF!</definedName>
    <definedName name="하늘이" localSheetId="8" hidden="1">{"'산출근거'!$B$4:$D$8"}</definedName>
    <definedName name="하늘이" localSheetId="9" hidden="1">{"'산출근거'!$B$4:$D$8"}</definedName>
    <definedName name="하늘이" hidden="1">{"'산출근거'!$B$4:$D$8"}</definedName>
    <definedName name="하드설치기사" localSheetId="8">#REF!</definedName>
    <definedName name="하드설치기사" localSheetId="9">#REF!</definedName>
    <definedName name="하드설치기사">#REF!</definedName>
    <definedName name="하드시험" localSheetId="8">#REF!</definedName>
    <definedName name="하드시험" localSheetId="9">#REF!</definedName>
    <definedName name="하드시험">#REF!</definedName>
    <definedName name="하드시험기사" localSheetId="8">#REF!</definedName>
    <definedName name="하드시험기사" localSheetId="9">#REF!</definedName>
    <definedName name="하드시험기사">#REF!</definedName>
    <definedName name="하모" localSheetId="8">#REF!</definedName>
    <definedName name="하모" localSheetId="9">#REF!</definedName>
    <definedName name="하모">#REF!</definedName>
    <definedName name="하부두께" localSheetId="7">#REF!</definedName>
    <definedName name="하부슬라브" localSheetId="8">#REF!</definedName>
    <definedName name="하부슬라브" localSheetId="9">#REF!</definedName>
    <definedName name="하부슬라브">#REF!</definedName>
    <definedName name="하빈" localSheetId="7">BlankMacro1</definedName>
    <definedName name="하빈" localSheetId="6">BlankMacro1</definedName>
    <definedName name="하슬" localSheetId="8">#REF!</definedName>
    <definedName name="하슬" localSheetId="9">#REF!</definedName>
    <definedName name="하슬">#REF!</definedName>
    <definedName name="학" localSheetId="8">#REF!</definedName>
    <definedName name="학" localSheetId="9">#REF!</definedName>
    <definedName name="학">#REF!</definedName>
    <definedName name="한" localSheetId="7" hidden="1">#REF!</definedName>
    <definedName name="한" localSheetId="8" hidden="1">{#N/A,#N/A,FALSE,"3가";#N/A,#N/A,FALSE,"3나";#N/A,#N/A,FALSE,"3다"}</definedName>
    <definedName name="한" localSheetId="6" hidden="1">#REF!</definedName>
    <definedName name="한" localSheetId="9" hidden="1">{#N/A,#N/A,FALSE,"3가";#N/A,#N/A,FALSE,"3나";#N/A,#N/A,FALSE,"3다"}</definedName>
    <definedName name="한" hidden="1">#REF!</definedName>
    <definedName name="한교1호" localSheetId="6">#REF!</definedName>
    <definedName name="한교2호" localSheetId="6">#REF!</definedName>
    <definedName name="한다면한다" localSheetId="8">#REF!</definedName>
    <definedName name="한다면한다" localSheetId="9">#REF!</definedName>
    <definedName name="한다면한다">#REF!</definedName>
    <definedName name="한동" localSheetId="7" hidden="1">{#N/A,#N/A,FALSE,"단가표지"}</definedName>
    <definedName name="한동" localSheetId="6" hidden="1">{#N/A,#N/A,FALSE,"단가표지"}</definedName>
    <definedName name="한동" hidden="1">{#N/A,#N/A,FALSE,"단가표지"}</definedName>
    <definedName name="한미신기" localSheetId="7">#REF!</definedName>
    <definedName name="한미신기" localSheetId="8">#REF!</definedName>
    <definedName name="한미신기" localSheetId="9">#REF!</definedName>
    <definedName name="한미신기">#REF!</definedName>
    <definedName name="한미인천" localSheetId="7">#REF!</definedName>
    <definedName name="한미인천" localSheetId="8">#REF!</definedName>
    <definedName name="한미인천" localSheetId="9">#REF!</definedName>
    <definedName name="한미인천">#REF!</definedName>
    <definedName name="한생마산" localSheetId="8">물건조서!한생마산</definedName>
    <definedName name="한생마산" localSheetId="9">물건조서!한생마산</definedName>
    <definedName name="한생마산">[0]!한생마산</definedName>
    <definedName name="한서" localSheetId="7">#REF!</definedName>
    <definedName name="한서" localSheetId="8">#REF!</definedName>
    <definedName name="한서" localSheetId="9">#REF!</definedName>
    <definedName name="한서">#REF!</definedName>
    <definedName name="한수" localSheetId="8">#REF!</definedName>
    <definedName name="한수" localSheetId="9">#REF!</definedName>
    <definedName name="한수">#REF!</definedName>
    <definedName name="한우" localSheetId="6">#N/A</definedName>
    <definedName name="한전수탁비" localSheetId="7">#REF!</definedName>
    <definedName name="한전수탁비" localSheetId="8">#REF!</definedName>
    <definedName name="한전수탁비" localSheetId="9">#REF!</definedName>
    <definedName name="한전수탁비">#REF!</definedName>
    <definedName name="할" localSheetId="8">#REF!</definedName>
    <definedName name="할" localSheetId="9">#REF!</definedName>
    <definedName name="할">#REF!</definedName>
    <definedName name="할석공" localSheetId="7">#REF!</definedName>
    <definedName name="할석공" localSheetId="6">#REF!</definedName>
    <definedName name="할인" localSheetId="8">#REF!</definedName>
    <definedName name="할인" localSheetId="6">#REF!</definedName>
    <definedName name="할인" localSheetId="9">#REF!</definedName>
    <definedName name="할인">#REF!</definedName>
    <definedName name="할증수량" localSheetId="8">#REF!</definedName>
    <definedName name="할증수량" localSheetId="9">#REF!</definedName>
    <definedName name="할증수량">#REF!</definedName>
    <definedName name="함수10" localSheetId="8">#REF!</definedName>
    <definedName name="함수10" localSheetId="9">#REF!</definedName>
    <definedName name="함수10">#REF!</definedName>
    <definedName name="함수6" localSheetId="8">#REF!</definedName>
    <definedName name="함수6" localSheetId="9">#REF!</definedName>
    <definedName name="함수6">#REF!</definedName>
    <definedName name="함수7" localSheetId="8">#REF!</definedName>
    <definedName name="함수7" localSheetId="9">#REF!</definedName>
    <definedName name="함수7">#REF!</definedName>
    <definedName name="함수8" localSheetId="8">#REF!</definedName>
    <definedName name="함수8" localSheetId="9">#REF!</definedName>
    <definedName name="함수8">#REF!</definedName>
    <definedName name="함수9" localSheetId="8">#REF!</definedName>
    <definedName name="함수9" localSheetId="9">#REF!</definedName>
    <definedName name="함수9">#REF!</definedName>
    <definedName name="함체100" localSheetId="8">#REF!</definedName>
    <definedName name="함체100" localSheetId="9">#REF!</definedName>
    <definedName name="함체100">#REF!</definedName>
    <definedName name="함체30" localSheetId="8">#REF!</definedName>
    <definedName name="함체30" localSheetId="9">#REF!</definedName>
    <definedName name="함체30">#REF!</definedName>
    <definedName name="함체50" localSheetId="8">#REF!</definedName>
    <definedName name="함체50" localSheetId="9">#REF!</definedName>
    <definedName name="함체50">#REF!</definedName>
    <definedName name="함체설치" localSheetId="8">#REF!</definedName>
    <definedName name="함체설치" localSheetId="9">#REF!</definedName>
    <definedName name="함체설치">#REF!</definedName>
    <definedName name="함체신설" localSheetId="8">#REF!</definedName>
    <definedName name="함체신설" localSheetId="9">#REF!</definedName>
    <definedName name="함체신설">#REF!</definedName>
    <definedName name="함체철거" localSheetId="8">#REF!</definedName>
    <definedName name="함체철거" localSheetId="9">#REF!</definedName>
    <definedName name="함체철거">#REF!</definedName>
    <definedName name="함판3" localSheetId="8">#REF!</definedName>
    <definedName name="함판3" localSheetId="9">#REF!</definedName>
    <definedName name="함판3">#REF!</definedName>
    <definedName name="合____計">#N/A</definedName>
    <definedName name="합2" localSheetId="7">#REF!</definedName>
    <definedName name="합2" localSheetId="8">#REF!</definedName>
    <definedName name="합2" localSheetId="9">#REF!</definedName>
    <definedName name="합2">#REF!</definedName>
    <definedName name="합강의" localSheetId="7">#REF!</definedName>
    <definedName name="합계" localSheetId="7">#REF!</definedName>
    <definedName name="합계" localSheetId="8">#REF!</definedName>
    <definedName name="합계" localSheetId="9">#REF!</definedName>
    <definedName name="합계">#REF!</definedName>
    <definedName name="합성수지전선관" localSheetId="8">#REF!</definedName>
    <definedName name="합성수지전선관" localSheetId="9">#REF!</definedName>
    <definedName name="합성수지전선관">#REF!</definedName>
    <definedName name="합판4" localSheetId="8">#REF!</definedName>
    <definedName name="합판4" localSheetId="9">#REF!</definedName>
    <definedName name="합판4">#REF!</definedName>
    <definedName name="합판6" localSheetId="8">#REF!</definedName>
    <definedName name="합판6" localSheetId="9">#REF!</definedName>
    <definedName name="합판6">#REF!</definedName>
    <definedName name="항타길이_경사" localSheetId="8">#REF!</definedName>
    <definedName name="항타길이_경사" localSheetId="9">#REF!</definedName>
    <definedName name="항타길이_경사">#REF!</definedName>
    <definedName name="항타길이_수직" localSheetId="8">#REF!</definedName>
    <definedName name="항타길이_수직" localSheetId="9">#REF!</definedName>
    <definedName name="항타길이_수직">#REF!</definedName>
    <definedName name="해윤" localSheetId="8">#REF!</definedName>
    <definedName name="해윤" localSheetId="9">#REF!</definedName>
    <definedName name="해윤">#REF!</definedName>
    <definedName name="핸드폰" localSheetId="8">#REF!</definedName>
    <definedName name="핸드폰" localSheetId="9">#REF!</definedName>
    <definedName name="핸드폰">#REF!</definedName>
    <definedName name="행가" localSheetId="8">#REF!</definedName>
    <definedName name="행가" localSheetId="9">#REF!</definedName>
    <definedName name="행가">#REF!</definedName>
    <definedName name="향" localSheetId="8">#REF!</definedName>
    <definedName name="향" localSheetId="9">#REF!</definedName>
    <definedName name="향">#REF!</definedName>
    <definedName name="향국공" localSheetId="8">#REF!</definedName>
    <definedName name="향국공" localSheetId="9">#REF!</definedName>
    <definedName name="향국공">#REF!</definedName>
    <definedName name="향사유지" localSheetId="8">#REF!</definedName>
    <definedName name="향사유지" localSheetId="9">#REF!</definedName>
    <definedName name="향사유지">#REF!</definedName>
    <definedName name="허니" localSheetId="7" hidden="1">{#N/A,#N/A,FALSE,"2~8번"}</definedName>
    <definedName name="허니" localSheetId="6" hidden="1">{#N/A,#N/A,FALSE,"2~8번"}</definedName>
    <definedName name="허니" hidden="1">{#N/A,#N/A,FALSE,"2~8번"}</definedName>
    <definedName name="허ㅏㅇ아와ㅏㅇ" localSheetId="8">#REF!</definedName>
    <definedName name="허ㅏㅇ아와ㅏㅇ" localSheetId="9">#REF!</definedName>
    <definedName name="허ㅏㅇ아와ㅏㅇ">#REF!</definedName>
    <definedName name="헉" localSheetId="8">#REF!</definedName>
    <definedName name="헉" localSheetId="9">#REF!</definedName>
    <definedName name="헉">#REF!</definedName>
    <definedName name="헌높" localSheetId="8">#REF!</definedName>
    <definedName name="헌높" localSheetId="9">#REF!</definedName>
    <definedName name="헌높">#REF!</definedName>
    <definedName name="헌치H" localSheetId="8">#REF!</definedName>
    <definedName name="헌치H" localSheetId="9">#REF!</definedName>
    <definedName name="헌치H">#REF!</definedName>
    <definedName name="헌치V" localSheetId="8">#REF!</definedName>
    <definedName name="헌치V" localSheetId="9">#REF!</definedName>
    <definedName name="헌치V">#REF!</definedName>
    <definedName name="헌폭" localSheetId="8">#REF!</definedName>
    <definedName name="헌폭" localSheetId="9">#REF!</definedName>
    <definedName name="헌폭">#REF!</definedName>
    <definedName name="헐기경" localSheetId="7">#REF!</definedName>
    <definedName name="헐기노" localSheetId="7">#REF!</definedName>
    <definedName name="헐기재" localSheetId="7">#REF!</definedName>
    <definedName name="헤헤" localSheetId="8">#REF!</definedName>
    <definedName name="헤헤" localSheetId="9">#REF!</definedName>
    <definedName name="헤헤">#REF!</definedName>
    <definedName name="현대" localSheetId="8">#REF!</definedName>
    <definedName name="현대" localSheetId="9">#REF!</definedName>
    <definedName name="현대">#REF!</definedName>
    <definedName name="현리연번" localSheetId="8">#REF!</definedName>
    <definedName name="현리연번" localSheetId="9">#REF!</definedName>
    <definedName name="현리연번">#REF!</definedName>
    <definedName name="현리지목" localSheetId="8">#REF!</definedName>
    <definedName name="현리지목" localSheetId="9">#REF!</definedName>
    <definedName name="현리지목">#REF!</definedName>
    <definedName name="현장" hidden="1">#REF!</definedName>
    <definedName name="현장관리" localSheetId="8">#REF!</definedName>
    <definedName name="현장관리" localSheetId="9">#REF!</definedName>
    <definedName name="현장관리">#REF!</definedName>
    <definedName name="현장여건" localSheetId="8">#REF!</definedName>
    <definedName name="현장여건" localSheetId="9">#REF!</definedName>
    <definedName name="현장여건">#REF!</definedName>
    <definedName name="현재가치" localSheetId="7">#REF!</definedName>
    <definedName name="현조" hidden="1">#REF!</definedName>
    <definedName name="현천기자재비" localSheetId="8">#REF!</definedName>
    <definedName name="현천기자재비" localSheetId="9">#REF!</definedName>
    <definedName name="현천기자재비">#REF!</definedName>
    <definedName name="현황" localSheetId="7">#REF!</definedName>
    <definedName name="현황" localSheetId="8">#REF!</definedName>
    <definedName name="현황" localSheetId="9">#REF!</definedName>
    <definedName name="현황">#REF!</definedName>
    <definedName name="현황사진" localSheetId="7" hidden="1">#REF!</definedName>
    <definedName name="현황사진" localSheetId="8" hidden="1">#REF!</definedName>
    <definedName name="현황사진" localSheetId="9" hidden="1">#REF!</definedName>
    <definedName name="현황사진" hidden="1">#REF!</definedName>
    <definedName name="협의금액별" localSheetId="8">#REF!</definedName>
    <definedName name="협의금액별" localSheetId="9">#REF!</definedName>
    <definedName name="협의금액별">#REF!</definedName>
    <definedName name="협의금액별원" localSheetId="8">#REF!</definedName>
    <definedName name="협의금액별원" localSheetId="9">#REF!</definedName>
    <definedName name="협의금액별원">#REF!</definedName>
    <definedName name="협의면적별" localSheetId="8">#REF!</definedName>
    <definedName name="협의면적별" localSheetId="9">#REF!</definedName>
    <definedName name="협의면적별">#REF!</definedName>
    <definedName name="협의면적별헤베" localSheetId="8">#REF!</definedName>
    <definedName name="협의면적별헤베" localSheetId="9">#REF!</definedName>
    <definedName name="협의면적별헤베">#REF!</definedName>
    <definedName name="협의일시" localSheetId="8">#REF!</definedName>
    <definedName name="협의일시" localSheetId="9">#REF!</definedName>
    <definedName name="협의일시">#REF!</definedName>
    <definedName name="협의장소" localSheetId="8">#REF!</definedName>
    <definedName name="협의장소" localSheetId="9">#REF!</definedName>
    <definedName name="협의장소">#REF!</definedName>
    <definedName name="협조전" localSheetId="8" hidden="1">#REF!</definedName>
    <definedName name="협조전" localSheetId="9" hidden="1">#REF!</definedName>
    <definedName name="협조전" hidden="1">#REF!</definedName>
    <definedName name="형상" localSheetId="8">#REF!</definedName>
    <definedName name="형상" localSheetId="9">#REF!</definedName>
    <definedName name="형상">#REF!</definedName>
    <definedName name="형상no" localSheetId="8">#REF!</definedName>
    <definedName name="형상no" localSheetId="9">#REF!</definedName>
    <definedName name="형상no">#REF!</definedName>
    <definedName name="형틀목공" localSheetId="8">#REF!</definedName>
    <definedName name="형틀목공" localSheetId="9">#REF!</definedName>
    <definedName name="형틀목공">#REF!</definedName>
    <definedName name="혜" localSheetId="8">#REF!</definedName>
    <definedName name="혜" localSheetId="9">#REF!</definedName>
    <definedName name="혜">#REF!</definedName>
    <definedName name="혜민" hidden="1">{#N/A,#N/A,FALSE,"지침";#N/A,#N/A,FALSE,"환경분석";#N/A,#N/A,FALSE,"Sheet16"}</definedName>
    <definedName name="호" localSheetId="8">#REF!</definedName>
    <definedName name="호" localSheetId="9">#REF!</definedName>
    <definedName name="호">#REF!</definedName>
    <definedName name="호박돌" localSheetId="8">#REF!</definedName>
    <definedName name="호박돌" localSheetId="9">#REF!</definedName>
    <definedName name="호박돌">#REF!</definedName>
    <definedName name="호별가격" localSheetId="8">#REF!</definedName>
    <definedName name="호별가격" localSheetId="9">#REF!</definedName>
    <definedName name="호별가격">#REF!</definedName>
    <definedName name="호별시가안분" localSheetId="8">#REF!</definedName>
    <definedName name="호별시가안분" localSheetId="9">#REF!</definedName>
    <definedName name="호별시가안분">#REF!</definedName>
    <definedName name="호옹ㅇㄷㅅㄷㅎ" localSheetId="8">#REF!</definedName>
    <definedName name="호옹ㅇㄷㅅㄷㅎ" localSheetId="9">#REF!</definedName>
    <definedName name="호옹ㅇㄷㅅㄷㅎ">#REF!</definedName>
    <definedName name="호호" localSheetId="8">#REF!</definedName>
    <definedName name="호호" localSheetId="9">#REF!</definedName>
    <definedName name="호호">#REF!</definedName>
    <definedName name="호ㅓ" localSheetId="8" hidden="1">#REF!</definedName>
    <definedName name="호ㅓ" localSheetId="9" hidden="1">#REF!</definedName>
    <definedName name="호ㅓ" hidden="1">#REF!</definedName>
    <definedName name="호ㅗㅗ호" localSheetId="7">#REF!</definedName>
    <definedName name="호ㅗㅗ호" localSheetId="8">#REF!</definedName>
    <definedName name="호ㅗㅗ호" localSheetId="9">#REF!</definedName>
    <definedName name="호ㅗㅗ호">#REF!</definedName>
    <definedName name="홍" localSheetId="7" hidden="1">{#N/A,#N/A,TRUE,"매출진척-1";#N/A,#N/A,TRUE,"매출진척-2";#N/A,#N/A,TRUE,"제품실적";#N/A,#N/A,TRUE,"RAC";#N/A,#N/A,TRUE,"PAC ";#N/A,#N/A,TRUE,"재고현황";#N/A,#N/A,TRUE,"공지사항"}</definedName>
    <definedName name="홍" localSheetId="8" hidden="1">{#N/A,#N/A,TRUE,"매출진척-1";#N/A,#N/A,TRUE,"매출진척-2";#N/A,#N/A,TRUE,"제품실적";#N/A,#N/A,TRUE,"RAC";#N/A,#N/A,TRUE,"PAC ";#N/A,#N/A,TRUE,"재고현황";#N/A,#N/A,TRUE,"공지사항"}</definedName>
    <definedName name="홍" localSheetId="6" hidden="1">{#N/A,#N/A,TRUE,"매출진척-1";#N/A,#N/A,TRUE,"매출진척-2";#N/A,#N/A,TRUE,"제품실적";#N/A,#N/A,TRUE,"RAC";#N/A,#N/A,TRUE,"PAC ";#N/A,#N/A,TRUE,"재고현황";#N/A,#N/A,TRUE,"공지사항"}</definedName>
    <definedName name="홍" localSheetId="9" hidden="1">{#N/A,#N/A,TRUE,"매출진척-1";#N/A,#N/A,TRUE,"매출진척-2";#N/A,#N/A,TRUE,"제품실적";#N/A,#N/A,TRUE,"RAC";#N/A,#N/A,TRUE,"PAC ";#N/A,#N/A,TRUE,"재고현황";#N/A,#N/A,TRUE,"공지사항"}</definedName>
    <definedName name="홍" hidden="1">{#N/A,#N/A,TRUE,"매출진척-1";#N/A,#N/A,TRUE,"매출진척-2";#N/A,#N/A,TRUE,"제품실적";#N/A,#N/A,TRUE,"RAC";#N/A,#N/A,TRUE,"PAC ";#N/A,#N/A,TRUE,"재고현황";#N/A,#N/A,TRUE,"공지사항"}</definedName>
    <definedName name="홍보식품" localSheetId="7">#REF!</definedName>
    <definedName name="홍보식품" localSheetId="8">#REF!</definedName>
    <definedName name="홍보식품" localSheetId="9">#REF!</definedName>
    <definedName name="홍보식품">#REF!</definedName>
    <definedName name="홍성종" localSheetId="6">#N/A</definedName>
    <definedName name="홍ㅇ호" localSheetId="8">{"'용역비'!$A$4:$C$8"}</definedName>
    <definedName name="홍ㅇ호" localSheetId="9">{"'용역비'!$A$4:$C$8"}</definedName>
    <definedName name="홍ㅇ호">{"'용역비'!$A$4:$C$8"}</definedName>
    <definedName name="홎ㅅㄱ도" localSheetId="8" hidden="1">{#N/A,#N/A,FALSE,"ALM-ASISC"}</definedName>
    <definedName name="홎ㅅㄱ도" localSheetId="9" hidden="1">{#N/A,#N/A,FALSE,"ALM-ASISC"}</definedName>
    <definedName name="홎ㅅㄱ도" hidden="1">{#N/A,#N/A,FALSE,"ALM-ASISC"}</definedName>
    <definedName name="화" hidden="1">{#N/A,#N/A,FALSE,"기안지";#N/A,#N/A,FALSE,"통신지"}</definedName>
    <definedName name="화곡" localSheetId="8" hidden="1">{#N/A,#N/A,FALSE,"3가";#N/A,#N/A,FALSE,"3나";#N/A,#N/A,FALSE,"3다"}</definedName>
    <definedName name="화곡" localSheetId="9" hidden="1">{#N/A,#N/A,FALSE,"3가";#N/A,#N/A,FALSE,"3나";#N/A,#N/A,FALSE,"3다"}</definedName>
    <definedName name="화곡" hidden="1">{#N/A,#N/A,FALSE,"3가";#N/A,#N/A,FALSE,"3나";#N/A,#N/A,FALSE,"3다"}</definedName>
    <definedName name="화성군" localSheetId="7">#REF!</definedName>
    <definedName name="화성군" localSheetId="8">#REF!</definedName>
    <definedName name="화성군" localSheetId="6">#REF!</definedName>
    <definedName name="화성군" localSheetId="9">#REF!</definedName>
    <definedName name="화성군">#REF!</definedName>
    <definedName name="화성군청" localSheetId="8">#REF!</definedName>
    <definedName name="화성군청" localSheetId="6">#REF!</definedName>
    <definedName name="화성군청" localSheetId="9">#REF!</definedName>
    <definedName name="화성군청">#REF!</definedName>
    <definedName name="화화화화" localSheetId="8">#REF!</definedName>
    <definedName name="화화화화" localSheetId="9">#REF!</definedName>
    <definedName name="화화화화">#REF!</definedName>
    <definedName name="확인" localSheetId="8">#REF!</definedName>
    <definedName name="확인" localSheetId="9">#REF!</definedName>
    <definedName name="확인">#REF!</definedName>
    <definedName name="확정일자" localSheetId="8">#REF!</definedName>
    <definedName name="확정일자" localSheetId="9">#REF!</definedName>
    <definedName name="확정일자">#REF!</definedName>
    <definedName name="환경분석청주" hidden="1">{#N/A,#N/A,FALSE,"지침";#N/A,#N/A,FALSE,"환경분석";#N/A,#N/A,FALSE,"Sheet16"}</definedName>
    <definedName name="환경소주2" hidden="1">{#N/A,#N/A,FALSE,"지침";#N/A,#N/A,FALSE,"환경분석";#N/A,#N/A,FALSE,"Sheet16"}</definedName>
    <definedName name="활용" localSheetId="8" hidden="1">{#N/A,#N/A,FALSE,"3가";#N/A,#N/A,FALSE,"3나";#N/A,#N/A,FALSE,"3다"}</definedName>
    <definedName name="활용" localSheetId="9" hidden="1">{#N/A,#N/A,FALSE,"3가";#N/A,#N/A,FALSE,"3나";#N/A,#N/A,FALSE,"3다"}</definedName>
    <definedName name="활용" hidden="1">{#N/A,#N/A,FALSE,"3가";#N/A,#N/A,FALSE,"3나";#N/A,#N/A,FALSE,"3다"}</definedName>
    <definedName name="황태웅" localSheetId="8">#REF!</definedName>
    <definedName name="황태웅" localSheetId="9">#REF!</definedName>
    <definedName name="황태웅">#REF!</definedName>
    <definedName name="황학동" localSheetId="8">#REF!</definedName>
    <definedName name="황학동" localSheetId="9">#REF!</definedName>
    <definedName name="황학동">#REF!</definedName>
    <definedName name="회" localSheetId="8">#REF!</definedName>
    <definedName name="회" localSheetId="9">#REF!</definedName>
    <definedName name="회">#REF!</definedName>
    <definedName name="회경" localSheetId="8">#REF!</definedName>
    <definedName name="회경" localSheetId="9">#REF!</definedName>
    <definedName name="회경">#REF!</definedName>
    <definedName name="회보서" localSheetId="8">#REF!</definedName>
    <definedName name="회보서" localSheetId="9">#REF!</definedName>
    <definedName name="회보서">#REF!</definedName>
    <definedName name="회보서2" localSheetId="8">#REF!</definedName>
    <definedName name="회보서2" localSheetId="9">#REF!</definedName>
    <definedName name="회보서2">#REF!</definedName>
    <definedName name="회사" localSheetId="8">#REF!</definedName>
    <definedName name="회사" localSheetId="9">#REF!</definedName>
    <definedName name="회사">#REF!</definedName>
    <definedName name="회사_1" localSheetId="8">#REF!</definedName>
    <definedName name="회사_1" localSheetId="9">#REF!</definedName>
    <definedName name="회사_1">#REF!</definedName>
    <definedName name="회사2" localSheetId="8">#REF!</definedName>
    <definedName name="회사2" localSheetId="9">#REF!</definedName>
    <definedName name="회사2">#REF!</definedName>
    <definedName name="회사계" localSheetId="8">#REF!</definedName>
    <definedName name="회사계" localSheetId="9">#REF!</definedName>
    <definedName name="회사계">#REF!</definedName>
    <definedName name="회사계1" localSheetId="8">#REF!</definedName>
    <definedName name="회사계1" localSheetId="9">#REF!</definedName>
    <definedName name="회사계1">#REF!</definedName>
    <definedName name="회사분" localSheetId="8">#REF!</definedName>
    <definedName name="회사분" localSheetId="9">#REF!</definedName>
    <definedName name="회사분">#REF!</definedName>
    <definedName name="회사분경비" localSheetId="8">#REF!</definedName>
    <definedName name="회사분경비" localSheetId="9">#REF!</definedName>
    <definedName name="회사분경비">#REF!</definedName>
    <definedName name="회사분계" localSheetId="8">#REF!</definedName>
    <definedName name="회사분계" localSheetId="9">#REF!</definedName>
    <definedName name="회사분계">#REF!</definedName>
    <definedName name="회사분장비" localSheetId="8">#REF!</definedName>
    <definedName name="회사분장비" localSheetId="9">#REF!</definedName>
    <definedName name="회사분장비">#REF!</definedName>
    <definedName name="회사분합계" localSheetId="8">#REF!</definedName>
    <definedName name="회사분합계" localSheetId="9">#REF!</definedName>
    <definedName name="회사분합계">#REF!</definedName>
    <definedName name="회선대장" localSheetId="8">물건조서!회선대장</definedName>
    <definedName name="회선대장" localSheetId="9">물건조서!회선대장</definedName>
    <definedName name="회선대장">[0]!회선대장</definedName>
    <definedName name="회선선번장" localSheetId="8">물건조서!회선선번장</definedName>
    <definedName name="회선선번장" localSheetId="9">물건조서!회선선번장</definedName>
    <definedName name="회선선번장">[0]!회선선번장</definedName>
    <definedName name="회선선번장2" localSheetId="8">물건조서!회선선번장2</definedName>
    <definedName name="회선선번장2" localSheetId="9">물건조서!회선선번장2</definedName>
    <definedName name="회선선번장2">[0]!회선선번장2</definedName>
    <definedName name="회신" localSheetId="8" hidden="1">#REF!</definedName>
    <definedName name="회신" localSheetId="9" hidden="1">#REF!</definedName>
    <definedName name="회신" hidden="1">#REF!</definedName>
    <definedName name="회재" localSheetId="8">#REF!</definedName>
    <definedName name="회재" localSheetId="9">#REF!</definedName>
    <definedName name="회재">#REF!</definedName>
    <definedName name="횡" localSheetId="8">물건조서!횡</definedName>
    <definedName name="횡" localSheetId="9">물건조서!횡</definedName>
    <definedName name="횡">[0]!횡</definedName>
    <definedName name="효리" localSheetId="8" hidden="1">{#N/A,#N/A,FALSE,"3가";#N/A,#N/A,FALSE,"3나";#N/A,#N/A,FALSE,"3다"}</definedName>
    <definedName name="효리" localSheetId="9" hidden="1">{#N/A,#N/A,FALSE,"3가";#N/A,#N/A,FALSE,"3나";#N/A,#N/A,FALSE,"3다"}</definedName>
    <definedName name="효리" hidden="1">{#N/A,#N/A,FALSE,"3가";#N/A,#N/A,FALSE,"3나";#N/A,#N/A,FALSE,"3다"}</definedName>
    <definedName name="효지리" localSheetId="8">#REF!</definedName>
    <definedName name="효지리" localSheetId="9">#REF!</definedName>
    <definedName name="효지리">#REF!</definedName>
    <definedName name="후렉시블" localSheetId="8">#REF!</definedName>
    <definedName name="후렉시블" localSheetId="9">#REF!</definedName>
    <definedName name="후렉시블">#REF!</definedName>
    <definedName name="후렉시블시설" localSheetId="8">#REF!</definedName>
    <definedName name="후렉시블시설" localSheetId="9">#REF!</definedName>
    <definedName name="후렉시블시설">#REF!</definedName>
    <definedName name="후후후" localSheetId="8">{"'미착금액'!$A$4:$G$14"}</definedName>
    <definedName name="후후후" localSheetId="9">{"'미착금액'!$A$4:$G$14"}</definedName>
    <definedName name="후후후">{"'미착금액'!$A$4:$G$14"}</definedName>
    <definedName name="훈" hidden="1">255</definedName>
    <definedName name="흄" localSheetId="6">#N/A</definedName>
    <definedName name="흄1" localSheetId="6">#N/A</definedName>
    <definedName name="흄2" localSheetId="6">#N/A</definedName>
    <definedName name="흄관" hidden="1">{#N/A,#N/A,FALSE,"기안지";#N/A,#N/A,FALSE,"통신지"}</definedName>
    <definedName name="흄관400" localSheetId="7">#REF!</definedName>
    <definedName name="흄관400" localSheetId="6">#REF!</definedName>
    <definedName name="흄관600" localSheetId="6">#REF!</definedName>
    <definedName name="흄관600집계" localSheetId="8">#REF!</definedName>
    <definedName name="흄관600집계" localSheetId="9">#REF!</definedName>
    <definedName name="흄관600집계">#REF!</definedName>
    <definedName name="흄관운반" localSheetId="6">#N/A</definedName>
    <definedName name="흉벽1" localSheetId="7">#REF!</definedName>
    <definedName name="흉벽1" localSheetId="6">#REF!</definedName>
    <definedName name="흉벽높이" localSheetId="6">#REF!</definedName>
    <definedName name="희경" localSheetId="8" hidden="1">#REF!</definedName>
    <definedName name="희경" localSheetId="9" hidden="1">#REF!</definedName>
    <definedName name="희경" hidden="1">#REF!</definedName>
    <definedName name="희선" localSheetId="8">#REF!,#REF!,#REF!,#REF!,#REF!,#REF!,#REF!,#REF!,#REF!,#REF!,#REF!,#REF!,#REF!,#REF!,#REF!,#REF!,#REF!,#REF!,#REF!</definedName>
    <definedName name="희선" localSheetId="9">#REF!,#REF!,#REF!,#REF!,#REF!,#REF!,#REF!,#REF!,#REF!,#REF!,#REF!,#REF!,#REF!,#REF!,#REF!,#REF!,#REF!,#REF!,#REF!</definedName>
    <definedName name="희선">#REF!,#REF!,#REF!,#REF!,#REF!,#REF!,#REF!,#REF!,#REF!,#REF!,#REF!,#REF!,#REF!,#REF!,#REF!,#REF!,#REF!,#REF!,#REF!</definedName>
    <definedName name="희원산출근거" localSheetId="8">#REF!</definedName>
    <definedName name="희원산출근거" localSheetId="9">#REF!</definedName>
    <definedName name="희원산출근거">#REF!</definedName>
    <definedName name="히" localSheetId="8">#REF!</definedName>
    <definedName name="히" localSheetId="9">#REF!</definedName>
    <definedName name="히">#REF!</definedName>
    <definedName name="ㅏ" localSheetId="7">BlankMacro1</definedName>
    <definedName name="ㅏ" localSheetId="6">BlankMacro1</definedName>
    <definedName name="ㅏ500" localSheetId="7">#REF!</definedName>
    <definedName name="ㅏ500" localSheetId="6">#REF!</definedName>
    <definedName name="ㅏㄷ" localSheetId="8" hidden="1">{#N/A,#N/A,FALSE,"ALM-ASISC"}</definedName>
    <definedName name="ㅏㄷ" localSheetId="9" hidden="1">{#N/A,#N/A,FALSE,"ALM-ASISC"}</definedName>
    <definedName name="ㅏㄷ" hidden="1">{#N/A,#N/A,FALSE,"ALM-ASISC"}</definedName>
    <definedName name="ㅏ닫" localSheetId="7">#REF!</definedName>
    <definedName name="ㅏ닫" localSheetId="8">#REF!</definedName>
    <definedName name="ㅏ닫" localSheetId="6">#REF!</definedName>
    <definedName name="ㅏ닫" localSheetId="9">#REF!</definedName>
    <definedName name="ㅏ닫">#REF!</definedName>
    <definedName name="ㅏ딪" localSheetId="8" hidden="1">{#N/A,#N/A,FALSE,"ALM-ASISC"}</definedName>
    <definedName name="ㅏ딪" localSheetId="9" hidden="1">{#N/A,#N/A,FALSE,"ALM-ASISC"}</definedName>
    <definedName name="ㅏ딪" hidden="1">{#N/A,#N/A,FALSE,"ALM-ASISC"}</definedName>
    <definedName name="ㅏㅇ" localSheetId="8" hidden="1">{#N/A,#N/A,FALSE,"ALM-ASISC"}</definedName>
    <definedName name="ㅏㅇ" localSheetId="9" hidden="1">{#N/A,#N/A,FALSE,"ALM-ASISC"}</definedName>
    <definedName name="ㅏㅇ" hidden="1">{#N/A,#N/A,FALSE,"ALM-ASISC"}</definedName>
    <definedName name="ㅏ잊" localSheetId="8" hidden="1">{#N/A,#N/A,FALSE,"ALM-ASISC"}</definedName>
    <definedName name="ㅏ잊" localSheetId="9" hidden="1">{#N/A,#N/A,FALSE,"ALM-ASISC"}</definedName>
    <definedName name="ㅏ잊" hidden="1">{#N/A,#N/A,FALSE,"ALM-ASISC"}</definedName>
    <definedName name="ㅏ짇" localSheetId="8" hidden="1">{#N/A,#N/A,FALSE,"ALM-ASISC"}</definedName>
    <definedName name="ㅏ짇" localSheetId="9" hidden="1">{#N/A,#N/A,FALSE,"ALM-ASISC"}</definedName>
    <definedName name="ㅏ짇" hidden="1">{#N/A,#N/A,FALSE,"ALM-ASISC"}</definedName>
    <definedName name="ㅏㅏ" localSheetId="8">#REF!</definedName>
    <definedName name="ㅏㅏ" localSheetId="6">#REF!</definedName>
    <definedName name="ㅏㅏ" localSheetId="9">#REF!</definedName>
    <definedName name="ㅏㅏ">#REF!</definedName>
    <definedName name="ㅏㅏㅏ" localSheetId="8">#REF!</definedName>
    <definedName name="ㅏㅏㅏ" localSheetId="9">#REF!</definedName>
    <definedName name="ㅏㅏㅏ">#REF!</definedName>
    <definedName name="ㅏㅏㅏㅏ" localSheetId="8">#REF!</definedName>
    <definedName name="ㅏㅏㅏㅏ" localSheetId="9">#REF!</definedName>
    <definedName name="ㅏㅏㅏㅏ">#REF!</definedName>
    <definedName name="ㅏㅏㅏㅏㅏ">#N/A</definedName>
    <definedName name="ㅏㅗ.ㅣㅘ" localSheetId="7">#REF!</definedName>
    <definedName name="ㅏㅗ.ㅣㅘ" localSheetId="8">#REF!</definedName>
    <definedName name="ㅏㅗ.ㅣㅘ" localSheetId="9">#REF!</definedName>
    <definedName name="ㅏㅗ.ㅣㅘ">#REF!</definedName>
    <definedName name="ㅏㅣㄴ" localSheetId="8" hidden="1">{#N/A,#N/A,FALSE,"ALM-ASISC"}</definedName>
    <definedName name="ㅏㅣㄴ" localSheetId="9" hidden="1">{#N/A,#N/A,FALSE,"ALM-ASISC"}</definedName>
    <definedName name="ㅏㅣㄴ" hidden="1">{#N/A,#N/A,FALSE,"ALM-ASISC"}</definedName>
    <definedName name="ㅏㅣㄷ" localSheetId="8" hidden="1">{#N/A,#N/A,FALSE,"ALM-ASISC"}</definedName>
    <definedName name="ㅏㅣㄷ" localSheetId="9" hidden="1">{#N/A,#N/A,FALSE,"ALM-ASISC"}</definedName>
    <definedName name="ㅏㅣㄷ" hidden="1">{#N/A,#N/A,FALSE,"ALM-ASISC"}</definedName>
    <definedName name="ㅐ" localSheetId="8">#REF!</definedName>
    <definedName name="ㅐ" localSheetId="9">#REF!</definedName>
    <definedName name="ㅐ" hidden="1">{#N/A,#N/A,FALSE,"운반시간"}</definedName>
    <definedName name="ㅐ5" localSheetId="7">#REF!</definedName>
    <definedName name="ㅐ55" localSheetId="8">#REF!</definedName>
    <definedName name="ㅐ55" localSheetId="9">#REF!</definedName>
    <definedName name="ㅐ55">#REF!</definedName>
    <definedName name="ㅐㄴㄴ" localSheetId="8" hidden="1">{#N/A,#N/A,FALSE,"3가";#N/A,#N/A,FALSE,"3나";#N/A,#N/A,FALSE,"3다"}</definedName>
    <definedName name="ㅐㄴㄴ" localSheetId="9" hidden="1">{#N/A,#N/A,FALSE,"3가";#N/A,#N/A,FALSE,"3나";#N/A,#N/A,FALSE,"3다"}</definedName>
    <definedName name="ㅐㄴㄴ" hidden="1">{#N/A,#N/A,FALSE,"3가";#N/A,#N/A,FALSE,"3나";#N/A,#N/A,FALSE,"3다"}</definedName>
    <definedName name="ㅐㅐㅐ" localSheetId="8" hidden="1">{#N/A,#N/A,FALSE,"지침";#N/A,#N/A,FALSE,"환경분석";#N/A,#N/A,FALSE,"Sheet16"}</definedName>
    <definedName name="ㅐㅐㅐ" localSheetId="9" hidden="1">{#N/A,#N/A,FALSE,"지침";#N/A,#N/A,FALSE,"환경분석";#N/A,#N/A,FALSE,"Sheet16"}</definedName>
    <definedName name="ㅐㅐㅐ" hidden="1">{#N/A,#N/A,FALSE,"지침";#N/A,#N/A,FALSE,"환경분석";#N/A,#N/A,FALSE,"Sheet16"}</definedName>
    <definedName name="ㅐㅐㅐㅐㅐㅐ" localSheetId="8" hidden="1">{#N/A,#N/A,FALSE,"전력간선"}</definedName>
    <definedName name="ㅐㅐㅐㅐㅐㅐ" localSheetId="9" hidden="1">{#N/A,#N/A,FALSE,"전력간선"}</definedName>
    <definedName name="ㅐㅐㅐㅐㅐㅐ" hidden="1">{#N/A,#N/A,FALSE,"전력간선"}</definedName>
    <definedName name="ㅑ" localSheetId="7">#REF!</definedName>
    <definedName name="ㅑ" localSheetId="8">#REF!</definedName>
    <definedName name="ㅑ" localSheetId="9">#REF!</definedName>
    <definedName name="ㅑ">#REF!</definedName>
    <definedName name="ㅑㅑ" hidden="1">{"'용역비'!$A$4:$C$8"}</definedName>
    <definedName name="ㅑㅑㅑ" hidden="1">{"'용역비'!$A$4:$C$8"}</definedName>
    <definedName name="ㅑㅑㅑㅑㅑ" hidden="1">{"'용역비'!$A$4:$C$8"}</definedName>
    <definedName name="ㅑㅑㅑㅑㅑㅑ" hidden="1">{"'용역비'!$A$4:$C$8"}</definedName>
    <definedName name="ㅑㅕㅕ" hidden="1">{"'용역비'!$A$4:$C$8"}</definedName>
    <definedName name="ㅓ" localSheetId="8">#REF!</definedName>
    <definedName name="ㅓ" localSheetId="9">#REF!</definedName>
    <definedName name="ㅓ">#REF!</definedName>
    <definedName name="ㅓ7" hidden="1">{#N/A,#N/A,FALSE,"단가표지"}</definedName>
    <definedName name="ㅓ8" localSheetId="8">#REF!</definedName>
    <definedName name="ㅓ8" localSheetId="9">#REF!</definedName>
    <definedName name="ㅓ8">#REF!</definedName>
    <definedName name="ㅓㄳㄱ서" hidden="1">#REF!</definedName>
    <definedName name="ㅓㄹ낭럴아" localSheetId="7">#REF!</definedName>
    <definedName name="ㅓㄹ낭럴아" localSheetId="8">#REF!</definedName>
    <definedName name="ㅓㄹ낭럴아" localSheetId="9">#REF!</definedName>
    <definedName name="ㅓㄹ낭럴아">#REF!</definedName>
    <definedName name="ㅓ아ㅣㄷ" localSheetId="8" hidden="1">{#N/A,#N/A,FALSE,"ALM-ASISC"}</definedName>
    <definedName name="ㅓ아ㅣㄷ" localSheetId="9" hidden="1">{#N/A,#N/A,FALSE,"ALM-ASISC"}</definedName>
    <definedName name="ㅓ아ㅣㄷ" hidden="1">{#N/A,#N/A,FALSE,"ALM-ASISC"}</definedName>
    <definedName name="ㅓ이ㅏㅓㄴ얼" localSheetId="7">#REF!</definedName>
    <definedName name="ㅓ이ㅏㅓㄴ얼" localSheetId="6">#REF!</definedName>
    <definedName name="ㅓㅈㄱ" localSheetId="8">#REF!</definedName>
    <definedName name="ㅓㅈㄱ" localSheetId="6">#REF!</definedName>
    <definedName name="ㅓㅈㄱ" localSheetId="9">#REF!</definedName>
    <definedName name="ㅓㅈㄱ">#REF!</definedName>
    <definedName name="ㅓㅎ겨ㅓㅓㅗㅓ" localSheetId="8">#REF!</definedName>
    <definedName name="ㅓㅎ겨ㅓㅓㅗㅓ" localSheetId="9">#REF!</definedName>
    <definedName name="ㅓㅎ겨ㅓㅓㅗㅓ">#REF!</definedName>
    <definedName name="ㅓ하아ㅗㄹㅇㅇㅇㅇㅎ" localSheetId="8">#REF!</definedName>
    <definedName name="ㅓ하아ㅗㄹㅇㅇㅇㅇㅎ" localSheetId="9">#REF!</definedName>
    <definedName name="ㅓ하아ㅗㄹㅇㅇㅇㅇㅎ">#REF!</definedName>
    <definedName name="ㅓㅏ" localSheetId="8">물건조서!ㅓㅏ</definedName>
    <definedName name="ㅓㅏ" localSheetId="9">물건조서!ㅓㅏ</definedName>
    <definedName name="ㅓㅏ">[0]!ㅓㅏ</definedName>
    <definedName name="ㅓㅓ" localSheetId="8">#REF!</definedName>
    <definedName name="ㅓㅓ" localSheetId="9">#REF!</definedName>
    <definedName name="ㅓㅓ">#REF!</definedName>
    <definedName name="ㅓㅓㅓ" localSheetId="7">#REF!</definedName>
    <definedName name="ㅓㅓㅓ" localSheetId="8">#REF!</definedName>
    <definedName name="ㅓㅓㅓ" localSheetId="9">#REF!</definedName>
    <definedName name="ㅓㅓㅓ">#REF!</definedName>
    <definedName name="ㅓㅓㅓㅓㅓ">#N/A</definedName>
    <definedName name="ㅓㅓㅗ라ㅓㄴ오라ㅓㅁㄴ오라넘오람ㄴ엄ㄴㅇㅇㄴㅁㅁㄴㅇㅇㄴㄴㅇㅁ">#N/A</definedName>
    <definedName name="ㅓㅓㅗㅓㅏ" localSheetId="8">#REF!</definedName>
    <definedName name="ㅓㅓㅗㅓㅏ" localSheetId="9">#REF!</definedName>
    <definedName name="ㅓㅓㅗㅓㅏ">#REF!</definedName>
    <definedName name="ㅓㅗ럴허ㅓㅓㅓㅓㅓㅓㅓ" localSheetId="8">#REF!</definedName>
    <definedName name="ㅓㅗ럴허ㅓㅓㅓㅓㅓㅓㅓ" localSheetId="9">#REF!</definedName>
    <definedName name="ㅓㅗ럴허ㅓㅓㅓㅓㅓㅓㅓ">#REF!</definedName>
    <definedName name="ㅓㅚㅣㅣㅗ" localSheetId="8">#REF!</definedName>
    <definedName name="ㅓㅚㅣㅣㅗ" localSheetId="9">#REF!</definedName>
    <definedName name="ㅓㅚㅣㅣㅗ">#REF!</definedName>
    <definedName name="ㅓㅠㅗ" localSheetId="7">BlankMacro1</definedName>
    <definedName name="ㅓㅠㅗ" localSheetId="6">BlankMacro1</definedName>
    <definedName name="ㅔ" localSheetId="7">#REF!</definedName>
    <definedName name="ㅔ" localSheetId="8">#REF!</definedName>
    <definedName name="ㅔ" localSheetId="6">#REF!</definedName>
    <definedName name="ㅔ" localSheetId="9">#REF!</definedName>
    <definedName name="ㅔ">#REF!</definedName>
    <definedName name="ㅔ갸ㅜㅅ_샤싣ㄴ" localSheetId="7">#REF!</definedName>
    <definedName name="ㅔ갸ㅜㅅ_샤싣ㄴ" localSheetId="8">#REF!</definedName>
    <definedName name="ㅔ갸ㅜㅅ_샤싣ㄴ" localSheetId="9">#REF!</definedName>
    <definedName name="ㅔ갸ㅜㅅ_샤싣ㄴ">#REF!</definedName>
    <definedName name="ㅔㅐㅑㅕ" hidden="1">#REF!</definedName>
    <definedName name="ㅔㅔ" localSheetId="8" hidden="1">{#N/A,#N/A,FALSE,"전력간선"}</definedName>
    <definedName name="ㅔㅔ" localSheetId="9" hidden="1">{#N/A,#N/A,FALSE,"전력간선"}</definedName>
    <definedName name="ㅔㅔ" hidden="1">{#N/A,#N/A,FALSE,"전력간선"}</definedName>
    <definedName name="ㅔㅔㅔ" hidden="1">{#N/A,#N/A,FALSE,"지침";#N/A,#N/A,FALSE,"환경분석";#N/A,#N/A,FALSE,"Sheet16"}</definedName>
    <definedName name="ㅔㅔㅔㅔㅔㅔㅔㅔㅔㅔㅔㅔㅔ" localSheetId="8">#REF!</definedName>
    <definedName name="ㅔㅔㅔㅔㅔㅔㅔㅔㅔㅔㅔㅔㅔ" localSheetId="9">#REF!</definedName>
    <definedName name="ㅔㅔㅔㅔㅔㅔㅔㅔㅔㅔㅔㅔㅔ">#REF!</definedName>
    <definedName name="ㅔㅣ" hidden="1">{"'용역비'!$A$4:$C$8"}</definedName>
    <definedName name="ㅕ" localSheetId="8">#REF!</definedName>
    <definedName name="ㅕ" localSheetId="9">#REF!</definedName>
    <definedName name="ㅕ">#REF!</definedName>
    <definedName name="ㅕ50" localSheetId="8">#REF!</definedName>
    <definedName name="ㅕ50" localSheetId="9">#REF!</definedName>
    <definedName name="ㅕ50">#REF!</definedName>
    <definedName name="ㅕ해" hidden="1">{#N/A,#N/A,FALSE,"지침";#N/A,#N/A,FALSE,"환경분석";#N/A,#N/A,FALSE,"Sheet16"}</definedName>
    <definedName name="ㅕㅕ" localSheetId="8">#REF!</definedName>
    <definedName name="ㅕㅕ" localSheetId="9">#REF!</definedName>
    <definedName name="ㅕㅕ">#REF!</definedName>
    <definedName name="ㅕㅕㅕㅕ" localSheetId="8" hidden="1">{#N/A,#N/A,FALSE,"전력간선"}</definedName>
    <definedName name="ㅕㅕㅕㅕ" localSheetId="9" hidden="1">{#N/A,#N/A,FALSE,"전력간선"}</definedName>
    <definedName name="ㅕㅕㅕㅕ" hidden="1">{#N/A,#N/A,FALSE,"전력간선"}</definedName>
    <definedName name="ㅕㅛ" hidden="1">{#N/A,#N/A,FALSE,"지침";#N/A,#N/A,FALSE,"환경분석";#N/A,#N/A,FALSE,"Sheet16"}</definedName>
    <definedName name="ㅗ" localSheetId="8">#REF!</definedName>
    <definedName name="ㅗ" localSheetId="9">#REF!</definedName>
    <definedName name="ㅗ">#REF!</definedName>
    <definedName name="ㅗ1" localSheetId="8">#REF!</definedName>
    <definedName name="ㅗ1" localSheetId="9">#REF!</definedName>
    <definedName name="ㅗ1">#REF!</definedName>
    <definedName name="ㅗ118" localSheetId="8">#REF!</definedName>
    <definedName name="ㅗ118" localSheetId="9">#REF!</definedName>
    <definedName name="ㅗ118">#REF!</definedName>
    <definedName name="ㅗ2" localSheetId="8">#REF!</definedName>
    <definedName name="ㅗ2" localSheetId="9">#REF!</definedName>
    <definedName name="ㅗ2">#REF!</definedName>
    <definedName name="ㅗ3" localSheetId="8">#REF!</definedName>
    <definedName name="ㅗ3" localSheetId="9">#REF!</definedName>
    <definedName name="ㅗ3">#REF!</definedName>
    <definedName name="ㅗ4" localSheetId="8">#REF!</definedName>
    <definedName name="ㅗ4" localSheetId="9">#REF!</definedName>
    <definedName name="ㅗ4">#REF!</definedName>
    <definedName name="ㅗ5" localSheetId="8">#REF!</definedName>
    <definedName name="ㅗ5" localSheetId="9">#REF!</definedName>
    <definedName name="ㅗ5">#REF!</definedName>
    <definedName name="ㅗㄱㅁㄹ" localSheetId="6">#N/A</definedName>
    <definedName name="ㅗㄴㄹㅇ" localSheetId="7">#REF!</definedName>
    <definedName name="ㅗㄴㄹㅇ" localSheetId="8">#REF!</definedName>
    <definedName name="ㅗㄴㄹㅇ" localSheetId="6">#REF!</definedName>
    <definedName name="ㅗㄴㄹㅇ" localSheetId="9">#REF!</definedName>
    <definedName name="ㅗㄴㄹㅇ">#REF!</definedName>
    <definedName name="ㅗㄵ" localSheetId="8">#REF!</definedName>
    <definedName name="ㅗㄵ" localSheetId="6">#REF!</definedName>
    <definedName name="ㅗㄵ" localSheetId="9">#REF!</definedName>
    <definedName name="ㅗㄵ">#REF!</definedName>
    <definedName name="ㅗㄹㅇㅎ" localSheetId="8">#REF!</definedName>
    <definedName name="ㅗㄹㅇㅎ" localSheetId="9">#REF!</definedName>
    <definedName name="ㅗㄹㅇㅎ">#REF!</definedName>
    <definedName name="ㅗㄹ호홓로" localSheetId="7" hidden="1">#REF!</definedName>
    <definedName name="ㅗㄹ호홓로" localSheetId="8" hidden="1">#REF!</definedName>
    <definedName name="ㅗㄹ호홓로" localSheetId="9" hidden="1">#REF!</definedName>
    <definedName name="ㅗㄹ호홓로" hidden="1">#REF!</definedName>
    <definedName name="ㅗㄹ홍롱롷ㄹ" localSheetId="7">#REF!</definedName>
    <definedName name="ㅗㄹ홍롱롷ㄹ" localSheetId="8">#REF!</definedName>
    <definedName name="ㅗㄹ홍롱롷ㄹ" localSheetId="9">#REF!</definedName>
    <definedName name="ㅗㄹ홍롱롷ㄹ">#REF!</definedName>
    <definedName name="ㅗㅅㅎ" localSheetId="7" hidden="1">{#N/A,#N/A,FALSE,"혼합골재"}</definedName>
    <definedName name="ㅗㅅㅎ" localSheetId="6" hidden="1">{#N/A,#N/A,FALSE,"혼합골재"}</definedName>
    <definedName name="ㅗㅅㅎ" hidden="1">{#N/A,#N/A,FALSE,"혼합골재"}</definedName>
    <definedName name="ㅗ소ㅗㅅ" localSheetId="7">#REF!</definedName>
    <definedName name="ㅗ소ㅗㅅ" localSheetId="8">#REF!</definedName>
    <definedName name="ㅗ소ㅗㅅ" localSheetId="9">#REF!</definedName>
    <definedName name="ㅗ소ㅗㅅ">#REF!</definedName>
    <definedName name="ㅗㅇ롤오" localSheetId="7">#REF!</definedName>
    <definedName name="ㅗㅇ롤오" localSheetId="8">#REF!</definedName>
    <definedName name="ㅗㅇ롤오" localSheetId="9">#REF!</definedName>
    <definedName name="ㅗㅇ롤오">#REF!</definedName>
    <definedName name="ㅗㅈㄱㄷ" localSheetId="7">#REF!</definedName>
    <definedName name="ㅗㅈㄱㄷ" localSheetId="8">#REF!</definedName>
    <definedName name="ㅗㅈㄱㄷ" localSheetId="9">#REF!</definedName>
    <definedName name="ㅗㅈㄱㄷ">#REF!</definedName>
    <definedName name="ㅗㅎㄹ튷ㅌ" localSheetId="7">#REF!</definedName>
    <definedName name="ㅗㅎㅇ라ㅓㅡ" localSheetId="8">#REF!</definedName>
    <definedName name="ㅗㅎㅇ라ㅓㅡ" localSheetId="9">#REF!</definedName>
    <definedName name="ㅗㅎㅇ라ㅓㅡ">#REF!</definedName>
    <definedName name="ㅗ하ㅏㅣㄹㅇ라" localSheetId="8">#REF!</definedName>
    <definedName name="ㅗ하ㅏㅣㄹㅇ라" localSheetId="9">#REF!</definedName>
    <definedName name="ㅗ하ㅏㅣㄹㅇ라">#REF!</definedName>
    <definedName name="ㅗ하ㅓㅏㄹ허" localSheetId="8">#REF!</definedName>
    <definedName name="ㅗ하ㅓㅏㄹ허" localSheetId="9">#REF!</definedName>
    <definedName name="ㅗ하ㅓㅏㄹ허">#REF!</definedName>
    <definedName name="ㅗ허ㅏㅏㅏ" localSheetId="8">#REF!</definedName>
    <definedName name="ㅗ허ㅏㅏㅏ" localSheetId="9">#REF!</definedName>
    <definedName name="ㅗ허ㅏㅏㅏ">#REF!</definedName>
    <definedName name="ㅗ허ㅓㅗㅓㅓ" localSheetId="8">#REF!</definedName>
    <definedName name="ㅗ허ㅓㅗㅓㅓ" localSheetId="9">#REF!</definedName>
    <definedName name="ㅗ허ㅓㅗㅓㅓ">#REF!</definedName>
    <definedName name="ㅗㅓ롱노ㅓㅇ" localSheetId="8">#REF!</definedName>
    <definedName name="ㅗㅓ롱노ㅓㅇ" localSheetId="9">#REF!</definedName>
    <definedName name="ㅗㅓ롱노ㅓㅇ">#REF!</definedName>
    <definedName name="ㅗㅓㅁㅇㄴㄹ" localSheetId="8">#REF!</definedName>
    <definedName name="ㅗㅓㅁㅇㄴㄹ" localSheetId="9">#REF!</definedName>
    <definedName name="ㅗㅓㅁㅇㄴㄹ">#REF!</definedName>
    <definedName name="ㅗㅓ옹ㅎ" localSheetId="8">#REF!</definedName>
    <definedName name="ㅗㅓ옹ㅎ" localSheetId="9">#REF!</definedName>
    <definedName name="ㅗㅓ옹ㅎ">#REF!</definedName>
    <definedName name="ㅗㅓㅏㅣㅣ" localSheetId="8" hidden="1">{#N/A,#N/A,FALSE,"3가";#N/A,#N/A,FALSE,"3나";#N/A,#N/A,FALSE,"3다"}</definedName>
    <definedName name="ㅗㅓㅏㅣㅣ" localSheetId="9" hidden="1">{#N/A,#N/A,FALSE,"3가";#N/A,#N/A,FALSE,"3나";#N/A,#N/A,FALSE,"3다"}</definedName>
    <definedName name="ㅗㅓㅏㅣㅣ" hidden="1">{#N/A,#N/A,FALSE,"3가";#N/A,#N/A,FALSE,"3나";#N/A,#N/A,FALSE,"3다"}</definedName>
    <definedName name="ㅗㅗ" localSheetId="8">물건조서!ㅗㅗ</definedName>
    <definedName name="ㅗㅗ" localSheetId="9">물건조서!ㅗㅗ</definedName>
    <definedName name="ㅗㅗ">[0]!ㅗㅗ</definedName>
    <definedName name="ㅗㅗㅗㅗ">#N/A</definedName>
    <definedName name="ㅗㅛㅗㅗ" localSheetId="8" hidden="1">{#N/A,#N/A,TRUE,"토적및재료집계";#N/A,#N/A,TRUE,"토적및재료집계";#N/A,#N/A,TRUE,"단위량"}</definedName>
    <definedName name="ㅗㅛㅗㅗ" localSheetId="9" hidden="1">{#N/A,#N/A,TRUE,"토적및재료집계";#N/A,#N/A,TRUE,"토적및재료집계";#N/A,#N/A,TRUE,"단위량"}</definedName>
    <definedName name="ㅗㅛㅗㅗ" hidden="1">{#N/A,#N/A,TRUE,"토적및재료집계";#N/A,#N/A,TRUE,"토적및재료집계";#N/A,#N/A,TRUE,"단위량"}</definedName>
    <definedName name="ㅛ" localSheetId="7">#REF!</definedName>
    <definedName name="ㅛ" localSheetId="8">#REF!</definedName>
    <definedName name="ㅛ" localSheetId="9">#REF!</definedName>
    <definedName name="ㅛ">#REF!</definedName>
    <definedName name="ㅛ73" localSheetId="8">#REF!</definedName>
    <definedName name="ㅛ73" localSheetId="9">#REF!</definedName>
    <definedName name="ㅛ73">#REF!</definedName>
    <definedName name="ㅛㄷ녿" localSheetId="7">#REF!</definedName>
    <definedName name="ㅛㄷ녿" localSheetId="8">#REF!</definedName>
    <definedName name="ㅛㄷ녿" localSheetId="9">#REF!</definedName>
    <definedName name="ㅛㄷ녿">#REF!</definedName>
    <definedName name="ㅛㅏ" localSheetId="7">#REF!</definedName>
    <definedName name="ㅛㅏ" localSheetId="8">#REF!</definedName>
    <definedName name="ㅛㅏ" localSheetId="9">#REF!</definedName>
    <definedName name="ㅛㅏ">#REF!</definedName>
    <definedName name="ㅛㅓㄱㄷ" localSheetId="8">#REF!</definedName>
    <definedName name="ㅛㅓㄱㄷ" localSheetId="9">#REF!</definedName>
    <definedName name="ㅛㅓㄱㄷ">#REF!</definedName>
    <definedName name="ㅛㅓㅛㅓㅛㅓㅛ" localSheetId="8">#REF!</definedName>
    <definedName name="ㅛㅓㅛㅓㅛㅓㅛ" localSheetId="9">#REF!</definedName>
    <definedName name="ㅛㅓㅛㅓㅛㅓㅛ">#REF!</definedName>
    <definedName name="ㅛㅕ" localSheetId="8">#REF!</definedName>
    <definedName name="ㅛㅕ" localSheetId="9">#REF!</definedName>
    <definedName name="ㅛㅕ">#REF!</definedName>
    <definedName name="ㅛㅕㅕㅕ">#N/A</definedName>
    <definedName name="ㅛㅕㅣㅑ" localSheetId="7">#REF!</definedName>
    <definedName name="ㅛㅕㅣㅑ" localSheetId="8">#REF!</definedName>
    <definedName name="ㅛㅕㅣㅑ" localSheetId="9">#REF!</definedName>
    <definedName name="ㅛㅕㅣㅑ">#REF!</definedName>
    <definedName name="ㅛㅛ" hidden="1">{"'용역비'!$A$4:$C$8"}</definedName>
    <definedName name="ㅛㅛㅛ" hidden="1">{"'용역비'!$A$4:$C$8"}</definedName>
    <definedName name="ㅛㅛㅛㅛ" localSheetId="8" hidden="1">{#N/A,#N/A,FALSE,"3가";#N/A,#N/A,FALSE,"3나";#N/A,#N/A,FALSE,"3다"}</definedName>
    <definedName name="ㅛㅛㅛㅛ" localSheetId="9" hidden="1">{#N/A,#N/A,FALSE,"3가";#N/A,#N/A,FALSE,"3나";#N/A,#N/A,FALSE,"3다"}</definedName>
    <definedName name="ㅛㅛㅛㅛ" hidden="1">{#N/A,#N/A,FALSE,"3가";#N/A,#N/A,FALSE,"3나";#N/A,#N/A,FALSE,"3다"}</definedName>
    <definedName name="ㅛㅡㅓㅕㅛ" localSheetId="7">#REF!</definedName>
    <definedName name="ㅛㅡㅓㅕㅛ" localSheetId="8">#REF!</definedName>
    <definedName name="ㅛㅡㅓㅕㅛ" localSheetId="9">#REF!</definedName>
    <definedName name="ㅛㅡㅓㅕㅛ">#REF!</definedName>
    <definedName name="ㅜ" localSheetId="7">#REF!</definedName>
    <definedName name="ㅜ" localSheetId="8">#REF!</definedName>
    <definedName name="ㅜ" localSheetId="9">#REF!</definedName>
    <definedName name="ㅜ">#REF!</definedName>
    <definedName name="ㅜ1" localSheetId="8">#REF!</definedName>
    <definedName name="ㅜ1" localSheetId="9">#REF!</definedName>
    <definedName name="ㅜ1">#REF!</definedName>
    <definedName name="ㅜn" localSheetId="8">#REF!</definedName>
    <definedName name="ㅜn" localSheetId="9">#REF!</definedName>
    <definedName name="ㅜn">#REF!</definedName>
    <definedName name="ㅜ다" localSheetId="8" hidden="1">{#N/A,#N/A,FALSE,"ALM-ASISC"}</definedName>
    <definedName name="ㅜ다" localSheetId="9" hidden="1">{#N/A,#N/A,FALSE,"ALM-ASISC"}</definedName>
    <definedName name="ㅜ다" hidden="1">{#N/A,#N/A,FALSE,"ALM-ASISC"}</definedName>
    <definedName name="ㅜㅈ다" localSheetId="8" hidden="1">{#N/A,#N/A,FALSE,"ALM-ASISC"}</definedName>
    <definedName name="ㅜㅈ다" localSheetId="9" hidden="1">{#N/A,#N/A,FALSE,"ALM-ASISC"}</definedName>
    <definedName name="ㅜㅈ다" hidden="1">{#N/A,#N/A,FALSE,"ALM-ASISC"}</definedName>
    <definedName name="ㅜ자ㅣㅂ" localSheetId="8" hidden="1">{#N/A,#N/A,FALSE,"ALM-ASISC"}</definedName>
    <definedName name="ㅜ자ㅣㅂ" localSheetId="9" hidden="1">{#N/A,#N/A,FALSE,"ALM-ASISC"}</definedName>
    <definedName name="ㅜ자ㅣㅂ" hidden="1">{#N/A,#N/A,FALSE,"ALM-ASISC"}</definedName>
    <definedName name="ㅜㅜ" localSheetId="7">BlankMacro1</definedName>
    <definedName name="ㅜㅜ" localSheetId="6">BlankMacro1</definedName>
    <definedName name="ㅜㅜ" hidden="1">{#N/A,#N/A,FALSE,"현장 NCR 분석";#N/A,#N/A,FALSE,"현장품질감사";#N/A,#N/A,FALSE,"현장품질감사"}</definedName>
    <definedName name="ㅜㅜㅜ">#N/A</definedName>
    <definedName name="ㅠ" localSheetId="7" hidden="1">#REF!</definedName>
    <definedName name="ㅠ" localSheetId="8" hidden="1">#REF!</definedName>
    <definedName name="ㅠ" localSheetId="6" hidden="1">#REF!</definedName>
    <definedName name="ㅠ" localSheetId="9" hidden="1">#REF!</definedName>
    <definedName name="ㅠ" hidden="1">#REF!</definedName>
    <definedName name="ㅠ1" localSheetId="8">#REF!</definedName>
    <definedName name="ㅠ1" localSheetId="9">#REF!</definedName>
    <definedName name="ㅠ1">#REF!</definedName>
    <definedName name="ㅠ10" localSheetId="8">#REF!</definedName>
    <definedName name="ㅠ10" localSheetId="9">#REF!</definedName>
    <definedName name="ㅠ10">#REF!</definedName>
    <definedName name="ㅠ11" localSheetId="8">#REF!</definedName>
    <definedName name="ㅠ11" localSheetId="9">#REF!</definedName>
    <definedName name="ㅠ11">#REF!</definedName>
    <definedName name="ㅠ121" localSheetId="8">#REF!</definedName>
    <definedName name="ㅠ121" localSheetId="9">#REF!</definedName>
    <definedName name="ㅠ121">#REF!</definedName>
    <definedName name="ㅠ2" localSheetId="8">#REF!</definedName>
    <definedName name="ㅠ2" localSheetId="9">#REF!</definedName>
    <definedName name="ㅠ2">#REF!</definedName>
    <definedName name="ㅠ3" localSheetId="8">#REF!</definedName>
    <definedName name="ㅠ3" localSheetId="9">#REF!</definedName>
    <definedName name="ㅠ3">#REF!</definedName>
    <definedName name="ㅠ4" localSheetId="8">#REF!</definedName>
    <definedName name="ㅠ4" localSheetId="9">#REF!</definedName>
    <definedName name="ㅠ4">#REF!</definedName>
    <definedName name="ㅠ5" localSheetId="8">#REF!</definedName>
    <definedName name="ㅠ5" localSheetId="9">#REF!</definedName>
    <definedName name="ㅠ5">#REF!</definedName>
    <definedName name="ㅠ6" localSheetId="8">#REF!</definedName>
    <definedName name="ㅠ6" localSheetId="9">#REF!</definedName>
    <definedName name="ㅠ6">#REF!</definedName>
    <definedName name="ㅠ7" localSheetId="8">#REF!</definedName>
    <definedName name="ㅠ7" localSheetId="9">#REF!</definedName>
    <definedName name="ㅠ7">#REF!</definedName>
    <definedName name="ㅠ8" localSheetId="8">#REF!</definedName>
    <definedName name="ㅠ8" localSheetId="9">#REF!</definedName>
    <definedName name="ㅠ8">#REF!</definedName>
    <definedName name="ㅠ9" localSheetId="8">#REF!</definedName>
    <definedName name="ㅠ9" localSheetId="9">#REF!</definedName>
    <definedName name="ㅠ9">#REF!</definedName>
    <definedName name="ㅠㄱ" localSheetId="8">{"'용역비'!$A$4:$C$8"}</definedName>
    <definedName name="ㅠㄱ" localSheetId="9">{"'용역비'!$A$4:$C$8"}</definedName>
    <definedName name="ㅠㄱ" hidden="1">{"'용역비'!$A$4:$C$8"}</definedName>
    <definedName name="ㅠㄱㅎㅇ" localSheetId="6">#N/A</definedName>
    <definedName name="ㅠ뮤ㅐ" hidden="1">#REF!</definedName>
    <definedName name="ㅠㅜㅠㅜㅜㅜ">#N/A</definedName>
    <definedName name="ㅠㅠ" hidden="1">{#N/A,#N/A,FALSE,"현장 NCR 분석";#N/A,#N/A,FALSE,"현장품질감사";#N/A,#N/A,FALSE,"현장품질감사"}</definedName>
    <definedName name="ㅠㅠㅠ" localSheetId="8" hidden="1">{#N/A,#N/A,FALSE,"지침";#N/A,#N/A,FALSE,"환경분석";#N/A,#N/A,FALSE,"Sheet16"}</definedName>
    <definedName name="ㅠㅠㅠ" localSheetId="9" hidden="1">{#N/A,#N/A,FALSE,"지침";#N/A,#N/A,FALSE,"환경분석";#N/A,#N/A,FALSE,"Sheet16"}</definedName>
    <definedName name="ㅠㅠㅠ" hidden="1">{#N/A,#N/A,FALSE,"지침";#N/A,#N/A,FALSE,"환경분석";#N/A,#N/A,FALSE,"Sheet16"}</definedName>
    <definedName name="ㅠㅠㅠㅠ" localSheetId="8" hidden="1">{#N/A,#N/A,FALSE,"전력간선"}</definedName>
    <definedName name="ㅠㅠㅠㅠ" localSheetId="9" hidden="1">{#N/A,#N/A,FALSE,"전력간선"}</definedName>
    <definedName name="ㅠㅠㅠㅠ" hidden="1">{#N/A,#N/A,FALSE,"전력간선"}</definedName>
    <definedName name="ㅡ" localSheetId="7">#REF!</definedName>
    <definedName name="ㅡ" localSheetId="8">#REF!</definedName>
    <definedName name="ㅡ" localSheetId="6">#REF!</definedName>
    <definedName name="ㅡ" localSheetId="9">#REF!</definedName>
    <definedName name="ㅡ">#REF!</definedName>
    <definedName name="ㅡㅏㅣ" localSheetId="8">#REF!</definedName>
    <definedName name="ㅡㅏㅣ" localSheetId="9">#REF!</definedName>
    <definedName name="ㅡㅏㅣ">#REF!</definedName>
    <definedName name="ㅡㅓㅣ" localSheetId="8">물건조서!ㅡㅓㅣ</definedName>
    <definedName name="ㅡㅓㅣ" localSheetId="9">물건조서!ㅡㅓㅣ</definedName>
    <definedName name="ㅡㅓㅣ">[0]!ㅡㅓㅣ</definedName>
    <definedName name="ㅡㅡㅡ" localSheetId="8" hidden="1">{#N/A,#N/A,FALSE,"지침";#N/A,#N/A,FALSE,"환경분석";#N/A,#N/A,FALSE,"Sheet16"}</definedName>
    <definedName name="ㅡㅡㅡ" localSheetId="9" hidden="1">{#N/A,#N/A,FALSE,"지침";#N/A,#N/A,FALSE,"환경분석";#N/A,#N/A,FALSE,"Sheet16"}</definedName>
    <definedName name="ㅡㅡㅡ" hidden="1">{#N/A,#N/A,FALSE,"지침";#N/A,#N/A,FALSE,"환경분석";#N/A,#N/A,FALSE,"Sheet16"}</definedName>
    <definedName name="ㅡㅡㅡㅡㅡ" localSheetId="8">#REF!</definedName>
    <definedName name="ㅡㅡㅡㅡㅡ" localSheetId="9">#REF!</definedName>
    <definedName name="ㅡㅡㅡㅡㅡ">#REF!</definedName>
    <definedName name="ㅡㅡㅡㅡㅡㅡ" localSheetId="8" hidden="1">{#N/A,#N/A,FALSE,"전력간선"}</definedName>
    <definedName name="ㅡㅡㅡㅡㅡㅡ" localSheetId="9" hidden="1">{#N/A,#N/A,FALSE,"전력간선"}</definedName>
    <definedName name="ㅡㅡㅡㅡㅡㅡ" hidden="1">{#N/A,#N/A,FALSE,"전력간선"}</definedName>
    <definedName name="ㅣ" localSheetId="7">#REF!</definedName>
    <definedName name="ㅣ" localSheetId="8">#REF!</definedName>
    <definedName name="ㅣ" localSheetId="9">#REF!</definedName>
    <definedName name="ㅣ">#REF!</definedName>
    <definedName name="ㅣ1" localSheetId="8">#REF!</definedName>
    <definedName name="ㅣ1" localSheetId="9">#REF!</definedName>
    <definedName name="ㅣ1">#REF!</definedName>
    <definedName name="ㅣ305" localSheetId="8">#REF!</definedName>
    <definedName name="ㅣ305" localSheetId="9">#REF!</definedName>
    <definedName name="ㅣ305">#REF!</definedName>
    <definedName name="ㅣasd" localSheetId="8">#REF!</definedName>
    <definedName name="ㅣasd" localSheetId="9">#REF!</definedName>
    <definedName name="ㅣasd">#REF!</definedName>
    <definedName name="ㅣ닺" localSheetId="8" hidden="1">{#N/A,#N/A,FALSE,"ALM-ASISC"}</definedName>
    <definedName name="ㅣ닺" localSheetId="9" hidden="1">{#N/A,#N/A,FALSE,"ALM-ASISC"}</definedName>
    <definedName name="ㅣ닺" hidden="1">{#N/A,#N/A,FALSE,"ALM-ASISC"}</definedName>
    <definedName name="ㅣㅇ" localSheetId="8" hidden="1">{#N/A,#N/A,FALSE,"ALM-ASISC"}</definedName>
    <definedName name="ㅣㅇ" localSheetId="9" hidden="1">{#N/A,#N/A,FALSE,"ALM-ASISC"}</definedName>
    <definedName name="ㅣㅇ" hidden="1">{#N/A,#N/A,FALSE,"ALM-ASISC"}</definedName>
    <definedName name="ㅣㅈ다" localSheetId="8" hidden="1">{#N/A,#N/A,FALSE,"ALM-ASISC"}</definedName>
    <definedName name="ㅣㅈ다" localSheetId="9" hidden="1">{#N/A,#N/A,FALSE,"ALM-ASISC"}</definedName>
    <definedName name="ㅣㅈ다" hidden="1">{#N/A,#N/A,FALSE,"ALM-ASISC"}</definedName>
    <definedName name="ㅣ잗" localSheetId="8" hidden="1">{#N/A,#N/A,FALSE,"ALM-ASISC"}</definedName>
    <definedName name="ㅣ잗" localSheetId="9" hidden="1">{#N/A,#N/A,FALSE,"ALM-ASISC"}</definedName>
    <definedName name="ㅣ잗" hidden="1">{#N/A,#N/A,FALSE,"ALM-ASISC"}</definedName>
    <definedName name="ㅣ젇" localSheetId="8" hidden="1">{#N/A,#N/A,FALSE,"ALM-ASISC"}</definedName>
    <definedName name="ㅣ젇" localSheetId="9" hidden="1">{#N/A,#N/A,FALSE,"ALM-ASISC"}</definedName>
    <definedName name="ㅣ젇" hidden="1">{#N/A,#N/A,FALSE,"ALM-ASISC"}</definedName>
    <definedName name="ㅣㅏ" localSheetId="8">#REF!</definedName>
    <definedName name="ㅣㅏ" localSheetId="9">#REF!</definedName>
    <definedName name="ㅣㅏ">#REF!</definedName>
    <definedName name="ㅣㅓㅣㅏㅓㅣ" localSheetId="8">#REF!</definedName>
    <definedName name="ㅣㅓㅣㅏㅓㅣ" localSheetId="9">#REF!</definedName>
    <definedName name="ㅣㅓㅣㅏㅓㅣ">#REF!</definedName>
    <definedName name="ㅣㅣ" localSheetId="8">#REF!</definedName>
    <definedName name="ㅣㅣ" localSheetId="9">#REF!</definedName>
    <definedName name="ㅣㅣ">#REF!</definedName>
    <definedName name="ㅣㅣㅣ" hidden="1">25</definedName>
  </definedNames>
  <calcPr calcId="191029" iterateDelta="1.0000000474974513E-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 i="96" l="1"/>
  <c r="L43" i="95" l="1"/>
  <c r="K43" i="95"/>
  <c r="M28" i="94"/>
  <c r="M6" i="94"/>
  <c r="M7" i="94"/>
  <c r="M8" i="94"/>
  <c r="M9" i="94"/>
  <c r="M10" i="94"/>
  <c r="L29" i="94"/>
  <c r="J29" i="94"/>
  <c r="M11" i="94" l="1"/>
  <c r="M13" i="94"/>
  <c r="M14" i="94"/>
  <c r="M16" i="94"/>
  <c r="M17" i="94"/>
  <c r="M18" i="94"/>
  <c r="M19" i="94"/>
  <c r="M20" i="94"/>
  <c r="M21" i="94"/>
  <c r="M22" i="94"/>
  <c r="M23" i="94"/>
  <c r="M24" i="94"/>
  <c r="M25" i="94"/>
  <c r="M26" i="94"/>
  <c r="M27" i="94"/>
  <c r="M29" i="94" l="1"/>
  <c r="E6" i="96" s="1"/>
  <c r="M5" i="95" l="1"/>
  <c r="M36" i="95"/>
  <c r="M43" i="95" l="1"/>
  <c r="G20" i="29"/>
  <c r="O20" i="29"/>
  <c r="G21" i="29"/>
  <c r="O21" i="29"/>
  <c r="G22" i="29"/>
  <c r="O22" i="29"/>
  <c r="G6" i="96" l="1"/>
  <c r="C6" i="96" s="1"/>
  <c r="Q14" i="9"/>
  <c r="P14" i="9"/>
  <c r="P4" i="9"/>
  <c r="N14" i="9"/>
  <c r="O4" i="9"/>
  <c r="N4" i="9"/>
  <c r="C21" i="7" l="1"/>
  <c r="C22" i="7"/>
  <c r="C23" i="7"/>
  <c r="C24" i="7"/>
  <c r="C25" i="7"/>
  <c r="C26" i="7"/>
  <c r="C27" i="7"/>
  <c r="C28" i="7"/>
  <c r="C29" i="7"/>
  <c r="C20" i="7"/>
  <c r="F20" i="7" l="1"/>
  <c r="N3" i="7" s="1"/>
  <c r="O24" i="29"/>
  <c r="L4" i="28"/>
  <c r="L5" i="28"/>
  <c r="L6" i="28"/>
  <c r="L7" i="28"/>
  <c r="L8" i="28"/>
  <c r="L9" i="28"/>
  <c r="L10" i="28"/>
  <c r="L11" i="28"/>
  <c r="L12" i="28"/>
  <c r="L13" i="28"/>
  <c r="L14" i="28"/>
  <c r="L15" i="28"/>
  <c r="L16" i="28"/>
  <c r="L17" i="28"/>
  <c r="L18" i="28"/>
  <c r="L19" i="28"/>
  <c r="L20" i="28"/>
  <c r="L21" i="28"/>
  <c r="L22" i="28"/>
  <c r="L23" i="28"/>
  <c r="L24" i="28"/>
  <c r="L25" i="28"/>
  <c r="L3" i="28"/>
  <c r="O4" i="29"/>
  <c r="O5" i="29"/>
  <c r="O6" i="29"/>
  <c r="O7" i="29"/>
  <c r="O8" i="29"/>
  <c r="O9" i="29"/>
  <c r="O10" i="29"/>
  <c r="O11" i="29"/>
  <c r="O12" i="29"/>
  <c r="O13" i="29"/>
  <c r="O14" i="29"/>
  <c r="O15" i="29"/>
  <c r="O16" i="29"/>
  <c r="O17" i="29"/>
  <c r="O18" i="29"/>
  <c r="O19" i="29"/>
  <c r="O23" i="29"/>
  <c r="O3" i="29"/>
  <c r="G4" i="29"/>
  <c r="G5" i="29"/>
  <c r="G6" i="29"/>
  <c r="G7" i="29"/>
  <c r="G8" i="29"/>
  <c r="G9" i="29"/>
  <c r="G10" i="29"/>
  <c r="G11" i="29"/>
  <c r="G12" i="29"/>
  <c r="G13" i="29"/>
  <c r="G14" i="29"/>
  <c r="G15" i="29"/>
  <c r="G16" i="29"/>
  <c r="G17" i="29"/>
  <c r="G18" i="29"/>
  <c r="G19" i="29"/>
  <c r="G23" i="29"/>
  <c r="G24" i="29"/>
  <c r="G3" i="29"/>
  <c r="G4" i="28"/>
  <c r="G5" i="28"/>
  <c r="G6" i="28"/>
  <c r="G7" i="28"/>
  <c r="G8" i="28"/>
  <c r="G9" i="28"/>
  <c r="G10" i="28"/>
  <c r="G11" i="28"/>
  <c r="G12" i="28"/>
  <c r="G13" i="28"/>
  <c r="G14" i="28"/>
  <c r="G15" i="28"/>
  <c r="G16" i="28"/>
  <c r="G17" i="28"/>
  <c r="G18" i="28"/>
  <c r="G19" i="28"/>
  <c r="G20" i="28"/>
  <c r="G21" i="28"/>
  <c r="G22" i="28"/>
  <c r="G23" i="28"/>
  <c r="G24" i="28"/>
  <c r="G25" i="28"/>
  <c r="G3" i="28"/>
  <c r="N5" i="7" l="1"/>
  <c r="N4" i="7"/>
  <c r="N8" i="7"/>
  <c r="O14" i="9"/>
  <c r="C51" i="20" l="1"/>
  <c r="B51" i="20"/>
  <c r="G50" i="20"/>
  <c r="F50" i="20"/>
  <c r="C50" i="20"/>
  <c r="B50" i="20"/>
  <c r="G49" i="20"/>
  <c r="F49" i="20"/>
  <c r="C49" i="20"/>
  <c r="B49" i="20"/>
  <c r="G48" i="20"/>
  <c r="F48" i="20"/>
  <c r="C48" i="20"/>
  <c r="B48" i="20"/>
  <c r="G47" i="20"/>
  <c r="F47" i="20"/>
  <c r="C47" i="20"/>
  <c r="B47" i="20"/>
  <c r="G46" i="20"/>
  <c r="F46" i="20"/>
  <c r="C46" i="20"/>
  <c r="B46" i="20"/>
  <c r="G45" i="20"/>
  <c r="F45" i="20"/>
  <c r="C45" i="20"/>
  <c r="B45" i="20"/>
  <c r="G44" i="20"/>
  <c r="F44" i="20"/>
  <c r="C44" i="20"/>
  <c r="B44" i="20"/>
  <c r="G43" i="20"/>
  <c r="F43" i="20"/>
  <c r="C43" i="20"/>
  <c r="B43" i="20"/>
  <c r="G42" i="20"/>
  <c r="F42" i="20"/>
  <c r="C42" i="20"/>
  <c r="B42" i="20"/>
  <c r="G41" i="20"/>
  <c r="F41" i="20"/>
  <c r="C41" i="20"/>
  <c r="B41" i="20"/>
  <c r="G40" i="20"/>
  <c r="F40" i="20"/>
  <c r="C40" i="20"/>
  <c r="B40" i="20"/>
  <c r="G39" i="20"/>
  <c r="F39" i="20"/>
  <c r="C39" i="20"/>
  <c r="B39" i="20"/>
  <c r="G38" i="20"/>
  <c r="F38" i="20"/>
  <c r="C38" i="20"/>
  <c r="B38" i="20"/>
  <c r="G37" i="20"/>
  <c r="F37" i="20"/>
  <c r="C37" i="20"/>
  <c r="B37" i="20"/>
  <c r="G36" i="20"/>
  <c r="F36" i="20"/>
  <c r="C36" i="20"/>
  <c r="B36" i="20"/>
  <c r="G35" i="20"/>
  <c r="F35" i="20"/>
  <c r="C35" i="20"/>
  <c r="B35" i="20"/>
  <c r="G34" i="20"/>
  <c r="F34" i="20"/>
  <c r="C34" i="20"/>
  <c r="B34" i="20"/>
  <c r="G33" i="20"/>
  <c r="F33" i="20"/>
  <c r="C33" i="20"/>
  <c r="B33" i="20"/>
  <c r="G32" i="20"/>
  <c r="F32" i="20"/>
  <c r="C32" i="20"/>
  <c r="B32" i="20"/>
  <c r="G31" i="20"/>
  <c r="F31" i="20"/>
  <c r="C31" i="20"/>
  <c r="B31" i="20"/>
  <c r="G30" i="20"/>
  <c r="F30" i="20"/>
  <c r="C30" i="20"/>
  <c r="B30" i="20"/>
  <c r="G29" i="20"/>
  <c r="F29" i="20"/>
  <c r="C29" i="20"/>
  <c r="B29" i="20"/>
  <c r="G28" i="20"/>
  <c r="F28" i="20"/>
  <c r="C28" i="20"/>
  <c r="B28" i="20"/>
  <c r="G27" i="20"/>
  <c r="F27" i="20"/>
  <c r="C27" i="20"/>
  <c r="B27" i="20"/>
  <c r="G26" i="20"/>
  <c r="F26" i="20"/>
  <c r="C26" i="20"/>
  <c r="B26" i="20"/>
  <c r="G25" i="20"/>
  <c r="F25" i="20"/>
  <c r="C25" i="20"/>
  <c r="B25" i="20"/>
  <c r="G24" i="20"/>
  <c r="F24" i="20"/>
  <c r="C24" i="20"/>
  <c r="B24" i="20"/>
  <c r="G23" i="20"/>
  <c r="F23" i="20"/>
  <c r="C23" i="20"/>
  <c r="B23" i="20"/>
  <c r="G22" i="20"/>
  <c r="F22" i="20"/>
  <c r="C22" i="20"/>
  <c r="B22" i="20"/>
  <c r="G21" i="20"/>
  <c r="F21" i="20"/>
  <c r="C21" i="20"/>
  <c r="B21" i="20"/>
  <c r="G20" i="20"/>
  <c r="F20" i="20"/>
  <c r="C20" i="20"/>
  <c r="B20" i="20"/>
  <c r="G19" i="20"/>
  <c r="F19" i="20"/>
  <c r="C19" i="20"/>
  <c r="B19" i="20"/>
  <c r="G18" i="20"/>
  <c r="F18" i="20"/>
  <c r="C18" i="20"/>
  <c r="B18" i="20"/>
  <c r="G17" i="20"/>
  <c r="F17" i="20"/>
  <c r="C17" i="20"/>
  <c r="B17" i="20"/>
  <c r="G16" i="20"/>
  <c r="F16" i="20"/>
  <c r="C16" i="20"/>
  <c r="B16" i="20"/>
  <c r="G15" i="20"/>
  <c r="F15" i="20"/>
  <c r="C15" i="20"/>
  <c r="B15" i="20"/>
  <c r="G14" i="20"/>
  <c r="F14" i="20"/>
  <c r="C14" i="20"/>
  <c r="B14" i="20"/>
  <c r="G13" i="20"/>
  <c r="F13" i="20"/>
  <c r="C13" i="20"/>
  <c r="B13" i="20"/>
  <c r="G12" i="20"/>
  <c r="F12" i="20"/>
  <c r="C12" i="20"/>
  <c r="B12" i="20"/>
  <c r="G11" i="20"/>
  <c r="F11" i="20"/>
  <c r="C11" i="20"/>
  <c r="B11" i="20"/>
  <c r="G10" i="20"/>
  <c r="F10" i="20"/>
  <c r="C10" i="20"/>
  <c r="B10" i="20"/>
  <c r="G9" i="20"/>
  <c r="F9" i="20"/>
  <c r="C9" i="20"/>
  <c r="B9" i="20"/>
  <c r="G8" i="20"/>
  <c r="F8" i="20"/>
  <c r="C8" i="20"/>
  <c r="B8" i="20"/>
  <c r="G7" i="20"/>
  <c r="F7" i="20"/>
  <c r="C7" i="20"/>
  <c r="B7" i="20"/>
  <c r="G6" i="20"/>
  <c r="F6" i="20"/>
  <c r="C6" i="20"/>
  <c r="D6" i="20" s="1"/>
  <c r="G5" i="20"/>
  <c r="F5" i="20"/>
  <c r="C5" i="20"/>
  <c r="D5" i="20" s="1"/>
  <c r="G4" i="20"/>
  <c r="F4" i="20"/>
  <c r="C4" i="20"/>
  <c r="D4" i="20" s="1"/>
  <c r="G3" i="20"/>
  <c r="F3" i="20"/>
  <c r="C3" i="20"/>
  <c r="D3" i="20" s="1"/>
  <c r="G2" i="20"/>
  <c r="F2" i="20"/>
  <c r="C2" i="20"/>
  <c r="D2" i="20" s="1"/>
  <c r="H2" i="20" l="1"/>
  <c r="H3" i="20"/>
  <c r="H6" i="20"/>
  <c r="D7" i="20"/>
  <c r="H7" i="20"/>
  <c r="D8" i="20"/>
  <c r="H8" i="20"/>
  <c r="D9" i="20"/>
  <c r="H9" i="20"/>
  <c r="D10" i="20"/>
  <c r="H10" i="20"/>
  <c r="D11" i="20"/>
  <c r="H11" i="20"/>
  <c r="D12" i="20"/>
  <c r="H12" i="20"/>
  <c r="D13" i="20"/>
  <c r="H13" i="20"/>
  <c r="D14" i="20"/>
  <c r="H14" i="20"/>
  <c r="D15" i="20"/>
  <c r="H15" i="20"/>
  <c r="D16" i="20"/>
  <c r="H16" i="20"/>
  <c r="D17" i="20"/>
  <c r="H17" i="20"/>
  <c r="D18" i="20"/>
  <c r="H18" i="20"/>
  <c r="D19" i="20"/>
  <c r="H19" i="20"/>
  <c r="D20" i="20"/>
  <c r="H20" i="20"/>
  <c r="D21" i="20"/>
  <c r="H21" i="20"/>
  <c r="D22" i="20"/>
  <c r="H22" i="20"/>
  <c r="D23" i="20"/>
  <c r="H23" i="20"/>
  <c r="D24" i="20"/>
  <c r="H24" i="20"/>
  <c r="D25" i="20"/>
  <c r="H25" i="20"/>
  <c r="D26" i="20"/>
  <c r="H26" i="20"/>
  <c r="D27" i="20"/>
  <c r="H27" i="20"/>
  <c r="D28" i="20"/>
  <c r="H28" i="20"/>
  <c r="D29" i="20"/>
  <c r="H29" i="20"/>
  <c r="D30" i="20"/>
  <c r="H30" i="20"/>
  <c r="D31" i="20"/>
  <c r="H31" i="20"/>
  <c r="D32" i="20"/>
  <c r="H32" i="20"/>
  <c r="D33" i="20"/>
  <c r="H33" i="20"/>
  <c r="D34" i="20"/>
  <c r="H34" i="20"/>
  <c r="D35" i="20"/>
  <c r="H35" i="20"/>
  <c r="D36" i="20"/>
  <c r="H36" i="20"/>
  <c r="D37" i="20"/>
  <c r="H37" i="20"/>
  <c r="D38" i="20"/>
  <c r="H38" i="20"/>
  <c r="D39" i="20"/>
  <c r="H39" i="20"/>
  <c r="D40" i="20"/>
  <c r="H40" i="20"/>
  <c r="D41" i="20"/>
  <c r="H41" i="20"/>
  <c r="D42" i="20"/>
  <c r="H42" i="20"/>
  <c r="D43" i="20"/>
  <c r="H43" i="20"/>
  <c r="D44" i="20"/>
  <c r="H44" i="20"/>
  <c r="D45" i="20"/>
  <c r="H45" i="20"/>
  <c r="D46" i="20"/>
  <c r="H46" i="20"/>
  <c r="D47" i="20"/>
  <c r="H47" i="20"/>
  <c r="D48" i="20"/>
  <c r="H48" i="20"/>
  <c r="D49" i="20"/>
  <c r="H49" i="20"/>
  <c r="D50" i="20"/>
  <c r="H50" i="20"/>
  <c r="D51" i="20"/>
  <c r="H4" i="20"/>
  <c r="H5" i="20"/>
  <c r="K4" i="9" l="1"/>
  <c r="Z2593" i="6"/>
  <c r="V2593" i="6"/>
  <c r="S2593" i="6"/>
  <c r="R2593" i="6"/>
  <c r="P2592" i="6"/>
  <c r="M2592" i="6"/>
  <c r="J2592" i="6"/>
  <c r="G2592" i="6"/>
  <c r="D2592" i="6"/>
  <c r="Z2591" i="6"/>
  <c r="V2591" i="6"/>
  <c r="S2591" i="6"/>
  <c r="R2591" i="6"/>
  <c r="P2590" i="6"/>
  <c r="M2590" i="6"/>
  <c r="J2590" i="6"/>
  <c r="G2590" i="6"/>
  <c r="D2590" i="6"/>
  <c r="Z2589" i="6"/>
  <c r="V2589" i="6"/>
  <c r="S2589" i="6"/>
  <c r="R2589" i="6"/>
  <c r="P2588" i="6"/>
  <c r="M2588" i="6"/>
  <c r="J2588" i="6"/>
  <c r="G2588" i="6"/>
  <c r="D2588" i="6"/>
  <c r="Z2587" i="6"/>
  <c r="V2587" i="6"/>
  <c r="S2587" i="6"/>
  <c r="R2587" i="6"/>
  <c r="P2586" i="6"/>
  <c r="M2586" i="6"/>
  <c r="J2586" i="6"/>
  <c r="G2586" i="6"/>
  <c r="D2586" i="6"/>
  <c r="Z2585" i="6"/>
  <c r="V2585" i="6"/>
  <c r="S2585" i="6"/>
  <c r="R2585" i="6"/>
  <c r="P2584" i="6"/>
  <c r="M2584" i="6"/>
  <c r="J2584" i="6"/>
  <c r="G2584" i="6"/>
  <c r="D2584" i="6"/>
  <c r="AH2583" i="6"/>
  <c r="Z2583" i="6"/>
  <c r="V2583" i="6"/>
  <c r="S2583" i="6"/>
  <c r="R2583" i="6"/>
  <c r="P2582" i="6"/>
  <c r="M2582" i="6"/>
  <c r="J2582" i="6"/>
  <c r="G2582" i="6"/>
  <c r="D2582" i="6"/>
  <c r="AH2581" i="6"/>
  <c r="Z2581" i="6"/>
  <c r="V2581" i="6"/>
  <c r="S2581" i="6"/>
  <c r="R2581" i="6"/>
  <c r="P2580" i="6"/>
  <c r="M2580" i="6"/>
  <c r="J2580" i="6"/>
  <c r="G2580" i="6"/>
  <c r="D2580" i="6"/>
  <c r="AH2579" i="6"/>
  <c r="Z2579" i="6"/>
  <c r="V2579" i="6"/>
  <c r="S2579" i="6"/>
  <c r="R2579" i="6"/>
  <c r="P2578" i="6"/>
  <c r="M2578" i="6"/>
  <c r="J2578" i="6"/>
  <c r="G2578" i="6"/>
  <c r="D2578" i="6"/>
  <c r="AH2577" i="6"/>
  <c r="Z2577" i="6"/>
  <c r="V2577" i="6"/>
  <c r="S2577" i="6"/>
  <c r="R2577" i="6"/>
  <c r="P2576" i="6"/>
  <c r="M2576" i="6"/>
  <c r="J2576" i="6"/>
  <c r="G2576" i="6"/>
  <c r="D2576" i="6"/>
  <c r="AH2575" i="6"/>
  <c r="Z2575" i="6"/>
  <c r="V2575" i="6"/>
  <c r="S2575" i="6"/>
  <c r="R2575" i="6"/>
  <c r="P2574" i="6"/>
  <c r="M2574" i="6"/>
  <c r="J2574" i="6"/>
  <c r="G2574" i="6"/>
  <c r="D2574" i="6"/>
  <c r="AH2573" i="6"/>
  <c r="Z2573" i="6"/>
  <c r="V2573" i="6"/>
  <c r="S2573" i="6"/>
  <c r="R2573" i="6"/>
  <c r="P2572" i="6"/>
  <c r="M2572" i="6"/>
  <c r="J2572" i="6"/>
  <c r="G2572" i="6"/>
  <c r="D2572" i="6"/>
  <c r="AH2571" i="6"/>
  <c r="Z2571" i="6"/>
  <c r="V2571" i="6"/>
  <c r="S2571" i="6"/>
  <c r="R2571" i="6"/>
  <c r="P2570" i="6"/>
  <c r="M2570" i="6"/>
  <c r="J2570" i="6"/>
  <c r="G2570" i="6"/>
  <c r="D2570" i="6"/>
  <c r="AH2569" i="6"/>
  <c r="Z2569" i="6"/>
  <c r="V2569" i="6"/>
  <c r="S2569" i="6"/>
  <c r="R2569" i="6"/>
  <c r="P2568" i="6"/>
  <c r="M2568" i="6"/>
  <c r="J2568" i="6"/>
  <c r="G2568" i="6"/>
  <c r="D2568" i="6"/>
  <c r="AH2567" i="6"/>
  <c r="Z2567" i="6"/>
  <c r="V2567" i="6"/>
  <c r="S2567" i="6"/>
  <c r="R2567" i="6"/>
  <c r="P2566" i="6"/>
  <c r="M2566" i="6"/>
  <c r="J2566" i="6"/>
  <c r="G2566" i="6"/>
  <c r="D2566" i="6"/>
  <c r="AH2565" i="6"/>
  <c r="Z2565" i="6"/>
  <c r="V2565" i="6"/>
  <c r="S2565" i="6"/>
  <c r="R2565" i="6"/>
  <c r="P2564" i="6"/>
  <c r="M2564" i="6"/>
  <c r="J2564" i="6"/>
  <c r="G2564" i="6"/>
  <c r="D2564" i="6"/>
  <c r="AH2563" i="6"/>
  <c r="Z2563" i="6"/>
  <c r="V2563" i="6"/>
  <c r="S2563" i="6"/>
  <c r="R2563" i="6"/>
  <c r="P2562" i="6"/>
  <c r="M2562" i="6"/>
  <c r="J2562" i="6"/>
  <c r="G2562" i="6"/>
  <c r="D2562" i="6"/>
  <c r="AH2561" i="6"/>
  <c r="Z2561" i="6"/>
  <c r="V2561" i="6"/>
  <c r="S2561" i="6"/>
  <c r="R2561" i="6"/>
  <c r="P2560" i="6"/>
  <c r="M2560" i="6"/>
  <c r="J2560" i="6"/>
  <c r="G2560" i="6"/>
  <c r="D2560" i="6"/>
  <c r="AH2559" i="6"/>
  <c r="Z2559" i="6"/>
  <c r="V2559" i="6"/>
  <c r="S2559" i="6"/>
  <c r="R2559" i="6"/>
  <c r="P2558" i="6"/>
  <c r="M2558" i="6"/>
  <c r="J2558" i="6"/>
  <c r="G2558" i="6"/>
  <c r="D2558" i="6"/>
  <c r="AH2557" i="6"/>
  <c r="Z2557" i="6"/>
  <c r="V2557" i="6"/>
  <c r="S2557" i="6"/>
  <c r="R2557" i="6"/>
  <c r="P2556" i="6"/>
  <c r="M2556" i="6"/>
  <c r="J2556" i="6"/>
  <c r="G2556" i="6"/>
  <c r="D2556" i="6"/>
  <c r="AH2555" i="6"/>
  <c r="Z2555" i="6"/>
  <c r="V2555" i="6"/>
  <c r="S2555" i="6"/>
  <c r="R2555" i="6"/>
  <c r="P2554" i="6"/>
  <c r="M2554" i="6"/>
  <c r="J2554" i="6"/>
  <c r="G2554" i="6"/>
  <c r="D2554" i="6"/>
  <c r="AH2553" i="6"/>
  <c r="Z2553" i="6"/>
  <c r="V2553" i="6"/>
  <c r="S2553" i="6"/>
  <c r="R2553" i="6"/>
  <c r="P2552" i="6"/>
  <c r="M2552" i="6"/>
  <c r="J2552" i="6"/>
  <c r="G2552" i="6"/>
  <c r="D2552" i="6"/>
  <c r="AH2551" i="6"/>
  <c r="Z2551" i="6"/>
  <c r="V2551" i="6"/>
  <c r="S2551" i="6"/>
  <c r="R2551" i="6"/>
  <c r="P2550" i="6"/>
  <c r="M2550" i="6"/>
  <c r="J2550" i="6"/>
  <c r="G2550" i="6"/>
  <c r="D2550" i="6"/>
  <c r="AH2549" i="6"/>
  <c r="Z2549" i="6"/>
  <c r="V2549" i="6"/>
  <c r="S2549" i="6"/>
  <c r="R2549" i="6"/>
  <c r="P2548" i="6"/>
  <c r="M2548" i="6"/>
  <c r="J2548" i="6"/>
  <c r="G2548" i="6"/>
  <c r="D2548" i="6"/>
  <c r="AH2547" i="6"/>
  <c r="Z2547" i="6"/>
  <c r="V2547" i="6"/>
  <c r="S2547" i="6"/>
  <c r="R2547" i="6"/>
  <c r="P2546" i="6"/>
  <c r="M2546" i="6"/>
  <c r="J2546" i="6"/>
  <c r="G2546" i="6"/>
  <c r="D2546" i="6"/>
  <c r="AH2545" i="6"/>
  <c r="Z2545" i="6"/>
  <c r="V2545" i="6"/>
  <c r="S2545" i="6"/>
  <c r="R2545" i="6"/>
  <c r="P2544" i="6"/>
  <c r="M2544" i="6"/>
  <c r="J2544" i="6"/>
  <c r="G2544" i="6"/>
  <c r="D2544" i="6"/>
  <c r="AH2543" i="6"/>
  <c r="Z2543" i="6"/>
  <c r="V2543" i="6"/>
  <c r="S2543" i="6"/>
  <c r="R2543" i="6"/>
  <c r="P2542" i="6"/>
  <c r="M2542" i="6"/>
  <c r="J2542" i="6"/>
  <c r="G2542" i="6"/>
  <c r="D2542" i="6"/>
  <c r="AH2541" i="6"/>
  <c r="Z2541" i="6"/>
  <c r="V2541" i="6"/>
  <c r="S2541" i="6"/>
  <c r="R2541" i="6"/>
  <c r="P2540" i="6"/>
  <c r="M2540" i="6"/>
  <c r="J2540" i="6"/>
  <c r="G2540" i="6"/>
  <c r="D2540" i="6"/>
  <c r="AH2539" i="6"/>
  <c r="Z2539" i="6"/>
  <c r="V2539" i="6"/>
  <c r="S2539" i="6"/>
  <c r="R2539" i="6"/>
  <c r="P2538" i="6"/>
  <c r="M2538" i="6"/>
  <c r="J2538" i="6"/>
  <c r="G2538" i="6"/>
  <c r="D2538" i="6"/>
  <c r="AH2537" i="6"/>
  <c r="Z2537" i="6"/>
  <c r="V2537" i="6"/>
  <c r="S2537" i="6"/>
  <c r="R2537" i="6"/>
  <c r="P2536" i="6"/>
  <c r="M2536" i="6"/>
  <c r="J2536" i="6"/>
  <c r="G2536" i="6"/>
  <c r="D2536" i="6"/>
  <c r="AH2535" i="6"/>
  <c r="Z2535" i="6"/>
  <c r="V2535" i="6"/>
  <c r="S2535" i="6"/>
  <c r="R2535" i="6"/>
  <c r="P2534" i="6"/>
  <c r="M2534" i="6"/>
  <c r="J2534" i="6"/>
  <c r="G2534" i="6"/>
  <c r="D2534" i="6"/>
  <c r="AH2533" i="6"/>
  <c r="Z2533" i="6"/>
  <c r="V2533" i="6"/>
  <c r="S2533" i="6"/>
  <c r="R2533" i="6"/>
  <c r="P2532" i="6"/>
  <c r="M2532" i="6"/>
  <c r="J2532" i="6"/>
  <c r="G2532" i="6"/>
  <c r="D2532" i="6"/>
  <c r="AH2531" i="6"/>
  <c r="Z2531" i="6"/>
  <c r="V2531" i="6"/>
  <c r="S2531" i="6"/>
  <c r="R2531" i="6"/>
  <c r="P2530" i="6"/>
  <c r="M2530" i="6"/>
  <c r="J2530" i="6"/>
  <c r="G2530" i="6"/>
  <c r="D2530" i="6"/>
  <c r="AH2529" i="6"/>
  <c r="Z2529" i="6"/>
  <c r="V2529" i="6"/>
  <c r="S2529" i="6"/>
  <c r="R2529" i="6"/>
  <c r="P2528" i="6"/>
  <c r="M2528" i="6"/>
  <c r="J2528" i="6"/>
  <c r="G2528" i="6"/>
  <c r="D2528" i="6"/>
  <c r="AH2527" i="6"/>
  <c r="Z2527" i="6"/>
  <c r="V2527" i="6"/>
  <c r="S2527" i="6"/>
  <c r="R2527" i="6"/>
  <c r="P2526" i="6"/>
  <c r="M2526" i="6"/>
  <c r="J2526" i="6"/>
  <c r="G2526" i="6"/>
  <c r="D2526" i="6"/>
  <c r="AH2525" i="6"/>
  <c r="Z2525" i="6"/>
  <c r="V2525" i="6"/>
  <c r="S2525" i="6"/>
  <c r="R2525" i="6"/>
  <c r="P2524" i="6"/>
  <c r="M2524" i="6"/>
  <c r="J2524" i="6"/>
  <c r="G2524" i="6"/>
  <c r="D2524" i="6"/>
  <c r="AH2523" i="6"/>
  <c r="Z2523" i="6"/>
  <c r="V2523" i="6"/>
  <c r="S2523" i="6"/>
  <c r="R2523" i="6"/>
  <c r="P2522" i="6"/>
  <c r="M2522" i="6"/>
  <c r="J2522" i="6"/>
  <c r="G2522" i="6"/>
  <c r="D2522" i="6"/>
  <c r="AH2521" i="6"/>
  <c r="Z2521" i="6"/>
  <c r="V2521" i="6"/>
  <c r="S2521" i="6"/>
  <c r="R2521" i="6"/>
  <c r="P2520" i="6"/>
  <c r="M2520" i="6"/>
  <c r="J2520" i="6"/>
  <c r="G2520" i="6"/>
  <c r="D2520" i="6"/>
  <c r="AH2519" i="6"/>
  <c r="Z2519" i="6"/>
  <c r="V2519" i="6"/>
  <c r="S2519" i="6"/>
  <c r="R2519" i="6"/>
  <c r="P2518" i="6"/>
  <c r="M2518" i="6"/>
  <c r="J2518" i="6"/>
  <c r="G2518" i="6"/>
  <c r="D2518" i="6"/>
  <c r="AH2517" i="6"/>
  <c r="Z2517" i="6"/>
  <c r="V2517" i="6"/>
  <c r="S2517" i="6"/>
  <c r="R2517" i="6"/>
  <c r="P2516" i="6"/>
  <c r="M2516" i="6"/>
  <c r="J2516" i="6"/>
  <c r="G2516" i="6"/>
  <c r="D2516" i="6"/>
  <c r="AH2515" i="6"/>
  <c r="Z2515" i="6"/>
  <c r="V2515" i="6"/>
  <c r="S2515" i="6"/>
  <c r="R2515" i="6"/>
  <c r="P2514" i="6"/>
  <c r="M2514" i="6"/>
  <c r="J2514" i="6"/>
  <c r="G2514" i="6"/>
  <c r="D2514" i="6"/>
  <c r="AH2513" i="6"/>
  <c r="Z2513" i="6"/>
  <c r="V2513" i="6"/>
  <c r="S2513" i="6"/>
  <c r="R2513" i="6"/>
  <c r="P2512" i="6"/>
  <c r="M2512" i="6"/>
  <c r="J2512" i="6"/>
  <c r="G2512" i="6"/>
  <c r="D2512" i="6"/>
  <c r="AH2511" i="6"/>
  <c r="Z2511" i="6"/>
  <c r="V2511" i="6"/>
  <c r="S2511" i="6"/>
  <c r="R2511" i="6"/>
  <c r="P2510" i="6"/>
  <c r="M2510" i="6"/>
  <c r="J2510" i="6"/>
  <c r="G2510" i="6"/>
  <c r="D2510" i="6"/>
  <c r="AH2509" i="6"/>
  <c r="Z2509" i="6"/>
  <c r="V2509" i="6"/>
  <c r="S2509" i="6"/>
  <c r="R2509" i="6"/>
  <c r="P2508" i="6"/>
  <c r="M2508" i="6"/>
  <c r="J2508" i="6"/>
  <c r="G2508" i="6"/>
  <c r="D2508" i="6"/>
  <c r="AH2507" i="6"/>
  <c r="Z2507" i="6"/>
  <c r="V2507" i="6"/>
  <c r="S2507" i="6"/>
  <c r="R2507" i="6"/>
  <c r="P2506" i="6"/>
  <c r="M2506" i="6"/>
  <c r="J2506" i="6"/>
  <c r="G2506" i="6"/>
  <c r="D2506" i="6"/>
  <c r="AH2505" i="6"/>
  <c r="Z2505" i="6"/>
  <c r="V2505" i="6"/>
  <c r="S2505" i="6"/>
  <c r="R2505" i="6"/>
  <c r="P2504" i="6"/>
  <c r="M2504" i="6"/>
  <c r="J2504" i="6"/>
  <c r="G2504" i="6"/>
  <c r="D2504" i="6"/>
  <c r="Z2503" i="6"/>
  <c r="V2503" i="6"/>
  <c r="S2503" i="6"/>
  <c r="R2503" i="6"/>
  <c r="P2502" i="6"/>
  <c r="M2502" i="6"/>
  <c r="J2502" i="6"/>
  <c r="G2502" i="6"/>
  <c r="D2502" i="6"/>
  <c r="Z2501" i="6"/>
  <c r="V2501" i="6"/>
  <c r="S2501" i="6"/>
  <c r="R2501" i="6"/>
  <c r="P2500" i="6"/>
  <c r="M2500" i="6"/>
  <c r="J2500" i="6"/>
  <c r="G2500" i="6"/>
  <c r="D2500" i="6"/>
  <c r="Z2499" i="6"/>
  <c r="V2499" i="6"/>
  <c r="S2499" i="6"/>
  <c r="R2499" i="6"/>
  <c r="P2498" i="6"/>
  <c r="M2498" i="6"/>
  <c r="J2498" i="6"/>
  <c r="G2498" i="6"/>
  <c r="D2498" i="6"/>
  <c r="Z2497" i="6"/>
  <c r="V2497" i="6"/>
  <c r="S2497" i="6"/>
  <c r="R2497" i="6"/>
  <c r="P2496" i="6"/>
  <c r="M2496" i="6"/>
  <c r="J2496" i="6"/>
  <c r="G2496" i="6"/>
  <c r="D2496" i="6"/>
  <c r="Z2495" i="6"/>
  <c r="V2495" i="6"/>
  <c r="S2495" i="6"/>
  <c r="R2495" i="6"/>
  <c r="P2494" i="6"/>
  <c r="M2494" i="6"/>
  <c r="J2494" i="6"/>
  <c r="G2494" i="6"/>
  <c r="D2494" i="6"/>
  <c r="Z2493" i="6"/>
  <c r="V2493" i="6"/>
  <c r="S2493" i="6"/>
  <c r="R2493" i="6"/>
  <c r="P2492" i="6"/>
  <c r="M2492" i="6"/>
  <c r="J2492" i="6"/>
  <c r="G2492" i="6"/>
  <c r="D2492" i="6"/>
  <c r="AH2491" i="6"/>
  <c r="Z2491" i="6"/>
  <c r="V2491" i="6"/>
  <c r="S2491" i="6"/>
  <c r="R2491" i="6"/>
  <c r="P2490" i="6"/>
  <c r="M2490" i="6"/>
  <c r="J2490" i="6"/>
  <c r="G2490" i="6"/>
  <c r="D2490" i="6"/>
  <c r="AH2489" i="6"/>
  <c r="Z2489" i="6"/>
  <c r="V2489" i="6"/>
  <c r="S2489" i="6"/>
  <c r="R2489" i="6"/>
  <c r="P2488" i="6"/>
  <c r="M2488" i="6"/>
  <c r="J2488" i="6"/>
  <c r="G2488" i="6"/>
  <c r="D2488" i="6"/>
  <c r="AH2487" i="6"/>
  <c r="Z2487" i="6"/>
  <c r="V2487" i="6"/>
  <c r="S2487" i="6"/>
  <c r="R2487" i="6"/>
  <c r="P2486" i="6"/>
  <c r="M2486" i="6"/>
  <c r="J2486" i="6"/>
  <c r="G2486" i="6"/>
  <c r="D2486" i="6"/>
  <c r="AH2485" i="6"/>
  <c r="Z2485" i="6"/>
  <c r="V2485" i="6"/>
  <c r="S2485" i="6"/>
  <c r="R2485" i="6"/>
  <c r="P2484" i="6"/>
  <c r="M2484" i="6"/>
  <c r="J2484" i="6"/>
  <c r="G2484" i="6"/>
  <c r="D2484" i="6"/>
  <c r="AH2483" i="6"/>
  <c r="Z2483" i="6"/>
  <c r="V2483" i="6"/>
  <c r="S2483" i="6"/>
  <c r="R2483" i="6"/>
  <c r="P2482" i="6"/>
  <c r="M2482" i="6"/>
  <c r="J2482" i="6"/>
  <c r="G2482" i="6"/>
  <c r="D2482" i="6"/>
  <c r="AH2481" i="6"/>
  <c r="Z2481" i="6"/>
  <c r="V2481" i="6"/>
  <c r="S2481" i="6"/>
  <c r="R2481" i="6"/>
  <c r="P2480" i="6"/>
  <c r="M2480" i="6"/>
  <c r="J2480" i="6"/>
  <c r="G2480" i="6"/>
  <c r="D2480" i="6"/>
  <c r="AH2479" i="6"/>
  <c r="Z2479" i="6"/>
  <c r="V2479" i="6"/>
  <c r="S2479" i="6"/>
  <c r="R2479" i="6"/>
  <c r="P2478" i="6"/>
  <c r="M2478" i="6"/>
  <c r="J2478" i="6"/>
  <c r="G2478" i="6"/>
  <c r="D2478" i="6"/>
  <c r="AH2477" i="6"/>
  <c r="Z2477" i="6"/>
  <c r="V2477" i="6"/>
  <c r="S2477" i="6"/>
  <c r="R2477" i="6"/>
  <c r="P2476" i="6"/>
  <c r="M2476" i="6"/>
  <c r="J2476" i="6"/>
  <c r="G2476" i="6"/>
  <c r="D2476" i="6"/>
  <c r="AH2475" i="6"/>
  <c r="Z2475" i="6"/>
  <c r="V2475" i="6"/>
  <c r="S2475" i="6"/>
  <c r="R2475" i="6"/>
  <c r="P2474" i="6"/>
  <c r="M2474" i="6"/>
  <c r="J2474" i="6"/>
  <c r="G2474" i="6"/>
  <c r="D2474" i="6"/>
  <c r="Z2473" i="6"/>
  <c r="V2473" i="6"/>
  <c r="S2473" i="6"/>
  <c r="R2473" i="6"/>
  <c r="P2472" i="6"/>
  <c r="M2472" i="6"/>
  <c r="J2472" i="6"/>
  <c r="G2472" i="6"/>
  <c r="D2472" i="6"/>
  <c r="Z2471" i="6"/>
  <c r="V2471" i="6"/>
  <c r="S2471" i="6"/>
  <c r="R2471" i="6"/>
  <c r="P2470" i="6"/>
  <c r="M2470" i="6"/>
  <c r="J2470" i="6"/>
  <c r="G2470" i="6"/>
  <c r="D2470" i="6"/>
  <c r="Z2469" i="6"/>
  <c r="V2469" i="6"/>
  <c r="S2469" i="6"/>
  <c r="R2469" i="6"/>
  <c r="P2468" i="6"/>
  <c r="M2468" i="6"/>
  <c r="J2468" i="6"/>
  <c r="G2468" i="6"/>
  <c r="D2468" i="6"/>
  <c r="Z2467" i="6"/>
  <c r="V2467" i="6"/>
  <c r="S2467" i="6"/>
  <c r="R2467" i="6"/>
  <c r="P2466" i="6"/>
  <c r="M2466" i="6"/>
  <c r="J2466" i="6"/>
  <c r="G2466" i="6"/>
  <c r="D2466" i="6"/>
  <c r="Z2465" i="6"/>
  <c r="V2465" i="6"/>
  <c r="S2465" i="6"/>
  <c r="R2465" i="6"/>
  <c r="P2464" i="6"/>
  <c r="M2464" i="6"/>
  <c r="J2464" i="6"/>
  <c r="G2464" i="6"/>
  <c r="D2464" i="6"/>
  <c r="Z2463" i="6"/>
  <c r="V2463" i="6"/>
  <c r="S2463" i="6"/>
  <c r="R2463" i="6"/>
  <c r="P2462" i="6"/>
  <c r="M2462" i="6"/>
  <c r="J2462" i="6"/>
  <c r="G2462" i="6"/>
  <c r="D2462" i="6"/>
  <c r="Z2461" i="6"/>
  <c r="V2461" i="6"/>
  <c r="S2461" i="6"/>
  <c r="R2461" i="6"/>
  <c r="P2460" i="6"/>
  <c r="M2460" i="6"/>
  <c r="J2460" i="6"/>
  <c r="G2460" i="6"/>
  <c r="D2460" i="6"/>
  <c r="Z2459" i="6"/>
  <c r="V2459" i="6"/>
  <c r="S2459" i="6"/>
  <c r="R2459" i="6"/>
  <c r="P2458" i="6"/>
  <c r="M2458" i="6"/>
  <c r="J2458" i="6"/>
  <c r="G2458" i="6"/>
  <c r="D2458" i="6"/>
  <c r="Z2457" i="6"/>
  <c r="V2457" i="6"/>
  <c r="S2457" i="6"/>
  <c r="R2457" i="6"/>
  <c r="P2456" i="6"/>
  <c r="M2456" i="6"/>
  <c r="J2456" i="6"/>
  <c r="G2456" i="6"/>
  <c r="D2456" i="6"/>
  <c r="Z2455" i="6"/>
  <c r="V2455" i="6"/>
  <c r="S2455" i="6"/>
  <c r="R2455" i="6"/>
  <c r="P2454" i="6"/>
  <c r="M2454" i="6"/>
  <c r="J2454" i="6"/>
  <c r="G2454" i="6"/>
  <c r="D2454" i="6"/>
  <c r="AH2453" i="6"/>
  <c r="Z2453" i="6"/>
  <c r="V2453" i="6"/>
  <c r="S2453" i="6"/>
  <c r="R2453" i="6"/>
  <c r="P2452" i="6"/>
  <c r="M2452" i="6"/>
  <c r="J2452" i="6"/>
  <c r="G2452" i="6"/>
  <c r="D2452" i="6"/>
  <c r="AH2451" i="6"/>
  <c r="Z2451" i="6"/>
  <c r="V2451" i="6"/>
  <c r="S2451" i="6"/>
  <c r="R2451" i="6"/>
  <c r="P2450" i="6"/>
  <c r="M2450" i="6"/>
  <c r="J2450" i="6"/>
  <c r="G2450" i="6"/>
  <c r="D2450" i="6"/>
  <c r="AH2449" i="6"/>
  <c r="Z2449" i="6"/>
  <c r="V2449" i="6"/>
  <c r="S2449" i="6"/>
  <c r="R2449" i="6"/>
  <c r="P2448" i="6"/>
  <c r="M2448" i="6"/>
  <c r="J2448" i="6"/>
  <c r="G2448" i="6"/>
  <c r="D2448" i="6"/>
  <c r="AH2447" i="6"/>
  <c r="Z2447" i="6"/>
  <c r="V2447" i="6"/>
  <c r="S2447" i="6"/>
  <c r="R2447" i="6"/>
  <c r="P2446" i="6"/>
  <c r="M2446" i="6"/>
  <c r="J2446" i="6"/>
  <c r="G2446" i="6"/>
  <c r="D2446" i="6"/>
  <c r="AH2445" i="6"/>
  <c r="Z2445" i="6"/>
  <c r="V2445" i="6"/>
  <c r="S2445" i="6"/>
  <c r="R2445" i="6"/>
  <c r="P2444" i="6"/>
  <c r="M2444" i="6"/>
  <c r="J2444" i="6"/>
  <c r="G2444" i="6"/>
  <c r="D2444" i="6"/>
  <c r="AH2443" i="6"/>
  <c r="Z2443" i="6"/>
  <c r="V2443" i="6"/>
  <c r="S2443" i="6"/>
  <c r="R2443" i="6"/>
  <c r="P2442" i="6"/>
  <c r="M2442" i="6"/>
  <c r="J2442" i="6"/>
  <c r="G2442" i="6"/>
  <c r="D2442" i="6"/>
  <c r="AH2441" i="6"/>
  <c r="Z2441" i="6"/>
  <c r="V2441" i="6"/>
  <c r="S2441" i="6"/>
  <c r="R2441" i="6"/>
  <c r="P2440" i="6"/>
  <c r="M2440" i="6"/>
  <c r="J2440" i="6"/>
  <c r="G2440" i="6"/>
  <c r="D2440" i="6"/>
  <c r="AH2439" i="6"/>
  <c r="Z2439" i="6"/>
  <c r="V2439" i="6"/>
  <c r="S2439" i="6"/>
  <c r="R2439" i="6"/>
  <c r="T2536" i="6" l="1"/>
  <c r="T2576" i="6"/>
  <c r="T2510" i="6"/>
  <c r="L4" i="9"/>
  <c r="Q4" i="9"/>
  <c r="T2572" i="6"/>
  <c r="T2498" i="6"/>
  <c r="T2512" i="6"/>
  <c r="T2570" i="6"/>
  <c r="T2586" i="6"/>
  <c r="T2472" i="6"/>
  <c r="T2464" i="6"/>
  <c r="T2446" i="6"/>
  <c r="T2490" i="6"/>
  <c r="T2494" i="6"/>
  <c r="T2502" i="6"/>
  <c r="T2460" i="6"/>
  <c r="T2468" i="6"/>
  <c r="T2506" i="6"/>
  <c r="T2562" i="6"/>
  <c r="T2592" i="6"/>
  <c r="T2444" i="6"/>
  <c r="T2548" i="6"/>
  <c r="T2456" i="6"/>
  <c r="T2452" i="6"/>
  <c r="T2514" i="6"/>
  <c r="T2568" i="6"/>
  <c r="T2440" i="6"/>
  <c r="T2478" i="6"/>
  <c r="T2560" i="6"/>
  <c r="T2484" i="6"/>
  <c r="T2458" i="6"/>
  <c r="T2442" i="6"/>
  <c r="T2454" i="6"/>
  <c r="T2492" i="6"/>
  <c r="T2448" i="6"/>
  <c r="T2450" i="6"/>
  <c r="T2462" i="6"/>
  <c r="T2466" i="6"/>
  <c r="T2470" i="6"/>
  <c r="T2474" i="6"/>
  <c r="T2476" i="6"/>
  <c r="T2486" i="6"/>
  <c r="T2496" i="6"/>
  <c r="T2500" i="6"/>
  <c r="T2504" i="6"/>
  <c r="T2508" i="6"/>
  <c r="T2556" i="6"/>
  <c r="T2558" i="6"/>
  <c r="T2566" i="6"/>
  <c r="T2574" i="6"/>
  <c r="T2588" i="6"/>
  <c r="T2544" i="6"/>
  <c r="T2438" i="6"/>
  <c r="P2438" i="6"/>
  <c r="M2438" i="6"/>
  <c r="J2438" i="6"/>
  <c r="G2438" i="6"/>
  <c r="D2438" i="6"/>
  <c r="AH2437" i="6"/>
  <c r="Z2437" i="6"/>
  <c r="V2437" i="6"/>
  <c r="S2437" i="6"/>
  <c r="R2437" i="6"/>
  <c r="P2436" i="6"/>
  <c r="M2436" i="6"/>
  <c r="J2436" i="6"/>
  <c r="G2436" i="6"/>
  <c r="D2436" i="6"/>
  <c r="AH2435" i="6"/>
  <c r="Z2435" i="6"/>
  <c r="V2435" i="6"/>
  <c r="S2435" i="6"/>
  <c r="R2435" i="6"/>
  <c r="P2434" i="6"/>
  <c r="M2434" i="6"/>
  <c r="J2434" i="6"/>
  <c r="G2434" i="6"/>
  <c r="D2434" i="6"/>
  <c r="AH2433" i="6"/>
  <c r="Z2433" i="6"/>
  <c r="V2433" i="6"/>
  <c r="S2433" i="6"/>
  <c r="R2433" i="6"/>
  <c r="P2432" i="6"/>
  <c r="M2432" i="6"/>
  <c r="J2432" i="6"/>
  <c r="G2432" i="6"/>
  <c r="D2432" i="6"/>
  <c r="AH2431" i="6"/>
  <c r="Z2431" i="6"/>
  <c r="V2431" i="6"/>
  <c r="S2431" i="6"/>
  <c r="R2431" i="6"/>
  <c r="P2430" i="6"/>
  <c r="M2430" i="6"/>
  <c r="J2430" i="6"/>
  <c r="G2430" i="6"/>
  <c r="D2430" i="6"/>
  <c r="AH2429" i="6"/>
  <c r="Z2429" i="6"/>
  <c r="V2429" i="6"/>
  <c r="S2429" i="6"/>
  <c r="R2429" i="6"/>
  <c r="P2428" i="6"/>
  <c r="M2428" i="6"/>
  <c r="J2428" i="6"/>
  <c r="G2428" i="6"/>
  <c r="D2428" i="6"/>
  <c r="AH2427" i="6"/>
  <c r="Z2427" i="6"/>
  <c r="V2427" i="6"/>
  <c r="S2427" i="6"/>
  <c r="R2427" i="6"/>
  <c r="P2426" i="6"/>
  <c r="M2426" i="6"/>
  <c r="J2426" i="6"/>
  <c r="G2426" i="6"/>
  <c r="D2426" i="6"/>
  <c r="AH2425" i="6"/>
  <c r="Z2425" i="6"/>
  <c r="V2425" i="6"/>
  <c r="S2425" i="6"/>
  <c r="R2425" i="6"/>
  <c r="P2424" i="6"/>
  <c r="M2424" i="6"/>
  <c r="J2424" i="6"/>
  <c r="G2424" i="6"/>
  <c r="D2424" i="6"/>
  <c r="AH2423" i="6"/>
  <c r="Z2423" i="6"/>
  <c r="V2423" i="6"/>
  <c r="S2423" i="6"/>
  <c r="R2423" i="6"/>
  <c r="P2422" i="6"/>
  <c r="M2422" i="6"/>
  <c r="J2422" i="6"/>
  <c r="G2422" i="6"/>
  <c r="D2422" i="6"/>
  <c r="AH2421" i="6"/>
  <c r="Z2421" i="6"/>
  <c r="V2421" i="6"/>
  <c r="S2421" i="6"/>
  <c r="R2421" i="6"/>
  <c r="P2420" i="6"/>
  <c r="M2420" i="6"/>
  <c r="J2420" i="6"/>
  <c r="G2420" i="6"/>
  <c r="D2420" i="6"/>
  <c r="AH2419" i="6"/>
  <c r="Z2419" i="6"/>
  <c r="V2419" i="6"/>
  <c r="S2419" i="6"/>
  <c r="R2419" i="6"/>
  <c r="P2418" i="6"/>
  <c r="M2418" i="6"/>
  <c r="J2418" i="6"/>
  <c r="G2418" i="6"/>
  <c r="D2418" i="6"/>
  <c r="Z2417" i="6"/>
  <c r="V2417" i="6"/>
  <c r="S2417" i="6"/>
  <c r="R2417" i="6"/>
  <c r="P2416" i="6"/>
  <c r="M2416" i="6"/>
  <c r="J2416" i="6"/>
  <c r="G2416" i="6"/>
  <c r="D2416" i="6"/>
  <c r="Z2415" i="6"/>
  <c r="V2415" i="6"/>
  <c r="S2415" i="6"/>
  <c r="R2415" i="6"/>
  <c r="P2414" i="6"/>
  <c r="M2414" i="6"/>
  <c r="J2414" i="6"/>
  <c r="G2414" i="6"/>
  <c r="D2414" i="6"/>
  <c r="AH2413" i="6"/>
  <c r="Z2413" i="6"/>
  <c r="V2413" i="6"/>
  <c r="S2413" i="6"/>
  <c r="R2413" i="6"/>
  <c r="P2412" i="6"/>
  <c r="M2412" i="6"/>
  <c r="J2412" i="6"/>
  <c r="G2412" i="6"/>
  <c r="D2412" i="6"/>
  <c r="AH2411" i="6"/>
  <c r="Z2411" i="6"/>
  <c r="V2411" i="6"/>
  <c r="S2411" i="6"/>
  <c r="R2411" i="6"/>
  <c r="P2410" i="6"/>
  <c r="M2410" i="6"/>
  <c r="J2410" i="6"/>
  <c r="G2410" i="6"/>
  <c r="D2410" i="6"/>
  <c r="AH2409" i="6"/>
  <c r="Z2409" i="6"/>
  <c r="V2409" i="6"/>
  <c r="S2409" i="6"/>
  <c r="R2409" i="6"/>
  <c r="P2408" i="6"/>
  <c r="M2408" i="6"/>
  <c r="J2408" i="6"/>
  <c r="G2408" i="6"/>
  <c r="D2408" i="6"/>
  <c r="AH2407" i="6"/>
  <c r="Z2407" i="6"/>
  <c r="V2407" i="6"/>
  <c r="S2407" i="6"/>
  <c r="R2407" i="6"/>
  <c r="P2406" i="6"/>
  <c r="M2406" i="6"/>
  <c r="J2406" i="6"/>
  <c r="G2406" i="6"/>
  <c r="D2406" i="6"/>
  <c r="AH2405" i="6"/>
  <c r="Z2405" i="6"/>
  <c r="V2405" i="6"/>
  <c r="S2405" i="6"/>
  <c r="R2405" i="6"/>
  <c r="P2404" i="6"/>
  <c r="M2404" i="6"/>
  <c r="J2404" i="6"/>
  <c r="G2404" i="6"/>
  <c r="D2404" i="6"/>
  <c r="AH2403" i="6"/>
  <c r="Z2403" i="6"/>
  <c r="V2403" i="6"/>
  <c r="S2403" i="6"/>
  <c r="R2403" i="6"/>
  <c r="P2402" i="6"/>
  <c r="M2402" i="6"/>
  <c r="J2402" i="6"/>
  <c r="G2402" i="6"/>
  <c r="D2402" i="6"/>
  <c r="AH2401" i="6"/>
  <c r="Z2401" i="6"/>
  <c r="V2401" i="6"/>
  <c r="S2401" i="6"/>
  <c r="R2401" i="6"/>
  <c r="P2400" i="6"/>
  <c r="M2400" i="6"/>
  <c r="J2400" i="6"/>
  <c r="G2400" i="6"/>
  <c r="D2400" i="6"/>
  <c r="AH2399" i="6"/>
  <c r="Z2399" i="6"/>
  <c r="V2399" i="6"/>
  <c r="S2399" i="6"/>
  <c r="R2399" i="6"/>
  <c r="P2398" i="6"/>
  <c r="M2398" i="6"/>
  <c r="J2398" i="6"/>
  <c r="G2398" i="6"/>
  <c r="D2398" i="6"/>
  <c r="AH2397" i="6"/>
  <c r="Z2397" i="6"/>
  <c r="V2397" i="6"/>
  <c r="S2397" i="6"/>
  <c r="R2397" i="6"/>
  <c r="P2396" i="6"/>
  <c r="M2396" i="6"/>
  <c r="J2396" i="6"/>
  <c r="G2396" i="6"/>
  <c r="D2396" i="6"/>
  <c r="AH2395" i="6"/>
  <c r="Z2395" i="6"/>
  <c r="V2395" i="6"/>
  <c r="S2395" i="6"/>
  <c r="R2395" i="6"/>
  <c r="P2394" i="6"/>
  <c r="M2394" i="6"/>
  <c r="J2394" i="6"/>
  <c r="G2394" i="6"/>
  <c r="D2394" i="6"/>
  <c r="AH2393" i="6"/>
  <c r="Z2393" i="6"/>
  <c r="V2393" i="6"/>
  <c r="S2393" i="6"/>
  <c r="R2393" i="6"/>
  <c r="P2392" i="6"/>
  <c r="M2392" i="6"/>
  <c r="J2392" i="6"/>
  <c r="G2392" i="6"/>
  <c r="D2392" i="6"/>
  <c r="Z2391" i="6"/>
  <c r="V2391" i="6"/>
  <c r="S2391" i="6"/>
  <c r="R2391" i="6"/>
  <c r="P2390" i="6"/>
  <c r="M2390" i="6"/>
  <c r="J2390" i="6"/>
  <c r="G2390" i="6"/>
  <c r="D2390" i="6"/>
  <c r="Z2389" i="6"/>
  <c r="V2389" i="6"/>
  <c r="S2389" i="6"/>
  <c r="R2389" i="6"/>
  <c r="P2388" i="6"/>
  <c r="M2388" i="6"/>
  <c r="J2388" i="6"/>
  <c r="G2388" i="6"/>
  <c r="D2388" i="6"/>
  <c r="Z2387" i="6"/>
  <c r="V2387" i="6"/>
  <c r="S2387" i="6"/>
  <c r="R2387" i="6"/>
  <c r="P2386" i="6"/>
  <c r="M2386" i="6"/>
  <c r="J2386" i="6"/>
  <c r="G2386" i="6"/>
  <c r="D2386" i="6"/>
  <c r="AH2385" i="6"/>
  <c r="Z2385" i="6"/>
  <c r="V2385" i="6"/>
  <c r="S2385" i="6"/>
  <c r="R2385" i="6"/>
  <c r="P2384" i="6"/>
  <c r="M2384" i="6"/>
  <c r="J2384" i="6"/>
  <c r="G2384" i="6"/>
  <c r="D2384" i="6"/>
  <c r="AH2383" i="6"/>
  <c r="Z2383" i="6"/>
  <c r="V2383" i="6"/>
  <c r="S2383" i="6"/>
  <c r="R2383" i="6"/>
  <c r="P2382" i="6"/>
  <c r="M2382" i="6"/>
  <c r="J2382" i="6"/>
  <c r="G2382" i="6"/>
  <c r="D2382" i="6"/>
  <c r="AH2381" i="6"/>
  <c r="Z2381" i="6"/>
  <c r="V2381" i="6"/>
  <c r="S2381" i="6"/>
  <c r="R2381" i="6"/>
  <c r="P2380" i="6"/>
  <c r="M2380" i="6"/>
  <c r="J2380" i="6"/>
  <c r="G2380" i="6"/>
  <c r="D2380" i="6"/>
  <c r="AH2379" i="6"/>
  <c r="Z2379" i="6"/>
  <c r="V2379" i="6"/>
  <c r="S2379" i="6"/>
  <c r="R2379" i="6"/>
  <c r="P2378" i="6"/>
  <c r="M2378" i="6"/>
  <c r="J2378" i="6"/>
  <c r="G2378" i="6"/>
  <c r="D2378" i="6"/>
  <c r="AH2377" i="6"/>
  <c r="Z2377" i="6"/>
  <c r="V2377" i="6"/>
  <c r="S2377" i="6"/>
  <c r="R2377" i="6"/>
  <c r="P2376" i="6"/>
  <c r="M2376" i="6"/>
  <c r="J2376" i="6"/>
  <c r="G2376" i="6"/>
  <c r="D2376" i="6"/>
  <c r="AH2375" i="6"/>
  <c r="Z2375" i="6"/>
  <c r="V2375" i="6"/>
  <c r="S2375" i="6"/>
  <c r="R2375" i="6"/>
  <c r="P2374" i="6"/>
  <c r="M2374" i="6"/>
  <c r="J2374" i="6"/>
  <c r="G2374" i="6"/>
  <c r="D2374" i="6"/>
  <c r="AH2373" i="6"/>
  <c r="Z2373" i="6"/>
  <c r="V2373" i="6"/>
  <c r="S2373" i="6"/>
  <c r="R2373" i="6"/>
  <c r="P2372" i="6"/>
  <c r="M2372" i="6"/>
  <c r="J2372" i="6"/>
  <c r="G2372" i="6"/>
  <c r="D2372" i="6"/>
  <c r="AH2371" i="6"/>
  <c r="Z2371" i="6"/>
  <c r="V2371" i="6"/>
  <c r="S2371" i="6"/>
  <c r="R2371" i="6"/>
  <c r="P2370" i="6"/>
  <c r="M2370" i="6"/>
  <c r="J2370" i="6"/>
  <c r="G2370" i="6"/>
  <c r="D2370" i="6"/>
  <c r="AH2369" i="6"/>
  <c r="Z2369" i="6"/>
  <c r="V2369" i="6"/>
  <c r="S2369" i="6"/>
  <c r="R2369" i="6"/>
  <c r="P2368" i="6"/>
  <c r="M2368" i="6"/>
  <c r="J2368" i="6"/>
  <c r="G2368" i="6"/>
  <c r="D2368" i="6"/>
  <c r="AH2367" i="6"/>
  <c r="Z2367" i="6"/>
  <c r="V2367" i="6"/>
  <c r="S2367" i="6"/>
  <c r="R2367" i="6"/>
  <c r="P2366" i="6"/>
  <c r="M2366" i="6"/>
  <c r="J2366" i="6"/>
  <c r="G2366" i="6"/>
  <c r="D2366" i="6"/>
  <c r="AH2365" i="6"/>
  <c r="Z2365" i="6"/>
  <c r="V2365" i="6"/>
  <c r="S2365" i="6"/>
  <c r="R2365" i="6"/>
  <c r="P2364" i="6"/>
  <c r="M2364" i="6"/>
  <c r="J2364" i="6"/>
  <c r="G2364" i="6"/>
  <c r="D2364" i="6"/>
  <c r="AH2363" i="6"/>
  <c r="Z2363" i="6"/>
  <c r="V2363" i="6"/>
  <c r="S2363" i="6"/>
  <c r="R2363" i="6"/>
  <c r="P2362" i="6"/>
  <c r="M2362" i="6"/>
  <c r="J2362" i="6"/>
  <c r="G2362" i="6"/>
  <c r="D2362" i="6"/>
  <c r="AH2361" i="6"/>
  <c r="Z2361" i="6"/>
  <c r="V2361" i="6"/>
  <c r="S2361" i="6"/>
  <c r="R2361" i="6"/>
  <c r="P2360" i="6"/>
  <c r="M2360" i="6"/>
  <c r="J2360" i="6"/>
  <c r="G2360" i="6"/>
  <c r="D2360" i="6"/>
  <c r="AH2359" i="6"/>
  <c r="Z2359" i="6"/>
  <c r="V2359" i="6"/>
  <c r="S2359" i="6"/>
  <c r="R2359" i="6"/>
  <c r="P2358" i="6"/>
  <c r="M2358" i="6"/>
  <c r="J2358" i="6"/>
  <c r="G2358" i="6"/>
  <c r="D2358" i="6"/>
  <c r="AH2357" i="6"/>
  <c r="Z2357" i="6"/>
  <c r="V2357" i="6"/>
  <c r="S2357" i="6"/>
  <c r="R2357" i="6"/>
  <c r="P2356" i="6"/>
  <c r="M2356" i="6"/>
  <c r="J2356" i="6"/>
  <c r="G2356" i="6"/>
  <c r="D2356" i="6"/>
  <c r="Z2355" i="6"/>
  <c r="V2355" i="6"/>
  <c r="S2355" i="6"/>
  <c r="R2355" i="6"/>
  <c r="P2354" i="6"/>
  <c r="M2354" i="6"/>
  <c r="J2354" i="6"/>
  <c r="G2354" i="6"/>
  <c r="D2354" i="6"/>
  <c r="Z2353" i="6"/>
  <c r="V2353" i="6"/>
  <c r="S2353" i="6"/>
  <c r="R2353" i="6"/>
  <c r="P2352" i="6"/>
  <c r="M2352" i="6"/>
  <c r="J2352" i="6"/>
  <c r="G2352" i="6"/>
  <c r="D2352" i="6"/>
  <c r="Z2351" i="6"/>
  <c r="V2351" i="6"/>
  <c r="S2351" i="6"/>
  <c r="R2351" i="6"/>
  <c r="P2350" i="6"/>
  <c r="M2350" i="6"/>
  <c r="J2350" i="6"/>
  <c r="G2350" i="6"/>
  <c r="D2350" i="6"/>
  <c r="Z2349" i="6"/>
  <c r="V2349" i="6"/>
  <c r="S2349" i="6"/>
  <c r="R2349" i="6"/>
  <c r="P2348" i="6"/>
  <c r="M2348" i="6"/>
  <c r="J2348" i="6"/>
  <c r="G2348" i="6"/>
  <c r="D2348" i="6"/>
  <c r="Z2347" i="6"/>
  <c r="V2347" i="6"/>
  <c r="S2347" i="6"/>
  <c r="R2347" i="6"/>
  <c r="P2346" i="6"/>
  <c r="M2346" i="6"/>
  <c r="J2346" i="6"/>
  <c r="G2346" i="6"/>
  <c r="D2346" i="6"/>
  <c r="AH2345" i="6"/>
  <c r="Z2345" i="6"/>
  <c r="V2345" i="6"/>
  <c r="S2345" i="6"/>
  <c r="R2345" i="6"/>
  <c r="P2344" i="6"/>
  <c r="M2344" i="6"/>
  <c r="J2344" i="6"/>
  <c r="G2344" i="6"/>
  <c r="D2344" i="6"/>
  <c r="AH2343" i="6"/>
  <c r="Z2343" i="6"/>
  <c r="V2343" i="6"/>
  <c r="S2343" i="6"/>
  <c r="R2343" i="6"/>
  <c r="P2342" i="6"/>
  <c r="M2342" i="6"/>
  <c r="J2342" i="6"/>
  <c r="G2342" i="6"/>
  <c r="D2342" i="6"/>
  <c r="AH2341" i="6"/>
  <c r="Z2341" i="6"/>
  <c r="V2341" i="6"/>
  <c r="S2341" i="6"/>
  <c r="R2341" i="6"/>
  <c r="P2340" i="6"/>
  <c r="M2340" i="6"/>
  <c r="J2340" i="6"/>
  <c r="G2340" i="6"/>
  <c r="D2340" i="6"/>
  <c r="AH2339" i="6"/>
  <c r="Z2339" i="6"/>
  <c r="V2339" i="6"/>
  <c r="S2339" i="6"/>
  <c r="R2339" i="6"/>
  <c r="P2338" i="6"/>
  <c r="M2338" i="6"/>
  <c r="J2338" i="6"/>
  <c r="G2338" i="6"/>
  <c r="D2338" i="6"/>
  <c r="AH2337" i="6"/>
  <c r="Z2337" i="6"/>
  <c r="V2337" i="6"/>
  <c r="S2337" i="6"/>
  <c r="R2337" i="6"/>
  <c r="P2336" i="6"/>
  <c r="M2336" i="6"/>
  <c r="J2336" i="6"/>
  <c r="G2336" i="6"/>
  <c r="D2336" i="6"/>
  <c r="AH2335" i="6"/>
  <c r="Z2335" i="6"/>
  <c r="V2335" i="6"/>
  <c r="S2335" i="6"/>
  <c r="R2335" i="6"/>
  <c r="P2334" i="6"/>
  <c r="M2334" i="6"/>
  <c r="J2334" i="6"/>
  <c r="G2334" i="6"/>
  <c r="D2334" i="6"/>
  <c r="AH2333" i="6"/>
  <c r="Z2333" i="6"/>
  <c r="V2333" i="6"/>
  <c r="S2333" i="6"/>
  <c r="R2333" i="6"/>
  <c r="P2332" i="6"/>
  <c r="M2332" i="6"/>
  <c r="J2332" i="6"/>
  <c r="G2332" i="6"/>
  <c r="D2332" i="6"/>
  <c r="AH2331" i="6"/>
  <c r="Z2331" i="6"/>
  <c r="V2331" i="6"/>
  <c r="S2331" i="6"/>
  <c r="R2331" i="6"/>
  <c r="P2330" i="6"/>
  <c r="M2330" i="6"/>
  <c r="J2330" i="6"/>
  <c r="G2330" i="6"/>
  <c r="D2330" i="6"/>
  <c r="AH2329" i="6"/>
  <c r="Z2329" i="6"/>
  <c r="V2329" i="6"/>
  <c r="S2329" i="6"/>
  <c r="R2329" i="6"/>
  <c r="P2328" i="6"/>
  <c r="M2328" i="6"/>
  <c r="J2328" i="6"/>
  <c r="G2328" i="6"/>
  <c r="D2328" i="6"/>
  <c r="AH2327" i="6"/>
  <c r="Z2327" i="6"/>
  <c r="V2327" i="6"/>
  <c r="S2327" i="6"/>
  <c r="R2327" i="6"/>
  <c r="P2326" i="6"/>
  <c r="M2326" i="6"/>
  <c r="J2326" i="6"/>
  <c r="G2326" i="6"/>
  <c r="D2326" i="6"/>
  <c r="AH2325" i="6"/>
  <c r="Z2325" i="6"/>
  <c r="V2325" i="6"/>
  <c r="S2325" i="6"/>
  <c r="R2325" i="6"/>
  <c r="P2324" i="6"/>
  <c r="M2324" i="6"/>
  <c r="J2324" i="6"/>
  <c r="G2324" i="6"/>
  <c r="D2324" i="6"/>
  <c r="Z2323" i="6"/>
  <c r="V2323" i="6"/>
  <c r="S2323" i="6"/>
  <c r="R2323" i="6"/>
  <c r="P2322" i="6"/>
  <c r="M2322" i="6"/>
  <c r="J2322" i="6"/>
  <c r="G2322" i="6"/>
  <c r="D2322" i="6"/>
  <c r="Z2321" i="6"/>
  <c r="V2321" i="6"/>
  <c r="S2321" i="6"/>
  <c r="R2321" i="6"/>
  <c r="P2320" i="6"/>
  <c r="M2320" i="6"/>
  <c r="J2320" i="6"/>
  <c r="G2320" i="6"/>
  <c r="D2320" i="6"/>
  <c r="Z2319" i="6"/>
  <c r="V2319" i="6"/>
  <c r="S2319" i="6"/>
  <c r="R2319" i="6"/>
  <c r="P2318" i="6"/>
  <c r="M2318" i="6"/>
  <c r="J2318" i="6"/>
  <c r="G2318" i="6"/>
  <c r="D2318" i="6"/>
  <c r="Z2317" i="6"/>
  <c r="V2317" i="6"/>
  <c r="S2317" i="6"/>
  <c r="R2317" i="6"/>
  <c r="P2316" i="6"/>
  <c r="M2316" i="6"/>
  <c r="J2316" i="6"/>
  <c r="G2316" i="6"/>
  <c r="D2316" i="6"/>
  <c r="Z2315" i="6"/>
  <c r="V2315" i="6"/>
  <c r="S2315" i="6"/>
  <c r="R2315" i="6"/>
  <c r="P2314" i="6"/>
  <c r="M2314" i="6"/>
  <c r="J2314" i="6"/>
  <c r="G2314" i="6"/>
  <c r="D2314" i="6"/>
  <c r="Z2313" i="6"/>
  <c r="V2313" i="6"/>
  <c r="S2313" i="6"/>
  <c r="R2313" i="6"/>
  <c r="P2312" i="6"/>
  <c r="M2312" i="6"/>
  <c r="J2312" i="6"/>
  <c r="G2312" i="6"/>
  <c r="D2312" i="6"/>
  <c r="Z2311" i="6"/>
  <c r="V2311" i="6"/>
  <c r="S2311" i="6"/>
  <c r="R2311" i="6"/>
  <c r="P2310" i="6"/>
  <c r="M2310" i="6"/>
  <c r="J2310" i="6"/>
  <c r="G2310" i="6"/>
  <c r="D2310" i="6"/>
  <c r="AH2309" i="6"/>
  <c r="Z2309" i="6"/>
  <c r="V2309" i="6"/>
  <c r="S2309" i="6"/>
  <c r="R2309" i="6"/>
  <c r="P2308" i="6"/>
  <c r="M2308" i="6"/>
  <c r="J2308" i="6"/>
  <c r="G2308" i="6"/>
  <c r="D2308" i="6"/>
  <c r="AH2307" i="6"/>
  <c r="Z2307" i="6"/>
  <c r="V2307" i="6"/>
  <c r="S2307" i="6"/>
  <c r="R2307" i="6"/>
  <c r="P2306" i="6"/>
  <c r="M2306" i="6"/>
  <c r="J2306" i="6"/>
  <c r="G2306" i="6"/>
  <c r="D2306" i="6"/>
  <c r="AH2305" i="6"/>
  <c r="Z2305" i="6"/>
  <c r="V2305" i="6"/>
  <c r="S2305" i="6"/>
  <c r="R2305" i="6"/>
  <c r="P2304" i="6"/>
  <c r="M2304" i="6"/>
  <c r="J2304" i="6"/>
  <c r="G2304" i="6"/>
  <c r="D2304" i="6"/>
  <c r="AH2303" i="6"/>
  <c r="Z2303" i="6"/>
  <c r="V2303" i="6"/>
  <c r="S2303" i="6"/>
  <c r="R2303" i="6"/>
  <c r="P2302" i="6"/>
  <c r="M2302" i="6"/>
  <c r="J2302" i="6"/>
  <c r="G2302" i="6"/>
  <c r="D2302" i="6"/>
  <c r="AH2301" i="6"/>
  <c r="Z2301" i="6"/>
  <c r="V2301" i="6"/>
  <c r="S2301" i="6"/>
  <c r="R2301" i="6"/>
  <c r="P2300" i="6"/>
  <c r="M2300" i="6"/>
  <c r="J2300" i="6"/>
  <c r="G2300" i="6"/>
  <c r="D2300" i="6"/>
  <c r="AH2299" i="6"/>
  <c r="Z2299" i="6"/>
  <c r="V2299" i="6"/>
  <c r="S2299" i="6"/>
  <c r="R2299" i="6"/>
  <c r="P2298" i="6"/>
  <c r="M2298" i="6"/>
  <c r="J2298" i="6"/>
  <c r="G2298" i="6"/>
  <c r="D2298" i="6"/>
  <c r="AH2297" i="6"/>
  <c r="Z2297" i="6"/>
  <c r="V2297" i="6"/>
  <c r="S2297" i="6"/>
  <c r="R2297" i="6"/>
  <c r="P2296" i="6"/>
  <c r="M2296" i="6"/>
  <c r="J2296" i="6"/>
  <c r="G2296" i="6"/>
  <c r="D2296" i="6"/>
  <c r="AH2295" i="6"/>
  <c r="Z2295" i="6"/>
  <c r="V2295" i="6"/>
  <c r="S2295" i="6"/>
  <c r="R2295" i="6"/>
  <c r="P2294" i="6"/>
  <c r="M2294" i="6"/>
  <c r="J2294" i="6"/>
  <c r="G2294" i="6"/>
  <c r="D2294" i="6"/>
  <c r="AH2293" i="6"/>
  <c r="Z2293" i="6"/>
  <c r="V2293" i="6"/>
  <c r="S2293" i="6"/>
  <c r="R2293" i="6"/>
  <c r="P2292" i="6"/>
  <c r="M2292" i="6"/>
  <c r="J2292" i="6"/>
  <c r="G2292" i="6"/>
  <c r="D2292" i="6"/>
  <c r="AH2291" i="6"/>
  <c r="Z2291" i="6"/>
  <c r="V2291" i="6"/>
  <c r="S2291" i="6"/>
  <c r="R2291" i="6"/>
  <c r="P2290" i="6"/>
  <c r="M2290" i="6"/>
  <c r="J2290" i="6"/>
  <c r="G2290" i="6"/>
  <c r="D2290" i="6"/>
  <c r="AH2289" i="6"/>
  <c r="Z2289" i="6"/>
  <c r="V2289" i="6"/>
  <c r="S2289" i="6"/>
  <c r="R2289" i="6"/>
  <c r="P2288" i="6"/>
  <c r="M2288" i="6"/>
  <c r="J2288" i="6"/>
  <c r="G2288" i="6"/>
  <c r="D2288" i="6"/>
  <c r="AH2287" i="6"/>
  <c r="Z2287" i="6"/>
  <c r="V2287" i="6"/>
  <c r="S2287" i="6"/>
  <c r="R2287" i="6"/>
  <c r="P2286" i="6"/>
  <c r="M2286" i="6"/>
  <c r="J2286" i="6"/>
  <c r="G2286" i="6"/>
  <c r="D2286" i="6"/>
  <c r="AH2285" i="6"/>
  <c r="Z2285" i="6"/>
  <c r="V2285" i="6"/>
  <c r="S2285" i="6"/>
  <c r="R2285" i="6"/>
  <c r="P2284" i="6"/>
  <c r="M2284" i="6"/>
  <c r="J2284" i="6"/>
  <c r="G2284" i="6"/>
  <c r="D2284" i="6"/>
  <c r="AH2283" i="6"/>
  <c r="Z2283" i="6"/>
  <c r="V2283" i="6"/>
  <c r="S2283" i="6"/>
  <c r="R2283" i="6"/>
  <c r="P2282" i="6"/>
  <c r="M2282" i="6"/>
  <c r="J2282" i="6"/>
  <c r="G2282" i="6"/>
  <c r="D2282" i="6"/>
  <c r="AH2281" i="6"/>
  <c r="Z2281" i="6"/>
  <c r="V2281" i="6"/>
  <c r="S2281" i="6"/>
  <c r="R2281" i="6"/>
  <c r="P2280" i="6"/>
  <c r="M2280" i="6"/>
  <c r="J2280" i="6"/>
  <c r="G2280" i="6"/>
  <c r="D2280" i="6"/>
  <c r="AH2279" i="6"/>
  <c r="Z2279" i="6"/>
  <c r="V2279" i="6"/>
  <c r="S2279" i="6"/>
  <c r="R2279" i="6"/>
  <c r="P2278" i="6"/>
  <c r="M2278" i="6"/>
  <c r="J2278" i="6"/>
  <c r="G2278" i="6"/>
  <c r="D2278" i="6"/>
  <c r="AH2277" i="6"/>
  <c r="Z2277" i="6"/>
  <c r="V2277" i="6"/>
  <c r="S2277" i="6"/>
  <c r="R2277" i="6"/>
  <c r="P2276" i="6"/>
  <c r="M2276" i="6"/>
  <c r="J2276" i="6"/>
  <c r="G2276" i="6"/>
  <c r="D2276" i="6"/>
  <c r="AH2275" i="6"/>
  <c r="Z2275" i="6"/>
  <c r="V2275" i="6"/>
  <c r="S2275" i="6"/>
  <c r="R2275" i="6"/>
  <c r="P2274" i="6"/>
  <c r="M2274" i="6"/>
  <c r="J2274" i="6"/>
  <c r="G2274" i="6"/>
  <c r="D2274" i="6"/>
  <c r="AH2273" i="6"/>
  <c r="Z2273" i="6"/>
  <c r="V2273" i="6"/>
  <c r="S2273" i="6"/>
  <c r="R2273" i="6"/>
  <c r="P2272" i="6"/>
  <c r="M2272" i="6"/>
  <c r="J2272" i="6"/>
  <c r="G2272" i="6"/>
  <c r="D2272" i="6"/>
  <c r="AH2271" i="6"/>
  <c r="Z2271" i="6"/>
  <c r="V2271" i="6"/>
  <c r="S2271" i="6"/>
  <c r="R2271" i="6"/>
  <c r="P2270" i="6"/>
  <c r="M2270" i="6"/>
  <c r="J2270" i="6"/>
  <c r="G2270" i="6"/>
  <c r="D2270" i="6"/>
  <c r="AH2269" i="6"/>
  <c r="Z2269" i="6"/>
  <c r="V2269" i="6"/>
  <c r="S2269" i="6"/>
  <c r="R2269" i="6"/>
  <c r="P2268" i="6"/>
  <c r="M2268" i="6"/>
  <c r="J2268" i="6"/>
  <c r="G2268" i="6"/>
  <c r="D2268" i="6"/>
  <c r="AH2267" i="6"/>
  <c r="Z2267" i="6"/>
  <c r="V2267" i="6"/>
  <c r="S2267" i="6"/>
  <c r="R2267" i="6"/>
  <c r="P2266" i="6"/>
  <c r="M2266" i="6"/>
  <c r="J2266" i="6"/>
  <c r="G2266" i="6"/>
  <c r="D2266" i="6"/>
  <c r="AH2265" i="6"/>
  <c r="Z2265" i="6"/>
  <c r="V2265" i="6"/>
  <c r="S2265" i="6"/>
  <c r="R2265" i="6"/>
  <c r="P2264" i="6"/>
  <c r="M2264" i="6"/>
  <c r="J2264" i="6"/>
  <c r="G2264" i="6"/>
  <c r="D2264" i="6"/>
  <c r="AH2263" i="6"/>
  <c r="Z2263" i="6"/>
  <c r="V2263" i="6"/>
  <c r="S2263" i="6"/>
  <c r="R2263" i="6"/>
  <c r="P2262" i="6"/>
  <c r="M2262" i="6"/>
  <c r="J2262" i="6"/>
  <c r="G2262" i="6"/>
  <c r="D2262" i="6"/>
  <c r="AH2261" i="6"/>
  <c r="Z2261" i="6"/>
  <c r="V2261" i="6"/>
  <c r="S2261" i="6"/>
  <c r="R2261" i="6"/>
  <c r="P2260" i="6"/>
  <c r="M2260" i="6"/>
  <c r="J2260" i="6"/>
  <c r="G2260" i="6"/>
  <c r="D2260" i="6"/>
  <c r="AH2259" i="6"/>
  <c r="Z2259" i="6"/>
  <c r="V2259" i="6"/>
  <c r="S2259" i="6"/>
  <c r="R2259" i="6"/>
  <c r="P2258" i="6"/>
  <c r="M2258" i="6"/>
  <c r="J2258" i="6"/>
  <c r="G2258" i="6"/>
  <c r="D2258" i="6"/>
  <c r="AH2257" i="6"/>
  <c r="Z2257" i="6"/>
  <c r="V2257" i="6"/>
  <c r="S2257" i="6"/>
  <c r="R2257" i="6"/>
  <c r="P2256" i="6"/>
  <c r="M2256" i="6"/>
  <c r="J2256" i="6"/>
  <c r="G2256" i="6"/>
  <c r="D2256" i="6"/>
  <c r="AH2255" i="6"/>
  <c r="Z2255" i="6"/>
  <c r="V2255" i="6"/>
  <c r="S2255" i="6"/>
  <c r="R2255" i="6"/>
  <c r="P2254" i="6"/>
  <c r="M2254" i="6"/>
  <c r="J2254" i="6"/>
  <c r="G2254" i="6"/>
  <c r="D2254" i="6"/>
  <c r="AH2253" i="6"/>
  <c r="Z2253" i="6"/>
  <c r="V2253" i="6"/>
  <c r="S2253" i="6"/>
  <c r="R2253" i="6"/>
  <c r="P2252" i="6"/>
  <c r="M2252" i="6"/>
  <c r="J2252" i="6"/>
  <c r="G2252" i="6"/>
  <c r="D2252" i="6"/>
  <c r="AH2251" i="6"/>
  <c r="Z2251" i="6"/>
  <c r="V2251" i="6"/>
  <c r="S2251" i="6"/>
  <c r="R2251" i="6"/>
  <c r="P2250" i="6"/>
  <c r="M2250" i="6"/>
  <c r="J2250" i="6"/>
  <c r="G2250" i="6"/>
  <c r="D2250" i="6"/>
  <c r="AH2249" i="6"/>
  <c r="Z2249" i="6"/>
  <c r="V2249" i="6"/>
  <c r="S2249" i="6"/>
  <c r="R2249" i="6"/>
  <c r="P2248" i="6"/>
  <c r="M2248" i="6"/>
  <c r="J2248" i="6"/>
  <c r="G2248" i="6"/>
  <c r="D2248" i="6"/>
  <c r="AH2247" i="6"/>
  <c r="Z2247" i="6"/>
  <c r="V2247" i="6"/>
  <c r="S2247" i="6"/>
  <c r="R2247" i="6"/>
  <c r="P2246" i="6"/>
  <c r="M2246" i="6"/>
  <c r="J2246" i="6"/>
  <c r="G2246" i="6"/>
  <c r="D2246" i="6"/>
  <c r="AH2245" i="6"/>
  <c r="Z2245" i="6"/>
  <c r="V2245" i="6"/>
  <c r="S2245" i="6"/>
  <c r="R2245" i="6"/>
  <c r="P2244" i="6"/>
  <c r="M2244" i="6"/>
  <c r="J2244" i="6"/>
  <c r="G2244" i="6"/>
  <c r="D2244" i="6"/>
  <c r="AH2243" i="6"/>
  <c r="Z2243" i="6"/>
  <c r="V2243" i="6"/>
  <c r="S2243" i="6"/>
  <c r="R2243" i="6"/>
  <c r="P2242" i="6"/>
  <c r="M2242" i="6"/>
  <c r="J2242" i="6"/>
  <c r="G2242" i="6"/>
  <c r="D2242" i="6"/>
  <c r="AH2241" i="6"/>
  <c r="Z2241" i="6"/>
  <c r="V2241" i="6"/>
  <c r="S2241" i="6"/>
  <c r="R2241" i="6"/>
  <c r="P2240" i="6"/>
  <c r="M2240" i="6"/>
  <c r="J2240" i="6"/>
  <c r="G2240" i="6"/>
  <c r="D2240" i="6"/>
  <c r="AH2239" i="6"/>
  <c r="Z2239" i="6"/>
  <c r="V2239" i="6"/>
  <c r="S2239" i="6"/>
  <c r="R2239" i="6"/>
  <c r="P2238" i="6"/>
  <c r="M2238" i="6"/>
  <c r="J2238" i="6"/>
  <c r="G2238" i="6"/>
  <c r="D2238" i="6"/>
  <c r="AH2237" i="6"/>
  <c r="Z2237" i="6"/>
  <c r="V2237" i="6"/>
  <c r="S2237" i="6"/>
  <c r="R2237" i="6"/>
  <c r="P2236" i="6"/>
  <c r="M2236" i="6"/>
  <c r="J2236" i="6"/>
  <c r="G2236" i="6"/>
  <c r="D2236" i="6"/>
  <c r="AH2235" i="6"/>
  <c r="Z2235" i="6"/>
  <c r="V2235" i="6"/>
  <c r="S2235" i="6"/>
  <c r="R2235" i="6"/>
  <c r="P2234" i="6"/>
  <c r="M2234" i="6"/>
  <c r="J2234" i="6"/>
  <c r="G2234" i="6"/>
  <c r="D2234" i="6"/>
  <c r="AH2233" i="6"/>
  <c r="Z2233" i="6"/>
  <c r="V2233" i="6"/>
  <c r="S2233" i="6"/>
  <c r="R2233" i="6"/>
  <c r="P2232" i="6"/>
  <c r="M2232" i="6"/>
  <c r="J2232" i="6"/>
  <c r="G2232" i="6"/>
  <c r="D2232" i="6"/>
  <c r="AH2231" i="6"/>
  <c r="Z2231" i="6"/>
  <c r="V2231" i="6"/>
  <c r="S2231" i="6"/>
  <c r="R2231" i="6"/>
  <c r="P2230" i="6"/>
  <c r="M2230" i="6"/>
  <c r="J2230" i="6"/>
  <c r="G2230" i="6"/>
  <c r="D2230" i="6"/>
  <c r="AH2229" i="6"/>
  <c r="Z2229" i="6"/>
  <c r="V2229" i="6"/>
  <c r="S2229" i="6"/>
  <c r="R2229" i="6"/>
  <c r="P2228" i="6"/>
  <c r="M2228" i="6"/>
  <c r="J2228" i="6"/>
  <c r="G2228" i="6"/>
  <c r="D2228" i="6"/>
  <c r="AH2227" i="6"/>
  <c r="Z2227" i="6"/>
  <c r="V2227" i="6"/>
  <c r="S2227" i="6"/>
  <c r="R2227" i="6"/>
  <c r="P2226" i="6"/>
  <c r="M2226" i="6"/>
  <c r="J2226" i="6"/>
  <c r="G2226" i="6"/>
  <c r="D2226" i="6"/>
  <c r="AH2225" i="6"/>
  <c r="Z2225" i="6"/>
  <c r="V2225" i="6"/>
  <c r="S2225" i="6"/>
  <c r="R2225" i="6"/>
  <c r="P2224" i="6"/>
  <c r="M2224" i="6"/>
  <c r="J2224" i="6"/>
  <c r="G2224" i="6"/>
  <c r="D2224" i="6"/>
  <c r="AH2223" i="6"/>
  <c r="Z2223" i="6"/>
  <c r="V2223" i="6"/>
  <c r="S2223" i="6"/>
  <c r="R2223" i="6"/>
  <c r="P2222" i="6"/>
  <c r="M2222" i="6"/>
  <c r="J2222" i="6"/>
  <c r="G2222" i="6"/>
  <c r="D2222" i="6"/>
  <c r="AH2221" i="6"/>
  <c r="Z2221" i="6"/>
  <c r="V2221" i="6"/>
  <c r="S2221" i="6"/>
  <c r="R2221" i="6"/>
  <c r="P2220" i="6"/>
  <c r="M2220" i="6"/>
  <c r="J2220" i="6"/>
  <c r="G2220" i="6"/>
  <c r="D2220" i="6"/>
  <c r="AH2219" i="6"/>
  <c r="Z2219" i="6"/>
  <c r="V2219" i="6"/>
  <c r="S2219" i="6"/>
  <c r="R2219" i="6"/>
  <c r="P2218" i="6"/>
  <c r="M2218" i="6"/>
  <c r="J2218" i="6"/>
  <c r="G2218" i="6"/>
  <c r="D2218" i="6"/>
  <c r="AH2217" i="6"/>
  <c r="Z2217" i="6"/>
  <c r="V2217" i="6"/>
  <c r="S2217" i="6"/>
  <c r="R2217" i="6"/>
  <c r="P2216" i="6"/>
  <c r="M2216" i="6"/>
  <c r="J2216" i="6"/>
  <c r="G2216" i="6"/>
  <c r="D2216" i="6"/>
  <c r="AH2215" i="6"/>
  <c r="Z2215" i="6"/>
  <c r="V2215" i="6"/>
  <c r="S2215" i="6"/>
  <c r="R2215" i="6"/>
  <c r="P2214" i="6"/>
  <c r="M2214" i="6"/>
  <c r="J2214" i="6"/>
  <c r="G2214" i="6"/>
  <c r="D2214" i="6"/>
  <c r="AH2213" i="6"/>
  <c r="Z2213" i="6"/>
  <c r="V2213" i="6"/>
  <c r="S2213" i="6"/>
  <c r="R2213" i="6"/>
  <c r="P2212" i="6"/>
  <c r="M2212" i="6"/>
  <c r="J2212" i="6"/>
  <c r="G2212" i="6"/>
  <c r="D2212" i="6"/>
  <c r="AH2211" i="6"/>
  <c r="Z2211" i="6"/>
  <c r="V2211" i="6"/>
  <c r="S2211" i="6"/>
  <c r="R2211" i="6"/>
  <c r="P2210" i="6"/>
  <c r="M2210" i="6"/>
  <c r="J2210" i="6"/>
  <c r="G2210" i="6"/>
  <c r="D2210" i="6"/>
  <c r="AH2209" i="6"/>
  <c r="Z2209" i="6"/>
  <c r="V2209" i="6"/>
  <c r="S2209" i="6"/>
  <c r="R2209" i="6"/>
  <c r="P2208" i="6"/>
  <c r="M2208" i="6"/>
  <c r="J2208" i="6"/>
  <c r="G2208" i="6"/>
  <c r="D2208" i="6"/>
  <c r="AH2207" i="6"/>
  <c r="Z2207" i="6"/>
  <c r="V2207" i="6"/>
  <c r="S2207" i="6"/>
  <c r="R2207" i="6"/>
  <c r="P2206" i="6"/>
  <c r="M2206" i="6"/>
  <c r="J2206" i="6"/>
  <c r="G2206" i="6"/>
  <c r="D2206" i="6"/>
  <c r="AH2205" i="6"/>
  <c r="Z2205" i="6"/>
  <c r="V2205" i="6"/>
  <c r="S2205" i="6"/>
  <c r="R2205" i="6"/>
  <c r="P2204" i="6"/>
  <c r="M2204" i="6"/>
  <c r="J2204" i="6"/>
  <c r="G2204" i="6"/>
  <c r="D2204" i="6"/>
  <c r="AH2203" i="6"/>
  <c r="Z2203" i="6"/>
  <c r="V2203" i="6"/>
  <c r="S2203" i="6"/>
  <c r="R2203" i="6"/>
  <c r="P2202" i="6"/>
  <c r="M2202" i="6"/>
  <c r="J2202" i="6"/>
  <c r="G2202" i="6"/>
  <c r="D2202" i="6"/>
  <c r="AH2201" i="6"/>
  <c r="Z2201" i="6"/>
  <c r="V2201" i="6"/>
  <c r="S2201" i="6"/>
  <c r="R2201" i="6"/>
  <c r="P2200" i="6"/>
  <c r="M2200" i="6"/>
  <c r="J2200" i="6"/>
  <c r="G2200" i="6"/>
  <c r="D2200" i="6"/>
  <c r="AH2199" i="6"/>
  <c r="Z2199" i="6"/>
  <c r="V2199" i="6"/>
  <c r="S2199" i="6"/>
  <c r="R2199" i="6"/>
  <c r="P2198" i="6"/>
  <c r="M2198" i="6"/>
  <c r="J2198" i="6"/>
  <c r="G2198" i="6"/>
  <c r="D2198" i="6"/>
  <c r="AH2197" i="6"/>
  <c r="Z2197" i="6"/>
  <c r="V2197" i="6"/>
  <c r="S2197" i="6"/>
  <c r="R2197" i="6"/>
  <c r="P2196" i="6"/>
  <c r="M2196" i="6"/>
  <c r="J2196" i="6"/>
  <c r="G2196" i="6"/>
  <c r="D2196" i="6"/>
  <c r="AH2195" i="6"/>
  <c r="Z2195" i="6"/>
  <c r="V2195" i="6"/>
  <c r="S2195" i="6"/>
  <c r="R2195" i="6"/>
  <c r="P2194" i="6"/>
  <c r="M2194" i="6"/>
  <c r="J2194" i="6"/>
  <c r="G2194" i="6"/>
  <c r="D2194" i="6"/>
  <c r="AH2193" i="6"/>
  <c r="Z2193" i="6"/>
  <c r="V2193" i="6"/>
  <c r="S2193" i="6"/>
  <c r="R2193" i="6"/>
  <c r="P2192" i="6"/>
  <c r="M2192" i="6"/>
  <c r="J2192" i="6"/>
  <c r="G2192" i="6"/>
  <c r="D2192" i="6"/>
  <c r="AH2191" i="6"/>
  <c r="Z2191" i="6"/>
  <c r="V2191" i="6"/>
  <c r="S2191" i="6"/>
  <c r="R2191" i="6"/>
  <c r="P2190" i="6"/>
  <c r="M2190" i="6"/>
  <c r="J2190" i="6"/>
  <c r="G2190" i="6"/>
  <c r="D2190" i="6"/>
  <c r="AH2189" i="6"/>
  <c r="Z2189" i="6"/>
  <c r="V2189" i="6"/>
  <c r="S2189" i="6"/>
  <c r="R2189" i="6"/>
  <c r="P2188" i="6"/>
  <c r="M2188" i="6"/>
  <c r="J2188" i="6"/>
  <c r="G2188" i="6"/>
  <c r="D2188" i="6"/>
  <c r="AH2187" i="6"/>
  <c r="Z2187" i="6"/>
  <c r="V2187" i="6"/>
  <c r="S2187" i="6"/>
  <c r="R2187" i="6"/>
  <c r="P2186" i="6"/>
  <c r="M2186" i="6"/>
  <c r="J2186" i="6"/>
  <c r="G2186" i="6"/>
  <c r="D2186" i="6"/>
  <c r="AH2185" i="6"/>
  <c r="Z2185" i="6"/>
  <c r="V2185" i="6"/>
  <c r="S2185" i="6"/>
  <c r="R2185" i="6"/>
  <c r="P2184" i="6"/>
  <c r="M2184" i="6"/>
  <c r="J2184" i="6"/>
  <c r="G2184" i="6"/>
  <c r="D2184" i="6"/>
  <c r="AH2183" i="6"/>
  <c r="Z2183" i="6"/>
  <c r="V2183" i="6"/>
  <c r="S2183" i="6"/>
  <c r="R2183" i="6"/>
  <c r="P2182" i="6"/>
  <c r="M2182" i="6"/>
  <c r="J2182" i="6"/>
  <c r="G2182" i="6"/>
  <c r="D2182" i="6"/>
  <c r="AH2181" i="6"/>
  <c r="Z2181" i="6"/>
  <c r="V2181" i="6"/>
  <c r="S2181" i="6"/>
  <c r="R2181" i="6"/>
  <c r="P2180" i="6"/>
  <c r="M2180" i="6"/>
  <c r="J2180" i="6"/>
  <c r="G2180" i="6"/>
  <c r="D2180" i="6"/>
  <c r="AH2179" i="6"/>
  <c r="Z2179" i="6"/>
  <c r="V2179" i="6"/>
  <c r="S2179" i="6"/>
  <c r="R2179" i="6"/>
  <c r="P2178" i="6"/>
  <c r="M2178" i="6"/>
  <c r="J2178" i="6"/>
  <c r="G2178" i="6"/>
  <c r="D2178" i="6"/>
  <c r="AH2177" i="6"/>
  <c r="Z2177" i="6"/>
  <c r="V2177" i="6"/>
  <c r="S2177" i="6"/>
  <c r="R2177" i="6"/>
  <c r="P2176" i="6"/>
  <c r="M2176" i="6"/>
  <c r="J2176" i="6"/>
  <c r="G2176" i="6"/>
  <c r="D2176" i="6"/>
  <c r="AH2175" i="6"/>
  <c r="Z2175" i="6"/>
  <c r="V2175" i="6"/>
  <c r="S2175" i="6"/>
  <c r="R2175" i="6"/>
  <c r="P2174" i="6"/>
  <c r="M2174" i="6"/>
  <c r="J2174" i="6"/>
  <c r="G2174" i="6"/>
  <c r="D2174" i="6"/>
  <c r="AH2173" i="6"/>
  <c r="Z2173" i="6"/>
  <c r="V2173" i="6"/>
  <c r="S2173" i="6"/>
  <c r="R2173" i="6"/>
  <c r="P2172" i="6"/>
  <c r="M2172" i="6"/>
  <c r="J2172" i="6"/>
  <c r="G2172" i="6"/>
  <c r="D2172" i="6"/>
  <c r="AH2171" i="6"/>
  <c r="Z2171" i="6"/>
  <c r="V2171" i="6"/>
  <c r="S2171" i="6"/>
  <c r="R2171" i="6"/>
  <c r="P2170" i="6"/>
  <c r="M2170" i="6"/>
  <c r="J2170" i="6"/>
  <c r="G2170" i="6"/>
  <c r="D2170" i="6"/>
  <c r="AH2169" i="6"/>
  <c r="Z2169" i="6"/>
  <c r="V2169" i="6"/>
  <c r="S2169" i="6"/>
  <c r="R2169" i="6"/>
  <c r="P2168" i="6"/>
  <c r="M2168" i="6"/>
  <c r="J2168" i="6"/>
  <c r="G2168" i="6"/>
  <c r="D2168" i="6"/>
  <c r="AH2167" i="6"/>
  <c r="Z2167" i="6"/>
  <c r="V2167" i="6"/>
  <c r="S2167" i="6"/>
  <c r="R2167" i="6"/>
  <c r="P2166" i="6"/>
  <c r="M2166" i="6"/>
  <c r="J2166" i="6"/>
  <c r="G2166" i="6"/>
  <c r="D2166" i="6"/>
  <c r="AH2165" i="6"/>
  <c r="Z2165" i="6"/>
  <c r="V2165" i="6"/>
  <c r="S2165" i="6"/>
  <c r="R2165" i="6"/>
  <c r="P2164" i="6"/>
  <c r="M2164" i="6"/>
  <c r="J2164" i="6"/>
  <c r="G2164" i="6"/>
  <c r="D2164" i="6"/>
  <c r="AH2163" i="6"/>
  <c r="Z2163" i="6"/>
  <c r="V2163" i="6"/>
  <c r="S2163" i="6"/>
  <c r="R2163" i="6"/>
  <c r="P2162" i="6"/>
  <c r="M2162" i="6"/>
  <c r="J2162" i="6"/>
  <c r="G2162" i="6"/>
  <c r="D2162" i="6"/>
  <c r="AH2161" i="6"/>
  <c r="Z2161" i="6"/>
  <c r="V2161" i="6"/>
  <c r="S2161" i="6"/>
  <c r="R2161" i="6"/>
  <c r="P2160" i="6"/>
  <c r="M2160" i="6"/>
  <c r="J2160" i="6"/>
  <c r="G2160" i="6"/>
  <c r="D2160" i="6"/>
  <c r="AH2159" i="6"/>
  <c r="Z2159" i="6"/>
  <c r="V2159" i="6"/>
  <c r="S2159" i="6"/>
  <c r="R2159" i="6"/>
  <c r="P2158" i="6"/>
  <c r="M2158" i="6"/>
  <c r="J2158" i="6"/>
  <c r="G2158" i="6"/>
  <c r="D2158" i="6"/>
  <c r="AH2157" i="6"/>
  <c r="Z2157" i="6"/>
  <c r="V2157" i="6"/>
  <c r="S2157" i="6"/>
  <c r="R2157" i="6"/>
  <c r="P2156" i="6"/>
  <c r="M2156" i="6"/>
  <c r="J2156" i="6"/>
  <c r="G2156" i="6"/>
  <c r="D2156" i="6"/>
  <c r="AH2155" i="6"/>
  <c r="Z2155" i="6"/>
  <c r="V2155" i="6"/>
  <c r="S2155" i="6"/>
  <c r="R2155" i="6"/>
  <c r="P2154" i="6"/>
  <c r="M2154" i="6"/>
  <c r="J2154" i="6"/>
  <c r="G2154" i="6"/>
  <c r="D2154" i="6"/>
  <c r="AH2153" i="6"/>
  <c r="Z2153" i="6"/>
  <c r="V2153" i="6"/>
  <c r="S2153" i="6"/>
  <c r="R2153" i="6"/>
  <c r="P2152" i="6"/>
  <c r="M2152" i="6"/>
  <c r="J2152" i="6"/>
  <c r="G2152" i="6"/>
  <c r="D2152" i="6"/>
  <c r="AH2151" i="6"/>
  <c r="Z2151" i="6"/>
  <c r="V2151" i="6"/>
  <c r="S2151" i="6"/>
  <c r="R2151" i="6"/>
  <c r="P2150" i="6"/>
  <c r="M2150" i="6"/>
  <c r="J2150" i="6"/>
  <c r="G2150" i="6"/>
  <c r="D2150" i="6"/>
  <c r="AH2149" i="6"/>
  <c r="Z2149" i="6"/>
  <c r="V2149" i="6"/>
  <c r="S2149" i="6"/>
  <c r="R2149" i="6"/>
  <c r="P2148" i="6"/>
  <c r="M2148" i="6"/>
  <c r="J2148" i="6"/>
  <c r="G2148" i="6"/>
  <c r="D2148" i="6"/>
  <c r="AH2147" i="6"/>
  <c r="Z2147" i="6"/>
  <c r="V2147" i="6"/>
  <c r="S2147" i="6"/>
  <c r="R2147" i="6"/>
  <c r="P2146" i="6"/>
  <c r="M2146" i="6"/>
  <c r="J2146" i="6"/>
  <c r="G2146" i="6"/>
  <c r="D2146" i="6"/>
  <c r="AH2145" i="6"/>
  <c r="Z2145" i="6"/>
  <c r="V2145" i="6"/>
  <c r="S2145" i="6"/>
  <c r="R2145" i="6"/>
  <c r="P2144" i="6"/>
  <c r="M2144" i="6"/>
  <c r="J2144" i="6"/>
  <c r="G2144" i="6"/>
  <c r="D2144" i="6"/>
  <c r="AH2143" i="6"/>
  <c r="Z2143" i="6"/>
  <c r="V2143" i="6"/>
  <c r="S2143" i="6"/>
  <c r="R2143" i="6"/>
  <c r="P2142" i="6"/>
  <c r="M2142" i="6"/>
  <c r="J2142" i="6"/>
  <c r="G2142" i="6"/>
  <c r="D2142" i="6"/>
  <c r="AH2141" i="6"/>
  <c r="Z2141" i="6"/>
  <c r="V2141" i="6"/>
  <c r="S2141" i="6"/>
  <c r="R2141" i="6"/>
  <c r="P2140" i="6"/>
  <c r="M2140" i="6"/>
  <c r="J2140" i="6"/>
  <c r="G2140" i="6"/>
  <c r="D2140" i="6"/>
  <c r="AH2139" i="6"/>
  <c r="Z2139" i="6"/>
  <c r="V2139" i="6"/>
  <c r="S2139" i="6"/>
  <c r="R2139" i="6"/>
  <c r="P2138" i="6"/>
  <c r="M2138" i="6"/>
  <c r="J2138" i="6"/>
  <c r="G2138" i="6"/>
  <c r="D2138" i="6"/>
  <c r="AH2137" i="6"/>
  <c r="Z2137" i="6"/>
  <c r="V2137" i="6"/>
  <c r="S2137" i="6"/>
  <c r="R2137" i="6"/>
  <c r="P2136" i="6"/>
  <c r="M2136" i="6"/>
  <c r="J2136" i="6"/>
  <c r="G2136" i="6"/>
  <c r="D2136" i="6"/>
  <c r="AH2135" i="6"/>
  <c r="Z2135" i="6"/>
  <c r="V2135" i="6"/>
  <c r="S2135" i="6"/>
  <c r="R2135" i="6"/>
  <c r="P2134" i="6"/>
  <c r="M2134" i="6"/>
  <c r="J2134" i="6"/>
  <c r="G2134" i="6"/>
  <c r="D2134" i="6"/>
  <c r="AH2133" i="6"/>
  <c r="Z2133" i="6"/>
  <c r="V2133" i="6"/>
  <c r="S2133" i="6"/>
  <c r="R2133" i="6"/>
  <c r="P2132" i="6"/>
  <c r="M2132" i="6"/>
  <c r="J2132" i="6"/>
  <c r="G2132" i="6"/>
  <c r="D2132" i="6"/>
  <c r="AH2131" i="6"/>
  <c r="Z2131" i="6"/>
  <c r="V2131" i="6"/>
  <c r="S2131" i="6"/>
  <c r="R2131" i="6"/>
  <c r="P2130" i="6"/>
  <c r="M2130" i="6"/>
  <c r="J2130" i="6"/>
  <c r="G2130" i="6"/>
  <c r="D2130" i="6"/>
  <c r="AH2129" i="6"/>
  <c r="Z2129" i="6"/>
  <c r="V2129" i="6"/>
  <c r="S2129" i="6"/>
  <c r="R2129" i="6"/>
  <c r="P2128" i="6"/>
  <c r="M2128" i="6"/>
  <c r="J2128" i="6"/>
  <c r="G2128" i="6"/>
  <c r="D2128" i="6"/>
  <c r="AH2127" i="6"/>
  <c r="Z2127" i="6"/>
  <c r="V2127" i="6"/>
  <c r="S2127" i="6"/>
  <c r="R2127" i="6"/>
  <c r="P2126" i="6"/>
  <c r="M2126" i="6"/>
  <c r="J2126" i="6"/>
  <c r="G2126" i="6"/>
  <c r="D2126" i="6"/>
  <c r="AH2125" i="6"/>
  <c r="Z2125" i="6"/>
  <c r="V2125" i="6"/>
  <c r="S2125" i="6"/>
  <c r="R2125" i="6"/>
  <c r="P2124" i="6"/>
  <c r="M2124" i="6"/>
  <c r="J2124" i="6"/>
  <c r="G2124" i="6"/>
  <c r="D2124" i="6"/>
  <c r="AH2123" i="6"/>
  <c r="Z2123" i="6"/>
  <c r="V2123" i="6"/>
  <c r="S2123" i="6"/>
  <c r="R2123" i="6"/>
  <c r="P2122" i="6"/>
  <c r="M2122" i="6"/>
  <c r="J2122" i="6"/>
  <c r="G2122" i="6"/>
  <c r="D2122" i="6"/>
  <c r="AH2121" i="6"/>
  <c r="Z2121" i="6"/>
  <c r="V2121" i="6"/>
  <c r="S2121" i="6"/>
  <c r="R2121" i="6"/>
  <c r="P2120" i="6"/>
  <c r="M2120" i="6"/>
  <c r="J2120" i="6"/>
  <c r="G2120" i="6"/>
  <c r="D2120" i="6"/>
  <c r="AH2119" i="6"/>
  <c r="Z2119" i="6"/>
  <c r="V2119" i="6"/>
  <c r="S2119" i="6"/>
  <c r="R2119" i="6"/>
  <c r="P2118" i="6"/>
  <c r="M2118" i="6"/>
  <c r="J2118" i="6"/>
  <c r="G2118" i="6"/>
  <c r="D2118" i="6"/>
  <c r="AH2117" i="6"/>
  <c r="Z2117" i="6"/>
  <c r="V2117" i="6"/>
  <c r="S2117" i="6"/>
  <c r="R2117" i="6"/>
  <c r="P2116" i="6"/>
  <c r="M2116" i="6"/>
  <c r="J2116" i="6"/>
  <c r="G2116" i="6"/>
  <c r="D2116" i="6"/>
  <c r="AH2115" i="6"/>
  <c r="Z2115" i="6"/>
  <c r="V2115" i="6"/>
  <c r="S2115" i="6"/>
  <c r="R2115" i="6"/>
  <c r="P2114" i="6"/>
  <c r="M2114" i="6"/>
  <c r="J2114" i="6"/>
  <c r="G2114" i="6"/>
  <c r="D2114" i="6"/>
  <c r="Z2113" i="6"/>
  <c r="V2113" i="6"/>
  <c r="S2113" i="6"/>
  <c r="R2113" i="6"/>
  <c r="P2112" i="6"/>
  <c r="M2112" i="6"/>
  <c r="J2112" i="6"/>
  <c r="G2112" i="6"/>
  <c r="D2112" i="6"/>
  <c r="Z2111" i="6"/>
  <c r="V2111" i="6"/>
  <c r="S2111" i="6"/>
  <c r="R2111" i="6"/>
  <c r="P2110" i="6"/>
  <c r="M2110" i="6"/>
  <c r="J2110" i="6"/>
  <c r="G2110" i="6"/>
  <c r="D2110" i="6"/>
  <c r="Z2109" i="6"/>
  <c r="V2109" i="6"/>
  <c r="S2109" i="6"/>
  <c r="R2109" i="6"/>
  <c r="P2108" i="6"/>
  <c r="M2108" i="6"/>
  <c r="J2108" i="6"/>
  <c r="G2108" i="6"/>
  <c r="D2108" i="6"/>
  <c r="Z2107" i="6"/>
  <c r="V2107" i="6"/>
  <c r="S2107" i="6"/>
  <c r="R2107" i="6"/>
  <c r="P2106" i="6"/>
  <c r="M2106" i="6"/>
  <c r="J2106" i="6"/>
  <c r="G2106" i="6"/>
  <c r="D2106" i="6"/>
  <c r="Z2105" i="6"/>
  <c r="V2105" i="6"/>
  <c r="S2105" i="6"/>
  <c r="R2105" i="6"/>
  <c r="P2104" i="6"/>
  <c r="M2104" i="6"/>
  <c r="J2104" i="6"/>
  <c r="G2104" i="6"/>
  <c r="D2104" i="6"/>
  <c r="Z2103" i="6"/>
  <c r="V2103" i="6"/>
  <c r="S2103" i="6"/>
  <c r="R2103" i="6"/>
  <c r="P2102" i="6"/>
  <c r="M2102" i="6"/>
  <c r="J2102" i="6"/>
  <c r="G2102" i="6"/>
  <c r="D2102" i="6"/>
  <c r="Z2101" i="6"/>
  <c r="V2101" i="6"/>
  <c r="S2101" i="6"/>
  <c r="R2101" i="6"/>
  <c r="P2100" i="6"/>
  <c r="M2100" i="6"/>
  <c r="J2100" i="6"/>
  <c r="G2100" i="6"/>
  <c r="D2100" i="6"/>
  <c r="Z2099" i="6"/>
  <c r="V2099" i="6"/>
  <c r="S2099" i="6"/>
  <c r="R2099" i="6"/>
  <c r="P2098" i="6"/>
  <c r="M2098" i="6"/>
  <c r="J2098" i="6"/>
  <c r="G2098" i="6"/>
  <c r="D2098" i="6"/>
  <c r="AH2097" i="6"/>
  <c r="Z2097" i="6"/>
  <c r="V2097" i="6"/>
  <c r="S2097" i="6"/>
  <c r="R2097" i="6"/>
  <c r="P2096" i="6"/>
  <c r="M2096" i="6"/>
  <c r="J2096" i="6"/>
  <c r="G2096" i="6"/>
  <c r="D2096" i="6"/>
  <c r="AH2095" i="6"/>
  <c r="Z2095" i="6"/>
  <c r="V2095" i="6"/>
  <c r="S2095" i="6"/>
  <c r="R2095" i="6"/>
  <c r="P2094" i="6"/>
  <c r="M2094" i="6"/>
  <c r="J2094" i="6"/>
  <c r="G2094" i="6"/>
  <c r="D2094" i="6"/>
  <c r="AH2093" i="6"/>
  <c r="Z2093" i="6"/>
  <c r="V2093" i="6"/>
  <c r="S2093" i="6"/>
  <c r="R2093" i="6"/>
  <c r="P2092" i="6"/>
  <c r="M2092" i="6"/>
  <c r="J2092" i="6"/>
  <c r="G2092" i="6"/>
  <c r="D2092" i="6"/>
  <c r="AH2091" i="6"/>
  <c r="Z2091" i="6"/>
  <c r="V2091" i="6"/>
  <c r="S2091" i="6"/>
  <c r="R2091" i="6"/>
  <c r="P2090" i="6"/>
  <c r="M2090" i="6"/>
  <c r="J2090" i="6"/>
  <c r="G2090" i="6"/>
  <c r="D2090" i="6"/>
  <c r="AH2089" i="6"/>
  <c r="Z2089" i="6"/>
  <c r="V2089" i="6"/>
  <c r="S2089" i="6"/>
  <c r="R2089" i="6"/>
  <c r="P2088" i="6"/>
  <c r="M2088" i="6"/>
  <c r="J2088" i="6"/>
  <c r="G2088" i="6"/>
  <c r="D2088" i="6"/>
  <c r="AH2087" i="6"/>
  <c r="Z2087" i="6"/>
  <c r="V2087" i="6"/>
  <c r="S2087" i="6"/>
  <c r="R2087" i="6"/>
  <c r="P2086" i="6"/>
  <c r="M2086" i="6"/>
  <c r="J2086" i="6"/>
  <c r="G2086" i="6"/>
  <c r="D2086" i="6"/>
  <c r="AH2085" i="6"/>
  <c r="Z2085" i="6"/>
  <c r="V2085" i="6"/>
  <c r="S2085" i="6"/>
  <c r="R2085" i="6"/>
  <c r="P2084" i="6"/>
  <c r="M2084" i="6"/>
  <c r="J2084" i="6"/>
  <c r="G2084" i="6"/>
  <c r="D2084" i="6"/>
  <c r="AH2083" i="6"/>
  <c r="Z2083" i="6"/>
  <c r="V2083" i="6"/>
  <c r="S2083" i="6"/>
  <c r="R2083" i="6"/>
  <c r="P2082" i="6"/>
  <c r="M2082" i="6"/>
  <c r="J2082" i="6"/>
  <c r="G2082" i="6"/>
  <c r="D2082" i="6"/>
  <c r="AH2081" i="6"/>
  <c r="Z2081" i="6"/>
  <c r="V2081" i="6"/>
  <c r="S2081" i="6"/>
  <c r="R2081" i="6"/>
  <c r="P2080" i="6"/>
  <c r="M2080" i="6"/>
  <c r="J2080" i="6"/>
  <c r="G2080" i="6"/>
  <c r="D2080" i="6"/>
  <c r="AH2079" i="6"/>
  <c r="Z2079" i="6"/>
  <c r="V2079" i="6"/>
  <c r="S2079" i="6"/>
  <c r="R2079" i="6"/>
  <c r="P2078" i="6"/>
  <c r="M2078" i="6"/>
  <c r="J2078" i="6"/>
  <c r="G2078" i="6"/>
  <c r="D2078" i="6"/>
  <c r="AH2077" i="6"/>
  <c r="Z2077" i="6"/>
  <c r="V2077" i="6"/>
  <c r="S2077" i="6"/>
  <c r="R2077" i="6"/>
  <c r="P2076" i="6"/>
  <c r="M2076" i="6"/>
  <c r="J2076" i="6"/>
  <c r="G2076" i="6"/>
  <c r="D2076" i="6"/>
  <c r="AH2075" i="6"/>
  <c r="Z2075" i="6"/>
  <c r="V2075" i="6"/>
  <c r="S2075" i="6"/>
  <c r="R2075" i="6"/>
  <c r="P2074" i="6"/>
  <c r="M2074" i="6"/>
  <c r="J2074" i="6"/>
  <c r="G2074" i="6"/>
  <c r="D2074" i="6"/>
  <c r="AH2073" i="6"/>
  <c r="Z2073" i="6"/>
  <c r="V2073" i="6"/>
  <c r="S2073" i="6"/>
  <c r="R2073" i="6"/>
  <c r="P2072" i="6"/>
  <c r="M2072" i="6"/>
  <c r="J2072" i="6"/>
  <c r="G2072" i="6"/>
  <c r="D2072" i="6"/>
  <c r="AH2071" i="6"/>
  <c r="Z2071" i="6"/>
  <c r="V2071" i="6"/>
  <c r="S2071" i="6"/>
  <c r="R2071" i="6"/>
  <c r="P2070" i="6"/>
  <c r="M2070" i="6"/>
  <c r="J2070" i="6"/>
  <c r="G2070" i="6"/>
  <c r="D2070" i="6"/>
  <c r="AH2069" i="6"/>
  <c r="Z2069" i="6"/>
  <c r="V2069" i="6"/>
  <c r="S2069" i="6"/>
  <c r="R2069" i="6"/>
  <c r="P2068" i="6"/>
  <c r="M2068" i="6"/>
  <c r="J2068" i="6"/>
  <c r="G2068" i="6"/>
  <c r="D2068" i="6"/>
  <c r="AH2067" i="6"/>
  <c r="Z2067" i="6"/>
  <c r="V2067" i="6"/>
  <c r="S2067" i="6"/>
  <c r="R2067" i="6"/>
  <c r="P2066" i="6"/>
  <c r="M2066" i="6"/>
  <c r="J2066" i="6"/>
  <c r="G2066" i="6"/>
  <c r="D2066" i="6"/>
  <c r="AH2065" i="6"/>
  <c r="Z2065" i="6"/>
  <c r="V2065" i="6"/>
  <c r="S2065" i="6"/>
  <c r="R2065" i="6"/>
  <c r="P2064" i="6"/>
  <c r="M2064" i="6"/>
  <c r="J2064" i="6"/>
  <c r="G2064" i="6"/>
  <c r="D2064" i="6"/>
  <c r="AH2063" i="6"/>
  <c r="Z2063" i="6"/>
  <c r="V2063" i="6"/>
  <c r="S2063" i="6"/>
  <c r="R2063" i="6"/>
  <c r="P2062" i="6"/>
  <c r="M2062" i="6"/>
  <c r="J2062" i="6"/>
  <c r="G2062" i="6"/>
  <c r="D2062" i="6"/>
  <c r="AH2061" i="6"/>
  <c r="Z2061" i="6"/>
  <c r="V2061" i="6"/>
  <c r="S2061" i="6"/>
  <c r="R2061" i="6"/>
  <c r="P2060" i="6"/>
  <c r="M2060" i="6"/>
  <c r="J2060" i="6"/>
  <c r="G2060" i="6"/>
  <c r="D2060" i="6"/>
  <c r="AH2059" i="6"/>
  <c r="Z2059" i="6"/>
  <c r="V2059" i="6"/>
  <c r="S2059" i="6"/>
  <c r="R2059" i="6"/>
  <c r="P2058" i="6"/>
  <c r="M2058" i="6"/>
  <c r="J2058" i="6"/>
  <c r="G2058" i="6"/>
  <c r="D2058" i="6"/>
  <c r="AH2057" i="6"/>
  <c r="Z2057" i="6"/>
  <c r="V2057" i="6"/>
  <c r="S2057" i="6"/>
  <c r="R2057" i="6"/>
  <c r="P2056" i="6"/>
  <c r="M2056" i="6"/>
  <c r="J2056" i="6"/>
  <c r="G2056" i="6"/>
  <c r="D2056" i="6"/>
  <c r="AH2055" i="6"/>
  <c r="Z2055" i="6"/>
  <c r="V2055" i="6"/>
  <c r="S2055" i="6"/>
  <c r="R2055" i="6"/>
  <c r="P2054" i="6"/>
  <c r="M2054" i="6"/>
  <c r="J2054" i="6"/>
  <c r="G2054" i="6"/>
  <c r="D2054" i="6"/>
  <c r="AH2053" i="6"/>
  <c r="Z2053" i="6"/>
  <c r="V2053" i="6"/>
  <c r="S2053" i="6"/>
  <c r="R2053" i="6"/>
  <c r="P2052" i="6"/>
  <c r="M2052" i="6"/>
  <c r="J2052" i="6"/>
  <c r="G2052" i="6"/>
  <c r="D2052" i="6"/>
  <c r="AH2051" i="6"/>
  <c r="Z2051" i="6"/>
  <c r="V2051" i="6"/>
  <c r="S2051" i="6"/>
  <c r="R2051" i="6"/>
  <c r="P2050" i="6"/>
  <c r="M2050" i="6"/>
  <c r="J2050" i="6"/>
  <c r="G2050" i="6"/>
  <c r="D2050" i="6"/>
  <c r="AH2049" i="6"/>
  <c r="Z2049" i="6"/>
  <c r="V2049" i="6"/>
  <c r="S2049" i="6"/>
  <c r="R2049" i="6"/>
  <c r="P2048" i="6"/>
  <c r="M2048" i="6"/>
  <c r="J2048" i="6"/>
  <c r="G2048" i="6"/>
  <c r="D2048" i="6"/>
  <c r="AH2047" i="6"/>
  <c r="Z2047" i="6"/>
  <c r="V2047" i="6"/>
  <c r="S2047" i="6"/>
  <c r="R2047" i="6"/>
  <c r="P2046" i="6"/>
  <c r="M2046" i="6"/>
  <c r="J2046" i="6"/>
  <c r="G2046" i="6"/>
  <c r="D2046" i="6"/>
  <c r="AH2045" i="6"/>
  <c r="Z2045" i="6"/>
  <c r="V2045" i="6"/>
  <c r="S2045" i="6"/>
  <c r="R2045" i="6"/>
  <c r="P2044" i="6"/>
  <c r="M2044" i="6"/>
  <c r="J2044" i="6"/>
  <c r="G2044" i="6"/>
  <c r="D2044" i="6"/>
  <c r="AH2043" i="6"/>
  <c r="Z2043" i="6"/>
  <c r="V2043" i="6"/>
  <c r="S2043" i="6"/>
  <c r="R2043" i="6"/>
  <c r="P2042" i="6"/>
  <c r="M2042" i="6"/>
  <c r="J2042" i="6"/>
  <c r="G2042" i="6"/>
  <c r="D2042" i="6"/>
  <c r="AH2041" i="6"/>
  <c r="Z2041" i="6"/>
  <c r="V2041" i="6"/>
  <c r="S2041" i="6"/>
  <c r="R2041" i="6"/>
  <c r="P2040" i="6"/>
  <c r="M2040" i="6"/>
  <c r="J2040" i="6"/>
  <c r="G2040" i="6"/>
  <c r="D2040" i="6"/>
  <c r="AH2039" i="6"/>
  <c r="Z2039" i="6"/>
  <c r="V2039" i="6"/>
  <c r="S2039" i="6"/>
  <c r="R2039" i="6"/>
  <c r="P2038" i="6"/>
  <c r="M2038" i="6"/>
  <c r="J2038" i="6"/>
  <c r="G2038" i="6"/>
  <c r="D2038" i="6"/>
  <c r="AH2037" i="6"/>
  <c r="Z2037" i="6"/>
  <c r="V2037" i="6"/>
  <c r="S2037" i="6"/>
  <c r="R2037" i="6"/>
  <c r="P2036" i="6"/>
  <c r="M2036" i="6"/>
  <c r="J2036" i="6"/>
  <c r="G2036" i="6"/>
  <c r="D2036" i="6"/>
  <c r="AH2035" i="6"/>
  <c r="Z2035" i="6"/>
  <c r="V2035" i="6"/>
  <c r="S2035" i="6"/>
  <c r="R2035" i="6"/>
  <c r="P2034" i="6"/>
  <c r="M2034" i="6"/>
  <c r="J2034" i="6"/>
  <c r="G2034" i="6"/>
  <c r="D2034" i="6"/>
  <c r="AH2033" i="6"/>
  <c r="Z2033" i="6"/>
  <c r="V2033" i="6"/>
  <c r="S2033" i="6"/>
  <c r="R2033" i="6"/>
  <c r="P2032" i="6"/>
  <c r="M2032" i="6"/>
  <c r="J2032" i="6"/>
  <c r="G2032" i="6"/>
  <c r="D2032" i="6"/>
  <c r="AH2031" i="6"/>
  <c r="Z2031" i="6"/>
  <c r="V2031" i="6"/>
  <c r="S2031" i="6"/>
  <c r="R2031" i="6"/>
  <c r="P2030" i="6"/>
  <c r="M2030" i="6"/>
  <c r="J2030" i="6"/>
  <c r="G2030" i="6"/>
  <c r="D2030" i="6"/>
  <c r="AH2029" i="6"/>
  <c r="Z2029" i="6"/>
  <c r="V2029" i="6"/>
  <c r="S2029" i="6"/>
  <c r="R2029" i="6"/>
  <c r="P2028" i="6"/>
  <c r="M2028" i="6"/>
  <c r="J2028" i="6"/>
  <c r="G2028" i="6"/>
  <c r="D2028" i="6"/>
  <c r="AH2027" i="6"/>
  <c r="Z2027" i="6"/>
  <c r="V2027" i="6"/>
  <c r="S2027" i="6"/>
  <c r="R2027" i="6"/>
  <c r="P2026" i="6"/>
  <c r="M2026" i="6"/>
  <c r="J2026" i="6"/>
  <c r="G2026" i="6"/>
  <c r="D2026" i="6"/>
  <c r="AH2025" i="6"/>
  <c r="Z2025" i="6"/>
  <c r="V2025" i="6"/>
  <c r="S2025" i="6"/>
  <c r="R2025" i="6"/>
  <c r="P2024" i="6"/>
  <c r="M2024" i="6"/>
  <c r="J2024" i="6"/>
  <c r="G2024" i="6"/>
  <c r="D2024" i="6"/>
  <c r="AH2023" i="6"/>
  <c r="Z2023" i="6"/>
  <c r="V2023" i="6"/>
  <c r="S2023" i="6"/>
  <c r="R2023" i="6"/>
  <c r="P2022" i="6"/>
  <c r="M2022" i="6"/>
  <c r="J2022" i="6"/>
  <c r="G2022" i="6"/>
  <c r="D2022" i="6"/>
  <c r="AH2021" i="6"/>
  <c r="Z2021" i="6"/>
  <c r="V2021" i="6"/>
  <c r="S2021" i="6"/>
  <c r="R2021" i="6"/>
  <c r="P2020" i="6"/>
  <c r="M2020" i="6"/>
  <c r="J2020" i="6"/>
  <c r="G2020" i="6"/>
  <c r="D2020" i="6"/>
  <c r="AH2019" i="6"/>
  <c r="Z2019" i="6"/>
  <c r="V2019" i="6"/>
  <c r="S2019" i="6"/>
  <c r="R2019" i="6"/>
  <c r="P2018" i="6"/>
  <c r="M2018" i="6"/>
  <c r="J2018" i="6"/>
  <c r="G2018" i="6"/>
  <c r="D2018" i="6"/>
  <c r="AH2017" i="6"/>
  <c r="Z2017" i="6"/>
  <c r="V2017" i="6"/>
  <c r="S2017" i="6"/>
  <c r="R2017" i="6"/>
  <c r="P2016" i="6"/>
  <c r="M2016" i="6"/>
  <c r="J2016" i="6"/>
  <c r="G2016" i="6"/>
  <c r="D2016" i="6"/>
  <c r="AH2015" i="6"/>
  <c r="Z2015" i="6"/>
  <c r="V2015" i="6"/>
  <c r="S2015" i="6"/>
  <c r="R2015" i="6"/>
  <c r="P2014" i="6"/>
  <c r="M2014" i="6"/>
  <c r="J2014" i="6"/>
  <c r="G2014" i="6"/>
  <c r="D2014" i="6"/>
  <c r="AH2013" i="6"/>
  <c r="Z2013" i="6"/>
  <c r="V2013" i="6"/>
  <c r="S2013" i="6"/>
  <c r="R2013" i="6"/>
  <c r="P2012" i="6"/>
  <c r="M2012" i="6"/>
  <c r="J2012" i="6"/>
  <c r="G2012" i="6"/>
  <c r="D2012" i="6"/>
  <c r="AH2011" i="6"/>
  <c r="Z2011" i="6"/>
  <c r="V2011" i="6"/>
  <c r="S2011" i="6"/>
  <c r="R2011" i="6"/>
  <c r="P2010" i="6"/>
  <c r="M2010" i="6"/>
  <c r="J2010" i="6"/>
  <c r="G2010" i="6"/>
  <c r="D2010" i="6"/>
  <c r="AH2009" i="6"/>
  <c r="Z2009" i="6"/>
  <c r="V2009" i="6"/>
  <c r="S2009" i="6"/>
  <c r="R2009" i="6"/>
  <c r="P2008" i="6"/>
  <c r="M2008" i="6"/>
  <c r="J2008" i="6"/>
  <c r="G2008" i="6"/>
  <c r="D2008" i="6"/>
  <c r="AH2007" i="6"/>
  <c r="Z2007" i="6"/>
  <c r="V2007" i="6"/>
  <c r="S2007" i="6"/>
  <c r="R2007" i="6"/>
  <c r="P2006" i="6"/>
  <c r="M2006" i="6"/>
  <c r="J2006" i="6"/>
  <c r="G2006" i="6"/>
  <c r="D2006" i="6"/>
  <c r="AH2005" i="6"/>
  <c r="Z2005" i="6"/>
  <c r="V2005" i="6"/>
  <c r="S2005" i="6"/>
  <c r="R2005" i="6"/>
  <c r="P2004" i="6"/>
  <c r="M2004" i="6"/>
  <c r="J2004" i="6"/>
  <c r="G2004" i="6"/>
  <c r="D2004" i="6"/>
  <c r="AH2003" i="6"/>
  <c r="Z2003" i="6"/>
  <c r="V2003" i="6"/>
  <c r="S2003" i="6"/>
  <c r="R2003" i="6"/>
  <c r="P2002" i="6"/>
  <c r="M2002" i="6"/>
  <c r="J2002" i="6"/>
  <c r="G2002" i="6"/>
  <c r="D2002" i="6"/>
  <c r="AH2001" i="6"/>
  <c r="Z2001" i="6"/>
  <c r="V2001" i="6"/>
  <c r="S2001" i="6"/>
  <c r="R2001" i="6"/>
  <c r="P2000" i="6"/>
  <c r="M2000" i="6"/>
  <c r="J2000" i="6"/>
  <c r="G2000" i="6"/>
  <c r="D2000" i="6"/>
  <c r="AH1999" i="6"/>
  <c r="Z1999" i="6"/>
  <c r="V1999" i="6"/>
  <c r="S1999" i="6"/>
  <c r="R1999" i="6"/>
  <c r="P1998" i="6"/>
  <c r="M1998" i="6"/>
  <c r="J1998" i="6"/>
  <c r="G1998" i="6"/>
  <c r="D1998" i="6"/>
  <c r="AH1997" i="6"/>
  <c r="Z1997" i="6"/>
  <c r="V1997" i="6"/>
  <c r="S1997" i="6"/>
  <c r="R1997" i="6"/>
  <c r="P1996" i="6"/>
  <c r="M1996" i="6"/>
  <c r="J1996" i="6"/>
  <c r="G1996" i="6"/>
  <c r="D1996" i="6"/>
  <c r="AH1995" i="6"/>
  <c r="Z1995" i="6"/>
  <c r="V1995" i="6"/>
  <c r="S1995" i="6"/>
  <c r="R1995" i="6"/>
  <c r="P1994" i="6"/>
  <c r="M1994" i="6"/>
  <c r="J1994" i="6"/>
  <c r="G1994" i="6"/>
  <c r="D1994" i="6"/>
  <c r="AH1993" i="6"/>
  <c r="Z1993" i="6"/>
  <c r="V1993" i="6"/>
  <c r="S1993" i="6"/>
  <c r="R1993" i="6"/>
  <c r="P1992" i="6"/>
  <c r="M1992" i="6"/>
  <c r="J1992" i="6"/>
  <c r="G1992" i="6"/>
  <c r="D1992" i="6"/>
  <c r="AH1991" i="6"/>
  <c r="Z1991" i="6"/>
  <c r="V1991" i="6"/>
  <c r="S1991" i="6"/>
  <c r="R1991" i="6"/>
  <c r="P1990" i="6"/>
  <c r="M1990" i="6"/>
  <c r="J1990" i="6"/>
  <c r="G1990" i="6"/>
  <c r="D1990" i="6"/>
  <c r="AH1989" i="6"/>
  <c r="Z1989" i="6"/>
  <c r="V1989" i="6"/>
  <c r="S1989" i="6"/>
  <c r="R1989" i="6"/>
  <c r="P1988" i="6"/>
  <c r="M1988" i="6"/>
  <c r="J1988" i="6"/>
  <c r="G1988" i="6"/>
  <c r="D1988" i="6"/>
  <c r="Z1987" i="6"/>
  <c r="V1987" i="6"/>
  <c r="S1987" i="6"/>
  <c r="R1987" i="6"/>
  <c r="P1986" i="6"/>
  <c r="M1986" i="6"/>
  <c r="J1986" i="6"/>
  <c r="G1986" i="6"/>
  <c r="D1986" i="6"/>
  <c r="Z1985" i="6"/>
  <c r="V1985" i="6"/>
  <c r="S1985" i="6"/>
  <c r="R1985" i="6"/>
  <c r="P1984" i="6"/>
  <c r="M1984" i="6"/>
  <c r="J1984" i="6"/>
  <c r="G1984" i="6"/>
  <c r="D1984" i="6"/>
  <c r="Z1983" i="6"/>
  <c r="V1983" i="6"/>
  <c r="S1983" i="6"/>
  <c r="R1983" i="6"/>
  <c r="P1982" i="6"/>
  <c r="M1982" i="6"/>
  <c r="J1982" i="6"/>
  <c r="G1982" i="6"/>
  <c r="D1982" i="6"/>
  <c r="AH1981" i="6"/>
  <c r="Z1981" i="6"/>
  <c r="V1981" i="6"/>
  <c r="S1981" i="6"/>
  <c r="R1981" i="6"/>
  <c r="P1980" i="6"/>
  <c r="M1980" i="6"/>
  <c r="J1980" i="6"/>
  <c r="G1980" i="6"/>
  <c r="D1980" i="6"/>
  <c r="AH1979" i="6"/>
  <c r="Z1979" i="6"/>
  <c r="V1979" i="6"/>
  <c r="S1979" i="6"/>
  <c r="R1979" i="6"/>
  <c r="P1978" i="6"/>
  <c r="M1978" i="6"/>
  <c r="J1978" i="6"/>
  <c r="G1978" i="6"/>
  <c r="D1978" i="6"/>
  <c r="AH1977" i="6"/>
  <c r="Z1977" i="6"/>
  <c r="V1977" i="6"/>
  <c r="S1977" i="6"/>
  <c r="R1977" i="6"/>
  <c r="P1976" i="6"/>
  <c r="M1976" i="6"/>
  <c r="J1976" i="6"/>
  <c r="G1976" i="6"/>
  <c r="D1976" i="6"/>
  <c r="AH1975" i="6"/>
  <c r="Z1975" i="6"/>
  <c r="V1975" i="6"/>
  <c r="S1975" i="6"/>
  <c r="R1975" i="6"/>
  <c r="P1974" i="6"/>
  <c r="M1974" i="6"/>
  <c r="J1974" i="6"/>
  <c r="G1974" i="6"/>
  <c r="D1974" i="6"/>
  <c r="AH1973" i="6"/>
  <c r="Z1973" i="6"/>
  <c r="V1973" i="6"/>
  <c r="S1973" i="6"/>
  <c r="R1973" i="6"/>
  <c r="P1972" i="6"/>
  <c r="M1972" i="6"/>
  <c r="J1972" i="6"/>
  <c r="G1972" i="6"/>
  <c r="D1972" i="6"/>
  <c r="AH1971" i="6"/>
  <c r="Z1971" i="6"/>
  <c r="V1971" i="6"/>
  <c r="S1971" i="6"/>
  <c r="R1971" i="6"/>
  <c r="P1970" i="6"/>
  <c r="M1970" i="6"/>
  <c r="J1970" i="6"/>
  <c r="G1970" i="6"/>
  <c r="D1970" i="6"/>
  <c r="AH1969" i="6"/>
  <c r="Z1969" i="6"/>
  <c r="V1969" i="6"/>
  <c r="S1969" i="6"/>
  <c r="R1969" i="6"/>
  <c r="P1968" i="6"/>
  <c r="M1968" i="6"/>
  <c r="J1968" i="6"/>
  <c r="G1968" i="6"/>
  <c r="D1968" i="6"/>
  <c r="AH1967" i="6"/>
  <c r="Z1967" i="6"/>
  <c r="V1967" i="6"/>
  <c r="S1967" i="6"/>
  <c r="R1967" i="6"/>
  <c r="P1966" i="6"/>
  <c r="M1966" i="6"/>
  <c r="J1966" i="6"/>
  <c r="G1966" i="6"/>
  <c r="D1966" i="6"/>
  <c r="AH1965" i="6"/>
  <c r="Z1965" i="6"/>
  <c r="V1965" i="6"/>
  <c r="S1965" i="6"/>
  <c r="R1965" i="6"/>
  <c r="P1964" i="6"/>
  <c r="M1964" i="6"/>
  <c r="J1964" i="6"/>
  <c r="G1964" i="6"/>
  <c r="D1964" i="6"/>
  <c r="AH1963" i="6"/>
  <c r="Z1963" i="6"/>
  <c r="V1963" i="6"/>
  <c r="S1963" i="6"/>
  <c r="R1963" i="6"/>
  <c r="P1962" i="6"/>
  <c r="M1962" i="6"/>
  <c r="J1962" i="6"/>
  <c r="G1962" i="6"/>
  <c r="D1962" i="6"/>
  <c r="AH1961" i="6"/>
  <c r="Z1961" i="6"/>
  <c r="V1961" i="6"/>
  <c r="S1961" i="6"/>
  <c r="R1961" i="6"/>
  <c r="P1960" i="6"/>
  <c r="M1960" i="6"/>
  <c r="J1960" i="6"/>
  <c r="G1960" i="6"/>
  <c r="D1960" i="6"/>
  <c r="AH1959" i="6"/>
  <c r="Z1959" i="6"/>
  <c r="V1959" i="6"/>
  <c r="S1959" i="6"/>
  <c r="R1959" i="6"/>
  <c r="P1958" i="6"/>
  <c r="M1958" i="6"/>
  <c r="J1958" i="6"/>
  <c r="G1958" i="6"/>
  <c r="D1958" i="6"/>
  <c r="AH1957" i="6"/>
  <c r="Z1957" i="6"/>
  <c r="V1957" i="6"/>
  <c r="S1957" i="6"/>
  <c r="R1957" i="6"/>
  <c r="P1956" i="6"/>
  <c r="M1956" i="6"/>
  <c r="J1956" i="6"/>
  <c r="G1956" i="6"/>
  <c r="D1956" i="6"/>
  <c r="AH1955" i="6"/>
  <c r="Z1955" i="6"/>
  <c r="V1955" i="6"/>
  <c r="S1955" i="6"/>
  <c r="R1955" i="6"/>
  <c r="P1954" i="6"/>
  <c r="M1954" i="6"/>
  <c r="J1954" i="6"/>
  <c r="G1954" i="6"/>
  <c r="D1954" i="6"/>
  <c r="AH1953" i="6"/>
  <c r="Z1953" i="6"/>
  <c r="V1953" i="6"/>
  <c r="S1953" i="6"/>
  <c r="R1953" i="6"/>
  <c r="P1952" i="6"/>
  <c r="M1952" i="6"/>
  <c r="J1952" i="6"/>
  <c r="G1952" i="6"/>
  <c r="D1952" i="6"/>
  <c r="AH1951" i="6"/>
  <c r="Z1951" i="6"/>
  <c r="V1951" i="6"/>
  <c r="S1951" i="6"/>
  <c r="R1951" i="6"/>
  <c r="P1950" i="6"/>
  <c r="M1950" i="6"/>
  <c r="J1950" i="6"/>
  <c r="G1950" i="6"/>
  <c r="D1950" i="6"/>
  <c r="AH1949" i="6"/>
  <c r="Z1949" i="6"/>
  <c r="V1949" i="6"/>
  <c r="S1949" i="6"/>
  <c r="R1949" i="6"/>
  <c r="P1948" i="6"/>
  <c r="M1948" i="6"/>
  <c r="J1948" i="6"/>
  <c r="G1948" i="6"/>
  <c r="D1948" i="6"/>
  <c r="AH1947" i="6"/>
  <c r="Z1947" i="6"/>
  <c r="V1947" i="6"/>
  <c r="S1947" i="6"/>
  <c r="R1947" i="6"/>
  <c r="P1946" i="6"/>
  <c r="M1946" i="6"/>
  <c r="J1946" i="6"/>
  <c r="G1946" i="6"/>
  <c r="D1946" i="6"/>
  <c r="AH1945" i="6"/>
  <c r="Z1945" i="6"/>
  <c r="V1945" i="6"/>
  <c r="S1945" i="6"/>
  <c r="R1945" i="6"/>
  <c r="P1944" i="6"/>
  <c r="M1944" i="6"/>
  <c r="J1944" i="6"/>
  <c r="G1944" i="6"/>
  <c r="D1944" i="6"/>
  <c r="AH1943" i="6"/>
  <c r="Z1943" i="6"/>
  <c r="V1943" i="6"/>
  <c r="S1943" i="6"/>
  <c r="R1943" i="6"/>
  <c r="P1942" i="6"/>
  <c r="M1942" i="6"/>
  <c r="J1942" i="6"/>
  <c r="G1942" i="6"/>
  <c r="D1942" i="6"/>
  <c r="AH1941" i="6"/>
  <c r="Z1941" i="6"/>
  <c r="V1941" i="6"/>
  <c r="S1941" i="6"/>
  <c r="R1941" i="6"/>
  <c r="P1940" i="6"/>
  <c r="M1940" i="6"/>
  <c r="J1940" i="6"/>
  <c r="G1940" i="6"/>
  <c r="D1940" i="6"/>
  <c r="AH1939" i="6"/>
  <c r="Z1939" i="6"/>
  <c r="V1939" i="6"/>
  <c r="S1939" i="6"/>
  <c r="R1939" i="6"/>
  <c r="P1938" i="6"/>
  <c r="M1938" i="6"/>
  <c r="J1938" i="6"/>
  <c r="G1938" i="6"/>
  <c r="D1938" i="6"/>
  <c r="AH1937" i="6"/>
  <c r="Z1937" i="6"/>
  <c r="V1937" i="6"/>
  <c r="S1937" i="6"/>
  <c r="R1937" i="6"/>
  <c r="P1936" i="6"/>
  <c r="M1936" i="6"/>
  <c r="J1936" i="6"/>
  <c r="G1936" i="6"/>
  <c r="D1936" i="6"/>
  <c r="AH1935" i="6"/>
  <c r="Z1935" i="6"/>
  <c r="V1935" i="6"/>
  <c r="S1935" i="6"/>
  <c r="R1935" i="6"/>
  <c r="P1934" i="6"/>
  <c r="M1934" i="6"/>
  <c r="J1934" i="6"/>
  <c r="G1934" i="6"/>
  <c r="D1934" i="6"/>
  <c r="AH1933" i="6"/>
  <c r="Z1933" i="6"/>
  <c r="V1933" i="6"/>
  <c r="S1933" i="6"/>
  <c r="R1933" i="6"/>
  <c r="P1932" i="6"/>
  <c r="M1932" i="6"/>
  <c r="J1932" i="6"/>
  <c r="G1932" i="6"/>
  <c r="D1932" i="6"/>
  <c r="AH1931" i="6"/>
  <c r="Z1931" i="6"/>
  <c r="V1931" i="6"/>
  <c r="S1931" i="6"/>
  <c r="R1931" i="6"/>
  <c r="P1930" i="6"/>
  <c r="M1930" i="6"/>
  <c r="J1930" i="6"/>
  <c r="G1930" i="6"/>
  <c r="D1930" i="6"/>
  <c r="AH1929" i="6"/>
  <c r="Z1929" i="6"/>
  <c r="V1929" i="6"/>
  <c r="S1929" i="6"/>
  <c r="R1929" i="6"/>
  <c r="P1928" i="6"/>
  <c r="M1928" i="6"/>
  <c r="J1928" i="6"/>
  <c r="G1928" i="6"/>
  <c r="D1928" i="6"/>
  <c r="AH1927" i="6"/>
  <c r="Z1927" i="6"/>
  <c r="V1927" i="6"/>
  <c r="S1927" i="6"/>
  <c r="R1927" i="6"/>
  <c r="P1926" i="6"/>
  <c r="M1926" i="6"/>
  <c r="J1926" i="6"/>
  <c r="G1926" i="6"/>
  <c r="D1926" i="6"/>
  <c r="AH1925" i="6"/>
  <c r="Z1925" i="6"/>
  <c r="V1925" i="6"/>
  <c r="S1925" i="6"/>
  <c r="R1925" i="6"/>
  <c r="P1924" i="6"/>
  <c r="M1924" i="6"/>
  <c r="J1924" i="6"/>
  <c r="G1924" i="6"/>
  <c r="D1924" i="6"/>
  <c r="AH1923" i="6"/>
  <c r="Z1923" i="6"/>
  <c r="V1923" i="6"/>
  <c r="S1923" i="6"/>
  <c r="R1923" i="6"/>
  <c r="P1922" i="6"/>
  <c r="M1922" i="6"/>
  <c r="J1922" i="6"/>
  <c r="G1922" i="6"/>
  <c r="D1922" i="6"/>
  <c r="AH1921" i="6"/>
  <c r="Z1921" i="6"/>
  <c r="V1921" i="6"/>
  <c r="S1921" i="6"/>
  <c r="R1921" i="6"/>
  <c r="P1920" i="6"/>
  <c r="M1920" i="6"/>
  <c r="J1920" i="6"/>
  <c r="G1920" i="6"/>
  <c r="D1920" i="6"/>
  <c r="AH1919" i="6"/>
  <c r="Z1919" i="6"/>
  <c r="V1919" i="6"/>
  <c r="S1919" i="6"/>
  <c r="R1919" i="6"/>
  <c r="P1918" i="6"/>
  <c r="M1918" i="6"/>
  <c r="J1918" i="6"/>
  <c r="G1918" i="6"/>
  <c r="D1918" i="6"/>
  <c r="AH1917" i="6"/>
  <c r="Z1917" i="6"/>
  <c r="V1917" i="6"/>
  <c r="S1917" i="6"/>
  <c r="R1917" i="6"/>
  <c r="P1916" i="6"/>
  <c r="M1916" i="6"/>
  <c r="J1916" i="6"/>
  <c r="G1916" i="6"/>
  <c r="D1916" i="6"/>
  <c r="AH1915" i="6"/>
  <c r="Z1915" i="6"/>
  <c r="V1915" i="6"/>
  <c r="S1915" i="6"/>
  <c r="R1915" i="6"/>
  <c r="P1914" i="6"/>
  <c r="M1914" i="6"/>
  <c r="J1914" i="6"/>
  <c r="G1914" i="6"/>
  <c r="D1914" i="6"/>
  <c r="AH1913" i="6"/>
  <c r="Z1913" i="6"/>
  <c r="V1913" i="6"/>
  <c r="S1913" i="6"/>
  <c r="R1913" i="6"/>
  <c r="P1912" i="6"/>
  <c r="M1912" i="6"/>
  <c r="J1912" i="6"/>
  <c r="G1912" i="6"/>
  <c r="D1912" i="6"/>
  <c r="AH1911" i="6"/>
  <c r="Z1911" i="6"/>
  <c r="V1911" i="6"/>
  <c r="S1911" i="6"/>
  <c r="R1911" i="6"/>
  <c r="P1910" i="6"/>
  <c r="M1910" i="6"/>
  <c r="J1910" i="6"/>
  <c r="G1910" i="6"/>
  <c r="D1910" i="6"/>
  <c r="AH1909" i="6"/>
  <c r="Z1909" i="6"/>
  <c r="V1909" i="6"/>
  <c r="S1909" i="6"/>
  <c r="R1909" i="6"/>
  <c r="P1908" i="6"/>
  <c r="M1908" i="6"/>
  <c r="J1908" i="6"/>
  <c r="G1908" i="6"/>
  <c r="D1908" i="6"/>
  <c r="AH1907" i="6"/>
  <c r="Z1907" i="6"/>
  <c r="V1907" i="6"/>
  <c r="S1907" i="6"/>
  <c r="R1907" i="6"/>
  <c r="P1906" i="6"/>
  <c r="M1906" i="6"/>
  <c r="J1906" i="6"/>
  <c r="G1906" i="6"/>
  <c r="D1906" i="6"/>
  <c r="AH1905" i="6"/>
  <c r="Z1905" i="6"/>
  <c r="V1905" i="6"/>
  <c r="S1905" i="6"/>
  <c r="R1905" i="6"/>
  <c r="P1904" i="6"/>
  <c r="M1904" i="6"/>
  <c r="J1904" i="6"/>
  <c r="G1904" i="6"/>
  <c r="D1904" i="6"/>
  <c r="AH1903" i="6"/>
  <c r="Z1903" i="6"/>
  <c r="V1903" i="6"/>
  <c r="S1903" i="6"/>
  <c r="R1903" i="6"/>
  <c r="P1902" i="6"/>
  <c r="M1902" i="6"/>
  <c r="J1902" i="6"/>
  <c r="G1902" i="6"/>
  <c r="D1902" i="6"/>
  <c r="AH1901" i="6"/>
  <c r="Z1901" i="6"/>
  <c r="V1901" i="6"/>
  <c r="S1901" i="6"/>
  <c r="R1901" i="6"/>
  <c r="P1900" i="6"/>
  <c r="M1900" i="6"/>
  <c r="J1900" i="6"/>
  <c r="G1900" i="6"/>
  <c r="D1900" i="6"/>
  <c r="AH1899" i="6"/>
  <c r="Z1899" i="6"/>
  <c r="V1899" i="6"/>
  <c r="S1899" i="6"/>
  <c r="R1899" i="6"/>
  <c r="P1898" i="6"/>
  <c r="M1898" i="6"/>
  <c r="J1898" i="6"/>
  <c r="G1898" i="6"/>
  <c r="D1898" i="6"/>
  <c r="AH1897" i="6"/>
  <c r="Z1897" i="6"/>
  <c r="V1897" i="6"/>
  <c r="S1897" i="6"/>
  <c r="R1897" i="6"/>
  <c r="P1896" i="6"/>
  <c r="M1896" i="6"/>
  <c r="J1896" i="6"/>
  <c r="G1896" i="6"/>
  <c r="D1896" i="6"/>
  <c r="AH1895" i="6"/>
  <c r="Z1895" i="6"/>
  <c r="V1895" i="6"/>
  <c r="S1895" i="6"/>
  <c r="R1895" i="6"/>
  <c r="P1894" i="6"/>
  <c r="M1894" i="6"/>
  <c r="J1894" i="6"/>
  <c r="G1894" i="6"/>
  <c r="D1894" i="6"/>
  <c r="AH1893" i="6"/>
  <c r="Z1893" i="6"/>
  <c r="V1893" i="6"/>
  <c r="S1893" i="6"/>
  <c r="R1893" i="6"/>
  <c r="P1892" i="6"/>
  <c r="M1892" i="6"/>
  <c r="J1892" i="6"/>
  <c r="G1892" i="6"/>
  <c r="D1892" i="6"/>
  <c r="AH1891" i="6"/>
  <c r="Z1891" i="6"/>
  <c r="V1891" i="6"/>
  <c r="S1891" i="6"/>
  <c r="R1891" i="6"/>
  <c r="P1890" i="6"/>
  <c r="M1890" i="6"/>
  <c r="J1890" i="6"/>
  <c r="G1890" i="6"/>
  <c r="D1890" i="6"/>
  <c r="AH1889" i="6"/>
  <c r="Z1889" i="6"/>
  <c r="V1889" i="6"/>
  <c r="S1889" i="6"/>
  <c r="R1889" i="6"/>
  <c r="P1888" i="6"/>
  <c r="M1888" i="6"/>
  <c r="J1888" i="6"/>
  <c r="G1888" i="6"/>
  <c r="D1888" i="6"/>
  <c r="AH1887" i="6"/>
  <c r="Z1887" i="6"/>
  <c r="V1887" i="6"/>
  <c r="S1887" i="6"/>
  <c r="R1887" i="6"/>
  <c r="P1886" i="6"/>
  <c r="M1886" i="6"/>
  <c r="J1886" i="6"/>
  <c r="G1886" i="6"/>
  <c r="D1886" i="6"/>
  <c r="AH1885" i="6"/>
  <c r="Z1885" i="6"/>
  <c r="V1885" i="6"/>
  <c r="S1885" i="6"/>
  <c r="R1885" i="6"/>
  <c r="P1884" i="6"/>
  <c r="M1884" i="6"/>
  <c r="J1884" i="6"/>
  <c r="G1884" i="6"/>
  <c r="D1884" i="6"/>
  <c r="AH1883" i="6"/>
  <c r="Z1883" i="6"/>
  <c r="V1883" i="6"/>
  <c r="S1883" i="6"/>
  <c r="R1883" i="6"/>
  <c r="P1882" i="6"/>
  <c r="M1882" i="6"/>
  <c r="J1882" i="6"/>
  <c r="G1882" i="6"/>
  <c r="D1882" i="6"/>
  <c r="AH1881" i="6"/>
  <c r="Z1881" i="6"/>
  <c r="V1881" i="6"/>
  <c r="S1881" i="6"/>
  <c r="R1881" i="6"/>
  <c r="P1880" i="6"/>
  <c r="M1880" i="6"/>
  <c r="J1880" i="6"/>
  <c r="G1880" i="6"/>
  <c r="D1880" i="6"/>
  <c r="AH1879" i="6"/>
  <c r="Z1879" i="6"/>
  <c r="V1879" i="6"/>
  <c r="S1879" i="6"/>
  <c r="R1879" i="6"/>
  <c r="P1878" i="6"/>
  <c r="M1878" i="6"/>
  <c r="J1878" i="6"/>
  <c r="G1878" i="6"/>
  <c r="D1878" i="6"/>
  <c r="AH1877" i="6"/>
  <c r="Z1877" i="6"/>
  <c r="V1877" i="6"/>
  <c r="S1877" i="6"/>
  <c r="R1877" i="6"/>
  <c r="P1876" i="6"/>
  <c r="M1876" i="6"/>
  <c r="J1876" i="6"/>
  <c r="G1876" i="6"/>
  <c r="D1876" i="6"/>
  <c r="AH1875" i="6"/>
  <c r="Z1875" i="6"/>
  <c r="V1875" i="6"/>
  <c r="S1875" i="6"/>
  <c r="R1875" i="6"/>
  <c r="P1874" i="6"/>
  <c r="M1874" i="6"/>
  <c r="J1874" i="6"/>
  <c r="G1874" i="6"/>
  <c r="D1874" i="6"/>
  <c r="AH1873" i="6"/>
  <c r="Z1873" i="6"/>
  <c r="V1873" i="6"/>
  <c r="S1873" i="6"/>
  <c r="R1873" i="6"/>
  <c r="P1872" i="6"/>
  <c r="M1872" i="6"/>
  <c r="J1872" i="6"/>
  <c r="G1872" i="6"/>
  <c r="D1872" i="6"/>
  <c r="Z1871" i="6"/>
  <c r="V1871" i="6"/>
  <c r="S1871" i="6"/>
  <c r="R1871" i="6"/>
  <c r="P1870" i="6"/>
  <c r="M1870" i="6"/>
  <c r="J1870" i="6"/>
  <c r="G1870" i="6"/>
  <c r="D1870" i="6"/>
  <c r="Z1869" i="6"/>
  <c r="V1869" i="6"/>
  <c r="S1869" i="6"/>
  <c r="R1869" i="6"/>
  <c r="P1868" i="6"/>
  <c r="M1868" i="6"/>
  <c r="J1868" i="6"/>
  <c r="G1868" i="6"/>
  <c r="D1868" i="6"/>
  <c r="Z1867" i="6"/>
  <c r="V1867" i="6"/>
  <c r="S1867" i="6"/>
  <c r="R1867" i="6"/>
  <c r="P1866" i="6"/>
  <c r="M1866" i="6"/>
  <c r="J1866" i="6"/>
  <c r="G1866" i="6"/>
  <c r="D1866" i="6"/>
  <c r="AH1865" i="6"/>
  <c r="Z1865" i="6"/>
  <c r="V1865" i="6"/>
  <c r="S1865" i="6"/>
  <c r="R1865" i="6"/>
  <c r="P1864" i="6"/>
  <c r="M1864" i="6"/>
  <c r="J1864" i="6"/>
  <c r="G1864" i="6"/>
  <c r="D1864" i="6"/>
  <c r="AH1863" i="6"/>
  <c r="Z1863" i="6"/>
  <c r="V1863" i="6"/>
  <c r="S1863" i="6"/>
  <c r="R1863" i="6"/>
  <c r="P1862" i="6"/>
  <c r="M1862" i="6"/>
  <c r="J1862" i="6"/>
  <c r="G1862" i="6"/>
  <c r="D1862" i="6"/>
  <c r="AH1861" i="6"/>
  <c r="Z1861" i="6"/>
  <c r="V1861" i="6"/>
  <c r="S1861" i="6"/>
  <c r="R1861" i="6"/>
  <c r="P1860" i="6"/>
  <c r="M1860" i="6"/>
  <c r="J1860" i="6"/>
  <c r="G1860" i="6"/>
  <c r="D1860" i="6"/>
  <c r="AH1859" i="6"/>
  <c r="Z1859" i="6"/>
  <c r="V1859" i="6"/>
  <c r="S1859" i="6"/>
  <c r="R1859" i="6"/>
  <c r="P1858" i="6"/>
  <c r="M1858" i="6"/>
  <c r="J1858" i="6"/>
  <c r="G1858" i="6"/>
  <c r="D1858" i="6"/>
  <c r="AH1857" i="6"/>
  <c r="Z1857" i="6"/>
  <c r="V1857" i="6"/>
  <c r="S1857" i="6"/>
  <c r="R1857" i="6"/>
  <c r="P1856" i="6"/>
  <c r="M1856" i="6"/>
  <c r="J1856" i="6"/>
  <c r="G1856" i="6"/>
  <c r="D1856" i="6"/>
  <c r="AH1855" i="6"/>
  <c r="Z1855" i="6"/>
  <c r="V1855" i="6"/>
  <c r="S1855" i="6"/>
  <c r="R1855" i="6"/>
  <c r="P1854" i="6"/>
  <c r="M1854" i="6"/>
  <c r="J1854" i="6"/>
  <c r="G1854" i="6"/>
  <c r="D1854" i="6"/>
  <c r="AH1853" i="6"/>
  <c r="Z1853" i="6"/>
  <c r="V1853" i="6"/>
  <c r="S1853" i="6"/>
  <c r="R1853" i="6"/>
  <c r="P1852" i="6"/>
  <c r="M1852" i="6"/>
  <c r="J1852" i="6"/>
  <c r="G1852" i="6"/>
  <c r="D1852" i="6"/>
  <c r="AH1851" i="6"/>
  <c r="Z1851" i="6"/>
  <c r="V1851" i="6"/>
  <c r="S1851" i="6"/>
  <c r="R1851" i="6"/>
  <c r="P1850" i="6"/>
  <c r="M1850" i="6"/>
  <c r="J1850" i="6"/>
  <c r="G1850" i="6"/>
  <c r="D1850" i="6"/>
  <c r="AH1849" i="6"/>
  <c r="Z1849" i="6"/>
  <c r="V1849" i="6"/>
  <c r="S1849" i="6"/>
  <c r="R1849" i="6"/>
  <c r="P1848" i="6"/>
  <c r="M1848" i="6"/>
  <c r="J1848" i="6"/>
  <c r="G1848" i="6"/>
  <c r="D1848" i="6"/>
  <c r="AH1847" i="6"/>
  <c r="Z1847" i="6"/>
  <c r="V1847" i="6"/>
  <c r="S1847" i="6"/>
  <c r="R1847" i="6"/>
  <c r="P1846" i="6"/>
  <c r="M1846" i="6"/>
  <c r="J1846" i="6"/>
  <c r="G1846" i="6"/>
  <c r="D1846" i="6"/>
  <c r="AH1845" i="6"/>
  <c r="Z1845" i="6"/>
  <c r="V1845" i="6"/>
  <c r="S1845" i="6"/>
  <c r="R1845" i="6"/>
  <c r="P1844" i="6"/>
  <c r="M1844" i="6"/>
  <c r="J1844" i="6"/>
  <c r="G1844" i="6"/>
  <c r="D1844" i="6"/>
  <c r="AH1843" i="6"/>
  <c r="Z1843" i="6"/>
  <c r="V1843" i="6"/>
  <c r="S1843" i="6"/>
  <c r="R1843" i="6"/>
  <c r="P1842" i="6"/>
  <c r="M1842" i="6"/>
  <c r="J1842" i="6"/>
  <c r="G1842" i="6"/>
  <c r="D1842" i="6"/>
  <c r="AH1841" i="6"/>
  <c r="Z1841" i="6"/>
  <c r="V1841" i="6"/>
  <c r="S1841" i="6"/>
  <c r="R1841" i="6"/>
  <c r="P1840" i="6"/>
  <c r="M1840" i="6"/>
  <c r="J1840" i="6"/>
  <c r="G1840" i="6"/>
  <c r="D1840" i="6"/>
  <c r="AH1839" i="6"/>
  <c r="Z1839" i="6"/>
  <c r="V1839" i="6"/>
  <c r="S1839" i="6"/>
  <c r="R1839" i="6"/>
  <c r="P1838" i="6"/>
  <c r="M1838" i="6"/>
  <c r="J1838" i="6"/>
  <c r="G1838" i="6"/>
  <c r="D1838" i="6"/>
  <c r="AH1837" i="6"/>
  <c r="Z1837" i="6"/>
  <c r="V1837" i="6"/>
  <c r="S1837" i="6"/>
  <c r="R1837" i="6"/>
  <c r="P1836" i="6"/>
  <c r="M1836" i="6"/>
  <c r="J1836" i="6"/>
  <c r="G1836" i="6"/>
  <c r="D1836" i="6"/>
  <c r="AH1835" i="6"/>
  <c r="Z1835" i="6"/>
  <c r="V1835" i="6"/>
  <c r="S1835" i="6"/>
  <c r="R1835" i="6"/>
  <c r="P1834" i="6"/>
  <c r="M1834" i="6"/>
  <c r="J1834" i="6"/>
  <c r="G1834" i="6"/>
  <c r="D1834" i="6"/>
  <c r="AH1833" i="6"/>
  <c r="Z1833" i="6"/>
  <c r="V1833" i="6"/>
  <c r="S1833" i="6"/>
  <c r="R1833" i="6"/>
  <c r="P1832" i="6"/>
  <c r="M1832" i="6"/>
  <c r="J1832" i="6"/>
  <c r="G1832" i="6"/>
  <c r="D1832" i="6"/>
  <c r="AH1831" i="6"/>
  <c r="Z1831" i="6"/>
  <c r="V1831" i="6"/>
  <c r="S1831" i="6"/>
  <c r="R1831" i="6"/>
  <c r="P1830" i="6"/>
  <c r="M1830" i="6"/>
  <c r="J1830" i="6"/>
  <c r="G1830" i="6"/>
  <c r="D1830" i="6"/>
  <c r="AH1829" i="6"/>
  <c r="Z1829" i="6"/>
  <c r="V1829" i="6"/>
  <c r="S1829" i="6"/>
  <c r="R1829" i="6"/>
  <c r="P1828" i="6"/>
  <c r="M1828" i="6"/>
  <c r="J1828" i="6"/>
  <c r="G1828" i="6"/>
  <c r="D1828" i="6"/>
  <c r="AH1827" i="6"/>
  <c r="Z1827" i="6"/>
  <c r="V1827" i="6"/>
  <c r="S1827" i="6"/>
  <c r="R1827" i="6"/>
  <c r="P1826" i="6"/>
  <c r="M1826" i="6"/>
  <c r="J1826" i="6"/>
  <c r="G1826" i="6"/>
  <c r="D1826" i="6"/>
  <c r="AH1825" i="6"/>
  <c r="Z1825" i="6"/>
  <c r="V1825" i="6"/>
  <c r="S1825" i="6"/>
  <c r="R1825" i="6"/>
  <c r="P1824" i="6"/>
  <c r="M1824" i="6"/>
  <c r="J1824" i="6"/>
  <c r="G1824" i="6"/>
  <c r="D1824" i="6"/>
  <c r="AH1823" i="6"/>
  <c r="Z1823" i="6"/>
  <c r="V1823" i="6"/>
  <c r="S1823" i="6"/>
  <c r="R1823" i="6"/>
  <c r="P1822" i="6"/>
  <c r="M1822" i="6"/>
  <c r="J1822" i="6"/>
  <c r="G1822" i="6"/>
  <c r="D1822" i="6"/>
  <c r="AH1821" i="6"/>
  <c r="Z1821" i="6"/>
  <c r="V1821" i="6"/>
  <c r="S1821" i="6"/>
  <c r="R1821" i="6"/>
  <c r="P1820" i="6"/>
  <c r="M1820" i="6"/>
  <c r="J1820" i="6"/>
  <c r="G1820" i="6"/>
  <c r="D1820" i="6"/>
  <c r="AH1819" i="6"/>
  <c r="Z1819" i="6"/>
  <c r="V1819" i="6"/>
  <c r="S1819" i="6"/>
  <c r="R1819" i="6"/>
  <c r="P1818" i="6"/>
  <c r="M1818" i="6"/>
  <c r="J1818" i="6"/>
  <c r="G1818" i="6"/>
  <c r="D1818" i="6"/>
  <c r="AH1817" i="6"/>
  <c r="Z1817" i="6"/>
  <c r="V1817" i="6"/>
  <c r="S1817" i="6"/>
  <c r="R1817" i="6"/>
  <c r="P1816" i="6"/>
  <c r="M1816" i="6"/>
  <c r="J1816" i="6"/>
  <c r="G1816" i="6"/>
  <c r="D1816" i="6"/>
  <c r="AH1815" i="6"/>
  <c r="Z1815" i="6"/>
  <c r="V1815" i="6"/>
  <c r="S1815" i="6"/>
  <c r="R1815" i="6"/>
  <c r="P1814" i="6"/>
  <c r="M1814" i="6"/>
  <c r="J1814" i="6"/>
  <c r="G1814" i="6"/>
  <c r="D1814" i="6"/>
  <c r="AH1813" i="6"/>
  <c r="Z1813" i="6"/>
  <c r="V1813" i="6"/>
  <c r="S1813" i="6"/>
  <c r="R1813" i="6"/>
  <c r="P1812" i="6"/>
  <c r="M1812" i="6"/>
  <c r="J1812" i="6"/>
  <c r="G1812" i="6"/>
  <c r="D1812" i="6"/>
  <c r="AH1811" i="6"/>
  <c r="Z1811" i="6"/>
  <c r="V1811" i="6"/>
  <c r="S1811" i="6"/>
  <c r="R1811" i="6"/>
  <c r="P1810" i="6"/>
  <c r="M1810" i="6"/>
  <c r="J1810" i="6"/>
  <c r="G1810" i="6"/>
  <c r="D1810" i="6"/>
  <c r="AH1809" i="6"/>
  <c r="Z1809" i="6"/>
  <c r="V1809" i="6"/>
  <c r="S1809" i="6"/>
  <c r="R1809" i="6"/>
  <c r="P1808" i="6"/>
  <c r="M1808" i="6"/>
  <c r="J1808" i="6"/>
  <c r="G1808" i="6"/>
  <c r="D1808" i="6"/>
  <c r="AH1807" i="6"/>
  <c r="Z1807" i="6"/>
  <c r="V1807" i="6"/>
  <c r="S1807" i="6"/>
  <c r="R1807" i="6"/>
  <c r="P1806" i="6"/>
  <c r="M1806" i="6"/>
  <c r="J1806" i="6"/>
  <c r="G1806" i="6"/>
  <c r="D1806" i="6"/>
  <c r="AH1805" i="6"/>
  <c r="Z1805" i="6"/>
  <c r="V1805" i="6"/>
  <c r="S1805" i="6"/>
  <c r="R1805" i="6"/>
  <c r="P1804" i="6"/>
  <c r="M1804" i="6"/>
  <c r="J1804" i="6"/>
  <c r="G1804" i="6"/>
  <c r="D1804" i="6"/>
  <c r="AH1803" i="6"/>
  <c r="Z1803" i="6"/>
  <c r="V1803" i="6"/>
  <c r="S1803" i="6"/>
  <c r="R1803" i="6"/>
  <c r="P1802" i="6"/>
  <c r="M1802" i="6"/>
  <c r="J1802" i="6"/>
  <c r="G1802" i="6"/>
  <c r="D1802" i="6"/>
  <c r="AH1801" i="6"/>
  <c r="Z1801" i="6"/>
  <c r="V1801" i="6"/>
  <c r="S1801" i="6"/>
  <c r="R1801" i="6"/>
  <c r="P1800" i="6"/>
  <c r="M1800" i="6"/>
  <c r="J1800" i="6"/>
  <c r="G1800" i="6"/>
  <c r="D1800" i="6"/>
  <c r="AH1799" i="6"/>
  <c r="Z1799" i="6"/>
  <c r="V1799" i="6"/>
  <c r="S1799" i="6"/>
  <c r="R1799" i="6"/>
  <c r="P1798" i="6"/>
  <c r="M1798" i="6"/>
  <c r="J1798" i="6"/>
  <c r="G1798" i="6"/>
  <c r="D1798" i="6"/>
  <c r="Z1797" i="6"/>
  <c r="V1797" i="6"/>
  <c r="S1797" i="6"/>
  <c r="R1797" i="6"/>
  <c r="P1796" i="6"/>
  <c r="M1796" i="6"/>
  <c r="J1796" i="6"/>
  <c r="G1796" i="6"/>
  <c r="D1796" i="6"/>
  <c r="Z1795" i="6"/>
  <c r="V1795" i="6"/>
  <c r="S1795" i="6"/>
  <c r="R1795" i="6"/>
  <c r="P1794" i="6"/>
  <c r="M1794" i="6"/>
  <c r="J1794" i="6"/>
  <c r="G1794" i="6"/>
  <c r="D1794" i="6"/>
  <c r="Z1793" i="6"/>
  <c r="V1793" i="6"/>
  <c r="S1793" i="6"/>
  <c r="R1793" i="6"/>
  <c r="P1792" i="6"/>
  <c r="M1792" i="6"/>
  <c r="J1792" i="6"/>
  <c r="G1792" i="6"/>
  <c r="D1792" i="6"/>
  <c r="Z1791" i="6"/>
  <c r="V1791" i="6"/>
  <c r="S1791" i="6"/>
  <c r="R1791" i="6"/>
  <c r="P1790" i="6"/>
  <c r="M1790" i="6"/>
  <c r="J1790" i="6"/>
  <c r="G1790" i="6"/>
  <c r="D1790" i="6"/>
  <c r="Z1789" i="6"/>
  <c r="V1789" i="6"/>
  <c r="S1789" i="6"/>
  <c r="R1789" i="6"/>
  <c r="P1788" i="6"/>
  <c r="M1788" i="6"/>
  <c r="J1788" i="6"/>
  <c r="G1788" i="6"/>
  <c r="D1788" i="6"/>
  <c r="Z1787" i="6"/>
  <c r="V1787" i="6"/>
  <c r="S1787" i="6"/>
  <c r="R1787" i="6"/>
  <c r="P1786" i="6"/>
  <c r="M1786" i="6"/>
  <c r="J1786" i="6"/>
  <c r="G1786" i="6"/>
  <c r="D1786" i="6"/>
  <c r="Z1785" i="6"/>
  <c r="V1785" i="6"/>
  <c r="S1785" i="6"/>
  <c r="R1785" i="6"/>
  <c r="P1784" i="6"/>
  <c r="M1784" i="6"/>
  <c r="J1784" i="6"/>
  <c r="G1784" i="6"/>
  <c r="D1784" i="6"/>
  <c r="AH1783" i="6"/>
  <c r="Z1783" i="6"/>
  <c r="V1783" i="6"/>
  <c r="S1783" i="6"/>
  <c r="R1783" i="6"/>
  <c r="P1782" i="6"/>
  <c r="M1782" i="6"/>
  <c r="J1782" i="6"/>
  <c r="G1782" i="6"/>
  <c r="D1782" i="6"/>
  <c r="AH1781" i="6"/>
  <c r="Z1781" i="6"/>
  <c r="V1781" i="6"/>
  <c r="S1781" i="6"/>
  <c r="R1781" i="6"/>
  <c r="P1780" i="6"/>
  <c r="M1780" i="6"/>
  <c r="J1780" i="6"/>
  <c r="G1780" i="6"/>
  <c r="D1780" i="6"/>
  <c r="AH1779" i="6"/>
  <c r="Z1779" i="6"/>
  <c r="V1779" i="6"/>
  <c r="S1779" i="6"/>
  <c r="R1779" i="6"/>
  <c r="P1778" i="6"/>
  <c r="M1778" i="6"/>
  <c r="J1778" i="6"/>
  <c r="G1778" i="6"/>
  <c r="D1778" i="6"/>
  <c r="AH1777" i="6"/>
  <c r="Z1777" i="6"/>
  <c r="V1777" i="6"/>
  <c r="S1777" i="6"/>
  <c r="R1777" i="6"/>
  <c r="P1776" i="6"/>
  <c r="M1776" i="6"/>
  <c r="J1776" i="6"/>
  <c r="G1776" i="6"/>
  <c r="D1776" i="6"/>
  <c r="AH1775" i="6"/>
  <c r="Z1775" i="6"/>
  <c r="V1775" i="6"/>
  <c r="S1775" i="6"/>
  <c r="R1775" i="6"/>
  <c r="P1774" i="6"/>
  <c r="M1774" i="6"/>
  <c r="J1774" i="6"/>
  <c r="G1774" i="6"/>
  <c r="D1774" i="6"/>
  <c r="AH1773" i="6"/>
  <c r="Z1773" i="6"/>
  <c r="V1773" i="6"/>
  <c r="S1773" i="6"/>
  <c r="R1773" i="6"/>
  <c r="P1772" i="6"/>
  <c r="M1772" i="6"/>
  <c r="J1772" i="6"/>
  <c r="G1772" i="6"/>
  <c r="D1772" i="6"/>
  <c r="AH1771" i="6"/>
  <c r="Z1771" i="6"/>
  <c r="V1771" i="6"/>
  <c r="S1771" i="6"/>
  <c r="R1771" i="6"/>
  <c r="P1770" i="6"/>
  <c r="M1770" i="6"/>
  <c r="J1770" i="6"/>
  <c r="G1770" i="6"/>
  <c r="D1770" i="6"/>
  <c r="AH1769" i="6"/>
  <c r="Z1769" i="6"/>
  <c r="V1769" i="6"/>
  <c r="S1769" i="6"/>
  <c r="R1769" i="6"/>
  <c r="P1768" i="6"/>
  <c r="M1768" i="6"/>
  <c r="J1768" i="6"/>
  <c r="G1768" i="6"/>
  <c r="D1768" i="6"/>
  <c r="Z1767" i="6"/>
  <c r="V1767" i="6"/>
  <c r="S1767" i="6"/>
  <c r="R1767" i="6"/>
  <c r="P1766" i="6"/>
  <c r="M1766" i="6"/>
  <c r="J1766" i="6"/>
  <c r="G1766" i="6"/>
  <c r="D1766" i="6"/>
  <c r="AH1765" i="6"/>
  <c r="Z1765" i="6"/>
  <c r="V1765" i="6"/>
  <c r="S1765" i="6"/>
  <c r="R1765" i="6"/>
  <c r="P1764" i="6"/>
  <c r="M1764" i="6"/>
  <c r="J1764" i="6"/>
  <c r="G1764" i="6"/>
  <c r="D1764" i="6"/>
  <c r="AH1763" i="6"/>
  <c r="Z1763" i="6"/>
  <c r="V1763" i="6"/>
  <c r="S1763" i="6"/>
  <c r="R1763" i="6"/>
  <c r="P1762" i="6"/>
  <c r="M1762" i="6"/>
  <c r="J1762" i="6"/>
  <c r="G1762" i="6"/>
  <c r="D1762" i="6"/>
  <c r="AH1761" i="6"/>
  <c r="Z1761" i="6"/>
  <c r="V1761" i="6"/>
  <c r="S1761" i="6"/>
  <c r="R1761" i="6"/>
  <c r="P1760" i="6"/>
  <c r="M1760" i="6"/>
  <c r="J1760" i="6"/>
  <c r="G1760" i="6"/>
  <c r="D1760" i="6"/>
  <c r="AH1759" i="6"/>
  <c r="Z1759" i="6"/>
  <c r="V1759" i="6"/>
  <c r="S1759" i="6"/>
  <c r="R1759" i="6"/>
  <c r="P1758" i="6"/>
  <c r="M1758" i="6"/>
  <c r="J1758" i="6"/>
  <c r="G1758" i="6"/>
  <c r="D1758" i="6"/>
  <c r="AH1757" i="6"/>
  <c r="Z1757" i="6"/>
  <c r="V1757" i="6"/>
  <c r="S1757" i="6"/>
  <c r="R1757" i="6"/>
  <c r="P1756" i="6"/>
  <c r="M1756" i="6"/>
  <c r="J1756" i="6"/>
  <c r="G1756" i="6"/>
  <c r="D1756" i="6"/>
  <c r="AH1755" i="6"/>
  <c r="Z1755" i="6"/>
  <c r="V1755" i="6"/>
  <c r="S1755" i="6"/>
  <c r="R1755" i="6"/>
  <c r="P1754" i="6"/>
  <c r="M1754" i="6"/>
  <c r="J1754" i="6"/>
  <c r="G1754" i="6"/>
  <c r="D1754" i="6"/>
  <c r="AH1753" i="6"/>
  <c r="Z1753" i="6"/>
  <c r="V1753" i="6"/>
  <c r="S1753" i="6"/>
  <c r="R1753" i="6"/>
  <c r="P1752" i="6"/>
  <c r="M1752" i="6"/>
  <c r="J1752" i="6"/>
  <c r="G1752" i="6"/>
  <c r="D1752" i="6"/>
  <c r="AH1751" i="6"/>
  <c r="Z1751" i="6"/>
  <c r="V1751" i="6"/>
  <c r="S1751" i="6"/>
  <c r="R1751" i="6"/>
  <c r="P1750" i="6"/>
  <c r="M1750" i="6"/>
  <c r="J1750" i="6"/>
  <c r="G1750" i="6"/>
  <c r="D1750" i="6"/>
  <c r="AH1749" i="6"/>
  <c r="Z1749" i="6"/>
  <c r="V1749" i="6"/>
  <c r="S1749" i="6"/>
  <c r="R1749" i="6"/>
  <c r="P1748" i="6"/>
  <c r="M1748" i="6"/>
  <c r="J1748" i="6"/>
  <c r="G1748" i="6"/>
  <c r="D1748" i="6"/>
  <c r="AH1747" i="6"/>
  <c r="Z1747" i="6"/>
  <c r="V1747" i="6"/>
  <c r="S1747" i="6"/>
  <c r="R1747" i="6"/>
  <c r="P1746" i="6"/>
  <c r="M1746" i="6"/>
  <c r="J1746" i="6"/>
  <c r="G1746" i="6"/>
  <c r="D1746" i="6"/>
  <c r="Z1745" i="6"/>
  <c r="V1745" i="6"/>
  <c r="S1745" i="6"/>
  <c r="R1745" i="6"/>
  <c r="P1744" i="6"/>
  <c r="M1744" i="6"/>
  <c r="J1744" i="6"/>
  <c r="G1744" i="6"/>
  <c r="D1744" i="6"/>
  <c r="Z1743" i="6"/>
  <c r="V1743" i="6"/>
  <c r="S1743" i="6"/>
  <c r="R1743" i="6"/>
  <c r="P1742" i="6"/>
  <c r="M1742" i="6"/>
  <c r="J1742" i="6"/>
  <c r="G1742" i="6"/>
  <c r="D1742" i="6"/>
  <c r="Z1741" i="6"/>
  <c r="V1741" i="6"/>
  <c r="S1741" i="6"/>
  <c r="R1741" i="6"/>
  <c r="P1740" i="6"/>
  <c r="M1740" i="6"/>
  <c r="J1740" i="6"/>
  <c r="G1740" i="6"/>
  <c r="D1740" i="6"/>
  <c r="Z1739" i="6"/>
  <c r="V1739" i="6"/>
  <c r="S1739" i="6"/>
  <c r="R1739" i="6"/>
  <c r="P1738" i="6"/>
  <c r="M1738" i="6"/>
  <c r="J1738" i="6"/>
  <c r="G1738" i="6"/>
  <c r="D1738" i="6"/>
  <c r="Z1737" i="6"/>
  <c r="V1737" i="6"/>
  <c r="S1737" i="6"/>
  <c r="R1737" i="6"/>
  <c r="P1736" i="6"/>
  <c r="M1736" i="6"/>
  <c r="J1736" i="6"/>
  <c r="G1736" i="6"/>
  <c r="D1736" i="6"/>
  <c r="Z1735" i="6"/>
  <c r="V1735" i="6"/>
  <c r="S1735" i="6"/>
  <c r="R1735" i="6"/>
  <c r="P1734" i="6"/>
  <c r="M1734" i="6"/>
  <c r="J1734" i="6"/>
  <c r="G1734" i="6"/>
  <c r="D1734" i="6"/>
  <c r="AH1733" i="6"/>
  <c r="Z1733" i="6"/>
  <c r="V1733" i="6"/>
  <c r="S1733" i="6"/>
  <c r="R1733" i="6"/>
  <c r="P1732" i="6"/>
  <c r="M1732" i="6"/>
  <c r="J1732" i="6"/>
  <c r="G1732" i="6"/>
  <c r="D1732" i="6"/>
  <c r="AH1731" i="6"/>
  <c r="Z1731" i="6"/>
  <c r="V1731" i="6"/>
  <c r="S1731" i="6"/>
  <c r="R1731" i="6"/>
  <c r="P1730" i="6"/>
  <c r="M1730" i="6"/>
  <c r="J1730" i="6"/>
  <c r="G1730" i="6"/>
  <c r="D1730" i="6"/>
  <c r="AH1729" i="6"/>
  <c r="Z1729" i="6"/>
  <c r="V1729" i="6"/>
  <c r="S1729" i="6"/>
  <c r="R1729" i="6"/>
  <c r="P1728" i="6"/>
  <c r="M1728" i="6"/>
  <c r="J1728" i="6"/>
  <c r="G1728" i="6"/>
  <c r="D1728" i="6"/>
  <c r="AH1727" i="6"/>
  <c r="Z1727" i="6"/>
  <c r="V1727" i="6"/>
  <c r="S1727" i="6"/>
  <c r="R1727" i="6"/>
  <c r="P1726" i="6"/>
  <c r="M1726" i="6"/>
  <c r="J1726" i="6"/>
  <c r="G1726" i="6"/>
  <c r="D1726" i="6"/>
  <c r="Z1725" i="6"/>
  <c r="V1725" i="6"/>
  <c r="S1725" i="6"/>
  <c r="R1725" i="6"/>
  <c r="P1724" i="6"/>
  <c r="M1724" i="6"/>
  <c r="J1724" i="6"/>
  <c r="G1724" i="6"/>
  <c r="D1724" i="6"/>
  <c r="Z1723" i="6"/>
  <c r="V1723" i="6"/>
  <c r="S1723" i="6"/>
  <c r="R1723" i="6"/>
  <c r="P1722" i="6"/>
  <c r="M1722" i="6"/>
  <c r="J1722" i="6"/>
  <c r="G1722" i="6"/>
  <c r="D1722" i="6"/>
  <c r="Z1721" i="6"/>
  <c r="V1721" i="6"/>
  <c r="S1721" i="6"/>
  <c r="R1721" i="6"/>
  <c r="P1720" i="6"/>
  <c r="M1720" i="6"/>
  <c r="J1720" i="6"/>
  <c r="G1720" i="6"/>
  <c r="D1720" i="6"/>
  <c r="Z1719" i="6"/>
  <c r="V1719" i="6"/>
  <c r="S1719" i="6"/>
  <c r="R1719" i="6"/>
  <c r="T1912" i="6" l="1"/>
  <c r="T2344" i="6"/>
  <c r="C21" i="9"/>
  <c r="R4" i="9"/>
  <c r="T1790" i="6"/>
  <c r="T2358" i="6"/>
  <c r="T2008" i="6"/>
  <c r="T2048" i="6"/>
  <c r="T2252" i="6"/>
  <c r="T2372" i="6"/>
  <c r="T2038" i="6"/>
  <c r="T2102" i="6"/>
  <c r="T1932" i="6"/>
  <c r="T1948" i="6"/>
  <c r="T2050" i="6"/>
  <c r="T2114" i="6"/>
  <c r="T1792" i="6"/>
  <c r="T1878" i="6"/>
  <c r="T2120" i="6"/>
  <c r="T2034" i="6"/>
  <c r="T2118" i="6"/>
  <c r="T1870" i="6"/>
  <c r="T1892" i="6"/>
  <c r="T2316" i="6"/>
  <c r="T1944" i="6"/>
  <c r="T2158" i="6"/>
  <c r="T1866" i="6"/>
  <c r="T1992" i="6"/>
  <c r="T1864" i="6"/>
  <c r="T1924" i="6"/>
  <c r="T1852" i="6"/>
  <c r="T1876" i="6"/>
  <c r="T2020" i="6"/>
  <c r="T2220" i="6"/>
  <c r="T2382" i="6"/>
  <c r="T2418" i="6"/>
  <c r="T1848" i="6"/>
  <c r="T2042" i="6"/>
  <c r="T1862" i="6"/>
  <c r="T1890" i="6"/>
  <c r="T2234" i="6"/>
  <c r="T2298" i="6"/>
  <c r="T2312" i="6"/>
  <c r="T1754" i="6"/>
  <c r="T2000" i="6"/>
  <c r="T1812" i="6"/>
  <c r="T2028" i="6"/>
  <c r="T2206" i="6"/>
  <c r="T2222" i="6"/>
  <c r="T2238" i="6"/>
  <c r="T2264" i="6"/>
  <c r="T1788" i="6"/>
  <c r="T1820" i="6"/>
  <c r="T2012" i="6"/>
  <c r="T2346" i="6"/>
  <c r="T2394" i="6"/>
  <c r="T1726" i="6"/>
  <c r="T1738" i="6"/>
  <c r="T1840" i="6"/>
  <c r="T1972" i="6"/>
  <c r="T2006" i="6"/>
  <c r="T2036" i="6"/>
  <c r="T2088" i="6"/>
  <c r="T2108" i="6"/>
  <c r="T2166" i="6"/>
  <c r="T2182" i="6"/>
  <c r="T2214" i="6"/>
  <c r="T2240" i="6"/>
  <c r="T1766" i="6"/>
  <c r="T1872" i="6"/>
  <c r="T1934" i="6"/>
  <c r="T1982" i="6"/>
  <c r="T2004" i="6"/>
  <c r="T2144" i="6"/>
  <c r="T2170" i="6"/>
  <c r="T2186" i="6"/>
  <c r="T2302" i="6"/>
  <c r="T2338" i="6"/>
  <c r="T1752" i="6"/>
  <c r="T2074" i="6"/>
  <c r="T2154" i="6"/>
  <c r="T2228" i="6"/>
  <c r="T2246" i="6"/>
  <c r="T2248" i="6"/>
  <c r="T2250" i="6"/>
  <c r="T2258" i="6"/>
  <c r="T2260" i="6"/>
  <c r="T2262" i="6"/>
  <c r="T2270" i="6"/>
  <c r="T2282" i="6"/>
  <c r="T2290" i="6"/>
  <c r="T2294" i="6"/>
  <c r="T2314" i="6"/>
  <c r="T2326" i="6"/>
  <c r="T2328" i="6"/>
  <c r="T2342" i="6"/>
  <c r="T2348" i="6"/>
  <c r="T2366" i="6"/>
  <c r="T2386" i="6"/>
  <c r="T2390" i="6"/>
  <c r="T2412" i="6"/>
  <c r="T1868" i="6"/>
  <c r="T2044" i="6"/>
  <c r="T2266" i="6"/>
  <c r="T2284" i="6"/>
  <c r="T2364" i="6"/>
  <c r="T1764" i="6"/>
  <c r="T1800" i="6"/>
  <c r="T1822" i="6"/>
  <c r="T1916" i="6"/>
  <c r="T1938" i="6"/>
  <c r="T1986" i="6"/>
  <c r="T1742" i="6"/>
  <c r="T1824" i="6"/>
  <c r="T1838" i="6"/>
  <c r="T1844" i="6"/>
  <c r="T1850" i="6"/>
  <c r="T1884" i="6"/>
  <c r="T1896" i="6"/>
  <c r="T1906" i="6"/>
  <c r="T1920" i="6"/>
  <c r="T1928" i="6"/>
  <c r="T1930" i="6"/>
  <c r="T1940" i="6"/>
  <c r="T1958" i="6"/>
  <c r="T1990" i="6"/>
  <c r="T2026" i="6"/>
  <c r="T2040" i="6"/>
  <c r="T2046" i="6"/>
  <c r="T2062" i="6"/>
  <c r="T2066" i="6"/>
  <c r="T2068" i="6"/>
  <c r="T2196" i="6"/>
  <c r="T2300" i="6"/>
  <c r="T2402" i="6"/>
  <c r="T2408" i="6"/>
  <c r="T2432" i="6"/>
  <c r="T2434" i="6"/>
  <c r="T2078" i="6"/>
  <c r="T2160" i="6"/>
  <c r="T2168" i="6"/>
  <c r="T2236" i="6"/>
  <c r="T2360" i="6"/>
  <c r="T2368" i="6"/>
  <c r="T2396" i="6"/>
  <c r="T1744" i="6"/>
  <c r="T1746" i="6"/>
  <c r="T1898" i="6"/>
  <c r="T1904" i="6"/>
  <c r="T1976" i="6"/>
  <c r="T2022" i="6"/>
  <c r="T2032" i="6"/>
  <c r="T2060" i="6"/>
  <c r="T2070" i="6"/>
  <c r="T2076" i="6"/>
  <c r="T2090" i="6"/>
  <c r="T2096" i="6"/>
  <c r="T2098" i="6"/>
  <c r="T2104" i="6"/>
  <c r="T2112" i="6"/>
  <c r="T2134" i="6"/>
  <c r="T2146" i="6"/>
  <c r="T2156" i="6"/>
  <c r="T2188" i="6"/>
  <c r="T2190" i="6"/>
  <c r="T2194" i="6"/>
  <c r="T2224" i="6"/>
  <c r="T2256" i="6"/>
  <c r="T2374" i="6"/>
  <c r="T1720" i="6"/>
  <c r="T1756" i="6"/>
  <c r="T1760" i="6"/>
  <c r="T1780" i="6"/>
  <c r="T1796" i="6"/>
  <c r="T1798" i="6"/>
  <c r="T1818" i="6"/>
  <c r="T1886" i="6"/>
  <c r="T1914" i="6"/>
  <c r="T1978" i="6"/>
  <c r="T2010" i="6"/>
  <c r="T2014" i="6"/>
  <c r="T2230" i="6"/>
  <c r="T2296" i="6"/>
  <c r="T2350" i="6"/>
  <c r="T2376" i="6"/>
  <c r="T2378" i="6"/>
  <c r="T2380" i="6"/>
  <c r="T2384" i="6"/>
  <c r="T2436" i="6"/>
  <c r="T1734" i="6"/>
  <c r="T1724" i="6"/>
  <c r="T1748" i="6"/>
  <c r="T1768" i="6"/>
  <c r="T1770" i="6"/>
  <c r="T1774" i="6"/>
  <c r="T1776" i="6"/>
  <c r="T1778" i="6"/>
  <c r="T1784" i="6"/>
  <c r="T1794" i="6"/>
  <c r="T1814" i="6"/>
  <c r="T1894" i="6"/>
  <c r="T1900" i="6"/>
  <c r="T1936" i="6"/>
  <c r="T2024" i="6"/>
  <c r="T2064" i="6"/>
  <c r="T2072" i="6"/>
  <c r="T2082" i="6"/>
  <c r="T2094" i="6"/>
  <c r="T2100" i="6"/>
  <c r="T2116" i="6"/>
  <c r="T1874" i="6"/>
  <c r="T1980" i="6"/>
  <c r="T1984" i="6"/>
  <c r="T2002" i="6"/>
  <c r="T2018" i="6"/>
  <c r="T2110" i="6"/>
  <c r="T2148" i="6"/>
  <c r="T2150" i="6"/>
  <c r="T2152" i="6"/>
  <c r="T2218" i="6"/>
  <c r="T2318" i="6"/>
  <c r="T2320" i="6"/>
  <c r="T2330" i="6"/>
  <c r="T2354" i="6"/>
  <c r="T2362" i="6"/>
  <c r="T2162" i="6"/>
  <c r="T2180" i="6"/>
  <c r="T2216" i="6"/>
  <c r="T2226" i="6"/>
  <c r="T2232" i="6"/>
  <c r="T2242" i="6"/>
  <c r="T2244" i="6"/>
  <c r="T2292" i="6"/>
  <c r="T2304" i="6"/>
  <c r="T2306" i="6"/>
  <c r="T2392" i="6"/>
  <c r="T2404" i="6"/>
  <c r="T2416" i="6"/>
  <c r="T1762" i="6"/>
  <c r="T1836" i="6"/>
  <c r="T2080" i="6"/>
  <c r="T2192" i="6"/>
  <c r="T2352" i="6"/>
  <c r="T1786" i="6"/>
  <c r="T1828" i="6"/>
  <c r="T1902" i="6"/>
  <c r="T1918" i="6"/>
  <c r="T1954" i="6"/>
  <c r="T2322" i="6"/>
  <c r="T2388" i="6"/>
  <c r="T2422" i="6"/>
  <c r="T1750" i="6"/>
  <c r="T1722" i="6"/>
  <c r="T1758" i="6"/>
  <c r="T1808" i="6"/>
  <c r="T1960" i="6"/>
  <c r="T2016" i="6"/>
  <c r="T2030" i="6"/>
  <c r="T2106" i="6"/>
  <c r="T2254" i="6"/>
  <c r="T2286" i="6"/>
  <c r="T2308" i="6"/>
  <c r="T1946" i="6"/>
  <c r="T2164" i="6"/>
  <c r="T2268" i="6"/>
  <c r="T1782" i="6"/>
  <c r="T1888" i="6"/>
  <c r="T1968" i="6"/>
  <c r="T2086" i="6"/>
  <c r="T2136" i="6"/>
  <c r="T2356" i="6"/>
  <c r="T1834" i="6"/>
  <c r="T1854" i="6"/>
  <c r="T2272" i="6"/>
  <c r="T2324" i="6"/>
  <c r="T2054" i="6"/>
  <c r="T2274" i="6"/>
  <c r="T1718" i="6"/>
  <c r="P1718" i="6"/>
  <c r="M1718" i="6"/>
  <c r="J1718" i="6"/>
  <c r="G1718" i="6"/>
  <c r="D1718" i="6"/>
  <c r="AH1717" i="6"/>
  <c r="Z1717" i="6"/>
  <c r="V1717" i="6"/>
  <c r="S1717" i="6"/>
  <c r="R1717" i="6"/>
  <c r="P1716" i="6"/>
  <c r="M1716" i="6"/>
  <c r="J1716" i="6"/>
  <c r="G1716" i="6"/>
  <c r="D1716" i="6"/>
  <c r="AH1715" i="6"/>
  <c r="Z1715" i="6"/>
  <c r="V1715" i="6"/>
  <c r="S1715" i="6"/>
  <c r="R1715" i="6"/>
  <c r="P1714" i="6"/>
  <c r="M1714" i="6"/>
  <c r="J1714" i="6"/>
  <c r="G1714" i="6"/>
  <c r="D1714" i="6"/>
  <c r="AH1713" i="6"/>
  <c r="Z1713" i="6"/>
  <c r="V1713" i="6"/>
  <c r="S1713" i="6"/>
  <c r="R1713" i="6"/>
  <c r="P1712" i="6"/>
  <c r="M1712" i="6"/>
  <c r="J1712" i="6"/>
  <c r="G1712" i="6"/>
  <c r="D1712" i="6"/>
  <c r="AH1711" i="6"/>
  <c r="Z1711" i="6"/>
  <c r="V1711" i="6"/>
  <c r="S1711" i="6"/>
  <c r="R1711" i="6"/>
  <c r="P1710" i="6"/>
  <c r="M1710" i="6"/>
  <c r="J1710" i="6"/>
  <c r="G1710" i="6"/>
  <c r="D1710" i="6"/>
  <c r="AH1709" i="6"/>
  <c r="Z1709" i="6"/>
  <c r="V1709" i="6"/>
  <c r="S1709" i="6"/>
  <c r="R1709" i="6"/>
  <c r="P1708" i="6"/>
  <c r="M1708" i="6"/>
  <c r="J1708" i="6"/>
  <c r="G1708" i="6"/>
  <c r="D1708" i="6"/>
  <c r="AH1707" i="6"/>
  <c r="Z1707" i="6"/>
  <c r="V1707" i="6"/>
  <c r="S1707" i="6"/>
  <c r="R1707" i="6"/>
  <c r="P1706" i="6"/>
  <c r="M1706" i="6"/>
  <c r="J1706" i="6"/>
  <c r="G1706" i="6"/>
  <c r="D1706" i="6"/>
  <c r="AH1705" i="6"/>
  <c r="Z1705" i="6"/>
  <c r="V1705" i="6"/>
  <c r="S1705" i="6"/>
  <c r="R1705" i="6"/>
  <c r="P1704" i="6"/>
  <c r="M1704" i="6"/>
  <c r="J1704" i="6"/>
  <c r="G1704" i="6"/>
  <c r="D1704" i="6"/>
  <c r="AH1703" i="6"/>
  <c r="Z1703" i="6"/>
  <c r="V1703" i="6"/>
  <c r="S1703" i="6"/>
  <c r="R1703" i="6"/>
  <c r="P1702" i="6"/>
  <c r="M1702" i="6"/>
  <c r="J1702" i="6"/>
  <c r="G1702" i="6"/>
  <c r="D1702" i="6"/>
  <c r="AH1701" i="6"/>
  <c r="Z1701" i="6"/>
  <c r="V1701" i="6"/>
  <c r="S1701" i="6"/>
  <c r="R1701" i="6"/>
  <c r="P1700" i="6"/>
  <c r="M1700" i="6"/>
  <c r="J1700" i="6"/>
  <c r="G1700" i="6"/>
  <c r="D1700" i="6"/>
  <c r="AH1699" i="6"/>
  <c r="Z1699" i="6"/>
  <c r="V1699" i="6"/>
  <c r="S1699" i="6"/>
  <c r="R1699" i="6"/>
  <c r="P1698" i="6"/>
  <c r="M1698" i="6"/>
  <c r="J1698" i="6"/>
  <c r="G1698" i="6"/>
  <c r="D1698" i="6"/>
  <c r="AH1697" i="6"/>
  <c r="Z1697" i="6"/>
  <c r="V1697" i="6"/>
  <c r="S1697" i="6"/>
  <c r="R1697" i="6"/>
  <c r="P1696" i="6"/>
  <c r="M1696" i="6"/>
  <c r="J1696" i="6"/>
  <c r="G1696" i="6"/>
  <c r="D1696" i="6"/>
  <c r="AH1695" i="6"/>
  <c r="Z1695" i="6"/>
  <c r="V1695" i="6"/>
  <c r="S1695" i="6"/>
  <c r="R1695" i="6"/>
  <c r="P1694" i="6"/>
  <c r="M1694" i="6"/>
  <c r="J1694" i="6"/>
  <c r="G1694" i="6"/>
  <c r="D1694" i="6"/>
  <c r="Z1693" i="6"/>
  <c r="V1693" i="6"/>
  <c r="S1693" i="6"/>
  <c r="R1693" i="6"/>
  <c r="P1692" i="6"/>
  <c r="M1692" i="6"/>
  <c r="J1692" i="6"/>
  <c r="G1692" i="6"/>
  <c r="D1692" i="6"/>
  <c r="Z1691" i="6"/>
  <c r="V1691" i="6"/>
  <c r="S1691" i="6"/>
  <c r="R1691" i="6"/>
  <c r="P1690" i="6"/>
  <c r="M1690" i="6"/>
  <c r="J1690" i="6"/>
  <c r="G1690" i="6"/>
  <c r="D1690" i="6"/>
  <c r="Z1689" i="6"/>
  <c r="V1689" i="6"/>
  <c r="S1689" i="6"/>
  <c r="R1689" i="6"/>
  <c r="P1688" i="6"/>
  <c r="M1688" i="6"/>
  <c r="J1688" i="6"/>
  <c r="G1688" i="6"/>
  <c r="D1688" i="6"/>
  <c r="Z1687" i="6"/>
  <c r="V1687" i="6"/>
  <c r="S1687" i="6"/>
  <c r="R1687" i="6"/>
  <c r="P1686" i="6"/>
  <c r="M1686" i="6"/>
  <c r="J1686" i="6"/>
  <c r="G1686" i="6"/>
  <c r="D1686" i="6"/>
  <c r="Z1685" i="6"/>
  <c r="V1685" i="6"/>
  <c r="S1685" i="6"/>
  <c r="R1685" i="6"/>
  <c r="P1684" i="6"/>
  <c r="M1684" i="6"/>
  <c r="J1684" i="6"/>
  <c r="G1684" i="6"/>
  <c r="D1684" i="6"/>
  <c r="Z1683" i="6"/>
  <c r="V1683" i="6"/>
  <c r="S1683" i="6"/>
  <c r="R1683" i="6"/>
  <c r="P1682" i="6"/>
  <c r="M1682" i="6"/>
  <c r="J1682" i="6"/>
  <c r="G1682" i="6"/>
  <c r="D1682" i="6"/>
  <c r="AH1681" i="6"/>
  <c r="Z1681" i="6"/>
  <c r="V1681" i="6"/>
  <c r="S1681" i="6"/>
  <c r="R1681" i="6"/>
  <c r="P1680" i="6"/>
  <c r="M1680" i="6"/>
  <c r="J1680" i="6"/>
  <c r="G1680" i="6"/>
  <c r="D1680" i="6"/>
  <c r="AH1679" i="6"/>
  <c r="Z1679" i="6"/>
  <c r="V1679" i="6"/>
  <c r="S1679" i="6"/>
  <c r="R1679" i="6"/>
  <c r="P1678" i="6"/>
  <c r="M1678" i="6"/>
  <c r="J1678" i="6"/>
  <c r="G1678" i="6"/>
  <c r="D1678" i="6"/>
  <c r="AH1677" i="6"/>
  <c r="Z1677" i="6"/>
  <c r="V1677" i="6"/>
  <c r="S1677" i="6"/>
  <c r="R1677" i="6"/>
  <c r="P1676" i="6"/>
  <c r="M1676" i="6"/>
  <c r="J1676" i="6"/>
  <c r="G1676" i="6"/>
  <c r="D1676" i="6"/>
  <c r="AH1675" i="6"/>
  <c r="Z1675" i="6"/>
  <c r="V1675" i="6"/>
  <c r="S1675" i="6"/>
  <c r="R1675" i="6"/>
  <c r="P1674" i="6"/>
  <c r="M1674" i="6"/>
  <c r="J1674" i="6"/>
  <c r="G1674" i="6"/>
  <c r="D1674" i="6"/>
  <c r="AH1673" i="6"/>
  <c r="Z1673" i="6"/>
  <c r="V1673" i="6"/>
  <c r="S1673" i="6"/>
  <c r="R1673" i="6"/>
  <c r="P1672" i="6"/>
  <c r="M1672" i="6"/>
  <c r="J1672" i="6"/>
  <c r="G1672" i="6"/>
  <c r="D1672" i="6"/>
  <c r="AH1671" i="6"/>
  <c r="Z1671" i="6"/>
  <c r="V1671" i="6"/>
  <c r="S1671" i="6"/>
  <c r="R1671" i="6"/>
  <c r="P1670" i="6"/>
  <c r="M1670" i="6"/>
  <c r="J1670" i="6"/>
  <c r="G1670" i="6"/>
  <c r="D1670" i="6"/>
  <c r="Z1669" i="6"/>
  <c r="V1669" i="6"/>
  <c r="S1669" i="6"/>
  <c r="R1669" i="6"/>
  <c r="P1668" i="6"/>
  <c r="M1668" i="6"/>
  <c r="J1668" i="6"/>
  <c r="G1668" i="6"/>
  <c r="D1668" i="6"/>
  <c r="Z1667" i="6"/>
  <c r="V1667" i="6"/>
  <c r="S1667" i="6"/>
  <c r="R1667" i="6"/>
  <c r="P1666" i="6"/>
  <c r="M1666" i="6"/>
  <c r="J1666" i="6"/>
  <c r="G1666" i="6"/>
  <c r="D1666" i="6"/>
  <c r="Z1665" i="6"/>
  <c r="V1665" i="6"/>
  <c r="S1665" i="6"/>
  <c r="R1665" i="6"/>
  <c r="P1664" i="6"/>
  <c r="M1664" i="6"/>
  <c r="J1664" i="6"/>
  <c r="G1664" i="6"/>
  <c r="D1664" i="6"/>
  <c r="Z1663" i="6"/>
  <c r="V1663" i="6"/>
  <c r="S1663" i="6"/>
  <c r="R1663" i="6"/>
  <c r="P1662" i="6"/>
  <c r="M1662" i="6"/>
  <c r="J1662" i="6"/>
  <c r="G1662" i="6"/>
  <c r="D1662" i="6"/>
  <c r="Z1661" i="6"/>
  <c r="V1661" i="6"/>
  <c r="S1661" i="6"/>
  <c r="R1661" i="6"/>
  <c r="P1660" i="6"/>
  <c r="M1660" i="6"/>
  <c r="J1660" i="6"/>
  <c r="G1660" i="6"/>
  <c r="D1660" i="6"/>
  <c r="Z1659" i="6"/>
  <c r="V1659" i="6"/>
  <c r="S1659" i="6"/>
  <c r="R1659" i="6"/>
  <c r="P1658" i="6"/>
  <c r="M1658" i="6"/>
  <c r="J1658" i="6"/>
  <c r="G1658" i="6"/>
  <c r="D1658" i="6"/>
  <c r="Z1657" i="6"/>
  <c r="V1657" i="6"/>
  <c r="S1657" i="6"/>
  <c r="R1657" i="6"/>
  <c r="P1656" i="6"/>
  <c r="M1656" i="6"/>
  <c r="J1656" i="6"/>
  <c r="G1656" i="6"/>
  <c r="D1656" i="6"/>
  <c r="Z1655" i="6"/>
  <c r="V1655" i="6"/>
  <c r="S1655" i="6"/>
  <c r="R1655" i="6"/>
  <c r="P1654" i="6"/>
  <c r="M1654" i="6"/>
  <c r="J1654" i="6"/>
  <c r="G1654" i="6"/>
  <c r="D1654" i="6"/>
  <c r="Z1653" i="6"/>
  <c r="V1653" i="6"/>
  <c r="S1653" i="6"/>
  <c r="R1653" i="6"/>
  <c r="P1652" i="6"/>
  <c r="M1652" i="6"/>
  <c r="J1652" i="6"/>
  <c r="G1652" i="6"/>
  <c r="D1652" i="6"/>
  <c r="Z1651" i="6"/>
  <c r="V1651" i="6"/>
  <c r="S1651" i="6"/>
  <c r="R1651" i="6"/>
  <c r="P1650" i="6"/>
  <c r="M1650" i="6"/>
  <c r="J1650" i="6"/>
  <c r="G1650" i="6"/>
  <c r="D1650" i="6"/>
  <c r="Z1649" i="6"/>
  <c r="V1649" i="6"/>
  <c r="S1649" i="6"/>
  <c r="R1649" i="6"/>
  <c r="P1648" i="6"/>
  <c r="M1648" i="6"/>
  <c r="J1648" i="6"/>
  <c r="G1648" i="6"/>
  <c r="D1648" i="6"/>
  <c r="Z1647" i="6"/>
  <c r="V1647" i="6"/>
  <c r="S1647" i="6"/>
  <c r="R1647" i="6"/>
  <c r="P1646" i="6"/>
  <c r="M1646" i="6"/>
  <c r="J1646" i="6"/>
  <c r="G1646" i="6"/>
  <c r="D1646" i="6"/>
  <c r="Z1645" i="6"/>
  <c r="V1645" i="6"/>
  <c r="S1645" i="6"/>
  <c r="R1645" i="6"/>
  <c r="P1644" i="6"/>
  <c r="M1644" i="6"/>
  <c r="J1644" i="6"/>
  <c r="G1644" i="6"/>
  <c r="D1644" i="6"/>
  <c r="Z1643" i="6"/>
  <c r="V1643" i="6"/>
  <c r="S1643" i="6"/>
  <c r="R1643" i="6"/>
  <c r="P1642" i="6"/>
  <c r="M1642" i="6"/>
  <c r="J1642" i="6"/>
  <c r="G1642" i="6"/>
  <c r="D1642" i="6"/>
  <c r="Z1641" i="6"/>
  <c r="V1641" i="6"/>
  <c r="S1641" i="6"/>
  <c r="R1641" i="6"/>
  <c r="P1640" i="6"/>
  <c r="M1640" i="6"/>
  <c r="J1640" i="6"/>
  <c r="G1640" i="6"/>
  <c r="D1640" i="6"/>
  <c r="AH1639" i="6"/>
  <c r="Z1639" i="6"/>
  <c r="V1639" i="6"/>
  <c r="S1639" i="6"/>
  <c r="R1639" i="6"/>
  <c r="P1638" i="6"/>
  <c r="M1638" i="6"/>
  <c r="J1638" i="6"/>
  <c r="G1638" i="6"/>
  <c r="D1638" i="6"/>
  <c r="AH1637" i="6"/>
  <c r="Z1637" i="6"/>
  <c r="V1637" i="6"/>
  <c r="S1637" i="6"/>
  <c r="R1637" i="6"/>
  <c r="P1636" i="6"/>
  <c r="M1636" i="6"/>
  <c r="J1636" i="6"/>
  <c r="G1636" i="6"/>
  <c r="D1636" i="6"/>
  <c r="AH1635" i="6"/>
  <c r="Z1635" i="6"/>
  <c r="V1635" i="6"/>
  <c r="S1635" i="6"/>
  <c r="R1635" i="6"/>
  <c r="P1634" i="6"/>
  <c r="M1634" i="6"/>
  <c r="J1634" i="6"/>
  <c r="G1634" i="6"/>
  <c r="D1634" i="6"/>
  <c r="AH1633" i="6"/>
  <c r="Z1633" i="6"/>
  <c r="V1633" i="6"/>
  <c r="S1633" i="6"/>
  <c r="R1633" i="6"/>
  <c r="P1632" i="6"/>
  <c r="M1632" i="6"/>
  <c r="J1632" i="6"/>
  <c r="G1632" i="6"/>
  <c r="D1632" i="6"/>
  <c r="AH1631" i="6"/>
  <c r="Z1631" i="6"/>
  <c r="V1631" i="6"/>
  <c r="S1631" i="6"/>
  <c r="R1631" i="6"/>
  <c r="P1630" i="6"/>
  <c r="M1630" i="6"/>
  <c r="J1630" i="6"/>
  <c r="G1630" i="6"/>
  <c r="D1630" i="6"/>
  <c r="AH1629" i="6"/>
  <c r="Z1629" i="6"/>
  <c r="V1629" i="6"/>
  <c r="S1629" i="6"/>
  <c r="R1629" i="6"/>
  <c r="P1628" i="6"/>
  <c r="M1628" i="6"/>
  <c r="J1628" i="6"/>
  <c r="G1628" i="6"/>
  <c r="D1628" i="6"/>
  <c r="AH1627" i="6"/>
  <c r="Z1627" i="6"/>
  <c r="V1627" i="6"/>
  <c r="S1627" i="6"/>
  <c r="R1627" i="6"/>
  <c r="P1626" i="6"/>
  <c r="M1626" i="6"/>
  <c r="J1626" i="6"/>
  <c r="G1626" i="6"/>
  <c r="D1626" i="6"/>
  <c r="AH1625" i="6"/>
  <c r="Z1625" i="6"/>
  <c r="V1625" i="6"/>
  <c r="S1625" i="6"/>
  <c r="R1625" i="6"/>
  <c r="P1624" i="6"/>
  <c r="M1624" i="6"/>
  <c r="J1624" i="6"/>
  <c r="G1624" i="6"/>
  <c r="D1624" i="6"/>
  <c r="AH1623" i="6"/>
  <c r="Z1623" i="6"/>
  <c r="V1623" i="6"/>
  <c r="S1623" i="6"/>
  <c r="R1623" i="6"/>
  <c r="P1622" i="6"/>
  <c r="M1622" i="6"/>
  <c r="J1622" i="6"/>
  <c r="G1622" i="6"/>
  <c r="D1622" i="6"/>
  <c r="AH1621" i="6"/>
  <c r="Z1621" i="6"/>
  <c r="V1621" i="6"/>
  <c r="S1621" i="6"/>
  <c r="R1621" i="6"/>
  <c r="P1620" i="6"/>
  <c r="M1620" i="6"/>
  <c r="J1620" i="6"/>
  <c r="G1620" i="6"/>
  <c r="D1620" i="6"/>
  <c r="AH1619" i="6"/>
  <c r="Z1619" i="6"/>
  <c r="V1619" i="6"/>
  <c r="S1619" i="6"/>
  <c r="R1619" i="6"/>
  <c r="P1618" i="6"/>
  <c r="M1618" i="6"/>
  <c r="J1618" i="6"/>
  <c r="G1618" i="6"/>
  <c r="D1618" i="6"/>
  <c r="AH1617" i="6"/>
  <c r="Z1617" i="6"/>
  <c r="V1617" i="6"/>
  <c r="S1617" i="6"/>
  <c r="R1617" i="6"/>
  <c r="P1616" i="6"/>
  <c r="M1616" i="6"/>
  <c r="J1616" i="6"/>
  <c r="G1616" i="6"/>
  <c r="D1616" i="6"/>
  <c r="AH1615" i="6"/>
  <c r="Z1615" i="6"/>
  <c r="V1615" i="6"/>
  <c r="S1615" i="6"/>
  <c r="R1615" i="6"/>
  <c r="P1614" i="6"/>
  <c r="M1614" i="6"/>
  <c r="J1614" i="6"/>
  <c r="G1614" i="6"/>
  <c r="D1614" i="6"/>
  <c r="AH1613" i="6"/>
  <c r="Z1613" i="6"/>
  <c r="V1613" i="6"/>
  <c r="S1613" i="6"/>
  <c r="R1613" i="6"/>
  <c r="P1612" i="6"/>
  <c r="M1612" i="6"/>
  <c r="J1612" i="6"/>
  <c r="G1612" i="6"/>
  <c r="D1612" i="6"/>
  <c r="AH1611" i="6"/>
  <c r="Z1611" i="6"/>
  <c r="V1611" i="6"/>
  <c r="S1611" i="6"/>
  <c r="R1611" i="6"/>
  <c r="P1610" i="6"/>
  <c r="M1610" i="6"/>
  <c r="J1610" i="6"/>
  <c r="G1610" i="6"/>
  <c r="D1610" i="6"/>
  <c r="AH1609" i="6"/>
  <c r="Z1609" i="6"/>
  <c r="V1609" i="6"/>
  <c r="S1609" i="6"/>
  <c r="R1609" i="6"/>
  <c r="P1608" i="6"/>
  <c r="M1608" i="6"/>
  <c r="J1608" i="6"/>
  <c r="G1608" i="6"/>
  <c r="D1608" i="6"/>
  <c r="AH1607" i="6"/>
  <c r="Z1607" i="6"/>
  <c r="V1607" i="6"/>
  <c r="S1607" i="6"/>
  <c r="R1607" i="6"/>
  <c r="P1606" i="6"/>
  <c r="M1606" i="6"/>
  <c r="J1606" i="6"/>
  <c r="G1606" i="6"/>
  <c r="D1606" i="6"/>
  <c r="Z1605" i="6"/>
  <c r="V1605" i="6"/>
  <c r="S1605" i="6"/>
  <c r="R1605" i="6"/>
  <c r="P1604" i="6"/>
  <c r="M1604" i="6"/>
  <c r="J1604" i="6"/>
  <c r="G1604" i="6"/>
  <c r="D1604" i="6"/>
  <c r="Z1603" i="6"/>
  <c r="V1603" i="6"/>
  <c r="S1603" i="6"/>
  <c r="R1603" i="6"/>
  <c r="P1602" i="6"/>
  <c r="M1602" i="6"/>
  <c r="J1602" i="6"/>
  <c r="G1602" i="6"/>
  <c r="D1602" i="6"/>
  <c r="Z1601" i="6"/>
  <c r="V1601" i="6"/>
  <c r="S1601" i="6"/>
  <c r="R1601" i="6"/>
  <c r="P1600" i="6"/>
  <c r="M1600" i="6"/>
  <c r="J1600" i="6"/>
  <c r="G1600" i="6"/>
  <c r="D1600" i="6"/>
  <c r="Z1599" i="6"/>
  <c r="V1599" i="6"/>
  <c r="S1599" i="6"/>
  <c r="R1599" i="6"/>
  <c r="P1598" i="6"/>
  <c r="M1598" i="6"/>
  <c r="J1598" i="6"/>
  <c r="G1598" i="6"/>
  <c r="D1598" i="6"/>
  <c r="Z1597" i="6"/>
  <c r="V1597" i="6"/>
  <c r="S1597" i="6"/>
  <c r="R1597" i="6"/>
  <c r="P1596" i="6"/>
  <c r="M1596" i="6"/>
  <c r="J1596" i="6"/>
  <c r="G1596" i="6"/>
  <c r="D1596" i="6"/>
  <c r="Z1595" i="6"/>
  <c r="V1595" i="6"/>
  <c r="S1595" i="6"/>
  <c r="R1595" i="6"/>
  <c r="P1594" i="6"/>
  <c r="M1594" i="6"/>
  <c r="J1594" i="6"/>
  <c r="G1594" i="6"/>
  <c r="D1594" i="6"/>
  <c r="AH1593" i="6"/>
  <c r="Z1593" i="6"/>
  <c r="V1593" i="6"/>
  <c r="S1593" i="6"/>
  <c r="R1593" i="6"/>
  <c r="P1592" i="6"/>
  <c r="M1592" i="6"/>
  <c r="J1592" i="6"/>
  <c r="G1592" i="6"/>
  <c r="D1592" i="6"/>
  <c r="AH1591" i="6"/>
  <c r="Z1591" i="6"/>
  <c r="V1591" i="6"/>
  <c r="S1591" i="6"/>
  <c r="R1591" i="6"/>
  <c r="P1590" i="6"/>
  <c r="M1590" i="6"/>
  <c r="J1590" i="6"/>
  <c r="G1590" i="6"/>
  <c r="D1590" i="6"/>
  <c r="AH1589" i="6"/>
  <c r="Z1589" i="6"/>
  <c r="V1589" i="6"/>
  <c r="S1589" i="6"/>
  <c r="R1589" i="6"/>
  <c r="P1588" i="6"/>
  <c r="M1588" i="6"/>
  <c r="J1588" i="6"/>
  <c r="G1588" i="6"/>
  <c r="D1588" i="6"/>
  <c r="AH1587" i="6"/>
  <c r="Z1587" i="6"/>
  <c r="V1587" i="6"/>
  <c r="S1587" i="6"/>
  <c r="R1587" i="6"/>
  <c r="P1586" i="6"/>
  <c r="M1586" i="6"/>
  <c r="J1586" i="6"/>
  <c r="G1586" i="6"/>
  <c r="D1586" i="6"/>
  <c r="AH1585" i="6"/>
  <c r="Z1585" i="6"/>
  <c r="V1585" i="6"/>
  <c r="S1585" i="6"/>
  <c r="R1585" i="6"/>
  <c r="P1584" i="6"/>
  <c r="M1584" i="6"/>
  <c r="J1584" i="6"/>
  <c r="G1584" i="6"/>
  <c r="D1584" i="6"/>
  <c r="AH1583" i="6"/>
  <c r="Z1583" i="6"/>
  <c r="V1583" i="6"/>
  <c r="S1583" i="6"/>
  <c r="R1583" i="6"/>
  <c r="P1582" i="6"/>
  <c r="M1582" i="6"/>
  <c r="J1582" i="6"/>
  <c r="G1582" i="6"/>
  <c r="D1582" i="6"/>
  <c r="AH1581" i="6"/>
  <c r="Z1581" i="6"/>
  <c r="V1581" i="6"/>
  <c r="S1581" i="6"/>
  <c r="R1581" i="6"/>
  <c r="P1580" i="6"/>
  <c r="M1580" i="6"/>
  <c r="J1580" i="6"/>
  <c r="G1580" i="6"/>
  <c r="D1580" i="6"/>
  <c r="AH1579" i="6"/>
  <c r="Z1579" i="6"/>
  <c r="V1579" i="6"/>
  <c r="S1579" i="6"/>
  <c r="R1579" i="6"/>
  <c r="P1578" i="6"/>
  <c r="M1578" i="6"/>
  <c r="J1578" i="6"/>
  <c r="G1578" i="6"/>
  <c r="D1578" i="6"/>
  <c r="AH1577" i="6"/>
  <c r="Z1577" i="6"/>
  <c r="V1577" i="6"/>
  <c r="S1577" i="6"/>
  <c r="R1577" i="6"/>
  <c r="P1576" i="6"/>
  <c r="M1576" i="6"/>
  <c r="J1576" i="6"/>
  <c r="G1576" i="6"/>
  <c r="D1576" i="6"/>
  <c r="Z1575" i="6"/>
  <c r="V1575" i="6"/>
  <c r="S1575" i="6"/>
  <c r="R1575" i="6"/>
  <c r="P1574" i="6"/>
  <c r="M1574" i="6"/>
  <c r="J1574" i="6"/>
  <c r="G1574" i="6"/>
  <c r="D1574" i="6"/>
  <c r="Z1573" i="6"/>
  <c r="V1573" i="6"/>
  <c r="S1573" i="6"/>
  <c r="R1573" i="6"/>
  <c r="P1572" i="6"/>
  <c r="M1572" i="6"/>
  <c r="J1572" i="6"/>
  <c r="G1572" i="6"/>
  <c r="D1572" i="6"/>
  <c r="Z1571" i="6"/>
  <c r="V1571" i="6"/>
  <c r="S1571" i="6"/>
  <c r="R1571" i="6"/>
  <c r="P1570" i="6"/>
  <c r="M1570" i="6"/>
  <c r="J1570" i="6"/>
  <c r="G1570" i="6"/>
  <c r="D1570" i="6"/>
  <c r="Z1569" i="6"/>
  <c r="V1569" i="6"/>
  <c r="S1569" i="6"/>
  <c r="R1569" i="6"/>
  <c r="P1568" i="6"/>
  <c r="M1568" i="6"/>
  <c r="J1568" i="6"/>
  <c r="G1568" i="6"/>
  <c r="D1568" i="6"/>
  <c r="Z1567" i="6"/>
  <c r="V1567" i="6"/>
  <c r="S1567" i="6"/>
  <c r="R1567" i="6"/>
  <c r="P1566" i="6"/>
  <c r="M1566" i="6"/>
  <c r="J1566" i="6"/>
  <c r="G1566" i="6"/>
  <c r="D1566" i="6"/>
  <c r="Z1565" i="6"/>
  <c r="V1565" i="6"/>
  <c r="S1565" i="6"/>
  <c r="R1565" i="6"/>
  <c r="P1564" i="6"/>
  <c r="M1564" i="6"/>
  <c r="J1564" i="6"/>
  <c r="G1564" i="6"/>
  <c r="D1564" i="6"/>
  <c r="Z1563" i="6"/>
  <c r="V1563" i="6"/>
  <c r="S1563" i="6"/>
  <c r="R1563" i="6"/>
  <c r="P1562" i="6"/>
  <c r="M1562" i="6"/>
  <c r="J1562" i="6"/>
  <c r="G1562" i="6"/>
  <c r="D1562" i="6"/>
  <c r="Z1561" i="6"/>
  <c r="V1561" i="6"/>
  <c r="S1561" i="6"/>
  <c r="R1561" i="6"/>
  <c r="P1560" i="6"/>
  <c r="M1560" i="6"/>
  <c r="J1560" i="6"/>
  <c r="G1560" i="6"/>
  <c r="D1560" i="6"/>
  <c r="Z1559" i="6"/>
  <c r="V1559" i="6"/>
  <c r="S1559" i="6"/>
  <c r="R1559" i="6"/>
  <c r="P1558" i="6"/>
  <c r="M1558" i="6"/>
  <c r="J1558" i="6"/>
  <c r="G1558" i="6"/>
  <c r="D1558" i="6"/>
  <c r="Z1557" i="6"/>
  <c r="V1557" i="6"/>
  <c r="S1557" i="6"/>
  <c r="R1557" i="6"/>
  <c r="P1556" i="6"/>
  <c r="M1556" i="6"/>
  <c r="J1556" i="6"/>
  <c r="G1556" i="6"/>
  <c r="D1556" i="6"/>
  <c r="Z1555" i="6"/>
  <c r="V1555" i="6"/>
  <c r="S1555" i="6"/>
  <c r="R1555" i="6"/>
  <c r="P1554" i="6"/>
  <c r="M1554" i="6"/>
  <c r="J1554" i="6"/>
  <c r="G1554" i="6"/>
  <c r="D1554" i="6"/>
  <c r="Z1553" i="6"/>
  <c r="V1553" i="6"/>
  <c r="S1553" i="6"/>
  <c r="R1553" i="6"/>
  <c r="P1552" i="6"/>
  <c r="M1552" i="6"/>
  <c r="J1552" i="6"/>
  <c r="G1552" i="6"/>
  <c r="D1552" i="6"/>
  <c r="AH1551" i="6"/>
  <c r="Z1551" i="6"/>
  <c r="V1551" i="6"/>
  <c r="S1551" i="6"/>
  <c r="R1551" i="6"/>
  <c r="P1550" i="6"/>
  <c r="M1550" i="6"/>
  <c r="J1550" i="6"/>
  <c r="G1550" i="6"/>
  <c r="D1550" i="6"/>
  <c r="AH1549" i="6"/>
  <c r="Z1549" i="6"/>
  <c r="V1549" i="6"/>
  <c r="S1549" i="6"/>
  <c r="R1549" i="6"/>
  <c r="P1548" i="6"/>
  <c r="M1548" i="6"/>
  <c r="J1548" i="6"/>
  <c r="G1548" i="6"/>
  <c r="D1548" i="6"/>
  <c r="AH1547" i="6"/>
  <c r="Z1547" i="6"/>
  <c r="V1547" i="6"/>
  <c r="S1547" i="6"/>
  <c r="R1547" i="6"/>
  <c r="P1546" i="6"/>
  <c r="M1546" i="6"/>
  <c r="J1546" i="6"/>
  <c r="G1546" i="6"/>
  <c r="D1546" i="6"/>
  <c r="AH1545" i="6"/>
  <c r="Z1545" i="6"/>
  <c r="V1545" i="6"/>
  <c r="S1545" i="6"/>
  <c r="R1545" i="6"/>
  <c r="P1544" i="6"/>
  <c r="M1544" i="6"/>
  <c r="J1544" i="6"/>
  <c r="G1544" i="6"/>
  <c r="D1544" i="6"/>
  <c r="AH1543" i="6"/>
  <c r="Z1543" i="6"/>
  <c r="V1543" i="6"/>
  <c r="S1543" i="6"/>
  <c r="R1543" i="6"/>
  <c r="P1542" i="6"/>
  <c r="M1542" i="6"/>
  <c r="J1542" i="6"/>
  <c r="G1542" i="6"/>
  <c r="D1542" i="6"/>
  <c r="AH1541" i="6"/>
  <c r="Z1541" i="6"/>
  <c r="V1541" i="6"/>
  <c r="S1541" i="6"/>
  <c r="R1541" i="6"/>
  <c r="P1540" i="6"/>
  <c r="M1540" i="6"/>
  <c r="J1540" i="6"/>
  <c r="G1540" i="6"/>
  <c r="D1540" i="6"/>
  <c r="AH1539" i="6"/>
  <c r="Z1539" i="6"/>
  <c r="V1539" i="6"/>
  <c r="S1539" i="6"/>
  <c r="R1539" i="6"/>
  <c r="P1538" i="6"/>
  <c r="M1538" i="6"/>
  <c r="J1538" i="6"/>
  <c r="G1538" i="6"/>
  <c r="D1538" i="6"/>
  <c r="AH1537" i="6"/>
  <c r="Z1537" i="6"/>
  <c r="V1537" i="6"/>
  <c r="S1537" i="6"/>
  <c r="R1537" i="6"/>
  <c r="P1536" i="6"/>
  <c r="M1536" i="6"/>
  <c r="J1536" i="6"/>
  <c r="G1536" i="6"/>
  <c r="D1536" i="6"/>
  <c r="AH1535" i="6"/>
  <c r="Z1535" i="6"/>
  <c r="V1535" i="6"/>
  <c r="S1535" i="6"/>
  <c r="R1535" i="6"/>
  <c r="P1534" i="6"/>
  <c r="M1534" i="6"/>
  <c r="J1534" i="6"/>
  <c r="G1534" i="6"/>
  <c r="D1534" i="6"/>
  <c r="AH1533" i="6"/>
  <c r="Z1533" i="6"/>
  <c r="V1533" i="6"/>
  <c r="S1533" i="6"/>
  <c r="R1533" i="6"/>
  <c r="P1532" i="6"/>
  <c r="M1532" i="6"/>
  <c r="J1532" i="6"/>
  <c r="G1532" i="6"/>
  <c r="D1532" i="6"/>
  <c r="AH1531" i="6"/>
  <c r="Z1531" i="6"/>
  <c r="V1531" i="6"/>
  <c r="S1531" i="6"/>
  <c r="R1531" i="6"/>
  <c r="P1530" i="6"/>
  <c r="M1530" i="6"/>
  <c r="J1530" i="6"/>
  <c r="G1530" i="6"/>
  <c r="D1530" i="6"/>
  <c r="Z1529" i="6"/>
  <c r="V1529" i="6"/>
  <c r="S1529" i="6"/>
  <c r="R1529" i="6"/>
  <c r="P1528" i="6"/>
  <c r="M1528" i="6"/>
  <c r="J1528" i="6"/>
  <c r="G1528" i="6"/>
  <c r="D1528" i="6"/>
  <c r="Z1527" i="6"/>
  <c r="V1527" i="6"/>
  <c r="S1527" i="6"/>
  <c r="R1527" i="6"/>
  <c r="P1526" i="6"/>
  <c r="M1526" i="6"/>
  <c r="J1526" i="6"/>
  <c r="G1526" i="6"/>
  <c r="D1526" i="6"/>
  <c r="Z1525" i="6"/>
  <c r="V1525" i="6"/>
  <c r="S1525" i="6"/>
  <c r="R1525" i="6"/>
  <c r="P1524" i="6"/>
  <c r="M1524" i="6"/>
  <c r="J1524" i="6"/>
  <c r="G1524" i="6"/>
  <c r="D1524" i="6"/>
  <c r="Z1523" i="6"/>
  <c r="V1523" i="6"/>
  <c r="S1523" i="6"/>
  <c r="R1523" i="6"/>
  <c r="P1522" i="6"/>
  <c r="M1522" i="6"/>
  <c r="J1522" i="6"/>
  <c r="G1522" i="6"/>
  <c r="D1522" i="6"/>
  <c r="Z1521" i="6"/>
  <c r="V1521" i="6"/>
  <c r="S1521" i="6"/>
  <c r="R1521" i="6"/>
  <c r="P1520" i="6"/>
  <c r="M1520" i="6"/>
  <c r="J1520" i="6"/>
  <c r="G1520" i="6"/>
  <c r="D1520" i="6"/>
  <c r="Z1519" i="6"/>
  <c r="V1519" i="6"/>
  <c r="S1519" i="6"/>
  <c r="R1519" i="6"/>
  <c r="P1518" i="6"/>
  <c r="M1518" i="6"/>
  <c r="J1518" i="6"/>
  <c r="G1518" i="6"/>
  <c r="D1518" i="6"/>
  <c r="Z1517" i="6"/>
  <c r="V1517" i="6"/>
  <c r="S1517" i="6"/>
  <c r="R1517" i="6"/>
  <c r="P1516" i="6"/>
  <c r="M1516" i="6"/>
  <c r="J1516" i="6"/>
  <c r="G1516" i="6"/>
  <c r="D1516" i="6"/>
  <c r="Z1515" i="6"/>
  <c r="V1515" i="6"/>
  <c r="S1515" i="6"/>
  <c r="R1515" i="6"/>
  <c r="P1514" i="6"/>
  <c r="M1514" i="6"/>
  <c r="J1514" i="6"/>
  <c r="G1514" i="6"/>
  <c r="D1514" i="6"/>
  <c r="AH1513" i="6"/>
  <c r="Z1513" i="6"/>
  <c r="V1513" i="6"/>
  <c r="S1513" i="6"/>
  <c r="R1513" i="6"/>
  <c r="P1512" i="6"/>
  <c r="M1512" i="6"/>
  <c r="J1512" i="6"/>
  <c r="G1512" i="6"/>
  <c r="D1512" i="6"/>
  <c r="AH1511" i="6"/>
  <c r="Z1511" i="6"/>
  <c r="V1511" i="6"/>
  <c r="S1511" i="6"/>
  <c r="R1511" i="6"/>
  <c r="P1510" i="6"/>
  <c r="M1510" i="6"/>
  <c r="J1510" i="6"/>
  <c r="G1510" i="6"/>
  <c r="D1510" i="6"/>
  <c r="AH1509" i="6"/>
  <c r="Z1509" i="6"/>
  <c r="V1509" i="6"/>
  <c r="S1509" i="6"/>
  <c r="R1509" i="6"/>
  <c r="P1508" i="6"/>
  <c r="M1508" i="6"/>
  <c r="J1508" i="6"/>
  <c r="G1508" i="6"/>
  <c r="D1508" i="6"/>
  <c r="AH1507" i="6"/>
  <c r="Z1507" i="6"/>
  <c r="V1507" i="6"/>
  <c r="S1507" i="6"/>
  <c r="R1507" i="6"/>
  <c r="P1506" i="6"/>
  <c r="M1506" i="6"/>
  <c r="J1506" i="6"/>
  <c r="G1506" i="6"/>
  <c r="D1506" i="6"/>
  <c r="AH1505" i="6"/>
  <c r="Z1505" i="6"/>
  <c r="V1505" i="6"/>
  <c r="S1505" i="6"/>
  <c r="R1505" i="6"/>
  <c r="P1504" i="6"/>
  <c r="M1504" i="6"/>
  <c r="J1504" i="6"/>
  <c r="G1504" i="6"/>
  <c r="D1504" i="6"/>
  <c r="AH1503" i="6"/>
  <c r="Z1503" i="6"/>
  <c r="V1503" i="6"/>
  <c r="S1503" i="6"/>
  <c r="R1503" i="6"/>
  <c r="P1502" i="6"/>
  <c r="M1502" i="6"/>
  <c r="J1502" i="6"/>
  <c r="G1502" i="6"/>
  <c r="D1502" i="6"/>
  <c r="AH1501" i="6"/>
  <c r="Z1501" i="6"/>
  <c r="V1501" i="6"/>
  <c r="S1501" i="6"/>
  <c r="R1501" i="6"/>
  <c r="P1500" i="6"/>
  <c r="M1500" i="6"/>
  <c r="J1500" i="6"/>
  <c r="G1500" i="6"/>
  <c r="D1500" i="6"/>
  <c r="AH1499" i="6"/>
  <c r="Z1499" i="6"/>
  <c r="V1499" i="6"/>
  <c r="S1499" i="6"/>
  <c r="R1499" i="6"/>
  <c r="P1498" i="6"/>
  <c r="M1498" i="6"/>
  <c r="J1498" i="6"/>
  <c r="G1498" i="6"/>
  <c r="D1498" i="6"/>
  <c r="AH1497" i="6"/>
  <c r="Z1497" i="6"/>
  <c r="V1497" i="6"/>
  <c r="S1497" i="6"/>
  <c r="R1497" i="6"/>
  <c r="P1496" i="6"/>
  <c r="M1496" i="6"/>
  <c r="J1496" i="6"/>
  <c r="G1496" i="6"/>
  <c r="D1496" i="6"/>
  <c r="AH1495" i="6"/>
  <c r="Z1495" i="6"/>
  <c r="V1495" i="6"/>
  <c r="S1495" i="6"/>
  <c r="R1495" i="6"/>
  <c r="P1494" i="6"/>
  <c r="M1494" i="6"/>
  <c r="J1494" i="6"/>
  <c r="G1494" i="6"/>
  <c r="D1494" i="6"/>
  <c r="AH1493" i="6"/>
  <c r="Z1493" i="6"/>
  <c r="V1493" i="6"/>
  <c r="S1493" i="6"/>
  <c r="R1493" i="6"/>
  <c r="P1492" i="6"/>
  <c r="M1492" i="6"/>
  <c r="J1492" i="6"/>
  <c r="G1492" i="6"/>
  <c r="D1492" i="6"/>
  <c r="AH1491" i="6"/>
  <c r="Z1491" i="6"/>
  <c r="V1491" i="6"/>
  <c r="S1491" i="6"/>
  <c r="R1491" i="6"/>
  <c r="P1490" i="6"/>
  <c r="M1490" i="6"/>
  <c r="J1490" i="6"/>
  <c r="G1490" i="6"/>
  <c r="D1490" i="6"/>
  <c r="AH1489" i="6"/>
  <c r="Z1489" i="6"/>
  <c r="V1489" i="6"/>
  <c r="S1489" i="6"/>
  <c r="R1489" i="6"/>
  <c r="P1488" i="6"/>
  <c r="M1488" i="6"/>
  <c r="J1488" i="6"/>
  <c r="G1488" i="6"/>
  <c r="D1488" i="6"/>
  <c r="AH1487" i="6"/>
  <c r="Z1487" i="6"/>
  <c r="V1487" i="6"/>
  <c r="S1487" i="6"/>
  <c r="R1487" i="6"/>
  <c r="P1486" i="6"/>
  <c r="M1486" i="6"/>
  <c r="J1486" i="6"/>
  <c r="G1486" i="6"/>
  <c r="D1486" i="6"/>
  <c r="AH1485" i="6"/>
  <c r="Z1485" i="6"/>
  <c r="V1485" i="6"/>
  <c r="S1485" i="6"/>
  <c r="R1485" i="6"/>
  <c r="P1484" i="6"/>
  <c r="M1484" i="6"/>
  <c r="J1484" i="6"/>
  <c r="G1484" i="6"/>
  <c r="D1484" i="6"/>
  <c r="AH1483" i="6"/>
  <c r="Z1483" i="6"/>
  <c r="V1483" i="6"/>
  <c r="S1483" i="6"/>
  <c r="R1483" i="6"/>
  <c r="P1482" i="6"/>
  <c r="M1482" i="6"/>
  <c r="J1482" i="6"/>
  <c r="G1482" i="6"/>
  <c r="D1482" i="6"/>
  <c r="AH1481" i="6"/>
  <c r="Z1481" i="6"/>
  <c r="V1481" i="6"/>
  <c r="S1481" i="6"/>
  <c r="R1481" i="6"/>
  <c r="P1480" i="6"/>
  <c r="M1480" i="6"/>
  <c r="J1480" i="6"/>
  <c r="G1480" i="6"/>
  <c r="D1480" i="6"/>
  <c r="AH1479" i="6"/>
  <c r="Z1479" i="6"/>
  <c r="V1479" i="6"/>
  <c r="S1479" i="6"/>
  <c r="R1479" i="6"/>
  <c r="P1478" i="6"/>
  <c r="M1478" i="6"/>
  <c r="J1478" i="6"/>
  <c r="G1478" i="6"/>
  <c r="D1478" i="6"/>
  <c r="Z1477" i="6"/>
  <c r="V1477" i="6"/>
  <c r="S1477" i="6"/>
  <c r="R1477" i="6"/>
  <c r="P1476" i="6"/>
  <c r="M1476" i="6"/>
  <c r="J1476" i="6"/>
  <c r="G1476" i="6"/>
  <c r="D1476" i="6"/>
  <c r="Z1475" i="6"/>
  <c r="V1475" i="6"/>
  <c r="S1475" i="6"/>
  <c r="R1475" i="6"/>
  <c r="P1474" i="6"/>
  <c r="M1474" i="6"/>
  <c r="J1474" i="6"/>
  <c r="G1474" i="6"/>
  <c r="D1474" i="6"/>
  <c r="Z1473" i="6"/>
  <c r="V1473" i="6"/>
  <c r="S1473" i="6"/>
  <c r="R1473" i="6"/>
  <c r="P1472" i="6"/>
  <c r="M1472" i="6"/>
  <c r="J1472" i="6"/>
  <c r="G1472" i="6"/>
  <c r="D1472" i="6"/>
  <c r="Z1471" i="6"/>
  <c r="V1471" i="6"/>
  <c r="S1471" i="6"/>
  <c r="R1471" i="6"/>
  <c r="P1470" i="6"/>
  <c r="M1470" i="6"/>
  <c r="J1470" i="6"/>
  <c r="G1470" i="6"/>
  <c r="D1470" i="6"/>
  <c r="AH1469" i="6"/>
  <c r="Z1469" i="6"/>
  <c r="V1469" i="6"/>
  <c r="S1469" i="6"/>
  <c r="R1469" i="6"/>
  <c r="P1468" i="6"/>
  <c r="M1468" i="6"/>
  <c r="J1468" i="6"/>
  <c r="G1468" i="6"/>
  <c r="D1468" i="6"/>
  <c r="AH1467" i="6"/>
  <c r="Z1467" i="6"/>
  <c r="V1467" i="6"/>
  <c r="S1467" i="6"/>
  <c r="R1467" i="6"/>
  <c r="P1466" i="6"/>
  <c r="M1466" i="6"/>
  <c r="J1466" i="6"/>
  <c r="G1466" i="6"/>
  <c r="D1466" i="6"/>
  <c r="AH1465" i="6"/>
  <c r="Z1465" i="6"/>
  <c r="V1465" i="6"/>
  <c r="S1465" i="6"/>
  <c r="R1465" i="6"/>
  <c r="P1464" i="6"/>
  <c r="M1464" i="6"/>
  <c r="J1464" i="6"/>
  <c r="G1464" i="6"/>
  <c r="D1464" i="6"/>
  <c r="AH1463" i="6"/>
  <c r="Z1463" i="6"/>
  <c r="V1463" i="6"/>
  <c r="S1463" i="6"/>
  <c r="R1463" i="6"/>
  <c r="P1462" i="6"/>
  <c r="M1462" i="6"/>
  <c r="J1462" i="6"/>
  <c r="G1462" i="6"/>
  <c r="D1462" i="6"/>
  <c r="AH1461" i="6"/>
  <c r="Z1461" i="6"/>
  <c r="V1461" i="6"/>
  <c r="S1461" i="6"/>
  <c r="R1461" i="6"/>
  <c r="P1460" i="6"/>
  <c r="M1460" i="6"/>
  <c r="J1460" i="6"/>
  <c r="G1460" i="6"/>
  <c r="D1460" i="6"/>
  <c r="AH1459" i="6"/>
  <c r="Z1459" i="6"/>
  <c r="V1459" i="6"/>
  <c r="S1459" i="6"/>
  <c r="R1459" i="6"/>
  <c r="P1458" i="6"/>
  <c r="M1458" i="6"/>
  <c r="J1458" i="6"/>
  <c r="G1458" i="6"/>
  <c r="D1458" i="6"/>
  <c r="AH1457" i="6"/>
  <c r="Z1457" i="6"/>
  <c r="V1457" i="6"/>
  <c r="S1457" i="6"/>
  <c r="R1457" i="6"/>
  <c r="P1456" i="6"/>
  <c r="M1456" i="6"/>
  <c r="J1456" i="6"/>
  <c r="G1456" i="6"/>
  <c r="D1456" i="6"/>
  <c r="AH1455" i="6"/>
  <c r="Z1455" i="6"/>
  <c r="V1455" i="6"/>
  <c r="S1455" i="6"/>
  <c r="R1455" i="6"/>
  <c r="P1454" i="6"/>
  <c r="M1454" i="6"/>
  <c r="J1454" i="6"/>
  <c r="G1454" i="6"/>
  <c r="D1454" i="6"/>
  <c r="AH1453" i="6"/>
  <c r="Z1453" i="6"/>
  <c r="V1453" i="6"/>
  <c r="S1453" i="6"/>
  <c r="R1453" i="6"/>
  <c r="T1520" i="6" l="1"/>
  <c r="T1574" i="6"/>
  <c r="T1580" i="6"/>
  <c r="T1694" i="6"/>
  <c r="T1700" i="6"/>
  <c r="T1468" i="6"/>
  <c r="T1458" i="6"/>
  <c r="T1708" i="6"/>
  <c r="T1460" i="6"/>
  <c r="T1576" i="6"/>
  <c r="T1532" i="6"/>
  <c r="T1470" i="6"/>
  <c r="T1558" i="6"/>
  <c r="T1516" i="6"/>
  <c r="T1630" i="6"/>
  <c r="T1560" i="6"/>
  <c r="T1646" i="6"/>
  <c r="T1538" i="6"/>
  <c r="T1578" i="6"/>
  <c r="T1642" i="6"/>
  <c r="T1592" i="6"/>
  <c r="T1716" i="6"/>
  <c r="T1466" i="6"/>
  <c r="T1706" i="6"/>
  <c r="T1508" i="6"/>
  <c r="T1556" i="6"/>
  <c r="T1506" i="6"/>
  <c r="T1518" i="6"/>
  <c r="T1610" i="6"/>
  <c r="T1546" i="6"/>
  <c r="T1478" i="6"/>
  <c r="T1608" i="6"/>
  <c r="T1710" i="6"/>
  <c r="T1502" i="6"/>
  <c r="T1514" i="6"/>
  <c r="T1544" i="6"/>
  <c r="T1550" i="6"/>
  <c r="T1604" i="6"/>
  <c r="T1606" i="6"/>
  <c r="T1696" i="6"/>
  <c r="T1454" i="6"/>
  <c r="T1588" i="6"/>
  <c r="T1480" i="6"/>
  <c r="T1462" i="6"/>
  <c r="T1464" i="6"/>
  <c r="T1472" i="6"/>
  <c r="T1522" i="6"/>
  <c r="T1536" i="6"/>
  <c r="T1552" i="6"/>
  <c r="T1572" i="6"/>
  <c r="T1594" i="6"/>
  <c r="T1596" i="6"/>
  <c r="T1618" i="6"/>
  <c r="T1632" i="6"/>
  <c r="T1652" i="6"/>
  <c r="T1654" i="6"/>
  <c r="T1656" i="6"/>
  <c r="T1658" i="6"/>
  <c r="T1660" i="6"/>
  <c r="T1662" i="6"/>
  <c r="T1666" i="6"/>
  <c r="T1682" i="6"/>
  <c r="T1684" i="6"/>
  <c r="T1690" i="6"/>
  <c r="T1692" i="6"/>
  <c r="T1702" i="6"/>
  <c r="T1712" i="6"/>
  <c r="T1498" i="6"/>
  <c r="T1562" i="6"/>
  <c r="T1568" i="6"/>
  <c r="T1570" i="6"/>
  <c r="T1626" i="6"/>
  <c r="T1628" i="6"/>
  <c r="T1638" i="6"/>
  <c r="T1648" i="6"/>
  <c r="T1650" i="6"/>
  <c r="T1714" i="6"/>
  <c r="T1476" i="6"/>
  <c r="T1554" i="6"/>
  <c r="T1584" i="6"/>
  <c r="T1590" i="6"/>
  <c r="T1600" i="6"/>
  <c r="T1698" i="6"/>
  <c r="T1622" i="6"/>
  <c r="T1624" i="6"/>
  <c r="T1528" i="6"/>
  <c r="T1542" i="6"/>
  <c r="T1548" i="6"/>
  <c r="T1564" i="6"/>
  <c r="T1582" i="6"/>
  <c r="T1704" i="6"/>
  <c r="T1526" i="6"/>
  <c r="T1636" i="6"/>
  <c r="T1664" i="6"/>
  <c r="T1524" i="6"/>
  <c r="T1530" i="6"/>
  <c r="T1674" i="6"/>
  <c r="T1598" i="6"/>
  <c r="T1474" i="6"/>
  <c r="T1504" i="6"/>
  <c r="T1510" i="6"/>
  <c r="T1566" i="6"/>
  <c r="T1586" i="6"/>
  <c r="T1602" i="6"/>
  <c r="T1620" i="6"/>
  <c r="T1634" i="6"/>
  <c r="T1678" i="6"/>
  <c r="T1452" i="6"/>
  <c r="P1452" i="6"/>
  <c r="M1452" i="6"/>
  <c r="J1452" i="6"/>
  <c r="G1452" i="6"/>
  <c r="D1452" i="6"/>
  <c r="AH1451" i="6"/>
  <c r="Z1451" i="6"/>
  <c r="V1451" i="6"/>
  <c r="S1451" i="6"/>
  <c r="R1451" i="6"/>
  <c r="P1450" i="6"/>
  <c r="M1450" i="6"/>
  <c r="J1450" i="6"/>
  <c r="G1450" i="6"/>
  <c r="D1450" i="6"/>
  <c r="AH1449" i="6"/>
  <c r="Z1449" i="6"/>
  <c r="V1449" i="6"/>
  <c r="S1449" i="6"/>
  <c r="R1449" i="6"/>
  <c r="P1448" i="6"/>
  <c r="M1448" i="6"/>
  <c r="J1448" i="6"/>
  <c r="G1448" i="6"/>
  <c r="D1448" i="6"/>
  <c r="AH1447" i="6"/>
  <c r="Z1447" i="6"/>
  <c r="V1447" i="6"/>
  <c r="S1447" i="6"/>
  <c r="R1447" i="6"/>
  <c r="P1446" i="6"/>
  <c r="M1446" i="6"/>
  <c r="J1446" i="6"/>
  <c r="G1446" i="6"/>
  <c r="D1446" i="6"/>
  <c r="AH1445" i="6"/>
  <c r="Z1445" i="6"/>
  <c r="V1445" i="6"/>
  <c r="S1445" i="6"/>
  <c r="R1445" i="6"/>
  <c r="P1444" i="6"/>
  <c r="M1444" i="6"/>
  <c r="J1444" i="6"/>
  <c r="G1444" i="6"/>
  <c r="D1444" i="6"/>
  <c r="AH1443" i="6"/>
  <c r="Z1443" i="6"/>
  <c r="V1443" i="6"/>
  <c r="S1443" i="6"/>
  <c r="R1443" i="6"/>
  <c r="P1442" i="6"/>
  <c r="M1442" i="6"/>
  <c r="J1442" i="6"/>
  <c r="G1442" i="6"/>
  <c r="D1442" i="6"/>
  <c r="AH1441" i="6"/>
  <c r="Z1441" i="6"/>
  <c r="V1441" i="6"/>
  <c r="S1441" i="6"/>
  <c r="R1441" i="6"/>
  <c r="P1440" i="6"/>
  <c r="M1440" i="6"/>
  <c r="J1440" i="6"/>
  <c r="G1440" i="6"/>
  <c r="D1440" i="6"/>
  <c r="AH1439" i="6"/>
  <c r="Z1439" i="6"/>
  <c r="V1439" i="6"/>
  <c r="S1439" i="6"/>
  <c r="R1439" i="6"/>
  <c r="P1438" i="6"/>
  <c r="M1438" i="6"/>
  <c r="J1438" i="6"/>
  <c r="G1438" i="6"/>
  <c r="D1438" i="6"/>
  <c r="AH1437" i="6"/>
  <c r="Z1437" i="6"/>
  <c r="V1437" i="6"/>
  <c r="S1437" i="6"/>
  <c r="R1437" i="6"/>
  <c r="P1436" i="6"/>
  <c r="M1436" i="6"/>
  <c r="J1436" i="6"/>
  <c r="G1436" i="6"/>
  <c r="D1436" i="6"/>
  <c r="AH1435" i="6"/>
  <c r="Z1435" i="6"/>
  <c r="V1435" i="6"/>
  <c r="S1435" i="6"/>
  <c r="R1435" i="6"/>
  <c r="P1434" i="6"/>
  <c r="M1434" i="6"/>
  <c r="J1434" i="6"/>
  <c r="G1434" i="6"/>
  <c r="D1434" i="6"/>
  <c r="AH1433" i="6"/>
  <c r="Z1433" i="6"/>
  <c r="V1433" i="6"/>
  <c r="S1433" i="6"/>
  <c r="R1433" i="6"/>
  <c r="P1432" i="6"/>
  <c r="M1432" i="6"/>
  <c r="J1432" i="6"/>
  <c r="G1432" i="6"/>
  <c r="D1432" i="6"/>
  <c r="AH1431" i="6"/>
  <c r="Z1431" i="6"/>
  <c r="V1431" i="6"/>
  <c r="S1431" i="6"/>
  <c r="R1431" i="6"/>
  <c r="P1430" i="6"/>
  <c r="M1430" i="6"/>
  <c r="J1430" i="6"/>
  <c r="G1430" i="6"/>
  <c r="D1430" i="6"/>
  <c r="AH1429" i="6"/>
  <c r="Z1429" i="6"/>
  <c r="V1429" i="6"/>
  <c r="S1429" i="6"/>
  <c r="R1429" i="6"/>
  <c r="P1428" i="6"/>
  <c r="M1428" i="6"/>
  <c r="J1428" i="6"/>
  <c r="G1428" i="6"/>
  <c r="D1428" i="6"/>
  <c r="AH1427" i="6"/>
  <c r="Z1427" i="6"/>
  <c r="V1427" i="6"/>
  <c r="S1427" i="6"/>
  <c r="R1427" i="6"/>
  <c r="P1426" i="6"/>
  <c r="M1426" i="6"/>
  <c r="J1426" i="6"/>
  <c r="G1426" i="6"/>
  <c r="D1426" i="6"/>
  <c r="AH1425" i="6"/>
  <c r="Z1425" i="6"/>
  <c r="V1425" i="6"/>
  <c r="S1425" i="6"/>
  <c r="R1425" i="6"/>
  <c r="P1424" i="6"/>
  <c r="M1424" i="6"/>
  <c r="J1424" i="6"/>
  <c r="G1424" i="6"/>
  <c r="D1424" i="6"/>
  <c r="Z1423" i="6"/>
  <c r="V1423" i="6"/>
  <c r="S1423" i="6"/>
  <c r="R1423" i="6"/>
  <c r="P1422" i="6"/>
  <c r="M1422" i="6"/>
  <c r="J1422" i="6"/>
  <c r="G1422" i="6"/>
  <c r="D1422" i="6"/>
  <c r="Z1421" i="6"/>
  <c r="V1421" i="6"/>
  <c r="S1421" i="6"/>
  <c r="R1421" i="6"/>
  <c r="P1420" i="6"/>
  <c r="M1420" i="6"/>
  <c r="J1420" i="6"/>
  <c r="G1420" i="6"/>
  <c r="D1420" i="6"/>
  <c r="Z1419" i="6"/>
  <c r="V1419" i="6"/>
  <c r="S1419" i="6"/>
  <c r="R1419" i="6"/>
  <c r="P1418" i="6"/>
  <c r="M1418" i="6"/>
  <c r="J1418" i="6"/>
  <c r="G1418" i="6"/>
  <c r="D1418" i="6"/>
  <c r="Z1417" i="6"/>
  <c r="V1417" i="6"/>
  <c r="S1417" i="6"/>
  <c r="R1417" i="6"/>
  <c r="P1416" i="6"/>
  <c r="M1416" i="6"/>
  <c r="J1416" i="6"/>
  <c r="G1416" i="6"/>
  <c r="D1416" i="6"/>
  <c r="Z1415" i="6"/>
  <c r="V1415" i="6"/>
  <c r="S1415" i="6"/>
  <c r="R1415" i="6"/>
  <c r="P1414" i="6"/>
  <c r="M1414" i="6"/>
  <c r="J1414" i="6"/>
  <c r="G1414" i="6"/>
  <c r="D1414" i="6"/>
  <c r="Z1413" i="6"/>
  <c r="V1413" i="6"/>
  <c r="S1413" i="6"/>
  <c r="R1413" i="6"/>
  <c r="P1412" i="6"/>
  <c r="M1412" i="6"/>
  <c r="J1412" i="6"/>
  <c r="G1412" i="6"/>
  <c r="D1412" i="6"/>
  <c r="AH1411" i="6"/>
  <c r="Z1411" i="6"/>
  <c r="V1411" i="6"/>
  <c r="S1411" i="6"/>
  <c r="R1411" i="6"/>
  <c r="P1410" i="6"/>
  <c r="M1410" i="6"/>
  <c r="J1410" i="6"/>
  <c r="G1410" i="6"/>
  <c r="D1410" i="6"/>
  <c r="AH1409" i="6"/>
  <c r="Z1409" i="6"/>
  <c r="V1409" i="6"/>
  <c r="S1409" i="6"/>
  <c r="R1409" i="6"/>
  <c r="P1408" i="6"/>
  <c r="M1408" i="6"/>
  <c r="J1408" i="6"/>
  <c r="G1408" i="6"/>
  <c r="D1408" i="6"/>
  <c r="AH1407" i="6"/>
  <c r="Z1407" i="6"/>
  <c r="V1407" i="6"/>
  <c r="S1407" i="6"/>
  <c r="R1407" i="6"/>
  <c r="P1406" i="6"/>
  <c r="M1406" i="6"/>
  <c r="J1406" i="6"/>
  <c r="G1406" i="6"/>
  <c r="D1406" i="6"/>
  <c r="AH1405" i="6"/>
  <c r="Z1405" i="6"/>
  <c r="V1405" i="6"/>
  <c r="S1405" i="6"/>
  <c r="R1405" i="6"/>
  <c r="P1404" i="6"/>
  <c r="M1404" i="6"/>
  <c r="J1404" i="6"/>
  <c r="G1404" i="6"/>
  <c r="D1404" i="6"/>
  <c r="AH1403" i="6"/>
  <c r="Z1403" i="6"/>
  <c r="V1403" i="6"/>
  <c r="S1403" i="6"/>
  <c r="R1403" i="6"/>
  <c r="P1402" i="6"/>
  <c r="M1402" i="6"/>
  <c r="J1402" i="6"/>
  <c r="G1402" i="6"/>
  <c r="D1402" i="6"/>
  <c r="AH1401" i="6"/>
  <c r="Z1401" i="6"/>
  <c r="V1401" i="6"/>
  <c r="S1401" i="6"/>
  <c r="R1401" i="6"/>
  <c r="P1400" i="6"/>
  <c r="M1400" i="6"/>
  <c r="J1400" i="6"/>
  <c r="G1400" i="6"/>
  <c r="D1400" i="6"/>
  <c r="AH1399" i="6"/>
  <c r="Z1399" i="6"/>
  <c r="V1399" i="6"/>
  <c r="S1399" i="6"/>
  <c r="R1399" i="6"/>
  <c r="P1398" i="6"/>
  <c r="M1398" i="6"/>
  <c r="J1398" i="6"/>
  <c r="G1398" i="6"/>
  <c r="D1398" i="6"/>
  <c r="AH1397" i="6"/>
  <c r="Z1397" i="6"/>
  <c r="V1397" i="6"/>
  <c r="S1397" i="6"/>
  <c r="R1397" i="6"/>
  <c r="P1396" i="6"/>
  <c r="M1396" i="6"/>
  <c r="J1396" i="6"/>
  <c r="G1396" i="6"/>
  <c r="D1396" i="6"/>
  <c r="AH1395" i="6"/>
  <c r="Z1395" i="6"/>
  <c r="V1395" i="6"/>
  <c r="S1395" i="6"/>
  <c r="R1395" i="6"/>
  <c r="P1394" i="6"/>
  <c r="M1394" i="6"/>
  <c r="J1394" i="6"/>
  <c r="G1394" i="6"/>
  <c r="D1394" i="6"/>
  <c r="AH1393" i="6"/>
  <c r="Z1393" i="6"/>
  <c r="V1393" i="6"/>
  <c r="S1393" i="6"/>
  <c r="R1393" i="6"/>
  <c r="P1392" i="6"/>
  <c r="M1392" i="6"/>
  <c r="J1392" i="6"/>
  <c r="G1392" i="6"/>
  <c r="D1392" i="6"/>
  <c r="AH1391" i="6"/>
  <c r="Z1391" i="6"/>
  <c r="V1391" i="6"/>
  <c r="S1391" i="6"/>
  <c r="R1391" i="6"/>
  <c r="P1390" i="6"/>
  <c r="M1390" i="6"/>
  <c r="J1390" i="6"/>
  <c r="G1390" i="6"/>
  <c r="D1390" i="6"/>
  <c r="AH1389" i="6"/>
  <c r="Z1389" i="6"/>
  <c r="V1389" i="6"/>
  <c r="S1389" i="6"/>
  <c r="R1389" i="6"/>
  <c r="P1388" i="6"/>
  <c r="M1388" i="6"/>
  <c r="J1388" i="6"/>
  <c r="G1388" i="6"/>
  <c r="D1388" i="6"/>
  <c r="AH1387" i="6"/>
  <c r="Z1387" i="6"/>
  <c r="V1387" i="6"/>
  <c r="S1387" i="6"/>
  <c r="R1387" i="6"/>
  <c r="P1386" i="6"/>
  <c r="M1386" i="6"/>
  <c r="J1386" i="6"/>
  <c r="G1386" i="6"/>
  <c r="D1386" i="6"/>
  <c r="AH1385" i="6"/>
  <c r="Z1385" i="6"/>
  <c r="V1385" i="6"/>
  <c r="S1385" i="6"/>
  <c r="R1385" i="6"/>
  <c r="P1384" i="6"/>
  <c r="M1384" i="6"/>
  <c r="J1384" i="6"/>
  <c r="G1384" i="6"/>
  <c r="D1384" i="6"/>
  <c r="AH1383" i="6"/>
  <c r="Z1383" i="6"/>
  <c r="V1383" i="6"/>
  <c r="S1383" i="6"/>
  <c r="R1383" i="6"/>
  <c r="P1382" i="6"/>
  <c r="M1382" i="6"/>
  <c r="J1382" i="6"/>
  <c r="G1382" i="6"/>
  <c r="D1382" i="6"/>
  <c r="AH1381" i="6"/>
  <c r="Z1381" i="6"/>
  <c r="V1381" i="6"/>
  <c r="S1381" i="6"/>
  <c r="R1381" i="6"/>
  <c r="P1380" i="6"/>
  <c r="M1380" i="6"/>
  <c r="J1380" i="6"/>
  <c r="G1380" i="6"/>
  <c r="D1380" i="6"/>
  <c r="AH1379" i="6"/>
  <c r="Z1379" i="6"/>
  <c r="V1379" i="6"/>
  <c r="S1379" i="6"/>
  <c r="R1379" i="6"/>
  <c r="P1378" i="6"/>
  <c r="M1378" i="6"/>
  <c r="J1378" i="6"/>
  <c r="G1378" i="6"/>
  <c r="D1378" i="6"/>
  <c r="AH1377" i="6"/>
  <c r="Z1377" i="6"/>
  <c r="V1377" i="6"/>
  <c r="S1377" i="6"/>
  <c r="R1377" i="6"/>
  <c r="P1376" i="6"/>
  <c r="M1376" i="6"/>
  <c r="J1376" i="6"/>
  <c r="G1376" i="6"/>
  <c r="D1376" i="6"/>
  <c r="AH1375" i="6"/>
  <c r="Z1375" i="6"/>
  <c r="V1375" i="6"/>
  <c r="S1375" i="6"/>
  <c r="R1375" i="6"/>
  <c r="P1374" i="6"/>
  <c r="M1374" i="6"/>
  <c r="J1374" i="6"/>
  <c r="G1374" i="6"/>
  <c r="D1374" i="6"/>
  <c r="AH1373" i="6"/>
  <c r="Z1373" i="6"/>
  <c r="V1373" i="6"/>
  <c r="S1373" i="6"/>
  <c r="R1373" i="6"/>
  <c r="P1372" i="6"/>
  <c r="M1372" i="6"/>
  <c r="J1372" i="6"/>
  <c r="G1372" i="6"/>
  <c r="D1372" i="6"/>
  <c r="AH1371" i="6"/>
  <c r="Z1371" i="6"/>
  <c r="V1371" i="6"/>
  <c r="S1371" i="6"/>
  <c r="R1371" i="6"/>
  <c r="P1370" i="6"/>
  <c r="M1370" i="6"/>
  <c r="J1370" i="6"/>
  <c r="G1370" i="6"/>
  <c r="D1370" i="6"/>
  <c r="AH1369" i="6"/>
  <c r="Z1369" i="6"/>
  <c r="V1369" i="6"/>
  <c r="S1369" i="6"/>
  <c r="R1369" i="6"/>
  <c r="P1368" i="6"/>
  <c r="M1368" i="6"/>
  <c r="J1368" i="6"/>
  <c r="G1368" i="6"/>
  <c r="D1368" i="6"/>
  <c r="AH1367" i="6"/>
  <c r="Z1367" i="6"/>
  <c r="V1367" i="6"/>
  <c r="S1367" i="6"/>
  <c r="R1367" i="6"/>
  <c r="P1366" i="6"/>
  <c r="M1366" i="6"/>
  <c r="J1366" i="6"/>
  <c r="G1366" i="6"/>
  <c r="D1366" i="6"/>
  <c r="AH1365" i="6"/>
  <c r="Z1365" i="6"/>
  <c r="V1365" i="6"/>
  <c r="S1365" i="6"/>
  <c r="R1365" i="6"/>
  <c r="P1364" i="6"/>
  <c r="M1364" i="6"/>
  <c r="J1364" i="6"/>
  <c r="G1364" i="6"/>
  <c r="D1364" i="6"/>
  <c r="AH1363" i="6"/>
  <c r="Z1363" i="6"/>
  <c r="V1363" i="6"/>
  <c r="S1363" i="6"/>
  <c r="R1363" i="6"/>
  <c r="P1362" i="6"/>
  <c r="M1362" i="6"/>
  <c r="J1362" i="6"/>
  <c r="G1362" i="6"/>
  <c r="D1362" i="6"/>
  <c r="AH1361" i="6"/>
  <c r="Z1361" i="6"/>
  <c r="V1361" i="6"/>
  <c r="S1361" i="6"/>
  <c r="R1361" i="6"/>
  <c r="P1360" i="6"/>
  <c r="M1360" i="6"/>
  <c r="J1360" i="6"/>
  <c r="G1360" i="6"/>
  <c r="D1360" i="6"/>
  <c r="AH1359" i="6"/>
  <c r="Z1359" i="6"/>
  <c r="V1359" i="6"/>
  <c r="S1359" i="6"/>
  <c r="R1359" i="6"/>
  <c r="P1358" i="6"/>
  <c r="M1358" i="6"/>
  <c r="J1358" i="6"/>
  <c r="G1358" i="6"/>
  <c r="D1358" i="6"/>
  <c r="AH1357" i="6"/>
  <c r="Z1357" i="6"/>
  <c r="V1357" i="6"/>
  <c r="S1357" i="6"/>
  <c r="R1357" i="6"/>
  <c r="P1356" i="6"/>
  <c r="M1356" i="6"/>
  <c r="J1356" i="6"/>
  <c r="G1356" i="6"/>
  <c r="D1356" i="6"/>
  <c r="AH1355" i="6"/>
  <c r="Z1355" i="6"/>
  <c r="V1355" i="6"/>
  <c r="S1355" i="6"/>
  <c r="R1355" i="6"/>
  <c r="P1354" i="6"/>
  <c r="M1354" i="6"/>
  <c r="J1354" i="6"/>
  <c r="G1354" i="6"/>
  <c r="D1354" i="6"/>
  <c r="AH1353" i="6"/>
  <c r="Z1353" i="6"/>
  <c r="V1353" i="6"/>
  <c r="S1353" i="6"/>
  <c r="R1353" i="6"/>
  <c r="P1352" i="6"/>
  <c r="M1352" i="6"/>
  <c r="J1352" i="6"/>
  <c r="G1352" i="6"/>
  <c r="D1352" i="6"/>
  <c r="AH1351" i="6"/>
  <c r="Z1351" i="6"/>
  <c r="V1351" i="6"/>
  <c r="S1351" i="6"/>
  <c r="R1351" i="6"/>
  <c r="P1350" i="6"/>
  <c r="M1350" i="6"/>
  <c r="J1350" i="6"/>
  <c r="G1350" i="6"/>
  <c r="D1350" i="6"/>
  <c r="AH1349" i="6"/>
  <c r="Z1349" i="6"/>
  <c r="V1349" i="6"/>
  <c r="S1349" i="6"/>
  <c r="R1349" i="6"/>
  <c r="P1348" i="6"/>
  <c r="M1348" i="6"/>
  <c r="J1348" i="6"/>
  <c r="G1348" i="6"/>
  <c r="D1348" i="6"/>
  <c r="AH1347" i="6"/>
  <c r="Z1347" i="6"/>
  <c r="V1347" i="6"/>
  <c r="S1347" i="6"/>
  <c r="R1347" i="6"/>
  <c r="P1346" i="6"/>
  <c r="M1346" i="6"/>
  <c r="J1346" i="6"/>
  <c r="G1346" i="6"/>
  <c r="D1346" i="6"/>
  <c r="AH1345" i="6"/>
  <c r="Z1345" i="6"/>
  <c r="V1345" i="6"/>
  <c r="S1345" i="6"/>
  <c r="R1345" i="6"/>
  <c r="P1344" i="6"/>
  <c r="M1344" i="6"/>
  <c r="J1344" i="6"/>
  <c r="G1344" i="6"/>
  <c r="D1344" i="6"/>
  <c r="AH1343" i="6"/>
  <c r="Z1343" i="6"/>
  <c r="V1343" i="6"/>
  <c r="S1343" i="6"/>
  <c r="R1343" i="6"/>
  <c r="P1342" i="6"/>
  <c r="M1342" i="6"/>
  <c r="J1342" i="6"/>
  <c r="G1342" i="6"/>
  <c r="D1342" i="6"/>
  <c r="AH1341" i="6"/>
  <c r="Z1341" i="6"/>
  <c r="V1341" i="6"/>
  <c r="S1341" i="6"/>
  <c r="R1341" i="6"/>
  <c r="P1340" i="6"/>
  <c r="M1340" i="6"/>
  <c r="J1340" i="6"/>
  <c r="G1340" i="6"/>
  <c r="D1340" i="6"/>
  <c r="AH1339" i="6"/>
  <c r="Z1339" i="6"/>
  <c r="V1339" i="6"/>
  <c r="S1339" i="6"/>
  <c r="R1339" i="6"/>
  <c r="P1338" i="6"/>
  <c r="M1338" i="6"/>
  <c r="J1338" i="6"/>
  <c r="G1338" i="6"/>
  <c r="D1338" i="6"/>
  <c r="AH1337" i="6"/>
  <c r="Z1337" i="6"/>
  <c r="V1337" i="6"/>
  <c r="S1337" i="6"/>
  <c r="R1337" i="6"/>
  <c r="P1336" i="6"/>
  <c r="M1336" i="6"/>
  <c r="J1336" i="6"/>
  <c r="G1336" i="6"/>
  <c r="D1336" i="6"/>
  <c r="AH1335" i="6"/>
  <c r="Z1335" i="6"/>
  <c r="V1335" i="6"/>
  <c r="S1335" i="6"/>
  <c r="R1335" i="6"/>
  <c r="P1334" i="6"/>
  <c r="M1334" i="6"/>
  <c r="J1334" i="6"/>
  <c r="G1334" i="6"/>
  <c r="D1334" i="6"/>
  <c r="AH1333" i="6"/>
  <c r="Z1333" i="6"/>
  <c r="V1333" i="6"/>
  <c r="S1333" i="6"/>
  <c r="R1333" i="6"/>
  <c r="P1332" i="6"/>
  <c r="M1332" i="6"/>
  <c r="J1332" i="6"/>
  <c r="G1332" i="6"/>
  <c r="D1332" i="6"/>
  <c r="AH1331" i="6"/>
  <c r="Z1331" i="6"/>
  <c r="V1331" i="6"/>
  <c r="S1331" i="6"/>
  <c r="R1331" i="6"/>
  <c r="P1330" i="6"/>
  <c r="M1330" i="6"/>
  <c r="J1330" i="6"/>
  <c r="G1330" i="6"/>
  <c r="D1330" i="6"/>
  <c r="Z1329" i="6"/>
  <c r="V1329" i="6"/>
  <c r="S1329" i="6"/>
  <c r="R1329" i="6"/>
  <c r="P1328" i="6"/>
  <c r="M1328" i="6"/>
  <c r="J1328" i="6"/>
  <c r="G1328" i="6"/>
  <c r="D1328" i="6"/>
  <c r="Z1327" i="6"/>
  <c r="V1327" i="6"/>
  <c r="S1327" i="6"/>
  <c r="R1327" i="6"/>
  <c r="P1326" i="6"/>
  <c r="M1326" i="6"/>
  <c r="J1326" i="6"/>
  <c r="G1326" i="6"/>
  <c r="D1326" i="6"/>
  <c r="AH1325" i="6"/>
  <c r="Z1325" i="6"/>
  <c r="V1325" i="6"/>
  <c r="S1325" i="6"/>
  <c r="R1325" i="6"/>
  <c r="P1324" i="6"/>
  <c r="M1324" i="6"/>
  <c r="J1324" i="6"/>
  <c r="G1324" i="6"/>
  <c r="D1324" i="6"/>
  <c r="AH1323" i="6"/>
  <c r="Z1323" i="6"/>
  <c r="V1323" i="6"/>
  <c r="S1323" i="6"/>
  <c r="R1323" i="6"/>
  <c r="P1322" i="6"/>
  <c r="M1322" i="6"/>
  <c r="J1322" i="6"/>
  <c r="G1322" i="6"/>
  <c r="D1322" i="6"/>
  <c r="AH1321" i="6"/>
  <c r="Z1321" i="6"/>
  <c r="V1321" i="6"/>
  <c r="S1321" i="6"/>
  <c r="R1321" i="6"/>
  <c r="P1320" i="6"/>
  <c r="M1320" i="6"/>
  <c r="J1320" i="6"/>
  <c r="G1320" i="6"/>
  <c r="D1320" i="6"/>
  <c r="AH1319" i="6"/>
  <c r="Z1319" i="6"/>
  <c r="V1319" i="6"/>
  <c r="S1319" i="6"/>
  <c r="R1319" i="6"/>
  <c r="P1318" i="6"/>
  <c r="M1318" i="6"/>
  <c r="J1318" i="6"/>
  <c r="G1318" i="6"/>
  <c r="D1318" i="6"/>
  <c r="AH1317" i="6"/>
  <c r="Z1317" i="6"/>
  <c r="V1317" i="6"/>
  <c r="S1317" i="6"/>
  <c r="R1317" i="6"/>
  <c r="P1316" i="6"/>
  <c r="M1316" i="6"/>
  <c r="J1316" i="6"/>
  <c r="G1316" i="6"/>
  <c r="D1316" i="6"/>
  <c r="AH1315" i="6"/>
  <c r="Z1315" i="6"/>
  <c r="V1315" i="6"/>
  <c r="S1315" i="6"/>
  <c r="R1315" i="6"/>
  <c r="P1314" i="6"/>
  <c r="M1314" i="6"/>
  <c r="J1314" i="6"/>
  <c r="G1314" i="6"/>
  <c r="D1314" i="6"/>
  <c r="AH1313" i="6"/>
  <c r="Z1313" i="6"/>
  <c r="V1313" i="6"/>
  <c r="S1313" i="6"/>
  <c r="R1313" i="6"/>
  <c r="P1312" i="6"/>
  <c r="M1312" i="6"/>
  <c r="J1312" i="6"/>
  <c r="G1312" i="6"/>
  <c r="D1312" i="6"/>
  <c r="AH1311" i="6"/>
  <c r="Z1311" i="6"/>
  <c r="V1311" i="6"/>
  <c r="S1311" i="6"/>
  <c r="R1311" i="6"/>
  <c r="P1310" i="6"/>
  <c r="M1310" i="6"/>
  <c r="J1310" i="6"/>
  <c r="G1310" i="6"/>
  <c r="D1310" i="6"/>
  <c r="AH1309" i="6"/>
  <c r="Z1309" i="6"/>
  <c r="V1309" i="6"/>
  <c r="S1309" i="6"/>
  <c r="R1309" i="6"/>
  <c r="P1308" i="6"/>
  <c r="M1308" i="6"/>
  <c r="J1308" i="6"/>
  <c r="G1308" i="6"/>
  <c r="D1308" i="6"/>
  <c r="AH1307" i="6"/>
  <c r="Z1307" i="6"/>
  <c r="V1307" i="6"/>
  <c r="S1307" i="6"/>
  <c r="R1307" i="6"/>
  <c r="P1306" i="6"/>
  <c r="M1306" i="6"/>
  <c r="J1306" i="6"/>
  <c r="G1306" i="6"/>
  <c r="D1306" i="6"/>
  <c r="AH1305" i="6"/>
  <c r="Z1305" i="6"/>
  <c r="V1305" i="6"/>
  <c r="S1305" i="6"/>
  <c r="R1305" i="6"/>
  <c r="P1304" i="6"/>
  <c r="M1304" i="6"/>
  <c r="J1304" i="6"/>
  <c r="G1304" i="6"/>
  <c r="D1304" i="6"/>
  <c r="AH1303" i="6"/>
  <c r="Z1303" i="6"/>
  <c r="V1303" i="6"/>
  <c r="S1303" i="6"/>
  <c r="R1303" i="6"/>
  <c r="P1302" i="6"/>
  <c r="M1302" i="6"/>
  <c r="J1302" i="6"/>
  <c r="G1302" i="6"/>
  <c r="D1302" i="6"/>
  <c r="AH1301" i="6"/>
  <c r="Z1301" i="6"/>
  <c r="V1301" i="6"/>
  <c r="S1301" i="6"/>
  <c r="R1301" i="6"/>
  <c r="P1300" i="6"/>
  <c r="M1300" i="6"/>
  <c r="J1300" i="6"/>
  <c r="G1300" i="6"/>
  <c r="D1300" i="6"/>
  <c r="AH1299" i="6"/>
  <c r="Z1299" i="6"/>
  <c r="V1299" i="6"/>
  <c r="S1299" i="6"/>
  <c r="R1299" i="6"/>
  <c r="P1298" i="6"/>
  <c r="M1298" i="6"/>
  <c r="J1298" i="6"/>
  <c r="G1298" i="6"/>
  <c r="D1298" i="6"/>
  <c r="AH1297" i="6"/>
  <c r="Z1297" i="6"/>
  <c r="V1297" i="6"/>
  <c r="S1297" i="6"/>
  <c r="R1297" i="6"/>
  <c r="P1296" i="6"/>
  <c r="M1296" i="6"/>
  <c r="J1296" i="6"/>
  <c r="G1296" i="6"/>
  <c r="D1296" i="6"/>
  <c r="AH1295" i="6"/>
  <c r="Z1295" i="6"/>
  <c r="V1295" i="6"/>
  <c r="S1295" i="6"/>
  <c r="R1295" i="6"/>
  <c r="P1294" i="6"/>
  <c r="M1294" i="6"/>
  <c r="J1294" i="6"/>
  <c r="G1294" i="6"/>
  <c r="D1294" i="6"/>
  <c r="AH1293" i="6"/>
  <c r="Z1293" i="6"/>
  <c r="V1293" i="6"/>
  <c r="S1293" i="6"/>
  <c r="R1293" i="6"/>
  <c r="P1292" i="6"/>
  <c r="M1292" i="6"/>
  <c r="J1292" i="6"/>
  <c r="G1292" i="6"/>
  <c r="D1292" i="6"/>
  <c r="AH1291" i="6"/>
  <c r="Z1291" i="6"/>
  <c r="V1291" i="6"/>
  <c r="S1291" i="6"/>
  <c r="R1291" i="6"/>
  <c r="P1290" i="6"/>
  <c r="M1290" i="6"/>
  <c r="J1290" i="6"/>
  <c r="G1290" i="6"/>
  <c r="D1290" i="6"/>
  <c r="AH1289" i="6"/>
  <c r="Z1289" i="6"/>
  <c r="V1289" i="6"/>
  <c r="S1289" i="6"/>
  <c r="R1289" i="6"/>
  <c r="P1288" i="6"/>
  <c r="M1288" i="6"/>
  <c r="J1288" i="6"/>
  <c r="G1288" i="6"/>
  <c r="D1288" i="6"/>
  <c r="AH1287" i="6"/>
  <c r="Z1287" i="6"/>
  <c r="V1287" i="6"/>
  <c r="S1287" i="6"/>
  <c r="R1287" i="6"/>
  <c r="P1286" i="6"/>
  <c r="M1286" i="6"/>
  <c r="J1286" i="6"/>
  <c r="G1286" i="6"/>
  <c r="D1286" i="6"/>
  <c r="AH1285" i="6"/>
  <c r="Z1285" i="6"/>
  <c r="V1285" i="6"/>
  <c r="S1285" i="6"/>
  <c r="R1285" i="6"/>
  <c r="P1284" i="6"/>
  <c r="M1284" i="6"/>
  <c r="J1284" i="6"/>
  <c r="G1284" i="6"/>
  <c r="D1284" i="6"/>
  <c r="AH1283" i="6"/>
  <c r="Z1283" i="6"/>
  <c r="V1283" i="6"/>
  <c r="S1283" i="6"/>
  <c r="R1283" i="6"/>
  <c r="P1282" i="6"/>
  <c r="M1282" i="6"/>
  <c r="J1282" i="6"/>
  <c r="G1282" i="6"/>
  <c r="D1282" i="6"/>
  <c r="AH1281" i="6"/>
  <c r="Z1281" i="6"/>
  <c r="V1281" i="6"/>
  <c r="S1281" i="6"/>
  <c r="R1281" i="6"/>
  <c r="P1280" i="6"/>
  <c r="M1280" i="6"/>
  <c r="J1280" i="6"/>
  <c r="G1280" i="6"/>
  <c r="D1280" i="6"/>
  <c r="AH1279" i="6"/>
  <c r="Z1279" i="6"/>
  <c r="V1279" i="6"/>
  <c r="S1279" i="6"/>
  <c r="R1279" i="6"/>
  <c r="P1278" i="6"/>
  <c r="M1278" i="6"/>
  <c r="J1278" i="6"/>
  <c r="G1278" i="6"/>
  <c r="D1278" i="6"/>
  <c r="AH1277" i="6"/>
  <c r="Z1277" i="6"/>
  <c r="V1277" i="6"/>
  <c r="S1277" i="6"/>
  <c r="R1277" i="6"/>
  <c r="P1276" i="6"/>
  <c r="M1276" i="6"/>
  <c r="J1276" i="6"/>
  <c r="G1276" i="6"/>
  <c r="D1276" i="6"/>
  <c r="AH1275" i="6"/>
  <c r="Z1275" i="6"/>
  <c r="V1275" i="6"/>
  <c r="S1275" i="6"/>
  <c r="R1275" i="6"/>
  <c r="P1274" i="6"/>
  <c r="M1274" i="6"/>
  <c r="J1274" i="6"/>
  <c r="G1274" i="6"/>
  <c r="D1274" i="6"/>
  <c r="AH1273" i="6"/>
  <c r="Z1273" i="6"/>
  <c r="V1273" i="6"/>
  <c r="S1273" i="6"/>
  <c r="R1273" i="6"/>
  <c r="P1272" i="6"/>
  <c r="M1272" i="6"/>
  <c r="J1272" i="6"/>
  <c r="G1272" i="6"/>
  <c r="D1272" i="6"/>
  <c r="AH1271" i="6"/>
  <c r="Z1271" i="6"/>
  <c r="V1271" i="6"/>
  <c r="S1271" i="6"/>
  <c r="R1271" i="6"/>
  <c r="P1270" i="6"/>
  <c r="M1270" i="6"/>
  <c r="J1270" i="6"/>
  <c r="G1270" i="6"/>
  <c r="D1270" i="6"/>
  <c r="AH1269" i="6"/>
  <c r="Z1269" i="6"/>
  <c r="V1269" i="6"/>
  <c r="S1269" i="6"/>
  <c r="R1269" i="6"/>
  <c r="P1268" i="6"/>
  <c r="M1268" i="6"/>
  <c r="J1268" i="6"/>
  <c r="G1268" i="6"/>
  <c r="D1268" i="6"/>
  <c r="AH1267" i="6"/>
  <c r="Z1267" i="6"/>
  <c r="V1267" i="6"/>
  <c r="S1267" i="6"/>
  <c r="R1267" i="6"/>
  <c r="P1266" i="6"/>
  <c r="M1266" i="6"/>
  <c r="J1266" i="6"/>
  <c r="G1266" i="6"/>
  <c r="D1266" i="6"/>
  <c r="AH1265" i="6"/>
  <c r="Z1265" i="6"/>
  <c r="V1265" i="6"/>
  <c r="S1265" i="6"/>
  <c r="R1265" i="6"/>
  <c r="P1264" i="6"/>
  <c r="M1264" i="6"/>
  <c r="J1264" i="6"/>
  <c r="G1264" i="6"/>
  <c r="D1264" i="6"/>
  <c r="AH1263" i="6"/>
  <c r="Z1263" i="6"/>
  <c r="V1263" i="6"/>
  <c r="S1263" i="6"/>
  <c r="R1263" i="6"/>
  <c r="P1262" i="6"/>
  <c r="M1262" i="6"/>
  <c r="J1262" i="6"/>
  <c r="G1262" i="6"/>
  <c r="D1262" i="6"/>
  <c r="AH1261" i="6"/>
  <c r="Z1261" i="6"/>
  <c r="V1261" i="6"/>
  <c r="S1261" i="6"/>
  <c r="R1261" i="6"/>
  <c r="P1260" i="6"/>
  <c r="M1260" i="6"/>
  <c r="J1260" i="6"/>
  <c r="G1260" i="6"/>
  <c r="D1260" i="6"/>
  <c r="AH1259" i="6"/>
  <c r="Z1259" i="6"/>
  <c r="V1259" i="6"/>
  <c r="S1259" i="6"/>
  <c r="R1259" i="6"/>
  <c r="P1258" i="6"/>
  <c r="M1258" i="6"/>
  <c r="J1258" i="6"/>
  <c r="G1258" i="6"/>
  <c r="D1258" i="6"/>
  <c r="AH1257" i="6"/>
  <c r="Z1257" i="6"/>
  <c r="V1257" i="6"/>
  <c r="S1257" i="6"/>
  <c r="R1257" i="6"/>
  <c r="P1256" i="6"/>
  <c r="M1256" i="6"/>
  <c r="J1256" i="6"/>
  <c r="G1256" i="6"/>
  <c r="D1256" i="6"/>
  <c r="Z1255" i="6"/>
  <c r="V1255" i="6"/>
  <c r="S1255" i="6"/>
  <c r="R1255" i="6"/>
  <c r="P1254" i="6"/>
  <c r="M1254" i="6"/>
  <c r="J1254" i="6"/>
  <c r="G1254" i="6"/>
  <c r="D1254" i="6"/>
  <c r="Z1253" i="6"/>
  <c r="V1253" i="6"/>
  <c r="S1253" i="6"/>
  <c r="R1253" i="6"/>
  <c r="P1252" i="6"/>
  <c r="M1252" i="6"/>
  <c r="J1252" i="6"/>
  <c r="G1252" i="6"/>
  <c r="D1252" i="6"/>
  <c r="AH1251" i="6"/>
  <c r="Z1251" i="6"/>
  <c r="V1251" i="6"/>
  <c r="S1251" i="6"/>
  <c r="R1251" i="6"/>
  <c r="P1250" i="6"/>
  <c r="M1250" i="6"/>
  <c r="J1250" i="6"/>
  <c r="G1250" i="6"/>
  <c r="D1250" i="6"/>
  <c r="AH1249" i="6"/>
  <c r="Z1249" i="6"/>
  <c r="V1249" i="6"/>
  <c r="S1249" i="6"/>
  <c r="R1249" i="6"/>
  <c r="P1248" i="6"/>
  <c r="M1248" i="6"/>
  <c r="J1248" i="6"/>
  <c r="G1248" i="6"/>
  <c r="D1248" i="6"/>
  <c r="AH1247" i="6"/>
  <c r="Z1247" i="6"/>
  <c r="V1247" i="6"/>
  <c r="S1247" i="6"/>
  <c r="R1247" i="6"/>
  <c r="P1246" i="6"/>
  <c r="M1246" i="6"/>
  <c r="J1246" i="6"/>
  <c r="G1246" i="6"/>
  <c r="D1246" i="6"/>
  <c r="Z1245" i="6"/>
  <c r="V1245" i="6"/>
  <c r="S1245" i="6"/>
  <c r="R1245" i="6"/>
  <c r="P1244" i="6"/>
  <c r="M1244" i="6"/>
  <c r="J1244" i="6"/>
  <c r="G1244" i="6"/>
  <c r="D1244" i="6"/>
  <c r="Z1243" i="6"/>
  <c r="V1243" i="6"/>
  <c r="S1243" i="6"/>
  <c r="R1243" i="6"/>
  <c r="P1242" i="6"/>
  <c r="M1242" i="6"/>
  <c r="J1242" i="6"/>
  <c r="G1242" i="6"/>
  <c r="D1242" i="6"/>
  <c r="Z1241" i="6"/>
  <c r="V1241" i="6"/>
  <c r="S1241" i="6"/>
  <c r="R1241" i="6"/>
  <c r="P1240" i="6"/>
  <c r="M1240" i="6"/>
  <c r="J1240" i="6"/>
  <c r="G1240" i="6"/>
  <c r="D1240" i="6"/>
  <c r="Z1239" i="6"/>
  <c r="V1239" i="6"/>
  <c r="S1239" i="6"/>
  <c r="R1239" i="6"/>
  <c r="P1238" i="6"/>
  <c r="M1238" i="6"/>
  <c r="J1238" i="6"/>
  <c r="G1238" i="6"/>
  <c r="D1238" i="6"/>
  <c r="Z1237" i="6"/>
  <c r="V1237" i="6"/>
  <c r="S1237" i="6"/>
  <c r="R1237" i="6"/>
  <c r="P1236" i="6"/>
  <c r="M1236" i="6"/>
  <c r="J1236" i="6"/>
  <c r="G1236" i="6"/>
  <c r="D1236" i="6"/>
  <c r="Z1235" i="6"/>
  <c r="V1235" i="6"/>
  <c r="S1235" i="6"/>
  <c r="R1235" i="6"/>
  <c r="P1234" i="6"/>
  <c r="M1234" i="6"/>
  <c r="J1234" i="6"/>
  <c r="G1234" i="6"/>
  <c r="D1234" i="6"/>
  <c r="Z1233" i="6"/>
  <c r="V1233" i="6"/>
  <c r="S1233" i="6"/>
  <c r="R1233" i="6"/>
  <c r="P1232" i="6"/>
  <c r="M1232" i="6"/>
  <c r="J1232" i="6"/>
  <c r="G1232" i="6"/>
  <c r="D1232" i="6"/>
  <c r="Z1231" i="6"/>
  <c r="V1231" i="6"/>
  <c r="S1231" i="6"/>
  <c r="R1231" i="6"/>
  <c r="P1230" i="6"/>
  <c r="M1230" i="6"/>
  <c r="J1230" i="6"/>
  <c r="G1230" i="6"/>
  <c r="D1230" i="6"/>
  <c r="AH1229" i="6"/>
  <c r="Z1229" i="6"/>
  <c r="V1229" i="6"/>
  <c r="S1229" i="6"/>
  <c r="R1229" i="6"/>
  <c r="P1228" i="6"/>
  <c r="M1228" i="6"/>
  <c r="J1228" i="6"/>
  <c r="G1228" i="6"/>
  <c r="D1228" i="6"/>
  <c r="AH1227" i="6"/>
  <c r="Z1227" i="6"/>
  <c r="V1227" i="6"/>
  <c r="S1227" i="6"/>
  <c r="R1227" i="6"/>
  <c r="P1226" i="6"/>
  <c r="M1226" i="6"/>
  <c r="J1226" i="6"/>
  <c r="G1226" i="6"/>
  <c r="D1226" i="6"/>
  <c r="AH1225" i="6"/>
  <c r="Z1225" i="6"/>
  <c r="V1225" i="6"/>
  <c r="S1225" i="6"/>
  <c r="R1225" i="6"/>
  <c r="P1224" i="6"/>
  <c r="M1224" i="6"/>
  <c r="J1224" i="6"/>
  <c r="G1224" i="6"/>
  <c r="D1224" i="6"/>
  <c r="AH1223" i="6"/>
  <c r="Z1223" i="6"/>
  <c r="V1223" i="6"/>
  <c r="S1223" i="6"/>
  <c r="R1223" i="6"/>
  <c r="P1222" i="6"/>
  <c r="M1222" i="6"/>
  <c r="J1222" i="6"/>
  <c r="G1222" i="6"/>
  <c r="D1222" i="6"/>
  <c r="AH1221" i="6"/>
  <c r="Z1221" i="6"/>
  <c r="V1221" i="6"/>
  <c r="S1221" i="6"/>
  <c r="R1221" i="6"/>
  <c r="P1220" i="6"/>
  <c r="M1220" i="6"/>
  <c r="J1220" i="6"/>
  <c r="G1220" i="6"/>
  <c r="D1220" i="6"/>
  <c r="AH1219" i="6"/>
  <c r="Z1219" i="6"/>
  <c r="V1219" i="6"/>
  <c r="S1219" i="6"/>
  <c r="R1219" i="6"/>
  <c r="T1324" i="6" l="1"/>
  <c r="T1380" i="6"/>
  <c r="T1308" i="6"/>
  <c r="T1390" i="6"/>
  <c r="T1350" i="6"/>
  <c r="T1326" i="6"/>
  <c r="T1354" i="6"/>
  <c r="T1348" i="6"/>
  <c r="T1434" i="6"/>
  <c r="T1382" i="6"/>
  <c r="T1358" i="6"/>
  <c r="T1306" i="6"/>
  <c r="T1430" i="6"/>
  <c r="T1298" i="6"/>
  <c r="T1384" i="6"/>
  <c r="T1436" i="6"/>
  <c r="T1302" i="6"/>
  <c r="T1330" i="6"/>
  <c r="T1388" i="6"/>
  <c r="T1220" i="6"/>
  <c r="T1236" i="6"/>
  <c r="T1240" i="6"/>
  <c r="T1244" i="6"/>
  <c r="T1284" i="6"/>
  <c r="T1288" i="6"/>
  <c r="T1296" i="6"/>
  <c r="T1304" i="6"/>
  <c r="T1352" i="6"/>
  <c r="T1356" i="6"/>
  <c r="T1376" i="6"/>
  <c r="T1410" i="6"/>
  <c r="T1422" i="6"/>
  <c r="T1332" i="6"/>
  <c r="T1322" i="6"/>
  <c r="T1344" i="6"/>
  <c r="T1396" i="6"/>
  <c r="T1406" i="6"/>
  <c r="T1450" i="6"/>
  <c r="T1360" i="6"/>
  <c r="T1246" i="6"/>
  <c r="T1282" i="6"/>
  <c r="T1378" i="6"/>
  <c r="T1386" i="6"/>
  <c r="T1230" i="6"/>
  <c r="T1232" i="6"/>
  <c r="T1234" i="6"/>
  <c r="T1392" i="6"/>
  <c r="T1400" i="6"/>
  <c r="T1412" i="6"/>
  <c r="T1416" i="6"/>
  <c r="T1420" i="6"/>
  <c r="T1424" i="6"/>
  <c r="T1426" i="6"/>
  <c r="T1428" i="6"/>
  <c r="T1222" i="6"/>
  <c r="T1224" i="6"/>
  <c r="T1238" i="6"/>
  <c r="T1242" i="6"/>
  <c r="T1254" i="6"/>
  <c r="T1290" i="6"/>
  <c r="T1328" i="6"/>
  <c r="T1346" i="6"/>
  <c r="T1398" i="6"/>
  <c r="T1414" i="6"/>
  <c r="T1418" i="6"/>
  <c r="T1442" i="6"/>
  <c r="T1226" i="6"/>
  <c r="T1266" i="6"/>
  <c r="T1218" i="6"/>
  <c r="P1218" i="6"/>
  <c r="M1218" i="6"/>
  <c r="J1218" i="6"/>
  <c r="G1218" i="6"/>
  <c r="D1218" i="6"/>
  <c r="AH1217" i="6"/>
  <c r="Z1217" i="6"/>
  <c r="V1217" i="6"/>
  <c r="S1217" i="6"/>
  <c r="R1217" i="6"/>
  <c r="P1216" i="6"/>
  <c r="M1216" i="6"/>
  <c r="J1216" i="6"/>
  <c r="G1216" i="6"/>
  <c r="D1216" i="6"/>
  <c r="AH1215" i="6"/>
  <c r="Z1215" i="6"/>
  <c r="V1215" i="6"/>
  <c r="S1215" i="6"/>
  <c r="R1215" i="6"/>
  <c r="P1214" i="6"/>
  <c r="M1214" i="6"/>
  <c r="J1214" i="6"/>
  <c r="G1214" i="6"/>
  <c r="D1214" i="6"/>
  <c r="AH1213" i="6"/>
  <c r="Z1213" i="6"/>
  <c r="V1213" i="6"/>
  <c r="S1213" i="6"/>
  <c r="R1213" i="6"/>
  <c r="P1212" i="6"/>
  <c r="M1212" i="6"/>
  <c r="J1212" i="6"/>
  <c r="G1212" i="6"/>
  <c r="D1212" i="6"/>
  <c r="AH1211" i="6"/>
  <c r="Z1211" i="6"/>
  <c r="V1211" i="6"/>
  <c r="S1211" i="6"/>
  <c r="R1211" i="6"/>
  <c r="P1210" i="6"/>
  <c r="M1210" i="6"/>
  <c r="J1210" i="6"/>
  <c r="G1210" i="6"/>
  <c r="D1210" i="6"/>
  <c r="AH1209" i="6"/>
  <c r="Z1209" i="6"/>
  <c r="V1209" i="6"/>
  <c r="S1209" i="6"/>
  <c r="R1209" i="6"/>
  <c r="P1208" i="6"/>
  <c r="M1208" i="6"/>
  <c r="J1208" i="6"/>
  <c r="G1208" i="6"/>
  <c r="D1208" i="6"/>
  <c r="AH1207" i="6"/>
  <c r="Z1207" i="6"/>
  <c r="V1207" i="6"/>
  <c r="S1207" i="6"/>
  <c r="R1207" i="6"/>
  <c r="P1206" i="6"/>
  <c r="M1206" i="6"/>
  <c r="J1206" i="6"/>
  <c r="G1206" i="6"/>
  <c r="D1206" i="6"/>
  <c r="AH1205" i="6"/>
  <c r="Z1205" i="6"/>
  <c r="V1205" i="6"/>
  <c r="S1205" i="6"/>
  <c r="R1205" i="6"/>
  <c r="P1204" i="6"/>
  <c r="M1204" i="6"/>
  <c r="J1204" i="6"/>
  <c r="G1204" i="6"/>
  <c r="D1204" i="6"/>
  <c r="Z1203" i="6"/>
  <c r="V1203" i="6"/>
  <c r="S1203" i="6"/>
  <c r="R1203" i="6"/>
  <c r="P1202" i="6"/>
  <c r="M1202" i="6"/>
  <c r="J1202" i="6"/>
  <c r="G1202" i="6"/>
  <c r="D1202" i="6"/>
  <c r="Z1201" i="6"/>
  <c r="V1201" i="6"/>
  <c r="S1201" i="6"/>
  <c r="R1201" i="6"/>
  <c r="P1200" i="6"/>
  <c r="M1200" i="6"/>
  <c r="J1200" i="6"/>
  <c r="G1200" i="6"/>
  <c r="D1200" i="6"/>
  <c r="AH1199" i="6"/>
  <c r="Z1199" i="6"/>
  <c r="V1199" i="6"/>
  <c r="S1199" i="6"/>
  <c r="R1199" i="6"/>
  <c r="P1198" i="6"/>
  <c r="M1198" i="6"/>
  <c r="J1198" i="6"/>
  <c r="G1198" i="6"/>
  <c r="D1198" i="6"/>
  <c r="AH1197" i="6"/>
  <c r="Z1197" i="6"/>
  <c r="V1197" i="6"/>
  <c r="S1197" i="6"/>
  <c r="R1197" i="6"/>
  <c r="P1196" i="6"/>
  <c r="M1196" i="6"/>
  <c r="J1196" i="6"/>
  <c r="G1196" i="6"/>
  <c r="D1196" i="6"/>
  <c r="AH1195" i="6"/>
  <c r="Z1195" i="6"/>
  <c r="V1195" i="6"/>
  <c r="S1195" i="6"/>
  <c r="R1195" i="6"/>
  <c r="P1194" i="6"/>
  <c r="M1194" i="6"/>
  <c r="J1194" i="6"/>
  <c r="G1194" i="6"/>
  <c r="D1194" i="6"/>
  <c r="AH1193" i="6"/>
  <c r="Z1193" i="6"/>
  <c r="V1193" i="6"/>
  <c r="S1193" i="6"/>
  <c r="R1193" i="6"/>
  <c r="P1192" i="6"/>
  <c r="M1192" i="6"/>
  <c r="J1192" i="6"/>
  <c r="G1192" i="6"/>
  <c r="D1192" i="6"/>
  <c r="AH1191" i="6"/>
  <c r="Z1191" i="6"/>
  <c r="V1191" i="6"/>
  <c r="S1191" i="6"/>
  <c r="R1191" i="6"/>
  <c r="P1190" i="6"/>
  <c r="M1190" i="6"/>
  <c r="J1190" i="6"/>
  <c r="G1190" i="6"/>
  <c r="D1190" i="6"/>
  <c r="AH1189" i="6"/>
  <c r="Z1189" i="6"/>
  <c r="V1189" i="6"/>
  <c r="S1189" i="6"/>
  <c r="R1189" i="6"/>
  <c r="P1188" i="6"/>
  <c r="M1188" i="6"/>
  <c r="J1188" i="6"/>
  <c r="G1188" i="6"/>
  <c r="D1188" i="6"/>
  <c r="AH1187" i="6"/>
  <c r="Z1187" i="6"/>
  <c r="V1187" i="6"/>
  <c r="S1187" i="6"/>
  <c r="R1187" i="6"/>
  <c r="P1186" i="6"/>
  <c r="M1186" i="6"/>
  <c r="J1186" i="6"/>
  <c r="G1186" i="6"/>
  <c r="D1186" i="6"/>
  <c r="AH1185" i="6"/>
  <c r="Z1185" i="6"/>
  <c r="V1185" i="6"/>
  <c r="S1185" i="6"/>
  <c r="R1185" i="6"/>
  <c r="P1184" i="6"/>
  <c r="M1184" i="6"/>
  <c r="J1184" i="6"/>
  <c r="G1184" i="6"/>
  <c r="D1184" i="6"/>
  <c r="AH1183" i="6"/>
  <c r="Z1183" i="6"/>
  <c r="V1183" i="6"/>
  <c r="S1183" i="6"/>
  <c r="R1183" i="6"/>
  <c r="P1182" i="6"/>
  <c r="M1182" i="6"/>
  <c r="J1182" i="6"/>
  <c r="G1182" i="6"/>
  <c r="D1182" i="6"/>
  <c r="AH1181" i="6"/>
  <c r="Z1181" i="6"/>
  <c r="V1181" i="6"/>
  <c r="S1181" i="6"/>
  <c r="R1181" i="6"/>
  <c r="P1180" i="6"/>
  <c r="M1180" i="6"/>
  <c r="J1180" i="6"/>
  <c r="G1180" i="6"/>
  <c r="D1180" i="6"/>
  <c r="AH1179" i="6"/>
  <c r="Z1179" i="6"/>
  <c r="V1179" i="6"/>
  <c r="S1179" i="6"/>
  <c r="R1179" i="6"/>
  <c r="P1178" i="6"/>
  <c r="M1178" i="6"/>
  <c r="J1178" i="6"/>
  <c r="G1178" i="6"/>
  <c r="D1178" i="6"/>
  <c r="AH1177" i="6"/>
  <c r="Z1177" i="6"/>
  <c r="V1177" i="6"/>
  <c r="S1177" i="6"/>
  <c r="R1177" i="6"/>
  <c r="P1176" i="6"/>
  <c r="M1176" i="6"/>
  <c r="J1176" i="6"/>
  <c r="G1176" i="6"/>
  <c r="D1176" i="6"/>
  <c r="AH1175" i="6"/>
  <c r="Z1175" i="6"/>
  <c r="V1175" i="6"/>
  <c r="S1175" i="6"/>
  <c r="R1175" i="6"/>
  <c r="P1174" i="6"/>
  <c r="M1174" i="6"/>
  <c r="J1174" i="6"/>
  <c r="G1174" i="6"/>
  <c r="D1174" i="6"/>
  <c r="AH1173" i="6"/>
  <c r="Z1173" i="6"/>
  <c r="V1173" i="6"/>
  <c r="S1173" i="6"/>
  <c r="R1173" i="6"/>
  <c r="P1172" i="6"/>
  <c r="M1172" i="6"/>
  <c r="J1172" i="6"/>
  <c r="G1172" i="6"/>
  <c r="D1172" i="6"/>
  <c r="AH1171" i="6"/>
  <c r="Z1171" i="6"/>
  <c r="V1171" i="6"/>
  <c r="S1171" i="6"/>
  <c r="R1171" i="6"/>
  <c r="P1170" i="6"/>
  <c r="M1170" i="6"/>
  <c r="J1170" i="6"/>
  <c r="G1170" i="6"/>
  <c r="D1170" i="6"/>
  <c r="AH1169" i="6"/>
  <c r="Z1169" i="6"/>
  <c r="V1169" i="6"/>
  <c r="S1169" i="6"/>
  <c r="R1169" i="6"/>
  <c r="P1168" i="6"/>
  <c r="M1168" i="6"/>
  <c r="J1168" i="6"/>
  <c r="G1168" i="6"/>
  <c r="D1168" i="6"/>
  <c r="AH1167" i="6"/>
  <c r="Z1167" i="6"/>
  <c r="V1167" i="6"/>
  <c r="S1167" i="6"/>
  <c r="R1167" i="6"/>
  <c r="P1166" i="6"/>
  <c r="M1166" i="6"/>
  <c r="J1166" i="6"/>
  <c r="G1166" i="6"/>
  <c r="D1166" i="6"/>
  <c r="AH1165" i="6"/>
  <c r="Z1165" i="6"/>
  <c r="V1165" i="6"/>
  <c r="S1165" i="6"/>
  <c r="R1165" i="6"/>
  <c r="P1164" i="6"/>
  <c r="M1164" i="6"/>
  <c r="J1164" i="6"/>
  <c r="G1164" i="6"/>
  <c r="D1164" i="6"/>
  <c r="AH1163" i="6"/>
  <c r="Z1163" i="6"/>
  <c r="V1163" i="6"/>
  <c r="S1163" i="6"/>
  <c r="R1163" i="6"/>
  <c r="P1162" i="6"/>
  <c r="M1162" i="6"/>
  <c r="J1162" i="6"/>
  <c r="G1162" i="6"/>
  <c r="D1162" i="6"/>
  <c r="AH1161" i="6"/>
  <c r="Z1161" i="6"/>
  <c r="V1161" i="6"/>
  <c r="S1161" i="6"/>
  <c r="R1161" i="6"/>
  <c r="P1160" i="6"/>
  <c r="M1160" i="6"/>
  <c r="J1160" i="6"/>
  <c r="G1160" i="6"/>
  <c r="D1160" i="6"/>
  <c r="AH1159" i="6"/>
  <c r="Z1159" i="6"/>
  <c r="V1159" i="6"/>
  <c r="S1159" i="6"/>
  <c r="R1159" i="6"/>
  <c r="P1158" i="6"/>
  <c r="M1158" i="6"/>
  <c r="J1158" i="6"/>
  <c r="G1158" i="6"/>
  <c r="D1158" i="6"/>
  <c r="AH1157" i="6"/>
  <c r="Z1157" i="6"/>
  <c r="V1157" i="6"/>
  <c r="S1157" i="6"/>
  <c r="R1157" i="6"/>
  <c r="P1156" i="6"/>
  <c r="M1156" i="6"/>
  <c r="J1156" i="6"/>
  <c r="G1156" i="6"/>
  <c r="D1156" i="6"/>
  <c r="AH1155" i="6"/>
  <c r="Z1155" i="6"/>
  <c r="V1155" i="6"/>
  <c r="S1155" i="6"/>
  <c r="R1155" i="6"/>
  <c r="P1154" i="6"/>
  <c r="M1154" i="6"/>
  <c r="J1154" i="6"/>
  <c r="G1154" i="6"/>
  <c r="D1154" i="6"/>
  <c r="AH1153" i="6"/>
  <c r="Z1153" i="6"/>
  <c r="V1153" i="6"/>
  <c r="S1153" i="6"/>
  <c r="R1153" i="6"/>
  <c r="P1152" i="6"/>
  <c r="M1152" i="6"/>
  <c r="J1152" i="6"/>
  <c r="G1152" i="6"/>
  <c r="D1152" i="6"/>
  <c r="AH1151" i="6"/>
  <c r="Z1151" i="6"/>
  <c r="V1151" i="6"/>
  <c r="S1151" i="6"/>
  <c r="R1151" i="6"/>
  <c r="P1150" i="6"/>
  <c r="M1150" i="6"/>
  <c r="J1150" i="6"/>
  <c r="G1150" i="6"/>
  <c r="D1150" i="6"/>
  <c r="AH1149" i="6"/>
  <c r="Z1149" i="6"/>
  <c r="V1149" i="6"/>
  <c r="S1149" i="6"/>
  <c r="R1149" i="6"/>
  <c r="P1148" i="6"/>
  <c r="M1148" i="6"/>
  <c r="J1148" i="6"/>
  <c r="G1148" i="6"/>
  <c r="D1148" i="6"/>
  <c r="AH1147" i="6"/>
  <c r="Z1147" i="6"/>
  <c r="V1147" i="6"/>
  <c r="S1147" i="6"/>
  <c r="R1147" i="6"/>
  <c r="P1146" i="6"/>
  <c r="M1146" i="6"/>
  <c r="J1146" i="6"/>
  <c r="G1146" i="6"/>
  <c r="D1146" i="6"/>
  <c r="AH1145" i="6"/>
  <c r="Z1145" i="6"/>
  <c r="V1145" i="6"/>
  <c r="S1145" i="6"/>
  <c r="R1145" i="6"/>
  <c r="P1144" i="6"/>
  <c r="M1144" i="6"/>
  <c r="J1144" i="6"/>
  <c r="G1144" i="6"/>
  <c r="D1144" i="6"/>
  <c r="AH1143" i="6"/>
  <c r="Z1143" i="6"/>
  <c r="V1143" i="6"/>
  <c r="S1143" i="6"/>
  <c r="R1143" i="6"/>
  <c r="P1142" i="6"/>
  <c r="M1142" i="6"/>
  <c r="J1142" i="6"/>
  <c r="G1142" i="6"/>
  <c r="D1142" i="6"/>
  <c r="Z1141" i="6"/>
  <c r="V1141" i="6"/>
  <c r="S1141" i="6"/>
  <c r="R1141" i="6"/>
  <c r="P1140" i="6"/>
  <c r="M1140" i="6"/>
  <c r="J1140" i="6"/>
  <c r="G1140" i="6"/>
  <c r="D1140" i="6"/>
  <c r="Z1139" i="6"/>
  <c r="V1139" i="6"/>
  <c r="S1139" i="6"/>
  <c r="R1139" i="6"/>
  <c r="P1138" i="6"/>
  <c r="M1138" i="6"/>
  <c r="J1138" i="6"/>
  <c r="G1138" i="6"/>
  <c r="D1138" i="6"/>
  <c r="Z1137" i="6"/>
  <c r="V1137" i="6"/>
  <c r="S1137" i="6"/>
  <c r="R1137" i="6"/>
  <c r="P1136" i="6"/>
  <c r="M1136" i="6"/>
  <c r="J1136" i="6"/>
  <c r="G1136" i="6"/>
  <c r="D1136" i="6"/>
  <c r="AH1135" i="6"/>
  <c r="Z1135" i="6"/>
  <c r="V1135" i="6"/>
  <c r="S1135" i="6"/>
  <c r="R1135" i="6"/>
  <c r="P1134" i="6"/>
  <c r="M1134" i="6"/>
  <c r="J1134" i="6"/>
  <c r="G1134" i="6"/>
  <c r="D1134" i="6"/>
  <c r="AH1133" i="6"/>
  <c r="Z1133" i="6"/>
  <c r="V1133" i="6"/>
  <c r="S1133" i="6"/>
  <c r="R1133" i="6"/>
  <c r="P1132" i="6"/>
  <c r="M1132" i="6"/>
  <c r="J1132" i="6"/>
  <c r="G1132" i="6"/>
  <c r="D1132" i="6"/>
  <c r="AH1131" i="6"/>
  <c r="Z1131" i="6"/>
  <c r="V1131" i="6"/>
  <c r="S1131" i="6"/>
  <c r="R1131" i="6"/>
  <c r="P1130" i="6"/>
  <c r="M1130" i="6"/>
  <c r="J1130" i="6"/>
  <c r="G1130" i="6"/>
  <c r="D1130" i="6"/>
  <c r="AH1129" i="6"/>
  <c r="Z1129" i="6"/>
  <c r="V1129" i="6"/>
  <c r="S1129" i="6"/>
  <c r="R1129" i="6"/>
  <c r="P1128" i="6"/>
  <c r="M1128" i="6"/>
  <c r="J1128" i="6"/>
  <c r="G1128" i="6"/>
  <c r="D1128" i="6"/>
  <c r="AH1127" i="6"/>
  <c r="Z1127" i="6"/>
  <c r="V1127" i="6"/>
  <c r="S1127" i="6"/>
  <c r="R1127" i="6"/>
  <c r="P1126" i="6"/>
  <c r="M1126" i="6"/>
  <c r="J1126" i="6"/>
  <c r="G1126" i="6"/>
  <c r="D1126" i="6"/>
  <c r="AH1125" i="6"/>
  <c r="Z1125" i="6"/>
  <c r="V1125" i="6"/>
  <c r="S1125" i="6"/>
  <c r="R1125" i="6"/>
  <c r="P1124" i="6"/>
  <c r="M1124" i="6"/>
  <c r="J1124" i="6"/>
  <c r="G1124" i="6"/>
  <c r="D1124" i="6"/>
  <c r="AH1123" i="6"/>
  <c r="Z1123" i="6"/>
  <c r="V1123" i="6"/>
  <c r="S1123" i="6"/>
  <c r="R1123" i="6"/>
  <c r="P1122" i="6"/>
  <c r="M1122" i="6"/>
  <c r="J1122" i="6"/>
  <c r="G1122" i="6"/>
  <c r="D1122" i="6"/>
  <c r="AH1121" i="6"/>
  <c r="Z1121" i="6"/>
  <c r="V1121" i="6"/>
  <c r="S1121" i="6"/>
  <c r="R1121" i="6"/>
  <c r="P1120" i="6"/>
  <c r="M1120" i="6"/>
  <c r="J1120" i="6"/>
  <c r="G1120" i="6"/>
  <c r="D1120" i="6"/>
  <c r="AH1119" i="6"/>
  <c r="Z1119" i="6"/>
  <c r="V1119" i="6"/>
  <c r="S1119" i="6"/>
  <c r="R1119" i="6"/>
  <c r="P1118" i="6"/>
  <c r="M1118" i="6"/>
  <c r="J1118" i="6"/>
  <c r="G1118" i="6"/>
  <c r="D1118" i="6"/>
  <c r="AH1117" i="6"/>
  <c r="Z1117" i="6"/>
  <c r="V1117" i="6"/>
  <c r="S1117" i="6"/>
  <c r="R1117" i="6"/>
  <c r="P1116" i="6"/>
  <c r="M1116" i="6"/>
  <c r="J1116" i="6"/>
  <c r="G1116" i="6"/>
  <c r="D1116" i="6"/>
  <c r="AH1115" i="6"/>
  <c r="Z1115" i="6"/>
  <c r="V1115" i="6"/>
  <c r="S1115" i="6"/>
  <c r="R1115" i="6"/>
  <c r="P1114" i="6"/>
  <c r="M1114" i="6"/>
  <c r="J1114" i="6"/>
  <c r="G1114" i="6"/>
  <c r="D1114" i="6"/>
  <c r="AH1113" i="6"/>
  <c r="Z1113" i="6"/>
  <c r="V1113" i="6"/>
  <c r="S1113" i="6"/>
  <c r="R1113" i="6"/>
  <c r="P1112" i="6"/>
  <c r="M1112" i="6"/>
  <c r="J1112" i="6"/>
  <c r="G1112" i="6"/>
  <c r="D1112" i="6"/>
  <c r="AH1111" i="6"/>
  <c r="Z1111" i="6"/>
  <c r="V1111" i="6"/>
  <c r="S1111" i="6"/>
  <c r="R1111" i="6"/>
  <c r="P1110" i="6"/>
  <c r="M1110" i="6"/>
  <c r="J1110" i="6"/>
  <c r="G1110" i="6"/>
  <c r="D1110" i="6"/>
  <c r="AH1109" i="6"/>
  <c r="Z1109" i="6"/>
  <c r="V1109" i="6"/>
  <c r="S1109" i="6"/>
  <c r="R1109" i="6"/>
  <c r="P1108" i="6"/>
  <c r="M1108" i="6"/>
  <c r="J1108" i="6"/>
  <c r="G1108" i="6"/>
  <c r="D1108" i="6"/>
  <c r="AH1107" i="6"/>
  <c r="Z1107" i="6"/>
  <c r="V1107" i="6"/>
  <c r="S1107" i="6"/>
  <c r="R1107" i="6"/>
  <c r="P1106" i="6"/>
  <c r="M1106" i="6"/>
  <c r="J1106" i="6"/>
  <c r="G1106" i="6"/>
  <c r="D1106" i="6"/>
  <c r="AH1105" i="6"/>
  <c r="Z1105" i="6"/>
  <c r="V1105" i="6"/>
  <c r="S1105" i="6"/>
  <c r="R1105" i="6"/>
  <c r="P1104" i="6"/>
  <c r="M1104" i="6"/>
  <c r="J1104" i="6"/>
  <c r="G1104" i="6"/>
  <c r="D1104" i="6"/>
  <c r="AH1103" i="6"/>
  <c r="Z1103" i="6"/>
  <c r="V1103" i="6"/>
  <c r="S1103" i="6"/>
  <c r="R1103" i="6"/>
  <c r="P1102" i="6"/>
  <c r="M1102" i="6"/>
  <c r="J1102" i="6"/>
  <c r="G1102" i="6"/>
  <c r="D1102" i="6"/>
  <c r="AH1101" i="6"/>
  <c r="Z1101" i="6"/>
  <c r="V1101" i="6"/>
  <c r="S1101" i="6"/>
  <c r="R1101" i="6"/>
  <c r="P1100" i="6"/>
  <c r="M1100" i="6"/>
  <c r="J1100" i="6"/>
  <c r="G1100" i="6"/>
  <c r="D1100" i="6"/>
  <c r="Z1099" i="6"/>
  <c r="V1099" i="6"/>
  <c r="S1099" i="6"/>
  <c r="R1099" i="6"/>
  <c r="P1098" i="6"/>
  <c r="M1098" i="6"/>
  <c r="J1098" i="6"/>
  <c r="G1098" i="6"/>
  <c r="D1098" i="6"/>
  <c r="Z1097" i="6"/>
  <c r="V1097" i="6"/>
  <c r="S1097" i="6"/>
  <c r="R1097" i="6"/>
  <c r="P1096" i="6"/>
  <c r="M1096" i="6"/>
  <c r="J1096" i="6"/>
  <c r="G1096" i="6"/>
  <c r="D1096" i="6"/>
  <c r="Z1095" i="6"/>
  <c r="V1095" i="6"/>
  <c r="S1095" i="6"/>
  <c r="R1095" i="6"/>
  <c r="P1094" i="6"/>
  <c r="M1094" i="6"/>
  <c r="J1094" i="6"/>
  <c r="G1094" i="6"/>
  <c r="D1094" i="6"/>
  <c r="Z1093" i="6"/>
  <c r="V1093" i="6"/>
  <c r="S1093" i="6"/>
  <c r="R1093" i="6"/>
  <c r="P1092" i="6"/>
  <c r="M1092" i="6"/>
  <c r="J1092" i="6"/>
  <c r="G1092" i="6"/>
  <c r="D1092" i="6"/>
  <c r="Z1091" i="6"/>
  <c r="V1091" i="6"/>
  <c r="S1091" i="6"/>
  <c r="R1091" i="6"/>
  <c r="P1090" i="6"/>
  <c r="M1090" i="6"/>
  <c r="J1090" i="6"/>
  <c r="G1090" i="6"/>
  <c r="D1090" i="6"/>
  <c r="AH1089" i="6"/>
  <c r="Z1089" i="6"/>
  <c r="V1089" i="6"/>
  <c r="S1089" i="6"/>
  <c r="R1089" i="6"/>
  <c r="P1088" i="6"/>
  <c r="M1088" i="6"/>
  <c r="J1088" i="6"/>
  <c r="G1088" i="6"/>
  <c r="D1088" i="6"/>
  <c r="AH1087" i="6"/>
  <c r="Z1087" i="6"/>
  <c r="V1087" i="6"/>
  <c r="S1087" i="6"/>
  <c r="R1087" i="6"/>
  <c r="P1086" i="6"/>
  <c r="M1086" i="6"/>
  <c r="J1086" i="6"/>
  <c r="G1086" i="6"/>
  <c r="D1086" i="6"/>
  <c r="AH1085" i="6"/>
  <c r="Z1085" i="6"/>
  <c r="V1085" i="6"/>
  <c r="S1085" i="6"/>
  <c r="R1085" i="6"/>
  <c r="P1084" i="6"/>
  <c r="M1084" i="6"/>
  <c r="J1084" i="6"/>
  <c r="G1084" i="6"/>
  <c r="D1084" i="6"/>
  <c r="AH1083" i="6"/>
  <c r="Z1083" i="6"/>
  <c r="V1083" i="6"/>
  <c r="S1083" i="6"/>
  <c r="R1083" i="6"/>
  <c r="P1082" i="6"/>
  <c r="M1082" i="6"/>
  <c r="J1082" i="6"/>
  <c r="G1082" i="6"/>
  <c r="D1082" i="6"/>
  <c r="AH1081" i="6"/>
  <c r="Z1081" i="6"/>
  <c r="V1081" i="6"/>
  <c r="S1081" i="6"/>
  <c r="R1081" i="6"/>
  <c r="P1080" i="6"/>
  <c r="M1080" i="6"/>
  <c r="J1080" i="6"/>
  <c r="G1080" i="6"/>
  <c r="D1080" i="6"/>
  <c r="AH1079" i="6"/>
  <c r="Z1079" i="6"/>
  <c r="V1079" i="6"/>
  <c r="S1079" i="6"/>
  <c r="R1079" i="6"/>
  <c r="P1078" i="6"/>
  <c r="M1078" i="6"/>
  <c r="J1078" i="6"/>
  <c r="G1078" i="6"/>
  <c r="D1078" i="6"/>
  <c r="AH1077" i="6"/>
  <c r="Z1077" i="6"/>
  <c r="V1077" i="6"/>
  <c r="S1077" i="6"/>
  <c r="R1077" i="6"/>
  <c r="P1076" i="6"/>
  <c r="M1076" i="6"/>
  <c r="J1076" i="6"/>
  <c r="G1076" i="6"/>
  <c r="D1076" i="6"/>
  <c r="AH1075" i="6"/>
  <c r="Z1075" i="6"/>
  <c r="V1075" i="6"/>
  <c r="S1075" i="6"/>
  <c r="R1075" i="6"/>
  <c r="P1074" i="6"/>
  <c r="M1074" i="6"/>
  <c r="J1074" i="6"/>
  <c r="G1074" i="6"/>
  <c r="D1074" i="6"/>
  <c r="AH1073" i="6"/>
  <c r="Z1073" i="6"/>
  <c r="V1073" i="6"/>
  <c r="S1073" i="6"/>
  <c r="R1073" i="6"/>
  <c r="P1072" i="6"/>
  <c r="M1072" i="6"/>
  <c r="J1072" i="6"/>
  <c r="G1072" i="6"/>
  <c r="D1072" i="6"/>
  <c r="AH1071" i="6"/>
  <c r="Z1071" i="6"/>
  <c r="V1071" i="6"/>
  <c r="S1071" i="6"/>
  <c r="R1071" i="6"/>
  <c r="P1070" i="6"/>
  <c r="M1070" i="6"/>
  <c r="J1070" i="6"/>
  <c r="G1070" i="6"/>
  <c r="D1070" i="6"/>
  <c r="AH1069" i="6"/>
  <c r="Z1069" i="6"/>
  <c r="V1069" i="6"/>
  <c r="S1069" i="6"/>
  <c r="R1069" i="6"/>
  <c r="P1068" i="6"/>
  <c r="M1068" i="6"/>
  <c r="J1068" i="6"/>
  <c r="G1068" i="6"/>
  <c r="D1068" i="6"/>
  <c r="AH1067" i="6"/>
  <c r="Z1067" i="6"/>
  <c r="V1067" i="6"/>
  <c r="S1067" i="6"/>
  <c r="R1067" i="6"/>
  <c r="P1066" i="6"/>
  <c r="M1066" i="6"/>
  <c r="J1066" i="6"/>
  <c r="G1066" i="6"/>
  <c r="D1066" i="6"/>
  <c r="AH1065" i="6"/>
  <c r="Z1065" i="6"/>
  <c r="V1065" i="6"/>
  <c r="S1065" i="6"/>
  <c r="R1065" i="6"/>
  <c r="P1064" i="6"/>
  <c r="M1064" i="6"/>
  <c r="J1064" i="6"/>
  <c r="G1064" i="6"/>
  <c r="D1064" i="6"/>
  <c r="AH1063" i="6"/>
  <c r="Z1063" i="6"/>
  <c r="V1063" i="6"/>
  <c r="S1063" i="6"/>
  <c r="R1063" i="6"/>
  <c r="P1062" i="6"/>
  <c r="M1062" i="6"/>
  <c r="J1062" i="6"/>
  <c r="G1062" i="6"/>
  <c r="D1062" i="6"/>
  <c r="AH1061" i="6"/>
  <c r="Z1061" i="6"/>
  <c r="V1061" i="6"/>
  <c r="S1061" i="6"/>
  <c r="R1061" i="6"/>
  <c r="P1060" i="6"/>
  <c r="M1060" i="6"/>
  <c r="J1060" i="6"/>
  <c r="G1060" i="6"/>
  <c r="D1060" i="6"/>
  <c r="AH1059" i="6"/>
  <c r="Z1059" i="6"/>
  <c r="V1059" i="6"/>
  <c r="S1059" i="6"/>
  <c r="R1059" i="6"/>
  <c r="P1058" i="6"/>
  <c r="M1058" i="6"/>
  <c r="J1058" i="6"/>
  <c r="G1058" i="6"/>
  <c r="D1058" i="6"/>
  <c r="AH1057" i="6"/>
  <c r="Z1057" i="6"/>
  <c r="V1057" i="6"/>
  <c r="S1057" i="6"/>
  <c r="R1057" i="6"/>
  <c r="P1056" i="6"/>
  <c r="M1056" i="6"/>
  <c r="J1056" i="6"/>
  <c r="G1056" i="6"/>
  <c r="D1056" i="6"/>
  <c r="AH1055" i="6"/>
  <c r="Z1055" i="6"/>
  <c r="V1055" i="6"/>
  <c r="S1055" i="6"/>
  <c r="R1055" i="6"/>
  <c r="P1054" i="6"/>
  <c r="M1054" i="6"/>
  <c r="J1054" i="6"/>
  <c r="G1054" i="6"/>
  <c r="D1054" i="6"/>
  <c r="AH1053" i="6"/>
  <c r="Z1053" i="6"/>
  <c r="V1053" i="6"/>
  <c r="S1053" i="6"/>
  <c r="R1053" i="6"/>
  <c r="P1052" i="6"/>
  <c r="M1052" i="6"/>
  <c r="J1052" i="6"/>
  <c r="G1052" i="6"/>
  <c r="D1052" i="6"/>
  <c r="AH1051" i="6"/>
  <c r="Z1051" i="6"/>
  <c r="V1051" i="6"/>
  <c r="S1051" i="6"/>
  <c r="R1051" i="6"/>
  <c r="P1050" i="6"/>
  <c r="M1050" i="6"/>
  <c r="J1050" i="6"/>
  <c r="G1050" i="6"/>
  <c r="D1050" i="6"/>
  <c r="AH1049" i="6"/>
  <c r="Z1049" i="6"/>
  <c r="V1049" i="6"/>
  <c r="S1049" i="6"/>
  <c r="R1049" i="6"/>
  <c r="P1048" i="6"/>
  <c r="M1048" i="6"/>
  <c r="J1048" i="6"/>
  <c r="G1048" i="6"/>
  <c r="D1048" i="6"/>
  <c r="AH1047" i="6"/>
  <c r="Z1047" i="6"/>
  <c r="V1047" i="6"/>
  <c r="S1047" i="6"/>
  <c r="R1047" i="6"/>
  <c r="P1046" i="6"/>
  <c r="M1046" i="6"/>
  <c r="J1046" i="6"/>
  <c r="G1046" i="6"/>
  <c r="D1046" i="6"/>
  <c r="Z1045" i="6"/>
  <c r="V1045" i="6"/>
  <c r="S1045" i="6"/>
  <c r="R1045" i="6"/>
  <c r="P1044" i="6"/>
  <c r="M1044" i="6"/>
  <c r="J1044" i="6"/>
  <c r="G1044" i="6"/>
  <c r="D1044" i="6"/>
  <c r="Z1043" i="6"/>
  <c r="V1043" i="6"/>
  <c r="S1043" i="6"/>
  <c r="R1043" i="6"/>
  <c r="P1042" i="6"/>
  <c r="M1042" i="6"/>
  <c r="J1042" i="6"/>
  <c r="G1042" i="6"/>
  <c r="D1042" i="6"/>
  <c r="Z1041" i="6"/>
  <c r="V1041" i="6"/>
  <c r="S1041" i="6"/>
  <c r="R1041" i="6"/>
  <c r="P1040" i="6"/>
  <c r="M1040" i="6"/>
  <c r="J1040" i="6"/>
  <c r="G1040" i="6"/>
  <c r="D1040" i="6"/>
  <c r="Z1039" i="6"/>
  <c r="V1039" i="6"/>
  <c r="S1039" i="6"/>
  <c r="R1039" i="6"/>
  <c r="P1038" i="6"/>
  <c r="M1038" i="6"/>
  <c r="J1038" i="6"/>
  <c r="G1038" i="6"/>
  <c r="D1038" i="6"/>
  <c r="Z1037" i="6"/>
  <c r="V1037" i="6"/>
  <c r="S1037" i="6"/>
  <c r="R1037" i="6"/>
  <c r="P1036" i="6"/>
  <c r="M1036" i="6"/>
  <c r="J1036" i="6"/>
  <c r="G1036" i="6"/>
  <c r="D1036" i="6"/>
  <c r="Z1035" i="6"/>
  <c r="V1035" i="6"/>
  <c r="S1035" i="6"/>
  <c r="R1035" i="6"/>
  <c r="P1034" i="6"/>
  <c r="M1034" i="6"/>
  <c r="J1034" i="6"/>
  <c r="G1034" i="6"/>
  <c r="D1034" i="6"/>
  <c r="Z1033" i="6"/>
  <c r="V1033" i="6"/>
  <c r="S1033" i="6"/>
  <c r="R1033" i="6"/>
  <c r="P1032" i="6"/>
  <c r="M1032" i="6"/>
  <c r="J1032" i="6"/>
  <c r="G1032" i="6"/>
  <c r="D1032" i="6"/>
  <c r="Z1031" i="6"/>
  <c r="V1031" i="6"/>
  <c r="S1031" i="6"/>
  <c r="R1031" i="6"/>
  <c r="P1030" i="6"/>
  <c r="M1030" i="6"/>
  <c r="J1030" i="6"/>
  <c r="G1030" i="6"/>
  <c r="D1030" i="6"/>
  <c r="Z1029" i="6"/>
  <c r="V1029" i="6"/>
  <c r="S1029" i="6"/>
  <c r="R1029" i="6"/>
  <c r="P1028" i="6"/>
  <c r="M1028" i="6"/>
  <c r="J1028" i="6"/>
  <c r="G1028" i="6"/>
  <c r="D1028" i="6"/>
  <c r="Z1027" i="6"/>
  <c r="V1027" i="6"/>
  <c r="S1027" i="6"/>
  <c r="R1027" i="6"/>
  <c r="P1026" i="6"/>
  <c r="M1026" i="6"/>
  <c r="J1026" i="6"/>
  <c r="G1026" i="6"/>
  <c r="D1026" i="6"/>
  <c r="AH1025" i="6"/>
  <c r="Z1025" i="6"/>
  <c r="V1025" i="6"/>
  <c r="S1025" i="6"/>
  <c r="R1025" i="6"/>
  <c r="P1024" i="6"/>
  <c r="M1024" i="6"/>
  <c r="J1024" i="6"/>
  <c r="G1024" i="6"/>
  <c r="D1024" i="6"/>
  <c r="AH1023" i="6"/>
  <c r="Z1023" i="6"/>
  <c r="V1023" i="6"/>
  <c r="S1023" i="6"/>
  <c r="R1023" i="6"/>
  <c r="P1022" i="6"/>
  <c r="M1022" i="6"/>
  <c r="J1022" i="6"/>
  <c r="G1022" i="6"/>
  <c r="D1022" i="6"/>
  <c r="AH1021" i="6"/>
  <c r="Z1021" i="6"/>
  <c r="V1021" i="6"/>
  <c r="S1021" i="6"/>
  <c r="R1021" i="6"/>
  <c r="P1020" i="6"/>
  <c r="M1020" i="6"/>
  <c r="J1020" i="6"/>
  <c r="G1020" i="6"/>
  <c r="D1020" i="6"/>
  <c r="AH1019" i="6"/>
  <c r="Z1019" i="6"/>
  <c r="V1019" i="6"/>
  <c r="S1019" i="6"/>
  <c r="R1019" i="6"/>
  <c r="P1018" i="6"/>
  <c r="M1018" i="6"/>
  <c r="J1018" i="6"/>
  <c r="G1018" i="6"/>
  <c r="D1018" i="6"/>
  <c r="AH1017" i="6"/>
  <c r="Z1017" i="6"/>
  <c r="V1017" i="6"/>
  <c r="S1017" i="6"/>
  <c r="R1017" i="6"/>
  <c r="P1016" i="6"/>
  <c r="M1016" i="6"/>
  <c r="J1016" i="6"/>
  <c r="G1016" i="6"/>
  <c r="D1016" i="6"/>
  <c r="AH1015" i="6"/>
  <c r="Z1015" i="6"/>
  <c r="V1015" i="6"/>
  <c r="S1015" i="6"/>
  <c r="R1015" i="6"/>
  <c r="P1014" i="6"/>
  <c r="M1014" i="6"/>
  <c r="J1014" i="6"/>
  <c r="G1014" i="6"/>
  <c r="D1014" i="6"/>
  <c r="AH1013" i="6"/>
  <c r="Z1013" i="6"/>
  <c r="V1013" i="6"/>
  <c r="S1013" i="6"/>
  <c r="R1013" i="6"/>
  <c r="P1012" i="6"/>
  <c r="M1012" i="6"/>
  <c r="J1012" i="6"/>
  <c r="G1012" i="6"/>
  <c r="D1012" i="6"/>
  <c r="AH1011" i="6"/>
  <c r="Z1011" i="6"/>
  <c r="V1011" i="6"/>
  <c r="S1011" i="6"/>
  <c r="R1011" i="6"/>
  <c r="P1010" i="6"/>
  <c r="M1010" i="6"/>
  <c r="J1010" i="6"/>
  <c r="G1010" i="6"/>
  <c r="D1010" i="6"/>
  <c r="AH1009" i="6"/>
  <c r="Z1009" i="6"/>
  <c r="V1009" i="6"/>
  <c r="S1009" i="6"/>
  <c r="R1009" i="6"/>
  <c r="P1008" i="6"/>
  <c r="M1008" i="6"/>
  <c r="J1008" i="6"/>
  <c r="G1008" i="6"/>
  <c r="D1008" i="6"/>
  <c r="Z1007" i="6"/>
  <c r="V1007" i="6"/>
  <c r="S1007" i="6"/>
  <c r="R1007" i="6"/>
  <c r="P1006" i="6"/>
  <c r="M1006" i="6"/>
  <c r="J1006" i="6"/>
  <c r="G1006" i="6"/>
  <c r="D1006" i="6"/>
  <c r="AH1005" i="6"/>
  <c r="Z1005" i="6"/>
  <c r="V1005" i="6"/>
  <c r="S1005" i="6"/>
  <c r="R1005" i="6"/>
  <c r="P1004" i="6"/>
  <c r="M1004" i="6"/>
  <c r="J1004" i="6"/>
  <c r="G1004" i="6"/>
  <c r="D1004" i="6"/>
  <c r="Z1003" i="6"/>
  <c r="V1003" i="6"/>
  <c r="S1003" i="6"/>
  <c r="R1003" i="6"/>
  <c r="P1002" i="6"/>
  <c r="M1002" i="6"/>
  <c r="J1002" i="6"/>
  <c r="G1002" i="6"/>
  <c r="D1002" i="6"/>
  <c r="AH1001" i="6"/>
  <c r="Z1001" i="6"/>
  <c r="V1001" i="6"/>
  <c r="S1001" i="6"/>
  <c r="R1001" i="6"/>
  <c r="P1000" i="6"/>
  <c r="M1000" i="6"/>
  <c r="J1000" i="6"/>
  <c r="G1000" i="6"/>
  <c r="D1000" i="6"/>
  <c r="AH999" i="6"/>
  <c r="Z999" i="6"/>
  <c r="V999" i="6"/>
  <c r="S999" i="6"/>
  <c r="R999" i="6"/>
  <c r="P998" i="6"/>
  <c r="M998" i="6"/>
  <c r="J998" i="6"/>
  <c r="G998" i="6"/>
  <c r="D998" i="6"/>
  <c r="AH997" i="6"/>
  <c r="Z997" i="6"/>
  <c r="V997" i="6"/>
  <c r="S997" i="6"/>
  <c r="R997" i="6"/>
  <c r="P996" i="6"/>
  <c r="M996" i="6"/>
  <c r="J996" i="6"/>
  <c r="G996" i="6"/>
  <c r="D996" i="6"/>
  <c r="AH995" i="6"/>
  <c r="Z995" i="6"/>
  <c r="V995" i="6"/>
  <c r="S995" i="6"/>
  <c r="R995" i="6"/>
  <c r="P994" i="6"/>
  <c r="M994" i="6"/>
  <c r="J994" i="6"/>
  <c r="G994" i="6"/>
  <c r="D994" i="6"/>
  <c r="AH993" i="6"/>
  <c r="Z993" i="6"/>
  <c r="V993" i="6"/>
  <c r="S993" i="6"/>
  <c r="R993" i="6"/>
  <c r="P992" i="6"/>
  <c r="M992" i="6"/>
  <c r="J992" i="6"/>
  <c r="G992" i="6"/>
  <c r="D992" i="6"/>
  <c r="AH991" i="6"/>
  <c r="Z991" i="6"/>
  <c r="V991" i="6"/>
  <c r="S991" i="6"/>
  <c r="R991" i="6"/>
  <c r="P990" i="6"/>
  <c r="M990" i="6"/>
  <c r="J990" i="6"/>
  <c r="G990" i="6"/>
  <c r="D990" i="6"/>
  <c r="AH989" i="6"/>
  <c r="Z989" i="6"/>
  <c r="V989" i="6"/>
  <c r="S989" i="6"/>
  <c r="R989" i="6"/>
  <c r="P988" i="6"/>
  <c r="M988" i="6"/>
  <c r="J988" i="6"/>
  <c r="G988" i="6"/>
  <c r="D988" i="6"/>
  <c r="AH987" i="6"/>
  <c r="Z987" i="6"/>
  <c r="V987" i="6"/>
  <c r="S987" i="6"/>
  <c r="R987" i="6"/>
  <c r="P986" i="6"/>
  <c r="M986" i="6"/>
  <c r="J986" i="6"/>
  <c r="G986" i="6"/>
  <c r="D986" i="6"/>
  <c r="AH985" i="6"/>
  <c r="Z985" i="6"/>
  <c r="V985" i="6"/>
  <c r="S985" i="6"/>
  <c r="R985" i="6"/>
  <c r="P984" i="6"/>
  <c r="M984" i="6"/>
  <c r="J984" i="6"/>
  <c r="G984" i="6"/>
  <c r="D984" i="6"/>
  <c r="AH983" i="6"/>
  <c r="Z983" i="6"/>
  <c r="V983" i="6"/>
  <c r="S983" i="6"/>
  <c r="R983" i="6"/>
  <c r="P982" i="6"/>
  <c r="M982" i="6"/>
  <c r="J982" i="6"/>
  <c r="G982" i="6"/>
  <c r="D982" i="6"/>
  <c r="AH981" i="6"/>
  <c r="Z981" i="6"/>
  <c r="V981" i="6"/>
  <c r="S981" i="6"/>
  <c r="R981" i="6"/>
  <c r="P980" i="6"/>
  <c r="M980" i="6"/>
  <c r="J980" i="6"/>
  <c r="G980" i="6"/>
  <c r="D980" i="6"/>
  <c r="AH979" i="6"/>
  <c r="Z979" i="6"/>
  <c r="V979" i="6"/>
  <c r="S979" i="6"/>
  <c r="R979" i="6"/>
  <c r="P978" i="6"/>
  <c r="M978" i="6"/>
  <c r="J978" i="6"/>
  <c r="G978" i="6"/>
  <c r="D978" i="6"/>
  <c r="AH977" i="6"/>
  <c r="Z977" i="6"/>
  <c r="V977" i="6"/>
  <c r="S977" i="6"/>
  <c r="R977" i="6"/>
  <c r="P976" i="6"/>
  <c r="M976" i="6"/>
  <c r="J976" i="6"/>
  <c r="G976" i="6"/>
  <c r="D976" i="6"/>
  <c r="AH975" i="6"/>
  <c r="Z975" i="6"/>
  <c r="V975" i="6"/>
  <c r="S975" i="6"/>
  <c r="R975" i="6"/>
  <c r="P974" i="6"/>
  <c r="M974" i="6"/>
  <c r="J974" i="6"/>
  <c r="G974" i="6"/>
  <c r="D974" i="6"/>
  <c r="AH973" i="6"/>
  <c r="Z973" i="6"/>
  <c r="V973" i="6"/>
  <c r="S973" i="6"/>
  <c r="R973" i="6"/>
  <c r="P972" i="6"/>
  <c r="M972" i="6"/>
  <c r="J972" i="6"/>
  <c r="G972" i="6"/>
  <c r="D972" i="6"/>
  <c r="AH971" i="6"/>
  <c r="Z971" i="6"/>
  <c r="V971" i="6"/>
  <c r="S971" i="6"/>
  <c r="R971" i="6"/>
  <c r="P970" i="6"/>
  <c r="M970" i="6"/>
  <c r="J970" i="6"/>
  <c r="G970" i="6"/>
  <c r="D970" i="6"/>
  <c r="AH969" i="6"/>
  <c r="Z969" i="6"/>
  <c r="V969" i="6"/>
  <c r="S969" i="6"/>
  <c r="R969" i="6"/>
  <c r="P968" i="6"/>
  <c r="M968" i="6"/>
  <c r="J968" i="6"/>
  <c r="G968" i="6"/>
  <c r="D968" i="6"/>
  <c r="AH967" i="6"/>
  <c r="Z967" i="6"/>
  <c r="V967" i="6"/>
  <c r="S967" i="6"/>
  <c r="R967" i="6"/>
  <c r="P966" i="6"/>
  <c r="M966" i="6"/>
  <c r="J966" i="6"/>
  <c r="G966" i="6"/>
  <c r="D966" i="6"/>
  <c r="AH965" i="6"/>
  <c r="Z965" i="6"/>
  <c r="V965" i="6"/>
  <c r="S965" i="6"/>
  <c r="R965" i="6"/>
  <c r="P964" i="6"/>
  <c r="M964" i="6"/>
  <c r="J964" i="6"/>
  <c r="G964" i="6"/>
  <c r="D964" i="6"/>
  <c r="AH963" i="6"/>
  <c r="Z963" i="6"/>
  <c r="V963" i="6"/>
  <c r="S963" i="6"/>
  <c r="R963" i="6"/>
  <c r="P962" i="6"/>
  <c r="M962" i="6"/>
  <c r="J962" i="6"/>
  <c r="G962" i="6"/>
  <c r="D962" i="6"/>
  <c r="AH961" i="6"/>
  <c r="Z961" i="6"/>
  <c r="V961" i="6"/>
  <c r="S961" i="6"/>
  <c r="R961" i="6"/>
  <c r="P960" i="6"/>
  <c r="M960" i="6"/>
  <c r="J960" i="6"/>
  <c r="G960" i="6"/>
  <c r="D960" i="6"/>
  <c r="AH959" i="6"/>
  <c r="Z959" i="6"/>
  <c r="V959" i="6"/>
  <c r="S959" i="6"/>
  <c r="R959" i="6"/>
  <c r="P958" i="6"/>
  <c r="M958" i="6"/>
  <c r="J958" i="6"/>
  <c r="G958" i="6"/>
  <c r="D958" i="6"/>
  <c r="AH957" i="6"/>
  <c r="Z957" i="6"/>
  <c r="V957" i="6"/>
  <c r="S957" i="6"/>
  <c r="R957" i="6"/>
  <c r="P956" i="6"/>
  <c r="M956" i="6"/>
  <c r="J956" i="6"/>
  <c r="G956" i="6"/>
  <c r="D956" i="6"/>
  <c r="AH955" i="6"/>
  <c r="Z955" i="6"/>
  <c r="V955" i="6"/>
  <c r="S955" i="6"/>
  <c r="R955" i="6"/>
  <c r="P954" i="6"/>
  <c r="M954" i="6"/>
  <c r="J954" i="6"/>
  <c r="G954" i="6"/>
  <c r="D954" i="6"/>
  <c r="AH953" i="6"/>
  <c r="Z953" i="6"/>
  <c r="V953" i="6"/>
  <c r="S953" i="6"/>
  <c r="R953" i="6"/>
  <c r="P952" i="6"/>
  <c r="M952" i="6"/>
  <c r="J952" i="6"/>
  <c r="G952" i="6"/>
  <c r="D952" i="6"/>
  <c r="AH951" i="6"/>
  <c r="Z951" i="6"/>
  <c r="V951" i="6"/>
  <c r="S951" i="6"/>
  <c r="R951" i="6"/>
  <c r="P950" i="6"/>
  <c r="M950" i="6"/>
  <c r="J950" i="6"/>
  <c r="G950" i="6"/>
  <c r="D950" i="6"/>
  <c r="AH949" i="6"/>
  <c r="Z949" i="6"/>
  <c r="V949" i="6"/>
  <c r="S949" i="6"/>
  <c r="R949" i="6"/>
  <c r="P948" i="6"/>
  <c r="M948" i="6"/>
  <c r="J948" i="6"/>
  <c r="G948" i="6"/>
  <c r="D948" i="6"/>
  <c r="AH947" i="6"/>
  <c r="Z947" i="6"/>
  <c r="V947" i="6"/>
  <c r="S947" i="6"/>
  <c r="R947" i="6"/>
  <c r="P946" i="6"/>
  <c r="M946" i="6"/>
  <c r="J946" i="6"/>
  <c r="G946" i="6"/>
  <c r="D946" i="6"/>
  <c r="AH945" i="6"/>
  <c r="Z945" i="6"/>
  <c r="V945" i="6"/>
  <c r="S945" i="6"/>
  <c r="R945" i="6"/>
  <c r="P944" i="6"/>
  <c r="M944" i="6"/>
  <c r="J944" i="6"/>
  <c r="G944" i="6"/>
  <c r="D944" i="6"/>
  <c r="AH943" i="6"/>
  <c r="Z943" i="6"/>
  <c r="V943" i="6"/>
  <c r="S943" i="6"/>
  <c r="R943" i="6"/>
  <c r="P942" i="6"/>
  <c r="M942" i="6"/>
  <c r="J942" i="6"/>
  <c r="G942" i="6"/>
  <c r="D942" i="6"/>
  <c r="AH941" i="6"/>
  <c r="Z941" i="6"/>
  <c r="V941" i="6"/>
  <c r="S941" i="6"/>
  <c r="R941" i="6"/>
  <c r="P940" i="6"/>
  <c r="M940" i="6"/>
  <c r="J940" i="6"/>
  <c r="G940" i="6"/>
  <c r="D940" i="6"/>
  <c r="AH939" i="6"/>
  <c r="Z939" i="6"/>
  <c r="V939" i="6"/>
  <c r="S939" i="6"/>
  <c r="R939" i="6"/>
  <c r="P938" i="6"/>
  <c r="M938" i="6"/>
  <c r="J938" i="6"/>
  <c r="G938" i="6"/>
  <c r="D938" i="6"/>
  <c r="AH937" i="6"/>
  <c r="Z937" i="6"/>
  <c r="V937" i="6"/>
  <c r="S937" i="6"/>
  <c r="R937" i="6"/>
  <c r="P936" i="6"/>
  <c r="M936" i="6"/>
  <c r="J936" i="6"/>
  <c r="G936" i="6"/>
  <c r="D936" i="6"/>
  <c r="AH935" i="6"/>
  <c r="Z935" i="6"/>
  <c r="V935" i="6"/>
  <c r="S935" i="6"/>
  <c r="R935" i="6"/>
  <c r="P934" i="6"/>
  <c r="M934" i="6"/>
  <c r="J934" i="6"/>
  <c r="G934" i="6"/>
  <c r="D934" i="6"/>
  <c r="AH933" i="6"/>
  <c r="Z933" i="6"/>
  <c r="V933" i="6"/>
  <c r="S933" i="6"/>
  <c r="R933" i="6"/>
  <c r="P932" i="6"/>
  <c r="M932" i="6"/>
  <c r="J932" i="6"/>
  <c r="G932" i="6"/>
  <c r="D932" i="6"/>
  <c r="AH931" i="6"/>
  <c r="Z931" i="6"/>
  <c r="V931" i="6"/>
  <c r="S931" i="6"/>
  <c r="R931" i="6"/>
  <c r="P930" i="6"/>
  <c r="M930" i="6"/>
  <c r="J930" i="6"/>
  <c r="G930" i="6"/>
  <c r="D930" i="6"/>
  <c r="AH929" i="6"/>
  <c r="Z929" i="6"/>
  <c r="V929" i="6"/>
  <c r="S929" i="6"/>
  <c r="R929" i="6"/>
  <c r="P928" i="6"/>
  <c r="M928" i="6"/>
  <c r="J928" i="6"/>
  <c r="G928" i="6"/>
  <c r="D928" i="6"/>
  <c r="AH927" i="6"/>
  <c r="Z927" i="6"/>
  <c r="V927" i="6"/>
  <c r="S927" i="6"/>
  <c r="R927" i="6"/>
  <c r="P926" i="6"/>
  <c r="M926" i="6"/>
  <c r="J926" i="6"/>
  <c r="G926" i="6"/>
  <c r="D926" i="6"/>
  <c r="AH925" i="6"/>
  <c r="Z925" i="6"/>
  <c r="V925" i="6"/>
  <c r="S925" i="6"/>
  <c r="R925" i="6"/>
  <c r="P924" i="6"/>
  <c r="M924" i="6"/>
  <c r="J924" i="6"/>
  <c r="G924" i="6"/>
  <c r="D924" i="6"/>
  <c r="AH923" i="6"/>
  <c r="Z923" i="6"/>
  <c r="V923" i="6"/>
  <c r="S923" i="6"/>
  <c r="R923" i="6"/>
  <c r="P922" i="6"/>
  <c r="M922" i="6"/>
  <c r="J922" i="6"/>
  <c r="G922" i="6"/>
  <c r="D922" i="6"/>
  <c r="AH921" i="6"/>
  <c r="Z921" i="6"/>
  <c r="V921" i="6"/>
  <c r="S921" i="6"/>
  <c r="R921" i="6"/>
  <c r="P920" i="6"/>
  <c r="M920" i="6"/>
  <c r="J920" i="6"/>
  <c r="G920" i="6"/>
  <c r="D920" i="6"/>
  <c r="AH919" i="6"/>
  <c r="Z919" i="6"/>
  <c r="V919" i="6"/>
  <c r="S919" i="6"/>
  <c r="R919" i="6"/>
  <c r="P918" i="6"/>
  <c r="M918" i="6"/>
  <c r="J918" i="6"/>
  <c r="G918" i="6"/>
  <c r="D918" i="6"/>
  <c r="AH917" i="6"/>
  <c r="Z917" i="6"/>
  <c r="V917" i="6"/>
  <c r="S917" i="6"/>
  <c r="R917" i="6"/>
  <c r="P916" i="6"/>
  <c r="M916" i="6"/>
  <c r="J916" i="6"/>
  <c r="G916" i="6"/>
  <c r="D916" i="6"/>
  <c r="AH915" i="6"/>
  <c r="Z915" i="6"/>
  <c r="V915" i="6"/>
  <c r="S915" i="6"/>
  <c r="R915" i="6"/>
  <c r="P914" i="6"/>
  <c r="M914" i="6"/>
  <c r="J914" i="6"/>
  <c r="G914" i="6"/>
  <c r="D914" i="6"/>
  <c r="AH913" i="6"/>
  <c r="Z913" i="6"/>
  <c r="V913" i="6"/>
  <c r="S913" i="6"/>
  <c r="R913" i="6"/>
  <c r="P912" i="6"/>
  <c r="M912" i="6"/>
  <c r="J912" i="6"/>
  <c r="G912" i="6"/>
  <c r="D912" i="6"/>
  <c r="AH911" i="6"/>
  <c r="Z911" i="6"/>
  <c r="V911" i="6"/>
  <c r="S911" i="6"/>
  <c r="R911" i="6"/>
  <c r="P910" i="6"/>
  <c r="M910" i="6"/>
  <c r="J910" i="6"/>
  <c r="G910" i="6"/>
  <c r="D910" i="6"/>
  <c r="AH909" i="6"/>
  <c r="Z909" i="6"/>
  <c r="V909" i="6"/>
  <c r="S909" i="6"/>
  <c r="R909" i="6"/>
  <c r="P908" i="6"/>
  <c r="M908" i="6"/>
  <c r="J908" i="6"/>
  <c r="G908" i="6"/>
  <c r="D908" i="6"/>
  <c r="AH907" i="6"/>
  <c r="Z907" i="6"/>
  <c r="V907" i="6"/>
  <c r="S907" i="6"/>
  <c r="R907" i="6"/>
  <c r="P906" i="6"/>
  <c r="M906" i="6"/>
  <c r="J906" i="6"/>
  <c r="G906" i="6"/>
  <c r="D906" i="6"/>
  <c r="AH905" i="6"/>
  <c r="Z905" i="6"/>
  <c r="V905" i="6"/>
  <c r="S905" i="6"/>
  <c r="R905" i="6"/>
  <c r="P904" i="6"/>
  <c r="M904" i="6"/>
  <c r="J904" i="6"/>
  <c r="G904" i="6"/>
  <c r="D904" i="6"/>
  <c r="AH903" i="6"/>
  <c r="Z903" i="6"/>
  <c r="V903" i="6"/>
  <c r="S903" i="6"/>
  <c r="R903" i="6"/>
  <c r="P902" i="6"/>
  <c r="M902" i="6"/>
  <c r="J902" i="6"/>
  <c r="G902" i="6"/>
  <c r="D902" i="6"/>
  <c r="AH901" i="6"/>
  <c r="Z901" i="6"/>
  <c r="V901" i="6"/>
  <c r="S901" i="6"/>
  <c r="R901" i="6"/>
  <c r="P900" i="6"/>
  <c r="M900" i="6"/>
  <c r="J900" i="6"/>
  <c r="G900" i="6"/>
  <c r="D900" i="6"/>
  <c r="AH899" i="6"/>
  <c r="Z899" i="6"/>
  <c r="V899" i="6"/>
  <c r="S899" i="6"/>
  <c r="R899" i="6"/>
  <c r="P898" i="6"/>
  <c r="M898" i="6"/>
  <c r="J898" i="6"/>
  <c r="G898" i="6"/>
  <c r="D898" i="6"/>
  <c r="AH897" i="6"/>
  <c r="Z897" i="6"/>
  <c r="V897" i="6"/>
  <c r="S897" i="6"/>
  <c r="R897" i="6"/>
  <c r="P896" i="6"/>
  <c r="M896" i="6"/>
  <c r="J896" i="6"/>
  <c r="G896" i="6"/>
  <c r="D896" i="6"/>
  <c r="AH895" i="6"/>
  <c r="Z895" i="6"/>
  <c r="V895" i="6"/>
  <c r="S895" i="6"/>
  <c r="R895" i="6"/>
  <c r="P894" i="6"/>
  <c r="M894" i="6"/>
  <c r="J894" i="6"/>
  <c r="G894" i="6"/>
  <c r="D894" i="6"/>
  <c r="AH893" i="6"/>
  <c r="Z893" i="6"/>
  <c r="V893" i="6"/>
  <c r="S893" i="6"/>
  <c r="R893" i="6"/>
  <c r="P892" i="6"/>
  <c r="M892" i="6"/>
  <c r="J892" i="6"/>
  <c r="G892" i="6"/>
  <c r="D892" i="6"/>
  <c r="AH891" i="6"/>
  <c r="Z891" i="6"/>
  <c r="V891" i="6"/>
  <c r="S891" i="6"/>
  <c r="R891" i="6"/>
  <c r="P890" i="6"/>
  <c r="M890" i="6"/>
  <c r="J890" i="6"/>
  <c r="G890" i="6"/>
  <c r="D890" i="6"/>
  <c r="AH889" i="6"/>
  <c r="Z889" i="6"/>
  <c r="V889" i="6"/>
  <c r="S889" i="6"/>
  <c r="R889" i="6"/>
  <c r="P888" i="6"/>
  <c r="M888" i="6"/>
  <c r="J888" i="6"/>
  <c r="G888" i="6"/>
  <c r="D888" i="6"/>
  <c r="AH887" i="6"/>
  <c r="Z887" i="6"/>
  <c r="V887" i="6"/>
  <c r="S887" i="6"/>
  <c r="R887" i="6"/>
  <c r="P886" i="6"/>
  <c r="M886" i="6"/>
  <c r="J886" i="6"/>
  <c r="G886" i="6"/>
  <c r="D886" i="6"/>
  <c r="AH885" i="6"/>
  <c r="Z885" i="6"/>
  <c r="V885" i="6"/>
  <c r="S885" i="6"/>
  <c r="R885" i="6"/>
  <c r="P884" i="6"/>
  <c r="M884" i="6"/>
  <c r="J884" i="6"/>
  <c r="G884" i="6"/>
  <c r="D884" i="6"/>
  <c r="AH883" i="6"/>
  <c r="Z883" i="6"/>
  <c r="V883" i="6"/>
  <c r="S883" i="6"/>
  <c r="R883" i="6"/>
  <c r="P882" i="6"/>
  <c r="M882" i="6"/>
  <c r="J882" i="6"/>
  <c r="G882" i="6"/>
  <c r="D882" i="6"/>
  <c r="AH881" i="6"/>
  <c r="Z881" i="6"/>
  <c r="V881" i="6"/>
  <c r="S881" i="6"/>
  <c r="R881" i="6"/>
  <c r="P880" i="6"/>
  <c r="M880" i="6"/>
  <c r="J880" i="6"/>
  <c r="G880" i="6"/>
  <c r="D880" i="6"/>
  <c r="AH879" i="6"/>
  <c r="Z879" i="6"/>
  <c r="V879" i="6"/>
  <c r="S879" i="6"/>
  <c r="R879" i="6"/>
  <c r="P878" i="6"/>
  <c r="M878" i="6"/>
  <c r="J878" i="6"/>
  <c r="G878" i="6"/>
  <c r="D878" i="6"/>
  <c r="AH877" i="6"/>
  <c r="Z877" i="6"/>
  <c r="V877" i="6"/>
  <c r="S877" i="6"/>
  <c r="R877" i="6"/>
  <c r="P876" i="6"/>
  <c r="M876" i="6"/>
  <c r="J876" i="6"/>
  <c r="G876" i="6"/>
  <c r="D876" i="6"/>
  <c r="AH875" i="6"/>
  <c r="Z875" i="6"/>
  <c r="V875" i="6"/>
  <c r="S875" i="6"/>
  <c r="R875" i="6"/>
  <c r="P874" i="6"/>
  <c r="M874" i="6"/>
  <c r="J874" i="6"/>
  <c r="G874" i="6"/>
  <c r="D874" i="6"/>
  <c r="AH873" i="6"/>
  <c r="Z873" i="6"/>
  <c r="V873" i="6"/>
  <c r="S873" i="6"/>
  <c r="R873" i="6"/>
  <c r="P872" i="6"/>
  <c r="M872" i="6"/>
  <c r="J872" i="6"/>
  <c r="G872" i="6"/>
  <c r="D872" i="6"/>
  <c r="AH871" i="6"/>
  <c r="Z871" i="6"/>
  <c r="V871" i="6"/>
  <c r="S871" i="6"/>
  <c r="R871" i="6"/>
  <c r="P870" i="6"/>
  <c r="M870" i="6"/>
  <c r="J870" i="6"/>
  <c r="G870" i="6"/>
  <c r="D870" i="6"/>
  <c r="AH869" i="6"/>
  <c r="Z869" i="6"/>
  <c r="V869" i="6"/>
  <c r="S869" i="6"/>
  <c r="R869" i="6"/>
  <c r="P868" i="6"/>
  <c r="M868" i="6"/>
  <c r="J868" i="6"/>
  <c r="G868" i="6"/>
  <c r="D868" i="6"/>
  <c r="AH867" i="6"/>
  <c r="Z867" i="6"/>
  <c r="V867" i="6"/>
  <c r="S867" i="6"/>
  <c r="R867" i="6"/>
  <c r="P866" i="6"/>
  <c r="M866" i="6"/>
  <c r="J866" i="6"/>
  <c r="G866" i="6"/>
  <c r="D866" i="6"/>
  <c r="AH865" i="6"/>
  <c r="Z865" i="6"/>
  <c r="V865" i="6"/>
  <c r="S865" i="6"/>
  <c r="R865" i="6"/>
  <c r="P864" i="6"/>
  <c r="M864" i="6"/>
  <c r="J864" i="6"/>
  <c r="G864" i="6"/>
  <c r="D864" i="6"/>
  <c r="AH863" i="6"/>
  <c r="Z863" i="6"/>
  <c r="V863" i="6"/>
  <c r="S863" i="6"/>
  <c r="R863" i="6"/>
  <c r="P862" i="6"/>
  <c r="M862" i="6"/>
  <c r="J862" i="6"/>
  <c r="G862" i="6"/>
  <c r="D862" i="6"/>
  <c r="Z861" i="6"/>
  <c r="V861" i="6"/>
  <c r="S861" i="6"/>
  <c r="R861" i="6"/>
  <c r="P860" i="6"/>
  <c r="M860" i="6"/>
  <c r="J860" i="6"/>
  <c r="G860" i="6"/>
  <c r="D860" i="6"/>
  <c r="Z859" i="6"/>
  <c r="V859" i="6"/>
  <c r="S859" i="6"/>
  <c r="R859" i="6"/>
  <c r="P858" i="6"/>
  <c r="M858" i="6"/>
  <c r="J858" i="6"/>
  <c r="G858" i="6"/>
  <c r="D858" i="6"/>
  <c r="Z857" i="6"/>
  <c r="V857" i="6"/>
  <c r="S857" i="6"/>
  <c r="R857" i="6"/>
  <c r="P856" i="6"/>
  <c r="M856" i="6"/>
  <c r="J856" i="6"/>
  <c r="G856" i="6"/>
  <c r="D856" i="6"/>
  <c r="AH855" i="6"/>
  <c r="Z855" i="6"/>
  <c r="V855" i="6"/>
  <c r="S855" i="6"/>
  <c r="R855" i="6"/>
  <c r="P854" i="6"/>
  <c r="M854" i="6"/>
  <c r="J854" i="6"/>
  <c r="G854" i="6"/>
  <c r="D854" i="6"/>
  <c r="AH853" i="6"/>
  <c r="Z853" i="6"/>
  <c r="V853" i="6"/>
  <c r="S853" i="6"/>
  <c r="R853" i="6"/>
  <c r="P852" i="6"/>
  <c r="M852" i="6"/>
  <c r="J852" i="6"/>
  <c r="G852" i="6"/>
  <c r="D852" i="6"/>
  <c r="AH851" i="6"/>
  <c r="Z851" i="6"/>
  <c r="V851" i="6"/>
  <c r="S851" i="6"/>
  <c r="R851" i="6"/>
  <c r="P850" i="6"/>
  <c r="M850" i="6"/>
  <c r="J850" i="6"/>
  <c r="G850" i="6"/>
  <c r="D850" i="6"/>
  <c r="AH849" i="6"/>
  <c r="Z849" i="6"/>
  <c r="V849" i="6"/>
  <c r="S849" i="6"/>
  <c r="R849" i="6"/>
  <c r="P848" i="6"/>
  <c r="M848" i="6"/>
  <c r="J848" i="6"/>
  <c r="G848" i="6"/>
  <c r="D848" i="6"/>
  <c r="AH847" i="6"/>
  <c r="Z847" i="6"/>
  <c r="V847" i="6"/>
  <c r="S847" i="6"/>
  <c r="R847" i="6"/>
  <c r="P846" i="6"/>
  <c r="M846" i="6"/>
  <c r="J846" i="6"/>
  <c r="G846" i="6"/>
  <c r="D846" i="6"/>
  <c r="AH845" i="6"/>
  <c r="Z845" i="6"/>
  <c r="V845" i="6"/>
  <c r="S845" i="6"/>
  <c r="R845" i="6"/>
  <c r="P844" i="6"/>
  <c r="M844" i="6"/>
  <c r="J844" i="6"/>
  <c r="G844" i="6"/>
  <c r="D844" i="6"/>
  <c r="AH843" i="6"/>
  <c r="Z843" i="6"/>
  <c r="V843" i="6"/>
  <c r="S843" i="6"/>
  <c r="R843" i="6"/>
  <c r="P842" i="6"/>
  <c r="M842" i="6"/>
  <c r="J842" i="6"/>
  <c r="G842" i="6"/>
  <c r="D842" i="6"/>
  <c r="AH841" i="6"/>
  <c r="Z841" i="6"/>
  <c r="V841" i="6"/>
  <c r="S841" i="6"/>
  <c r="R841" i="6"/>
  <c r="P840" i="6"/>
  <c r="M840" i="6"/>
  <c r="J840" i="6"/>
  <c r="G840" i="6"/>
  <c r="D840" i="6"/>
  <c r="AH839" i="6"/>
  <c r="Z839" i="6"/>
  <c r="V839" i="6"/>
  <c r="S839" i="6"/>
  <c r="R839" i="6"/>
  <c r="P838" i="6"/>
  <c r="M838" i="6"/>
  <c r="J838" i="6"/>
  <c r="G838" i="6"/>
  <c r="D838" i="6"/>
  <c r="Z837" i="6"/>
  <c r="V837" i="6"/>
  <c r="S837" i="6"/>
  <c r="R837" i="6"/>
  <c r="P836" i="6"/>
  <c r="M836" i="6"/>
  <c r="J836" i="6"/>
  <c r="G836" i="6"/>
  <c r="D836" i="6"/>
  <c r="Z835" i="6"/>
  <c r="V835" i="6"/>
  <c r="S835" i="6"/>
  <c r="R835" i="6"/>
  <c r="P834" i="6"/>
  <c r="M834" i="6"/>
  <c r="J834" i="6"/>
  <c r="G834" i="6"/>
  <c r="D834" i="6"/>
  <c r="Z833" i="6"/>
  <c r="V833" i="6"/>
  <c r="S833" i="6"/>
  <c r="R833" i="6"/>
  <c r="P832" i="6"/>
  <c r="M832" i="6"/>
  <c r="J832" i="6"/>
  <c r="G832" i="6"/>
  <c r="D832" i="6"/>
  <c r="Z831" i="6"/>
  <c r="V831" i="6"/>
  <c r="S831" i="6"/>
  <c r="R831" i="6"/>
  <c r="P830" i="6"/>
  <c r="M830" i="6"/>
  <c r="J830" i="6"/>
  <c r="G830" i="6"/>
  <c r="D830" i="6"/>
  <c r="Z829" i="6"/>
  <c r="V829" i="6"/>
  <c r="S829" i="6"/>
  <c r="R829" i="6"/>
  <c r="P828" i="6"/>
  <c r="M828" i="6"/>
  <c r="J828" i="6"/>
  <c r="G828" i="6"/>
  <c r="D828" i="6"/>
  <c r="Z827" i="6"/>
  <c r="V827" i="6"/>
  <c r="S827" i="6"/>
  <c r="R827" i="6"/>
  <c r="P826" i="6"/>
  <c r="M826" i="6"/>
  <c r="J826" i="6"/>
  <c r="G826" i="6"/>
  <c r="D826" i="6"/>
  <c r="Z825" i="6"/>
  <c r="V825" i="6"/>
  <c r="S825" i="6"/>
  <c r="R825" i="6"/>
  <c r="P824" i="6"/>
  <c r="M824" i="6"/>
  <c r="J824" i="6"/>
  <c r="G824" i="6"/>
  <c r="D824" i="6"/>
  <c r="Z823" i="6"/>
  <c r="V823" i="6"/>
  <c r="S823" i="6"/>
  <c r="R823" i="6"/>
  <c r="P822" i="6"/>
  <c r="M822" i="6"/>
  <c r="J822" i="6"/>
  <c r="G822" i="6"/>
  <c r="D822" i="6"/>
  <c r="AH821" i="6"/>
  <c r="Z821" i="6"/>
  <c r="V821" i="6"/>
  <c r="S821" i="6"/>
  <c r="R821" i="6"/>
  <c r="P820" i="6"/>
  <c r="M820" i="6"/>
  <c r="J820" i="6"/>
  <c r="G820" i="6"/>
  <c r="D820" i="6"/>
  <c r="AH819" i="6"/>
  <c r="Z819" i="6"/>
  <c r="V819" i="6"/>
  <c r="S819" i="6"/>
  <c r="R819" i="6"/>
  <c r="P818" i="6"/>
  <c r="M818" i="6"/>
  <c r="J818" i="6"/>
  <c r="G818" i="6"/>
  <c r="D818" i="6"/>
  <c r="AH817" i="6"/>
  <c r="Z817" i="6"/>
  <c r="V817" i="6"/>
  <c r="S817" i="6"/>
  <c r="R817" i="6"/>
  <c r="P816" i="6"/>
  <c r="M816" i="6"/>
  <c r="J816" i="6"/>
  <c r="G816" i="6"/>
  <c r="D816" i="6"/>
  <c r="Z815" i="6"/>
  <c r="V815" i="6"/>
  <c r="S815" i="6"/>
  <c r="R815" i="6"/>
  <c r="P814" i="6"/>
  <c r="M814" i="6"/>
  <c r="J814" i="6"/>
  <c r="G814" i="6"/>
  <c r="D814" i="6"/>
  <c r="Z813" i="6"/>
  <c r="V813" i="6"/>
  <c r="S813" i="6"/>
  <c r="R813" i="6"/>
  <c r="P812" i="6"/>
  <c r="M812" i="6"/>
  <c r="J812" i="6"/>
  <c r="G812" i="6"/>
  <c r="D812" i="6"/>
  <c r="Z811" i="6"/>
  <c r="V811" i="6"/>
  <c r="S811" i="6"/>
  <c r="R811" i="6"/>
  <c r="P810" i="6"/>
  <c r="M810" i="6"/>
  <c r="J810" i="6"/>
  <c r="G810" i="6"/>
  <c r="D810" i="6"/>
  <c r="Z809" i="6"/>
  <c r="V809" i="6"/>
  <c r="S809" i="6"/>
  <c r="R809" i="6"/>
  <c r="P808" i="6"/>
  <c r="M808" i="6"/>
  <c r="J808" i="6"/>
  <c r="G808" i="6"/>
  <c r="D808" i="6"/>
  <c r="Z807" i="6"/>
  <c r="V807" i="6"/>
  <c r="S807" i="6"/>
  <c r="R807" i="6"/>
  <c r="T932" i="6" l="1"/>
  <c r="T1062" i="6"/>
  <c r="T930" i="6"/>
  <c r="T1066" i="6"/>
  <c r="T922" i="6"/>
  <c r="T1186" i="6"/>
  <c r="T1174" i="6"/>
  <c r="T1118" i="6"/>
  <c r="T842" i="6"/>
  <c r="T860" i="6"/>
  <c r="T824" i="6"/>
  <c r="T904" i="6"/>
  <c r="T1126" i="6"/>
  <c r="T912" i="6"/>
  <c r="T924" i="6"/>
  <c r="T1088" i="6"/>
  <c r="T1052" i="6"/>
  <c r="T906" i="6"/>
  <c r="T1030" i="6"/>
  <c r="T1078" i="6"/>
  <c r="T1096" i="6"/>
  <c r="T1184" i="6"/>
  <c r="T940" i="6"/>
  <c r="T1082" i="6"/>
  <c r="T1132" i="6"/>
  <c r="T1166" i="6"/>
  <c r="T1172" i="6"/>
  <c r="T1144" i="6"/>
  <c r="T1162" i="6"/>
  <c r="T1048" i="6"/>
  <c r="T1070" i="6"/>
  <c r="T1068" i="6"/>
  <c r="T846" i="6"/>
  <c r="T1130" i="6"/>
  <c r="T1148" i="6"/>
  <c r="T1092" i="6"/>
  <c r="T1116" i="6"/>
  <c r="T812" i="6"/>
  <c r="T928" i="6"/>
  <c r="T1034" i="6"/>
  <c r="T1074" i="6"/>
  <c r="T1084" i="6"/>
  <c r="T1114" i="6"/>
  <c r="T1206" i="6"/>
  <c r="T828" i="6"/>
  <c r="T910" i="6"/>
  <c r="T938" i="6"/>
  <c r="T1086" i="6"/>
  <c r="T1102" i="6"/>
  <c r="T1182" i="6"/>
  <c r="T808" i="6"/>
  <c r="T838" i="6"/>
  <c r="T848" i="6"/>
  <c r="T854" i="6"/>
  <c r="T898" i="6"/>
  <c r="T920" i="6"/>
  <c r="T926" i="6"/>
  <c r="T942" i="6"/>
  <c r="T1138" i="6"/>
  <c r="T1150" i="6"/>
  <c r="T1154" i="6"/>
  <c r="T1156" i="6"/>
  <c r="T1160" i="6"/>
  <c r="T1176" i="6"/>
  <c r="T1180" i="6"/>
  <c r="T1194" i="6"/>
  <c r="T1196" i="6"/>
  <c r="T1198" i="6"/>
  <c r="T1204" i="6"/>
  <c r="T1216" i="6"/>
  <c r="T850" i="6"/>
  <c r="T1158" i="6"/>
  <c r="T1006" i="6"/>
  <c r="T1054" i="6"/>
  <c r="T1142" i="6"/>
  <c r="T900" i="6"/>
  <c r="T908" i="6"/>
  <c r="T936" i="6"/>
  <c r="T1046" i="6"/>
  <c r="T1064" i="6"/>
  <c r="T1072" i="6"/>
  <c r="T1100" i="6"/>
  <c r="T1104" i="6"/>
  <c r="T1106" i="6"/>
  <c r="T1152" i="6"/>
  <c r="T1164" i="6"/>
  <c r="T1076" i="6"/>
  <c r="T1080" i="6"/>
  <c r="T1108" i="6"/>
  <c r="T1146" i="6"/>
  <c r="T1168" i="6"/>
  <c r="T1208" i="6"/>
  <c r="T814" i="6"/>
  <c r="T834" i="6"/>
  <c r="T852" i="6"/>
  <c r="T914" i="6"/>
  <c r="T918" i="6"/>
  <c r="T1004" i="6"/>
  <c r="T1042" i="6"/>
  <c r="T1050" i="6"/>
  <c r="T1056" i="6"/>
  <c r="T1110" i="6"/>
  <c r="T1120" i="6"/>
  <c r="T1128" i="6"/>
  <c r="T1170" i="6"/>
  <c r="T810" i="6"/>
  <c r="T840" i="6"/>
  <c r="T844" i="6"/>
  <c r="T856" i="6"/>
  <c r="T1058" i="6"/>
  <c r="T1060" i="6"/>
  <c r="T1122" i="6"/>
  <c r="T1124" i="6"/>
  <c r="T1134" i="6"/>
  <c r="T1136" i="6"/>
  <c r="T1178" i="6"/>
  <c r="T1202" i="6"/>
  <c r="T1214" i="6"/>
  <c r="T916" i="6"/>
  <c r="T934" i="6"/>
  <c r="T1038" i="6"/>
  <c r="T1112" i="6"/>
  <c r="T1188" i="6"/>
  <c r="T1200" i="6"/>
  <c r="T874" i="6"/>
  <c r="T996" i="6"/>
  <c r="T806" i="6"/>
  <c r="P806" i="6"/>
  <c r="M806" i="6"/>
  <c r="J806" i="6"/>
  <c r="G806" i="6"/>
  <c r="D806" i="6"/>
  <c r="Z805" i="6"/>
  <c r="V805" i="6"/>
  <c r="S805" i="6"/>
  <c r="R805" i="6"/>
  <c r="P804" i="6"/>
  <c r="M804" i="6"/>
  <c r="J804" i="6"/>
  <c r="G804" i="6"/>
  <c r="D804" i="6"/>
  <c r="Z803" i="6"/>
  <c r="V803" i="6"/>
  <c r="S803" i="6"/>
  <c r="R803" i="6"/>
  <c r="P802" i="6"/>
  <c r="M802" i="6"/>
  <c r="J802" i="6"/>
  <c r="G802" i="6"/>
  <c r="D802" i="6"/>
  <c r="Z801" i="6"/>
  <c r="V801" i="6"/>
  <c r="S801" i="6"/>
  <c r="R801" i="6"/>
  <c r="P800" i="6"/>
  <c r="M800" i="6"/>
  <c r="J800" i="6"/>
  <c r="G800" i="6"/>
  <c r="D800" i="6"/>
  <c r="Z799" i="6"/>
  <c r="V799" i="6"/>
  <c r="S799" i="6"/>
  <c r="R799" i="6"/>
  <c r="P798" i="6"/>
  <c r="M798" i="6"/>
  <c r="J798" i="6"/>
  <c r="G798" i="6"/>
  <c r="D798" i="6"/>
  <c r="AH797" i="6"/>
  <c r="Z797" i="6"/>
  <c r="V797" i="6"/>
  <c r="S797" i="6"/>
  <c r="R797" i="6"/>
  <c r="P796" i="6"/>
  <c r="M796" i="6"/>
  <c r="J796" i="6"/>
  <c r="G796" i="6"/>
  <c r="D796" i="6"/>
  <c r="AH795" i="6"/>
  <c r="Z795" i="6"/>
  <c r="V795" i="6"/>
  <c r="S795" i="6"/>
  <c r="R795" i="6"/>
  <c r="P794" i="6"/>
  <c r="M794" i="6"/>
  <c r="J794" i="6"/>
  <c r="G794" i="6"/>
  <c r="D794" i="6"/>
  <c r="AH793" i="6"/>
  <c r="Z793" i="6"/>
  <c r="V793" i="6"/>
  <c r="S793" i="6"/>
  <c r="R793" i="6"/>
  <c r="P792" i="6"/>
  <c r="M792" i="6"/>
  <c r="J792" i="6"/>
  <c r="G792" i="6"/>
  <c r="D792" i="6"/>
  <c r="AH791" i="6"/>
  <c r="Z791" i="6"/>
  <c r="V791" i="6"/>
  <c r="S791" i="6"/>
  <c r="R791" i="6"/>
  <c r="P790" i="6"/>
  <c r="M790" i="6"/>
  <c r="J790" i="6"/>
  <c r="G790" i="6"/>
  <c r="D790" i="6"/>
  <c r="AH789" i="6"/>
  <c r="Z789" i="6"/>
  <c r="V789" i="6"/>
  <c r="S789" i="6"/>
  <c r="R789" i="6"/>
  <c r="P788" i="6"/>
  <c r="M788" i="6"/>
  <c r="J788" i="6"/>
  <c r="G788" i="6"/>
  <c r="D788" i="6"/>
  <c r="AH787" i="6"/>
  <c r="Z787" i="6"/>
  <c r="V787" i="6"/>
  <c r="S787" i="6"/>
  <c r="R787" i="6"/>
  <c r="P786" i="6"/>
  <c r="M786" i="6"/>
  <c r="J786" i="6"/>
  <c r="G786" i="6"/>
  <c r="D786" i="6"/>
  <c r="AH785" i="6"/>
  <c r="Z785" i="6"/>
  <c r="V785" i="6"/>
  <c r="S785" i="6"/>
  <c r="R785" i="6"/>
  <c r="P784" i="6"/>
  <c r="M784" i="6"/>
  <c r="J784" i="6"/>
  <c r="G784" i="6"/>
  <c r="D784" i="6"/>
  <c r="AH783" i="6"/>
  <c r="Z783" i="6"/>
  <c r="V783" i="6"/>
  <c r="S783" i="6"/>
  <c r="R783" i="6"/>
  <c r="P782" i="6"/>
  <c r="M782" i="6"/>
  <c r="J782" i="6"/>
  <c r="G782" i="6"/>
  <c r="D782" i="6"/>
  <c r="AH781" i="6"/>
  <c r="Z781" i="6"/>
  <c r="V781" i="6"/>
  <c r="S781" i="6"/>
  <c r="R781" i="6"/>
  <c r="P780" i="6"/>
  <c r="M780" i="6"/>
  <c r="J780" i="6"/>
  <c r="G780" i="6"/>
  <c r="D780" i="6"/>
  <c r="AH779" i="6"/>
  <c r="Z779" i="6"/>
  <c r="V779" i="6"/>
  <c r="S779" i="6"/>
  <c r="R779" i="6"/>
  <c r="P778" i="6"/>
  <c r="M778" i="6"/>
  <c r="J778" i="6"/>
  <c r="G778" i="6"/>
  <c r="D778" i="6"/>
  <c r="AH777" i="6"/>
  <c r="Z777" i="6"/>
  <c r="V777" i="6"/>
  <c r="S777" i="6"/>
  <c r="R777" i="6"/>
  <c r="P776" i="6"/>
  <c r="M776" i="6"/>
  <c r="J776" i="6"/>
  <c r="G776" i="6"/>
  <c r="D776" i="6"/>
  <c r="AH775" i="6"/>
  <c r="Z775" i="6"/>
  <c r="V775" i="6"/>
  <c r="S775" i="6"/>
  <c r="R775" i="6"/>
  <c r="P774" i="6"/>
  <c r="M774" i="6"/>
  <c r="J774" i="6"/>
  <c r="G774" i="6"/>
  <c r="D774" i="6"/>
  <c r="AH773" i="6"/>
  <c r="Z773" i="6"/>
  <c r="V773" i="6"/>
  <c r="S773" i="6"/>
  <c r="R773" i="6"/>
  <c r="P772" i="6"/>
  <c r="M772" i="6"/>
  <c r="J772" i="6"/>
  <c r="G772" i="6"/>
  <c r="D772" i="6"/>
  <c r="AH771" i="6"/>
  <c r="Z771" i="6"/>
  <c r="V771" i="6"/>
  <c r="S771" i="6"/>
  <c r="R771" i="6"/>
  <c r="P770" i="6"/>
  <c r="M770" i="6"/>
  <c r="J770" i="6"/>
  <c r="G770" i="6"/>
  <c r="D770" i="6"/>
  <c r="AH769" i="6"/>
  <c r="Z769" i="6"/>
  <c r="V769" i="6"/>
  <c r="S769" i="6"/>
  <c r="R769" i="6"/>
  <c r="P768" i="6"/>
  <c r="M768" i="6"/>
  <c r="J768" i="6"/>
  <c r="G768" i="6"/>
  <c r="D768" i="6"/>
  <c r="AH767" i="6"/>
  <c r="Z767" i="6"/>
  <c r="V767" i="6"/>
  <c r="S767" i="6"/>
  <c r="R767" i="6"/>
  <c r="P766" i="6"/>
  <c r="M766" i="6"/>
  <c r="J766" i="6"/>
  <c r="G766" i="6"/>
  <c r="D766" i="6"/>
  <c r="AH765" i="6"/>
  <c r="Z765" i="6"/>
  <c r="V765" i="6"/>
  <c r="S765" i="6"/>
  <c r="R765" i="6"/>
  <c r="P764" i="6"/>
  <c r="M764" i="6"/>
  <c r="J764" i="6"/>
  <c r="G764" i="6"/>
  <c r="D764" i="6"/>
  <c r="AH763" i="6"/>
  <c r="Z763" i="6"/>
  <c r="V763" i="6"/>
  <c r="S763" i="6"/>
  <c r="R763" i="6"/>
  <c r="P762" i="6"/>
  <c r="M762" i="6"/>
  <c r="J762" i="6"/>
  <c r="G762" i="6"/>
  <c r="D762" i="6"/>
  <c r="AH761" i="6"/>
  <c r="Z761" i="6"/>
  <c r="V761" i="6"/>
  <c r="S761" i="6"/>
  <c r="R761" i="6"/>
  <c r="P760" i="6"/>
  <c r="M760" i="6"/>
  <c r="J760" i="6"/>
  <c r="G760" i="6"/>
  <c r="D760" i="6"/>
  <c r="AH759" i="6"/>
  <c r="Z759" i="6"/>
  <c r="V759" i="6"/>
  <c r="S759" i="6"/>
  <c r="R759" i="6"/>
  <c r="P758" i="6"/>
  <c r="M758" i="6"/>
  <c r="J758" i="6"/>
  <c r="G758" i="6"/>
  <c r="D758" i="6"/>
  <c r="AH757" i="6"/>
  <c r="Z757" i="6"/>
  <c r="V757" i="6"/>
  <c r="S757" i="6"/>
  <c r="R757" i="6"/>
  <c r="P756" i="6"/>
  <c r="M756" i="6"/>
  <c r="J756" i="6"/>
  <c r="G756" i="6"/>
  <c r="D756" i="6"/>
  <c r="AH755" i="6"/>
  <c r="Z755" i="6"/>
  <c r="V755" i="6"/>
  <c r="S755" i="6"/>
  <c r="R755" i="6"/>
  <c r="P754" i="6"/>
  <c r="M754" i="6"/>
  <c r="J754" i="6"/>
  <c r="G754" i="6"/>
  <c r="D754" i="6"/>
  <c r="AH753" i="6"/>
  <c r="Z753" i="6"/>
  <c r="V753" i="6"/>
  <c r="S753" i="6"/>
  <c r="R753" i="6"/>
  <c r="P752" i="6"/>
  <c r="M752" i="6"/>
  <c r="J752" i="6"/>
  <c r="G752" i="6"/>
  <c r="D752" i="6"/>
  <c r="AH751" i="6"/>
  <c r="Z751" i="6"/>
  <c r="V751" i="6"/>
  <c r="S751" i="6"/>
  <c r="R751" i="6"/>
  <c r="P750" i="6"/>
  <c r="M750" i="6"/>
  <c r="J750" i="6"/>
  <c r="G750" i="6"/>
  <c r="D750" i="6"/>
  <c r="AH749" i="6"/>
  <c r="Z749" i="6"/>
  <c r="V749" i="6"/>
  <c r="S749" i="6"/>
  <c r="R749" i="6"/>
  <c r="P748" i="6"/>
  <c r="M748" i="6"/>
  <c r="J748" i="6"/>
  <c r="G748" i="6"/>
  <c r="D748" i="6"/>
  <c r="AH747" i="6"/>
  <c r="Z747" i="6"/>
  <c r="V747" i="6"/>
  <c r="S747" i="6"/>
  <c r="R747" i="6"/>
  <c r="P746" i="6"/>
  <c r="M746" i="6"/>
  <c r="J746" i="6"/>
  <c r="G746" i="6"/>
  <c r="D746" i="6"/>
  <c r="AH745" i="6"/>
  <c r="Z745" i="6"/>
  <c r="V745" i="6"/>
  <c r="S745" i="6"/>
  <c r="R745" i="6"/>
  <c r="P744" i="6"/>
  <c r="M744" i="6"/>
  <c r="J744" i="6"/>
  <c r="G744" i="6"/>
  <c r="D744" i="6"/>
  <c r="AH743" i="6"/>
  <c r="Z743" i="6"/>
  <c r="V743" i="6"/>
  <c r="S743" i="6"/>
  <c r="R743" i="6"/>
  <c r="P742" i="6"/>
  <c r="M742" i="6"/>
  <c r="J742" i="6"/>
  <c r="G742" i="6"/>
  <c r="D742" i="6"/>
  <c r="AH741" i="6"/>
  <c r="Z741" i="6"/>
  <c r="V741" i="6"/>
  <c r="S741" i="6"/>
  <c r="R741" i="6"/>
  <c r="P740" i="6"/>
  <c r="M740" i="6"/>
  <c r="J740" i="6"/>
  <c r="G740" i="6"/>
  <c r="D740" i="6"/>
  <c r="AH739" i="6"/>
  <c r="Z739" i="6"/>
  <c r="V739" i="6"/>
  <c r="S739" i="6"/>
  <c r="R739" i="6"/>
  <c r="P738" i="6"/>
  <c r="M738" i="6"/>
  <c r="J738" i="6"/>
  <c r="G738" i="6"/>
  <c r="D738" i="6"/>
  <c r="AH737" i="6"/>
  <c r="Z737" i="6"/>
  <c r="V737" i="6"/>
  <c r="S737" i="6"/>
  <c r="R737" i="6"/>
  <c r="P736" i="6"/>
  <c r="M736" i="6"/>
  <c r="J736" i="6"/>
  <c r="G736" i="6"/>
  <c r="D736" i="6"/>
  <c r="AH735" i="6"/>
  <c r="Z735" i="6"/>
  <c r="V735" i="6"/>
  <c r="S735" i="6"/>
  <c r="R735" i="6"/>
  <c r="P734" i="6"/>
  <c r="M734" i="6"/>
  <c r="J734" i="6"/>
  <c r="G734" i="6"/>
  <c r="D734" i="6"/>
  <c r="AH733" i="6"/>
  <c r="Z733" i="6"/>
  <c r="V733" i="6"/>
  <c r="S733" i="6"/>
  <c r="R733" i="6"/>
  <c r="P732" i="6"/>
  <c r="M732" i="6"/>
  <c r="J732" i="6"/>
  <c r="G732" i="6"/>
  <c r="D732" i="6"/>
  <c r="AH731" i="6"/>
  <c r="Z731" i="6"/>
  <c r="V731" i="6"/>
  <c r="S731" i="6"/>
  <c r="R731" i="6"/>
  <c r="P730" i="6"/>
  <c r="M730" i="6"/>
  <c r="J730" i="6"/>
  <c r="G730" i="6"/>
  <c r="D730" i="6"/>
  <c r="AH729" i="6"/>
  <c r="Z729" i="6"/>
  <c r="V729" i="6"/>
  <c r="S729" i="6"/>
  <c r="R729" i="6"/>
  <c r="P728" i="6"/>
  <c r="M728" i="6"/>
  <c r="J728" i="6"/>
  <c r="G728" i="6"/>
  <c r="D728" i="6"/>
  <c r="AH727" i="6"/>
  <c r="Z727" i="6"/>
  <c r="V727" i="6"/>
  <c r="S727" i="6"/>
  <c r="R727" i="6"/>
  <c r="P726" i="6"/>
  <c r="M726" i="6"/>
  <c r="J726" i="6"/>
  <c r="G726" i="6"/>
  <c r="D726" i="6"/>
  <c r="AH725" i="6"/>
  <c r="Z725" i="6"/>
  <c r="V725" i="6"/>
  <c r="S725" i="6"/>
  <c r="R725" i="6"/>
  <c r="P724" i="6"/>
  <c r="M724" i="6"/>
  <c r="J724" i="6"/>
  <c r="G724" i="6"/>
  <c r="D724" i="6"/>
  <c r="AH723" i="6"/>
  <c r="Z723" i="6"/>
  <c r="V723" i="6"/>
  <c r="S723" i="6"/>
  <c r="R723" i="6"/>
  <c r="P722" i="6"/>
  <c r="M722" i="6"/>
  <c r="J722" i="6"/>
  <c r="G722" i="6"/>
  <c r="D722" i="6"/>
  <c r="AH721" i="6"/>
  <c r="Z721" i="6"/>
  <c r="V721" i="6"/>
  <c r="S721" i="6"/>
  <c r="R721" i="6"/>
  <c r="P720" i="6"/>
  <c r="M720" i="6"/>
  <c r="J720" i="6"/>
  <c r="G720" i="6"/>
  <c r="D720" i="6"/>
  <c r="AH719" i="6"/>
  <c r="Z719" i="6"/>
  <c r="V719" i="6"/>
  <c r="S719" i="6"/>
  <c r="R719" i="6"/>
  <c r="P718" i="6"/>
  <c r="M718" i="6"/>
  <c r="J718" i="6"/>
  <c r="G718" i="6"/>
  <c r="D718" i="6"/>
  <c r="AH717" i="6"/>
  <c r="Z717" i="6"/>
  <c r="V717" i="6"/>
  <c r="S717" i="6"/>
  <c r="R717" i="6"/>
  <c r="P716" i="6"/>
  <c r="M716" i="6"/>
  <c r="J716" i="6"/>
  <c r="G716" i="6"/>
  <c r="D716" i="6"/>
  <c r="AH715" i="6"/>
  <c r="Z715" i="6"/>
  <c r="V715" i="6"/>
  <c r="S715" i="6"/>
  <c r="R715" i="6"/>
  <c r="P714" i="6"/>
  <c r="M714" i="6"/>
  <c r="J714" i="6"/>
  <c r="G714" i="6"/>
  <c r="D714" i="6"/>
  <c r="AH713" i="6"/>
  <c r="Z713" i="6"/>
  <c r="V713" i="6"/>
  <c r="S713" i="6"/>
  <c r="R713" i="6"/>
  <c r="P712" i="6"/>
  <c r="M712" i="6"/>
  <c r="J712" i="6"/>
  <c r="G712" i="6"/>
  <c r="D712" i="6"/>
  <c r="AH711" i="6"/>
  <c r="Z711" i="6"/>
  <c r="V711" i="6"/>
  <c r="S711" i="6"/>
  <c r="R711" i="6"/>
  <c r="P710" i="6"/>
  <c r="M710" i="6"/>
  <c r="J710" i="6"/>
  <c r="G710" i="6"/>
  <c r="D710" i="6"/>
  <c r="AH709" i="6"/>
  <c r="Z709" i="6"/>
  <c r="V709" i="6"/>
  <c r="S709" i="6"/>
  <c r="R709" i="6"/>
  <c r="P708" i="6"/>
  <c r="M708" i="6"/>
  <c r="J708" i="6"/>
  <c r="G708" i="6"/>
  <c r="D708" i="6"/>
  <c r="AH707" i="6"/>
  <c r="Z707" i="6"/>
  <c r="V707" i="6"/>
  <c r="S707" i="6"/>
  <c r="R707" i="6"/>
  <c r="P706" i="6"/>
  <c r="M706" i="6"/>
  <c r="J706" i="6"/>
  <c r="G706" i="6"/>
  <c r="D706" i="6"/>
  <c r="Z705" i="6"/>
  <c r="V705" i="6"/>
  <c r="S705" i="6"/>
  <c r="R705" i="6"/>
  <c r="P704" i="6"/>
  <c r="M704" i="6"/>
  <c r="J704" i="6"/>
  <c r="G704" i="6"/>
  <c r="D704" i="6"/>
  <c r="Z703" i="6"/>
  <c r="V703" i="6"/>
  <c r="S703" i="6"/>
  <c r="R703" i="6"/>
  <c r="P702" i="6"/>
  <c r="M702" i="6"/>
  <c r="J702" i="6"/>
  <c r="G702" i="6"/>
  <c r="D702" i="6"/>
  <c r="Z701" i="6"/>
  <c r="V701" i="6"/>
  <c r="S701" i="6"/>
  <c r="R701" i="6"/>
  <c r="P700" i="6"/>
  <c r="M700" i="6"/>
  <c r="J700" i="6"/>
  <c r="G700" i="6"/>
  <c r="D700" i="6"/>
  <c r="Z699" i="6"/>
  <c r="V699" i="6"/>
  <c r="S699" i="6"/>
  <c r="R699" i="6"/>
  <c r="P698" i="6"/>
  <c r="M698" i="6"/>
  <c r="J698" i="6"/>
  <c r="G698" i="6"/>
  <c r="D698" i="6"/>
  <c r="Z697" i="6"/>
  <c r="V697" i="6"/>
  <c r="S697" i="6"/>
  <c r="R697" i="6"/>
  <c r="P696" i="6"/>
  <c r="M696" i="6"/>
  <c r="J696" i="6"/>
  <c r="G696" i="6"/>
  <c r="D696" i="6"/>
  <c r="Z695" i="6"/>
  <c r="V695" i="6"/>
  <c r="S695" i="6"/>
  <c r="R695" i="6"/>
  <c r="P694" i="6"/>
  <c r="M694" i="6"/>
  <c r="J694" i="6"/>
  <c r="G694" i="6"/>
  <c r="D694" i="6"/>
  <c r="Z693" i="6"/>
  <c r="V693" i="6"/>
  <c r="S693" i="6"/>
  <c r="R693" i="6"/>
  <c r="P692" i="6"/>
  <c r="M692" i="6"/>
  <c r="J692" i="6"/>
  <c r="G692" i="6"/>
  <c r="D692" i="6"/>
  <c r="Z691" i="6"/>
  <c r="V691" i="6"/>
  <c r="S691" i="6"/>
  <c r="R691" i="6"/>
  <c r="P690" i="6"/>
  <c r="M690" i="6"/>
  <c r="J690" i="6"/>
  <c r="G690" i="6"/>
  <c r="D690" i="6"/>
  <c r="Z689" i="6"/>
  <c r="V689" i="6"/>
  <c r="S689" i="6"/>
  <c r="R689" i="6"/>
  <c r="P688" i="6"/>
  <c r="M688" i="6"/>
  <c r="J688" i="6"/>
  <c r="G688" i="6"/>
  <c r="D688" i="6"/>
  <c r="AH687" i="6"/>
  <c r="Z687" i="6"/>
  <c r="V687" i="6"/>
  <c r="S687" i="6"/>
  <c r="R687" i="6"/>
  <c r="P686" i="6"/>
  <c r="M686" i="6"/>
  <c r="J686" i="6"/>
  <c r="G686" i="6"/>
  <c r="D686" i="6"/>
  <c r="AH685" i="6"/>
  <c r="Z685" i="6"/>
  <c r="V685" i="6"/>
  <c r="S685" i="6"/>
  <c r="R685" i="6"/>
  <c r="P684" i="6"/>
  <c r="M684" i="6"/>
  <c r="J684" i="6"/>
  <c r="G684" i="6"/>
  <c r="D684" i="6"/>
  <c r="AH683" i="6"/>
  <c r="Z683" i="6"/>
  <c r="V683" i="6"/>
  <c r="S683" i="6"/>
  <c r="R683" i="6"/>
  <c r="P682" i="6"/>
  <c r="M682" i="6"/>
  <c r="J682" i="6"/>
  <c r="G682" i="6"/>
  <c r="D682" i="6"/>
  <c r="AH681" i="6"/>
  <c r="Z681" i="6"/>
  <c r="V681" i="6"/>
  <c r="S681" i="6"/>
  <c r="R681" i="6"/>
  <c r="P680" i="6"/>
  <c r="M680" i="6"/>
  <c r="J680" i="6"/>
  <c r="G680" i="6"/>
  <c r="D680" i="6"/>
  <c r="AH679" i="6"/>
  <c r="Z679" i="6"/>
  <c r="V679" i="6"/>
  <c r="S679" i="6"/>
  <c r="R679" i="6"/>
  <c r="P678" i="6"/>
  <c r="M678" i="6"/>
  <c r="J678" i="6"/>
  <c r="G678" i="6"/>
  <c r="D678" i="6"/>
  <c r="AH677" i="6"/>
  <c r="Z677" i="6"/>
  <c r="V677" i="6"/>
  <c r="S677" i="6"/>
  <c r="R677" i="6"/>
  <c r="P676" i="6"/>
  <c r="M676" i="6"/>
  <c r="J676" i="6"/>
  <c r="G676" i="6"/>
  <c r="D676" i="6"/>
  <c r="AH675" i="6"/>
  <c r="Z675" i="6"/>
  <c r="V675" i="6"/>
  <c r="S675" i="6"/>
  <c r="R675" i="6"/>
  <c r="P674" i="6"/>
  <c r="M674" i="6"/>
  <c r="J674" i="6"/>
  <c r="G674" i="6"/>
  <c r="D674" i="6"/>
  <c r="AH673" i="6"/>
  <c r="Z673" i="6"/>
  <c r="V673" i="6"/>
  <c r="S673" i="6"/>
  <c r="R673" i="6"/>
  <c r="P672" i="6"/>
  <c r="M672" i="6"/>
  <c r="J672" i="6"/>
  <c r="G672" i="6"/>
  <c r="D672" i="6"/>
  <c r="AH671" i="6"/>
  <c r="Z671" i="6"/>
  <c r="V671" i="6"/>
  <c r="S671" i="6"/>
  <c r="R671" i="6"/>
  <c r="P670" i="6"/>
  <c r="M670" i="6"/>
  <c r="J670" i="6"/>
  <c r="G670" i="6"/>
  <c r="D670" i="6"/>
  <c r="AH669" i="6"/>
  <c r="Z669" i="6"/>
  <c r="V669" i="6"/>
  <c r="S669" i="6"/>
  <c r="R669" i="6"/>
  <c r="P668" i="6"/>
  <c r="M668" i="6"/>
  <c r="J668" i="6"/>
  <c r="G668" i="6"/>
  <c r="D668" i="6"/>
  <c r="AH667" i="6"/>
  <c r="Z667" i="6"/>
  <c r="V667" i="6"/>
  <c r="S667" i="6"/>
  <c r="R667" i="6"/>
  <c r="P666" i="6"/>
  <c r="M666" i="6"/>
  <c r="J666" i="6"/>
  <c r="G666" i="6"/>
  <c r="D666" i="6"/>
  <c r="AH665" i="6"/>
  <c r="Z665" i="6"/>
  <c r="V665" i="6"/>
  <c r="S665" i="6"/>
  <c r="R665" i="6"/>
  <c r="P664" i="6"/>
  <c r="M664" i="6"/>
  <c r="J664" i="6"/>
  <c r="G664" i="6"/>
  <c r="D664" i="6"/>
  <c r="AH663" i="6"/>
  <c r="Z663" i="6"/>
  <c r="V663" i="6"/>
  <c r="S663" i="6"/>
  <c r="R663" i="6"/>
  <c r="P662" i="6"/>
  <c r="M662" i="6"/>
  <c r="J662" i="6"/>
  <c r="G662" i="6"/>
  <c r="D662" i="6"/>
  <c r="AH661" i="6"/>
  <c r="Z661" i="6"/>
  <c r="V661" i="6"/>
  <c r="S661" i="6"/>
  <c r="R661" i="6"/>
  <c r="P660" i="6"/>
  <c r="M660" i="6"/>
  <c r="J660" i="6"/>
  <c r="G660" i="6"/>
  <c r="D660" i="6"/>
  <c r="AH659" i="6"/>
  <c r="Z659" i="6"/>
  <c r="V659" i="6"/>
  <c r="S659" i="6"/>
  <c r="R659" i="6"/>
  <c r="P658" i="6"/>
  <c r="M658" i="6"/>
  <c r="J658" i="6"/>
  <c r="G658" i="6"/>
  <c r="D658" i="6"/>
  <c r="AH657" i="6"/>
  <c r="Z657" i="6"/>
  <c r="V657" i="6"/>
  <c r="S657" i="6"/>
  <c r="R657" i="6"/>
  <c r="P656" i="6"/>
  <c r="M656" i="6"/>
  <c r="J656" i="6"/>
  <c r="G656" i="6"/>
  <c r="D656" i="6"/>
  <c r="AH655" i="6"/>
  <c r="Z655" i="6"/>
  <c r="V655" i="6"/>
  <c r="S655" i="6"/>
  <c r="R655" i="6"/>
  <c r="P654" i="6"/>
  <c r="M654" i="6"/>
  <c r="J654" i="6"/>
  <c r="G654" i="6"/>
  <c r="D654" i="6"/>
  <c r="AH653" i="6"/>
  <c r="Z653" i="6"/>
  <c r="V653" i="6"/>
  <c r="S653" i="6"/>
  <c r="R653" i="6"/>
  <c r="P652" i="6"/>
  <c r="M652" i="6"/>
  <c r="J652" i="6"/>
  <c r="G652" i="6"/>
  <c r="D652" i="6"/>
  <c r="AH651" i="6"/>
  <c r="Z651" i="6"/>
  <c r="V651" i="6"/>
  <c r="S651" i="6"/>
  <c r="R651" i="6"/>
  <c r="P650" i="6"/>
  <c r="M650" i="6"/>
  <c r="J650" i="6"/>
  <c r="G650" i="6"/>
  <c r="D650" i="6"/>
  <c r="AH649" i="6"/>
  <c r="Z649" i="6"/>
  <c r="V649" i="6"/>
  <c r="S649" i="6"/>
  <c r="R649" i="6"/>
  <c r="P648" i="6"/>
  <c r="M648" i="6"/>
  <c r="J648" i="6"/>
  <c r="G648" i="6"/>
  <c r="D648" i="6"/>
  <c r="AH647" i="6"/>
  <c r="Z647" i="6"/>
  <c r="V647" i="6"/>
  <c r="S647" i="6"/>
  <c r="R647" i="6"/>
  <c r="P646" i="6"/>
  <c r="M646" i="6"/>
  <c r="J646" i="6"/>
  <c r="G646" i="6"/>
  <c r="D646" i="6"/>
  <c r="AH645" i="6"/>
  <c r="Z645" i="6"/>
  <c r="V645" i="6"/>
  <c r="S645" i="6"/>
  <c r="R645" i="6"/>
  <c r="P644" i="6"/>
  <c r="M644" i="6"/>
  <c r="J644" i="6"/>
  <c r="G644" i="6"/>
  <c r="D644" i="6"/>
  <c r="AH643" i="6"/>
  <c r="Z643" i="6"/>
  <c r="V643" i="6"/>
  <c r="S643" i="6"/>
  <c r="R643" i="6"/>
  <c r="P642" i="6"/>
  <c r="M642" i="6"/>
  <c r="J642" i="6"/>
  <c r="G642" i="6"/>
  <c r="D642" i="6"/>
  <c r="AH641" i="6"/>
  <c r="Z641" i="6"/>
  <c r="V641" i="6"/>
  <c r="S641" i="6"/>
  <c r="R641" i="6"/>
  <c r="P640" i="6"/>
  <c r="M640" i="6"/>
  <c r="J640" i="6"/>
  <c r="G640" i="6"/>
  <c r="D640" i="6"/>
  <c r="AH639" i="6"/>
  <c r="Z639" i="6"/>
  <c r="V639" i="6"/>
  <c r="S639" i="6"/>
  <c r="R639" i="6"/>
  <c r="P638" i="6"/>
  <c r="M638" i="6"/>
  <c r="J638" i="6"/>
  <c r="G638" i="6"/>
  <c r="D638" i="6"/>
  <c r="AH637" i="6"/>
  <c r="Z637" i="6"/>
  <c r="V637" i="6"/>
  <c r="S637" i="6"/>
  <c r="R637" i="6"/>
  <c r="P636" i="6"/>
  <c r="M636" i="6"/>
  <c r="J636" i="6"/>
  <c r="G636" i="6"/>
  <c r="D636" i="6"/>
  <c r="AH635" i="6"/>
  <c r="Z635" i="6"/>
  <c r="V635" i="6"/>
  <c r="S635" i="6"/>
  <c r="R635" i="6"/>
  <c r="P634" i="6"/>
  <c r="M634" i="6"/>
  <c r="J634" i="6"/>
  <c r="G634" i="6"/>
  <c r="D634" i="6"/>
  <c r="AH633" i="6"/>
  <c r="Z633" i="6"/>
  <c r="V633" i="6"/>
  <c r="S633" i="6"/>
  <c r="R633" i="6"/>
  <c r="P632" i="6"/>
  <c r="M632" i="6"/>
  <c r="J632" i="6"/>
  <c r="G632" i="6"/>
  <c r="D632" i="6"/>
  <c r="AH631" i="6"/>
  <c r="Z631" i="6"/>
  <c r="V631" i="6"/>
  <c r="S631" i="6"/>
  <c r="R631" i="6"/>
  <c r="P630" i="6"/>
  <c r="M630" i="6"/>
  <c r="J630" i="6"/>
  <c r="G630" i="6"/>
  <c r="D630" i="6"/>
  <c r="Z629" i="6"/>
  <c r="V629" i="6"/>
  <c r="S629" i="6"/>
  <c r="R629" i="6"/>
  <c r="P628" i="6"/>
  <c r="M628" i="6"/>
  <c r="J628" i="6"/>
  <c r="G628" i="6"/>
  <c r="D628" i="6"/>
  <c r="Z627" i="6"/>
  <c r="V627" i="6"/>
  <c r="S627" i="6"/>
  <c r="R627" i="6"/>
  <c r="P626" i="6"/>
  <c r="M626" i="6"/>
  <c r="J626" i="6"/>
  <c r="G626" i="6"/>
  <c r="D626" i="6"/>
  <c r="Z625" i="6"/>
  <c r="V625" i="6"/>
  <c r="S625" i="6"/>
  <c r="R625" i="6"/>
  <c r="P624" i="6"/>
  <c r="M624" i="6"/>
  <c r="J624" i="6"/>
  <c r="G624" i="6"/>
  <c r="D624" i="6"/>
  <c r="Z623" i="6"/>
  <c r="V623" i="6"/>
  <c r="S623" i="6"/>
  <c r="R623" i="6"/>
  <c r="P622" i="6"/>
  <c r="M622" i="6"/>
  <c r="J622" i="6"/>
  <c r="G622" i="6"/>
  <c r="D622" i="6"/>
  <c r="Z621" i="6"/>
  <c r="V621" i="6"/>
  <c r="S621" i="6"/>
  <c r="R621" i="6"/>
  <c r="P620" i="6"/>
  <c r="M620" i="6"/>
  <c r="J620" i="6"/>
  <c r="G620" i="6"/>
  <c r="D620" i="6"/>
  <c r="Z619" i="6"/>
  <c r="V619" i="6"/>
  <c r="S619" i="6"/>
  <c r="R619" i="6"/>
  <c r="P618" i="6"/>
  <c r="M618" i="6"/>
  <c r="J618" i="6"/>
  <c r="G618" i="6"/>
  <c r="D618" i="6"/>
  <c r="Z617" i="6"/>
  <c r="V617" i="6"/>
  <c r="S617" i="6"/>
  <c r="R617" i="6"/>
  <c r="P616" i="6"/>
  <c r="M616" i="6"/>
  <c r="J616" i="6"/>
  <c r="G616" i="6"/>
  <c r="D616" i="6"/>
  <c r="Z615" i="6"/>
  <c r="V615" i="6"/>
  <c r="S615" i="6"/>
  <c r="R615" i="6"/>
  <c r="P614" i="6"/>
  <c r="M614" i="6"/>
  <c r="J614" i="6"/>
  <c r="G614" i="6"/>
  <c r="D614" i="6"/>
  <c r="Z613" i="6"/>
  <c r="V613" i="6"/>
  <c r="S613" i="6"/>
  <c r="R613" i="6"/>
  <c r="P612" i="6"/>
  <c r="M612" i="6"/>
  <c r="J612" i="6"/>
  <c r="G612" i="6"/>
  <c r="D612" i="6"/>
  <c r="Z611" i="6"/>
  <c r="V611" i="6"/>
  <c r="S611" i="6"/>
  <c r="R611" i="6"/>
  <c r="P610" i="6"/>
  <c r="M610" i="6"/>
  <c r="J610" i="6"/>
  <c r="G610" i="6"/>
  <c r="D610" i="6"/>
  <c r="Z609" i="6"/>
  <c r="V609" i="6"/>
  <c r="S609" i="6"/>
  <c r="R609" i="6"/>
  <c r="P608" i="6"/>
  <c r="M608" i="6"/>
  <c r="J608" i="6"/>
  <c r="G608" i="6"/>
  <c r="D608" i="6"/>
  <c r="Z607" i="6"/>
  <c r="V607" i="6"/>
  <c r="S607" i="6"/>
  <c r="R607" i="6"/>
  <c r="P606" i="6"/>
  <c r="M606" i="6"/>
  <c r="J606" i="6"/>
  <c r="G606" i="6"/>
  <c r="D606" i="6"/>
  <c r="Z605" i="6"/>
  <c r="V605" i="6"/>
  <c r="S605" i="6"/>
  <c r="R605" i="6"/>
  <c r="P604" i="6"/>
  <c r="M604" i="6"/>
  <c r="J604" i="6"/>
  <c r="G604" i="6"/>
  <c r="D604" i="6"/>
  <c r="Z603" i="6"/>
  <c r="V603" i="6"/>
  <c r="S603" i="6"/>
  <c r="R603" i="6"/>
  <c r="P602" i="6"/>
  <c r="M602" i="6"/>
  <c r="J602" i="6"/>
  <c r="G602" i="6"/>
  <c r="D602" i="6"/>
  <c r="Z601" i="6"/>
  <c r="V601" i="6"/>
  <c r="S601" i="6"/>
  <c r="R601" i="6"/>
  <c r="P600" i="6"/>
  <c r="M600" i="6"/>
  <c r="J600" i="6"/>
  <c r="G600" i="6"/>
  <c r="D600" i="6"/>
  <c r="Z599" i="6"/>
  <c r="V599" i="6"/>
  <c r="S599" i="6"/>
  <c r="R599" i="6"/>
  <c r="P598" i="6"/>
  <c r="M598" i="6"/>
  <c r="J598" i="6"/>
  <c r="G598" i="6"/>
  <c r="D598" i="6"/>
  <c r="Z597" i="6"/>
  <c r="V597" i="6"/>
  <c r="S597" i="6"/>
  <c r="R597" i="6"/>
  <c r="P596" i="6"/>
  <c r="M596" i="6"/>
  <c r="J596" i="6"/>
  <c r="G596" i="6"/>
  <c r="D596" i="6"/>
  <c r="AH595" i="6"/>
  <c r="Z595" i="6"/>
  <c r="V595" i="6"/>
  <c r="S595" i="6"/>
  <c r="R595" i="6"/>
  <c r="P594" i="6"/>
  <c r="M594" i="6"/>
  <c r="J594" i="6"/>
  <c r="G594" i="6"/>
  <c r="D594" i="6"/>
  <c r="AH593" i="6"/>
  <c r="Z593" i="6"/>
  <c r="V593" i="6"/>
  <c r="S593" i="6"/>
  <c r="R593" i="6"/>
  <c r="P592" i="6"/>
  <c r="M592" i="6"/>
  <c r="J592" i="6"/>
  <c r="G592" i="6"/>
  <c r="D592" i="6"/>
  <c r="AH591" i="6"/>
  <c r="Z591" i="6"/>
  <c r="V591" i="6"/>
  <c r="S591" i="6"/>
  <c r="R591" i="6"/>
  <c r="P590" i="6"/>
  <c r="M590" i="6"/>
  <c r="J590" i="6"/>
  <c r="G590" i="6"/>
  <c r="D590" i="6"/>
  <c r="AH589" i="6"/>
  <c r="Z589" i="6"/>
  <c r="V589" i="6"/>
  <c r="S589" i="6"/>
  <c r="R589" i="6"/>
  <c r="P588" i="6"/>
  <c r="M588" i="6"/>
  <c r="J588" i="6"/>
  <c r="G588" i="6"/>
  <c r="D588" i="6"/>
  <c r="AH587" i="6"/>
  <c r="Z587" i="6"/>
  <c r="V587" i="6"/>
  <c r="S587" i="6"/>
  <c r="R587" i="6"/>
  <c r="P586" i="6"/>
  <c r="M586" i="6"/>
  <c r="J586" i="6"/>
  <c r="G586" i="6"/>
  <c r="D586" i="6"/>
  <c r="AH585" i="6"/>
  <c r="Z585" i="6"/>
  <c r="V585" i="6"/>
  <c r="S585" i="6"/>
  <c r="R585" i="6"/>
  <c r="P584" i="6"/>
  <c r="M584" i="6"/>
  <c r="J584" i="6"/>
  <c r="G584" i="6"/>
  <c r="D584" i="6"/>
  <c r="AH583" i="6"/>
  <c r="Z583" i="6"/>
  <c r="V583" i="6"/>
  <c r="S583" i="6"/>
  <c r="R583" i="6"/>
  <c r="P582" i="6"/>
  <c r="M582" i="6"/>
  <c r="J582" i="6"/>
  <c r="G582" i="6"/>
  <c r="D582" i="6"/>
  <c r="AH581" i="6"/>
  <c r="Z581" i="6"/>
  <c r="V581" i="6"/>
  <c r="S581" i="6"/>
  <c r="R581" i="6"/>
  <c r="P580" i="6"/>
  <c r="M580" i="6"/>
  <c r="J580" i="6"/>
  <c r="G580" i="6"/>
  <c r="D580" i="6"/>
  <c r="AH579" i="6"/>
  <c r="Z579" i="6"/>
  <c r="V579" i="6"/>
  <c r="S579" i="6"/>
  <c r="R579" i="6"/>
  <c r="P578" i="6"/>
  <c r="M578" i="6"/>
  <c r="J578" i="6"/>
  <c r="G578" i="6"/>
  <c r="D578" i="6"/>
  <c r="AH577" i="6"/>
  <c r="Z577" i="6"/>
  <c r="V577" i="6"/>
  <c r="S577" i="6"/>
  <c r="R577" i="6"/>
  <c r="P576" i="6"/>
  <c r="M576" i="6"/>
  <c r="J576" i="6"/>
  <c r="G576" i="6"/>
  <c r="D576" i="6"/>
  <c r="AH575" i="6"/>
  <c r="Z575" i="6"/>
  <c r="V575" i="6"/>
  <c r="S575" i="6"/>
  <c r="R575" i="6"/>
  <c r="P574" i="6"/>
  <c r="M574" i="6"/>
  <c r="J574" i="6"/>
  <c r="G574" i="6"/>
  <c r="D574" i="6"/>
  <c r="AH573" i="6"/>
  <c r="Z573" i="6"/>
  <c r="V573" i="6"/>
  <c r="S573" i="6"/>
  <c r="R573" i="6"/>
  <c r="P572" i="6"/>
  <c r="M572" i="6"/>
  <c r="J572" i="6"/>
  <c r="G572" i="6"/>
  <c r="D572" i="6"/>
  <c r="AH571" i="6"/>
  <c r="Z571" i="6"/>
  <c r="V571" i="6"/>
  <c r="S571" i="6"/>
  <c r="R571" i="6"/>
  <c r="P570" i="6"/>
  <c r="M570" i="6"/>
  <c r="J570" i="6"/>
  <c r="G570" i="6"/>
  <c r="D570" i="6"/>
  <c r="AH569" i="6"/>
  <c r="Z569" i="6"/>
  <c r="V569" i="6"/>
  <c r="S569" i="6"/>
  <c r="R569" i="6"/>
  <c r="P568" i="6"/>
  <c r="M568" i="6"/>
  <c r="J568" i="6"/>
  <c r="G568" i="6"/>
  <c r="D568" i="6"/>
  <c r="AH567" i="6"/>
  <c r="Z567" i="6"/>
  <c r="V567" i="6"/>
  <c r="S567" i="6"/>
  <c r="R567" i="6"/>
  <c r="P566" i="6"/>
  <c r="M566" i="6"/>
  <c r="J566" i="6"/>
  <c r="G566" i="6"/>
  <c r="D566" i="6"/>
  <c r="AH565" i="6"/>
  <c r="Z565" i="6"/>
  <c r="V565" i="6"/>
  <c r="S565" i="6"/>
  <c r="R565" i="6"/>
  <c r="P564" i="6"/>
  <c r="M564" i="6"/>
  <c r="J564" i="6"/>
  <c r="G564" i="6"/>
  <c r="D564" i="6"/>
  <c r="AH563" i="6"/>
  <c r="Z563" i="6"/>
  <c r="V563" i="6"/>
  <c r="S563" i="6"/>
  <c r="R563" i="6"/>
  <c r="P562" i="6"/>
  <c r="M562" i="6"/>
  <c r="J562" i="6"/>
  <c r="G562" i="6"/>
  <c r="D562" i="6"/>
  <c r="AH561" i="6"/>
  <c r="Z561" i="6"/>
  <c r="V561" i="6"/>
  <c r="S561" i="6"/>
  <c r="R561" i="6"/>
  <c r="P560" i="6"/>
  <c r="M560" i="6"/>
  <c r="J560" i="6"/>
  <c r="G560" i="6"/>
  <c r="D560" i="6"/>
  <c r="AH559" i="6"/>
  <c r="Z559" i="6"/>
  <c r="V559" i="6"/>
  <c r="S559" i="6"/>
  <c r="R559" i="6"/>
  <c r="P558" i="6"/>
  <c r="M558" i="6"/>
  <c r="J558" i="6"/>
  <c r="G558" i="6"/>
  <c r="D558" i="6"/>
  <c r="AH557" i="6"/>
  <c r="Z557" i="6"/>
  <c r="V557" i="6"/>
  <c r="S557" i="6"/>
  <c r="R557" i="6"/>
  <c r="P556" i="6"/>
  <c r="M556" i="6"/>
  <c r="J556" i="6"/>
  <c r="G556" i="6"/>
  <c r="D556" i="6"/>
  <c r="AH555" i="6"/>
  <c r="Z555" i="6"/>
  <c r="V555" i="6"/>
  <c r="S555" i="6"/>
  <c r="R555" i="6"/>
  <c r="P554" i="6"/>
  <c r="M554" i="6"/>
  <c r="J554" i="6"/>
  <c r="G554" i="6"/>
  <c r="D554" i="6"/>
  <c r="AH553" i="6"/>
  <c r="Z553" i="6"/>
  <c r="V553" i="6"/>
  <c r="S553" i="6"/>
  <c r="R553" i="6"/>
  <c r="P552" i="6"/>
  <c r="M552" i="6"/>
  <c r="J552" i="6"/>
  <c r="G552" i="6"/>
  <c r="D552" i="6"/>
  <c r="AH551" i="6"/>
  <c r="Z551" i="6"/>
  <c r="V551" i="6"/>
  <c r="S551" i="6"/>
  <c r="R551" i="6"/>
  <c r="P550" i="6"/>
  <c r="M550" i="6"/>
  <c r="J550" i="6"/>
  <c r="G550" i="6"/>
  <c r="D550" i="6"/>
  <c r="AH549" i="6"/>
  <c r="Z549" i="6"/>
  <c r="V549" i="6"/>
  <c r="S549" i="6"/>
  <c r="R549" i="6"/>
  <c r="P548" i="6"/>
  <c r="M548" i="6"/>
  <c r="J548" i="6"/>
  <c r="G548" i="6"/>
  <c r="D548" i="6"/>
  <c r="AH547" i="6"/>
  <c r="Z547" i="6"/>
  <c r="V547" i="6"/>
  <c r="S547" i="6"/>
  <c r="R547" i="6"/>
  <c r="P546" i="6"/>
  <c r="M546" i="6"/>
  <c r="J546" i="6"/>
  <c r="G546" i="6"/>
  <c r="D546" i="6"/>
  <c r="AH545" i="6"/>
  <c r="Z545" i="6"/>
  <c r="V545" i="6"/>
  <c r="S545" i="6"/>
  <c r="R545" i="6"/>
  <c r="P544" i="6"/>
  <c r="M544" i="6"/>
  <c r="J544" i="6"/>
  <c r="G544" i="6"/>
  <c r="D544" i="6"/>
  <c r="AH543" i="6"/>
  <c r="Z543" i="6"/>
  <c r="V543" i="6"/>
  <c r="S543" i="6"/>
  <c r="R543" i="6"/>
  <c r="P542" i="6"/>
  <c r="M542" i="6"/>
  <c r="J542" i="6"/>
  <c r="G542" i="6"/>
  <c r="D542" i="6"/>
  <c r="AH541" i="6"/>
  <c r="Z541" i="6"/>
  <c r="V541" i="6"/>
  <c r="S541" i="6"/>
  <c r="R541" i="6"/>
  <c r="P540" i="6"/>
  <c r="M540" i="6"/>
  <c r="J540" i="6"/>
  <c r="G540" i="6"/>
  <c r="D540" i="6"/>
  <c r="AH539" i="6"/>
  <c r="Z539" i="6"/>
  <c r="V539" i="6"/>
  <c r="S539" i="6"/>
  <c r="R539" i="6"/>
  <c r="P538" i="6"/>
  <c r="M538" i="6"/>
  <c r="J538" i="6"/>
  <c r="G538" i="6"/>
  <c r="D538" i="6"/>
  <c r="AH537" i="6"/>
  <c r="Z537" i="6"/>
  <c r="V537" i="6"/>
  <c r="S537" i="6"/>
  <c r="R537" i="6"/>
  <c r="P536" i="6"/>
  <c r="M536" i="6"/>
  <c r="J536" i="6"/>
  <c r="G536" i="6"/>
  <c r="D536" i="6"/>
  <c r="AH535" i="6"/>
  <c r="Z535" i="6"/>
  <c r="V535" i="6"/>
  <c r="S535" i="6"/>
  <c r="R535" i="6"/>
  <c r="P534" i="6"/>
  <c r="M534" i="6"/>
  <c r="J534" i="6"/>
  <c r="G534" i="6"/>
  <c r="D534" i="6"/>
  <c r="AH533" i="6"/>
  <c r="Z533" i="6"/>
  <c r="V533" i="6"/>
  <c r="S533" i="6"/>
  <c r="R533" i="6"/>
  <c r="P532" i="6"/>
  <c r="M532" i="6"/>
  <c r="J532" i="6"/>
  <c r="G532" i="6"/>
  <c r="D532" i="6"/>
  <c r="AH531" i="6"/>
  <c r="Z531" i="6"/>
  <c r="V531" i="6"/>
  <c r="S531" i="6"/>
  <c r="R531" i="6"/>
  <c r="P530" i="6"/>
  <c r="M530" i="6"/>
  <c r="J530" i="6"/>
  <c r="G530" i="6"/>
  <c r="D530" i="6"/>
  <c r="AH529" i="6"/>
  <c r="Z529" i="6"/>
  <c r="V529" i="6"/>
  <c r="S529" i="6"/>
  <c r="R529" i="6"/>
  <c r="P528" i="6"/>
  <c r="M528" i="6"/>
  <c r="J528" i="6"/>
  <c r="G528" i="6"/>
  <c r="D528" i="6"/>
  <c r="AH527" i="6"/>
  <c r="Z527" i="6"/>
  <c r="V527" i="6"/>
  <c r="S527" i="6"/>
  <c r="R527" i="6"/>
  <c r="P526" i="6"/>
  <c r="M526" i="6"/>
  <c r="J526" i="6"/>
  <c r="G526" i="6"/>
  <c r="D526" i="6"/>
  <c r="AH525" i="6"/>
  <c r="Z525" i="6"/>
  <c r="V525" i="6"/>
  <c r="S525" i="6"/>
  <c r="R525" i="6"/>
  <c r="P524" i="6"/>
  <c r="M524" i="6"/>
  <c r="J524" i="6"/>
  <c r="G524" i="6"/>
  <c r="D524" i="6"/>
  <c r="AH523" i="6"/>
  <c r="Z523" i="6"/>
  <c r="V523" i="6"/>
  <c r="S523" i="6"/>
  <c r="R523" i="6"/>
  <c r="P522" i="6"/>
  <c r="M522" i="6"/>
  <c r="J522" i="6"/>
  <c r="G522" i="6"/>
  <c r="D522" i="6"/>
  <c r="AH521" i="6"/>
  <c r="Z521" i="6"/>
  <c r="V521" i="6"/>
  <c r="S521" i="6"/>
  <c r="R521" i="6"/>
  <c r="P520" i="6"/>
  <c r="M520" i="6"/>
  <c r="J520" i="6"/>
  <c r="G520" i="6"/>
  <c r="D520" i="6"/>
  <c r="AH519" i="6"/>
  <c r="Z519" i="6"/>
  <c r="V519" i="6"/>
  <c r="S519" i="6"/>
  <c r="R519" i="6"/>
  <c r="P518" i="6"/>
  <c r="M518" i="6"/>
  <c r="J518" i="6"/>
  <c r="G518" i="6"/>
  <c r="D518" i="6"/>
  <c r="AH517" i="6"/>
  <c r="Z517" i="6"/>
  <c r="V517" i="6"/>
  <c r="S517" i="6"/>
  <c r="R517" i="6"/>
  <c r="P516" i="6"/>
  <c r="M516" i="6"/>
  <c r="J516" i="6"/>
  <c r="G516" i="6"/>
  <c r="D516" i="6"/>
  <c r="AH515" i="6"/>
  <c r="Z515" i="6"/>
  <c r="V515" i="6"/>
  <c r="S515" i="6"/>
  <c r="R515" i="6"/>
  <c r="P514" i="6"/>
  <c r="M514" i="6"/>
  <c r="J514" i="6"/>
  <c r="G514" i="6"/>
  <c r="D514" i="6"/>
  <c r="Z513" i="6"/>
  <c r="V513" i="6"/>
  <c r="S513" i="6"/>
  <c r="R513" i="6"/>
  <c r="P512" i="6"/>
  <c r="M512" i="6"/>
  <c r="J512" i="6"/>
  <c r="G512" i="6"/>
  <c r="D512" i="6"/>
  <c r="Z511" i="6"/>
  <c r="V511" i="6"/>
  <c r="S511" i="6"/>
  <c r="R511" i="6"/>
  <c r="P510" i="6"/>
  <c r="M510" i="6"/>
  <c r="J510" i="6"/>
  <c r="G510" i="6"/>
  <c r="D510" i="6"/>
  <c r="Z509" i="6"/>
  <c r="V509" i="6"/>
  <c r="S509" i="6"/>
  <c r="R509" i="6"/>
  <c r="P508" i="6"/>
  <c r="M508" i="6"/>
  <c r="J508" i="6"/>
  <c r="G508" i="6"/>
  <c r="D508" i="6"/>
  <c r="Z507" i="6"/>
  <c r="V507" i="6"/>
  <c r="S507" i="6"/>
  <c r="R507" i="6"/>
  <c r="P506" i="6"/>
  <c r="M506" i="6"/>
  <c r="J506" i="6"/>
  <c r="G506" i="6"/>
  <c r="D506" i="6"/>
  <c r="Z505" i="6"/>
  <c r="V505" i="6"/>
  <c r="S505" i="6"/>
  <c r="R505" i="6"/>
  <c r="P504" i="6"/>
  <c r="M504" i="6"/>
  <c r="J504" i="6"/>
  <c r="G504" i="6"/>
  <c r="D504" i="6"/>
  <c r="Z503" i="6"/>
  <c r="V503" i="6"/>
  <c r="S503" i="6"/>
  <c r="R503" i="6"/>
  <c r="P502" i="6"/>
  <c r="M502" i="6"/>
  <c r="J502" i="6"/>
  <c r="G502" i="6"/>
  <c r="D502" i="6"/>
  <c r="Z501" i="6"/>
  <c r="V501" i="6"/>
  <c r="S501" i="6"/>
  <c r="R501" i="6"/>
  <c r="P500" i="6"/>
  <c r="M500" i="6"/>
  <c r="J500" i="6"/>
  <c r="G500" i="6"/>
  <c r="D500" i="6"/>
  <c r="Z499" i="6"/>
  <c r="V499" i="6"/>
  <c r="S499" i="6"/>
  <c r="R499" i="6"/>
  <c r="P498" i="6"/>
  <c r="M498" i="6"/>
  <c r="J498" i="6"/>
  <c r="G498" i="6"/>
  <c r="D498" i="6"/>
  <c r="AH497" i="6"/>
  <c r="Z497" i="6"/>
  <c r="V497" i="6"/>
  <c r="S497" i="6"/>
  <c r="R497" i="6"/>
  <c r="P496" i="6"/>
  <c r="M496" i="6"/>
  <c r="J496" i="6"/>
  <c r="G496" i="6"/>
  <c r="D496" i="6"/>
  <c r="AH495" i="6"/>
  <c r="Z495" i="6"/>
  <c r="V495" i="6"/>
  <c r="S495" i="6"/>
  <c r="R495" i="6"/>
  <c r="P494" i="6"/>
  <c r="M494" i="6"/>
  <c r="J494" i="6"/>
  <c r="G494" i="6"/>
  <c r="D494" i="6"/>
  <c r="AH493" i="6"/>
  <c r="Z493" i="6"/>
  <c r="V493" i="6"/>
  <c r="S493" i="6"/>
  <c r="R493" i="6"/>
  <c r="P492" i="6"/>
  <c r="M492" i="6"/>
  <c r="J492" i="6"/>
  <c r="G492" i="6"/>
  <c r="D492" i="6"/>
  <c r="AH491" i="6"/>
  <c r="Z491" i="6"/>
  <c r="V491" i="6"/>
  <c r="S491" i="6"/>
  <c r="R491" i="6"/>
  <c r="P490" i="6"/>
  <c r="M490" i="6"/>
  <c r="J490" i="6"/>
  <c r="G490" i="6"/>
  <c r="D490" i="6"/>
  <c r="AH489" i="6"/>
  <c r="Z489" i="6"/>
  <c r="V489" i="6"/>
  <c r="S489" i="6"/>
  <c r="R489" i="6"/>
  <c r="P488" i="6"/>
  <c r="M488" i="6"/>
  <c r="J488" i="6"/>
  <c r="G488" i="6"/>
  <c r="D488" i="6"/>
  <c r="AH487" i="6"/>
  <c r="Z487" i="6"/>
  <c r="V487" i="6"/>
  <c r="S487" i="6"/>
  <c r="R487" i="6"/>
  <c r="P486" i="6"/>
  <c r="M486" i="6"/>
  <c r="J486" i="6"/>
  <c r="G486" i="6"/>
  <c r="D486" i="6"/>
  <c r="AH485" i="6"/>
  <c r="Z485" i="6"/>
  <c r="V485" i="6"/>
  <c r="S485" i="6"/>
  <c r="R485" i="6"/>
  <c r="P484" i="6"/>
  <c r="M484" i="6"/>
  <c r="J484" i="6"/>
  <c r="G484" i="6"/>
  <c r="D484" i="6"/>
  <c r="AH483" i="6"/>
  <c r="Z483" i="6"/>
  <c r="V483" i="6"/>
  <c r="S483" i="6"/>
  <c r="R483" i="6"/>
  <c r="P482" i="6"/>
  <c r="M482" i="6"/>
  <c r="J482" i="6"/>
  <c r="G482" i="6"/>
  <c r="D482" i="6"/>
  <c r="AH481" i="6"/>
  <c r="Z481" i="6"/>
  <c r="V481" i="6"/>
  <c r="S481" i="6"/>
  <c r="R481" i="6"/>
  <c r="P480" i="6"/>
  <c r="M480" i="6"/>
  <c r="J480" i="6"/>
  <c r="G480" i="6"/>
  <c r="D480" i="6"/>
  <c r="AH479" i="6"/>
  <c r="Z479" i="6"/>
  <c r="V479" i="6"/>
  <c r="S479" i="6"/>
  <c r="R479" i="6"/>
  <c r="P478" i="6"/>
  <c r="M478" i="6"/>
  <c r="J478" i="6"/>
  <c r="G478" i="6"/>
  <c r="D478" i="6"/>
  <c r="AH477" i="6"/>
  <c r="Z477" i="6"/>
  <c r="V477" i="6"/>
  <c r="S477" i="6"/>
  <c r="R477" i="6"/>
  <c r="P476" i="6"/>
  <c r="M476" i="6"/>
  <c r="J476" i="6"/>
  <c r="G476" i="6"/>
  <c r="D476" i="6"/>
  <c r="AH475" i="6"/>
  <c r="Z475" i="6"/>
  <c r="V475" i="6"/>
  <c r="S475" i="6"/>
  <c r="R475" i="6"/>
  <c r="P474" i="6"/>
  <c r="M474" i="6"/>
  <c r="J474" i="6"/>
  <c r="G474" i="6"/>
  <c r="D474" i="6"/>
  <c r="AH473" i="6"/>
  <c r="Z473" i="6"/>
  <c r="V473" i="6"/>
  <c r="S473" i="6"/>
  <c r="R473" i="6"/>
  <c r="P472" i="6"/>
  <c r="M472" i="6"/>
  <c r="J472" i="6"/>
  <c r="G472" i="6"/>
  <c r="D472" i="6"/>
  <c r="AH471" i="6"/>
  <c r="Z471" i="6"/>
  <c r="V471" i="6"/>
  <c r="S471" i="6"/>
  <c r="R471" i="6"/>
  <c r="P470" i="6"/>
  <c r="M470" i="6"/>
  <c r="J470" i="6"/>
  <c r="G470" i="6"/>
  <c r="D470" i="6"/>
  <c r="AH469" i="6"/>
  <c r="Z469" i="6"/>
  <c r="V469" i="6"/>
  <c r="S469" i="6"/>
  <c r="R469" i="6"/>
  <c r="P468" i="6"/>
  <c r="M468" i="6"/>
  <c r="J468" i="6"/>
  <c r="G468" i="6"/>
  <c r="D468" i="6"/>
  <c r="AH467" i="6"/>
  <c r="Z467" i="6"/>
  <c r="V467" i="6"/>
  <c r="S467" i="6"/>
  <c r="R467" i="6"/>
  <c r="P466" i="6"/>
  <c r="M466" i="6"/>
  <c r="J466" i="6"/>
  <c r="G466" i="6"/>
  <c r="D466" i="6"/>
  <c r="AH465" i="6"/>
  <c r="Z465" i="6"/>
  <c r="V465" i="6"/>
  <c r="S465" i="6"/>
  <c r="R465" i="6"/>
  <c r="P464" i="6"/>
  <c r="M464" i="6"/>
  <c r="J464" i="6"/>
  <c r="G464" i="6"/>
  <c r="D464" i="6"/>
  <c r="AH463" i="6"/>
  <c r="Z463" i="6"/>
  <c r="V463" i="6"/>
  <c r="S463" i="6"/>
  <c r="R463" i="6"/>
  <c r="P462" i="6"/>
  <c r="M462" i="6"/>
  <c r="J462" i="6"/>
  <c r="G462" i="6"/>
  <c r="D462" i="6"/>
  <c r="AH461" i="6"/>
  <c r="Z461" i="6"/>
  <c r="V461" i="6"/>
  <c r="S461" i="6"/>
  <c r="R461" i="6"/>
  <c r="P460" i="6"/>
  <c r="M460" i="6"/>
  <c r="J460" i="6"/>
  <c r="G460" i="6"/>
  <c r="D460" i="6"/>
  <c r="AH459" i="6"/>
  <c r="Z459" i="6"/>
  <c r="V459" i="6"/>
  <c r="S459" i="6"/>
  <c r="R459" i="6"/>
  <c r="P458" i="6"/>
  <c r="M458" i="6"/>
  <c r="J458" i="6"/>
  <c r="G458" i="6"/>
  <c r="D458" i="6"/>
  <c r="AH457" i="6"/>
  <c r="Z457" i="6"/>
  <c r="V457" i="6"/>
  <c r="S457" i="6"/>
  <c r="R457" i="6"/>
  <c r="P456" i="6"/>
  <c r="M456" i="6"/>
  <c r="J456" i="6"/>
  <c r="G456" i="6"/>
  <c r="D456" i="6"/>
  <c r="AH455" i="6"/>
  <c r="Z455" i="6"/>
  <c r="V455" i="6"/>
  <c r="S455" i="6"/>
  <c r="R455" i="6"/>
  <c r="P454" i="6"/>
  <c r="M454" i="6"/>
  <c r="J454" i="6"/>
  <c r="G454" i="6"/>
  <c r="D454" i="6"/>
  <c r="AH453" i="6"/>
  <c r="Z453" i="6"/>
  <c r="V453" i="6"/>
  <c r="S453" i="6"/>
  <c r="R453" i="6"/>
  <c r="P452" i="6"/>
  <c r="M452" i="6"/>
  <c r="J452" i="6"/>
  <c r="G452" i="6"/>
  <c r="D452" i="6"/>
  <c r="AH451" i="6"/>
  <c r="Z451" i="6"/>
  <c r="V451" i="6"/>
  <c r="S451" i="6"/>
  <c r="R451" i="6"/>
  <c r="P450" i="6"/>
  <c r="M450" i="6"/>
  <c r="J450" i="6"/>
  <c r="G450" i="6"/>
  <c r="D450" i="6"/>
  <c r="AH449" i="6"/>
  <c r="Z449" i="6"/>
  <c r="V449" i="6"/>
  <c r="S449" i="6"/>
  <c r="R449" i="6"/>
  <c r="P448" i="6"/>
  <c r="M448" i="6"/>
  <c r="J448" i="6"/>
  <c r="G448" i="6"/>
  <c r="D448" i="6"/>
  <c r="Z447" i="6"/>
  <c r="V447" i="6"/>
  <c r="S447" i="6"/>
  <c r="R447" i="6"/>
  <c r="P446" i="6"/>
  <c r="M446" i="6"/>
  <c r="J446" i="6"/>
  <c r="G446" i="6"/>
  <c r="D446" i="6"/>
  <c r="Z445" i="6"/>
  <c r="V445" i="6"/>
  <c r="S445" i="6"/>
  <c r="R445" i="6"/>
  <c r="P444" i="6"/>
  <c r="M444" i="6"/>
  <c r="J444" i="6"/>
  <c r="G444" i="6"/>
  <c r="D444" i="6"/>
  <c r="Z443" i="6"/>
  <c r="V443" i="6"/>
  <c r="S443" i="6"/>
  <c r="R443" i="6"/>
  <c r="P442" i="6"/>
  <c r="M442" i="6"/>
  <c r="J442" i="6"/>
  <c r="G442" i="6"/>
  <c r="D442" i="6"/>
  <c r="Z441" i="6"/>
  <c r="V441" i="6"/>
  <c r="S441" i="6"/>
  <c r="R441" i="6"/>
  <c r="P440" i="6"/>
  <c r="M440" i="6"/>
  <c r="J440" i="6"/>
  <c r="G440" i="6"/>
  <c r="D440" i="6"/>
  <c r="Z439" i="6"/>
  <c r="V439" i="6"/>
  <c r="S439" i="6"/>
  <c r="R439" i="6"/>
  <c r="P438" i="6"/>
  <c r="M438" i="6"/>
  <c r="J438" i="6"/>
  <c r="G438" i="6"/>
  <c r="D438" i="6"/>
  <c r="Z437" i="6"/>
  <c r="V437" i="6"/>
  <c r="S437" i="6"/>
  <c r="R437" i="6"/>
  <c r="P436" i="6"/>
  <c r="M436" i="6"/>
  <c r="J436" i="6"/>
  <c r="G436" i="6"/>
  <c r="D436" i="6"/>
  <c r="Z435" i="6"/>
  <c r="V435" i="6"/>
  <c r="S435" i="6"/>
  <c r="R435" i="6"/>
  <c r="P434" i="6"/>
  <c r="M434" i="6"/>
  <c r="J434" i="6"/>
  <c r="G434" i="6"/>
  <c r="D434" i="6"/>
  <c r="Z433" i="6"/>
  <c r="V433" i="6"/>
  <c r="S433" i="6"/>
  <c r="R433" i="6"/>
  <c r="P432" i="6"/>
  <c r="M432" i="6"/>
  <c r="J432" i="6"/>
  <c r="G432" i="6"/>
  <c r="D432" i="6"/>
  <c r="AH431" i="6"/>
  <c r="Z431" i="6"/>
  <c r="V431" i="6"/>
  <c r="S431" i="6"/>
  <c r="R431" i="6"/>
  <c r="P430" i="6"/>
  <c r="M430" i="6"/>
  <c r="J430" i="6"/>
  <c r="G430" i="6"/>
  <c r="D430" i="6"/>
  <c r="AH429" i="6"/>
  <c r="Z429" i="6"/>
  <c r="V429" i="6"/>
  <c r="S429" i="6"/>
  <c r="R429" i="6"/>
  <c r="P428" i="6"/>
  <c r="M428" i="6"/>
  <c r="J428" i="6"/>
  <c r="G428" i="6"/>
  <c r="D428" i="6"/>
  <c r="AH427" i="6"/>
  <c r="Z427" i="6"/>
  <c r="V427" i="6"/>
  <c r="S427" i="6"/>
  <c r="R427" i="6"/>
  <c r="P426" i="6"/>
  <c r="M426" i="6"/>
  <c r="J426" i="6"/>
  <c r="G426" i="6"/>
  <c r="D426" i="6"/>
  <c r="AH425" i="6"/>
  <c r="Z425" i="6"/>
  <c r="V425" i="6"/>
  <c r="S425" i="6"/>
  <c r="R425" i="6"/>
  <c r="P424" i="6"/>
  <c r="M424" i="6"/>
  <c r="J424" i="6"/>
  <c r="G424" i="6"/>
  <c r="D424" i="6"/>
  <c r="AH423" i="6"/>
  <c r="Z423" i="6"/>
  <c r="V423" i="6"/>
  <c r="S423" i="6"/>
  <c r="R423" i="6"/>
  <c r="P422" i="6"/>
  <c r="M422" i="6"/>
  <c r="J422" i="6"/>
  <c r="G422" i="6"/>
  <c r="D422" i="6"/>
  <c r="AH421" i="6"/>
  <c r="Z421" i="6"/>
  <c r="V421" i="6"/>
  <c r="S421" i="6"/>
  <c r="R421" i="6"/>
  <c r="P420" i="6"/>
  <c r="M420" i="6"/>
  <c r="J420" i="6"/>
  <c r="G420" i="6"/>
  <c r="D420" i="6"/>
  <c r="AH419" i="6"/>
  <c r="Z419" i="6"/>
  <c r="V419" i="6"/>
  <c r="S419" i="6"/>
  <c r="R419" i="6"/>
  <c r="P418" i="6"/>
  <c r="M418" i="6"/>
  <c r="J418" i="6"/>
  <c r="G418" i="6"/>
  <c r="D418" i="6"/>
  <c r="AH417" i="6"/>
  <c r="Z417" i="6"/>
  <c r="V417" i="6"/>
  <c r="S417" i="6"/>
  <c r="R417" i="6"/>
  <c r="P416" i="6"/>
  <c r="M416" i="6"/>
  <c r="J416" i="6"/>
  <c r="G416" i="6"/>
  <c r="D416" i="6"/>
  <c r="AH415" i="6"/>
  <c r="Z415" i="6"/>
  <c r="V415" i="6"/>
  <c r="S415" i="6"/>
  <c r="R415" i="6"/>
  <c r="P414" i="6"/>
  <c r="M414" i="6"/>
  <c r="J414" i="6"/>
  <c r="G414" i="6"/>
  <c r="D414" i="6"/>
  <c r="AH413" i="6"/>
  <c r="Z413" i="6"/>
  <c r="V413" i="6"/>
  <c r="S413" i="6"/>
  <c r="R413" i="6"/>
  <c r="P412" i="6"/>
  <c r="M412" i="6"/>
  <c r="J412" i="6"/>
  <c r="G412" i="6"/>
  <c r="D412" i="6"/>
  <c r="Z411" i="6"/>
  <c r="V411" i="6"/>
  <c r="S411" i="6"/>
  <c r="R411" i="6"/>
  <c r="P410" i="6"/>
  <c r="M410" i="6"/>
  <c r="J410" i="6"/>
  <c r="G410" i="6"/>
  <c r="D410" i="6"/>
  <c r="AH409" i="6"/>
  <c r="Z409" i="6"/>
  <c r="V409" i="6"/>
  <c r="S409" i="6"/>
  <c r="R409" i="6"/>
  <c r="P408" i="6"/>
  <c r="M408" i="6"/>
  <c r="J408" i="6"/>
  <c r="G408" i="6"/>
  <c r="D408" i="6"/>
  <c r="AH407" i="6"/>
  <c r="Z407" i="6"/>
  <c r="V407" i="6"/>
  <c r="S407" i="6"/>
  <c r="R407" i="6"/>
  <c r="P406" i="6"/>
  <c r="M406" i="6"/>
  <c r="J406" i="6"/>
  <c r="G406" i="6"/>
  <c r="D406" i="6"/>
  <c r="AH405" i="6"/>
  <c r="Z405" i="6"/>
  <c r="V405" i="6"/>
  <c r="S405" i="6"/>
  <c r="R405" i="6"/>
  <c r="P404" i="6"/>
  <c r="M404" i="6"/>
  <c r="J404" i="6"/>
  <c r="G404" i="6"/>
  <c r="D404" i="6"/>
  <c r="AH403" i="6"/>
  <c r="Z403" i="6"/>
  <c r="V403" i="6"/>
  <c r="S403" i="6"/>
  <c r="R403" i="6"/>
  <c r="P402" i="6"/>
  <c r="M402" i="6"/>
  <c r="J402" i="6"/>
  <c r="G402" i="6"/>
  <c r="D402" i="6"/>
  <c r="AH401" i="6"/>
  <c r="Z401" i="6"/>
  <c r="V401" i="6"/>
  <c r="S401" i="6"/>
  <c r="R401" i="6"/>
  <c r="P400" i="6"/>
  <c r="M400" i="6"/>
  <c r="J400" i="6"/>
  <c r="G400" i="6"/>
  <c r="D400" i="6"/>
  <c r="AH399" i="6"/>
  <c r="Z399" i="6"/>
  <c r="V399" i="6"/>
  <c r="S399" i="6"/>
  <c r="R399" i="6"/>
  <c r="P398" i="6"/>
  <c r="M398" i="6"/>
  <c r="J398" i="6"/>
  <c r="G398" i="6"/>
  <c r="D398" i="6"/>
  <c r="AH397" i="6"/>
  <c r="Z397" i="6"/>
  <c r="V397" i="6"/>
  <c r="S397" i="6"/>
  <c r="R397" i="6"/>
  <c r="P396" i="6"/>
  <c r="M396" i="6"/>
  <c r="J396" i="6"/>
  <c r="G396" i="6"/>
  <c r="D396" i="6"/>
  <c r="AH395" i="6"/>
  <c r="Z395" i="6"/>
  <c r="V395" i="6"/>
  <c r="S395" i="6"/>
  <c r="R395" i="6"/>
  <c r="P394" i="6"/>
  <c r="M394" i="6"/>
  <c r="J394" i="6"/>
  <c r="G394" i="6"/>
  <c r="D394" i="6"/>
  <c r="AH393" i="6"/>
  <c r="Z393" i="6"/>
  <c r="V393" i="6"/>
  <c r="S393" i="6"/>
  <c r="R393" i="6"/>
  <c r="P392" i="6"/>
  <c r="M392" i="6"/>
  <c r="J392" i="6"/>
  <c r="G392" i="6"/>
  <c r="D392" i="6"/>
  <c r="Z391" i="6"/>
  <c r="V391" i="6"/>
  <c r="S391" i="6"/>
  <c r="R391" i="6"/>
  <c r="P390" i="6"/>
  <c r="M390" i="6"/>
  <c r="J390" i="6"/>
  <c r="G390" i="6"/>
  <c r="D390" i="6"/>
  <c r="Z389" i="6"/>
  <c r="V389" i="6"/>
  <c r="S389" i="6"/>
  <c r="R389" i="6"/>
  <c r="P388" i="6"/>
  <c r="M388" i="6"/>
  <c r="J388" i="6"/>
  <c r="G388" i="6"/>
  <c r="D388" i="6"/>
  <c r="AH387" i="6"/>
  <c r="Z387" i="6"/>
  <c r="V387" i="6"/>
  <c r="S387" i="6"/>
  <c r="R387" i="6"/>
  <c r="P386" i="6"/>
  <c r="M386" i="6"/>
  <c r="J386" i="6"/>
  <c r="G386" i="6"/>
  <c r="D386" i="6"/>
  <c r="AH385" i="6"/>
  <c r="Z385" i="6"/>
  <c r="V385" i="6"/>
  <c r="S385" i="6"/>
  <c r="R385" i="6"/>
  <c r="P384" i="6"/>
  <c r="M384" i="6"/>
  <c r="J384" i="6"/>
  <c r="G384" i="6"/>
  <c r="D384" i="6"/>
  <c r="AH383" i="6"/>
  <c r="Z383" i="6"/>
  <c r="V383" i="6"/>
  <c r="S383" i="6"/>
  <c r="R383" i="6"/>
  <c r="P382" i="6"/>
  <c r="M382" i="6"/>
  <c r="J382" i="6"/>
  <c r="G382" i="6"/>
  <c r="D382" i="6"/>
  <c r="AH381" i="6"/>
  <c r="Z381" i="6"/>
  <c r="V381" i="6"/>
  <c r="S381" i="6"/>
  <c r="R381" i="6"/>
  <c r="P380" i="6"/>
  <c r="M380" i="6"/>
  <c r="J380" i="6"/>
  <c r="G380" i="6"/>
  <c r="D380" i="6"/>
  <c r="AH379" i="6"/>
  <c r="Z379" i="6"/>
  <c r="V379" i="6"/>
  <c r="S379" i="6"/>
  <c r="R379" i="6"/>
  <c r="P378" i="6"/>
  <c r="M378" i="6"/>
  <c r="J378" i="6"/>
  <c r="G378" i="6"/>
  <c r="D378" i="6"/>
  <c r="AH377" i="6"/>
  <c r="Z377" i="6"/>
  <c r="V377" i="6"/>
  <c r="S377" i="6"/>
  <c r="R377" i="6"/>
  <c r="P376" i="6"/>
  <c r="M376" i="6"/>
  <c r="J376" i="6"/>
  <c r="G376" i="6"/>
  <c r="D376" i="6"/>
  <c r="AH375" i="6"/>
  <c r="Z375" i="6"/>
  <c r="V375" i="6"/>
  <c r="S375" i="6"/>
  <c r="R375" i="6"/>
  <c r="P374" i="6"/>
  <c r="M374" i="6"/>
  <c r="J374" i="6"/>
  <c r="G374" i="6"/>
  <c r="D374" i="6"/>
  <c r="AH373" i="6"/>
  <c r="Z373" i="6"/>
  <c r="V373" i="6"/>
  <c r="S373" i="6"/>
  <c r="R373" i="6"/>
  <c r="P372" i="6"/>
  <c r="M372" i="6"/>
  <c r="J372" i="6"/>
  <c r="G372" i="6"/>
  <c r="D372" i="6"/>
  <c r="AH371" i="6"/>
  <c r="Z371" i="6"/>
  <c r="V371" i="6"/>
  <c r="S371" i="6"/>
  <c r="R371" i="6"/>
  <c r="P370" i="6"/>
  <c r="M370" i="6"/>
  <c r="J370" i="6"/>
  <c r="G370" i="6"/>
  <c r="D370" i="6"/>
  <c r="AH369" i="6"/>
  <c r="Z369" i="6"/>
  <c r="V369" i="6"/>
  <c r="S369" i="6"/>
  <c r="R369" i="6"/>
  <c r="P368" i="6"/>
  <c r="M368" i="6"/>
  <c r="J368" i="6"/>
  <c r="G368" i="6"/>
  <c r="D368" i="6"/>
  <c r="AH367" i="6"/>
  <c r="Z367" i="6"/>
  <c r="V367" i="6"/>
  <c r="S367" i="6"/>
  <c r="R367" i="6"/>
  <c r="P366" i="6"/>
  <c r="M366" i="6"/>
  <c r="J366" i="6"/>
  <c r="G366" i="6"/>
  <c r="D366" i="6"/>
  <c r="AH365" i="6"/>
  <c r="Z365" i="6"/>
  <c r="V365" i="6"/>
  <c r="S365" i="6"/>
  <c r="R365" i="6"/>
  <c r="P364" i="6"/>
  <c r="M364" i="6"/>
  <c r="J364" i="6"/>
  <c r="G364" i="6"/>
  <c r="D364" i="6"/>
  <c r="AH363" i="6"/>
  <c r="Z363" i="6"/>
  <c r="V363" i="6"/>
  <c r="S363" i="6"/>
  <c r="R363" i="6"/>
  <c r="P362" i="6"/>
  <c r="M362" i="6"/>
  <c r="J362" i="6"/>
  <c r="G362" i="6"/>
  <c r="D362" i="6"/>
  <c r="AH361" i="6"/>
  <c r="Z361" i="6"/>
  <c r="V361" i="6"/>
  <c r="S361" i="6"/>
  <c r="R361" i="6"/>
  <c r="P360" i="6"/>
  <c r="M360" i="6"/>
  <c r="J360" i="6"/>
  <c r="G360" i="6"/>
  <c r="D360" i="6"/>
  <c r="AH359" i="6"/>
  <c r="Z359" i="6"/>
  <c r="V359" i="6"/>
  <c r="S359" i="6"/>
  <c r="R359" i="6"/>
  <c r="P358" i="6"/>
  <c r="M358" i="6"/>
  <c r="J358" i="6"/>
  <c r="G358" i="6"/>
  <c r="D358" i="6"/>
  <c r="AH357" i="6"/>
  <c r="Z357" i="6"/>
  <c r="V357" i="6"/>
  <c r="S357" i="6"/>
  <c r="R357" i="6"/>
  <c r="P356" i="6"/>
  <c r="M356" i="6"/>
  <c r="J356" i="6"/>
  <c r="G356" i="6"/>
  <c r="D356" i="6"/>
  <c r="AH355" i="6"/>
  <c r="Z355" i="6"/>
  <c r="V355" i="6"/>
  <c r="S355" i="6"/>
  <c r="R355" i="6"/>
  <c r="P354" i="6"/>
  <c r="M354" i="6"/>
  <c r="J354" i="6"/>
  <c r="G354" i="6"/>
  <c r="D354" i="6"/>
  <c r="AH353" i="6"/>
  <c r="Z353" i="6"/>
  <c r="V353" i="6"/>
  <c r="S353" i="6"/>
  <c r="R353" i="6"/>
  <c r="P352" i="6"/>
  <c r="M352" i="6"/>
  <c r="J352" i="6"/>
  <c r="G352" i="6"/>
  <c r="D352" i="6"/>
  <c r="AH351" i="6"/>
  <c r="Z351" i="6"/>
  <c r="V351" i="6"/>
  <c r="S351" i="6"/>
  <c r="R351" i="6"/>
  <c r="P350" i="6"/>
  <c r="M350" i="6"/>
  <c r="J350" i="6"/>
  <c r="G350" i="6"/>
  <c r="D350" i="6"/>
  <c r="Z349" i="6"/>
  <c r="V349" i="6"/>
  <c r="S349" i="6"/>
  <c r="R349" i="6"/>
  <c r="P348" i="6"/>
  <c r="M348" i="6"/>
  <c r="J348" i="6"/>
  <c r="G348" i="6"/>
  <c r="D348" i="6"/>
  <c r="Z347" i="6"/>
  <c r="V347" i="6"/>
  <c r="S347" i="6"/>
  <c r="R347" i="6"/>
  <c r="P346" i="6"/>
  <c r="M346" i="6"/>
  <c r="J346" i="6"/>
  <c r="G346" i="6"/>
  <c r="D346" i="6"/>
  <c r="Z345" i="6"/>
  <c r="V345" i="6"/>
  <c r="S345" i="6"/>
  <c r="R345" i="6"/>
  <c r="P344" i="6"/>
  <c r="M344" i="6"/>
  <c r="J344" i="6"/>
  <c r="G344" i="6"/>
  <c r="D344" i="6"/>
  <c r="Z343" i="6"/>
  <c r="V343" i="6"/>
  <c r="S343" i="6"/>
  <c r="R343" i="6"/>
  <c r="P342" i="6"/>
  <c r="M342" i="6"/>
  <c r="J342" i="6"/>
  <c r="G342" i="6"/>
  <c r="D342" i="6"/>
  <c r="Z341" i="6"/>
  <c r="V341" i="6"/>
  <c r="S341" i="6"/>
  <c r="R341" i="6"/>
  <c r="P340" i="6"/>
  <c r="M340" i="6"/>
  <c r="J340" i="6"/>
  <c r="G340" i="6"/>
  <c r="D340" i="6"/>
  <c r="Z339" i="6"/>
  <c r="V339" i="6"/>
  <c r="S339" i="6"/>
  <c r="R339" i="6"/>
  <c r="P338" i="6"/>
  <c r="M338" i="6"/>
  <c r="J338" i="6"/>
  <c r="G338" i="6"/>
  <c r="D338" i="6"/>
  <c r="Z337" i="6"/>
  <c r="V337" i="6"/>
  <c r="S337" i="6"/>
  <c r="R337" i="6"/>
  <c r="P336" i="6"/>
  <c r="M336" i="6"/>
  <c r="J336" i="6"/>
  <c r="G336" i="6"/>
  <c r="D336" i="6"/>
  <c r="Z335" i="6"/>
  <c r="V335" i="6"/>
  <c r="S335" i="6"/>
  <c r="R335" i="6"/>
  <c r="P334" i="6"/>
  <c r="M334" i="6"/>
  <c r="J334" i="6"/>
  <c r="G334" i="6"/>
  <c r="D334" i="6"/>
  <c r="Z333" i="6"/>
  <c r="V333" i="6"/>
  <c r="S333" i="6"/>
  <c r="R333" i="6"/>
  <c r="P332" i="6"/>
  <c r="M332" i="6"/>
  <c r="J332" i="6"/>
  <c r="G332" i="6"/>
  <c r="D332" i="6"/>
  <c r="AH331" i="6"/>
  <c r="Z331" i="6"/>
  <c r="V331" i="6"/>
  <c r="S331" i="6"/>
  <c r="R331" i="6"/>
  <c r="P330" i="6"/>
  <c r="M330" i="6"/>
  <c r="J330" i="6"/>
  <c r="G330" i="6"/>
  <c r="D330" i="6"/>
  <c r="AH329" i="6"/>
  <c r="Z329" i="6"/>
  <c r="V329" i="6"/>
  <c r="S329" i="6"/>
  <c r="R329" i="6"/>
  <c r="P328" i="6"/>
  <c r="M328" i="6"/>
  <c r="J328" i="6"/>
  <c r="G328" i="6"/>
  <c r="D328" i="6"/>
  <c r="AH327" i="6"/>
  <c r="Z327" i="6"/>
  <c r="V327" i="6"/>
  <c r="S327" i="6"/>
  <c r="R327" i="6"/>
  <c r="P326" i="6"/>
  <c r="M326" i="6"/>
  <c r="J326" i="6"/>
  <c r="G326" i="6"/>
  <c r="D326" i="6"/>
  <c r="AH325" i="6"/>
  <c r="Z325" i="6"/>
  <c r="V325" i="6"/>
  <c r="S325" i="6"/>
  <c r="R325" i="6"/>
  <c r="P324" i="6"/>
  <c r="M324" i="6"/>
  <c r="J324" i="6"/>
  <c r="G324" i="6"/>
  <c r="D324" i="6"/>
  <c r="AH323" i="6"/>
  <c r="Z323" i="6"/>
  <c r="V323" i="6"/>
  <c r="S323" i="6"/>
  <c r="R323" i="6"/>
  <c r="P322" i="6"/>
  <c r="M322" i="6"/>
  <c r="J322" i="6"/>
  <c r="G322" i="6"/>
  <c r="D322" i="6"/>
  <c r="AH321" i="6"/>
  <c r="Z321" i="6"/>
  <c r="V321" i="6"/>
  <c r="S321" i="6"/>
  <c r="R321" i="6"/>
  <c r="P320" i="6"/>
  <c r="M320" i="6"/>
  <c r="J320" i="6"/>
  <c r="G320" i="6"/>
  <c r="D320" i="6"/>
  <c r="AH319" i="6"/>
  <c r="Z319" i="6"/>
  <c r="V319" i="6"/>
  <c r="S319" i="6"/>
  <c r="R319" i="6"/>
  <c r="P318" i="6"/>
  <c r="M318" i="6"/>
  <c r="J318" i="6"/>
  <c r="G318" i="6"/>
  <c r="D318" i="6"/>
  <c r="AH317" i="6"/>
  <c r="Z317" i="6"/>
  <c r="V317" i="6"/>
  <c r="S317" i="6"/>
  <c r="R317" i="6"/>
  <c r="P316" i="6"/>
  <c r="M316" i="6"/>
  <c r="J316" i="6"/>
  <c r="G316" i="6"/>
  <c r="D316" i="6"/>
  <c r="AH315" i="6"/>
  <c r="Z315" i="6"/>
  <c r="V315" i="6"/>
  <c r="S315" i="6"/>
  <c r="R315" i="6"/>
  <c r="P314" i="6"/>
  <c r="M314" i="6"/>
  <c r="J314" i="6"/>
  <c r="G314" i="6"/>
  <c r="D314" i="6"/>
  <c r="AH313" i="6"/>
  <c r="Z313" i="6"/>
  <c r="V313" i="6"/>
  <c r="S313" i="6"/>
  <c r="R313" i="6"/>
  <c r="P312" i="6"/>
  <c r="M312" i="6"/>
  <c r="J312" i="6"/>
  <c r="G312" i="6"/>
  <c r="D312" i="6"/>
  <c r="AH311" i="6"/>
  <c r="Z311" i="6"/>
  <c r="V311" i="6"/>
  <c r="S311" i="6"/>
  <c r="R311" i="6"/>
  <c r="P310" i="6"/>
  <c r="M310" i="6"/>
  <c r="J310" i="6"/>
  <c r="G310" i="6"/>
  <c r="D310" i="6"/>
  <c r="AH309" i="6"/>
  <c r="Z309" i="6"/>
  <c r="V309" i="6"/>
  <c r="S309" i="6"/>
  <c r="R309" i="6"/>
  <c r="P308" i="6"/>
  <c r="M308" i="6"/>
  <c r="J308" i="6"/>
  <c r="G308" i="6"/>
  <c r="D308" i="6"/>
  <c r="AH307" i="6"/>
  <c r="Z307" i="6"/>
  <c r="V307" i="6"/>
  <c r="S307" i="6"/>
  <c r="R307" i="6"/>
  <c r="P306" i="6"/>
  <c r="M306" i="6"/>
  <c r="J306" i="6"/>
  <c r="G306" i="6"/>
  <c r="D306" i="6"/>
  <c r="AH305" i="6"/>
  <c r="Z305" i="6"/>
  <c r="V305" i="6"/>
  <c r="S305" i="6"/>
  <c r="R305" i="6"/>
  <c r="P304" i="6"/>
  <c r="M304" i="6"/>
  <c r="J304" i="6"/>
  <c r="G304" i="6"/>
  <c r="D304" i="6"/>
  <c r="AH303" i="6"/>
  <c r="Z303" i="6"/>
  <c r="V303" i="6"/>
  <c r="S303" i="6"/>
  <c r="R303" i="6"/>
  <c r="P302" i="6"/>
  <c r="M302" i="6"/>
  <c r="J302" i="6"/>
  <c r="G302" i="6"/>
  <c r="D302" i="6"/>
  <c r="AH301" i="6"/>
  <c r="Z301" i="6"/>
  <c r="V301" i="6"/>
  <c r="S301" i="6"/>
  <c r="R301" i="6"/>
  <c r="P300" i="6"/>
  <c r="M300" i="6"/>
  <c r="J300" i="6"/>
  <c r="G300" i="6"/>
  <c r="D300" i="6"/>
  <c r="AH299" i="6"/>
  <c r="Z299" i="6"/>
  <c r="V299" i="6"/>
  <c r="S299" i="6"/>
  <c r="R299" i="6"/>
  <c r="P298" i="6"/>
  <c r="M298" i="6"/>
  <c r="J298" i="6"/>
  <c r="G298" i="6"/>
  <c r="D298" i="6"/>
  <c r="AH297" i="6"/>
  <c r="Z297" i="6"/>
  <c r="V297" i="6"/>
  <c r="S297" i="6"/>
  <c r="R297" i="6"/>
  <c r="P296" i="6"/>
  <c r="M296" i="6"/>
  <c r="J296" i="6"/>
  <c r="G296" i="6"/>
  <c r="D296" i="6"/>
  <c r="AH295" i="6"/>
  <c r="Z295" i="6"/>
  <c r="V295" i="6"/>
  <c r="S295" i="6"/>
  <c r="R295" i="6"/>
  <c r="P294" i="6"/>
  <c r="M294" i="6"/>
  <c r="J294" i="6"/>
  <c r="G294" i="6"/>
  <c r="D294" i="6"/>
  <c r="AH293" i="6"/>
  <c r="Z293" i="6"/>
  <c r="V293" i="6"/>
  <c r="S293" i="6"/>
  <c r="R293" i="6"/>
  <c r="P292" i="6"/>
  <c r="M292" i="6"/>
  <c r="J292" i="6"/>
  <c r="G292" i="6"/>
  <c r="D292" i="6"/>
  <c r="AH291" i="6"/>
  <c r="Z291" i="6"/>
  <c r="V291" i="6"/>
  <c r="S291" i="6"/>
  <c r="R291" i="6"/>
  <c r="P290" i="6"/>
  <c r="M290" i="6"/>
  <c r="J290" i="6"/>
  <c r="G290" i="6"/>
  <c r="D290" i="6"/>
  <c r="AH289" i="6"/>
  <c r="Z289" i="6"/>
  <c r="V289" i="6"/>
  <c r="S289" i="6"/>
  <c r="R289" i="6"/>
  <c r="P288" i="6"/>
  <c r="M288" i="6"/>
  <c r="J288" i="6"/>
  <c r="G288" i="6"/>
  <c r="D288" i="6"/>
  <c r="AH287" i="6"/>
  <c r="Z287" i="6"/>
  <c r="V287" i="6"/>
  <c r="S287" i="6"/>
  <c r="R287" i="6"/>
  <c r="P286" i="6"/>
  <c r="M286" i="6"/>
  <c r="J286" i="6"/>
  <c r="G286" i="6"/>
  <c r="D286" i="6"/>
  <c r="AH285" i="6"/>
  <c r="Z285" i="6"/>
  <c r="V285" i="6"/>
  <c r="S285" i="6"/>
  <c r="R285" i="6"/>
  <c r="P284" i="6"/>
  <c r="M284" i="6"/>
  <c r="J284" i="6"/>
  <c r="G284" i="6"/>
  <c r="D284" i="6"/>
  <c r="AH283" i="6"/>
  <c r="Z283" i="6"/>
  <c r="V283" i="6"/>
  <c r="S283" i="6"/>
  <c r="R283" i="6"/>
  <c r="P282" i="6"/>
  <c r="M282" i="6"/>
  <c r="J282" i="6"/>
  <c r="G282" i="6"/>
  <c r="D282" i="6"/>
  <c r="AH281" i="6"/>
  <c r="Z281" i="6"/>
  <c r="V281" i="6"/>
  <c r="S281" i="6"/>
  <c r="R281" i="6"/>
  <c r="P280" i="6"/>
  <c r="M280" i="6"/>
  <c r="J280" i="6"/>
  <c r="G280" i="6"/>
  <c r="D280" i="6"/>
  <c r="AH279" i="6"/>
  <c r="Z279" i="6"/>
  <c r="V279" i="6"/>
  <c r="S279" i="6"/>
  <c r="R279" i="6"/>
  <c r="P278" i="6"/>
  <c r="M278" i="6"/>
  <c r="J278" i="6"/>
  <c r="G278" i="6"/>
  <c r="D278" i="6"/>
  <c r="AH277" i="6"/>
  <c r="Z277" i="6"/>
  <c r="V277" i="6"/>
  <c r="S277" i="6"/>
  <c r="R277" i="6"/>
  <c r="P276" i="6"/>
  <c r="M276" i="6"/>
  <c r="J276" i="6"/>
  <c r="G276" i="6"/>
  <c r="D276" i="6"/>
  <c r="AH275" i="6"/>
  <c r="Z275" i="6"/>
  <c r="V275" i="6"/>
  <c r="S275" i="6"/>
  <c r="R275" i="6"/>
  <c r="P274" i="6"/>
  <c r="M274" i="6"/>
  <c r="J274" i="6"/>
  <c r="G274" i="6"/>
  <c r="D274" i="6"/>
  <c r="AH273" i="6"/>
  <c r="Z273" i="6"/>
  <c r="V273" i="6"/>
  <c r="S273" i="6"/>
  <c r="R273" i="6"/>
  <c r="P272" i="6"/>
  <c r="M272" i="6"/>
  <c r="J272" i="6"/>
  <c r="G272" i="6"/>
  <c r="D272" i="6"/>
  <c r="AH271" i="6"/>
  <c r="Z271" i="6"/>
  <c r="V271" i="6"/>
  <c r="S271" i="6"/>
  <c r="R271" i="6"/>
  <c r="P270" i="6"/>
  <c r="M270" i="6"/>
  <c r="J270" i="6"/>
  <c r="G270" i="6"/>
  <c r="D270" i="6"/>
  <c r="AH269" i="6"/>
  <c r="Z269" i="6"/>
  <c r="V269" i="6"/>
  <c r="S269" i="6"/>
  <c r="R269" i="6"/>
  <c r="P268" i="6"/>
  <c r="M268" i="6"/>
  <c r="J268" i="6"/>
  <c r="G268" i="6"/>
  <c r="D268" i="6"/>
  <c r="AH267" i="6"/>
  <c r="Z267" i="6"/>
  <c r="V267" i="6"/>
  <c r="S267" i="6"/>
  <c r="R267" i="6"/>
  <c r="T570" i="6" l="1"/>
  <c r="T538" i="6"/>
  <c r="T542" i="6"/>
  <c r="T602" i="6"/>
  <c r="T484" i="6"/>
  <c r="T556" i="6"/>
  <c r="T550" i="6"/>
  <c r="T560" i="6"/>
  <c r="T576" i="6"/>
  <c r="T468" i="6"/>
  <c r="T476" i="6"/>
  <c r="T624" i="6"/>
  <c r="T534" i="6"/>
  <c r="T352" i="6"/>
  <c r="T478" i="6"/>
  <c r="T536" i="6"/>
  <c r="T290" i="6"/>
  <c r="T486" i="6"/>
  <c r="T528" i="6"/>
  <c r="T544" i="6"/>
  <c r="T284" i="6"/>
  <c r="T436" i="6"/>
  <c r="T472" i="6"/>
  <c r="T496" i="6"/>
  <c r="T562" i="6"/>
  <c r="T318" i="6"/>
  <c r="T306" i="6"/>
  <c r="T272" i="6"/>
  <c r="T296" i="6"/>
  <c r="T304" i="6"/>
  <c r="T310" i="6"/>
  <c r="T412" i="6"/>
  <c r="T440" i="6"/>
  <c r="T518" i="6"/>
  <c r="T520" i="6"/>
  <c r="T524" i="6"/>
  <c r="T526" i="6"/>
  <c r="T592" i="6"/>
  <c r="T648" i="6"/>
  <c r="T670" i="6"/>
  <c r="T682" i="6"/>
  <c r="T686" i="6"/>
  <c r="T704" i="6"/>
  <c r="T274" i="6"/>
  <c r="T278" i="6"/>
  <c r="T588" i="6"/>
  <c r="T276" i="6"/>
  <c r="T314" i="6"/>
  <c r="T324" i="6"/>
  <c r="T354" i="6"/>
  <c r="T470" i="6"/>
  <c r="T494" i="6"/>
  <c r="T502" i="6"/>
  <c r="T590" i="6"/>
  <c r="T282" i="6"/>
  <c r="T286" i="6"/>
  <c r="T288" i="6"/>
  <c r="T312" i="6"/>
  <c r="T316" i="6"/>
  <c r="T320" i="6"/>
  <c r="T326" i="6"/>
  <c r="T342" i="6"/>
  <c r="T350" i="6"/>
  <c r="T358" i="6"/>
  <c r="T442" i="6"/>
  <c r="T492" i="6"/>
  <c r="T498" i="6"/>
  <c r="T516" i="6"/>
  <c r="T548" i="6"/>
  <c r="T558" i="6"/>
  <c r="T572" i="6"/>
  <c r="T574" i="6"/>
  <c r="T298" i="6"/>
  <c r="T328" i="6"/>
  <c r="T330" i="6"/>
  <c r="T356" i="6"/>
  <c r="T390" i="6"/>
  <c r="T446" i="6"/>
  <c r="T482" i="6"/>
  <c r="T506" i="6"/>
  <c r="T532" i="6"/>
  <c r="T568" i="6"/>
  <c r="T628" i="6"/>
  <c r="T690" i="6"/>
  <c r="T294" i="6"/>
  <c r="T300" i="6"/>
  <c r="T514" i="6"/>
  <c r="T618" i="6"/>
  <c r="T308" i="6"/>
  <c r="T334" i="6"/>
  <c r="T510" i="6"/>
  <c r="T564" i="6"/>
  <c r="T612" i="6"/>
  <c r="T688" i="6"/>
  <c r="T692" i="6"/>
  <c r="T360" i="6"/>
  <c r="T594" i="6"/>
  <c r="T600" i="6"/>
  <c r="T604" i="6"/>
  <c r="T606" i="6"/>
  <c r="T614" i="6"/>
  <c r="T292" i="6"/>
  <c r="T340" i="6"/>
  <c r="T480" i="6"/>
  <c r="T672" i="6"/>
  <c r="T674" i="6"/>
  <c r="T764" i="6"/>
  <c r="T774" i="6"/>
  <c r="T302" i="6"/>
  <c r="T464" i="6"/>
  <c r="T474" i="6"/>
  <c r="T488" i="6"/>
  <c r="T522" i="6"/>
  <c r="T596" i="6"/>
  <c r="T608" i="6"/>
  <c r="T280" i="6"/>
  <c r="T490" i="6"/>
  <c r="T694" i="6"/>
  <c r="T700" i="6"/>
  <c r="T540" i="6"/>
  <c r="T546" i="6"/>
  <c r="T610" i="6"/>
  <c r="T722" i="6"/>
  <c r="T530" i="6"/>
  <c r="T736" i="6"/>
  <c r="T748" i="6"/>
  <c r="T770" i="6"/>
  <c r="T790" i="6"/>
  <c r="T760" i="6"/>
  <c r="T322" i="6"/>
  <c r="T346" i="6"/>
  <c r="T696" i="6"/>
  <c r="T438" i="6"/>
  <c r="T396" i="6"/>
  <c r="T426" i="6"/>
  <c r="T676" i="6"/>
  <c r="T746" i="6"/>
  <c r="T332" i="6"/>
  <c r="T428" i="6"/>
  <c r="T268" i="6"/>
  <c r="T640" i="6"/>
  <c r="T666" i="6"/>
  <c r="P266" i="6"/>
  <c r="M266" i="6"/>
  <c r="J266" i="6"/>
  <c r="G266" i="6"/>
  <c r="D266" i="6"/>
  <c r="AH265" i="6"/>
  <c r="Z265" i="6"/>
  <c r="V265" i="6"/>
  <c r="S265" i="6"/>
  <c r="R265" i="6"/>
  <c r="P264" i="6"/>
  <c r="M264" i="6"/>
  <c r="J264" i="6"/>
  <c r="G264" i="6"/>
  <c r="D264" i="6"/>
  <c r="AH263" i="6"/>
  <c r="Z263" i="6"/>
  <c r="V263" i="6"/>
  <c r="S263" i="6"/>
  <c r="R263" i="6"/>
  <c r="P262" i="6"/>
  <c r="M262" i="6"/>
  <c r="J262" i="6"/>
  <c r="G262" i="6"/>
  <c r="D262" i="6"/>
  <c r="AH261" i="6"/>
  <c r="Z261" i="6"/>
  <c r="V261" i="6"/>
  <c r="S261" i="6"/>
  <c r="R261" i="6"/>
  <c r="P260" i="6"/>
  <c r="M260" i="6"/>
  <c r="J260" i="6"/>
  <c r="G260" i="6"/>
  <c r="D260" i="6"/>
  <c r="AH259" i="6"/>
  <c r="Z259" i="6"/>
  <c r="V259" i="6"/>
  <c r="S259" i="6"/>
  <c r="R259" i="6"/>
  <c r="P258" i="6"/>
  <c r="M258" i="6"/>
  <c r="J258" i="6"/>
  <c r="G258" i="6"/>
  <c r="D258" i="6"/>
  <c r="AH257" i="6"/>
  <c r="Z257" i="6"/>
  <c r="V257" i="6"/>
  <c r="S257" i="6"/>
  <c r="R257" i="6"/>
  <c r="P256" i="6"/>
  <c r="M256" i="6"/>
  <c r="J256" i="6"/>
  <c r="G256" i="6"/>
  <c r="D256" i="6"/>
  <c r="AH255" i="6"/>
  <c r="Z255" i="6"/>
  <c r="V255" i="6"/>
  <c r="S255" i="6"/>
  <c r="R255" i="6"/>
  <c r="P254" i="6"/>
  <c r="M254" i="6"/>
  <c r="J254" i="6"/>
  <c r="G254" i="6"/>
  <c r="D254" i="6"/>
  <c r="AH253" i="6"/>
  <c r="Z253" i="6"/>
  <c r="V253" i="6"/>
  <c r="S253" i="6"/>
  <c r="R253" i="6"/>
  <c r="P252" i="6"/>
  <c r="M252" i="6"/>
  <c r="J252" i="6"/>
  <c r="G252" i="6"/>
  <c r="D252" i="6"/>
  <c r="AH251" i="6"/>
  <c r="Z251" i="6"/>
  <c r="V251" i="6"/>
  <c r="S251" i="6"/>
  <c r="R251" i="6"/>
  <c r="P250" i="6"/>
  <c r="M250" i="6"/>
  <c r="J250" i="6"/>
  <c r="G250" i="6"/>
  <c r="D250" i="6"/>
  <c r="AH249" i="6"/>
  <c r="Z249" i="6"/>
  <c r="V249" i="6"/>
  <c r="S249" i="6"/>
  <c r="R249" i="6"/>
  <c r="P248" i="6"/>
  <c r="M248" i="6"/>
  <c r="J248" i="6"/>
  <c r="G248" i="6"/>
  <c r="D248" i="6"/>
  <c r="AH247" i="6"/>
  <c r="Z247" i="6"/>
  <c r="V247" i="6"/>
  <c r="S247" i="6"/>
  <c r="R247" i="6"/>
  <c r="P246" i="6"/>
  <c r="M246" i="6"/>
  <c r="J246" i="6"/>
  <c r="G246" i="6"/>
  <c r="D246" i="6"/>
  <c r="AH245" i="6"/>
  <c r="Z245" i="6"/>
  <c r="V245" i="6"/>
  <c r="S245" i="6"/>
  <c r="R245" i="6"/>
  <c r="P244" i="6"/>
  <c r="M244" i="6"/>
  <c r="J244" i="6"/>
  <c r="G244" i="6"/>
  <c r="D244" i="6"/>
  <c r="AH243" i="6"/>
  <c r="Z243" i="6"/>
  <c r="V243" i="6"/>
  <c r="S243" i="6"/>
  <c r="R243" i="6"/>
  <c r="P242" i="6"/>
  <c r="M242" i="6"/>
  <c r="J242" i="6"/>
  <c r="G242" i="6"/>
  <c r="D242" i="6"/>
  <c r="AH241" i="6"/>
  <c r="Z241" i="6"/>
  <c r="V241" i="6"/>
  <c r="S241" i="6"/>
  <c r="R241" i="6"/>
  <c r="P240" i="6"/>
  <c r="M240" i="6"/>
  <c r="J240" i="6"/>
  <c r="G240" i="6"/>
  <c r="D240" i="6"/>
  <c r="AH239" i="6"/>
  <c r="Z239" i="6"/>
  <c r="V239" i="6"/>
  <c r="S239" i="6"/>
  <c r="R239" i="6"/>
  <c r="P238" i="6"/>
  <c r="M238" i="6"/>
  <c r="J238" i="6"/>
  <c r="G238" i="6"/>
  <c r="D238" i="6"/>
  <c r="Z237" i="6"/>
  <c r="V237" i="6"/>
  <c r="S237" i="6"/>
  <c r="R237" i="6"/>
  <c r="P236" i="6"/>
  <c r="M236" i="6"/>
  <c r="J236" i="6"/>
  <c r="G236" i="6"/>
  <c r="D236" i="6"/>
  <c r="Z235" i="6"/>
  <c r="V235" i="6"/>
  <c r="S235" i="6"/>
  <c r="R235" i="6"/>
  <c r="P234" i="6"/>
  <c r="M234" i="6"/>
  <c r="J234" i="6"/>
  <c r="G234" i="6"/>
  <c r="D234" i="6"/>
  <c r="Z233" i="6"/>
  <c r="V233" i="6"/>
  <c r="S233" i="6"/>
  <c r="R233" i="6"/>
  <c r="P232" i="6"/>
  <c r="M232" i="6"/>
  <c r="J232" i="6"/>
  <c r="G232" i="6"/>
  <c r="D232" i="6"/>
  <c r="Z231" i="6"/>
  <c r="V231" i="6"/>
  <c r="S231" i="6"/>
  <c r="R231" i="6"/>
  <c r="P230" i="6"/>
  <c r="M230" i="6"/>
  <c r="J230" i="6"/>
  <c r="G230" i="6"/>
  <c r="D230" i="6"/>
  <c r="Z229" i="6"/>
  <c r="V229" i="6"/>
  <c r="S229" i="6"/>
  <c r="R229" i="6"/>
  <c r="P228" i="6"/>
  <c r="M228" i="6"/>
  <c r="J228" i="6"/>
  <c r="G228" i="6"/>
  <c r="D228" i="6"/>
  <c r="Z227" i="6"/>
  <c r="V227" i="6"/>
  <c r="S227" i="6"/>
  <c r="R227" i="6"/>
  <c r="P226" i="6"/>
  <c r="M226" i="6"/>
  <c r="J226" i="6"/>
  <c r="G226" i="6"/>
  <c r="D226" i="6"/>
  <c r="Z225" i="6"/>
  <c r="V225" i="6"/>
  <c r="S225" i="6"/>
  <c r="R225" i="6"/>
  <c r="P224" i="6"/>
  <c r="M224" i="6"/>
  <c r="J224" i="6"/>
  <c r="G224" i="6"/>
  <c r="D224" i="6"/>
  <c r="Z223" i="6"/>
  <c r="V223" i="6"/>
  <c r="S223" i="6"/>
  <c r="R223" i="6"/>
  <c r="P222" i="6"/>
  <c r="M222" i="6"/>
  <c r="J222" i="6"/>
  <c r="G222" i="6"/>
  <c r="D222" i="6"/>
  <c r="Z221" i="6"/>
  <c r="V221" i="6"/>
  <c r="S221" i="6"/>
  <c r="R221" i="6"/>
  <c r="P220" i="6"/>
  <c r="M220" i="6"/>
  <c r="J220" i="6"/>
  <c r="G220" i="6"/>
  <c r="D220" i="6"/>
  <c r="Z219" i="6"/>
  <c r="V219" i="6"/>
  <c r="S219" i="6"/>
  <c r="R219" i="6"/>
  <c r="P218" i="6"/>
  <c r="M218" i="6"/>
  <c r="J218" i="6"/>
  <c r="G218" i="6"/>
  <c r="D218" i="6"/>
  <c r="Z217" i="6"/>
  <c r="V217" i="6"/>
  <c r="S217" i="6"/>
  <c r="R217" i="6"/>
  <c r="P216" i="6"/>
  <c r="M216" i="6"/>
  <c r="J216" i="6"/>
  <c r="G216" i="6"/>
  <c r="D216" i="6"/>
  <c r="Z215" i="6"/>
  <c r="V215" i="6"/>
  <c r="S215" i="6"/>
  <c r="R215" i="6"/>
  <c r="P214" i="6"/>
  <c r="M214" i="6"/>
  <c r="J214" i="6"/>
  <c r="G214" i="6"/>
  <c r="D214" i="6"/>
  <c r="Z213" i="6"/>
  <c r="V213" i="6"/>
  <c r="S213" i="6"/>
  <c r="R213" i="6"/>
  <c r="P212" i="6"/>
  <c r="M212" i="6"/>
  <c r="J212" i="6"/>
  <c r="G212" i="6"/>
  <c r="D212" i="6"/>
  <c r="Z211" i="6"/>
  <c r="V211" i="6"/>
  <c r="S211" i="6"/>
  <c r="R211" i="6"/>
  <c r="P210" i="6"/>
  <c r="M210" i="6"/>
  <c r="J210" i="6"/>
  <c r="G210" i="6"/>
  <c r="D210" i="6"/>
  <c r="Z209" i="6"/>
  <c r="V209" i="6"/>
  <c r="S209" i="6"/>
  <c r="R209" i="6"/>
  <c r="P208" i="6"/>
  <c r="M208" i="6"/>
  <c r="J208" i="6"/>
  <c r="G208" i="6"/>
  <c r="D208" i="6"/>
  <c r="Z207" i="6"/>
  <c r="V207" i="6"/>
  <c r="S207" i="6"/>
  <c r="R207" i="6"/>
  <c r="P206" i="6"/>
  <c r="M206" i="6"/>
  <c r="J206" i="6"/>
  <c r="G206" i="6"/>
  <c r="D206" i="6"/>
  <c r="AH205" i="6"/>
  <c r="Z205" i="6"/>
  <c r="V205" i="6"/>
  <c r="S205" i="6"/>
  <c r="R205" i="6"/>
  <c r="P204" i="6"/>
  <c r="M204" i="6"/>
  <c r="J204" i="6"/>
  <c r="G204" i="6"/>
  <c r="D204" i="6"/>
  <c r="AH203" i="6"/>
  <c r="Z203" i="6"/>
  <c r="V203" i="6"/>
  <c r="S203" i="6"/>
  <c r="R203" i="6"/>
  <c r="P202" i="6"/>
  <c r="M202" i="6"/>
  <c r="J202" i="6"/>
  <c r="G202" i="6"/>
  <c r="D202" i="6"/>
  <c r="AH201" i="6"/>
  <c r="Z201" i="6"/>
  <c r="V201" i="6"/>
  <c r="S201" i="6"/>
  <c r="R201" i="6"/>
  <c r="P200" i="6"/>
  <c r="M200" i="6"/>
  <c r="J200" i="6"/>
  <c r="G200" i="6"/>
  <c r="D200" i="6"/>
  <c r="AH199" i="6"/>
  <c r="Z199" i="6"/>
  <c r="V199" i="6"/>
  <c r="S199" i="6"/>
  <c r="R199" i="6"/>
  <c r="P198" i="6"/>
  <c r="M198" i="6"/>
  <c r="J198" i="6"/>
  <c r="G198" i="6"/>
  <c r="D198" i="6"/>
  <c r="AH197" i="6"/>
  <c r="Z197" i="6"/>
  <c r="V197" i="6"/>
  <c r="S197" i="6"/>
  <c r="R197" i="6"/>
  <c r="P196" i="6"/>
  <c r="M196" i="6"/>
  <c r="J196" i="6"/>
  <c r="G196" i="6"/>
  <c r="D196" i="6"/>
  <c r="AH195" i="6"/>
  <c r="Z195" i="6"/>
  <c r="V195" i="6"/>
  <c r="S195" i="6"/>
  <c r="R195" i="6"/>
  <c r="P194" i="6"/>
  <c r="M194" i="6"/>
  <c r="J194" i="6"/>
  <c r="G194" i="6"/>
  <c r="D194" i="6"/>
  <c r="AH193" i="6"/>
  <c r="Z193" i="6"/>
  <c r="V193" i="6"/>
  <c r="S193" i="6"/>
  <c r="R193" i="6"/>
  <c r="P192" i="6"/>
  <c r="M192" i="6"/>
  <c r="J192" i="6"/>
  <c r="G192" i="6"/>
  <c r="D192" i="6"/>
  <c r="AH191" i="6"/>
  <c r="Z191" i="6"/>
  <c r="V191" i="6"/>
  <c r="S191" i="6"/>
  <c r="R191" i="6"/>
  <c r="P190" i="6"/>
  <c r="M190" i="6"/>
  <c r="J190" i="6"/>
  <c r="G190" i="6"/>
  <c r="D190" i="6"/>
  <c r="AH189" i="6"/>
  <c r="Z189" i="6"/>
  <c r="V189" i="6"/>
  <c r="S189" i="6"/>
  <c r="R189" i="6"/>
  <c r="P188" i="6"/>
  <c r="M188" i="6"/>
  <c r="J188" i="6"/>
  <c r="G188" i="6"/>
  <c r="D188" i="6"/>
  <c r="AH187" i="6"/>
  <c r="Z187" i="6"/>
  <c r="V187" i="6"/>
  <c r="S187" i="6"/>
  <c r="R187" i="6"/>
  <c r="P186" i="6"/>
  <c r="M186" i="6"/>
  <c r="J186" i="6"/>
  <c r="G186" i="6"/>
  <c r="D186" i="6"/>
  <c r="AH185" i="6"/>
  <c r="Z185" i="6"/>
  <c r="V185" i="6"/>
  <c r="S185" i="6"/>
  <c r="R185" i="6"/>
  <c r="P184" i="6"/>
  <c r="M184" i="6"/>
  <c r="J184" i="6"/>
  <c r="G184" i="6"/>
  <c r="D184" i="6"/>
  <c r="AH183" i="6"/>
  <c r="Z183" i="6"/>
  <c r="V183" i="6"/>
  <c r="S183" i="6"/>
  <c r="R183" i="6"/>
  <c r="P182" i="6"/>
  <c r="M182" i="6"/>
  <c r="J182" i="6"/>
  <c r="G182" i="6"/>
  <c r="D182" i="6"/>
  <c r="AH181" i="6"/>
  <c r="Z181" i="6"/>
  <c r="V181" i="6"/>
  <c r="S181" i="6"/>
  <c r="R181" i="6"/>
  <c r="P180" i="6"/>
  <c r="M180" i="6"/>
  <c r="J180" i="6"/>
  <c r="G180" i="6"/>
  <c r="D180" i="6"/>
  <c r="AH179" i="6"/>
  <c r="Z179" i="6"/>
  <c r="V179" i="6"/>
  <c r="S179" i="6"/>
  <c r="R179" i="6"/>
  <c r="P178" i="6"/>
  <c r="M178" i="6"/>
  <c r="J178" i="6"/>
  <c r="G178" i="6"/>
  <c r="D178" i="6"/>
  <c r="AH177" i="6"/>
  <c r="Z177" i="6"/>
  <c r="V177" i="6"/>
  <c r="S177" i="6"/>
  <c r="R177" i="6"/>
  <c r="P176" i="6"/>
  <c r="M176" i="6"/>
  <c r="J176" i="6"/>
  <c r="G176" i="6"/>
  <c r="D176" i="6"/>
  <c r="AH175" i="6"/>
  <c r="Z175" i="6"/>
  <c r="V175" i="6"/>
  <c r="S175" i="6"/>
  <c r="R175" i="6"/>
  <c r="P174" i="6"/>
  <c r="M174" i="6"/>
  <c r="J174" i="6"/>
  <c r="G174" i="6"/>
  <c r="D174" i="6"/>
  <c r="AH173" i="6"/>
  <c r="Z173" i="6"/>
  <c r="V173" i="6"/>
  <c r="S173" i="6"/>
  <c r="R173" i="6"/>
  <c r="P172" i="6"/>
  <c r="M172" i="6"/>
  <c r="J172" i="6"/>
  <c r="G172" i="6"/>
  <c r="D172" i="6"/>
  <c r="AH171" i="6"/>
  <c r="Z171" i="6"/>
  <c r="V171" i="6"/>
  <c r="S171" i="6"/>
  <c r="R171" i="6"/>
  <c r="P170" i="6"/>
  <c r="M170" i="6"/>
  <c r="J170" i="6"/>
  <c r="G170" i="6"/>
  <c r="D170" i="6"/>
  <c r="AH169" i="6"/>
  <c r="Z169" i="6"/>
  <c r="V169" i="6"/>
  <c r="S169" i="6"/>
  <c r="R169" i="6"/>
  <c r="P168" i="6"/>
  <c r="M168" i="6"/>
  <c r="J168" i="6"/>
  <c r="G168" i="6"/>
  <c r="D168" i="6"/>
  <c r="AH167" i="6"/>
  <c r="Z167" i="6"/>
  <c r="V167" i="6"/>
  <c r="S167" i="6"/>
  <c r="R167" i="6"/>
  <c r="P166" i="6"/>
  <c r="M166" i="6"/>
  <c r="J166" i="6"/>
  <c r="G166" i="6"/>
  <c r="D166" i="6"/>
  <c r="AH165" i="6"/>
  <c r="Z165" i="6"/>
  <c r="V165" i="6"/>
  <c r="S165" i="6"/>
  <c r="R165" i="6"/>
  <c r="P164" i="6"/>
  <c r="M164" i="6"/>
  <c r="J164" i="6"/>
  <c r="G164" i="6"/>
  <c r="D164" i="6"/>
  <c r="AH163" i="6"/>
  <c r="Z163" i="6"/>
  <c r="V163" i="6"/>
  <c r="S163" i="6"/>
  <c r="R163" i="6"/>
  <c r="P162" i="6"/>
  <c r="M162" i="6"/>
  <c r="J162" i="6"/>
  <c r="G162" i="6"/>
  <c r="D162" i="6"/>
  <c r="AH161" i="6"/>
  <c r="Z161" i="6"/>
  <c r="V161" i="6"/>
  <c r="S161" i="6"/>
  <c r="R161" i="6"/>
  <c r="P160" i="6"/>
  <c r="M160" i="6"/>
  <c r="J160" i="6"/>
  <c r="G160" i="6"/>
  <c r="D160" i="6"/>
  <c r="AH159" i="6"/>
  <c r="Z159" i="6"/>
  <c r="V159" i="6"/>
  <c r="S159" i="6"/>
  <c r="R159" i="6"/>
  <c r="P158" i="6"/>
  <c r="M158" i="6"/>
  <c r="J158" i="6"/>
  <c r="G158" i="6"/>
  <c r="D158" i="6"/>
  <c r="AH157" i="6"/>
  <c r="Z157" i="6"/>
  <c r="V157" i="6"/>
  <c r="S157" i="6"/>
  <c r="R157" i="6"/>
  <c r="P156" i="6"/>
  <c r="M156" i="6"/>
  <c r="J156" i="6"/>
  <c r="G156" i="6"/>
  <c r="D156" i="6"/>
  <c r="AH155" i="6"/>
  <c r="Z155" i="6"/>
  <c r="V155" i="6"/>
  <c r="S155" i="6"/>
  <c r="R155" i="6"/>
  <c r="P154" i="6"/>
  <c r="M154" i="6"/>
  <c r="J154" i="6"/>
  <c r="G154" i="6"/>
  <c r="D154" i="6"/>
  <c r="AH153" i="6"/>
  <c r="Z153" i="6"/>
  <c r="V153" i="6"/>
  <c r="S153" i="6"/>
  <c r="R153" i="6"/>
  <c r="P152" i="6"/>
  <c r="M152" i="6"/>
  <c r="J152" i="6"/>
  <c r="G152" i="6"/>
  <c r="D152" i="6"/>
  <c r="AH151" i="6"/>
  <c r="Z151" i="6"/>
  <c r="V151" i="6"/>
  <c r="S151" i="6"/>
  <c r="R151" i="6"/>
  <c r="P150" i="6"/>
  <c r="M150" i="6"/>
  <c r="J150" i="6"/>
  <c r="G150" i="6"/>
  <c r="D150" i="6"/>
  <c r="AH149" i="6"/>
  <c r="Z149" i="6"/>
  <c r="V149" i="6"/>
  <c r="S149" i="6"/>
  <c r="R149" i="6"/>
  <c r="P148" i="6"/>
  <c r="M148" i="6"/>
  <c r="J148" i="6"/>
  <c r="G148" i="6"/>
  <c r="D148" i="6"/>
  <c r="AH147" i="6"/>
  <c r="Z147" i="6"/>
  <c r="V147" i="6"/>
  <c r="S147" i="6"/>
  <c r="R147" i="6"/>
  <c r="P146" i="6"/>
  <c r="M146" i="6"/>
  <c r="J146" i="6"/>
  <c r="G146" i="6"/>
  <c r="D146" i="6"/>
  <c r="AH145" i="6"/>
  <c r="Z145" i="6"/>
  <c r="V145" i="6"/>
  <c r="S145" i="6"/>
  <c r="R145" i="6"/>
  <c r="P144" i="6"/>
  <c r="M144" i="6"/>
  <c r="J144" i="6"/>
  <c r="G144" i="6"/>
  <c r="D144" i="6"/>
  <c r="AH143" i="6"/>
  <c r="Z143" i="6"/>
  <c r="V143" i="6"/>
  <c r="S143" i="6"/>
  <c r="R143" i="6"/>
  <c r="P142" i="6"/>
  <c r="M142" i="6"/>
  <c r="J142" i="6"/>
  <c r="G142" i="6"/>
  <c r="D142" i="6"/>
  <c r="AH141" i="6"/>
  <c r="Z141" i="6"/>
  <c r="V141" i="6"/>
  <c r="S141" i="6"/>
  <c r="R141" i="6"/>
  <c r="P140" i="6"/>
  <c r="M140" i="6"/>
  <c r="J140" i="6"/>
  <c r="G140" i="6"/>
  <c r="D140" i="6"/>
  <c r="AH139" i="6"/>
  <c r="Z139" i="6"/>
  <c r="V139" i="6"/>
  <c r="S139" i="6"/>
  <c r="R139" i="6"/>
  <c r="P138" i="6"/>
  <c r="M138" i="6"/>
  <c r="J138" i="6"/>
  <c r="G138" i="6"/>
  <c r="D138" i="6"/>
  <c r="AH137" i="6"/>
  <c r="Z137" i="6"/>
  <c r="V137" i="6"/>
  <c r="S137" i="6"/>
  <c r="R137" i="6"/>
  <c r="P136" i="6"/>
  <c r="M136" i="6"/>
  <c r="J136" i="6"/>
  <c r="G136" i="6"/>
  <c r="D136" i="6"/>
  <c r="AH135" i="6"/>
  <c r="Z135" i="6"/>
  <c r="V135" i="6"/>
  <c r="S135" i="6"/>
  <c r="R135" i="6"/>
  <c r="P134" i="6"/>
  <c r="M134" i="6"/>
  <c r="J134" i="6"/>
  <c r="G134" i="6"/>
  <c r="D134" i="6"/>
  <c r="AH133" i="6"/>
  <c r="Z133" i="6"/>
  <c r="V133" i="6"/>
  <c r="S133" i="6"/>
  <c r="R133" i="6"/>
  <c r="P132" i="6"/>
  <c r="M132" i="6"/>
  <c r="J132" i="6"/>
  <c r="G132" i="6"/>
  <c r="D132" i="6"/>
  <c r="AH131" i="6"/>
  <c r="Z131" i="6"/>
  <c r="V131" i="6"/>
  <c r="S131" i="6"/>
  <c r="R131" i="6"/>
  <c r="P130" i="6"/>
  <c r="M130" i="6"/>
  <c r="J130" i="6"/>
  <c r="G130" i="6"/>
  <c r="D130" i="6"/>
  <c r="AH129" i="6"/>
  <c r="Z129" i="6"/>
  <c r="V129" i="6"/>
  <c r="S129" i="6"/>
  <c r="R129" i="6"/>
  <c r="P128" i="6"/>
  <c r="M128" i="6"/>
  <c r="J128" i="6"/>
  <c r="G128" i="6"/>
  <c r="D128" i="6"/>
  <c r="AH127" i="6"/>
  <c r="Z127" i="6"/>
  <c r="V127" i="6"/>
  <c r="S127" i="6"/>
  <c r="R127" i="6"/>
  <c r="P126" i="6"/>
  <c r="M126" i="6"/>
  <c r="J126" i="6"/>
  <c r="G126" i="6"/>
  <c r="D126" i="6"/>
  <c r="AH125" i="6"/>
  <c r="Z125" i="6"/>
  <c r="V125" i="6"/>
  <c r="S125" i="6"/>
  <c r="R125" i="6"/>
  <c r="P124" i="6"/>
  <c r="M124" i="6"/>
  <c r="J124" i="6"/>
  <c r="G124" i="6"/>
  <c r="D124" i="6"/>
  <c r="Z123" i="6"/>
  <c r="V123" i="6"/>
  <c r="S123" i="6"/>
  <c r="R123" i="6"/>
  <c r="P122" i="6"/>
  <c r="M122" i="6"/>
  <c r="J122" i="6"/>
  <c r="G122" i="6"/>
  <c r="D122" i="6"/>
  <c r="Z121" i="6"/>
  <c r="V121" i="6"/>
  <c r="S121" i="6"/>
  <c r="R121" i="6"/>
  <c r="P120" i="6"/>
  <c r="M120" i="6"/>
  <c r="J120" i="6"/>
  <c r="G120" i="6"/>
  <c r="D120" i="6"/>
  <c r="Z119" i="6"/>
  <c r="V119" i="6"/>
  <c r="S119" i="6"/>
  <c r="R119" i="6"/>
  <c r="P118" i="6"/>
  <c r="M118" i="6"/>
  <c r="J118" i="6"/>
  <c r="G118" i="6"/>
  <c r="D118" i="6"/>
  <c r="AH117" i="6"/>
  <c r="Z117" i="6"/>
  <c r="V117" i="6"/>
  <c r="S117" i="6"/>
  <c r="R117" i="6"/>
  <c r="P116" i="6"/>
  <c r="M116" i="6"/>
  <c r="J116" i="6"/>
  <c r="G116" i="6"/>
  <c r="D116" i="6"/>
  <c r="AH115" i="6"/>
  <c r="Z115" i="6"/>
  <c r="V115" i="6"/>
  <c r="S115" i="6"/>
  <c r="R115" i="6"/>
  <c r="P114" i="6"/>
  <c r="M114" i="6"/>
  <c r="J114" i="6"/>
  <c r="G114" i="6"/>
  <c r="D114" i="6"/>
  <c r="AH113" i="6"/>
  <c r="Z113" i="6"/>
  <c r="V113" i="6"/>
  <c r="S113" i="6"/>
  <c r="R113" i="6"/>
  <c r="P112" i="6"/>
  <c r="M112" i="6"/>
  <c r="J112" i="6"/>
  <c r="G112" i="6"/>
  <c r="D112" i="6"/>
  <c r="Z111" i="6"/>
  <c r="V111" i="6"/>
  <c r="S111" i="6"/>
  <c r="R111" i="6"/>
  <c r="T248" i="6" l="1"/>
  <c r="T236" i="6"/>
  <c r="T146" i="6"/>
  <c r="T116" i="6"/>
  <c r="T140" i="6"/>
  <c r="T242" i="6"/>
  <c r="T138" i="6"/>
  <c r="T244" i="6"/>
  <c r="T182" i="6"/>
  <c r="T148" i="6"/>
  <c r="T178" i="6"/>
  <c r="T186" i="6"/>
  <c r="T192" i="6"/>
  <c r="T204" i="6"/>
  <c r="T216" i="6"/>
  <c r="T220" i="6"/>
  <c r="T224" i="6"/>
  <c r="T230" i="6"/>
  <c r="T240" i="6"/>
  <c r="T246" i="6"/>
  <c r="T252" i="6"/>
  <c r="T234" i="6"/>
  <c r="T238" i="6"/>
  <c r="T114" i="6"/>
  <c r="T136" i="6"/>
  <c r="T174" i="6"/>
  <c r="T144" i="6"/>
  <c r="T172" i="6"/>
  <c r="T112" i="6"/>
  <c r="T118" i="6"/>
  <c r="T134" i="6"/>
  <c r="T184" i="6"/>
  <c r="T188" i="6"/>
  <c r="T208" i="6"/>
  <c r="T210" i="6"/>
  <c r="T212" i="6"/>
  <c r="T214" i="6"/>
  <c r="T218" i="6"/>
  <c r="T150" i="6"/>
  <c r="T176" i="6"/>
  <c r="T180" i="6"/>
  <c r="T194" i="6"/>
  <c r="T196" i="6"/>
  <c r="T206" i="6"/>
  <c r="T222" i="6"/>
  <c r="T124" i="6"/>
  <c r="T126" i="6"/>
  <c r="T128" i="6"/>
  <c r="T132" i="6"/>
  <c r="T226" i="6"/>
  <c r="T228" i="6"/>
  <c r="T232" i="6"/>
  <c r="T198" i="6"/>
  <c r="T258" i="6"/>
  <c r="T110" i="6"/>
  <c r="P110" i="6"/>
  <c r="M110" i="6"/>
  <c r="J110" i="6"/>
  <c r="G110" i="6"/>
  <c r="D110" i="6"/>
  <c r="Z109" i="6"/>
  <c r="V109" i="6"/>
  <c r="S109" i="6"/>
  <c r="R109" i="6"/>
  <c r="P108" i="6"/>
  <c r="M108" i="6"/>
  <c r="J108" i="6"/>
  <c r="G108" i="6"/>
  <c r="D108" i="6"/>
  <c r="Z107" i="6"/>
  <c r="V107" i="6"/>
  <c r="S107" i="6"/>
  <c r="R107" i="6"/>
  <c r="P106" i="6"/>
  <c r="M106" i="6"/>
  <c r="J106" i="6"/>
  <c r="G106" i="6"/>
  <c r="D106" i="6"/>
  <c r="Z105" i="6"/>
  <c r="V105" i="6"/>
  <c r="S105" i="6"/>
  <c r="R105" i="6"/>
  <c r="P104" i="6"/>
  <c r="M104" i="6"/>
  <c r="J104" i="6"/>
  <c r="G104" i="6"/>
  <c r="D104" i="6"/>
  <c r="Z103" i="6"/>
  <c r="V103" i="6"/>
  <c r="S103" i="6"/>
  <c r="R103" i="6"/>
  <c r="P102" i="6"/>
  <c r="M102" i="6"/>
  <c r="J102" i="6"/>
  <c r="G102" i="6"/>
  <c r="D102" i="6"/>
  <c r="Z101" i="6"/>
  <c r="V101" i="6"/>
  <c r="S101" i="6"/>
  <c r="R101" i="6"/>
  <c r="P100" i="6"/>
  <c r="M100" i="6"/>
  <c r="J100" i="6"/>
  <c r="G100" i="6"/>
  <c r="D100" i="6"/>
  <c r="Z99" i="6"/>
  <c r="V99" i="6"/>
  <c r="S99" i="6"/>
  <c r="R99" i="6"/>
  <c r="P98" i="6"/>
  <c r="M98" i="6"/>
  <c r="J98" i="6"/>
  <c r="G98" i="6"/>
  <c r="D98" i="6"/>
  <c r="Z97" i="6"/>
  <c r="V97" i="6"/>
  <c r="S97" i="6"/>
  <c r="R97" i="6"/>
  <c r="P96" i="6"/>
  <c r="M96" i="6"/>
  <c r="J96" i="6"/>
  <c r="G96" i="6"/>
  <c r="D96" i="6"/>
  <c r="Z95" i="6"/>
  <c r="V95" i="6"/>
  <c r="S95" i="6"/>
  <c r="R95" i="6"/>
  <c r="P94" i="6"/>
  <c r="M94" i="6"/>
  <c r="J94" i="6"/>
  <c r="G94" i="6"/>
  <c r="D94" i="6"/>
  <c r="Z93" i="6"/>
  <c r="V93" i="6"/>
  <c r="S93" i="6"/>
  <c r="R93" i="6"/>
  <c r="P92" i="6"/>
  <c r="M92" i="6"/>
  <c r="J92" i="6"/>
  <c r="G92" i="6"/>
  <c r="D92" i="6"/>
  <c r="Z91" i="6"/>
  <c r="V91" i="6"/>
  <c r="S91" i="6"/>
  <c r="R91" i="6"/>
  <c r="P90" i="6"/>
  <c r="M90" i="6"/>
  <c r="J90" i="6"/>
  <c r="G90" i="6"/>
  <c r="D90" i="6"/>
  <c r="Z89" i="6"/>
  <c r="V89" i="6"/>
  <c r="S89" i="6"/>
  <c r="R89" i="6"/>
  <c r="P88" i="6"/>
  <c r="M88" i="6"/>
  <c r="J88" i="6"/>
  <c r="G88" i="6"/>
  <c r="D88" i="6"/>
  <c r="Z87" i="6"/>
  <c r="V87" i="6"/>
  <c r="S87" i="6"/>
  <c r="R87" i="6"/>
  <c r="P86" i="6"/>
  <c r="M86" i="6"/>
  <c r="J86" i="6"/>
  <c r="G86" i="6"/>
  <c r="D86" i="6"/>
  <c r="Z85" i="6"/>
  <c r="V85" i="6"/>
  <c r="S85" i="6"/>
  <c r="R85" i="6"/>
  <c r="P84" i="6"/>
  <c r="M84" i="6"/>
  <c r="J84" i="6"/>
  <c r="G84" i="6"/>
  <c r="D84" i="6"/>
  <c r="Z83" i="6"/>
  <c r="V83" i="6"/>
  <c r="S83" i="6"/>
  <c r="R83" i="6"/>
  <c r="P82" i="6"/>
  <c r="M82" i="6"/>
  <c r="J82" i="6"/>
  <c r="G82" i="6"/>
  <c r="D82" i="6"/>
  <c r="Z81" i="6"/>
  <c r="V81" i="6"/>
  <c r="S81" i="6"/>
  <c r="R81" i="6"/>
  <c r="P80" i="6"/>
  <c r="M80" i="6"/>
  <c r="J80" i="6"/>
  <c r="G80" i="6"/>
  <c r="D80" i="6"/>
  <c r="Z79" i="6"/>
  <c r="V79" i="6"/>
  <c r="S79" i="6"/>
  <c r="R79" i="6"/>
  <c r="P78" i="6"/>
  <c r="M78" i="6"/>
  <c r="J78" i="6"/>
  <c r="G78" i="6"/>
  <c r="D78" i="6"/>
  <c r="Z77" i="6"/>
  <c r="V77" i="6"/>
  <c r="S77" i="6"/>
  <c r="R77" i="6"/>
  <c r="P76" i="6"/>
  <c r="M76" i="6"/>
  <c r="J76" i="6"/>
  <c r="G76" i="6"/>
  <c r="D76" i="6"/>
  <c r="Z75" i="6"/>
  <c r="V75" i="6"/>
  <c r="S75" i="6"/>
  <c r="R75" i="6"/>
  <c r="P74" i="6"/>
  <c r="M74" i="6"/>
  <c r="J74" i="6"/>
  <c r="G74" i="6"/>
  <c r="D74" i="6"/>
  <c r="Z73" i="6"/>
  <c r="V73" i="6"/>
  <c r="S73" i="6"/>
  <c r="R73" i="6"/>
  <c r="P72" i="6"/>
  <c r="M72" i="6"/>
  <c r="J72" i="6"/>
  <c r="G72" i="6"/>
  <c r="D72" i="6"/>
  <c r="Z71" i="6"/>
  <c r="V71" i="6"/>
  <c r="S71" i="6"/>
  <c r="R71" i="6"/>
  <c r="P70" i="6"/>
  <c r="M70" i="6"/>
  <c r="J70" i="6"/>
  <c r="G70" i="6"/>
  <c r="D70" i="6"/>
  <c r="Z69" i="6"/>
  <c r="V69" i="6"/>
  <c r="S69" i="6"/>
  <c r="R69" i="6"/>
  <c r="P68" i="6"/>
  <c r="M68" i="6"/>
  <c r="J68" i="6"/>
  <c r="G68" i="6"/>
  <c r="D68" i="6"/>
  <c r="Z67" i="6"/>
  <c r="V67" i="6"/>
  <c r="S67" i="6"/>
  <c r="R67" i="6"/>
  <c r="T86" i="6" l="1"/>
  <c r="T68" i="6"/>
  <c r="T82" i="6"/>
  <c r="T90" i="6"/>
  <c r="T80" i="6"/>
  <c r="T102" i="6"/>
  <c r="T100" i="6"/>
  <c r="T106" i="6"/>
  <c r="T74" i="6"/>
  <c r="T76" i="6"/>
  <c r="T78" i="6"/>
  <c r="T84" i="6"/>
  <c r="T88" i="6"/>
  <c r="T108" i="6"/>
  <c r="T98" i="6"/>
  <c r="T104" i="6"/>
  <c r="T70" i="6"/>
  <c r="T72" i="6"/>
  <c r="T92" i="6"/>
  <c r="T94" i="6"/>
  <c r="T96" i="6"/>
  <c r="T66" i="6"/>
  <c r="P66" i="6"/>
  <c r="M66" i="6"/>
  <c r="J66" i="6"/>
  <c r="G66" i="6"/>
  <c r="D66" i="6"/>
  <c r="Z65" i="6"/>
  <c r="V65" i="6"/>
  <c r="S65" i="6"/>
  <c r="R65" i="6"/>
  <c r="P64" i="6"/>
  <c r="M64" i="6"/>
  <c r="J64" i="6"/>
  <c r="G64" i="6"/>
  <c r="D64" i="6"/>
  <c r="Z63" i="6"/>
  <c r="V63" i="6"/>
  <c r="S63" i="6"/>
  <c r="R63" i="6"/>
  <c r="P62" i="6"/>
  <c r="M62" i="6"/>
  <c r="J62" i="6"/>
  <c r="G62" i="6"/>
  <c r="D62" i="6"/>
  <c r="Z61" i="6"/>
  <c r="V61" i="6"/>
  <c r="S61" i="6"/>
  <c r="R61" i="6"/>
  <c r="P60" i="6"/>
  <c r="M60" i="6"/>
  <c r="J60" i="6"/>
  <c r="G60" i="6"/>
  <c r="D60" i="6"/>
  <c r="Z59" i="6"/>
  <c r="V59" i="6"/>
  <c r="S59" i="6"/>
  <c r="R59" i="6"/>
  <c r="P58" i="6"/>
  <c r="M58" i="6"/>
  <c r="J58" i="6"/>
  <c r="G58" i="6"/>
  <c r="D58" i="6"/>
  <c r="Z57" i="6"/>
  <c r="V57" i="6"/>
  <c r="S57" i="6"/>
  <c r="R57" i="6"/>
  <c r="P56" i="6"/>
  <c r="M56" i="6"/>
  <c r="J56" i="6"/>
  <c r="G56" i="6"/>
  <c r="D56" i="6"/>
  <c r="Z55" i="6"/>
  <c r="V55" i="6"/>
  <c r="S55" i="6"/>
  <c r="R55" i="6"/>
  <c r="P54" i="6"/>
  <c r="M54" i="6"/>
  <c r="J54" i="6"/>
  <c r="G54" i="6"/>
  <c r="D54" i="6"/>
  <c r="Z53" i="6"/>
  <c r="V53" i="6"/>
  <c r="S53" i="6"/>
  <c r="R53" i="6"/>
  <c r="P52" i="6"/>
  <c r="M52" i="6"/>
  <c r="J52" i="6"/>
  <c r="G52" i="6"/>
  <c r="D52" i="6"/>
  <c r="Z51" i="6"/>
  <c r="V51" i="6"/>
  <c r="S51" i="6"/>
  <c r="R51" i="6"/>
  <c r="P50" i="6"/>
  <c r="M50" i="6"/>
  <c r="J50" i="6"/>
  <c r="G50" i="6"/>
  <c r="D50" i="6"/>
  <c r="Z49" i="6"/>
  <c r="V49" i="6"/>
  <c r="S49" i="6"/>
  <c r="R49" i="6"/>
  <c r="P48" i="6"/>
  <c r="M48" i="6"/>
  <c r="J48" i="6"/>
  <c r="G48" i="6"/>
  <c r="D48" i="6"/>
  <c r="Z47" i="6"/>
  <c r="V47" i="6"/>
  <c r="S47" i="6"/>
  <c r="R47" i="6"/>
  <c r="P46" i="6"/>
  <c r="M46" i="6"/>
  <c r="J46" i="6"/>
  <c r="G46" i="6"/>
  <c r="D46" i="6"/>
  <c r="Z45" i="6"/>
  <c r="V45" i="6"/>
  <c r="S45" i="6"/>
  <c r="R45" i="6"/>
  <c r="P44" i="6"/>
  <c r="M44" i="6"/>
  <c r="J44" i="6"/>
  <c r="G44" i="6"/>
  <c r="D44" i="6"/>
  <c r="Z43" i="6"/>
  <c r="V43" i="6"/>
  <c r="S43" i="6"/>
  <c r="R43" i="6"/>
  <c r="P42" i="6"/>
  <c r="M42" i="6"/>
  <c r="J42" i="6"/>
  <c r="G42" i="6"/>
  <c r="D42" i="6"/>
  <c r="Z41" i="6"/>
  <c r="V41" i="6"/>
  <c r="S41" i="6"/>
  <c r="R41" i="6"/>
  <c r="P40" i="6"/>
  <c r="M40" i="6"/>
  <c r="J40" i="6"/>
  <c r="G40" i="6"/>
  <c r="D40" i="6"/>
  <c r="Z39" i="6"/>
  <c r="V39" i="6"/>
  <c r="S39" i="6"/>
  <c r="R39" i="6"/>
  <c r="P38" i="6"/>
  <c r="M38" i="6"/>
  <c r="J38" i="6"/>
  <c r="G38" i="6"/>
  <c r="D38" i="6"/>
  <c r="Z37" i="6"/>
  <c r="V37" i="6"/>
  <c r="S37" i="6"/>
  <c r="R37" i="6"/>
  <c r="P36" i="6"/>
  <c r="M36" i="6"/>
  <c r="J36" i="6"/>
  <c r="G36" i="6"/>
  <c r="D36" i="6"/>
  <c r="Z35" i="6"/>
  <c r="V35" i="6"/>
  <c r="S35" i="6"/>
  <c r="R35" i="6"/>
  <c r="P34" i="6"/>
  <c r="M34" i="6"/>
  <c r="J34" i="6"/>
  <c r="G34" i="6"/>
  <c r="D34" i="6"/>
  <c r="Z33" i="6"/>
  <c r="V33" i="6"/>
  <c r="S33" i="6"/>
  <c r="R33" i="6"/>
  <c r="P32" i="6"/>
  <c r="M32" i="6"/>
  <c r="J32" i="6"/>
  <c r="G32" i="6"/>
  <c r="D32" i="6"/>
  <c r="Z31" i="6"/>
  <c r="V31" i="6"/>
  <c r="S31" i="6"/>
  <c r="R31" i="6"/>
  <c r="P30" i="6"/>
  <c r="M30" i="6"/>
  <c r="J30" i="6"/>
  <c r="G30" i="6"/>
  <c r="D30" i="6"/>
  <c r="Z29" i="6"/>
  <c r="V29" i="6"/>
  <c r="S29" i="6"/>
  <c r="R29" i="6"/>
  <c r="P28" i="6"/>
  <c r="M28" i="6"/>
  <c r="J28" i="6"/>
  <c r="G28" i="6"/>
  <c r="D28" i="6"/>
  <c r="Z27" i="6"/>
  <c r="V27" i="6"/>
  <c r="S27" i="6"/>
  <c r="R27" i="6"/>
  <c r="P26" i="6"/>
  <c r="M26" i="6"/>
  <c r="J26" i="6"/>
  <c r="G26" i="6"/>
  <c r="D26" i="6"/>
  <c r="Z25" i="6"/>
  <c r="V25" i="6"/>
  <c r="S25" i="6"/>
  <c r="R25" i="6"/>
  <c r="P24" i="6"/>
  <c r="M24" i="6"/>
  <c r="J24" i="6"/>
  <c r="G24" i="6"/>
  <c r="D24" i="6"/>
  <c r="Z23" i="6"/>
  <c r="V23" i="6"/>
  <c r="S23" i="6"/>
  <c r="R23" i="6"/>
  <c r="P22" i="6"/>
  <c r="M22" i="6"/>
  <c r="J22" i="6"/>
  <c r="G22" i="6"/>
  <c r="D22" i="6"/>
  <c r="Z21" i="6"/>
  <c r="V21" i="6"/>
  <c r="S21" i="6"/>
  <c r="R21" i="6"/>
  <c r="P20" i="6"/>
  <c r="M20" i="6"/>
  <c r="J20" i="6"/>
  <c r="G20" i="6"/>
  <c r="D20" i="6"/>
  <c r="Z19" i="6"/>
  <c r="V19" i="6"/>
  <c r="S19" i="6"/>
  <c r="R19" i="6"/>
  <c r="P18" i="6"/>
  <c r="M18" i="6"/>
  <c r="J18" i="6"/>
  <c r="G18" i="6"/>
  <c r="D18" i="6"/>
  <c r="Z17" i="6"/>
  <c r="V17" i="6"/>
  <c r="S17" i="6"/>
  <c r="R17" i="6"/>
  <c r="P16" i="6"/>
  <c r="M16" i="6"/>
  <c r="J16" i="6"/>
  <c r="G16" i="6"/>
  <c r="D16" i="6"/>
  <c r="Z15" i="6"/>
  <c r="V15" i="6"/>
  <c r="S15" i="6"/>
  <c r="R15" i="6"/>
  <c r="P14" i="6"/>
  <c r="M14" i="6"/>
  <c r="J14" i="6"/>
  <c r="G14" i="6"/>
  <c r="D14" i="6"/>
  <c r="Z13" i="6"/>
  <c r="V13" i="6"/>
  <c r="S13" i="6"/>
  <c r="R13" i="6"/>
  <c r="P12" i="6"/>
  <c r="M12" i="6"/>
  <c r="J12" i="6"/>
  <c r="G12" i="6"/>
  <c r="D12" i="6"/>
  <c r="Z11" i="6"/>
  <c r="V11" i="6"/>
  <c r="S11" i="6"/>
  <c r="R11" i="6"/>
  <c r="P10" i="6"/>
  <c r="M10" i="6"/>
  <c r="J10" i="6"/>
  <c r="G10" i="6"/>
  <c r="D10" i="6"/>
  <c r="Z9" i="6"/>
  <c r="V9" i="6"/>
  <c r="S9" i="6"/>
  <c r="R9" i="6"/>
  <c r="P8" i="6"/>
  <c r="M8" i="6"/>
  <c r="J8" i="6"/>
  <c r="G8" i="6"/>
  <c r="D8" i="6"/>
  <c r="Z7" i="6"/>
  <c r="V7" i="6"/>
  <c r="S7" i="6"/>
  <c r="R7" i="6"/>
  <c r="T54" i="6" l="1"/>
  <c r="T62" i="6"/>
  <c r="T24" i="6"/>
  <c r="T42" i="6"/>
  <c r="T36" i="6"/>
  <c r="T12" i="6"/>
  <c r="T20" i="6"/>
  <c r="T50" i="6"/>
  <c r="T46" i="6"/>
  <c r="T10" i="6"/>
  <c r="T14" i="6"/>
  <c r="T16" i="6"/>
  <c r="T26" i="6"/>
  <c r="T30" i="6"/>
  <c r="T64" i="6"/>
  <c r="T34" i="6"/>
  <c r="T44" i="6"/>
  <c r="T56" i="6"/>
  <c r="T58" i="6"/>
  <c r="T60" i="6"/>
  <c r="T8" i="6"/>
  <c r="T18" i="6"/>
  <c r="T22" i="6"/>
  <c r="T28" i="6"/>
  <c r="T38" i="6"/>
  <c r="T52" i="6"/>
  <c r="T32" i="6"/>
  <c r="T48" i="6"/>
  <c r="T6" i="6"/>
  <c r="P6" i="6"/>
  <c r="M6" i="6"/>
  <c r="J6" i="6"/>
  <c r="G6" i="6"/>
  <c r="D6" i="6"/>
  <c r="Z4" i="6"/>
  <c r="V4" i="6"/>
  <c r="S4" i="6"/>
  <c r="R4" i="6"/>
  <c r="Y3" i="6"/>
  <c r="X3" i="6"/>
  <c r="U3" i="6"/>
  <c r="U2593" i="6" l="1"/>
  <c r="W2592" i="6" s="1"/>
  <c r="AG2592" i="6" s="1"/>
  <c r="AD2592" i="6" s="1"/>
  <c r="U2589" i="6"/>
  <c r="U2585" i="6"/>
  <c r="W2584" i="6" s="1"/>
  <c r="T2584" i="6" s="1"/>
  <c r="U2583" i="6"/>
  <c r="U2581" i="6"/>
  <c r="U2579" i="6"/>
  <c r="W2578" i="6" s="1"/>
  <c r="T2578" i="6" s="1"/>
  <c r="U2575" i="6"/>
  <c r="W2574" i="6" s="1"/>
  <c r="U2571" i="6"/>
  <c r="W2570" i="6" s="1"/>
  <c r="U2569" i="6"/>
  <c r="W2568" i="6" s="1"/>
  <c r="U2567" i="6"/>
  <c r="W2566" i="6" s="1"/>
  <c r="AG2566" i="6" s="1"/>
  <c r="U2561" i="6"/>
  <c r="W2560" i="6" s="1"/>
  <c r="U2559" i="6"/>
  <c r="U2557" i="6"/>
  <c r="U2555" i="6"/>
  <c r="W2554" i="6" s="1"/>
  <c r="T2554" i="6" s="1"/>
  <c r="U2551" i="6"/>
  <c r="W2550" i="6" s="1"/>
  <c r="T2550" i="6" s="1"/>
  <c r="U2543" i="6"/>
  <c r="U2541" i="6"/>
  <c r="W2540" i="6" s="1"/>
  <c r="T2540" i="6" s="1"/>
  <c r="U2539" i="6"/>
  <c r="U2537" i="6"/>
  <c r="U2533" i="6"/>
  <c r="U2531" i="6"/>
  <c r="W2530" i="6" s="1"/>
  <c r="T2530" i="6" s="1"/>
  <c r="AG2530" i="6" s="1"/>
  <c r="AD2530" i="6" s="1"/>
  <c r="U2529" i="6"/>
  <c r="U2527" i="6"/>
  <c r="U2525" i="6"/>
  <c r="U2523" i="6"/>
  <c r="U2521" i="6"/>
  <c r="U2519" i="6"/>
  <c r="W2518" i="6" s="1"/>
  <c r="T2518" i="6" s="1"/>
  <c r="AG2518" i="6" s="1"/>
  <c r="U2517" i="6"/>
  <c r="U2515" i="6"/>
  <c r="U2511" i="6"/>
  <c r="W2510" i="6" s="1"/>
  <c r="U2509" i="6"/>
  <c r="U2507" i="6"/>
  <c r="U2505" i="6"/>
  <c r="U2501" i="6"/>
  <c r="U2497" i="6"/>
  <c r="W2496" i="6" s="1"/>
  <c r="U2493" i="6"/>
  <c r="W2492" i="6" s="1"/>
  <c r="AG2492" i="6" s="1"/>
  <c r="AD2492" i="6" s="1"/>
  <c r="U2489" i="6"/>
  <c r="U2487" i="6"/>
  <c r="W2486" i="6" s="1"/>
  <c r="AG2486" i="6" s="1"/>
  <c r="AD2486" i="6" s="1"/>
  <c r="U2485" i="6"/>
  <c r="U2481" i="6"/>
  <c r="U2479" i="6"/>
  <c r="W2478" i="6" s="1"/>
  <c r="U2477" i="6"/>
  <c r="U2475" i="6"/>
  <c r="U2471" i="6"/>
  <c r="U2467" i="6"/>
  <c r="U2463" i="6"/>
  <c r="U2459" i="6"/>
  <c r="W2458" i="6" s="1"/>
  <c r="AG2458" i="6" s="1"/>
  <c r="AD2458" i="6" s="1"/>
  <c r="U2457" i="6"/>
  <c r="U2455" i="6"/>
  <c r="U2451" i="6"/>
  <c r="U2449" i="6"/>
  <c r="W2448" i="6" s="1"/>
  <c r="U2447" i="6"/>
  <c r="U2441" i="6"/>
  <c r="U2439" i="6"/>
  <c r="W2438" i="6" s="1"/>
  <c r="AG2438" i="6" s="1"/>
  <c r="U2591" i="6"/>
  <c r="U2587" i="6"/>
  <c r="U2577" i="6"/>
  <c r="W2576" i="6" s="1"/>
  <c r="U2573" i="6"/>
  <c r="W2572" i="6" s="1"/>
  <c r="AG2572" i="6" s="1"/>
  <c r="AD2572" i="6" s="1"/>
  <c r="U2565" i="6"/>
  <c r="U2563" i="6"/>
  <c r="U2553" i="6"/>
  <c r="W2552" i="6" s="1"/>
  <c r="T2552" i="6" s="1"/>
  <c r="AG2552" i="6" s="1"/>
  <c r="U2549" i="6"/>
  <c r="U2547" i="6"/>
  <c r="U2545" i="6"/>
  <c r="W2544" i="6" s="1"/>
  <c r="U2535" i="6"/>
  <c r="W2534" i="6" s="1"/>
  <c r="T2534" i="6" s="1"/>
  <c r="U2513" i="6"/>
  <c r="U2503" i="6"/>
  <c r="W2502" i="6" s="1"/>
  <c r="U2499" i="6"/>
  <c r="U2495" i="6"/>
  <c r="U2491" i="6"/>
  <c r="U2483" i="6"/>
  <c r="W2482" i="6" s="1"/>
  <c r="T2482" i="6" s="1"/>
  <c r="AG2482" i="6" s="1"/>
  <c r="AD2482" i="6" s="1"/>
  <c r="U2473" i="6"/>
  <c r="U2469" i="6"/>
  <c r="W2468" i="6" s="1"/>
  <c r="U2465" i="6"/>
  <c r="U2461" i="6"/>
  <c r="W2460" i="6" s="1"/>
  <c r="U2453" i="6"/>
  <c r="W2452" i="6" s="1"/>
  <c r="U2445" i="6"/>
  <c r="W2444" i="6" s="1"/>
  <c r="AG2444" i="6" s="1"/>
  <c r="AD2444" i="6" s="1"/>
  <c r="U2443" i="6"/>
  <c r="U2435" i="6"/>
  <c r="W2434" i="6" s="1"/>
  <c r="U2421" i="6"/>
  <c r="W2420" i="6" s="1"/>
  <c r="T2420" i="6" s="1"/>
  <c r="AG2420" i="6" s="1"/>
  <c r="AD2420" i="6" s="1"/>
  <c r="U2417" i="6"/>
  <c r="W2416" i="6" s="1"/>
  <c r="AG2416" i="6" s="1"/>
  <c r="AD2416" i="6" s="1"/>
  <c r="U2415" i="6"/>
  <c r="U2413" i="6"/>
  <c r="U2411" i="6"/>
  <c r="U2409" i="6"/>
  <c r="U2407" i="6"/>
  <c r="U2405" i="6"/>
  <c r="U2403" i="6"/>
  <c r="U2401" i="6"/>
  <c r="U2399" i="6"/>
  <c r="U2397" i="6"/>
  <c r="U2393" i="6"/>
  <c r="U2387" i="6"/>
  <c r="U2385" i="6"/>
  <c r="W2384" i="6" s="1"/>
  <c r="AG2384" i="6" s="1"/>
  <c r="AD2384" i="6" s="1"/>
  <c r="U2381" i="6"/>
  <c r="W2380" i="6" s="1"/>
  <c r="U2373" i="6"/>
  <c r="U2367" i="6"/>
  <c r="W2366" i="6" s="1"/>
  <c r="U2359" i="6"/>
  <c r="U2349" i="6"/>
  <c r="W2348" i="6" s="1"/>
  <c r="AG2348" i="6" s="1"/>
  <c r="U2347" i="6"/>
  <c r="U2343" i="6"/>
  <c r="W2342" i="6" s="1"/>
  <c r="AG2342" i="6" s="1"/>
  <c r="AD2342" i="6" s="1"/>
  <c r="U2337" i="6"/>
  <c r="U2335" i="6"/>
  <c r="U2333" i="6"/>
  <c r="U2331" i="6"/>
  <c r="W2330" i="6" s="1"/>
  <c r="AG2330" i="6" s="1"/>
  <c r="AD2330" i="6" s="1"/>
  <c r="U2329" i="6"/>
  <c r="U2327" i="6"/>
  <c r="W2326" i="6" s="1"/>
  <c r="AG2326" i="6" s="1"/>
  <c r="AD2326" i="6" s="1"/>
  <c r="U2321" i="6"/>
  <c r="W2320" i="6" s="1"/>
  <c r="U2317" i="6"/>
  <c r="W2316" i="6" s="1"/>
  <c r="AG2316" i="6" s="1"/>
  <c r="AD2316" i="6" s="1"/>
  <c r="U2315" i="6"/>
  <c r="U2313" i="6"/>
  <c r="W2312" i="6" s="1"/>
  <c r="U2307" i="6"/>
  <c r="U2305" i="6"/>
  <c r="W2304" i="6" s="1"/>
  <c r="AG2304" i="6" s="1"/>
  <c r="AD2304" i="6" s="1"/>
  <c r="U2303" i="6"/>
  <c r="U2299" i="6"/>
  <c r="U2297" i="6"/>
  <c r="U2295" i="6"/>
  <c r="W2294" i="6" s="1"/>
  <c r="AG2294" i="6" s="1"/>
  <c r="U2293" i="6"/>
  <c r="U2291" i="6"/>
  <c r="W2290" i="6" s="1"/>
  <c r="U2289" i="6"/>
  <c r="U2287" i="6"/>
  <c r="W2286" i="6" s="1"/>
  <c r="U2285" i="6"/>
  <c r="U2283" i="6"/>
  <c r="U2275" i="6"/>
  <c r="W2274" i="6" s="1"/>
  <c r="U2271" i="6"/>
  <c r="W2270" i="6" s="1"/>
  <c r="AG2270" i="6" s="1"/>
  <c r="AD2270" i="6" s="1"/>
  <c r="U2269" i="6"/>
  <c r="U2267" i="6"/>
  <c r="U2263" i="6"/>
  <c r="W2262" i="6" s="1"/>
  <c r="U2251" i="6"/>
  <c r="W2250" i="6" s="1"/>
  <c r="U2247" i="6"/>
  <c r="U2245" i="6"/>
  <c r="U2243" i="6"/>
  <c r="U2241" i="6"/>
  <c r="U2237" i="6"/>
  <c r="U2235" i="6"/>
  <c r="W2234" i="6" s="1"/>
  <c r="AG2234" i="6" s="1"/>
  <c r="AD2234" i="6" s="1"/>
  <c r="U2233" i="6"/>
  <c r="U2231" i="6"/>
  <c r="U2229" i="6"/>
  <c r="U2227" i="6"/>
  <c r="U2225" i="6"/>
  <c r="W2224" i="6" s="1"/>
  <c r="U2221" i="6"/>
  <c r="U2205" i="6"/>
  <c r="U2203" i="6"/>
  <c r="U2201" i="6"/>
  <c r="U2199" i="6"/>
  <c r="W2198" i="6" s="1"/>
  <c r="T2198" i="6" s="1"/>
  <c r="AG2198" i="6" s="1"/>
  <c r="AD2198" i="6" s="1"/>
  <c r="U2195" i="6"/>
  <c r="W2194" i="6" s="1"/>
  <c r="U2193" i="6"/>
  <c r="U2191" i="6"/>
  <c r="W2190" i="6" s="1"/>
  <c r="U2189" i="6"/>
  <c r="U2187" i="6"/>
  <c r="U2181" i="6"/>
  <c r="W2180" i="6" s="1"/>
  <c r="U2171" i="6"/>
  <c r="U2167" i="6"/>
  <c r="W2166" i="6" s="1"/>
  <c r="AG2166" i="6" s="1"/>
  <c r="AD2166" i="6" s="1"/>
  <c r="U2165" i="6"/>
  <c r="W2164" i="6" s="1"/>
  <c r="U2163" i="6"/>
  <c r="U2437" i="6"/>
  <c r="U2433" i="6"/>
  <c r="U2431" i="6"/>
  <c r="U2429" i="6"/>
  <c r="U2427" i="6"/>
  <c r="U2425" i="6"/>
  <c r="W2424" i="6" s="1"/>
  <c r="T2424" i="6" s="1"/>
  <c r="U2423" i="6"/>
  <c r="W2422" i="6" s="1"/>
  <c r="U2419" i="6"/>
  <c r="W2418" i="6" s="1"/>
  <c r="U2395" i="6"/>
  <c r="W2394" i="6" s="1"/>
  <c r="AG2394" i="6" s="1"/>
  <c r="AD2394" i="6" s="1"/>
  <c r="U2391" i="6"/>
  <c r="W2390" i="6" s="1"/>
  <c r="U2389" i="6"/>
  <c r="U2383" i="6"/>
  <c r="U2379" i="6"/>
  <c r="U2377" i="6"/>
  <c r="U2375" i="6"/>
  <c r="W2374" i="6" s="1"/>
  <c r="U2371" i="6"/>
  <c r="U2369" i="6"/>
  <c r="U2365" i="6"/>
  <c r="U2363" i="6"/>
  <c r="W2362" i="6" s="1"/>
  <c r="U2361" i="6"/>
  <c r="U2357" i="6"/>
  <c r="W2356" i="6" s="1"/>
  <c r="U2355" i="6"/>
  <c r="W2354" i="6" s="1"/>
  <c r="U2353" i="6"/>
  <c r="W2352" i="6" s="1"/>
  <c r="U2351" i="6"/>
  <c r="U2345" i="6"/>
  <c r="W2344" i="6" s="1"/>
  <c r="AG2344" i="6" s="1"/>
  <c r="U2341" i="6"/>
  <c r="W2340" i="6" s="1"/>
  <c r="T2340" i="6" s="1"/>
  <c r="U2339" i="6"/>
  <c r="U2325" i="6"/>
  <c r="W2324" i="6" s="1"/>
  <c r="AG2324" i="6" s="1"/>
  <c r="AD2324" i="6" s="1"/>
  <c r="U2323" i="6"/>
  <c r="U2319" i="6"/>
  <c r="W2318" i="6" s="1"/>
  <c r="AG2318" i="6" s="1"/>
  <c r="U2311" i="6"/>
  <c r="U2309" i="6"/>
  <c r="W2308" i="6" s="1"/>
  <c r="U2301" i="6"/>
  <c r="W2300" i="6" s="1"/>
  <c r="U2281" i="6"/>
  <c r="W2280" i="6" s="1"/>
  <c r="T2280" i="6" s="1"/>
  <c r="U2279" i="6"/>
  <c r="W2278" i="6" s="1"/>
  <c r="T2278" i="6" s="1"/>
  <c r="U2277" i="6"/>
  <c r="W2276" i="6" s="1"/>
  <c r="T2276" i="6" s="1"/>
  <c r="U2273" i="6"/>
  <c r="W2272" i="6" s="1"/>
  <c r="U2265" i="6"/>
  <c r="W2264" i="6" s="1"/>
  <c r="U2261" i="6"/>
  <c r="U2259" i="6"/>
  <c r="U2257" i="6"/>
  <c r="U2255" i="6"/>
  <c r="U2253" i="6"/>
  <c r="U2249" i="6"/>
  <c r="W2248" i="6" s="1"/>
  <c r="U2239" i="6"/>
  <c r="U2223" i="6"/>
  <c r="W2222" i="6" s="1"/>
  <c r="U2219" i="6"/>
  <c r="U2217" i="6"/>
  <c r="U2215" i="6"/>
  <c r="U2213" i="6"/>
  <c r="U2211" i="6"/>
  <c r="U2209" i="6"/>
  <c r="W2208" i="6" s="1"/>
  <c r="T2208" i="6" s="1"/>
  <c r="U2207" i="6"/>
  <c r="W2206" i="6" s="1"/>
  <c r="AG2206" i="6" s="1"/>
  <c r="AD2206" i="6" s="1"/>
  <c r="U2197" i="6"/>
  <c r="U2185" i="6"/>
  <c r="U2183" i="6"/>
  <c r="W2182" i="6" s="1"/>
  <c r="U2179" i="6"/>
  <c r="U2177" i="6"/>
  <c r="U2175" i="6"/>
  <c r="U2173" i="6"/>
  <c r="W2172" i="6" s="1"/>
  <c r="T2172" i="6" s="1"/>
  <c r="U2169" i="6"/>
  <c r="U2161" i="6"/>
  <c r="W2160" i="6" s="1"/>
  <c r="U2157" i="6"/>
  <c r="U2153" i="6"/>
  <c r="U2151" i="6"/>
  <c r="U2149" i="6"/>
  <c r="W2148" i="6" s="1"/>
  <c r="AG2148" i="6" s="1"/>
  <c r="AD2148" i="6" s="1"/>
  <c r="U2147" i="6"/>
  <c r="U2145" i="6"/>
  <c r="U2135" i="6"/>
  <c r="W2134" i="6" s="1"/>
  <c r="U2133" i="6"/>
  <c r="U2131" i="6"/>
  <c r="U2129" i="6"/>
  <c r="W2128" i="6" s="1"/>
  <c r="T2128" i="6" s="1"/>
  <c r="U2127" i="6"/>
  <c r="U2125" i="6"/>
  <c r="U2123" i="6"/>
  <c r="U2121" i="6"/>
  <c r="U2117" i="6"/>
  <c r="W2116" i="6" s="1"/>
  <c r="U2115" i="6"/>
  <c r="U2113" i="6"/>
  <c r="U2111" i="6"/>
  <c r="U2105" i="6"/>
  <c r="U2099" i="6"/>
  <c r="U2097" i="6"/>
  <c r="U2095" i="6"/>
  <c r="U2093" i="6"/>
  <c r="U2091" i="6"/>
  <c r="W2090" i="6" s="1"/>
  <c r="U2087" i="6"/>
  <c r="W2086" i="6" s="1"/>
  <c r="U2075" i="6"/>
  <c r="W2074" i="6" s="1"/>
  <c r="AG2074" i="6" s="1"/>
  <c r="AD2074" i="6" s="1"/>
  <c r="U2067" i="6"/>
  <c r="U2065" i="6"/>
  <c r="U2063" i="6"/>
  <c r="W2062" i="6" s="1"/>
  <c r="AG2062" i="6" s="1"/>
  <c r="AD2062" i="6" s="1"/>
  <c r="U2053" i="6"/>
  <c r="U2051" i="6"/>
  <c r="W2050" i="6" s="1"/>
  <c r="U2049" i="6"/>
  <c r="U2045" i="6"/>
  <c r="W2044" i="6" s="1"/>
  <c r="U2037" i="6"/>
  <c r="U2033" i="6"/>
  <c r="U2031" i="6"/>
  <c r="U2029" i="6"/>
  <c r="U2027" i="6"/>
  <c r="U2025" i="6"/>
  <c r="U2023" i="6"/>
  <c r="U2019" i="6"/>
  <c r="U2017" i="6"/>
  <c r="U2015" i="6"/>
  <c r="U2013" i="6"/>
  <c r="W2012" i="6" s="1"/>
  <c r="U2011" i="6"/>
  <c r="U2009" i="6"/>
  <c r="U2003" i="6"/>
  <c r="W2002" i="6" s="1"/>
  <c r="U2001" i="6"/>
  <c r="W2000" i="6" s="1"/>
  <c r="U1999" i="6"/>
  <c r="U1997" i="6"/>
  <c r="U1995" i="6"/>
  <c r="U1993" i="6"/>
  <c r="W1992" i="6" s="1"/>
  <c r="U1987" i="6"/>
  <c r="U1985" i="6"/>
  <c r="W1984" i="6" s="1"/>
  <c r="AG1984" i="6" s="1"/>
  <c r="U1971" i="6"/>
  <c r="U1969" i="6"/>
  <c r="W1968" i="6" s="1"/>
  <c r="U1957" i="6"/>
  <c r="U1955" i="6"/>
  <c r="W1954" i="6" s="1"/>
  <c r="U1947" i="6"/>
  <c r="W1946" i="6" s="1"/>
  <c r="U1939" i="6"/>
  <c r="U1933" i="6"/>
  <c r="W1932" i="6" s="1"/>
  <c r="U1931" i="6"/>
  <c r="W1930" i="6" s="1"/>
  <c r="AG1930" i="6" s="1"/>
  <c r="AD1930" i="6" s="1"/>
  <c r="U1927" i="6"/>
  <c r="W1926" i="6" s="1"/>
  <c r="T1926" i="6" s="1"/>
  <c r="U1925" i="6"/>
  <c r="U1911" i="6"/>
  <c r="U1909" i="6"/>
  <c r="U1907" i="6"/>
  <c r="U1905" i="6"/>
  <c r="W1904" i="6" s="1"/>
  <c r="U1903" i="6"/>
  <c r="W1902" i="6" s="1"/>
  <c r="AG1902" i="6" s="1"/>
  <c r="AD1902" i="6" s="1"/>
  <c r="U1895" i="6"/>
  <c r="U1893" i="6"/>
  <c r="U1877" i="6"/>
  <c r="U1867" i="6"/>
  <c r="W1866" i="6" s="1"/>
  <c r="U1863" i="6"/>
  <c r="W1862" i="6" s="1"/>
  <c r="U1861" i="6"/>
  <c r="U2159" i="6"/>
  <c r="U2155" i="6"/>
  <c r="W2154" i="6" s="1"/>
  <c r="U2143" i="6"/>
  <c r="U2141" i="6"/>
  <c r="U2139" i="6"/>
  <c r="U2137" i="6"/>
  <c r="W2136" i="6" s="1"/>
  <c r="U2119" i="6"/>
  <c r="U2109" i="6"/>
  <c r="W2108" i="6" s="1"/>
  <c r="U2107" i="6"/>
  <c r="U2103" i="6"/>
  <c r="W2102" i="6" s="1"/>
  <c r="U2101" i="6"/>
  <c r="U2089" i="6"/>
  <c r="W2088" i="6" s="1"/>
  <c r="AG2088" i="6" s="1"/>
  <c r="U2085" i="6"/>
  <c r="W2084" i="6" s="1"/>
  <c r="T2084" i="6" s="1"/>
  <c r="AG2084" i="6" s="1"/>
  <c r="U2083" i="6"/>
  <c r="U2081" i="6"/>
  <c r="U2079" i="6"/>
  <c r="U2077" i="6"/>
  <c r="U2073" i="6"/>
  <c r="U2071" i="6"/>
  <c r="W2070" i="6" s="1"/>
  <c r="AG2070" i="6" s="1"/>
  <c r="AD2070" i="6" s="1"/>
  <c r="U2069" i="6"/>
  <c r="U2061" i="6"/>
  <c r="U2059" i="6"/>
  <c r="U2057" i="6"/>
  <c r="U2055" i="6"/>
  <c r="W2054" i="6" s="1"/>
  <c r="AG2054" i="6" s="1"/>
  <c r="U2047" i="6"/>
  <c r="U2043" i="6"/>
  <c r="U2041" i="6"/>
  <c r="W2040" i="6" s="1"/>
  <c r="U2039" i="6"/>
  <c r="W2038" i="6" s="1"/>
  <c r="U2035" i="6"/>
  <c r="W2034" i="6" s="1"/>
  <c r="U2021" i="6"/>
  <c r="U2007" i="6"/>
  <c r="U2005" i="6"/>
  <c r="U1991" i="6"/>
  <c r="W1990" i="6" s="1"/>
  <c r="U1989" i="6"/>
  <c r="U1983" i="6"/>
  <c r="U1981" i="6"/>
  <c r="W1980" i="6" s="1"/>
  <c r="U1979" i="6"/>
  <c r="U1977" i="6"/>
  <c r="U1975" i="6"/>
  <c r="U1973" i="6"/>
  <c r="U1967" i="6"/>
  <c r="W1966" i="6" s="1"/>
  <c r="T1966" i="6" s="1"/>
  <c r="U1965" i="6"/>
  <c r="W1964" i="6" s="1"/>
  <c r="T1964" i="6" s="1"/>
  <c r="AG1964" i="6" s="1"/>
  <c r="U1963" i="6"/>
  <c r="W1962" i="6" s="1"/>
  <c r="T1962" i="6" s="1"/>
  <c r="U1961" i="6"/>
  <c r="U1959" i="6"/>
  <c r="U1953" i="6"/>
  <c r="U1951" i="6"/>
  <c r="U1949" i="6"/>
  <c r="W1948" i="6" s="1"/>
  <c r="AG1948" i="6" s="1"/>
  <c r="U1945" i="6"/>
  <c r="W1944" i="6" s="1"/>
  <c r="U1943" i="6"/>
  <c r="W1942" i="6" s="1"/>
  <c r="T1942" i="6" s="1"/>
  <c r="U1941" i="6"/>
  <c r="W1940" i="6" s="1"/>
  <c r="AG1940" i="6" s="1"/>
  <c r="AD1940" i="6" s="1"/>
  <c r="U1937" i="6"/>
  <c r="W1936" i="6" s="1"/>
  <c r="AG1936" i="6" s="1"/>
  <c r="U1935" i="6"/>
  <c r="W1934" i="6" s="1"/>
  <c r="AG1934" i="6" s="1"/>
  <c r="AD1934" i="6" s="1"/>
  <c r="U1929" i="6"/>
  <c r="W1928" i="6" s="1"/>
  <c r="U1923" i="6"/>
  <c r="U1921" i="6"/>
  <c r="U1919" i="6"/>
  <c r="U1917" i="6"/>
  <c r="U1915" i="6"/>
  <c r="U1913" i="6"/>
  <c r="U1901" i="6"/>
  <c r="U1899" i="6"/>
  <c r="U1897" i="6"/>
  <c r="U1891" i="6"/>
  <c r="U1889" i="6"/>
  <c r="U1887" i="6"/>
  <c r="U1885" i="6"/>
  <c r="W1884" i="6" s="1"/>
  <c r="AG1884" i="6" s="1"/>
  <c r="U1883" i="6"/>
  <c r="U1881" i="6"/>
  <c r="U1879" i="6"/>
  <c r="U1875" i="6"/>
  <c r="U1873" i="6"/>
  <c r="U1871" i="6"/>
  <c r="U1869" i="6"/>
  <c r="W1868" i="6" s="1"/>
  <c r="AG1868" i="6" s="1"/>
  <c r="AD1868" i="6" s="1"/>
  <c r="U1865" i="6"/>
  <c r="U1853" i="6"/>
  <c r="U1847" i="6"/>
  <c r="U1845" i="6"/>
  <c r="W1844" i="6" s="1"/>
  <c r="U1839" i="6"/>
  <c r="W1838" i="6" s="1"/>
  <c r="AG1838" i="6" s="1"/>
  <c r="U1837" i="6"/>
  <c r="U1835" i="6"/>
  <c r="W1834" i="6" s="1"/>
  <c r="U1823" i="6"/>
  <c r="U1819" i="6"/>
  <c r="W1818" i="6" s="1"/>
  <c r="AG1818" i="6" s="1"/>
  <c r="AD1818" i="6" s="1"/>
  <c r="U1817" i="6"/>
  <c r="U1815" i="6"/>
  <c r="W1814" i="6" s="1"/>
  <c r="AG1814" i="6" s="1"/>
  <c r="U1813" i="6"/>
  <c r="U1811" i="6"/>
  <c r="W1810" i="6" s="1"/>
  <c r="T1810" i="6" s="1"/>
  <c r="U1809" i="6"/>
  <c r="W1808" i="6" s="1"/>
  <c r="U1807" i="6"/>
  <c r="U1805" i="6"/>
  <c r="U1803" i="6"/>
  <c r="U1801" i="6"/>
  <c r="W1800" i="6" s="1"/>
  <c r="U1799" i="6"/>
  <c r="W1798" i="6" s="1"/>
  <c r="U1797" i="6"/>
  <c r="W1796" i="6" s="1"/>
  <c r="U1795" i="6"/>
  <c r="U1789" i="6"/>
  <c r="W1788" i="6" s="1"/>
  <c r="AG1788" i="6" s="1"/>
  <c r="AD1788" i="6" s="1"/>
  <c r="U1787" i="6"/>
  <c r="W1786" i="6" s="1"/>
  <c r="AG1786" i="6" s="1"/>
  <c r="AD1786" i="6" s="1"/>
  <c r="U1785" i="6"/>
  <c r="U1783" i="6"/>
  <c r="U1781" i="6"/>
  <c r="U1779" i="6"/>
  <c r="U1777" i="6"/>
  <c r="U1775" i="6"/>
  <c r="W1774" i="6" s="1"/>
  <c r="AG1774" i="6" s="1"/>
  <c r="AD1774" i="6" s="1"/>
  <c r="U1773" i="6"/>
  <c r="U1771" i="6"/>
  <c r="U1769" i="6"/>
  <c r="W1768" i="6" s="1"/>
  <c r="U1765" i="6"/>
  <c r="W1764" i="6" s="1"/>
  <c r="AG1764" i="6" s="1"/>
  <c r="AD1764" i="6" s="1"/>
  <c r="U1763" i="6"/>
  <c r="U1761" i="6"/>
  <c r="W1760" i="6" s="1"/>
  <c r="U1759" i="6"/>
  <c r="U1757" i="6"/>
  <c r="W1756" i="6" s="1"/>
  <c r="U1753" i="6"/>
  <c r="W1752" i="6" s="1"/>
  <c r="U1751" i="6"/>
  <c r="W1750" i="6" s="1"/>
  <c r="U1749" i="6"/>
  <c r="U1747" i="6"/>
  <c r="U1739" i="6"/>
  <c r="U1735" i="6"/>
  <c r="U1733" i="6"/>
  <c r="U1731" i="6"/>
  <c r="W1730" i="6" s="1"/>
  <c r="T1730" i="6" s="1"/>
  <c r="U1725" i="6"/>
  <c r="U1721" i="6"/>
  <c r="U1859" i="6"/>
  <c r="W1858" i="6" s="1"/>
  <c r="T1858" i="6" s="1"/>
  <c r="U1857" i="6"/>
  <c r="W1856" i="6" s="1"/>
  <c r="T1856" i="6" s="1"/>
  <c r="AG1856" i="6" s="1"/>
  <c r="AD1856" i="6" s="1"/>
  <c r="U1855" i="6"/>
  <c r="W1854" i="6" s="1"/>
  <c r="U1851" i="6"/>
  <c r="W1850" i="6" s="1"/>
  <c r="U1849" i="6"/>
  <c r="U1843" i="6"/>
  <c r="W1842" i="6" s="1"/>
  <c r="T1842" i="6" s="1"/>
  <c r="U1841" i="6"/>
  <c r="W1840" i="6" s="1"/>
  <c r="U1833" i="6"/>
  <c r="U1831" i="6"/>
  <c r="U1829" i="6"/>
  <c r="W1828" i="6" s="1"/>
  <c r="U1827" i="6"/>
  <c r="W1826" i="6" s="1"/>
  <c r="T1826" i="6" s="1"/>
  <c r="U1825" i="6"/>
  <c r="W1824" i="6" s="1"/>
  <c r="U1821" i="6"/>
  <c r="W1820" i="6" s="1"/>
  <c r="AG1820" i="6" s="1"/>
  <c r="AD1820" i="6" s="1"/>
  <c r="U1793" i="6"/>
  <c r="W1792" i="6" s="1"/>
  <c r="U1791" i="6"/>
  <c r="W1790" i="6" s="1"/>
  <c r="AG1790" i="6" s="1"/>
  <c r="AD1790" i="6" s="1"/>
  <c r="U1767" i="6"/>
  <c r="U1755" i="6"/>
  <c r="U1745" i="6"/>
  <c r="W1744" i="6" s="1"/>
  <c r="U1743" i="6"/>
  <c r="W1742" i="6" s="1"/>
  <c r="U1741" i="6"/>
  <c r="W1740" i="6" s="1"/>
  <c r="T1740" i="6" s="1"/>
  <c r="U1737" i="6"/>
  <c r="U1729" i="6"/>
  <c r="W1728" i="6" s="1"/>
  <c r="T1728" i="6" s="1"/>
  <c r="U1727" i="6"/>
  <c r="W1726" i="6" s="1"/>
  <c r="U1723" i="6"/>
  <c r="W1722" i="6" s="1"/>
  <c r="U1719" i="6"/>
  <c r="U1711" i="6"/>
  <c r="U1705" i="6"/>
  <c r="U1703" i="6"/>
  <c r="W1702" i="6" s="1"/>
  <c r="U1699" i="6"/>
  <c r="W1698" i="6" s="1"/>
  <c r="AG1698" i="6" s="1"/>
  <c r="U1687" i="6"/>
  <c r="U1681" i="6"/>
  <c r="W1680" i="6" s="1"/>
  <c r="T1680" i="6" s="1"/>
  <c r="AG1680" i="6" s="1"/>
  <c r="AD1680" i="6" s="1"/>
  <c r="U1679" i="6"/>
  <c r="W1678" i="6" s="1"/>
  <c r="U1669" i="6"/>
  <c r="U1665" i="6"/>
  <c r="U1647" i="6"/>
  <c r="W1646" i="6" s="1"/>
  <c r="AG1646" i="6" s="1"/>
  <c r="AD1646" i="6" s="1"/>
  <c r="U1643" i="6"/>
  <c r="U1631" i="6"/>
  <c r="U1617" i="6"/>
  <c r="U1615" i="6"/>
  <c r="U1613" i="6"/>
  <c r="W1612" i="6" s="1"/>
  <c r="T1612" i="6" s="1"/>
  <c r="U1609" i="6"/>
  <c r="U1603" i="6"/>
  <c r="W1602" i="6" s="1"/>
  <c r="U1601" i="6"/>
  <c r="U1597" i="6"/>
  <c r="W1596" i="6" s="1"/>
  <c r="AG1596" i="6" s="1"/>
  <c r="U1595" i="6"/>
  <c r="U1591" i="6"/>
  <c r="U1589" i="6"/>
  <c r="U1587" i="6"/>
  <c r="U1585" i="6"/>
  <c r="W1584" i="6" s="1"/>
  <c r="U1579" i="6"/>
  <c r="W1578" i="6" s="1"/>
  <c r="U1567" i="6"/>
  <c r="W1566" i="6" s="1"/>
  <c r="U1563" i="6"/>
  <c r="U1559" i="6"/>
  <c r="W1558" i="6" s="1"/>
  <c r="U1555" i="6"/>
  <c r="U1549" i="6"/>
  <c r="U1547" i="6"/>
  <c r="W1546" i="6" s="1"/>
  <c r="AG1546" i="6" s="1"/>
  <c r="U1543" i="6"/>
  <c r="W1542" i="6" s="1"/>
  <c r="U1527" i="6"/>
  <c r="U1523" i="6"/>
  <c r="U1519" i="6"/>
  <c r="W1518" i="6" s="1"/>
  <c r="AG1518" i="6" s="1"/>
  <c r="AD1518" i="6" s="1"/>
  <c r="U1513" i="6"/>
  <c r="U1511" i="6"/>
  <c r="U1509" i="6"/>
  <c r="U1505" i="6"/>
  <c r="W1504" i="6" s="1"/>
  <c r="U1503" i="6"/>
  <c r="U1501" i="6"/>
  <c r="U1499" i="6"/>
  <c r="W1498" i="6" s="1"/>
  <c r="U1489" i="6"/>
  <c r="U1487" i="6"/>
  <c r="U1485" i="6"/>
  <c r="U1483" i="6"/>
  <c r="U1481" i="6"/>
  <c r="U1477" i="6"/>
  <c r="W1476" i="6" s="1"/>
  <c r="U1475" i="6"/>
  <c r="W1474" i="6" s="1"/>
  <c r="U1471" i="6"/>
  <c r="U1467" i="6"/>
  <c r="U1465" i="6"/>
  <c r="W1464" i="6" s="1"/>
  <c r="AG1464" i="6" s="1"/>
  <c r="U1463" i="6"/>
  <c r="U1461" i="6"/>
  <c r="U1717" i="6"/>
  <c r="U1715" i="6"/>
  <c r="U1713" i="6"/>
  <c r="W1712" i="6" s="1"/>
  <c r="AG1712" i="6" s="1"/>
  <c r="U1709" i="6"/>
  <c r="U1707" i="6"/>
  <c r="W1706" i="6" s="1"/>
  <c r="U1701" i="6"/>
  <c r="U1697" i="6"/>
  <c r="W1696" i="6" s="1"/>
  <c r="U1695" i="6"/>
  <c r="U1693" i="6"/>
  <c r="U1691" i="6"/>
  <c r="U1689" i="6"/>
  <c r="U1685" i="6"/>
  <c r="U1683" i="6"/>
  <c r="U1677" i="6"/>
  <c r="U1675" i="6"/>
  <c r="U1673" i="6"/>
  <c r="U1671" i="6"/>
  <c r="W1670" i="6" s="1"/>
  <c r="T1670" i="6" s="1"/>
  <c r="AG1670" i="6" s="1"/>
  <c r="AD1670" i="6" s="1"/>
  <c r="U1667" i="6"/>
  <c r="U1663" i="6"/>
  <c r="W1662" i="6" s="1"/>
  <c r="U1661" i="6"/>
  <c r="U1659" i="6"/>
  <c r="U1657" i="6"/>
  <c r="U1655" i="6"/>
  <c r="W1654" i="6" s="1"/>
  <c r="U1653" i="6"/>
  <c r="U1651" i="6"/>
  <c r="W1650" i="6" s="1"/>
  <c r="U1649" i="6"/>
  <c r="U1645" i="6"/>
  <c r="U1641" i="6"/>
  <c r="U1639" i="6"/>
  <c r="U1637" i="6"/>
  <c r="U1635" i="6"/>
  <c r="W1634" i="6" s="1"/>
  <c r="U1633" i="6"/>
  <c r="U1629" i="6"/>
  <c r="W1628" i="6" s="1"/>
  <c r="U1627" i="6"/>
  <c r="U1625" i="6"/>
  <c r="U1623" i="6"/>
  <c r="U1621" i="6"/>
  <c r="U1619" i="6"/>
  <c r="U1611" i="6"/>
  <c r="U1607" i="6"/>
  <c r="W1606" i="6" s="1"/>
  <c r="U1605" i="6"/>
  <c r="W1604" i="6" s="1"/>
  <c r="U1599" i="6"/>
  <c r="W1598" i="6" s="1"/>
  <c r="U1593" i="6"/>
  <c r="U1583" i="6"/>
  <c r="U1581" i="6"/>
  <c r="U1577" i="6"/>
  <c r="U1575" i="6"/>
  <c r="U1573" i="6"/>
  <c r="U1571" i="6"/>
  <c r="W1570" i="6" s="1"/>
  <c r="U1569" i="6"/>
  <c r="W1568" i="6" s="1"/>
  <c r="U1565" i="6"/>
  <c r="W1564" i="6" s="1"/>
  <c r="U1561" i="6"/>
  <c r="W1560" i="6" s="1"/>
  <c r="U1557" i="6"/>
  <c r="W1556" i="6" s="1"/>
  <c r="U1553" i="6"/>
  <c r="U1551" i="6"/>
  <c r="W1550" i="6" s="1"/>
  <c r="U1545" i="6"/>
  <c r="W1544" i="6" s="1"/>
  <c r="U1541" i="6"/>
  <c r="U1539" i="6"/>
  <c r="W1538" i="6" s="1"/>
  <c r="U1537" i="6"/>
  <c r="W1536" i="6" s="1"/>
  <c r="AG1536" i="6" s="1"/>
  <c r="AD1536" i="6" s="1"/>
  <c r="U1535" i="6"/>
  <c r="U1533" i="6"/>
  <c r="U1531" i="6"/>
  <c r="W1530" i="6" s="1"/>
  <c r="U1529" i="6"/>
  <c r="W1528" i="6" s="1"/>
  <c r="U1525" i="6"/>
  <c r="W1524" i="6" s="1"/>
  <c r="U1521" i="6"/>
  <c r="W1520" i="6" s="1"/>
  <c r="U1517" i="6"/>
  <c r="U1515" i="6"/>
  <c r="W1514" i="6" s="1"/>
  <c r="AG1514" i="6" s="1"/>
  <c r="AD1514" i="6" s="1"/>
  <c r="U1507" i="6"/>
  <c r="W1506" i="6" s="1"/>
  <c r="U1497" i="6"/>
  <c r="U1495" i="6"/>
  <c r="U1493" i="6"/>
  <c r="U1491" i="6"/>
  <c r="W1490" i="6" s="1"/>
  <c r="T1490" i="6" s="1"/>
  <c r="U1479" i="6"/>
  <c r="U1473" i="6"/>
  <c r="W1472" i="6" s="1"/>
  <c r="AG1472" i="6" s="1"/>
  <c r="AD1472" i="6" s="1"/>
  <c r="U1469" i="6"/>
  <c r="U1459" i="6"/>
  <c r="W1458" i="6" s="1"/>
  <c r="AG1458" i="6" s="1"/>
  <c r="AD1458" i="6" s="1"/>
  <c r="U1457" i="6"/>
  <c r="U1455" i="6"/>
  <c r="U1453" i="6"/>
  <c r="U1445" i="6"/>
  <c r="U1443" i="6"/>
  <c r="U1441" i="6"/>
  <c r="W1440" i="6" s="1"/>
  <c r="T1440" i="6" s="1"/>
  <c r="U1439" i="6"/>
  <c r="W1438" i="6" s="1"/>
  <c r="T1438" i="6" s="1"/>
  <c r="U1437" i="6"/>
  <c r="W1436" i="6" s="1"/>
  <c r="U1435" i="6"/>
  <c r="U1423" i="6"/>
  <c r="U1419" i="6"/>
  <c r="U1415" i="6"/>
  <c r="W1414" i="6" s="1"/>
  <c r="AG1414" i="6" s="1"/>
  <c r="U1409" i="6"/>
  <c r="U1407" i="6"/>
  <c r="W1406" i="6" s="1"/>
  <c r="U1395" i="6"/>
  <c r="U1393" i="6"/>
  <c r="U1389" i="6"/>
  <c r="U1387" i="6"/>
  <c r="W1386" i="6" s="1"/>
  <c r="U1385" i="6"/>
  <c r="W1384" i="6" s="1"/>
  <c r="AG1384" i="6" s="1"/>
  <c r="AD1384" i="6" s="1"/>
  <c r="U1381" i="6"/>
  <c r="W1380" i="6" s="1"/>
  <c r="U1379" i="6"/>
  <c r="W1378" i="6" s="1"/>
  <c r="U1367" i="6"/>
  <c r="W1366" i="6" s="1"/>
  <c r="T1366" i="6" s="1"/>
  <c r="AG1366" i="6" s="1"/>
  <c r="AD1366" i="6" s="1"/>
  <c r="U1359" i="6"/>
  <c r="U1357" i="6"/>
  <c r="W1356" i="6" s="1"/>
  <c r="U1355" i="6"/>
  <c r="U1353" i="6"/>
  <c r="U1351" i="6"/>
  <c r="U1345" i="6"/>
  <c r="U1343" i="6"/>
  <c r="U1341" i="6"/>
  <c r="U1339" i="6"/>
  <c r="U1337" i="6"/>
  <c r="U1335" i="6"/>
  <c r="U1333" i="6"/>
  <c r="W1332" i="6" s="1"/>
  <c r="U1329" i="6"/>
  <c r="U1321" i="6"/>
  <c r="U1319" i="6"/>
  <c r="W1318" i="6" s="1"/>
  <c r="T1318" i="6" s="1"/>
  <c r="AG1318" i="6" s="1"/>
  <c r="AD1318" i="6" s="1"/>
  <c r="U1317" i="6"/>
  <c r="U1315" i="6"/>
  <c r="W1314" i="6" s="1"/>
  <c r="T1314" i="6" s="1"/>
  <c r="AG1314" i="6" s="1"/>
  <c r="AD1314" i="6" s="1"/>
  <c r="U1313" i="6"/>
  <c r="U1311" i="6"/>
  <c r="W1310" i="6" s="1"/>
  <c r="T1310" i="6" s="1"/>
  <c r="U1307" i="6"/>
  <c r="U1297" i="6"/>
  <c r="U1293" i="6"/>
  <c r="U1291" i="6"/>
  <c r="W1290" i="6" s="1"/>
  <c r="AG1290" i="6" s="1"/>
  <c r="AD1290" i="6" s="1"/>
  <c r="U1289" i="6"/>
  <c r="U1283" i="6"/>
  <c r="W1282" i="6" s="1"/>
  <c r="AG1282" i="6" s="1"/>
  <c r="U1281" i="6"/>
  <c r="U1279" i="6"/>
  <c r="W1278" i="6" s="1"/>
  <c r="T1278" i="6" s="1"/>
  <c r="U1277" i="6"/>
  <c r="U1275" i="6"/>
  <c r="U1273" i="6"/>
  <c r="W1272" i="6" s="1"/>
  <c r="T1272" i="6" s="1"/>
  <c r="U1271" i="6"/>
  <c r="U1269" i="6"/>
  <c r="W1268" i="6" s="1"/>
  <c r="T1268" i="6" s="1"/>
  <c r="AG1268" i="6" s="1"/>
  <c r="AD1268" i="6" s="1"/>
  <c r="U1265" i="6"/>
  <c r="W1264" i="6" s="1"/>
  <c r="T1264" i="6" s="1"/>
  <c r="AG1264" i="6" s="1"/>
  <c r="AD1264" i="6" s="1"/>
  <c r="U1261" i="6"/>
  <c r="W1260" i="6" s="1"/>
  <c r="T1260" i="6" s="1"/>
  <c r="U1255" i="6"/>
  <c r="U1247" i="6"/>
  <c r="W1246" i="6" s="1"/>
  <c r="AG1246" i="6" s="1"/>
  <c r="AD1246" i="6" s="1"/>
  <c r="U1243" i="6"/>
  <c r="W1242" i="6" s="1"/>
  <c r="U1239" i="6"/>
  <c r="W1238" i="6" s="1"/>
  <c r="AG1238" i="6" s="1"/>
  <c r="AD1238" i="6" s="1"/>
  <c r="U1235" i="6"/>
  <c r="U1233" i="6"/>
  <c r="U1231" i="6"/>
  <c r="U1225" i="6"/>
  <c r="U1223" i="6"/>
  <c r="U1221" i="6"/>
  <c r="U1451" i="6"/>
  <c r="W1450" i="6" s="1"/>
  <c r="U1449" i="6"/>
  <c r="U1447" i="6"/>
  <c r="W1446" i="6" s="1"/>
  <c r="T1446" i="6" s="1"/>
  <c r="AG1446" i="6" s="1"/>
  <c r="AD1446" i="6" s="1"/>
  <c r="U1433" i="6"/>
  <c r="U1431" i="6"/>
  <c r="U1429" i="6"/>
  <c r="U1427" i="6"/>
  <c r="U1425" i="6"/>
  <c r="W1424" i="6" s="1"/>
  <c r="AG1424" i="6" s="1"/>
  <c r="AD1424" i="6" s="1"/>
  <c r="U1421" i="6"/>
  <c r="U1417" i="6"/>
  <c r="U1413" i="6"/>
  <c r="U1411" i="6"/>
  <c r="U1405" i="6"/>
  <c r="U1403" i="6"/>
  <c r="W1402" i="6" s="1"/>
  <c r="T1402" i="6" s="1"/>
  <c r="U1401" i="6"/>
  <c r="U1399" i="6"/>
  <c r="U1397" i="6"/>
  <c r="U1391" i="6"/>
  <c r="U1383" i="6"/>
  <c r="U1377" i="6"/>
  <c r="U1375" i="6"/>
  <c r="U1373" i="6"/>
  <c r="U1371" i="6"/>
  <c r="U1369" i="6"/>
  <c r="W1368" i="6" s="1"/>
  <c r="T1368" i="6" s="1"/>
  <c r="U1365" i="6"/>
  <c r="U1363" i="6"/>
  <c r="U1361" i="6"/>
  <c r="U1349" i="6"/>
  <c r="W1348" i="6" s="1"/>
  <c r="AG1348" i="6" s="1"/>
  <c r="AD1348" i="6" s="1"/>
  <c r="U1347" i="6"/>
  <c r="W1346" i="6" s="1"/>
  <c r="U1331" i="6"/>
  <c r="U1327" i="6"/>
  <c r="U1325" i="6"/>
  <c r="W1324" i="6" s="1"/>
  <c r="AG1324" i="6" s="1"/>
  <c r="AD1324" i="6" s="1"/>
  <c r="U1323" i="6"/>
  <c r="U1309" i="6"/>
  <c r="U1305" i="6"/>
  <c r="U1303" i="6"/>
  <c r="U1301" i="6"/>
  <c r="U1299" i="6"/>
  <c r="U1295" i="6"/>
  <c r="W1294" i="6" s="1"/>
  <c r="T1294" i="6" s="1"/>
  <c r="AG1294" i="6" s="1"/>
  <c r="U1287" i="6"/>
  <c r="U1285" i="6"/>
  <c r="U1267" i="6"/>
  <c r="W1266" i="6" s="1"/>
  <c r="AG1266" i="6" s="1"/>
  <c r="AD1266" i="6" s="1"/>
  <c r="U1263" i="6"/>
  <c r="W1262" i="6" s="1"/>
  <c r="T1262" i="6" s="1"/>
  <c r="U1259" i="6"/>
  <c r="U1257" i="6"/>
  <c r="U1253" i="6"/>
  <c r="U1251" i="6"/>
  <c r="U1249" i="6"/>
  <c r="W1248" i="6" s="1"/>
  <c r="T1248" i="6" s="1"/>
  <c r="U1245" i="6"/>
  <c r="W1244" i="6" s="1"/>
  <c r="U1241" i="6"/>
  <c r="U1237" i="6"/>
  <c r="U1229" i="6"/>
  <c r="U1227" i="6"/>
  <c r="W1226" i="6" s="1"/>
  <c r="AG1226" i="6" s="1"/>
  <c r="AD1226" i="6" s="1"/>
  <c r="U1219" i="6"/>
  <c r="U1215" i="6"/>
  <c r="U1213" i="6"/>
  <c r="W1212" i="6" s="1"/>
  <c r="T1212" i="6" s="1"/>
  <c r="AG1212" i="6" s="1"/>
  <c r="U1211" i="6"/>
  <c r="U1209" i="6"/>
  <c r="U1207" i="6"/>
  <c r="U1201" i="6"/>
  <c r="U1199" i="6"/>
  <c r="W1198" i="6" s="1"/>
  <c r="AG1198" i="6" s="1"/>
  <c r="U1185" i="6"/>
  <c r="W1184" i="6" s="1"/>
  <c r="U1183" i="6"/>
  <c r="W1182" i="6" s="1"/>
  <c r="U1181" i="6"/>
  <c r="U1179" i="6"/>
  <c r="U1177" i="6"/>
  <c r="W1176" i="6" s="1"/>
  <c r="AG1176" i="6" s="1"/>
  <c r="AD1176" i="6" s="1"/>
  <c r="U1173" i="6"/>
  <c r="W1172" i="6" s="1"/>
  <c r="U1167" i="6"/>
  <c r="U1163" i="6"/>
  <c r="U1161" i="6"/>
  <c r="W1160" i="6" s="1"/>
  <c r="AG1160" i="6" s="1"/>
  <c r="U1157" i="6"/>
  <c r="U1155" i="6"/>
  <c r="W1154" i="6" s="1"/>
  <c r="AG1154" i="6" s="1"/>
  <c r="U1149" i="6"/>
  <c r="U1139" i="6"/>
  <c r="U1135" i="6"/>
  <c r="U1133" i="6"/>
  <c r="U1129" i="6"/>
  <c r="W1128" i="6" s="1"/>
  <c r="U1127" i="6"/>
  <c r="U1123" i="6"/>
  <c r="W1122" i="6" s="1"/>
  <c r="U1121" i="6"/>
  <c r="W1120" i="6" s="1"/>
  <c r="U1117" i="6"/>
  <c r="U1115" i="6"/>
  <c r="U1113" i="6"/>
  <c r="U1111" i="6"/>
  <c r="U1109" i="6"/>
  <c r="W1108" i="6" s="1"/>
  <c r="U1105" i="6"/>
  <c r="U1103" i="6"/>
  <c r="U1101" i="6"/>
  <c r="W1100" i="6" s="1"/>
  <c r="U1099" i="6"/>
  <c r="W1098" i="6" s="1"/>
  <c r="T1098" i="6" s="1"/>
  <c r="U1095" i="6"/>
  <c r="U1091" i="6"/>
  <c r="U1089" i="6"/>
  <c r="W1088" i="6" s="1"/>
  <c r="U1085" i="6"/>
  <c r="U1083" i="6"/>
  <c r="W1082" i="6" s="1"/>
  <c r="AG1082" i="6" s="1"/>
  <c r="U1081" i="6"/>
  <c r="U1079" i="6"/>
  <c r="W1078" i="6" s="1"/>
  <c r="AG1078" i="6" s="1"/>
  <c r="U1077" i="6"/>
  <c r="U1075" i="6"/>
  <c r="U1073" i="6"/>
  <c r="W1072" i="6" s="1"/>
  <c r="U1071" i="6"/>
  <c r="U1063" i="6"/>
  <c r="W1062" i="6" s="1"/>
  <c r="AG1062" i="6" s="1"/>
  <c r="AD1062" i="6" s="1"/>
  <c r="U1059" i="6"/>
  <c r="U1057" i="6"/>
  <c r="W1056" i="6" s="1"/>
  <c r="AG1056" i="6" s="1"/>
  <c r="AD1056" i="6" s="1"/>
  <c r="U1055" i="6"/>
  <c r="W1054" i="6" s="1"/>
  <c r="AG1054" i="6" s="1"/>
  <c r="AD1054" i="6" s="1"/>
  <c r="U1047" i="6"/>
  <c r="W1046" i="6" s="1"/>
  <c r="U1043" i="6"/>
  <c r="U1039" i="6"/>
  <c r="U1035" i="6"/>
  <c r="U1031" i="6"/>
  <c r="U1027" i="6"/>
  <c r="W1026" i="6" s="1"/>
  <c r="T1026" i="6" s="1"/>
  <c r="U1025" i="6"/>
  <c r="W1024" i="6" s="1"/>
  <c r="T1024" i="6" s="1"/>
  <c r="U1023" i="6"/>
  <c r="W1022" i="6" s="1"/>
  <c r="T1022" i="6" s="1"/>
  <c r="U1021" i="6"/>
  <c r="W1020" i="6" s="1"/>
  <c r="T1020" i="6" s="1"/>
  <c r="U1019" i="6"/>
  <c r="U1017" i="6"/>
  <c r="U1015" i="6"/>
  <c r="W1014" i="6" s="1"/>
  <c r="T1014" i="6" s="1"/>
  <c r="U1007" i="6"/>
  <c r="W1006" i="6" s="1"/>
  <c r="U1005" i="6"/>
  <c r="U995" i="6"/>
  <c r="U993" i="6"/>
  <c r="U991" i="6"/>
  <c r="U989" i="6"/>
  <c r="W988" i="6" s="1"/>
  <c r="T988" i="6" s="1"/>
  <c r="U987" i="6"/>
  <c r="U985" i="6"/>
  <c r="W984" i="6" s="1"/>
  <c r="T984" i="6" s="1"/>
  <c r="U983" i="6"/>
  <c r="U981" i="6"/>
  <c r="U979" i="6"/>
  <c r="U977" i="6"/>
  <c r="U975" i="6"/>
  <c r="U973" i="6"/>
  <c r="U971" i="6"/>
  <c r="U969" i="6"/>
  <c r="W968" i="6" s="1"/>
  <c r="T968" i="6" s="1"/>
  <c r="U967" i="6"/>
  <c r="W966" i="6" s="1"/>
  <c r="T966" i="6" s="1"/>
  <c r="U965" i="6"/>
  <c r="U963" i="6"/>
  <c r="W962" i="6" s="1"/>
  <c r="T962" i="6" s="1"/>
  <c r="AG962" i="6" s="1"/>
  <c r="AD962" i="6" s="1"/>
  <c r="U951" i="6"/>
  <c r="U949" i="6"/>
  <c r="W948" i="6" s="1"/>
  <c r="T948" i="6" s="1"/>
  <c r="AG948" i="6" s="1"/>
  <c r="AD948" i="6" s="1"/>
  <c r="U947" i="6"/>
  <c r="W946" i="6" s="1"/>
  <c r="T946" i="6" s="1"/>
  <c r="U945" i="6"/>
  <c r="U943" i="6"/>
  <c r="W942" i="6" s="1"/>
  <c r="U939" i="6"/>
  <c r="U933" i="6"/>
  <c r="U929" i="6"/>
  <c r="U925" i="6"/>
  <c r="W924" i="6" s="1"/>
  <c r="AG924" i="6" s="1"/>
  <c r="U921" i="6"/>
  <c r="U911" i="6"/>
  <c r="U909" i="6"/>
  <c r="W908" i="6" s="1"/>
  <c r="AG908" i="6" s="1"/>
  <c r="U907" i="6"/>
  <c r="W906" i="6" s="1"/>
  <c r="U903" i="6"/>
  <c r="W902" i="6" s="1"/>
  <c r="T902" i="6" s="1"/>
  <c r="U901" i="6"/>
  <c r="U899" i="6"/>
  <c r="U883" i="6"/>
  <c r="W882" i="6" s="1"/>
  <c r="T882" i="6" s="1"/>
  <c r="AG882" i="6" s="1"/>
  <c r="AD882" i="6" s="1"/>
  <c r="U881" i="6"/>
  <c r="W880" i="6" s="1"/>
  <c r="T880" i="6" s="1"/>
  <c r="AG880" i="6" s="1"/>
  <c r="U879" i="6"/>
  <c r="U877" i="6"/>
  <c r="U875" i="6"/>
  <c r="W874" i="6" s="1"/>
  <c r="U861" i="6"/>
  <c r="U859" i="6"/>
  <c r="U853" i="6"/>
  <c r="W852" i="6" s="1"/>
  <c r="U851" i="6"/>
  <c r="W850" i="6" s="1"/>
  <c r="U849" i="6"/>
  <c r="U847" i="6"/>
  <c r="W846" i="6" s="1"/>
  <c r="U835" i="6"/>
  <c r="U831" i="6"/>
  <c r="W830" i="6" s="1"/>
  <c r="T830" i="6" s="1"/>
  <c r="U827" i="6"/>
  <c r="U815" i="6"/>
  <c r="W814" i="6" s="1"/>
  <c r="AG814" i="6" s="1"/>
  <c r="AD814" i="6" s="1"/>
  <c r="U809" i="6"/>
  <c r="U1217" i="6"/>
  <c r="W1216" i="6" s="1"/>
  <c r="U1205" i="6"/>
  <c r="W1204" i="6" s="1"/>
  <c r="AG1204" i="6" s="1"/>
  <c r="AD1204" i="6" s="1"/>
  <c r="U1203" i="6"/>
  <c r="U1197" i="6"/>
  <c r="U1195" i="6"/>
  <c r="W1194" i="6" s="1"/>
  <c r="U1193" i="6"/>
  <c r="U1191" i="6"/>
  <c r="U1189" i="6"/>
  <c r="W1188" i="6" s="1"/>
  <c r="AG1188" i="6" s="1"/>
  <c r="U1187" i="6"/>
  <c r="U1175" i="6"/>
  <c r="U1171" i="6"/>
  <c r="W1170" i="6" s="1"/>
  <c r="U1169" i="6"/>
  <c r="U1165" i="6"/>
  <c r="W1164" i="6" s="1"/>
  <c r="U1159" i="6"/>
  <c r="W1158" i="6" s="1"/>
  <c r="U1153" i="6"/>
  <c r="U1151" i="6"/>
  <c r="W1150" i="6" s="1"/>
  <c r="U1147" i="6"/>
  <c r="U1145" i="6"/>
  <c r="W1144" i="6" s="1"/>
  <c r="U1143" i="6"/>
  <c r="W1142" i="6" s="1"/>
  <c r="U1141" i="6"/>
  <c r="U1137" i="6"/>
  <c r="W1136" i="6" s="1"/>
  <c r="AG1136" i="6" s="1"/>
  <c r="U1131" i="6"/>
  <c r="U1125" i="6"/>
  <c r="W1124" i="6" s="1"/>
  <c r="U1119" i="6"/>
  <c r="U1107" i="6"/>
  <c r="W1106" i="6" s="1"/>
  <c r="U1097" i="6"/>
  <c r="W1096" i="6" s="1"/>
  <c r="U1093" i="6"/>
  <c r="U1087" i="6"/>
  <c r="W1086" i="6" s="1"/>
  <c r="AG1086" i="6" s="1"/>
  <c r="AD1086" i="6" s="1"/>
  <c r="U1069" i="6"/>
  <c r="U1067" i="6"/>
  <c r="W1066" i="6" s="1"/>
  <c r="U1065" i="6"/>
  <c r="W1064" i="6" s="1"/>
  <c r="U1061" i="6"/>
  <c r="W1060" i="6" s="1"/>
  <c r="U1053" i="6"/>
  <c r="U1051" i="6"/>
  <c r="U1049" i="6"/>
  <c r="W1048" i="6" s="1"/>
  <c r="AG1048" i="6" s="1"/>
  <c r="AD1048" i="6" s="1"/>
  <c r="U1045" i="6"/>
  <c r="W1044" i="6" s="1"/>
  <c r="T1044" i="6" s="1"/>
  <c r="U1041" i="6"/>
  <c r="U1037" i="6"/>
  <c r="U1033" i="6"/>
  <c r="U1029" i="6"/>
  <c r="U1013" i="6"/>
  <c r="U1011" i="6"/>
  <c r="W1010" i="6" s="1"/>
  <c r="T1010" i="6" s="1"/>
  <c r="U1009" i="6"/>
  <c r="U1003" i="6"/>
  <c r="U1001" i="6"/>
  <c r="U999" i="6"/>
  <c r="U997" i="6"/>
  <c r="W996" i="6" s="1"/>
  <c r="U961" i="6"/>
  <c r="U959" i="6"/>
  <c r="U957" i="6"/>
  <c r="U955" i="6"/>
  <c r="W954" i="6" s="1"/>
  <c r="T954" i="6" s="1"/>
  <c r="U953" i="6"/>
  <c r="W952" i="6" s="1"/>
  <c r="T952" i="6" s="1"/>
  <c r="U941" i="6"/>
  <c r="U937" i="6"/>
  <c r="U935" i="6"/>
  <c r="W934" i="6" s="1"/>
  <c r="AG934" i="6" s="1"/>
  <c r="U931" i="6"/>
  <c r="U927" i="6"/>
  <c r="W926" i="6" s="1"/>
  <c r="U923" i="6"/>
  <c r="U919" i="6"/>
  <c r="W918" i="6" s="1"/>
  <c r="U917" i="6"/>
  <c r="U915" i="6"/>
  <c r="U913" i="6"/>
  <c r="U905" i="6"/>
  <c r="U897" i="6"/>
  <c r="U895" i="6"/>
  <c r="W894" i="6" s="1"/>
  <c r="T894" i="6" s="1"/>
  <c r="U893" i="6"/>
  <c r="W892" i="6" s="1"/>
  <c r="T892" i="6" s="1"/>
  <c r="AG892" i="6" s="1"/>
  <c r="AD892" i="6" s="1"/>
  <c r="U891" i="6"/>
  <c r="W890" i="6" s="1"/>
  <c r="T890" i="6" s="1"/>
  <c r="U889" i="6"/>
  <c r="U887" i="6"/>
  <c r="W886" i="6" s="1"/>
  <c r="T886" i="6" s="1"/>
  <c r="U885" i="6"/>
  <c r="W884" i="6" s="1"/>
  <c r="T884" i="6" s="1"/>
  <c r="U873" i="6"/>
  <c r="U871" i="6"/>
  <c r="U869" i="6"/>
  <c r="U867" i="6"/>
  <c r="U865" i="6"/>
  <c r="U863" i="6"/>
  <c r="U857" i="6"/>
  <c r="U855" i="6"/>
  <c r="U845" i="6"/>
  <c r="W844" i="6" s="1"/>
  <c r="U843" i="6"/>
  <c r="W842" i="6" s="1"/>
  <c r="U841" i="6"/>
  <c r="W840" i="6" s="1"/>
  <c r="U839" i="6"/>
  <c r="U837" i="6"/>
  <c r="U833" i="6"/>
  <c r="U829" i="6"/>
  <c r="U825" i="6"/>
  <c r="W824" i="6" s="1"/>
  <c r="AG824" i="6" s="1"/>
  <c r="U823" i="6"/>
  <c r="U821" i="6"/>
  <c r="W820" i="6" s="1"/>
  <c r="T820" i="6" s="1"/>
  <c r="AG820" i="6" s="1"/>
  <c r="AD820" i="6" s="1"/>
  <c r="U819" i="6"/>
  <c r="U817" i="6"/>
  <c r="U813" i="6"/>
  <c r="W812" i="6" s="1"/>
  <c r="AG812" i="6" s="1"/>
  <c r="U811" i="6"/>
  <c r="W810" i="6" s="1"/>
  <c r="U807" i="6"/>
  <c r="U803" i="6"/>
  <c r="U799" i="6"/>
  <c r="U797" i="6"/>
  <c r="U795" i="6"/>
  <c r="U793" i="6"/>
  <c r="U791" i="6"/>
  <c r="W790" i="6" s="1"/>
  <c r="U789" i="6"/>
  <c r="U787" i="6"/>
  <c r="W786" i="6" s="1"/>
  <c r="T786" i="6" s="1"/>
  <c r="AG786" i="6" s="1"/>
  <c r="AD786" i="6" s="1"/>
  <c r="U785" i="6"/>
  <c r="W784" i="6" s="1"/>
  <c r="T784" i="6" s="1"/>
  <c r="U769" i="6"/>
  <c r="U767" i="6"/>
  <c r="U765" i="6"/>
  <c r="W764" i="6" s="1"/>
  <c r="U763" i="6"/>
  <c r="W762" i="6" s="1"/>
  <c r="T762" i="6" s="1"/>
  <c r="U761" i="6"/>
  <c r="W760" i="6" s="1"/>
  <c r="AG760" i="6" s="1"/>
  <c r="AD760" i="6" s="1"/>
  <c r="U759" i="6"/>
  <c r="U757" i="6"/>
  <c r="W756" i="6" s="1"/>
  <c r="T756" i="6" s="1"/>
  <c r="AG756" i="6" s="1"/>
  <c r="AD756" i="6" s="1"/>
  <c r="U755" i="6"/>
  <c r="W754" i="6" s="1"/>
  <c r="T754" i="6" s="1"/>
  <c r="AG754" i="6" s="1"/>
  <c r="AD754" i="6" s="1"/>
  <c r="U745" i="6"/>
  <c r="U743" i="6"/>
  <c r="U741" i="6"/>
  <c r="U739" i="6"/>
  <c r="U737" i="6"/>
  <c r="W736" i="6" s="1"/>
  <c r="U735" i="6"/>
  <c r="U733" i="6"/>
  <c r="W732" i="6" s="1"/>
  <c r="T732" i="6" s="1"/>
  <c r="AG732" i="6" s="1"/>
  <c r="AD732" i="6" s="1"/>
  <c r="U731" i="6"/>
  <c r="W730" i="6" s="1"/>
  <c r="T730" i="6" s="1"/>
  <c r="U715" i="6"/>
  <c r="W714" i="6" s="1"/>
  <c r="T714" i="6" s="1"/>
  <c r="U713" i="6"/>
  <c r="U711" i="6"/>
  <c r="U709" i="6"/>
  <c r="U707" i="6"/>
  <c r="U703" i="6"/>
  <c r="U697" i="6"/>
  <c r="W696" i="6" s="1"/>
  <c r="AG696" i="6" s="1"/>
  <c r="U693" i="6"/>
  <c r="W692" i="6" s="1"/>
  <c r="U685" i="6"/>
  <c r="U683" i="6"/>
  <c r="U675" i="6"/>
  <c r="W674" i="6" s="1"/>
  <c r="AG674" i="6" s="1"/>
  <c r="AD674" i="6" s="1"/>
  <c r="U673" i="6"/>
  <c r="U671" i="6"/>
  <c r="W670" i="6" s="1"/>
  <c r="AG670" i="6" s="1"/>
  <c r="AD670" i="6" s="1"/>
  <c r="U665" i="6"/>
  <c r="U663" i="6"/>
  <c r="U661" i="6"/>
  <c r="U659" i="6"/>
  <c r="U657" i="6"/>
  <c r="U655" i="6"/>
  <c r="W654" i="6" s="1"/>
  <c r="T654" i="6" s="1"/>
  <c r="AG654" i="6" s="1"/>
  <c r="AD654" i="6" s="1"/>
  <c r="U653" i="6"/>
  <c r="U651" i="6"/>
  <c r="W650" i="6" s="1"/>
  <c r="T650" i="6" s="1"/>
  <c r="U639" i="6"/>
  <c r="U637" i="6"/>
  <c r="U635" i="6"/>
  <c r="U633" i="6"/>
  <c r="U631" i="6"/>
  <c r="W630" i="6" s="1"/>
  <c r="T630" i="6" s="1"/>
  <c r="U625" i="6"/>
  <c r="U623" i="6"/>
  <c r="U619" i="6"/>
  <c r="U615" i="6"/>
  <c r="U611" i="6"/>
  <c r="U607" i="6"/>
  <c r="U603" i="6"/>
  <c r="U601" i="6"/>
  <c r="U597" i="6"/>
  <c r="U595" i="6"/>
  <c r="U593" i="6"/>
  <c r="W592" i="6" s="1"/>
  <c r="AG592" i="6" s="1"/>
  <c r="AD592" i="6" s="1"/>
  <c r="U589" i="6"/>
  <c r="U575" i="6"/>
  <c r="W574" i="6" s="1"/>
  <c r="AG574" i="6" s="1"/>
  <c r="AD574" i="6" s="1"/>
  <c r="U573" i="6"/>
  <c r="U569" i="6"/>
  <c r="U567" i="6"/>
  <c r="U565" i="6"/>
  <c r="U563" i="6"/>
  <c r="W562" i="6" s="1"/>
  <c r="U561" i="6"/>
  <c r="W560" i="6" s="1"/>
  <c r="U543" i="6"/>
  <c r="U535" i="6"/>
  <c r="W534" i="6" s="1"/>
  <c r="U533" i="6"/>
  <c r="U531" i="6"/>
  <c r="W530" i="6" s="1"/>
  <c r="U529" i="6"/>
  <c r="W528" i="6" s="1"/>
  <c r="AG528" i="6" s="1"/>
  <c r="AD528" i="6" s="1"/>
  <c r="U525" i="6"/>
  <c r="U523" i="6"/>
  <c r="U521" i="6"/>
  <c r="W520" i="6" s="1"/>
  <c r="U519" i="6"/>
  <c r="U513" i="6"/>
  <c r="U509" i="6"/>
  <c r="U503" i="6"/>
  <c r="U501" i="6"/>
  <c r="U497" i="6"/>
  <c r="U485" i="6"/>
  <c r="W484" i="6" s="1"/>
  <c r="AG484" i="6" s="1"/>
  <c r="U483" i="6"/>
  <c r="U481" i="6"/>
  <c r="W480" i="6" s="1"/>
  <c r="AG480" i="6" s="1"/>
  <c r="U479" i="6"/>
  <c r="U467" i="6"/>
  <c r="U465" i="6"/>
  <c r="U463" i="6"/>
  <c r="U461" i="6"/>
  <c r="U459" i="6"/>
  <c r="W458" i="6" s="1"/>
  <c r="T458" i="6" s="1"/>
  <c r="AG458" i="6" s="1"/>
  <c r="AD458" i="6" s="1"/>
  <c r="U457" i="6"/>
  <c r="U455" i="6"/>
  <c r="U453" i="6"/>
  <c r="U451" i="6"/>
  <c r="U449" i="6"/>
  <c r="U445" i="6"/>
  <c r="U439" i="6"/>
  <c r="W438" i="6" s="1"/>
  <c r="AG438" i="6" s="1"/>
  <c r="AD438" i="6" s="1"/>
  <c r="U435" i="6"/>
  <c r="U427" i="6"/>
  <c r="W426" i="6" s="1"/>
  <c r="U411" i="6"/>
  <c r="U409" i="6"/>
  <c r="U407" i="6"/>
  <c r="U405" i="6"/>
  <c r="U403" i="6"/>
  <c r="U401" i="6"/>
  <c r="U399" i="6"/>
  <c r="W398" i="6" s="1"/>
  <c r="T398" i="6" s="1"/>
  <c r="AG398" i="6" s="1"/>
  <c r="U395" i="6"/>
  <c r="U393" i="6"/>
  <c r="U389" i="6"/>
  <c r="U387" i="6"/>
  <c r="U385" i="6"/>
  <c r="U383" i="6"/>
  <c r="U381" i="6"/>
  <c r="U379" i="6"/>
  <c r="W378" i="6" s="1"/>
  <c r="T378" i="6" s="1"/>
  <c r="AG378" i="6" s="1"/>
  <c r="AD378" i="6" s="1"/>
  <c r="U377" i="6"/>
  <c r="U375" i="6"/>
  <c r="U373" i="6"/>
  <c r="U371" i="6"/>
  <c r="U369" i="6"/>
  <c r="U367" i="6"/>
  <c r="U365" i="6"/>
  <c r="U363" i="6"/>
  <c r="U361" i="6"/>
  <c r="U359" i="6"/>
  <c r="U357" i="6"/>
  <c r="U355" i="6"/>
  <c r="U347" i="6"/>
  <c r="W346" i="6" s="1"/>
  <c r="U343" i="6"/>
  <c r="U337" i="6"/>
  <c r="U333" i="6"/>
  <c r="W332" i="6" s="1"/>
  <c r="AG332" i="6" s="1"/>
  <c r="AD332" i="6" s="1"/>
  <c r="U331" i="6"/>
  <c r="U329" i="6"/>
  <c r="W328" i="6" s="1"/>
  <c r="AG328" i="6" s="1"/>
  <c r="AD328" i="6" s="1"/>
  <c r="U327" i="6"/>
  <c r="U323" i="6"/>
  <c r="W322" i="6" s="1"/>
  <c r="AG322" i="6" s="1"/>
  <c r="AD322" i="6" s="1"/>
  <c r="U317" i="6"/>
  <c r="W316" i="6" s="1"/>
  <c r="AG316" i="6" s="1"/>
  <c r="AD316" i="6" s="1"/>
  <c r="U315" i="6"/>
  <c r="W314" i="6" s="1"/>
  <c r="U313" i="6"/>
  <c r="U311" i="6"/>
  <c r="U309" i="6"/>
  <c r="W308" i="6" s="1"/>
  <c r="AG308" i="6" s="1"/>
  <c r="U297" i="6"/>
  <c r="U293" i="6"/>
  <c r="W292" i="6" s="1"/>
  <c r="AG292" i="6" s="1"/>
  <c r="AD292" i="6" s="1"/>
  <c r="U291" i="6"/>
  <c r="W290" i="6" s="1"/>
  <c r="AG290" i="6" s="1"/>
  <c r="AD290" i="6" s="1"/>
  <c r="U287" i="6"/>
  <c r="U285" i="6"/>
  <c r="U283" i="6"/>
  <c r="U281" i="6"/>
  <c r="U279" i="6"/>
  <c r="U273" i="6"/>
  <c r="U267" i="6"/>
  <c r="W266" i="6" s="1"/>
  <c r="T266" i="6" s="1"/>
  <c r="U805" i="6"/>
  <c r="W804" i="6" s="1"/>
  <c r="T804" i="6" s="1"/>
  <c r="AG804" i="6" s="1"/>
  <c r="AD804" i="6" s="1"/>
  <c r="U801" i="6"/>
  <c r="U783" i="6"/>
  <c r="U781" i="6"/>
  <c r="U779" i="6"/>
  <c r="W778" i="6" s="1"/>
  <c r="T778" i="6" s="1"/>
  <c r="U777" i="6"/>
  <c r="U775" i="6"/>
  <c r="W774" i="6" s="1"/>
  <c r="U773" i="6"/>
  <c r="U771" i="6"/>
  <c r="W770" i="6" s="1"/>
  <c r="AG770" i="6" s="1"/>
  <c r="AD770" i="6" s="1"/>
  <c r="U753" i="6"/>
  <c r="U751" i="6"/>
  <c r="U749" i="6"/>
  <c r="W748" i="6" s="1"/>
  <c r="U747" i="6"/>
  <c r="W746" i="6" s="1"/>
  <c r="U729" i="6"/>
  <c r="U727" i="6"/>
  <c r="W726" i="6" s="1"/>
  <c r="T726" i="6" s="1"/>
  <c r="U725" i="6"/>
  <c r="U723" i="6"/>
  <c r="W722" i="6" s="1"/>
  <c r="AG722" i="6" s="1"/>
  <c r="U721" i="6"/>
  <c r="W720" i="6" s="1"/>
  <c r="T720" i="6" s="1"/>
  <c r="U719" i="6"/>
  <c r="U717" i="6"/>
  <c r="W716" i="6" s="1"/>
  <c r="T716" i="6" s="1"/>
  <c r="U705" i="6"/>
  <c r="W704" i="6" s="1"/>
  <c r="AG704" i="6" s="1"/>
  <c r="AD704" i="6" s="1"/>
  <c r="U701" i="6"/>
  <c r="W700" i="6" s="1"/>
  <c r="U699" i="6"/>
  <c r="W698" i="6" s="1"/>
  <c r="T698" i="6" s="1"/>
  <c r="U695" i="6"/>
  <c r="U691" i="6"/>
  <c r="U689" i="6"/>
  <c r="U687" i="6"/>
  <c r="U681" i="6"/>
  <c r="U679" i="6"/>
  <c r="U677" i="6"/>
  <c r="W676" i="6" s="1"/>
  <c r="AG676" i="6" s="1"/>
  <c r="U669" i="6"/>
  <c r="U667" i="6"/>
  <c r="W666" i="6" s="1"/>
  <c r="U649" i="6"/>
  <c r="U647" i="6"/>
  <c r="U645" i="6"/>
  <c r="U643" i="6"/>
  <c r="U641" i="6"/>
  <c r="W640" i="6" s="1"/>
  <c r="U629" i="6"/>
  <c r="U627" i="6"/>
  <c r="U621" i="6"/>
  <c r="U617" i="6"/>
  <c r="U613" i="6"/>
  <c r="U609" i="6"/>
  <c r="U605" i="6"/>
  <c r="W604" i="6" s="1"/>
  <c r="U599" i="6"/>
  <c r="U591" i="6"/>
  <c r="U587" i="6"/>
  <c r="U585" i="6"/>
  <c r="U583" i="6"/>
  <c r="U581" i="6"/>
  <c r="U579" i="6"/>
  <c r="U577" i="6"/>
  <c r="W576" i="6" s="1"/>
  <c r="AG576" i="6" s="1"/>
  <c r="AD576" i="6" s="1"/>
  <c r="U571" i="6"/>
  <c r="U559" i="6"/>
  <c r="W558" i="6" s="1"/>
  <c r="AG558" i="6" s="1"/>
  <c r="AD558" i="6" s="1"/>
  <c r="U557" i="6"/>
  <c r="W556" i="6" s="1"/>
  <c r="U555" i="6"/>
  <c r="U553" i="6"/>
  <c r="U551" i="6"/>
  <c r="U549" i="6"/>
  <c r="U547" i="6"/>
  <c r="U545" i="6"/>
  <c r="W544" i="6" s="1"/>
  <c r="U541" i="6"/>
  <c r="U539" i="6"/>
  <c r="W538" i="6" s="1"/>
  <c r="U537" i="6"/>
  <c r="U527" i="6"/>
  <c r="W526" i="6" s="1"/>
  <c r="U517" i="6"/>
  <c r="W516" i="6" s="1"/>
  <c r="AG516" i="6" s="1"/>
  <c r="AD516" i="6" s="1"/>
  <c r="U515" i="6"/>
  <c r="U511" i="6"/>
  <c r="U507" i="6"/>
  <c r="U505" i="6"/>
  <c r="U499" i="6"/>
  <c r="U495" i="6"/>
  <c r="W494" i="6" s="1"/>
  <c r="AG494" i="6" s="1"/>
  <c r="AD494" i="6" s="1"/>
  <c r="U493" i="6"/>
  <c r="U491" i="6"/>
  <c r="U489" i="6"/>
  <c r="U487" i="6"/>
  <c r="W486" i="6" s="1"/>
  <c r="U477" i="6"/>
  <c r="W476" i="6" s="1"/>
  <c r="AG476" i="6" s="1"/>
  <c r="AD476" i="6" s="1"/>
  <c r="U475" i="6"/>
  <c r="W474" i="6" s="1"/>
  <c r="AG474" i="6" s="1"/>
  <c r="U473" i="6"/>
  <c r="W472" i="6" s="1"/>
  <c r="U471" i="6"/>
  <c r="W470" i="6" s="1"/>
  <c r="AG470" i="6" s="1"/>
  <c r="AD470" i="6" s="1"/>
  <c r="U469" i="6"/>
  <c r="U447" i="6"/>
  <c r="U443" i="6"/>
  <c r="U441" i="6"/>
  <c r="U437" i="6"/>
  <c r="W436" i="6" s="1"/>
  <c r="AG436" i="6" s="1"/>
  <c r="AD436" i="6" s="1"/>
  <c r="U433" i="6"/>
  <c r="U431" i="6"/>
  <c r="U429" i="6"/>
  <c r="W428" i="6" s="1"/>
  <c r="AG428" i="6" s="1"/>
  <c r="AD428" i="6" s="1"/>
  <c r="U425" i="6"/>
  <c r="U423" i="6"/>
  <c r="U421" i="6"/>
  <c r="W420" i="6" s="1"/>
  <c r="T420" i="6" s="1"/>
  <c r="AG420" i="6" s="1"/>
  <c r="AD420" i="6" s="1"/>
  <c r="U419" i="6"/>
  <c r="U417" i="6"/>
  <c r="U415" i="6"/>
  <c r="U413" i="6"/>
  <c r="W412" i="6" s="1"/>
  <c r="AG412" i="6" s="1"/>
  <c r="AD412" i="6" s="1"/>
  <c r="U397" i="6"/>
  <c r="W396" i="6" s="1"/>
  <c r="AG396" i="6" s="1"/>
  <c r="U391" i="6"/>
  <c r="U353" i="6"/>
  <c r="W352" i="6" s="1"/>
  <c r="U351" i="6"/>
  <c r="W350" i="6" s="1"/>
  <c r="U349" i="6"/>
  <c r="W348" i="6" s="1"/>
  <c r="T348" i="6" s="1"/>
  <c r="AG348" i="6" s="1"/>
  <c r="AD348" i="6" s="1"/>
  <c r="U345" i="6"/>
  <c r="U341" i="6"/>
  <c r="W340" i="6" s="1"/>
  <c r="AG340" i="6" s="1"/>
  <c r="AD340" i="6" s="1"/>
  <c r="U339" i="6"/>
  <c r="U335" i="6"/>
  <c r="U325" i="6"/>
  <c r="U321" i="6"/>
  <c r="U319" i="6"/>
  <c r="U307" i="6"/>
  <c r="W306" i="6" s="1"/>
  <c r="AG306" i="6" s="1"/>
  <c r="U305" i="6"/>
  <c r="U303" i="6"/>
  <c r="U301" i="6"/>
  <c r="W300" i="6" s="1"/>
  <c r="AG300" i="6" s="1"/>
  <c r="U299" i="6"/>
  <c r="U295" i="6"/>
  <c r="U289" i="6"/>
  <c r="U277" i="6"/>
  <c r="W276" i="6" s="1"/>
  <c r="AG276" i="6" s="1"/>
  <c r="AD276" i="6" s="1"/>
  <c r="U275" i="6"/>
  <c r="U271" i="6"/>
  <c r="U269" i="6"/>
  <c r="W268" i="6" s="1"/>
  <c r="AG268" i="6" s="1"/>
  <c r="AD268" i="6" s="1"/>
  <c r="U265" i="6"/>
  <c r="U263" i="6"/>
  <c r="U261" i="6"/>
  <c r="U259" i="6"/>
  <c r="W258" i="6" s="1"/>
  <c r="U247" i="6"/>
  <c r="U245" i="6"/>
  <c r="W244" i="6" s="1"/>
  <c r="AG244" i="6" s="1"/>
  <c r="AD244" i="6" s="1"/>
  <c r="U237" i="6"/>
  <c r="U235" i="6"/>
  <c r="U233" i="6"/>
  <c r="U229" i="6"/>
  <c r="U225" i="6"/>
  <c r="U221" i="6"/>
  <c r="U217" i="6"/>
  <c r="U203" i="6"/>
  <c r="U201" i="6"/>
  <c r="U199" i="6"/>
  <c r="W198" i="6" s="1"/>
  <c r="U191" i="6"/>
  <c r="U189" i="6"/>
  <c r="W188" i="6" s="1"/>
  <c r="AG188" i="6" s="1"/>
  <c r="AD188" i="6" s="1"/>
  <c r="U187" i="6"/>
  <c r="W186" i="6" s="1"/>
  <c r="AG186" i="6" s="1"/>
  <c r="U185" i="6"/>
  <c r="W184" i="6" s="1"/>
  <c r="U183" i="6"/>
  <c r="U171" i="6"/>
  <c r="W170" i="6" s="1"/>
  <c r="T170" i="6" s="1"/>
  <c r="AG170" i="6" s="1"/>
  <c r="AD170" i="6" s="1"/>
  <c r="U147" i="6"/>
  <c r="W146" i="6" s="1"/>
  <c r="AG146" i="6" s="1"/>
  <c r="AD146" i="6" s="1"/>
  <c r="U137" i="6"/>
  <c r="U133" i="6"/>
  <c r="W132" i="6" s="1"/>
  <c r="AG132" i="6" s="1"/>
  <c r="AD132" i="6" s="1"/>
  <c r="U129" i="6"/>
  <c r="U127" i="6"/>
  <c r="U125" i="6"/>
  <c r="U121" i="6"/>
  <c r="W120" i="6" s="1"/>
  <c r="T120" i="6" s="1"/>
  <c r="U115" i="6"/>
  <c r="W114" i="6" s="1"/>
  <c r="U257" i="6"/>
  <c r="U255" i="6"/>
  <c r="U253" i="6"/>
  <c r="U251" i="6"/>
  <c r="W250" i="6" s="1"/>
  <c r="T250" i="6" s="1"/>
  <c r="AG250" i="6" s="1"/>
  <c r="AD250" i="6" s="1"/>
  <c r="U249" i="6"/>
  <c r="U243" i="6"/>
  <c r="W242" i="6" s="1"/>
  <c r="AG242" i="6" s="1"/>
  <c r="U241" i="6"/>
  <c r="U239" i="6"/>
  <c r="U231" i="6"/>
  <c r="U227" i="6"/>
  <c r="U223" i="6"/>
  <c r="U219" i="6"/>
  <c r="U215" i="6"/>
  <c r="U213" i="6"/>
  <c r="U211" i="6"/>
  <c r="U209" i="6"/>
  <c r="U207" i="6"/>
  <c r="U205" i="6"/>
  <c r="W204" i="6" s="1"/>
  <c r="AG204" i="6" s="1"/>
  <c r="AD204" i="6" s="1"/>
  <c r="U197" i="6"/>
  <c r="W196" i="6" s="1"/>
  <c r="AG196" i="6" s="1"/>
  <c r="AD196" i="6" s="1"/>
  <c r="U195" i="6"/>
  <c r="U193" i="6"/>
  <c r="W192" i="6" s="1"/>
  <c r="U181" i="6"/>
  <c r="W180" i="6" s="1"/>
  <c r="U179" i="6"/>
  <c r="W178" i="6" s="1"/>
  <c r="U177" i="6"/>
  <c r="U175" i="6"/>
  <c r="W174" i="6" s="1"/>
  <c r="U173" i="6"/>
  <c r="W172" i="6" s="1"/>
  <c r="U169" i="6"/>
  <c r="U167" i="6"/>
  <c r="U165" i="6"/>
  <c r="U163" i="6"/>
  <c r="U161" i="6"/>
  <c r="U159" i="6"/>
  <c r="U157" i="6"/>
  <c r="U155" i="6"/>
  <c r="W154" i="6" s="1"/>
  <c r="T154" i="6" s="1"/>
  <c r="U153" i="6"/>
  <c r="U151" i="6"/>
  <c r="U149" i="6"/>
  <c r="W148" i="6" s="1"/>
  <c r="U145" i="6"/>
  <c r="U143" i="6"/>
  <c r="U141" i="6"/>
  <c r="U139" i="6"/>
  <c r="W138" i="6" s="1"/>
  <c r="U135" i="6"/>
  <c r="U131" i="6"/>
  <c r="W130" i="6" s="1"/>
  <c r="T130" i="6" s="1"/>
  <c r="U123" i="6"/>
  <c r="W122" i="6" s="1"/>
  <c r="T122" i="6" s="1"/>
  <c r="AG122" i="6" s="1"/>
  <c r="AD122" i="6" s="1"/>
  <c r="U119" i="6"/>
  <c r="W118" i="6" s="1"/>
  <c r="AG118" i="6" s="1"/>
  <c r="AD118" i="6" s="1"/>
  <c r="U117" i="6"/>
  <c r="W116" i="6" s="1"/>
  <c r="U113" i="6"/>
  <c r="W112" i="6" s="1"/>
  <c r="AG112" i="6" s="1"/>
  <c r="AD112" i="6" s="1"/>
  <c r="U111" i="6"/>
  <c r="W110" i="6" s="1"/>
  <c r="AG110" i="6" s="1"/>
  <c r="AD110" i="6" s="1"/>
  <c r="U109" i="6"/>
  <c r="W108" i="6" s="1"/>
  <c r="AG108" i="6" s="1"/>
  <c r="AD108" i="6" s="1"/>
  <c r="U103" i="6"/>
  <c r="U101" i="6"/>
  <c r="W100" i="6" s="1"/>
  <c r="AG100" i="6" s="1"/>
  <c r="AD100" i="6" s="1"/>
  <c r="U97" i="6"/>
  <c r="W96" i="6" s="1"/>
  <c r="AG96" i="6" s="1"/>
  <c r="AD96" i="6" s="1"/>
  <c r="U95" i="6"/>
  <c r="W94" i="6" s="1"/>
  <c r="AG94" i="6" s="1"/>
  <c r="U93" i="6"/>
  <c r="W92" i="6" s="1"/>
  <c r="AG92" i="6" s="1"/>
  <c r="AD92" i="6" s="1"/>
  <c r="U87" i="6"/>
  <c r="W86" i="6" s="1"/>
  <c r="AG86" i="6" s="1"/>
  <c r="AD86" i="6" s="1"/>
  <c r="U85" i="6"/>
  <c r="W84" i="6" s="1"/>
  <c r="AG84" i="6" s="1"/>
  <c r="AD84" i="6" s="1"/>
  <c r="U81" i="6"/>
  <c r="W80" i="6" s="1"/>
  <c r="AG80" i="6" s="1"/>
  <c r="AD80" i="6" s="1"/>
  <c r="U79" i="6"/>
  <c r="W78" i="6" s="1"/>
  <c r="U77" i="6"/>
  <c r="U75" i="6"/>
  <c r="U73" i="6"/>
  <c r="W72" i="6" s="1"/>
  <c r="AG72" i="6" s="1"/>
  <c r="U71" i="6"/>
  <c r="W70" i="6" s="1"/>
  <c r="AG70" i="6" s="1"/>
  <c r="AD70" i="6" s="1"/>
  <c r="U107" i="6"/>
  <c r="W106" i="6" s="1"/>
  <c r="AG106" i="6" s="1"/>
  <c r="U105" i="6"/>
  <c r="W104" i="6" s="1"/>
  <c r="U99" i="6"/>
  <c r="U91" i="6"/>
  <c r="W90" i="6" s="1"/>
  <c r="AG90" i="6" s="1"/>
  <c r="U89" i="6"/>
  <c r="W88" i="6" s="1"/>
  <c r="AG88" i="6" s="1"/>
  <c r="AD88" i="6" s="1"/>
  <c r="U83" i="6"/>
  <c r="W82" i="6" s="1"/>
  <c r="U69" i="6"/>
  <c r="W68" i="6" s="1"/>
  <c r="U67" i="6"/>
  <c r="W66" i="6" s="1"/>
  <c r="AG66" i="6" s="1"/>
  <c r="AD66" i="6" s="1"/>
  <c r="U63" i="6"/>
  <c r="U53" i="6"/>
  <c r="W52" i="6" s="1"/>
  <c r="U51" i="6"/>
  <c r="U43" i="6"/>
  <c r="W42" i="6" s="1"/>
  <c r="AG42" i="6" s="1"/>
  <c r="AD42" i="6" s="1"/>
  <c r="U39" i="6"/>
  <c r="U33" i="6"/>
  <c r="W32" i="6" s="1"/>
  <c r="U31" i="6"/>
  <c r="U27" i="6"/>
  <c r="U23" i="6"/>
  <c r="U19" i="6"/>
  <c r="W18" i="6" s="1"/>
  <c r="AG18" i="6" s="1"/>
  <c r="AD18" i="6" s="1"/>
  <c r="U15" i="6"/>
  <c r="U11" i="6"/>
  <c r="W10" i="6" s="1"/>
  <c r="U9" i="6"/>
  <c r="U65" i="6"/>
  <c r="W64" i="6" s="1"/>
  <c r="AG64" i="6" s="1"/>
  <c r="AD64" i="6" s="1"/>
  <c r="U61" i="6"/>
  <c r="W60" i="6" s="1"/>
  <c r="U59" i="6"/>
  <c r="W58" i="6" s="1"/>
  <c r="U57" i="6"/>
  <c r="W56" i="6" s="1"/>
  <c r="AG56" i="6" s="1"/>
  <c r="AD56" i="6" s="1"/>
  <c r="U55" i="6"/>
  <c r="W54" i="6" s="1"/>
  <c r="U49" i="6"/>
  <c r="W48" i="6" s="1"/>
  <c r="AG48" i="6" s="1"/>
  <c r="U47" i="6"/>
  <c r="W46" i="6" s="1"/>
  <c r="U45" i="6"/>
  <c r="W44" i="6" s="1"/>
  <c r="U41" i="6"/>
  <c r="U37" i="6"/>
  <c r="W36" i="6" s="1"/>
  <c r="AG36" i="6" s="1"/>
  <c r="U35" i="6"/>
  <c r="U29" i="6"/>
  <c r="W28" i="6" s="1"/>
  <c r="AG28" i="6" s="1"/>
  <c r="AD28" i="6" s="1"/>
  <c r="U25" i="6"/>
  <c r="U21" i="6"/>
  <c r="W20" i="6" s="1"/>
  <c r="AG20" i="6" s="1"/>
  <c r="AD20" i="6" s="1"/>
  <c r="U17" i="6"/>
  <c r="U13" i="6"/>
  <c r="W12" i="6" s="1"/>
  <c r="U7" i="6"/>
  <c r="Y2591" i="6"/>
  <c r="Y2587" i="6"/>
  <c r="Y2577" i="6"/>
  <c r="Y2573" i="6"/>
  <c r="Y2565" i="6"/>
  <c r="Y2563" i="6"/>
  <c r="Y2553" i="6"/>
  <c r="Y2549" i="6"/>
  <c r="Y2547" i="6"/>
  <c r="Y2545" i="6"/>
  <c r="Y2535" i="6"/>
  <c r="Y2513" i="6"/>
  <c r="Y2503" i="6"/>
  <c r="Y2499" i="6"/>
  <c r="Y2495" i="6"/>
  <c r="Y2491" i="6"/>
  <c r="Y2483" i="6"/>
  <c r="Y2473" i="6"/>
  <c r="Y2469" i="6"/>
  <c r="Y2465" i="6"/>
  <c r="Y2461" i="6"/>
  <c r="Y2453" i="6"/>
  <c r="Y2445" i="6"/>
  <c r="Y2443" i="6"/>
  <c r="Y2593" i="6"/>
  <c r="Y2589" i="6"/>
  <c r="Y2585" i="6"/>
  <c r="Y2583" i="6"/>
  <c r="Y2581" i="6"/>
  <c r="Y2579" i="6"/>
  <c r="Y2575" i="6"/>
  <c r="Y2571" i="6"/>
  <c r="Y2569" i="6"/>
  <c r="Y2567" i="6"/>
  <c r="Y2561" i="6"/>
  <c r="Y2559" i="6"/>
  <c r="Y2557" i="6"/>
  <c r="Y2555" i="6"/>
  <c r="Y2551" i="6"/>
  <c r="Y2543" i="6"/>
  <c r="Y2541" i="6"/>
  <c r="Y2539" i="6"/>
  <c r="Y2537" i="6"/>
  <c r="Y2533" i="6"/>
  <c r="Y2531" i="6"/>
  <c r="Y2529" i="6"/>
  <c r="Y2527" i="6"/>
  <c r="Y2525" i="6"/>
  <c r="Y2523" i="6"/>
  <c r="Y2521" i="6"/>
  <c r="Y2519" i="6"/>
  <c r="Y2517" i="6"/>
  <c r="Y2515" i="6"/>
  <c r="Y2511" i="6"/>
  <c r="Y2509" i="6"/>
  <c r="Y2507" i="6"/>
  <c r="Y2505" i="6"/>
  <c r="Y2501" i="6"/>
  <c r="Y2497" i="6"/>
  <c r="Y2493" i="6"/>
  <c r="Y2489" i="6"/>
  <c r="Y2487" i="6"/>
  <c r="Y2485" i="6"/>
  <c r="Y2481" i="6"/>
  <c r="Y2479" i="6"/>
  <c r="Y2477" i="6"/>
  <c r="Y2475" i="6"/>
  <c r="Y2471" i="6"/>
  <c r="Y2467" i="6"/>
  <c r="Y2463" i="6"/>
  <c r="Y2459" i="6"/>
  <c r="Y2457" i="6"/>
  <c r="Y2455" i="6"/>
  <c r="Y2451" i="6"/>
  <c r="Y2449" i="6"/>
  <c r="Y2447" i="6"/>
  <c r="Y2441" i="6"/>
  <c r="Y2439" i="6"/>
  <c r="Y2437" i="6"/>
  <c r="Y2433" i="6"/>
  <c r="Y2431" i="6"/>
  <c r="Y2429" i="6"/>
  <c r="Y2427" i="6"/>
  <c r="Y2425" i="6"/>
  <c r="Y2423" i="6"/>
  <c r="Y2419" i="6"/>
  <c r="Y2395" i="6"/>
  <c r="Y2391" i="6"/>
  <c r="Y2389" i="6"/>
  <c r="Y2383" i="6"/>
  <c r="Y2379" i="6"/>
  <c r="Y2377" i="6"/>
  <c r="Y2375" i="6"/>
  <c r="Y2371" i="6"/>
  <c r="Y2369" i="6"/>
  <c r="Y2365" i="6"/>
  <c r="Y2363" i="6"/>
  <c r="Y2361" i="6"/>
  <c r="Y2357" i="6"/>
  <c r="Y2355" i="6"/>
  <c r="Y2353" i="6"/>
  <c r="Y2351" i="6"/>
  <c r="Y2345" i="6"/>
  <c r="Y2341" i="6"/>
  <c r="Y2339" i="6"/>
  <c r="Y2325" i="6"/>
  <c r="Y2323" i="6"/>
  <c r="Y2319" i="6"/>
  <c r="Y2311" i="6"/>
  <c r="Y2309" i="6"/>
  <c r="Y2301" i="6"/>
  <c r="Y2281" i="6"/>
  <c r="Y2279" i="6"/>
  <c r="Y2277" i="6"/>
  <c r="Y2273" i="6"/>
  <c r="Y2265" i="6"/>
  <c r="Y2261" i="6"/>
  <c r="Y2259" i="6"/>
  <c r="Y2257" i="6"/>
  <c r="Y2255" i="6"/>
  <c r="Y2253" i="6"/>
  <c r="Y2249" i="6"/>
  <c r="Y2239" i="6"/>
  <c r="Y2223" i="6"/>
  <c r="Y2219" i="6"/>
  <c r="Y2217" i="6"/>
  <c r="Y2215" i="6"/>
  <c r="Y2213" i="6"/>
  <c r="Y2211" i="6"/>
  <c r="Y2209" i="6"/>
  <c r="Y2207" i="6"/>
  <c r="Y2197" i="6"/>
  <c r="Y2185" i="6"/>
  <c r="Y2183" i="6"/>
  <c r="Y2179" i="6"/>
  <c r="Y2177" i="6"/>
  <c r="Y2175" i="6"/>
  <c r="Y2173" i="6"/>
  <c r="Y2169" i="6"/>
  <c r="Y2435" i="6"/>
  <c r="Y2421" i="6"/>
  <c r="Y2417" i="6"/>
  <c r="Y2415" i="6"/>
  <c r="Y2413" i="6"/>
  <c r="Y2411" i="6"/>
  <c r="Y2409" i="6"/>
  <c r="Y2407" i="6"/>
  <c r="Y2405" i="6"/>
  <c r="Y2403" i="6"/>
  <c r="Y2401" i="6"/>
  <c r="Y2399" i="6"/>
  <c r="Y2397" i="6"/>
  <c r="Y2393" i="6"/>
  <c r="Y2387" i="6"/>
  <c r="Y2385" i="6"/>
  <c r="Y2381" i="6"/>
  <c r="Y2373" i="6"/>
  <c r="Y2367" i="6"/>
  <c r="Y2359" i="6"/>
  <c r="Y2349" i="6"/>
  <c r="Y2347" i="6"/>
  <c r="Y2343" i="6"/>
  <c r="Y2337" i="6"/>
  <c r="Y2335" i="6"/>
  <c r="Y2333" i="6"/>
  <c r="Y2331" i="6"/>
  <c r="Y2329" i="6"/>
  <c r="Y2327" i="6"/>
  <c r="Y2321" i="6"/>
  <c r="Y2317" i="6"/>
  <c r="Y2315" i="6"/>
  <c r="Y2313" i="6"/>
  <c r="Y2307" i="6"/>
  <c r="Y2305" i="6"/>
  <c r="Y2303" i="6"/>
  <c r="Y2299" i="6"/>
  <c r="Y2297" i="6"/>
  <c r="Y2295" i="6"/>
  <c r="Y2293" i="6"/>
  <c r="Y2291" i="6"/>
  <c r="Y2289" i="6"/>
  <c r="Y2287" i="6"/>
  <c r="Y2285" i="6"/>
  <c r="Y2283" i="6"/>
  <c r="Y2275" i="6"/>
  <c r="Y2271" i="6"/>
  <c r="Y2269" i="6"/>
  <c r="Y2267" i="6"/>
  <c r="Y2263" i="6"/>
  <c r="Y2251" i="6"/>
  <c r="Y2247" i="6"/>
  <c r="Y2245" i="6"/>
  <c r="Y2243" i="6"/>
  <c r="Y2241" i="6"/>
  <c r="Y2237" i="6"/>
  <c r="Y2235" i="6"/>
  <c r="Y2233" i="6"/>
  <c r="Y2231" i="6"/>
  <c r="Y2229" i="6"/>
  <c r="Y2227" i="6"/>
  <c r="Y2225" i="6"/>
  <c r="Y2221" i="6"/>
  <c r="Y2205" i="6"/>
  <c r="Y2203" i="6"/>
  <c r="Y2201" i="6"/>
  <c r="Y2199" i="6"/>
  <c r="Y2195" i="6"/>
  <c r="Y2193" i="6"/>
  <c r="Y2191" i="6"/>
  <c r="Y2189" i="6"/>
  <c r="Y2187" i="6"/>
  <c r="Y2181" i="6"/>
  <c r="Y2171" i="6"/>
  <c r="Y2167" i="6"/>
  <c r="Y2165" i="6"/>
  <c r="Y2163" i="6"/>
  <c r="Y2159" i="6"/>
  <c r="Y2155" i="6"/>
  <c r="Y2143" i="6"/>
  <c r="Y2141" i="6"/>
  <c r="Y2139" i="6"/>
  <c r="Y2137" i="6"/>
  <c r="Y2119" i="6"/>
  <c r="Y2109" i="6"/>
  <c r="Y2107" i="6"/>
  <c r="Y2103" i="6"/>
  <c r="Y2101" i="6"/>
  <c r="Y2089" i="6"/>
  <c r="Y2085" i="6"/>
  <c r="Y2083" i="6"/>
  <c r="Y2081" i="6"/>
  <c r="Y2079" i="6"/>
  <c r="Y2077" i="6"/>
  <c r="Y2073" i="6"/>
  <c r="Y2071" i="6"/>
  <c r="Y2069" i="6"/>
  <c r="Y2061" i="6"/>
  <c r="Y2059" i="6"/>
  <c r="Y2057" i="6"/>
  <c r="Y2055" i="6"/>
  <c r="Y2047" i="6"/>
  <c r="Y2043" i="6"/>
  <c r="Y2041" i="6"/>
  <c r="Y2039" i="6"/>
  <c r="Y2035" i="6"/>
  <c r="Y2021" i="6"/>
  <c r="Y2007" i="6"/>
  <c r="Y2005" i="6"/>
  <c r="Y1991" i="6"/>
  <c r="Y1989" i="6"/>
  <c r="Y1983" i="6"/>
  <c r="Y1981" i="6"/>
  <c r="Y1979" i="6"/>
  <c r="Y1977" i="6"/>
  <c r="Y1975" i="6"/>
  <c r="Y1973" i="6"/>
  <c r="Y1967" i="6"/>
  <c r="Y1965" i="6"/>
  <c r="Y1963" i="6"/>
  <c r="Y1961" i="6"/>
  <c r="Y1959" i="6"/>
  <c r="Y1953" i="6"/>
  <c r="Y1951" i="6"/>
  <c r="Y1949" i="6"/>
  <c r="Y1945" i="6"/>
  <c r="Y1943" i="6"/>
  <c r="Y1941" i="6"/>
  <c r="Y1937" i="6"/>
  <c r="Y1935" i="6"/>
  <c r="Y1929" i="6"/>
  <c r="Y1923" i="6"/>
  <c r="Y1921" i="6"/>
  <c r="Y1919" i="6"/>
  <c r="Y1917" i="6"/>
  <c r="Y1915" i="6"/>
  <c r="Y1913" i="6"/>
  <c r="Y1901" i="6"/>
  <c r="Y1899" i="6"/>
  <c r="Y1897" i="6"/>
  <c r="Y1891" i="6"/>
  <c r="Y1889" i="6"/>
  <c r="Y1887" i="6"/>
  <c r="Y1885" i="6"/>
  <c r="Y1883" i="6"/>
  <c r="Y1881" i="6"/>
  <c r="Y1879" i="6"/>
  <c r="Y1875" i="6"/>
  <c r="Y1873" i="6"/>
  <c r="Y1871" i="6"/>
  <c r="Y1869" i="6"/>
  <c r="Y1865" i="6"/>
  <c r="Y2161" i="6"/>
  <c r="Y2157" i="6"/>
  <c r="Y2153" i="6"/>
  <c r="Y2151" i="6"/>
  <c r="Y2149" i="6"/>
  <c r="Y2147" i="6"/>
  <c r="Y2145" i="6"/>
  <c r="Y2135" i="6"/>
  <c r="Y2133" i="6"/>
  <c r="Y2131" i="6"/>
  <c r="Y2129" i="6"/>
  <c r="Y2127" i="6"/>
  <c r="Y2125" i="6"/>
  <c r="Y2123" i="6"/>
  <c r="Y2121" i="6"/>
  <c r="Y2117" i="6"/>
  <c r="Y2115" i="6"/>
  <c r="Y2113" i="6"/>
  <c r="Y2111" i="6"/>
  <c r="Y2105" i="6"/>
  <c r="Y2099" i="6"/>
  <c r="Y2097" i="6"/>
  <c r="Y2095" i="6"/>
  <c r="Y2093" i="6"/>
  <c r="Y2091" i="6"/>
  <c r="Y2087" i="6"/>
  <c r="Y2075" i="6"/>
  <c r="Y2067" i="6"/>
  <c r="Y2065" i="6"/>
  <c r="Y2063" i="6"/>
  <c r="Y2053" i="6"/>
  <c r="Y2051" i="6"/>
  <c r="Y2049" i="6"/>
  <c r="Y2045" i="6"/>
  <c r="Y2037" i="6"/>
  <c r="Y2033" i="6"/>
  <c r="Y2031" i="6"/>
  <c r="Y2029" i="6"/>
  <c r="Y2027" i="6"/>
  <c r="Y2025" i="6"/>
  <c r="Y2023" i="6"/>
  <c r="Y2019" i="6"/>
  <c r="Y2017" i="6"/>
  <c r="Y2015" i="6"/>
  <c r="Y2013" i="6"/>
  <c r="Y2011" i="6"/>
  <c r="Y2009" i="6"/>
  <c r="Y2003" i="6"/>
  <c r="Y2001" i="6"/>
  <c r="Y1999" i="6"/>
  <c r="Y1997" i="6"/>
  <c r="Y1995" i="6"/>
  <c r="Y1993" i="6"/>
  <c r="Y1987" i="6"/>
  <c r="Y1985" i="6"/>
  <c r="Y1971" i="6"/>
  <c r="Y1969" i="6"/>
  <c r="Y1957" i="6"/>
  <c r="Y1955" i="6"/>
  <c r="Y1947" i="6"/>
  <c r="Y1939" i="6"/>
  <c r="Y1933" i="6"/>
  <c r="Y1931" i="6"/>
  <c r="Y1927" i="6"/>
  <c r="Y1925" i="6"/>
  <c r="Y1911" i="6"/>
  <c r="Y1909" i="6"/>
  <c r="Y1907" i="6"/>
  <c r="Y1905" i="6"/>
  <c r="Y1903" i="6"/>
  <c r="Y1895" i="6"/>
  <c r="Y1893" i="6"/>
  <c r="Y1877" i="6"/>
  <c r="Y1867" i="6"/>
  <c r="Y1863" i="6"/>
  <c r="Y1861" i="6"/>
  <c r="Y1859" i="6"/>
  <c r="Y1857" i="6"/>
  <c r="Y1855" i="6"/>
  <c r="Y1851" i="6"/>
  <c r="Y1849" i="6"/>
  <c r="Y1843" i="6"/>
  <c r="Y1841" i="6"/>
  <c r="Y1833" i="6"/>
  <c r="Y1831" i="6"/>
  <c r="Y1829" i="6"/>
  <c r="Y1827" i="6"/>
  <c r="Y1825" i="6"/>
  <c r="Y1821" i="6"/>
  <c r="Y1811" i="6"/>
  <c r="X1811" i="6" s="1"/>
  <c r="AA1810" i="6" s="1"/>
  <c r="Y1793" i="6"/>
  <c r="Y1791" i="6"/>
  <c r="Y1767" i="6"/>
  <c r="Y1755" i="6"/>
  <c r="Y1745" i="6"/>
  <c r="Y1743" i="6"/>
  <c r="Y1741" i="6"/>
  <c r="Y1737" i="6"/>
  <c r="Y1729" i="6"/>
  <c r="Y1727" i="6"/>
  <c r="Y1723" i="6"/>
  <c r="Y1719" i="6"/>
  <c r="Y1853" i="6"/>
  <c r="Y1847" i="6"/>
  <c r="Y1845" i="6"/>
  <c r="Y1839" i="6"/>
  <c r="Y1837" i="6"/>
  <c r="Y1835" i="6"/>
  <c r="Y1823" i="6"/>
  <c r="Y1819" i="6"/>
  <c r="Y1817" i="6"/>
  <c r="Y1815" i="6"/>
  <c r="Y1813" i="6"/>
  <c r="Y1809" i="6"/>
  <c r="Y1807" i="6"/>
  <c r="Y1805" i="6"/>
  <c r="Y1803" i="6"/>
  <c r="Y1801" i="6"/>
  <c r="Y1799" i="6"/>
  <c r="Y1797" i="6"/>
  <c r="Y1795" i="6"/>
  <c r="Y1789" i="6"/>
  <c r="Y1787" i="6"/>
  <c r="Y1785" i="6"/>
  <c r="Y1783" i="6"/>
  <c r="Y1781" i="6"/>
  <c r="Y1779" i="6"/>
  <c r="Y1777" i="6"/>
  <c r="Y1775" i="6"/>
  <c r="Y1773" i="6"/>
  <c r="Y1771" i="6"/>
  <c r="Y1769" i="6"/>
  <c r="Y1765" i="6"/>
  <c r="Y1763" i="6"/>
  <c r="Y1761" i="6"/>
  <c r="Y1759" i="6"/>
  <c r="Y1757" i="6"/>
  <c r="Y1753" i="6"/>
  <c r="Y1751" i="6"/>
  <c r="Y1749" i="6"/>
  <c r="Y1747" i="6"/>
  <c r="Y1739" i="6"/>
  <c r="Y1735" i="6"/>
  <c r="Y1733" i="6"/>
  <c r="Y1731" i="6"/>
  <c r="Y1725" i="6"/>
  <c r="Y1721" i="6"/>
  <c r="Y1717" i="6"/>
  <c r="Y1715" i="6"/>
  <c r="Y1713" i="6"/>
  <c r="Y1709" i="6"/>
  <c r="Y1707" i="6"/>
  <c r="Y1701" i="6"/>
  <c r="Y1697" i="6"/>
  <c r="Y1695" i="6"/>
  <c r="Y1693" i="6"/>
  <c r="Y1691" i="6"/>
  <c r="Y1689" i="6"/>
  <c r="Y1685" i="6"/>
  <c r="Y1683" i="6"/>
  <c r="Y1677" i="6"/>
  <c r="Y1675" i="6"/>
  <c r="Y1673" i="6"/>
  <c r="Y1671" i="6"/>
  <c r="Y1667" i="6"/>
  <c r="Y1663" i="6"/>
  <c r="Y1661" i="6"/>
  <c r="Y1659" i="6"/>
  <c r="Y1657" i="6"/>
  <c r="Y1655" i="6"/>
  <c r="Y1653" i="6"/>
  <c r="Y1651" i="6"/>
  <c r="Y1649" i="6"/>
  <c r="Y1645" i="6"/>
  <c r="Y1641" i="6"/>
  <c r="Y1639" i="6"/>
  <c r="Y1637" i="6"/>
  <c r="Y1635" i="6"/>
  <c r="Y1633" i="6"/>
  <c r="Y1629" i="6"/>
  <c r="Y1627" i="6"/>
  <c r="Y1625" i="6"/>
  <c r="Y1623" i="6"/>
  <c r="Y1621" i="6"/>
  <c r="Y1619" i="6"/>
  <c r="Y1611" i="6"/>
  <c r="Y1607" i="6"/>
  <c r="Y1605" i="6"/>
  <c r="Y1599" i="6"/>
  <c r="Y1593" i="6"/>
  <c r="Y1583" i="6"/>
  <c r="Y1581" i="6"/>
  <c r="Y1577" i="6"/>
  <c r="Y1575" i="6"/>
  <c r="Y1573" i="6"/>
  <c r="Y1571" i="6"/>
  <c r="Y1569" i="6"/>
  <c r="Y1565" i="6"/>
  <c r="Y1561" i="6"/>
  <c r="Y1557" i="6"/>
  <c r="Y1553" i="6"/>
  <c r="Y1551" i="6"/>
  <c r="Y1545" i="6"/>
  <c r="Y1541" i="6"/>
  <c r="Y1539" i="6"/>
  <c r="Y1537" i="6"/>
  <c r="Y1535" i="6"/>
  <c r="Y1533" i="6"/>
  <c r="Y1531" i="6"/>
  <c r="Y1529" i="6"/>
  <c r="Y1525" i="6"/>
  <c r="Y1521" i="6"/>
  <c r="Y1517" i="6"/>
  <c r="Y1515" i="6"/>
  <c r="Y1507" i="6"/>
  <c r="Y1497" i="6"/>
  <c r="Y1495" i="6"/>
  <c r="Y1493" i="6"/>
  <c r="Y1491" i="6"/>
  <c r="Y1479" i="6"/>
  <c r="Y1473" i="6"/>
  <c r="Y1469" i="6"/>
  <c r="Y1459" i="6"/>
  <c r="Y1457" i="6"/>
  <c r="Y1455" i="6"/>
  <c r="Y1453" i="6"/>
  <c r="Y1711" i="6"/>
  <c r="Y1705" i="6"/>
  <c r="Y1703" i="6"/>
  <c r="Y1699" i="6"/>
  <c r="Y1687" i="6"/>
  <c r="Y1681" i="6"/>
  <c r="Y1679" i="6"/>
  <c r="Y1669" i="6"/>
  <c r="Y1665" i="6"/>
  <c r="Y1647" i="6"/>
  <c r="Y1643" i="6"/>
  <c r="Y1631" i="6"/>
  <c r="Y1617" i="6"/>
  <c r="Y1615" i="6"/>
  <c r="Y1613" i="6"/>
  <c r="Y1609" i="6"/>
  <c r="Y1603" i="6"/>
  <c r="Y1601" i="6"/>
  <c r="Y1597" i="6"/>
  <c r="Y1595" i="6"/>
  <c r="Y1591" i="6"/>
  <c r="Y1589" i="6"/>
  <c r="Y1587" i="6"/>
  <c r="Y1585" i="6"/>
  <c r="Y1579" i="6"/>
  <c r="Y1567" i="6"/>
  <c r="Y1563" i="6"/>
  <c r="Y1559" i="6"/>
  <c r="Y1555" i="6"/>
  <c r="Y1549" i="6"/>
  <c r="Y1547" i="6"/>
  <c r="Y1543" i="6"/>
  <c r="Y1527" i="6"/>
  <c r="Y1523" i="6"/>
  <c r="Y1519" i="6"/>
  <c r="Y1513" i="6"/>
  <c r="Y1511" i="6"/>
  <c r="Y1509" i="6"/>
  <c r="Y1505" i="6"/>
  <c r="Y1503" i="6"/>
  <c r="Y1501" i="6"/>
  <c r="Y1499" i="6"/>
  <c r="Y1489" i="6"/>
  <c r="Y1487" i="6"/>
  <c r="Y1485" i="6"/>
  <c r="Y1483" i="6"/>
  <c r="Y1481" i="6"/>
  <c r="Y1477" i="6"/>
  <c r="Y1475" i="6"/>
  <c r="Y1471" i="6"/>
  <c r="Y1467" i="6"/>
  <c r="Y1465" i="6"/>
  <c r="Y1463" i="6"/>
  <c r="Y1461" i="6"/>
  <c r="Y1451" i="6"/>
  <c r="Y1449" i="6"/>
  <c r="Y1447" i="6"/>
  <c r="Y1433" i="6"/>
  <c r="Y1431" i="6"/>
  <c r="Y1429" i="6"/>
  <c r="Y1427" i="6"/>
  <c r="Y1425" i="6"/>
  <c r="Y1421" i="6"/>
  <c r="Y1417" i="6"/>
  <c r="Y1413" i="6"/>
  <c r="Y1411" i="6"/>
  <c r="Y1405" i="6"/>
  <c r="Y1403" i="6"/>
  <c r="Y1401" i="6"/>
  <c r="Y1399" i="6"/>
  <c r="Y1397" i="6"/>
  <c r="Y1391" i="6"/>
  <c r="Y1383" i="6"/>
  <c r="Y1377" i="6"/>
  <c r="Y1375" i="6"/>
  <c r="Y1373" i="6"/>
  <c r="Y1371" i="6"/>
  <c r="Y1369" i="6"/>
  <c r="Y1365" i="6"/>
  <c r="Y1363" i="6"/>
  <c r="Y1361" i="6"/>
  <c r="Y1349" i="6"/>
  <c r="Y1347" i="6"/>
  <c r="Y1331" i="6"/>
  <c r="Y1327" i="6"/>
  <c r="Y1325" i="6"/>
  <c r="Y1323" i="6"/>
  <c r="Y1309" i="6"/>
  <c r="Y1305" i="6"/>
  <c r="Y1303" i="6"/>
  <c r="Y1301" i="6"/>
  <c r="Y1299" i="6"/>
  <c r="Y1295" i="6"/>
  <c r="Y1287" i="6"/>
  <c r="Y1285" i="6"/>
  <c r="Y1267" i="6"/>
  <c r="Y1263" i="6"/>
  <c r="Y1259" i="6"/>
  <c r="Y1257" i="6"/>
  <c r="Y1253" i="6"/>
  <c r="Y1251" i="6"/>
  <c r="Y1249" i="6"/>
  <c r="Y1245" i="6"/>
  <c r="Y1241" i="6"/>
  <c r="Y1237" i="6"/>
  <c r="Y1229" i="6"/>
  <c r="Y1227" i="6"/>
  <c r="Y1219" i="6"/>
  <c r="Y1445" i="6"/>
  <c r="Y1443" i="6"/>
  <c r="Y1441" i="6"/>
  <c r="Y1439" i="6"/>
  <c r="Y1437" i="6"/>
  <c r="Y1435" i="6"/>
  <c r="Y1423" i="6"/>
  <c r="Y1419" i="6"/>
  <c r="Y1415" i="6"/>
  <c r="Y1409" i="6"/>
  <c r="Y1407" i="6"/>
  <c r="Y1395" i="6"/>
  <c r="Y1393" i="6"/>
  <c r="Y1389" i="6"/>
  <c r="Y1387" i="6"/>
  <c r="Y1385" i="6"/>
  <c r="Y1381" i="6"/>
  <c r="Y1379" i="6"/>
  <c r="Y1367" i="6"/>
  <c r="Y1359" i="6"/>
  <c r="Y1357" i="6"/>
  <c r="Y1355" i="6"/>
  <c r="Y1353" i="6"/>
  <c r="Y1351" i="6"/>
  <c r="Y1345" i="6"/>
  <c r="Y1343" i="6"/>
  <c r="Y1341" i="6"/>
  <c r="Y1339" i="6"/>
  <c r="Y1337" i="6"/>
  <c r="Y1335" i="6"/>
  <c r="Y1333" i="6"/>
  <c r="Y1329" i="6"/>
  <c r="Y1321" i="6"/>
  <c r="Y1319" i="6"/>
  <c r="Y1317" i="6"/>
  <c r="Y1315" i="6"/>
  <c r="Y1313" i="6"/>
  <c r="Y1311" i="6"/>
  <c r="Y1307" i="6"/>
  <c r="Y1297" i="6"/>
  <c r="Y1293" i="6"/>
  <c r="Y1291" i="6"/>
  <c r="Y1289" i="6"/>
  <c r="Y1283" i="6"/>
  <c r="Y1281" i="6"/>
  <c r="Y1279" i="6"/>
  <c r="Y1277" i="6"/>
  <c r="Y1275" i="6"/>
  <c r="Y1273" i="6"/>
  <c r="Y1271" i="6"/>
  <c r="Y1269" i="6"/>
  <c r="Y1265" i="6"/>
  <c r="Y1261" i="6"/>
  <c r="Y1255" i="6"/>
  <c r="Y1247" i="6"/>
  <c r="Y1243" i="6"/>
  <c r="Y1239" i="6"/>
  <c r="Y1235" i="6"/>
  <c r="Y1233" i="6"/>
  <c r="Y1231" i="6"/>
  <c r="Y1225" i="6"/>
  <c r="Y1223" i="6"/>
  <c r="Y1221" i="6"/>
  <c r="Y1217" i="6"/>
  <c r="Y1205" i="6"/>
  <c r="Y1203" i="6"/>
  <c r="Y1197" i="6"/>
  <c r="Y1195" i="6"/>
  <c r="Y1193" i="6"/>
  <c r="Y1191" i="6"/>
  <c r="Y1189" i="6"/>
  <c r="Y1187" i="6"/>
  <c r="Y1175" i="6"/>
  <c r="Y1171" i="6"/>
  <c r="Y1169" i="6"/>
  <c r="Y1165" i="6"/>
  <c r="Y1159" i="6"/>
  <c r="Y1153" i="6"/>
  <c r="Y1151" i="6"/>
  <c r="Y1147" i="6"/>
  <c r="Y1145" i="6"/>
  <c r="Y1143" i="6"/>
  <c r="Y1141" i="6"/>
  <c r="Y1137" i="6"/>
  <c r="Y1131" i="6"/>
  <c r="Y1125" i="6"/>
  <c r="Y1119" i="6"/>
  <c r="Y1107" i="6"/>
  <c r="Y1097" i="6"/>
  <c r="Y1093" i="6"/>
  <c r="Y1087" i="6"/>
  <c r="Y1069" i="6"/>
  <c r="Y1067" i="6"/>
  <c r="Y1065" i="6"/>
  <c r="Y1061" i="6"/>
  <c r="Y1053" i="6"/>
  <c r="Y1051" i="6"/>
  <c r="Y1049" i="6"/>
  <c r="Y1045" i="6"/>
  <c r="Y1041" i="6"/>
  <c r="Y1037" i="6"/>
  <c r="Y1033" i="6"/>
  <c r="Y1029" i="6"/>
  <c r="Y1013" i="6"/>
  <c r="Y1011" i="6"/>
  <c r="Y1009" i="6"/>
  <c r="Y1003" i="6"/>
  <c r="Y1001" i="6"/>
  <c r="Y999" i="6"/>
  <c r="Y997" i="6"/>
  <c r="Y961" i="6"/>
  <c r="Y959" i="6"/>
  <c r="Y957" i="6"/>
  <c r="Y955" i="6"/>
  <c r="Y953" i="6"/>
  <c r="Y941" i="6"/>
  <c r="Y937" i="6"/>
  <c r="Y935" i="6"/>
  <c r="Y931" i="6"/>
  <c r="Y927" i="6"/>
  <c r="Y923" i="6"/>
  <c r="Y919" i="6"/>
  <c r="Y917" i="6"/>
  <c r="Y915" i="6"/>
  <c r="Y913" i="6"/>
  <c r="Y905" i="6"/>
  <c r="Y897" i="6"/>
  <c r="Y895" i="6"/>
  <c r="Y893" i="6"/>
  <c r="Y891" i="6"/>
  <c r="Y889" i="6"/>
  <c r="Y887" i="6"/>
  <c r="Y885" i="6"/>
  <c r="Y873" i="6"/>
  <c r="Y871" i="6"/>
  <c r="Y869" i="6"/>
  <c r="Y867" i="6"/>
  <c r="Y865" i="6"/>
  <c r="Y863" i="6"/>
  <c r="Y857" i="6"/>
  <c r="Y855" i="6"/>
  <c r="Y845" i="6"/>
  <c r="Y843" i="6"/>
  <c r="Y841" i="6"/>
  <c r="Y839" i="6"/>
  <c r="Y837" i="6"/>
  <c r="Y833" i="6"/>
  <c r="Y829" i="6"/>
  <c r="Y825" i="6"/>
  <c r="Y823" i="6"/>
  <c r="Y821" i="6"/>
  <c r="Y819" i="6"/>
  <c r="Y817" i="6"/>
  <c r="Y813" i="6"/>
  <c r="Y811" i="6"/>
  <c r="Y807" i="6"/>
  <c r="Y1215" i="6"/>
  <c r="Y1213" i="6"/>
  <c r="Y1211" i="6"/>
  <c r="Y1209" i="6"/>
  <c r="Y1207" i="6"/>
  <c r="Y1201" i="6"/>
  <c r="Y1199" i="6"/>
  <c r="Y1185" i="6"/>
  <c r="Y1183" i="6"/>
  <c r="Y1181" i="6"/>
  <c r="Y1179" i="6"/>
  <c r="Y1177" i="6"/>
  <c r="Y1173" i="6"/>
  <c r="Y1167" i="6"/>
  <c r="Y1163" i="6"/>
  <c r="Y1161" i="6"/>
  <c r="Y1157" i="6"/>
  <c r="Y1155" i="6"/>
  <c r="Y1149" i="6"/>
  <c r="Y1139" i="6"/>
  <c r="Y1135" i="6"/>
  <c r="Y1133" i="6"/>
  <c r="Y1129" i="6"/>
  <c r="Y1127" i="6"/>
  <c r="Y1123" i="6"/>
  <c r="Y1121" i="6"/>
  <c r="Y1117" i="6"/>
  <c r="Y1115" i="6"/>
  <c r="Y1113" i="6"/>
  <c r="Y1111" i="6"/>
  <c r="Y1109" i="6"/>
  <c r="Y1105" i="6"/>
  <c r="Y1103" i="6"/>
  <c r="Y1101" i="6"/>
  <c r="Y1099" i="6"/>
  <c r="Y1095" i="6"/>
  <c r="Y1091" i="6"/>
  <c r="Y1089" i="6"/>
  <c r="Y1085" i="6"/>
  <c r="Y1083" i="6"/>
  <c r="Y1081" i="6"/>
  <c r="Y1079" i="6"/>
  <c r="Y1077" i="6"/>
  <c r="Y1075" i="6"/>
  <c r="Y1073" i="6"/>
  <c r="Y1071" i="6"/>
  <c r="Y1063" i="6"/>
  <c r="Y1059" i="6"/>
  <c r="Y1057" i="6"/>
  <c r="Y1055" i="6"/>
  <c r="Y1047" i="6"/>
  <c r="Y1043" i="6"/>
  <c r="Y1039" i="6"/>
  <c r="Y1035" i="6"/>
  <c r="Y1031" i="6"/>
  <c r="Y1027" i="6"/>
  <c r="Y1025" i="6"/>
  <c r="Y1023" i="6"/>
  <c r="Y1021" i="6"/>
  <c r="Y1019" i="6"/>
  <c r="Y1017" i="6"/>
  <c r="Y1015" i="6"/>
  <c r="Y1007" i="6"/>
  <c r="Y1005" i="6"/>
  <c r="Y995" i="6"/>
  <c r="Y993" i="6"/>
  <c r="Y991" i="6"/>
  <c r="Y989" i="6"/>
  <c r="Y987" i="6"/>
  <c r="Y985" i="6"/>
  <c r="Y983" i="6"/>
  <c r="Y981" i="6"/>
  <c r="Y979" i="6"/>
  <c r="Y977" i="6"/>
  <c r="Y975" i="6"/>
  <c r="Y973" i="6"/>
  <c r="Y971" i="6"/>
  <c r="Y969" i="6"/>
  <c r="Y967" i="6"/>
  <c r="Y965" i="6"/>
  <c r="Y963" i="6"/>
  <c r="Y951" i="6"/>
  <c r="Y949" i="6"/>
  <c r="Y947" i="6"/>
  <c r="Y945" i="6"/>
  <c r="Y943" i="6"/>
  <c r="Y939" i="6"/>
  <c r="Y933" i="6"/>
  <c r="Y929" i="6"/>
  <c r="Y925" i="6"/>
  <c r="Y921" i="6"/>
  <c r="Y911" i="6"/>
  <c r="Y909" i="6"/>
  <c r="Y907" i="6"/>
  <c r="Y903" i="6"/>
  <c r="Y901" i="6"/>
  <c r="Y899" i="6"/>
  <c r="Y883" i="6"/>
  <c r="Y881" i="6"/>
  <c r="Y879" i="6"/>
  <c r="Y877" i="6"/>
  <c r="Y875" i="6"/>
  <c r="Y861" i="6"/>
  <c r="Y859" i="6"/>
  <c r="Y853" i="6"/>
  <c r="Y851" i="6"/>
  <c r="Y849" i="6"/>
  <c r="Y847" i="6"/>
  <c r="Y835" i="6"/>
  <c r="Y831" i="6"/>
  <c r="Y827" i="6"/>
  <c r="Y815" i="6"/>
  <c r="Y809" i="6"/>
  <c r="Y805" i="6"/>
  <c r="Y801" i="6"/>
  <c r="Y783" i="6"/>
  <c r="Y781" i="6"/>
  <c r="Y779" i="6"/>
  <c r="Y777" i="6"/>
  <c r="Y775" i="6"/>
  <c r="Y773" i="6"/>
  <c r="Y771" i="6"/>
  <c r="Y753" i="6"/>
  <c r="Y751" i="6"/>
  <c r="Y749" i="6"/>
  <c r="Y747" i="6"/>
  <c r="Y729" i="6"/>
  <c r="Y727" i="6"/>
  <c r="Y725" i="6"/>
  <c r="Y723" i="6"/>
  <c r="Y721" i="6"/>
  <c r="Y719" i="6"/>
  <c r="Y717" i="6"/>
  <c r="Y705" i="6"/>
  <c r="Y701" i="6"/>
  <c r="Y699" i="6"/>
  <c r="Y695" i="6"/>
  <c r="Y691" i="6"/>
  <c r="Y689" i="6"/>
  <c r="Y687" i="6"/>
  <c r="Y681" i="6"/>
  <c r="Y679" i="6"/>
  <c r="Y677" i="6"/>
  <c r="Y669" i="6"/>
  <c r="Y667" i="6"/>
  <c r="Y649" i="6"/>
  <c r="Y647" i="6"/>
  <c r="Y645" i="6"/>
  <c r="Y643" i="6"/>
  <c r="Y641" i="6"/>
  <c r="Y629" i="6"/>
  <c r="Y627" i="6"/>
  <c r="Y621" i="6"/>
  <c r="Y617" i="6"/>
  <c r="Y613" i="6"/>
  <c r="Y609" i="6"/>
  <c r="Y605" i="6"/>
  <c r="Y599" i="6"/>
  <c r="Y591" i="6"/>
  <c r="Y587" i="6"/>
  <c r="Y585" i="6"/>
  <c r="Y583" i="6"/>
  <c r="Y581" i="6"/>
  <c r="Y579" i="6"/>
  <c r="Y577" i="6"/>
  <c r="Y571" i="6"/>
  <c r="Y559" i="6"/>
  <c r="Y557" i="6"/>
  <c r="Y555" i="6"/>
  <c r="Y553" i="6"/>
  <c r="Y551" i="6"/>
  <c r="Y549" i="6"/>
  <c r="Y547" i="6"/>
  <c r="Y545" i="6"/>
  <c r="Y541" i="6"/>
  <c r="Y539" i="6"/>
  <c r="Y537" i="6"/>
  <c r="Y527" i="6"/>
  <c r="Y517" i="6"/>
  <c r="Y515" i="6"/>
  <c r="Y511" i="6"/>
  <c r="Y507" i="6"/>
  <c r="Y505" i="6"/>
  <c r="Y499" i="6"/>
  <c r="Y495" i="6"/>
  <c r="Y493" i="6"/>
  <c r="Y491" i="6"/>
  <c r="Y489" i="6"/>
  <c r="Y487" i="6"/>
  <c r="Y477" i="6"/>
  <c r="Y475" i="6"/>
  <c r="Y473" i="6"/>
  <c r="Y471" i="6"/>
  <c r="Y469" i="6"/>
  <c r="Y447" i="6"/>
  <c r="Y443" i="6"/>
  <c r="Y441" i="6"/>
  <c r="Y437" i="6"/>
  <c r="Y433" i="6"/>
  <c r="Y431" i="6"/>
  <c r="Y429" i="6"/>
  <c r="Y425" i="6"/>
  <c r="Y423" i="6"/>
  <c r="Y421" i="6"/>
  <c r="Y419" i="6"/>
  <c r="Y417" i="6"/>
  <c r="Y415" i="6"/>
  <c r="Y413" i="6"/>
  <c r="Y397" i="6"/>
  <c r="Y391" i="6"/>
  <c r="Y353" i="6"/>
  <c r="Y351" i="6"/>
  <c r="Y349" i="6"/>
  <c r="Y345" i="6"/>
  <c r="Y341" i="6"/>
  <c r="Y339" i="6"/>
  <c r="Y335" i="6"/>
  <c r="Y325" i="6"/>
  <c r="Y321" i="6"/>
  <c r="Y319" i="6"/>
  <c r="Y307" i="6"/>
  <c r="Y305" i="6"/>
  <c r="Y303" i="6"/>
  <c r="Y301" i="6"/>
  <c r="Y299" i="6"/>
  <c r="Y295" i="6"/>
  <c r="Y289" i="6"/>
  <c r="Y277" i="6"/>
  <c r="Y275" i="6"/>
  <c r="Y271" i="6"/>
  <c r="Y269" i="6"/>
  <c r="Y803" i="6"/>
  <c r="Y799" i="6"/>
  <c r="Y797" i="6"/>
  <c r="Y795" i="6"/>
  <c r="Y793" i="6"/>
  <c r="Y791" i="6"/>
  <c r="Y789" i="6"/>
  <c r="Y787" i="6"/>
  <c r="Y785" i="6"/>
  <c r="Y769" i="6"/>
  <c r="Y767" i="6"/>
  <c r="Y765" i="6"/>
  <c r="Y763" i="6"/>
  <c r="Y761" i="6"/>
  <c r="Y759" i="6"/>
  <c r="Y757" i="6"/>
  <c r="Y755" i="6"/>
  <c r="Y745" i="6"/>
  <c r="Y743" i="6"/>
  <c r="Y741" i="6"/>
  <c r="Y739" i="6"/>
  <c r="Y737" i="6"/>
  <c r="Y735" i="6"/>
  <c r="Y733" i="6"/>
  <c r="Y731" i="6"/>
  <c r="Y715" i="6"/>
  <c r="Y713" i="6"/>
  <c r="Y711" i="6"/>
  <c r="Y709" i="6"/>
  <c r="Y707" i="6"/>
  <c r="Y703" i="6"/>
  <c r="Y697" i="6"/>
  <c r="Y693" i="6"/>
  <c r="Y685" i="6"/>
  <c r="Y683" i="6"/>
  <c r="Y675" i="6"/>
  <c r="Y673" i="6"/>
  <c r="Y671" i="6"/>
  <c r="Y665" i="6"/>
  <c r="Y663" i="6"/>
  <c r="Y661" i="6"/>
  <c r="Y659" i="6"/>
  <c r="Y657" i="6"/>
  <c r="Y655" i="6"/>
  <c r="Y653" i="6"/>
  <c r="Y651" i="6"/>
  <c r="Y639" i="6"/>
  <c r="Y637" i="6"/>
  <c r="Y635" i="6"/>
  <c r="Y633" i="6"/>
  <c r="Y631" i="6"/>
  <c r="Y625" i="6"/>
  <c r="Y623" i="6"/>
  <c r="Y619" i="6"/>
  <c r="Y615" i="6"/>
  <c r="Y611" i="6"/>
  <c r="Y607" i="6"/>
  <c r="Y603" i="6"/>
  <c r="Y601" i="6"/>
  <c r="Y597" i="6"/>
  <c r="Y595" i="6"/>
  <c r="Y593" i="6"/>
  <c r="Y589" i="6"/>
  <c r="Y575" i="6"/>
  <c r="Y573" i="6"/>
  <c r="Y569" i="6"/>
  <c r="Y567" i="6"/>
  <c r="Y565" i="6"/>
  <c r="Y563" i="6"/>
  <c r="Y561" i="6"/>
  <c r="Y543" i="6"/>
  <c r="Y535" i="6"/>
  <c r="Y533" i="6"/>
  <c r="Y531" i="6"/>
  <c r="Y529" i="6"/>
  <c r="Y525" i="6"/>
  <c r="Y523" i="6"/>
  <c r="Y521" i="6"/>
  <c r="Y519" i="6"/>
  <c r="Y513" i="6"/>
  <c r="Y509" i="6"/>
  <c r="Y503" i="6"/>
  <c r="Y501" i="6"/>
  <c r="Y497" i="6"/>
  <c r="Y485" i="6"/>
  <c r="Y483" i="6"/>
  <c r="Y481" i="6"/>
  <c r="Y479" i="6"/>
  <c r="Y467" i="6"/>
  <c r="Y465" i="6"/>
  <c r="Y463" i="6"/>
  <c r="Y461" i="6"/>
  <c r="Y459" i="6"/>
  <c r="Y457" i="6"/>
  <c r="Y455" i="6"/>
  <c r="Y453" i="6"/>
  <c r="Y451" i="6"/>
  <c r="Y449" i="6"/>
  <c r="Y445" i="6"/>
  <c r="Y439" i="6"/>
  <c r="Y435" i="6"/>
  <c r="Y427" i="6"/>
  <c r="Y411" i="6"/>
  <c r="Y409" i="6"/>
  <c r="Y407" i="6"/>
  <c r="Y405" i="6"/>
  <c r="Y403" i="6"/>
  <c r="Y401" i="6"/>
  <c r="Y399" i="6"/>
  <c r="Y395" i="6"/>
  <c r="Y393" i="6"/>
  <c r="Y389" i="6"/>
  <c r="Y387" i="6"/>
  <c r="Y385" i="6"/>
  <c r="Y383" i="6"/>
  <c r="Y381" i="6"/>
  <c r="Y379" i="6"/>
  <c r="Y377" i="6"/>
  <c r="Y375" i="6"/>
  <c r="Y373" i="6"/>
  <c r="Y371" i="6"/>
  <c r="Y369" i="6"/>
  <c r="Y367" i="6"/>
  <c r="Y365" i="6"/>
  <c r="Y363" i="6"/>
  <c r="Y361" i="6"/>
  <c r="Y359" i="6"/>
  <c r="Y357" i="6"/>
  <c r="Y355" i="6"/>
  <c r="Y347" i="6"/>
  <c r="Y343" i="6"/>
  <c r="Y337" i="6"/>
  <c r="Y333" i="6"/>
  <c r="Y331" i="6"/>
  <c r="Y329" i="6"/>
  <c r="Y327" i="6"/>
  <c r="Y323" i="6"/>
  <c r="Y317" i="6"/>
  <c r="Y315" i="6"/>
  <c r="Y313" i="6"/>
  <c r="Y311" i="6"/>
  <c r="Y309" i="6"/>
  <c r="Y297" i="6"/>
  <c r="Y293" i="6"/>
  <c r="Y291" i="6"/>
  <c r="Y287" i="6"/>
  <c r="Y285" i="6"/>
  <c r="Y283" i="6"/>
  <c r="Y281" i="6"/>
  <c r="Y279" i="6"/>
  <c r="Y273" i="6"/>
  <c r="Y267" i="6"/>
  <c r="Y257" i="6"/>
  <c r="Y255" i="6"/>
  <c r="Y253" i="6"/>
  <c r="Y251" i="6"/>
  <c r="Y249" i="6"/>
  <c r="Y243" i="6"/>
  <c r="Y241" i="6"/>
  <c r="Y239" i="6"/>
  <c r="Y231" i="6"/>
  <c r="Y227" i="6"/>
  <c r="Y223" i="6"/>
  <c r="Y219" i="6"/>
  <c r="Y215" i="6"/>
  <c r="Y213" i="6"/>
  <c r="Y211" i="6"/>
  <c r="Y209" i="6"/>
  <c r="Y207" i="6"/>
  <c r="Y205" i="6"/>
  <c r="Y197" i="6"/>
  <c r="Y195" i="6"/>
  <c r="Y193" i="6"/>
  <c r="Y181" i="6"/>
  <c r="Y179" i="6"/>
  <c r="Y177" i="6"/>
  <c r="Y175" i="6"/>
  <c r="Y173" i="6"/>
  <c r="Y169" i="6"/>
  <c r="Y167" i="6"/>
  <c r="Y165" i="6"/>
  <c r="Y163" i="6"/>
  <c r="Y161" i="6"/>
  <c r="Y159" i="6"/>
  <c r="Y157" i="6"/>
  <c r="Y155" i="6"/>
  <c r="Y153" i="6"/>
  <c r="Y151" i="6"/>
  <c r="Y149" i="6"/>
  <c r="Y145" i="6"/>
  <c r="Y143" i="6"/>
  <c r="Y141" i="6"/>
  <c r="Y139" i="6"/>
  <c r="Y135" i="6"/>
  <c r="Y133" i="6"/>
  <c r="X133" i="6" s="1"/>
  <c r="AA132" i="6" s="1"/>
  <c r="Y131" i="6"/>
  <c r="Y123" i="6"/>
  <c r="Y119" i="6"/>
  <c r="Y117" i="6"/>
  <c r="Y113" i="6"/>
  <c r="Y111" i="6"/>
  <c r="Y265" i="6"/>
  <c r="Y263" i="6"/>
  <c r="Y261" i="6"/>
  <c r="Y259" i="6"/>
  <c r="Y247" i="6"/>
  <c r="Y245" i="6"/>
  <c r="Y237" i="6"/>
  <c r="Y235" i="6"/>
  <c r="Y233" i="6"/>
  <c r="Y229" i="6"/>
  <c r="Y225" i="6"/>
  <c r="Y221" i="6"/>
  <c r="Y217" i="6"/>
  <c r="Y203" i="6"/>
  <c r="Y201" i="6"/>
  <c r="Y199" i="6"/>
  <c r="Y191" i="6"/>
  <c r="Y189" i="6"/>
  <c r="Y187" i="6"/>
  <c r="Y185" i="6"/>
  <c r="Y183" i="6"/>
  <c r="Y171" i="6"/>
  <c r="Y147" i="6"/>
  <c r="Y137" i="6"/>
  <c r="Y129" i="6"/>
  <c r="Y127" i="6"/>
  <c r="Y125" i="6"/>
  <c r="Y121" i="6"/>
  <c r="Y115" i="6"/>
  <c r="Y107" i="6"/>
  <c r="Y105" i="6"/>
  <c r="Y99" i="6"/>
  <c r="Y91" i="6"/>
  <c r="Y89" i="6"/>
  <c r="Y83" i="6"/>
  <c r="Y69" i="6"/>
  <c r="Y67" i="6"/>
  <c r="Y109" i="6"/>
  <c r="Y103" i="6"/>
  <c r="Y101" i="6"/>
  <c r="Y97" i="6"/>
  <c r="Y95" i="6"/>
  <c r="Y93" i="6"/>
  <c r="Y87" i="6"/>
  <c r="Y85" i="6"/>
  <c r="Y81" i="6"/>
  <c r="Y79" i="6"/>
  <c r="Y77" i="6"/>
  <c r="Y75" i="6"/>
  <c r="Y73" i="6"/>
  <c r="Y71" i="6"/>
  <c r="Y65" i="6"/>
  <c r="Y61" i="6"/>
  <c r="Y59" i="6"/>
  <c r="Y57" i="6"/>
  <c r="Y55" i="6"/>
  <c r="Y49" i="6"/>
  <c r="Y47" i="6"/>
  <c r="Y45" i="6"/>
  <c r="Y41" i="6"/>
  <c r="Y37" i="6"/>
  <c r="Y35" i="6"/>
  <c r="Y29" i="6"/>
  <c r="Y25" i="6"/>
  <c r="Y21" i="6"/>
  <c r="Y17" i="6"/>
  <c r="Y13" i="6"/>
  <c r="Y7" i="6"/>
  <c r="Y63" i="6"/>
  <c r="Y53" i="6"/>
  <c r="Y51" i="6"/>
  <c r="Y43" i="6"/>
  <c r="Y39" i="6"/>
  <c r="Y33" i="6"/>
  <c r="Y31" i="6"/>
  <c r="Y27" i="6"/>
  <c r="Y23" i="6"/>
  <c r="Y19" i="6"/>
  <c r="Y15" i="6"/>
  <c r="Y11" i="6"/>
  <c r="Y9" i="6"/>
  <c r="Y4" i="6"/>
  <c r="X2593" i="6"/>
  <c r="X2589" i="6"/>
  <c r="X2585" i="6"/>
  <c r="X2583" i="6"/>
  <c r="X2581" i="6"/>
  <c r="X2579" i="6"/>
  <c r="X2575" i="6"/>
  <c r="X2571" i="6"/>
  <c r="X2569" i="6"/>
  <c r="X2567" i="6"/>
  <c r="X2561" i="6"/>
  <c r="X2559" i="6"/>
  <c r="X2557" i="6"/>
  <c r="X2555" i="6"/>
  <c r="X2551" i="6"/>
  <c r="X2543" i="6"/>
  <c r="X2541" i="6"/>
  <c r="X2539" i="6"/>
  <c r="X2537" i="6"/>
  <c r="X2533" i="6"/>
  <c r="X2531" i="6"/>
  <c r="X2529" i="6"/>
  <c r="X2527" i="6"/>
  <c r="X2525" i="6"/>
  <c r="X2523" i="6"/>
  <c r="X2521" i="6"/>
  <c r="X2519" i="6"/>
  <c r="X2517" i="6"/>
  <c r="X2515" i="6"/>
  <c r="X2511" i="6"/>
  <c r="X2509" i="6"/>
  <c r="X2507" i="6"/>
  <c r="X2505" i="6"/>
  <c r="X2501" i="6"/>
  <c r="X2497" i="6"/>
  <c r="X2493" i="6"/>
  <c r="X2489" i="6"/>
  <c r="X2487" i="6"/>
  <c r="X2485" i="6"/>
  <c r="X2481" i="6"/>
  <c r="X2479" i="6"/>
  <c r="X2477" i="6"/>
  <c r="X2475" i="6"/>
  <c r="X2471" i="6"/>
  <c r="X2467" i="6"/>
  <c r="X2463" i="6"/>
  <c r="X2459" i="6"/>
  <c r="X2457" i="6"/>
  <c r="X2455" i="6"/>
  <c r="X2451" i="6"/>
  <c r="X2449" i="6"/>
  <c r="X2447" i="6"/>
  <c r="X2441" i="6"/>
  <c r="X2439" i="6"/>
  <c r="X2591" i="6"/>
  <c r="X2587" i="6"/>
  <c r="X2577" i="6"/>
  <c r="X2573" i="6"/>
  <c r="X2565" i="6"/>
  <c r="X2563" i="6"/>
  <c r="X2553" i="6"/>
  <c r="X2549" i="6"/>
  <c r="X2547" i="6"/>
  <c r="X2545" i="6"/>
  <c r="X2535" i="6"/>
  <c r="X2513" i="6"/>
  <c r="X2503" i="6"/>
  <c r="X2499" i="6"/>
  <c r="X2495" i="6"/>
  <c r="X2491" i="6"/>
  <c r="X2483" i="6"/>
  <c r="X2473" i="6"/>
  <c r="X2469" i="6"/>
  <c r="X2465" i="6"/>
  <c r="X2461" i="6"/>
  <c r="X2453" i="6"/>
  <c r="X2445" i="6"/>
  <c r="X2443" i="6"/>
  <c r="X2435" i="6"/>
  <c r="X2421" i="6"/>
  <c r="X2417" i="6"/>
  <c r="X2415" i="6"/>
  <c r="X2413" i="6"/>
  <c r="X2411" i="6"/>
  <c r="X2409" i="6"/>
  <c r="X2407" i="6"/>
  <c r="X2405" i="6"/>
  <c r="X2403" i="6"/>
  <c r="X2401" i="6"/>
  <c r="X2399" i="6"/>
  <c r="X2397" i="6"/>
  <c r="X2393" i="6"/>
  <c r="X2387" i="6"/>
  <c r="X2385" i="6"/>
  <c r="X2381" i="6"/>
  <c r="X2373" i="6"/>
  <c r="X2367" i="6"/>
  <c r="X2359" i="6"/>
  <c r="X2349" i="6"/>
  <c r="X2347" i="6"/>
  <c r="X2343" i="6"/>
  <c r="X2337" i="6"/>
  <c r="X2335" i="6"/>
  <c r="X2333" i="6"/>
  <c r="X2331" i="6"/>
  <c r="X2329" i="6"/>
  <c r="X2327" i="6"/>
  <c r="X2321" i="6"/>
  <c r="X2317" i="6"/>
  <c r="X2315" i="6"/>
  <c r="X2313" i="6"/>
  <c r="X2307" i="6"/>
  <c r="X2305" i="6"/>
  <c r="X2303" i="6"/>
  <c r="X2299" i="6"/>
  <c r="X2297" i="6"/>
  <c r="X2295" i="6"/>
  <c r="X2293" i="6"/>
  <c r="X2291" i="6"/>
  <c r="X2289" i="6"/>
  <c r="X2287" i="6"/>
  <c r="X2285" i="6"/>
  <c r="X2283" i="6"/>
  <c r="X2275" i="6"/>
  <c r="X2271" i="6"/>
  <c r="X2269" i="6"/>
  <c r="X2267" i="6"/>
  <c r="X2263" i="6"/>
  <c r="X2251" i="6"/>
  <c r="X2247" i="6"/>
  <c r="X2245" i="6"/>
  <c r="X2243" i="6"/>
  <c r="X2241" i="6"/>
  <c r="X2237" i="6"/>
  <c r="X2235" i="6"/>
  <c r="X2233" i="6"/>
  <c r="X2231" i="6"/>
  <c r="X2229" i="6"/>
  <c r="X2227" i="6"/>
  <c r="X2225" i="6"/>
  <c r="X2221" i="6"/>
  <c r="X2205" i="6"/>
  <c r="X2203" i="6"/>
  <c r="X2201" i="6"/>
  <c r="X2199" i="6"/>
  <c r="X2195" i="6"/>
  <c r="X2193" i="6"/>
  <c r="X2191" i="6"/>
  <c r="X2189" i="6"/>
  <c r="X2187" i="6"/>
  <c r="X2181" i="6"/>
  <c r="X2171" i="6"/>
  <c r="X2167" i="6"/>
  <c r="X2165" i="6"/>
  <c r="X2163" i="6"/>
  <c r="X2437" i="6"/>
  <c r="X2433" i="6"/>
  <c r="X2431" i="6"/>
  <c r="X2429" i="6"/>
  <c r="X2427" i="6"/>
  <c r="X2425" i="6"/>
  <c r="X2423" i="6"/>
  <c r="X2419" i="6"/>
  <c r="X2395" i="6"/>
  <c r="X2391" i="6"/>
  <c r="X2389" i="6"/>
  <c r="X2383" i="6"/>
  <c r="X2379" i="6"/>
  <c r="X2377" i="6"/>
  <c r="X2375" i="6"/>
  <c r="X2371" i="6"/>
  <c r="X2369" i="6"/>
  <c r="X2365" i="6"/>
  <c r="X2363" i="6"/>
  <c r="X2361" i="6"/>
  <c r="X2357" i="6"/>
  <c r="X2355" i="6"/>
  <c r="X2353" i="6"/>
  <c r="X2351" i="6"/>
  <c r="X2345" i="6"/>
  <c r="X2341" i="6"/>
  <c r="X2339" i="6"/>
  <c r="X2325" i="6"/>
  <c r="X2323" i="6"/>
  <c r="X2319" i="6"/>
  <c r="X2311" i="6"/>
  <c r="X2309" i="6"/>
  <c r="X2301" i="6"/>
  <c r="X2281" i="6"/>
  <c r="X2279" i="6"/>
  <c r="X2277" i="6"/>
  <c r="X2273" i="6"/>
  <c r="X2265" i="6"/>
  <c r="X2261" i="6"/>
  <c r="X2259" i="6"/>
  <c r="X2257" i="6"/>
  <c r="X2255" i="6"/>
  <c r="X2253" i="6"/>
  <c r="X2249" i="6"/>
  <c r="X2239" i="6"/>
  <c r="X2223" i="6"/>
  <c r="X2219" i="6"/>
  <c r="X2217" i="6"/>
  <c r="X2215" i="6"/>
  <c r="X2213" i="6"/>
  <c r="X2211" i="6"/>
  <c r="X2209" i="6"/>
  <c r="X2207" i="6"/>
  <c r="X2197" i="6"/>
  <c r="X2185" i="6"/>
  <c r="X2183" i="6"/>
  <c r="X2179" i="6"/>
  <c r="X2177" i="6"/>
  <c r="X2175" i="6"/>
  <c r="X2173" i="6"/>
  <c r="X2169" i="6"/>
  <c r="X2161" i="6"/>
  <c r="X2157" i="6"/>
  <c r="X2153" i="6"/>
  <c r="X2151" i="6"/>
  <c r="X2149" i="6"/>
  <c r="X2147" i="6"/>
  <c r="X2145" i="6"/>
  <c r="X2135" i="6"/>
  <c r="X2133" i="6"/>
  <c r="X2131" i="6"/>
  <c r="X2129" i="6"/>
  <c r="X2127" i="6"/>
  <c r="X2125" i="6"/>
  <c r="X2123" i="6"/>
  <c r="X2121" i="6"/>
  <c r="X2117" i="6"/>
  <c r="X2115" i="6"/>
  <c r="X2113" i="6"/>
  <c r="X2111" i="6"/>
  <c r="X2105" i="6"/>
  <c r="X2099" i="6"/>
  <c r="X2097" i="6"/>
  <c r="X2095" i="6"/>
  <c r="X2093" i="6"/>
  <c r="X2091" i="6"/>
  <c r="X2087" i="6"/>
  <c r="X2075" i="6"/>
  <c r="X2067" i="6"/>
  <c r="X2065" i="6"/>
  <c r="X2063" i="6"/>
  <c r="X2053" i="6"/>
  <c r="X2051" i="6"/>
  <c r="X2049" i="6"/>
  <c r="X2045" i="6"/>
  <c r="X2037" i="6"/>
  <c r="X2033" i="6"/>
  <c r="X2031" i="6"/>
  <c r="X2029" i="6"/>
  <c r="X2027" i="6"/>
  <c r="X2025" i="6"/>
  <c r="X2023" i="6"/>
  <c r="X2019" i="6"/>
  <c r="X2017" i="6"/>
  <c r="X2015" i="6"/>
  <c r="X2013" i="6"/>
  <c r="X2011" i="6"/>
  <c r="X2009" i="6"/>
  <c r="X2003" i="6"/>
  <c r="X2001" i="6"/>
  <c r="X1999" i="6"/>
  <c r="X1997" i="6"/>
  <c r="X1995" i="6"/>
  <c r="X1993" i="6"/>
  <c r="X1987" i="6"/>
  <c r="X1985" i="6"/>
  <c r="X1971" i="6"/>
  <c r="X1969" i="6"/>
  <c r="X1957" i="6"/>
  <c r="X1955" i="6"/>
  <c r="X1947" i="6"/>
  <c r="X1939" i="6"/>
  <c r="X1933" i="6"/>
  <c r="X1931" i="6"/>
  <c r="X1927" i="6"/>
  <c r="X1925" i="6"/>
  <c r="X1911" i="6"/>
  <c r="X1909" i="6"/>
  <c r="X1907" i="6"/>
  <c r="X1905" i="6"/>
  <c r="X1903" i="6"/>
  <c r="X1895" i="6"/>
  <c r="X1893" i="6"/>
  <c r="X1877" i="6"/>
  <c r="X1867" i="6"/>
  <c r="X1863" i="6"/>
  <c r="X1861" i="6"/>
  <c r="X2159" i="6"/>
  <c r="X2155" i="6"/>
  <c r="X2143" i="6"/>
  <c r="X2141" i="6"/>
  <c r="X2139" i="6"/>
  <c r="X2137" i="6"/>
  <c r="X2119" i="6"/>
  <c r="X2109" i="6"/>
  <c r="X2107" i="6"/>
  <c r="X2103" i="6"/>
  <c r="X2101" i="6"/>
  <c r="X2089" i="6"/>
  <c r="X2085" i="6"/>
  <c r="X2083" i="6"/>
  <c r="X2081" i="6"/>
  <c r="X2079" i="6"/>
  <c r="X2077" i="6"/>
  <c r="X2073" i="6"/>
  <c r="X2071" i="6"/>
  <c r="X2069" i="6"/>
  <c r="X2061" i="6"/>
  <c r="X2059" i="6"/>
  <c r="X2057" i="6"/>
  <c r="X2055" i="6"/>
  <c r="X2047" i="6"/>
  <c r="X2043" i="6"/>
  <c r="X2041" i="6"/>
  <c r="X2039" i="6"/>
  <c r="X2035" i="6"/>
  <c r="X2021" i="6"/>
  <c r="X2007" i="6"/>
  <c r="X2005" i="6"/>
  <c r="X1991" i="6"/>
  <c r="X1989" i="6"/>
  <c r="X1983" i="6"/>
  <c r="X1981" i="6"/>
  <c r="X1979" i="6"/>
  <c r="X1977" i="6"/>
  <c r="X1975" i="6"/>
  <c r="X1973" i="6"/>
  <c r="X1967" i="6"/>
  <c r="X1965" i="6"/>
  <c r="X1963" i="6"/>
  <c r="X1961" i="6"/>
  <c r="X1959" i="6"/>
  <c r="X1953" i="6"/>
  <c r="X1951" i="6"/>
  <c r="X1949" i="6"/>
  <c r="X1945" i="6"/>
  <c r="X1943" i="6"/>
  <c r="X1941" i="6"/>
  <c r="X1937" i="6"/>
  <c r="X1935" i="6"/>
  <c r="X1929" i="6"/>
  <c r="X1923" i="6"/>
  <c r="X1921" i="6"/>
  <c r="X1919" i="6"/>
  <c r="X1917" i="6"/>
  <c r="X1915" i="6"/>
  <c r="X1913" i="6"/>
  <c r="X1901" i="6"/>
  <c r="X1899" i="6"/>
  <c r="X1897" i="6"/>
  <c r="X1891" i="6"/>
  <c r="X1889" i="6"/>
  <c r="X1887" i="6"/>
  <c r="X1885" i="6"/>
  <c r="X1883" i="6"/>
  <c r="X1881" i="6"/>
  <c r="X1879" i="6"/>
  <c r="X1875" i="6"/>
  <c r="X1873" i="6"/>
  <c r="X1871" i="6"/>
  <c r="X1869" i="6"/>
  <c r="X1865" i="6"/>
  <c r="X1853" i="6"/>
  <c r="X1847" i="6"/>
  <c r="X1845" i="6"/>
  <c r="X1839" i="6"/>
  <c r="X1837" i="6"/>
  <c r="X1835" i="6"/>
  <c r="X1823" i="6"/>
  <c r="X1819" i="6"/>
  <c r="X1817" i="6"/>
  <c r="X1815" i="6"/>
  <c r="X1813" i="6"/>
  <c r="X1809" i="6"/>
  <c r="X1807" i="6"/>
  <c r="X1805" i="6"/>
  <c r="X1803" i="6"/>
  <c r="X1801" i="6"/>
  <c r="X1799" i="6"/>
  <c r="X1797" i="6"/>
  <c r="X1795" i="6"/>
  <c r="X1789" i="6"/>
  <c r="X1787" i="6"/>
  <c r="X1785" i="6"/>
  <c r="X1783" i="6"/>
  <c r="X1781" i="6"/>
  <c r="X1779" i="6"/>
  <c r="X1777" i="6"/>
  <c r="X1775" i="6"/>
  <c r="X1773" i="6"/>
  <c r="X1771" i="6"/>
  <c r="X1769" i="6"/>
  <c r="AA1768" i="6" s="1"/>
  <c r="AB1768" i="6" s="1"/>
  <c r="AC1768" i="6" s="1"/>
  <c r="X1765" i="6"/>
  <c r="X1763" i="6"/>
  <c r="X1761" i="6"/>
  <c r="X1759" i="6"/>
  <c r="X1757" i="6"/>
  <c r="X1753" i="6"/>
  <c r="X1751" i="6"/>
  <c r="X1749" i="6"/>
  <c r="X1747" i="6"/>
  <c r="X1739" i="6"/>
  <c r="X1735" i="6"/>
  <c r="X1733" i="6"/>
  <c r="X1731" i="6"/>
  <c r="X1725" i="6"/>
  <c r="X1721" i="6"/>
  <c r="X1859" i="6"/>
  <c r="X1857" i="6"/>
  <c r="X1855" i="6"/>
  <c r="X1851" i="6"/>
  <c r="X1849" i="6"/>
  <c r="X1843" i="6"/>
  <c r="X1841" i="6"/>
  <c r="X1833" i="6"/>
  <c r="X1831" i="6"/>
  <c r="X1829" i="6"/>
  <c r="X1827" i="6"/>
  <c r="X1825" i="6"/>
  <c r="X1821" i="6"/>
  <c r="X1793" i="6"/>
  <c r="X1791" i="6"/>
  <c r="X1767" i="6"/>
  <c r="X1755" i="6"/>
  <c r="X1745" i="6"/>
  <c r="X1743" i="6"/>
  <c r="X1741" i="6"/>
  <c r="X1737" i="6"/>
  <c r="X1729" i="6"/>
  <c r="X1727" i="6"/>
  <c r="X1723" i="6"/>
  <c r="X1719" i="6"/>
  <c r="X1711" i="6"/>
  <c r="X1705" i="6"/>
  <c r="X1703" i="6"/>
  <c r="X1699" i="6"/>
  <c r="X1687" i="6"/>
  <c r="X1681" i="6"/>
  <c r="X1679" i="6"/>
  <c r="X1669" i="6"/>
  <c r="X1665" i="6"/>
  <c r="X1647" i="6"/>
  <c r="X1643" i="6"/>
  <c r="X1631" i="6"/>
  <c r="X1617" i="6"/>
  <c r="X1615" i="6"/>
  <c r="X1613" i="6"/>
  <c r="X1609" i="6"/>
  <c r="X1603" i="6"/>
  <c r="X1601" i="6"/>
  <c r="X1597" i="6"/>
  <c r="X1595" i="6"/>
  <c r="X1591" i="6"/>
  <c r="X1589" i="6"/>
  <c r="X1587" i="6"/>
  <c r="X1585" i="6"/>
  <c r="X1579" i="6"/>
  <c r="X1567" i="6"/>
  <c r="X1563" i="6"/>
  <c r="X1559" i="6"/>
  <c r="X1555" i="6"/>
  <c r="X1549" i="6"/>
  <c r="X1547" i="6"/>
  <c r="X1543" i="6"/>
  <c r="X1527" i="6"/>
  <c r="X1523" i="6"/>
  <c r="X1519" i="6"/>
  <c r="X1513" i="6"/>
  <c r="X1511" i="6"/>
  <c r="X1509" i="6"/>
  <c r="X1505" i="6"/>
  <c r="X1503" i="6"/>
  <c r="X1501" i="6"/>
  <c r="X1499" i="6"/>
  <c r="X1489" i="6"/>
  <c r="X1487" i="6"/>
  <c r="X1485" i="6"/>
  <c r="X1483" i="6"/>
  <c r="X1481" i="6"/>
  <c r="X1477" i="6"/>
  <c r="X1475" i="6"/>
  <c r="X1471" i="6"/>
  <c r="X1467" i="6"/>
  <c r="X1465" i="6"/>
  <c r="X1463" i="6"/>
  <c r="X1461" i="6"/>
  <c r="X1717" i="6"/>
  <c r="X1715" i="6"/>
  <c r="X1713" i="6"/>
  <c r="X1709" i="6"/>
  <c r="X1707" i="6"/>
  <c r="X1701" i="6"/>
  <c r="X1697" i="6"/>
  <c r="X1695" i="6"/>
  <c r="X1693" i="6"/>
  <c r="X1691" i="6"/>
  <c r="X1689" i="6"/>
  <c r="X1685" i="6"/>
  <c r="X1683" i="6"/>
  <c r="X1677" i="6"/>
  <c r="X1675" i="6"/>
  <c r="X1673" i="6"/>
  <c r="X1671" i="6"/>
  <c r="X1667" i="6"/>
  <c r="X1663" i="6"/>
  <c r="X1661" i="6"/>
  <c r="X1659" i="6"/>
  <c r="X1657" i="6"/>
  <c r="X1655" i="6"/>
  <c r="X1653" i="6"/>
  <c r="X1651" i="6"/>
  <c r="X1649" i="6"/>
  <c r="X1645" i="6"/>
  <c r="X1641" i="6"/>
  <c r="X1639" i="6"/>
  <c r="X1637" i="6"/>
  <c r="X1635" i="6"/>
  <c r="X1633" i="6"/>
  <c r="X1629" i="6"/>
  <c r="X1627" i="6"/>
  <c r="X1625" i="6"/>
  <c r="X1623" i="6"/>
  <c r="X1621" i="6"/>
  <c r="X1619" i="6"/>
  <c r="X1611" i="6"/>
  <c r="X1607" i="6"/>
  <c r="X1605" i="6"/>
  <c r="X1599" i="6"/>
  <c r="X1593" i="6"/>
  <c r="X1583" i="6"/>
  <c r="X1581" i="6"/>
  <c r="X1577" i="6"/>
  <c r="X1575" i="6"/>
  <c r="X1573" i="6"/>
  <c r="X1571" i="6"/>
  <c r="X1569" i="6"/>
  <c r="X1565" i="6"/>
  <c r="X1561" i="6"/>
  <c r="X1557" i="6"/>
  <c r="X1553" i="6"/>
  <c r="X1551" i="6"/>
  <c r="X1545" i="6"/>
  <c r="X1541" i="6"/>
  <c r="X1539" i="6"/>
  <c r="X1537" i="6"/>
  <c r="X1535" i="6"/>
  <c r="X1533" i="6"/>
  <c r="X1531" i="6"/>
  <c r="X1529" i="6"/>
  <c r="X1525" i="6"/>
  <c r="X1521" i="6"/>
  <c r="X1517" i="6"/>
  <c r="X1515" i="6"/>
  <c r="X1507" i="6"/>
  <c r="X1497" i="6"/>
  <c r="X1495" i="6"/>
  <c r="X1493" i="6"/>
  <c r="X1491" i="6"/>
  <c r="X1479" i="6"/>
  <c r="X1473" i="6"/>
  <c r="X1469" i="6"/>
  <c r="X1459" i="6"/>
  <c r="X1457" i="6"/>
  <c r="X1455" i="6"/>
  <c r="X1453" i="6"/>
  <c r="X1445" i="6"/>
  <c r="X1443" i="6"/>
  <c r="X1441" i="6"/>
  <c r="X1439" i="6"/>
  <c r="X1437" i="6"/>
  <c r="X1435" i="6"/>
  <c r="X1423" i="6"/>
  <c r="X1419" i="6"/>
  <c r="X1415" i="6"/>
  <c r="X1409" i="6"/>
  <c r="X1407" i="6"/>
  <c r="X1395" i="6"/>
  <c r="X1393" i="6"/>
  <c r="X1389" i="6"/>
  <c r="X1387" i="6"/>
  <c r="X1385" i="6"/>
  <c r="X1381" i="6"/>
  <c r="X1379" i="6"/>
  <c r="X1367" i="6"/>
  <c r="X1359" i="6"/>
  <c r="X1357" i="6"/>
  <c r="X1355" i="6"/>
  <c r="X1353" i="6"/>
  <c r="X1351" i="6"/>
  <c r="X1345" i="6"/>
  <c r="X1343" i="6"/>
  <c r="X1341" i="6"/>
  <c r="X1339" i="6"/>
  <c r="X1337" i="6"/>
  <c r="X1335" i="6"/>
  <c r="X1333" i="6"/>
  <c r="X1329" i="6"/>
  <c r="X1321" i="6"/>
  <c r="X1319" i="6"/>
  <c r="X1317" i="6"/>
  <c r="X1315" i="6"/>
  <c r="X1313" i="6"/>
  <c r="X1311" i="6"/>
  <c r="AA1310" i="6" s="1"/>
  <c r="X1307" i="6"/>
  <c r="X1297" i="6"/>
  <c r="X1293" i="6"/>
  <c r="X1291" i="6"/>
  <c r="X1289" i="6"/>
  <c r="X1283" i="6"/>
  <c r="X1281" i="6"/>
  <c r="X1279" i="6"/>
  <c r="X1277" i="6"/>
  <c r="X1275" i="6"/>
  <c r="X1273" i="6"/>
  <c r="X1271" i="6"/>
  <c r="X1269" i="6"/>
  <c r="X1265" i="6"/>
  <c r="X1261" i="6"/>
  <c r="X1255" i="6"/>
  <c r="X1247" i="6"/>
  <c r="X1243" i="6"/>
  <c r="X1239" i="6"/>
  <c r="X1235" i="6"/>
  <c r="X1233" i="6"/>
  <c r="X1231" i="6"/>
  <c r="X1225" i="6"/>
  <c r="X1223" i="6"/>
  <c r="X1221" i="6"/>
  <c r="X1451" i="6"/>
  <c r="X1449" i="6"/>
  <c r="X1447" i="6"/>
  <c r="X1433" i="6"/>
  <c r="X1431" i="6"/>
  <c r="X1429" i="6"/>
  <c r="X1427" i="6"/>
  <c r="X1425" i="6"/>
  <c r="X1421" i="6"/>
  <c r="X1417" i="6"/>
  <c r="X1413" i="6"/>
  <c r="X1411" i="6"/>
  <c r="X1405" i="6"/>
  <c r="X1403" i="6"/>
  <c r="X1401" i="6"/>
  <c r="X1399" i="6"/>
  <c r="X1397" i="6"/>
  <c r="X1391" i="6"/>
  <c r="X1383" i="6"/>
  <c r="X1377" i="6"/>
  <c r="X1375" i="6"/>
  <c r="X1373" i="6"/>
  <c r="X1371" i="6"/>
  <c r="X1369" i="6"/>
  <c r="X1365" i="6"/>
  <c r="X1363" i="6"/>
  <c r="X1361" i="6"/>
  <c r="X1349" i="6"/>
  <c r="X1347" i="6"/>
  <c r="X1331" i="6"/>
  <c r="X1327" i="6"/>
  <c r="X1325" i="6"/>
  <c r="X1323" i="6"/>
  <c r="X1309" i="6"/>
  <c r="X1305" i="6"/>
  <c r="X1303" i="6"/>
  <c r="X1301" i="6"/>
  <c r="X1299" i="6"/>
  <c r="X1295" i="6"/>
  <c r="X1287" i="6"/>
  <c r="X1285" i="6"/>
  <c r="X1267" i="6"/>
  <c r="X1263" i="6"/>
  <c r="X1259" i="6"/>
  <c r="X1257" i="6"/>
  <c r="X1253" i="6"/>
  <c r="X1251" i="6"/>
  <c r="X1249" i="6"/>
  <c r="X1245" i="6"/>
  <c r="X1241" i="6"/>
  <c r="X1237" i="6"/>
  <c r="X1229" i="6"/>
  <c r="X1227" i="6"/>
  <c r="X1219" i="6"/>
  <c r="X1215" i="6"/>
  <c r="X1213" i="6"/>
  <c r="X1211" i="6"/>
  <c r="X1209" i="6"/>
  <c r="X1207" i="6"/>
  <c r="X1201" i="6"/>
  <c r="X1199" i="6"/>
  <c r="X1185" i="6"/>
  <c r="X1183" i="6"/>
  <c r="X1181" i="6"/>
  <c r="X1179" i="6"/>
  <c r="X1177" i="6"/>
  <c r="X1173" i="6"/>
  <c r="X1167" i="6"/>
  <c r="X1163" i="6"/>
  <c r="X1161" i="6"/>
  <c r="X1157" i="6"/>
  <c r="X1155" i="6"/>
  <c r="X1149" i="6"/>
  <c r="X1139" i="6"/>
  <c r="X1135" i="6"/>
  <c r="X1133" i="6"/>
  <c r="X1129" i="6"/>
  <c r="X1127" i="6"/>
  <c r="X1123" i="6"/>
  <c r="X1121" i="6"/>
  <c r="X1117" i="6"/>
  <c r="X1115" i="6"/>
  <c r="X1113" i="6"/>
  <c r="X1111" i="6"/>
  <c r="X1109" i="6"/>
  <c r="X1105" i="6"/>
  <c r="X1103" i="6"/>
  <c r="X1101" i="6"/>
  <c r="X1099" i="6"/>
  <c r="X1095" i="6"/>
  <c r="X1091" i="6"/>
  <c r="X1089" i="6"/>
  <c r="X1085" i="6"/>
  <c r="X1083" i="6"/>
  <c r="X1081" i="6"/>
  <c r="X1079" i="6"/>
  <c r="X1077" i="6"/>
  <c r="X1075" i="6"/>
  <c r="X1073" i="6"/>
  <c r="AA1072" i="6" s="1"/>
  <c r="AB1072" i="6" s="1"/>
  <c r="X1071" i="6"/>
  <c r="X1063" i="6"/>
  <c r="X1059" i="6"/>
  <c r="X1057" i="6"/>
  <c r="X1055" i="6"/>
  <c r="X1047" i="6"/>
  <c r="X1043" i="6"/>
  <c r="X1039" i="6"/>
  <c r="X1035" i="6"/>
  <c r="X1031" i="6"/>
  <c r="X1027" i="6"/>
  <c r="X1025" i="6"/>
  <c r="X1023" i="6"/>
  <c r="X1021" i="6"/>
  <c r="X1019" i="6"/>
  <c r="X1017" i="6"/>
  <c r="X1015" i="6"/>
  <c r="X1007" i="6"/>
  <c r="X1005" i="6"/>
  <c r="X995" i="6"/>
  <c r="X993" i="6"/>
  <c r="X991" i="6"/>
  <c r="X989" i="6"/>
  <c r="AA988" i="6" s="1"/>
  <c r="X987" i="6"/>
  <c r="X985" i="6"/>
  <c r="X983" i="6"/>
  <c r="X981" i="6"/>
  <c r="X979" i="6"/>
  <c r="X977" i="6"/>
  <c r="X975" i="6"/>
  <c r="X973" i="6"/>
  <c r="X971" i="6"/>
  <c r="X969" i="6"/>
  <c r="X967" i="6"/>
  <c r="X965" i="6"/>
  <c r="X963" i="6"/>
  <c r="X951" i="6"/>
  <c r="X949" i="6"/>
  <c r="X947" i="6"/>
  <c r="X945" i="6"/>
  <c r="X943" i="6"/>
  <c r="X939" i="6"/>
  <c r="X933" i="6"/>
  <c r="X929" i="6"/>
  <c r="X925" i="6"/>
  <c r="X921" i="6"/>
  <c r="X911" i="6"/>
  <c r="X909" i="6"/>
  <c r="AA908" i="6" s="1"/>
  <c r="AB908" i="6" s="1"/>
  <c r="X907" i="6"/>
  <c r="X903" i="6"/>
  <c r="X901" i="6"/>
  <c r="X899" i="6"/>
  <c r="X883" i="6"/>
  <c r="X881" i="6"/>
  <c r="X879" i="6"/>
  <c r="X877" i="6"/>
  <c r="X875" i="6"/>
  <c r="X861" i="6"/>
  <c r="X859" i="6"/>
  <c r="X853" i="6"/>
  <c r="X851" i="6"/>
  <c r="X849" i="6"/>
  <c r="X847" i="6"/>
  <c r="X835" i="6"/>
  <c r="X831" i="6"/>
  <c r="X827" i="6"/>
  <c r="X815" i="6"/>
  <c r="X809" i="6"/>
  <c r="X1217" i="6"/>
  <c r="X1205" i="6"/>
  <c r="X1203" i="6"/>
  <c r="X1197" i="6"/>
  <c r="X1195" i="6"/>
  <c r="X1193" i="6"/>
  <c r="X1191" i="6"/>
  <c r="X1189" i="6"/>
  <c r="X1187" i="6"/>
  <c r="X1175" i="6"/>
  <c r="X1171" i="6"/>
  <c r="X1169" i="6"/>
  <c r="X1165" i="6"/>
  <c r="X1159" i="6"/>
  <c r="X1153" i="6"/>
  <c r="X1151" i="6"/>
  <c r="X1147" i="6"/>
  <c r="X1145" i="6"/>
  <c r="X1143" i="6"/>
  <c r="X1141" i="6"/>
  <c r="X1137" i="6"/>
  <c r="X1131" i="6"/>
  <c r="X1125" i="6"/>
  <c r="X1119" i="6"/>
  <c r="X1107" i="6"/>
  <c r="X1097" i="6"/>
  <c r="X1093" i="6"/>
  <c r="X1087" i="6"/>
  <c r="X1069" i="6"/>
  <c r="X1067" i="6"/>
  <c r="X1065" i="6"/>
  <c r="X1061" i="6"/>
  <c r="X1053" i="6"/>
  <c r="X1051" i="6"/>
  <c r="X1049" i="6"/>
  <c r="X1045" i="6"/>
  <c r="X1041" i="6"/>
  <c r="X1037" i="6"/>
  <c r="X1033" i="6"/>
  <c r="X1029" i="6"/>
  <c r="X1013" i="6"/>
  <c r="X1011" i="6"/>
  <c r="AA1010" i="6" s="1"/>
  <c r="X1009" i="6"/>
  <c r="X1003" i="6"/>
  <c r="X1001" i="6"/>
  <c r="X999" i="6"/>
  <c r="X997" i="6"/>
  <c r="X961" i="6"/>
  <c r="X959" i="6"/>
  <c r="X957" i="6"/>
  <c r="X955" i="6"/>
  <c r="X953" i="6"/>
  <c r="X941" i="6"/>
  <c r="X937" i="6"/>
  <c r="X935" i="6"/>
  <c r="X931" i="6"/>
  <c r="X927" i="6"/>
  <c r="X923" i="6"/>
  <c r="X919" i="6"/>
  <c r="X917" i="6"/>
  <c r="X915" i="6"/>
  <c r="X913" i="6"/>
  <c r="X905" i="6"/>
  <c r="X897" i="6"/>
  <c r="X895" i="6"/>
  <c r="AA894" i="6" s="1"/>
  <c r="X893" i="6"/>
  <c r="AA892" i="6" s="1"/>
  <c r="X891" i="6"/>
  <c r="X889" i="6"/>
  <c r="X887" i="6"/>
  <c r="X885" i="6"/>
  <c r="X873" i="6"/>
  <c r="X871" i="6"/>
  <c r="X869" i="6"/>
  <c r="X867" i="6"/>
  <c r="X865" i="6"/>
  <c r="X863" i="6"/>
  <c r="X857" i="6"/>
  <c r="X855" i="6"/>
  <c r="X845" i="6"/>
  <c r="X843" i="6"/>
  <c r="X841" i="6"/>
  <c r="X839" i="6"/>
  <c r="X837" i="6"/>
  <c r="X833" i="6"/>
  <c r="X829" i="6"/>
  <c r="X825" i="6"/>
  <c r="X823" i="6"/>
  <c r="X821" i="6"/>
  <c r="X819" i="6"/>
  <c r="X817" i="6"/>
  <c r="X813" i="6"/>
  <c r="X811" i="6"/>
  <c r="X807" i="6"/>
  <c r="X803" i="6"/>
  <c r="X799" i="6"/>
  <c r="X797" i="6"/>
  <c r="X795" i="6"/>
  <c r="X793" i="6"/>
  <c r="X791" i="6"/>
  <c r="X789" i="6"/>
  <c r="X787" i="6"/>
  <c r="X785" i="6"/>
  <c r="X769" i="6"/>
  <c r="X767" i="6"/>
  <c r="X765" i="6"/>
  <c r="X763" i="6"/>
  <c r="X761" i="6"/>
  <c r="AA760" i="6" s="1"/>
  <c r="X759" i="6"/>
  <c r="X757" i="6"/>
  <c r="AA756" i="6" s="1"/>
  <c r="X755" i="6"/>
  <c r="X745" i="6"/>
  <c r="X743" i="6"/>
  <c r="X741" i="6"/>
  <c r="X739" i="6"/>
  <c r="X737" i="6"/>
  <c r="X735" i="6"/>
  <c r="X733" i="6"/>
  <c r="AA732" i="6" s="1"/>
  <c r="X731" i="6"/>
  <c r="AA730" i="6" s="1"/>
  <c r="X715" i="6"/>
  <c r="AA714" i="6" s="1"/>
  <c r="AB714" i="6" s="1"/>
  <c r="X713" i="6"/>
  <c r="X711" i="6"/>
  <c r="X709" i="6"/>
  <c r="X707" i="6"/>
  <c r="X703" i="6"/>
  <c r="X697" i="6"/>
  <c r="X693" i="6"/>
  <c r="X685" i="6"/>
  <c r="X683" i="6"/>
  <c r="X675" i="6"/>
  <c r="X673" i="6"/>
  <c r="X671" i="6"/>
  <c r="AA670" i="6" s="1"/>
  <c r="X665" i="6"/>
  <c r="X663" i="6"/>
  <c r="X661" i="6"/>
  <c r="X659" i="6"/>
  <c r="X657" i="6"/>
  <c r="X655" i="6"/>
  <c r="X653" i="6"/>
  <c r="X651" i="6"/>
  <c r="X639" i="6"/>
  <c r="X637" i="6"/>
  <c r="X635" i="6"/>
  <c r="X633" i="6"/>
  <c r="X631" i="6"/>
  <c r="X625" i="6"/>
  <c r="X623" i="6"/>
  <c r="X619" i="6"/>
  <c r="X615" i="6"/>
  <c r="X611" i="6"/>
  <c r="X607" i="6"/>
  <c r="X603" i="6"/>
  <c r="X601" i="6"/>
  <c r="X597" i="6"/>
  <c r="X595" i="6"/>
  <c r="X593" i="6"/>
  <c r="AA592" i="6" s="1"/>
  <c r="X589" i="6"/>
  <c r="X575" i="6"/>
  <c r="X573" i="6"/>
  <c r="X569" i="6"/>
  <c r="X567" i="6"/>
  <c r="X565" i="6"/>
  <c r="X563" i="6"/>
  <c r="AA562" i="6" s="1"/>
  <c r="AB562" i="6" s="1"/>
  <c r="X561" i="6"/>
  <c r="X543" i="6"/>
  <c r="X535" i="6"/>
  <c r="X533" i="6"/>
  <c r="X531" i="6"/>
  <c r="X529" i="6"/>
  <c r="X525" i="6"/>
  <c r="X523" i="6"/>
  <c r="X521" i="6"/>
  <c r="X519" i="6"/>
  <c r="X513" i="6"/>
  <c r="X509" i="6"/>
  <c r="X503" i="6"/>
  <c r="X501" i="6"/>
  <c r="X497" i="6"/>
  <c r="X485" i="6"/>
  <c r="X483" i="6"/>
  <c r="X481" i="6"/>
  <c r="X479" i="6"/>
  <c r="X467" i="6"/>
  <c r="X465" i="6"/>
  <c r="X463" i="6"/>
  <c r="X461" i="6"/>
  <c r="X459" i="6"/>
  <c r="AA458" i="6" s="1"/>
  <c r="X457" i="6"/>
  <c r="X455" i="6"/>
  <c r="X453" i="6"/>
  <c r="X451" i="6"/>
  <c r="X449" i="6"/>
  <c r="X445" i="6"/>
  <c r="X439" i="6"/>
  <c r="AA438" i="6" s="1"/>
  <c r="X435" i="6"/>
  <c r="AA434" i="6" s="1"/>
  <c r="X427" i="6"/>
  <c r="X411" i="6"/>
  <c r="X409" i="6"/>
  <c r="X407" i="6"/>
  <c r="X405" i="6"/>
  <c r="X403" i="6"/>
  <c r="X401" i="6"/>
  <c r="X399" i="6"/>
  <c r="AA398" i="6" s="1"/>
  <c r="X395" i="6"/>
  <c r="X393" i="6"/>
  <c r="X389" i="6"/>
  <c r="X387" i="6"/>
  <c r="X385" i="6"/>
  <c r="X383" i="6"/>
  <c r="X381" i="6"/>
  <c r="X379" i="6"/>
  <c r="AA378" i="6" s="1"/>
  <c r="X377" i="6"/>
  <c r="X375" i="6"/>
  <c r="X373" i="6"/>
  <c r="X371" i="6"/>
  <c r="X369" i="6"/>
  <c r="X367" i="6"/>
  <c r="X365" i="6"/>
  <c r="X363" i="6"/>
  <c r="X361" i="6"/>
  <c r="X359" i="6"/>
  <c r="X357" i="6"/>
  <c r="X355" i="6"/>
  <c r="X347" i="6"/>
  <c r="X343" i="6"/>
  <c r="X337" i="6"/>
  <c r="X333" i="6"/>
  <c r="AA332" i="6" s="1"/>
  <c r="X331" i="6"/>
  <c r="X329" i="6"/>
  <c r="X327" i="6"/>
  <c r="X323" i="6"/>
  <c r="X317" i="6"/>
  <c r="AA316" i="6" s="1"/>
  <c r="X315" i="6"/>
  <c r="X313" i="6"/>
  <c r="X311" i="6"/>
  <c r="X309" i="6"/>
  <c r="AA308" i="6" s="1"/>
  <c r="AB308" i="6" s="1"/>
  <c r="X297" i="6"/>
  <c r="X293" i="6"/>
  <c r="AA292" i="6" s="1"/>
  <c r="X291" i="6"/>
  <c r="AA290" i="6" s="1"/>
  <c r="X287" i="6"/>
  <c r="X285" i="6"/>
  <c r="X283" i="6"/>
  <c r="X281" i="6"/>
  <c r="X279" i="6"/>
  <c r="X273" i="6"/>
  <c r="X267" i="6"/>
  <c r="AA266" i="6" s="1"/>
  <c r="X805" i="6"/>
  <c r="X801" i="6"/>
  <c r="X783" i="6"/>
  <c r="X781" i="6"/>
  <c r="X779" i="6"/>
  <c r="X777" i="6"/>
  <c r="X775" i="6"/>
  <c r="X773" i="6"/>
  <c r="X771" i="6"/>
  <c r="X753" i="6"/>
  <c r="X751" i="6"/>
  <c r="X749" i="6"/>
  <c r="X747" i="6"/>
  <c r="X729" i="6"/>
  <c r="X727" i="6"/>
  <c r="X725" i="6"/>
  <c r="X723" i="6"/>
  <c r="X721" i="6"/>
  <c r="X719" i="6"/>
  <c r="X717" i="6"/>
  <c r="X705" i="6"/>
  <c r="X701" i="6"/>
  <c r="X699" i="6"/>
  <c r="X695" i="6"/>
  <c r="X691" i="6"/>
  <c r="X689" i="6"/>
  <c r="X687" i="6"/>
  <c r="X681" i="6"/>
  <c r="X679" i="6"/>
  <c r="X677" i="6"/>
  <c r="X669" i="6"/>
  <c r="X667" i="6"/>
  <c r="X649" i="6"/>
  <c r="X647" i="6"/>
  <c r="X645" i="6"/>
  <c r="X643" i="6"/>
  <c r="X641" i="6"/>
  <c r="X629" i="6"/>
  <c r="X627" i="6"/>
  <c r="X621" i="6"/>
  <c r="X617" i="6"/>
  <c r="X613" i="6"/>
  <c r="X609" i="6"/>
  <c r="X605" i="6"/>
  <c r="X599" i="6"/>
  <c r="X591" i="6"/>
  <c r="X587" i="6"/>
  <c r="X585" i="6"/>
  <c r="X583" i="6"/>
  <c r="X581" i="6"/>
  <c r="X579" i="6"/>
  <c r="X577" i="6"/>
  <c r="AA576" i="6" s="1"/>
  <c r="X571" i="6"/>
  <c r="X559" i="6"/>
  <c r="X557" i="6"/>
  <c r="X555" i="6"/>
  <c r="X553" i="6"/>
  <c r="X551" i="6"/>
  <c r="X549" i="6"/>
  <c r="X547" i="6"/>
  <c r="X545" i="6"/>
  <c r="X541" i="6"/>
  <c r="X539" i="6"/>
  <c r="X537" i="6"/>
  <c r="X527" i="6"/>
  <c r="X517" i="6"/>
  <c r="X515" i="6"/>
  <c r="X511" i="6"/>
  <c r="X507" i="6"/>
  <c r="X505" i="6"/>
  <c r="X499" i="6"/>
  <c r="X495" i="6"/>
  <c r="AA494" i="6" s="1"/>
  <c r="X493" i="6"/>
  <c r="X491" i="6"/>
  <c r="X489" i="6"/>
  <c r="X487" i="6"/>
  <c r="X477" i="6"/>
  <c r="X475" i="6"/>
  <c r="X473" i="6"/>
  <c r="X471" i="6"/>
  <c r="AA470" i="6" s="1"/>
  <c r="X469" i="6"/>
  <c r="X447" i="6"/>
  <c r="X443" i="6"/>
  <c r="X441" i="6"/>
  <c r="X437" i="6"/>
  <c r="X433" i="6"/>
  <c r="X431" i="6"/>
  <c r="X429" i="6"/>
  <c r="X425" i="6"/>
  <c r="X423" i="6"/>
  <c r="X421" i="6"/>
  <c r="AA420" i="6" s="1"/>
  <c r="X419" i="6"/>
  <c r="X417" i="6"/>
  <c r="X415" i="6"/>
  <c r="X413" i="6"/>
  <c r="X397" i="6"/>
  <c r="AA396" i="6" s="1"/>
  <c r="AB396" i="6" s="1"/>
  <c r="AC396" i="6" s="1"/>
  <c r="X391" i="6"/>
  <c r="X353" i="6"/>
  <c r="X351" i="6"/>
  <c r="X349" i="6"/>
  <c r="X345" i="6"/>
  <c r="X341" i="6"/>
  <c r="X339" i="6"/>
  <c r="X335" i="6"/>
  <c r="X325" i="6"/>
  <c r="X321" i="6"/>
  <c r="X319" i="6"/>
  <c r="X307" i="6"/>
  <c r="X305" i="6"/>
  <c r="X303" i="6"/>
  <c r="X301" i="6"/>
  <c r="X299" i="6"/>
  <c r="X295" i="6"/>
  <c r="X289" i="6"/>
  <c r="X277" i="6"/>
  <c r="X275" i="6"/>
  <c r="X271" i="6"/>
  <c r="X269" i="6"/>
  <c r="X265" i="6"/>
  <c r="X263" i="6"/>
  <c r="X261" i="6"/>
  <c r="X259" i="6"/>
  <c r="X247" i="6"/>
  <c r="X245" i="6"/>
  <c r="X237" i="6"/>
  <c r="X235" i="6"/>
  <c r="X233" i="6"/>
  <c r="X229" i="6"/>
  <c r="X225" i="6"/>
  <c r="X221" i="6"/>
  <c r="X217" i="6"/>
  <c r="X203" i="6"/>
  <c r="X201" i="6"/>
  <c r="X199" i="6"/>
  <c r="X191" i="6"/>
  <c r="X189" i="6"/>
  <c r="X187" i="6"/>
  <c r="X185" i="6"/>
  <c r="X183" i="6"/>
  <c r="X171" i="6"/>
  <c r="X147" i="6"/>
  <c r="X137" i="6"/>
  <c r="X129" i="6"/>
  <c r="X127" i="6"/>
  <c r="X125" i="6"/>
  <c r="AA124" i="6" s="1"/>
  <c r="X121" i="6"/>
  <c r="X115" i="6"/>
  <c r="AA114" i="6" s="1"/>
  <c r="AB114" i="6" s="1"/>
  <c r="X257" i="6"/>
  <c r="X255" i="6"/>
  <c r="X253" i="6"/>
  <c r="X251" i="6"/>
  <c r="X249" i="6"/>
  <c r="X243" i="6"/>
  <c r="X241" i="6"/>
  <c r="X239" i="6"/>
  <c r="X231" i="6"/>
  <c r="X227" i="6"/>
  <c r="X223" i="6"/>
  <c r="X219" i="6"/>
  <c r="X215" i="6"/>
  <c r="X213" i="6"/>
  <c r="X211" i="6"/>
  <c r="X209" i="6"/>
  <c r="X207" i="6"/>
  <c r="X205" i="6"/>
  <c r="X197" i="6"/>
  <c r="X195" i="6"/>
  <c r="X193" i="6"/>
  <c r="X181" i="6"/>
  <c r="X179" i="6"/>
  <c r="X177" i="6"/>
  <c r="X175" i="6"/>
  <c r="X173" i="6"/>
  <c r="X169" i="6"/>
  <c r="X167" i="6"/>
  <c r="X165" i="6"/>
  <c r="X163" i="6"/>
  <c r="X161" i="6"/>
  <c r="X159" i="6"/>
  <c r="X157" i="6"/>
  <c r="X155" i="6"/>
  <c r="X153" i="6"/>
  <c r="X151" i="6"/>
  <c r="X149" i="6"/>
  <c r="AA148" i="6" s="1"/>
  <c r="AB148" i="6" s="1"/>
  <c r="X145" i="6"/>
  <c r="X143" i="6"/>
  <c r="X141" i="6"/>
  <c r="X139" i="6"/>
  <c r="X135" i="6"/>
  <c r="X131" i="6"/>
  <c r="X123" i="6"/>
  <c r="X119" i="6"/>
  <c r="X117" i="6"/>
  <c r="X113" i="6"/>
  <c r="X111" i="6"/>
  <c r="X109" i="6"/>
  <c r="X103" i="6"/>
  <c r="X101" i="6"/>
  <c r="X97" i="6"/>
  <c r="X95" i="6"/>
  <c r="AA94" i="6" s="1"/>
  <c r="X93" i="6"/>
  <c r="X87" i="6"/>
  <c r="X85" i="6"/>
  <c r="AA84" i="6" s="1"/>
  <c r="X81" i="6"/>
  <c r="X79" i="6"/>
  <c r="X77" i="6"/>
  <c r="X75" i="6"/>
  <c r="X73" i="6"/>
  <c r="X71" i="6"/>
  <c r="X107" i="6"/>
  <c r="X105" i="6"/>
  <c r="X99" i="6"/>
  <c r="X91" i="6"/>
  <c r="X89" i="6"/>
  <c r="X83" i="6"/>
  <c r="X69" i="6"/>
  <c r="AA68" i="6" s="1"/>
  <c r="X67" i="6"/>
  <c r="X63" i="6"/>
  <c r="AA62" i="6" s="1"/>
  <c r="X53" i="6"/>
  <c r="X51" i="6"/>
  <c r="X43" i="6"/>
  <c r="X39" i="6"/>
  <c r="X33" i="6"/>
  <c r="X31" i="6"/>
  <c r="AA30" i="6" s="1"/>
  <c r="X27" i="6"/>
  <c r="X23" i="6"/>
  <c r="X19" i="6"/>
  <c r="X15" i="6"/>
  <c r="X11" i="6"/>
  <c r="X9" i="6"/>
  <c r="X65" i="6"/>
  <c r="X61" i="6"/>
  <c r="X59" i="6"/>
  <c r="X57" i="6"/>
  <c r="X55" i="6"/>
  <c r="X49" i="6"/>
  <c r="X47" i="6"/>
  <c r="X45" i="6"/>
  <c r="X41" i="6"/>
  <c r="X37" i="6"/>
  <c r="X35" i="6"/>
  <c r="X29" i="6"/>
  <c r="X25" i="6"/>
  <c r="X21" i="6"/>
  <c r="X17" i="6"/>
  <c r="X13" i="6"/>
  <c r="X7" i="6"/>
  <c r="AA6" i="6" s="1"/>
  <c r="U4" i="6"/>
  <c r="X4" i="6"/>
  <c r="AG32" i="6"/>
  <c r="AD32" i="6" s="1"/>
  <c r="AA654" i="6" l="1"/>
  <c r="AA1698" i="6"/>
  <c r="AB1698" i="6" s="1"/>
  <c r="AA276" i="6"/>
  <c r="AA528" i="6"/>
  <c r="AA720" i="6"/>
  <c r="AA70" i="6"/>
  <c r="AA516" i="6"/>
  <c r="AA542" i="6"/>
  <c r="AA22" i="6"/>
  <c r="AA64" i="6"/>
  <c r="AA26" i="6"/>
  <c r="AB26" i="6" s="1"/>
  <c r="AA1264" i="6"/>
  <c r="AA1384" i="6"/>
  <c r="AA1246" i="6"/>
  <c r="AA1272" i="6"/>
  <c r="AB1272" i="6" s="1"/>
  <c r="AA186" i="6"/>
  <c r="AB186" i="6" s="1"/>
  <c r="AA1596" i="6"/>
  <c r="AB1596" i="6" s="1"/>
  <c r="AA722" i="6"/>
  <c r="AB722" i="6" s="1"/>
  <c r="AC722" i="6" s="1"/>
  <c r="AA770" i="6"/>
  <c r="AA924" i="6"/>
  <c r="AB924" i="6" s="1"/>
  <c r="W6" i="6"/>
  <c r="AG6" i="6" s="1"/>
  <c r="AD6" i="6" s="1"/>
  <c r="AA74" i="6"/>
  <c r="W74" i="6" s="1"/>
  <c r="AG74" i="6" s="1"/>
  <c r="AD74" i="6" s="1"/>
  <c r="AA250" i="6"/>
  <c r="AA300" i="6"/>
  <c r="AB300" i="6" s="1"/>
  <c r="AA412" i="6"/>
  <c r="AA810" i="6"/>
  <c r="AB810" i="6" s="1"/>
  <c r="AC908" i="6"/>
  <c r="AA1546" i="6"/>
  <c r="AB1546" i="6" s="1"/>
  <c r="AA46" i="6"/>
  <c r="AB46" i="6" s="1"/>
  <c r="AA1046" i="6"/>
  <c r="AB1046" i="6" s="1"/>
  <c r="AA44" i="6"/>
  <c r="AB44" i="6" s="1"/>
  <c r="AC44" i="6" s="1"/>
  <c r="AA88" i="6"/>
  <c r="AA130" i="6"/>
  <c r="AA2326" i="6"/>
  <c r="AA56" i="6"/>
  <c r="AA110" i="6"/>
  <c r="AA962" i="6"/>
  <c r="AA1056" i="6"/>
  <c r="AA1936" i="6"/>
  <c r="AB1936" i="6" s="1"/>
  <c r="AC1936" i="6" s="1"/>
  <c r="AA2002" i="6"/>
  <c r="AB2002" i="6" s="1"/>
  <c r="AA2206" i="6"/>
  <c r="W22" i="6"/>
  <c r="AA20" i="6"/>
  <c r="AA108" i="6"/>
  <c r="AA138" i="6"/>
  <c r="AB138" i="6" s="1"/>
  <c r="AA170" i="6"/>
  <c r="AA244" i="6"/>
  <c r="AA1368" i="6"/>
  <c r="AB1368" i="6" s="1"/>
  <c r="AA1814" i="6"/>
  <c r="AB1814" i="6" s="1"/>
  <c r="AA2198" i="6"/>
  <c r="AA2576" i="6"/>
  <c r="AB2576" i="6" s="1"/>
  <c r="AA28" i="6"/>
  <c r="AA814" i="6"/>
  <c r="AA80" i="6"/>
  <c r="AA42" i="6"/>
  <c r="AB42" i="6" s="1"/>
  <c r="AC42" i="6" s="1"/>
  <c r="AA146" i="6"/>
  <c r="AA544" i="6"/>
  <c r="AB544" i="6" s="1"/>
  <c r="AB398" i="6"/>
  <c r="W434" i="6"/>
  <c r="T434" i="6" s="1"/>
  <c r="AB434" i="6" s="1"/>
  <c r="AA1844" i="6"/>
  <c r="AB1844" i="6" s="1"/>
  <c r="AA1026" i="6"/>
  <c r="AB1026" i="6" s="1"/>
  <c r="AC1026" i="6" s="1"/>
  <c r="AA50" i="6"/>
  <c r="AB50" i="6" s="1"/>
  <c r="AA10" i="6"/>
  <c r="AB10" i="6" s="1"/>
  <c r="AA90" i="6"/>
  <c r="AB90" i="6" s="1"/>
  <c r="AA204" i="6"/>
  <c r="AA8" i="6"/>
  <c r="W8" i="6" s="1"/>
  <c r="AA76" i="6"/>
  <c r="AB76" i="6" s="1"/>
  <c r="AA268" i="6"/>
  <c r="AA340" i="6"/>
  <c r="AA558" i="6"/>
  <c r="AB558" i="6" s="1"/>
  <c r="AC558" i="6" s="1"/>
  <c r="AA918" i="6"/>
  <c r="AB918" i="6" s="1"/>
  <c r="AB6" i="6"/>
  <c r="W62" i="6"/>
  <c r="AB62" i="6"/>
  <c r="W76" i="6"/>
  <c r="AG138" i="6"/>
  <c r="AD138" i="6" s="1"/>
  <c r="AG148" i="6"/>
  <c r="AC148" i="6"/>
  <c r="AG526" i="6"/>
  <c r="AD526" i="6" s="1"/>
  <c r="AC562" i="6"/>
  <c r="AG562" i="6"/>
  <c r="AD562" i="6" s="1"/>
  <c r="AG730" i="6"/>
  <c r="AD730" i="6" s="1"/>
  <c r="AB730" i="6"/>
  <c r="AC730" i="6" s="1"/>
  <c r="AB1010" i="6"/>
  <c r="AC1010" i="6" s="1"/>
  <c r="AG1010" i="6"/>
  <c r="AG1046" i="6"/>
  <c r="AB1310" i="6"/>
  <c r="AG1310" i="6"/>
  <c r="AG1810" i="6"/>
  <c r="AB1810" i="6"/>
  <c r="AC1810" i="6" s="1"/>
  <c r="AA16" i="6"/>
  <c r="AA34" i="6"/>
  <c r="AA54" i="6"/>
  <c r="AB54" i="6" s="1"/>
  <c r="AA58" i="6"/>
  <c r="AB58" i="6" s="1"/>
  <c r="AC58" i="6" s="1"/>
  <c r="AA98" i="6"/>
  <c r="AA188" i="6"/>
  <c r="AA258" i="6"/>
  <c r="AB258" i="6" s="1"/>
  <c r="AA142" i="6"/>
  <c r="W142" i="6" s="1"/>
  <c r="T142" i="6" s="1"/>
  <c r="AA196" i="6"/>
  <c r="AA322" i="6"/>
  <c r="AA484" i="6"/>
  <c r="AB484" i="6" s="1"/>
  <c r="AA526" i="6"/>
  <c r="AB526" i="6" s="1"/>
  <c r="AA858" i="6"/>
  <c r="W858" i="6" s="1"/>
  <c r="T858" i="6" s="1"/>
  <c r="AB858" i="6" s="1"/>
  <c r="AA1082" i="6"/>
  <c r="AB1082" i="6" s="1"/>
  <c r="AC1082" i="6" s="1"/>
  <c r="AA1160" i="6"/>
  <c r="AB1160" i="6" s="1"/>
  <c r="AC1160" i="6" s="1"/>
  <c r="AA934" i="6"/>
  <c r="AB934" i="6" s="1"/>
  <c r="AC934" i="6" s="1"/>
  <c r="AA954" i="6"/>
  <c r="AB954" i="6" s="1"/>
  <c r="AC954" i="6" s="1"/>
  <c r="AA1136" i="6"/>
  <c r="AB1136" i="6" s="1"/>
  <c r="AA1282" i="6"/>
  <c r="AB1282" i="6" s="1"/>
  <c r="AA1424" i="6"/>
  <c r="AA2420" i="6"/>
  <c r="AB130" i="6"/>
  <c r="AC130" i="6" s="1"/>
  <c r="AC1072" i="6"/>
  <c r="W30" i="6"/>
  <c r="AB30" i="6"/>
  <c r="W50" i="6"/>
  <c r="W26" i="6"/>
  <c r="W124" i="6"/>
  <c r="AB124" i="6"/>
  <c r="W542" i="6"/>
  <c r="AB542" i="6"/>
  <c r="AG54" i="6"/>
  <c r="AD54" i="6" s="1"/>
  <c r="AG10" i="6"/>
  <c r="AD10" i="6" s="1"/>
  <c r="AG154" i="6"/>
  <c r="AD154" i="6" s="1"/>
  <c r="AG114" i="6"/>
  <c r="AD114" i="6" s="1"/>
  <c r="AC114" i="6" s="1"/>
  <c r="AG258" i="6"/>
  <c r="AB720" i="6"/>
  <c r="AC720" i="6" s="1"/>
  <c r="AG720" i="6"/>
  <c r="AG266" i="6"/>
  <c r="AB266" i="6"/>
  <c r="AG426" i="6"/>
  <c r="AD426" i="6" s="1"/>
  <c r="AG894" i="6"/>
  <c r="AB894" i="6"/>
  <c r="AG918" i="6"/>
  <c r="AB988" i="6"/>
  <c r="AG988" i="6"/>
  <c r="AG1026" i="6"/>
  <c r="AG1368" i="6"/>
  <c r="AG1272" i="6"/>
  <c r="AG2002" i="6"/>
  <c r="AA14" i="6"/>
  <c r="W14" i="6" s="1"/>
  <c r="AG14" i="6" s="1"/>
  <c r="AA38" i="6"/>
  <c r="W38" i="6" s="1"/>
  <c r="AA48" i="6"/>
  <c r="AB48" i="6" s="1"/>
  <c r="AA60" i="6"/>
  <c r="AB60" i="6" s="1"/>
  <c r="AC60" i="6" s="1"/>
  <c r="AA92" i="6"/>
  <c r="AA102" i="6"/>
  <c r="W102" i="6" s="1"/>
  <c r="AG102" i="6" s="1"/>
  <c r="AD102" i="6" s="1"/>
  <c r="AA128" i="6"/>
  <c r="AA154" i="6"/>
  <c r="AB154" i="6" s="1"/>
  <c r="AA242" i="6"/>
  <c r="AB242" i="6" s="1"/>
  <c r="AA426" i="6"/>
  <c r="AB426" i="6" s="1"/>
  <c r="AA452" i="6"/>
  <c r="W452" i="6" s="1"/>
  <c r="T452" i="6" s="1"/>
  <c r="AA574" i="6"/>
  <c r="AA306" i="6"/>
  <c r="AB306" i="6" s="1"/>
  <c r="AA348" i="6"/>
  <c r="AA428" i="6"/>
  <c r="AA474" i="6"/>
  <c r="AB474" i="6" s="1"/>
  <c r="AA852" i="6"/>
  <c r="AB852" i="6" s="1"/>
  <c r="AA1086" i="6"/>
  <c r="AA2416" i="6"/>
  <c r="AC714" i="6"/>
  <c r="AC810" i="6" l="1"/>
  <c r="AC1046" i="6"/>
  <c r="AC46" i="6"/>
  <c r="AC2002" i="6"/>
  <c r="AC6" i="6"/>
  <c r="AE6" i="6" s="1"/>
  <c r="AH6" i="6" s="1"/>
  <c r="AC544" i="6"/>
  <c r="AC258" i="6"/>
  <c r="AB8" i="6"/>
  <c r="AC10" i="6"/>
  <c r="AE10" i="6" s="1"/>
  <c r="AH10" i="6" s="1"/>
  <c r="AG434" i="6"/>
  <c r="AD434" i="6" s="1"/>
  <c r="AC918" i="6"/>
  <c r="AC54" i="6"/>
  <c r="AE54" i="6" s="1"/>
  <c r="AH54" i="6" s="1"/>
  <c r="AC138" i="6"/>
  <c r="AE138" i="6" s="1"/>
  <c r="AH138" i="6" s="1"/>
  <c r="AC1844" i="6"/>
  <c r="AC2576" i="6"/>
  <c r="AE42" i="6"/>
  <c r="AH42" i="6" s="1"/>
  <c r="AE558" i="6"/>
  <c r="AH558" i="6" s="1"/>
  <c r="AC434" i="6"/>
  <c r="AC124" i="6"/>
  <c r="AC50" i="6"/>
  <c r="AE562" i="6"/>
  <c r="AH562" i="6" s="1"/>
  <c r="AE114" i="6"/>
  <c r="AH114" i="6" s="1"/>
  <c r="AE730" i="6"/>
  <c r="AH730" i="6" s="1"/>
  <c r="AB452" i="6"/>
  <c r="AC452" i="6" s="1"/>
  <c r="AG452" i="6"/>
  <c r="AD452" i="6" s="1"/>
  <c r="W128" i="6"/>
  <c r="AB128" i="6"/>
  <c r="AG124" i="6"/>
  <c r="AD124" i="6" s="1"/>
  <c r="W98" i="6"/>
  <c r="AB98" i="6"/>
  <c r="W16" i="6"/>
  <c r="AB16" i="6"/>
  <c r="AG76" i="6"/>
  <c r="AD76" i="6" s="1"/>
  <c r="AC76" i="6"/>
  <c r="AC154" i="6"/>
  <c r="AE154" i="6" s="1"/>
  <c r="AH154" i="6" s="1"/>
  <c r="AC26" i="6"/>
  <c r="AG542" i="6"/>
  <c r="AD542" i="6" s="1"/>
  <c r="AC542" i="6"/>
  <c r="AB142" i="6"/>
  <c r="AG142" i="6"/>
  <c r="W34" i="6"/>
  <c r="AB34" i="6"/>
  <c r="AC426" i="6"/>
  <c r="AE426" i="6" s="1"/>
  <c r="AH426" i="6" s="1"/>
  <c r="AC526" i="6"/>
  <c r="AE526" i="6" s="1"/>
  <c r="AH526" i="6" s="1"/>
  <c r="AC62" i="6"/>
  <c r="AE434" i="6" l="1"/>
  <c r="AH434" i="6" s="1"/>
  <c r="AE124" i="6"/>
  <c r="AH124" i="6" s="1"/>
  <c r="AE76" i="6"/>
  <c r="AH76" i="6" s="1"/>
  <c r="AE542" i="6"/>
  <c r="AH542" i="6" s="1"/>
  <c r="AE452" i="6"/>
  <c r="AH452" i="6" s="1"/>
  <c r="AC128" i="6"/>
  <c r="AG128" i="6"/>
  <c r="AD128" i="6" s="1"/>
  <c r="AE128" i="6" l="1"/>
  <c r="AH128" i="6" s="1"/>
  <c r="L14" i="9"/>
  <c r="D21" i="9" l="1"/>
  <c r="E21" i="9" s="1"/>
  <c r="R14" i="9"/>
  <c r="AG26" i="6"/>
  <c r="AD26" i="6" s="1"/>
  <c r="AE26" i="6" s="1"/>
  <c r="AH26" i="6" s="1"/>
  <c r="AG60" i="6"/>
  <c r="AD60" i="6" s="1"/>
  <c r="AE60" i="6" s="1"/>
  <c r="AH60" i="6" s="1"/>
  <c r="AG22" i="6"/>
  <c r="AD22" i="6" s="1"/>
  <c r="AG46" i="6"/>
  <c r="AD46" i="6" s="1"/>
  <c r="AE46" i="6" s="1"/>
  <c r="AH46" i="6" s="1"/>
  <c r="AD48" i="6"/>
  <c r="AC48" i="6"/>
  <c r="AG62" i="6"/>
  <c r="AD62" i="6" s="1"/>
  <c r="AE62" i="6" s="1"/>
  <c r="AH62" i="6" s="1"/>
  <c r="AG38" i="6"/>
  <c r="AD38" i="6" s="1"/>
  <c r="AG58" i="6"/>
  <c r="AD58" i="6" s="1"/>
  <c r="AE58" i="6" s="1"/>
  <c r="AH58" i="6" s="1"/>
  <c r="AD14" i="6"/>
  <c r="AG52" i="6"/>
  <c r="AD52" i="6" s="1"/>
  <c r="AG8" i="6"/>
  <c r="AD8" i="6" s="1"/>
  <c r="AG34" i="6"/>
  <c r="AD34" i="6" s="1"/>
  <c r="AG16" i="6"/>
  <c r="AD16" i="6" s="1"/>
  <c r="AC16" i="6"/>
  <c r="AD36" i="6"/>
  <c r="AG44" i="6"/>
  <c r="AD44" i="6" s="1"/>
  <c r="AE44" i="6" s="1"/>
  <c r="AH44" i="6" s="1"/>
  <c r="AG30" i="6"/>
  <c r="AD30" i="6" s="1"/>
  <c r="AG50" i="6"/>
  <c r="AD50" i="6" s="1"/>
  <c r="AE50" i="6" s="1"/>
  <c r="AH50" i="6" s="1"/>
  <c r="AG12" i="6"/>
  <c r="AD12" i="6" s="1"/>
  <c r="AG98" i="6"/>
  <c r="AD98" i="6" s="1"/>
  <c r="AG78" i="6"/>
  <c r="AD78" i="6" s="1"/>
  <c r="AC98" i="6"/>
  <c r="AG82" i="6"/>
  <c r="AD82" i="6" s="1"/>
  <c r="AG104" i="6"/>
  <c r="AD104" i="6" s="1"/>
  <c r="AD106" i="6"/>
  <c r="AD94" i="6"/>
  <c r="AD90" i="6"/>
  <c r="AC90" i="6"/>
  <c r="AD72" i="6"/>
  <c r="AC30" i="6"/>
  <c r="AC34" i="6"/>
  <c r="AG68" i="6"/>
  <c r="AD68" i="6" s="1"/>
  <c r="AC8" i="6"/>
  <c r="AB14" i="6"/>
  <c r="AG178" i="6"/>
  <c r="AD178" i="6" s="1"/>
  <c r="AG180" i="6"/>
  <c r="AD180" i="6" s="1"/>
  <c r="AD142" i="6"/>
  <c r="AC142" i="6"/>
  <c r="AG130" i="6"/>
  <c r="AD130" i="6" s="1"/>
  <c r="AE130" i="6" s="1"/>
  <c r="AH130" i="6" s="1"/>
  <c r="AD186" i="6"/>
  <c r="AG120" i="6"/>
  <c r="AD120" i="6" s="1"/>
  <c r="AG192" i="6"/>
  <c r="AD192" i="6" s="1"/>
  <c r="AD258" i="6"/>
  <c r="AE258" i="6" s="1"/>
  <c r="AH258" i="6" s="1"/>
  <c r="AG198" i="6"/>
  <c r="AD198" i="6" s="1"/>
  <c r="AG174" i="6"/>
  <c r="AD174" i="6" s="1"/>
  <c r="AG184" i="6"/>
  <c r="AD184" i="6" s="1"/>
  <c r="AD242" i="6"/>
  <c r="AC186" i="6"/>
  <c r="AB94" i="6"/>
  <c r="AC94" i="6" s="1"/>
  <c r="AD148" i="6"/>
  <c r="AE148" i="6" s="1"/>
  <c r="AH148" i="6" s="1"/>
  <c r="AG116" i="6"/>
  <c r="AD116" i="6" s="1"/>
  <c r="AC242" i="6"/>
  <c r="AG172" i="6"/>
  <c r="AD172" i="6" s="1"/>
  <c r="AG762" i="6"/>
  <c r="AD762" i="6" s="1"/>
  <c r="AG698" i="6"/>
  <c r="AD698" i="6" s="1"/>
  <c r="AD396" i="6"/>
  <c r="AE396" i="6" s="1"/>
  <c r="AH396" i="6" s="1"/>
  <c r="AG314" i="6"/>
  <c r="AD314" i="6" s="1"/>
  <c r="AD266" i="6"/>
  <c r="AC266" i="6"/>
  <c r="AG748" i="6"/>
  <c r="AD748" i="6" s="1"/>
  <c r="AG640" i="6"/>
  <c r="AD640" i="6" s="1"/>
  <c r="AG538" i="6"/>
  <c r="AD538" i="6" s="1"/>
  <c r="AD484" i="6"/>
  <c r="AG778" i="6"/>
  <c r="AD778" i="6" s="1"/>
  <c r="AG472" i="6"/>
  <c r="AD472" i="6" s="1"/>
  <c r="AG486" i="6"/>
  <c r="AD486" i="6" s="1"/>
  <c r="AG666" i="6"/>
  <c r="AD666" i="6" s="1"/>
  <c r="AG774" i="6"/>
  <c r="AD774" i="6" s="1"/>
  <c r="AD300" i="6"/>
  <c r="AD676" i="6"/>
  <c r="AG746" i="6"/>
  <c r="AD746" i="6" s="1"/>
  <c r="AG716" i="6"/>
  <c r="AD716" i="6" s="1"/>
  <c r="AG560" i="6"/>
  <c r="AD560" i="6" s="1"/>
  <c r="AG790" i="6"/>
  <c r="AD790" i="6" s="1"/>
  <c r="AG784" i="6"/>
  <c r="AD784" i="6" s="1"/>
  <c r="AG604" i="6"/>
  <c r="AD604" i="6" s="1"/>
  <c r="AG714" i="6"/>
  <c r="AD714" i="6" s="1"/>
  <c r="AE714" i="6" s="1"/>
  <c r="AH714" i="6" s="1"/>
  <c r="AG630" i="6"/>
  <c r="AD630" i="6" s="1"/>
  <c r="AG534" i="6"/>
  <c r="AD534" i="6" s="1"/>
  <c r="AG556" i="6"/>
  <c r="AD556" i="6" s="1"/>
  <c r="AG352" i="6"/>
  <c r="AD352" i="6" s="1"/>
  <c r="AG700" i="6"/>
  <c r="AD700" i="6" s="1"/>
  <c r="AG726" i="6"/>
  <c r="AD726" i="6" s="1"/>
  <c r="AD474" i="6"/>
  <c r="AD696" i="6"/>
  <c r="AG544" i="6"/>
  <c r="AD544" i="6" s="1"/>
  <c r="AE544" i="6" s="1"/>
  <c r="AH544" i="6" s="1"/>
  <c r="AD480" i="6"/>
  <c r="AD722" i="6"/>
  <c r="AE722" i="6" s="1"/>
  <c r="AH722" i="6" s="1"/>
  <c r="AD398" i="6"/>
  <c r="AG346" i="6"/>
  <c r="AD346" i="6" s="1"/>
  <c r="AG530" i="6"/>
  <c r="AD530" i="6" s="1"/>
  <c r="AG350" i="6"/>
  <c r="AD350" i="6" s="1"/>
  <c r="AG736" i="6"/>
  <c r="AD736" i="6" s="1"/>
  <c r="AG692" i="6"/>
  <c r="AD692" i="6" s="1"/>
  <c r="AD308" i="6"/>
  <c r="AC398" i="6"/>
  <c r="AG520" i="6"/>
  <c r="AD520" i="6" s="1"/>
  <c r="AG764" i="6"/>
  <c r="AD764" i="6" s="1"/>
  <c r="AG650" i="6"/>
  <c r="AD650" i="6" s="1"/>
  <c r="AD720" i="6"/>
  <c r="AE720" i="6" s="1"/>
  <c r="AH720" i="6" s="1"/>
  <c r="AD306" i="6"/>
  <c r="AG830" i="6"/>
  <c r="AD830" i="6" s="1"/>
  <c r="AG1150" i="6"/>
  <c r="AD1150" i="6" s="1"/>
  <c r="AG1020" i="6"/>
  <c r="AD1020" i="6" s="1"/>
  <c r="AG840" i="6"/>
  <c r="AD840" i="6" s="1"/>
  <c r="AG1184" i="6"/>
  <c r="AD1184" i="6" s="1"/>
  <c r="AC300" i="6"/>
  <c r="AD988" i="6"/>
  <c r="AG886" i="6"/>
  <c r="AD886" i="6" s="1"/>
  <c r="AG874" i="6"/>
  <c r="AD874" i="6" s="1"/>
  <c r="AD1046" i="6"/>
  <c r="AE1046" i="6" s="1"/>
  <c r="AH1046" i="6" s="1"/>
  <c r="AG1044" i="6"/>
  <c r="AD1044" i="6" s="1"/>
  <c r="AG846" i="6"/>
  <c r="AD846" i="6" s="1"/>
  <c r="AD924" i="6"/>
  <c r="AC924" i="6"/>
  <c r="AD908" i="6"/>
  <c r="AE908" i="6" s="1"/>
  <c r="AH908" i="6" s="1"/>
  <c r="AG1006" i="6"/>
  <c r="AD1006" i="6" s="1"/>
  <c r="AG1024" i="6"/>
  <c r="AD1024" i="6" s="1"/>
  <c r="AG1098" i="6"/>
  <c r="AD1098" i="6" s="1"/>
  <c r="AG1194" i="6"/>
  <c r="AD1194" i="6" s="1"/>
  <c r="AG858" i="6"/>
  <c r="AD858" i="6" s="1"/>
  <c r="AC484" i="6"/>
  <c r="AG1122" i="6"/>
  <c r="AD1122" i="6" s="1"/>
  <c r="AG1144" i="6"/>
  <c r="AD1144" i="6" s="1"/>
  <c r="AD1136" i="6"/>
  <c r="AC1136" i="6"/>
  <c r="AG1142" i="6"/>
  <c r="AD1142" i="6" s="1"/>
  <c r="AG954" i="6"/>
  <c r="AD954" i="6" s="1"/>
  <c r="AE954" i="6" s="1"/>
  <c r="AH954" i="6" s="1"/>
  <c r="AC308" i="6"/>
  <c r="AG1164" i="6"/>
  <c r="AD1164" i="6" s="1"/>
  <c r="AG1120" i="6"/>
  <c r="AD1120" i="6" s="1"/>
  <c r="AG1066" i="6"/>
  <c r="AD1066" i="6" s="1"/>
  <c r="AD1026" i="6"/>
  <c r="AE1026" i="6" s="1"/>
  <c r="AH1026" i="6" s="1"/>
  <c r="AG926" i="6"/>
  <c r="AD926" i="6" s="1"/>
  <c r="AD1154" i="6"/>
  <c r="AG1216" i="6"/>
  <c r="AD1216" i="6" s="1"/>
  <c r="AD812" i="6"/>
  <c r="AG884" i="6"/>
  <c r="AD884" i="6" s="1"/>
  <c r="AG1128" i="6"/>
  <c r="AD1128" i="6" s="1"/>
  <c r="AG1170" i="6"/>
  <c r="AD1170" i="6" s="1"/>
  <c r="AG1072" i="6"/>
  <c r="AD1072" i="6" s="1"/>
  <c r="AE1072" i="6" s="1"/>
  <c r="AH1072" i="6" s="1"/>
  <c r="AD824" i="6"/>
  <c r="AG1172" i="6"/>
  <c r="AD1172" i="6" s="1"/>
  <c r="AG1022" i="6"/>
  <c r="AD1022" i="6" s="1"/>
  <c r="AG966" i="6"/>
  <c r="AD966" i="6" s="1"/>
  <c r="AG946" i="6"/>
  <c r="AD946" i="6" s="1"/>
  <c r="AD918" i="6"/>
  <c r="AE918" i="6" s="1"/>
  <c r="AH918" i="6" s="1"/>
  <c r="AD894" i="6"/>
  <c r="AD1010" i="6"/>
  <c r="AE1010" i="6" s="1"/>
  <c r="AH1010" i="6" s="1"/>
  <c r="AD1082" i="6"/>
  <c r="AE1082" i="6" s="1"/>
  <c r="AH1082" i="6" s="1"/>
  <c r="AD1078" i="6"/>
  <c r="AG842" i="6"/>
  <c r="AD842" i="6" s="1"/>
  <c r="AG902" i="6"/>
  <c r="AD902" i="6" s="1"/>
  <c r="AG942" i="6"/>
  <c r="AD942" i="6" s="1"/>
  <c r="AG1106" i="6"/>
  <c r="AD1106" i="6" s="1"/>
  <c r="AG906" i="6"/>
  <c r="AD906" i="6" s="1"/>
  <c r="AG1064" i="6"/>
  <c r="AD1064" i="6" s="1"/>
  <c r="AC894" i="6"/>
  <c r="AD934" i="6"/>
  <c r="AE934" i="6" s="1"/>
  <c r="AH934" i="6" s="1"/>
  <c r="AD880" i="6"/>
  <c r="AD1198" i="6"/>
  <c r="AG1088" i="6"/>
  <c r="AD1088" i="6" s="1"/>
  <c r="AG890" i="6"/>
  <c r="AD890" i="6" s="1"/>
  <c r="AG996" i="6"/>
  <c r="AD996" i="6" s="1"/>
  <c r="AG984" i="6"/>
  <c r="AD984" i="6" s="1"/>
  <c r="AG852" i="6"/>
  <c r="AD852" i="6" s="1"/>
  <c r="AC852" i="6"/>
  <c r="AG810" i="6"/>
  <c r="AD810" i="6" s="1"/>
  <c r="AE810" i="6" s="1"/>
  <c r="AH810" i="6" s="1"/>
  <c r="AD1160" i="6"/>
  <c r="AE1160" i="6" s="1"/>
  <c r="AH1160" i="6" s="1"/>
  <c r="AG968" i="6"/>
  <c r="AD968" i="6" s="1"/>
  <c r="AG1158" i="6"/>
  <c r="AD1158" i="6" s="1"/>
  <c r="AG1108" i="6"/>
  <c r="AD1108" i="6" s="1"/>
  <c r="AC306" i="6"/>
  <c r="AG1096" i="6"/>
  <c r="AD1096" i="6" s="1"/>
  <c r="AG1014" i="6"/>
  <c r="AD1014" i="6" s="1"/>
  <c r="AG1182" i="6"/>
  <c r="AD1182" i="6" s="1"/>
  <c r="AG850" i="6"/>
  <c r="AD850" i="6" s="1"/>
  <c r="AD1188" i="6"/>
  <c r="AG1100" i="6"/>
  <c r="AD1100" i="6" s="1"/>
  <c r="AG844" i="6"/>
  <c r="AD844" i="6" s="1"/>
  <c r="AC474" i="6"/>
  <c r="AD1212" i="6"/>
  <c r="AG1380" i="6"/>
  <c r="AD1380" i="6" s="1"/>
  <c r="AG952" i="6"/>
  <c r="AD952" i="6" s="1"/>
  <c r="AG1060" i="6"/>
  <c r="AD1060" i="6" s="1"/>
  <c r="AG1386" i="6"/>
  <c r="AD1386" i="6" s="1"/>
  <c r="AG1406" i="6"/>
  <c r="AD1406" i="6" s="1"/>
  <c r="AC858" i="6"/>
  <c r="AG1124" i="6"/>
  <c r="AD1124" i="6" s="1"/>
  <c r="AG1378" i="6"/>
  <c r="AD1378" i="6" s="1"/>
  <c r="AG1332" i="6"/>
  <c r="AD1332" i="6" s="1"/>
  <c r="AG1278" i="6"/>
  <c r="AD1278" i="6" s="1"/>
  <c r="AG1356" i="6"/>
  <c r="AD1356" i="6" s="1"/>
  <c r="AG1244" i="6"/>
  <c r="AD1244" i="6" s="1"/>
  <c r="AG1440" i="6"/>
  <c r="AD1440" i="6" s="1"/>
  <c r="AG1436" i="6"/>
  <c r="AD1436" i="6" s="1"/>
  <c r="AD1294" i="6"/>
  <c r="AG1262" i="6"/>
  <c r="AD1262" i="6" s="1"/>
  <c r="AG1402" i="6"/>
  <c r="AD1402" i="6" s="1"/>
  <c r="AD1282" i="6"/>
  <c r="AG1450" i="6"/>
  <c r="AD1450" i="6" s="1"/>
  <c r="AD1310" i="6"/>
  <c r="AG1346" i="6"/>
  <c r="AD1346" i="6" s="1"/>
  <c r="AG1260" i="6"/>
  <c r="AD1260" i="6" s="1"/>
  <c r="AG1242" i="6"/>
  <c r="AD1242" i="6" s="1"/>
  <c r="AD1414" i="6"/>
  <c r="AG1438" i="6"/>
  <c r="AD1438" i="6" s="1"/>
  <c r="AC988" i="6"/>
  <c r="AG1248" i="6"/>
  <c r="AD1248" i="6" s="1"/>
  <c r="AC1282" i="6"/>
  <c r="AD1272" i="6"/>
  <c r="AD1368" i="6"/>
  <c r="AC1368" i="6"/>
  <c r="AG1542" i="6"/>
  <c r="AD1542" i="6" s="1"/>
  <c r="AG1602" i="6"/>
  <c r="AD1602" i="6" s="1"/>
  <c r="AG1578" i="6"/>
  <c r="AD1578" i="6" s="1"/>
  <c r="AG1570" i="6"/>
  <c r="AD1570" i="6" s="1"/>
  <c r="AG1504" i="6"/>
  <c r="AD1504" i="6" s="1"/>
  <c r="AG1696" i="6"/>
  <c r="AD1696" i="6" s="1"/>
  <c r="AG1702" i="6"/>
  <c r="AD1702" i="6" s="1"/>
  <c r="AG1550" i="6"/>
  <c r="AD1550" i="6" s="1"/>
  <c r="AG1490" i="6"/>
  <c r="AD1490" i="6" s="1"/>
  <c r="AG1662" i="6"/>
  <c r="AD1662" i="6" s="1"/>
  <c r="AD1596" i="6"/>
  <c r="AG1520" i="6"/>
  <c r="AD1520" i="6" s="1"/>
  <c r="AG1584" i="6"/>
  <c r="AD1584" i="6" s="1"/>
  <c r="AC1310" i="6"/>
  <c r="AG1556" i="6"/>
  <c r="AD1556" i="6" s="1"/>
  <c r="AG1558" i="6"/>
  <c r="AD1558" i="6" s="1"/>
  <c r="AG1604" i="6"/>
  <c r="AD1604" i="6" s="1"/>
  <c r="AG1606" i="6"/>
  <c r="AD1606" i="6" s="1"/>
  <c r="AG1528" i="6"/>
  <c r="AD1528" i="6" s="1"/>
  <c r="AD1546" i="6"/>
  <c r="AG1598" i="6"/>
  <c r="AD1598" i="6" s="1"/>
  <c r="AG1566" i="6"/>
  <c r="AD1566" i="6" s="1"/>
  <c r="AD1712" i="6"/>
  <c r="AG1564" i="6"/>
  <c r="AD1564" i="6" s="1"/>
  <c r="AG1650" i="6"/>
  <c r="AD1650" i="6" s="1"/>
  <c r="AG1476" i="6"/>
  <c r="AD1476" i="6" s="1"/>
  <c r="AG1506" i="6"/>
  <c r="AD1506" i="6" s="1"/>
  <c r="AG1678" i="6"/>
  <c r="AD1678" i="6" s="1"/>
  <c r="AG1612" i="6"/>
  <c r="AD1612" i="6" s="1"/>
  <c r="AG1544" i="6"/>
  <c r="AD1544" i="6" s="1"/>
  <c r="AG1634" i="6"/>
  <c r="AD1634" i="6" s="1"/>
  <c r="AG1706" i="6"/>
  <c r="AD1706" i="6" s="1"/>
  <c r="AG1474" i="6"/>
  <c r="AD1474" i="6" s="1"/>
  <c r="AG1498" i="6"/>
  <c r="AD1498" i="6" s="1"/>
  <c r="AG1628" i="6"/>
  <c r="AD1628" i="6" s="1"/>
  <c r="AC1546" i="6"/>
  <c r="AG1530" i="6"/>
  <c r="AD1530" i="6" s="1"/>
  <c r="AC1596" i="6"/>
  <c r="AD1464" i="6"/>
  <c r="AG1568" i="6"/>
  <c r="AD1568" i="6" s="1"/>
  <c r="AD1698" i="6"/>
  <c r="AG1560" i="6"/>
  <c r="AD1560" i="6" s="1"/>
  <c r="AG1654" i="6"/>
  <c r="AD1654" i="6" s="1"/>
  <c r="AC1272" i="6"/>
  <c r="AG1524" i="6"/>
  <c r="AD1524" i="6" s="1"/>
  <c r="AG1538" i="6"/>
  <c r="AD1538" i="6" s="1"/>
  <c r="AG2264" i="6"/>
  <c r="AD2264" i="6" s="1"/>
  <c r="AG2044" i="6"/>
  <c r="AD2044" i="6" s="1"/>
  <c r="AD2002" i="6"/>
  <c r="AE2002" i="6" s="1"/>
  <c r="AH2002" i="6" s="1"/>
  <c r="AD1936" i="6"/>
  <c r="AE1936" i="6" s="1"/>
  <c r="AH1936" i="6" s="1"/>
  <c r="AG1750" i="6"/>
  <c r="AD1750" i="6" s="1"/>
  <c r="AG2362" i="6"/>
  <c r="AD2362" i="6" s="1"/>
  <c r="AG2434" i="6"/>
  <c r="AD2434" i="6" s="1"/>
  <c r="AG2300" i="6"/>
  <c r="AD2300" i="6" s="1"/>
  <c r="AG2180" i="6"/>
  <c r="AD2180" i="6" s="1"/>
  <c r="AG1980" i="6"/>
  <c r="AD1980" i="6" s="1"/>
  <c r="AG2308" i="6"/>
  <c r="AD2308" i="6" s="1"/>
  <c r="AD2344" i="6"/>
  <c r="AG2278" i="6"/>
  <c r="AD2278" i="6" s="1"/>
  <c r="AG2194" i="6"/>
  <c r="AD2194" i="6" s="1"/>
  <c r="AG1962" i="6"/>
  <c r="AD1962" i="6" s="1"/>
  <c r="AD1810" i="6"/>
  <c r="AE1810" i="6" s="1"/>
  <c r="AH1810" i="6" s="1"/>
  <c r="AG2356" i="6"/>
  <c r="AD2356" i="6" s="1"/>
  <c r="AG2248" i="6"/>
  <c r="AD2248" i="6" s="1"/>
  <c r="AG1796" i="6"/>
  <c r="AD1796" i="6" s="1"/>
  <c r="AG1728" i="6"/>
  <c r="AD1728" i="6" s="1"/>
  <c r="AG2274" i="6"/>
  <c r="AD2274" i="6" s="1"/>
  <c r="AG2000" i="6"/>
  <c r="AD2000" i="6" s="1"/>
  <c r="AG1742" i="6"/>
  <c r="AD1742" i="6" s="1"/>
  <c r="AG1862" i="6"/>
  <c r="AD1862" i="6" s="1"/>
  <c r="AG1992" i="6"/>
  <c r="AD1992" i="6" s="1"/>
  <c r="AG2224" i="6"/>
  <c r="AD2224" i="6" s="1"/>
  <c r="AG2172" i="6"/>
  <c r="AD2172" i="6" s="1"/>
  <c r="AG2050" i="6"/>
  <c r="AD2050" i="6" s="1"/>
  <c r="AG1756" i="6"/>
  <c r="AD1756" i="6" s="1"/>
  <c r="AG1798" i="6"/>
  <c r="AD1798" i="6" s="1"/>
  <c r="AG2312" i="6"/>
  <c r="AD2312" i="6" s="1"/>
  <c r="AG1928" i="6"/>
  <c r="AD1928" i="6" s="1"/>
  <c r="AG2090" i="6"/>
  <c r="AD2090" i="6" s="1"/>
  <c r="AG1828" i="6"/>
  <c r="AD1828" i="6" s="1"/>
  <c r="AG1792" i="6"/>
  <c r="AD1792" i="6" s="1"/>
  <c r="AG2352" i="6"/>
  <c r="AD2352" i="6" s="1"/>
  <c r="AD1964" i="6"/>
  <c r="AG1752" i="6"/>
  <c r="AD1752" i="6" s="1"/>
  <c r="AG2354" i="6"/>
  <c r="AD2354" i="6" s="1"/>
  <c r="AD2084" i="6"/>
  <c r="AG2380" i="6"/>
  <c r="AD2380" i="6" s="1"/>
  <c r="AG2208" i="6"/>
  <c r="AD2208" i="6" s="1"/>
  <c r="AD1948" i="6"/>
  <c r="AG2190" i="6"/>
  <c r="AD2190" i="6" s="1"/>
  <c r="AG1800" i="6"/>
  <c r="AD1800" i="6" s="1"/>
  <c r="AG2276" i="6"/>
  <c r="AD2276" i="6" s="1"/>
  <c r="AG1808" i="6"/>
  <c r="AD1808" i="6" s="1"/>
  <c r="AG2134" i="6"/>
  <c r="AD2134" i="6" s="1"/>
  <c r="AG2128" i="6"/>
  <c r="AD2128" i="6" s="1"/>
  <c r="AG1932" i="6"/>
  <c r="AD1932" i="6" s="1"/>
  <c r="AG2390" i="6"/>
  <c r="AD2390" i="6" s="1"/>
  <c r="AG2164" i="6"/>
  <c r="AD2164" i="6" s="1"/>
  <c r="AG1866" i="6"/>
  <c r="AD1866" i="6" s="1"/>
  <c r="AG1968" i="6"/>
  <c r="AD1968" i="6" s="1"/>
  <c r="AG1826" i="6"/>
  <c r="AD1826" i="6" s="1"/>
  <c r="AG1722" i="6"/>
  <c r="AD1722" i="6" s="1"/>
  <c r="AG2034" i="6"/>
  <c r="AD2034" i="6" s="1"/>
  <c r="AG1740" i="6"/>
  <c r="AD1740" i="6" s="1"/>
  <c r="AD1838" i="6"/>
  <c r="AG1744" i="6"/>
  <c r="AD1744" i="6" s="1"/>
  <c r="AD2348" i="6"/>
  <c r="AG2086" i="6"/>
  <c r="AD2086" i="6" s="1"/>
  <c r="AG2418" i="6"/>
  <c r="AD2418" i="6" s="1"/>
  <c r="AG1768" i="6"/>
  <c r="AD1768" i="6" s="1"/>
  <c r="AE1768" i="6" s="1"/>
  <c r="AH1768" i="6" s="1"/>
  <c r="AD2294" i="6"/>
  <c r="AG2012" i="6"/>
  <c r="AD2012" i="6" s="1"/>
  <c r="AG2320" i="6"/>
  <c r="AD2320" i="6" s="1"/>
  <c r="AG1942" i="6"/>
  <c r="AD1942" i="6" s="1"/>
  <c r="AG2182" i="6"/>
  <c r="AD2182" i="6" s="1"/>
  <c r="AD2318" i="6"/>
  <c r="AD2088" i="6"/>
  <c r="AG1834" i="6"/>
  <c r="AD1834" i="6" s="1"/>
  <c r="AG1926" i="6"/>
  <c r="AD1926" i="6" s="1"/>
  <c r="AG2422" i="6"/>
  <c r="AD2422" i="6" s="1"/>
  <c r="AG1760" i="6"/>
  <c r="AD1760" i="6" s="1"/>
  <c r="AG2272" i="6"/>
  <c r="AD2272" i="6" s="1"/>
  <c r="AG2222" i="6"/>
  <c r="AD2222" i="6" s="1"/>
  <c r="AG2040" i="6"/>
  <c r="AD2040" i="6" s="1"/>
  <c r="AG2280" i="6"/>
  <c r="AD2280" i="6" s="1"/>
  <c r="AG1854" i="6"/>
  <c r="AD1854" i="6" s="1"/>
  <c r="AG2116" i="6"/>
  <c r="AD2116" i="6" s="1"/>
  <c r="AG1844" i="6"/>
  <c r="AD1844" i="6" s="1"/>
  <c r="AE1844" i="6" s="1"/>
  <c r="AH1844" i="6" s="1"/>
  <c r="AD1814" i="6"/>
  <c r="AG1850" i="6"/>
  <c r="AD1850" i="6" s="1"/>
  <c r="AG2136" i="6"/>
  <c r="AD2136" i="6" s="1"/>
  <c r="AG2038" i="6"/>
  <c r="AD2038" i="6" s="1"/>
  <c r="AG1946" i="6"/>
  <c r="AD1946" i="6" s="1"/>
  <c r="AD1884" i="6"/>
  <c r="AG2374" i="6"/>
  <c r="AD2374" i="6" s="1"/>
  <c r="AG2102" i="6"/>
  <c r="AD2102" i="6" s="1"/>
  <c r="AG1990" i="6"/>
  <c r="AD1990" i="6" s="1"/>
  <c r="AG1730" i="6"/>
  <c r="AD1730" i="6" s="1"/>
  <c r="AG1842" i="6"/>
  <c r="AD1842" i="6" s="1"/>
  <c r="AG2108" i="6"/>
  <c r="AD2108" i="6" s="1"/>
  <c r="AG1954" i="6"/>
  <c r="AD1954" i="6" s="1"/>
  <c r="AG1840" i="6"/>
  <c r="AD1840" i="6" s="1"/>
  <c r="AG2262" i="6"/>
  <c r="AD2262" i="6" s="1"/>
  <c r="AG2286" i="6"/>
  <c r="AD2286" i="6" s="1"/>
  <c r="AG1858" i="6"/>
  <c r="AD1858" i="6" s="1"/>
  <c r="AG2424" i="6"/>
  <c r="AD2424" i="6" s="1"/>
  <c r="AC1698" i="6"/>
  <c r="AG2154" i="6"/>
  <c r="AD2154" i="6" s="1"/>
  <c r="AG1726" i="6"/>
  <c r="AD1726" i="6" s="1"/>
  <c r="AG1904" i="6"/>
  <c r="AD1904" i="6" s="1"/>
  <c r="AG2340" i="6"/>
  <c r="AD2340" i="6" s="1"/>
  <c r="AD2054" i="6"/>
  <c r="AG2250" i="6"/>
  <c r="AD2250" i="6" s="1"/>
  <c r="AD1984" i="6"/>
  <c r="AG2160" i="6"/>
  <c r="AD2160" i="6" s="1"/>
  <c r="AG2290" i="6"/>
  <c r="AD2290" i="6" s="1"/>
  <c r="AC1814" i="6"/>
  <c r="AG1966" i="6"/>
  <c r="AD1966" i="6" s="1"/>
  <c r="AG1944" i="6"/>
  <c r="AD1944" i="6" s="1"/>
  <c r="AG1824" i="6"/>
  <c r="AD1824" i="6" s="1"/>
  <c r="AG2574" i="6"/>
  <c r="AD2574" i="6" s="1"/>
  <c r="AG2452" i="6"/>
  <c r="AD2452" i="6" s="1"/>
  <c r="AG2570" i="6"/>
  <c r="AD2570" i="6" s="1"/>
  <c r="AG2534" i="6"/>
  <c r="AD2534" i="6" s="1"/>
  <c r="AG2468" i="6"/>
  <c r="AD2468" i="6" s="1"/>
  <c r="AG2568" i="6"/>
  <c r="AD2568" i="6" s="1"/>
  <c r="AG2496" i="6"/>
  <c r="AD2496" i="6" s="1"/>
  <c r="AD2438" i="6"/>
  <c r="AD2566" i="6"/>
  <c r="AG2576" i="6"/>
  <c r="AD2576" i="6" s="1"/>
  <c r="AE2576" i="6" s="1"/>
  <c r="AH2576" i="6" s="1"/>
  <c r="AD2552" i="6"/>
  <c r="AG2502" i="6"/>
  <c r="AD2502" i="6" s="1"/>
  <c r="AG2584" i="6"/>
  <c r="AD2584" i="6" s="1"/>
  <c r="AG2448" i="6"/>
  <c r="AD2448" i="6" s="1"/>
  <c r="AG2366" i="6"/>
  <c r="AD2366" i="6" s="1"/>
  <c r="AD2518" i="6"/>
  <c r="AG2478" i="6"/>
  <c r="AD2478" i="6" s="1"/>
  <c r="AG2550" i="6"/>
  <c r="AD2550" i="6" s="1"/>
  <c r="AG2540" i="6"/>
  <c r="AD2540" i="6" s="1"/>
  <c r="AG2510" i="6"/>
  <c r="AD2510" i="6" s="1"/>
  <c r="AG2578" i="6"/>
  <c r="AD2578" i="6" s="1"/>
  <c r="AG2554" i="6"/>
  <c r="AD2554" i="6" s="1"/>
  <c r="AG2460" i="6"/>
  <c r="AD2460" i="6" s="1"/>
  <c r="AG2544" i="6"/>
  <c r="AD2544" i="6" s="1"/>
  <c r="AG2560" i="6"/>
  <c r="AD2560" i="6" s="1"/>
  <c r="AE8" i="6" l="1"/>
  <c r="AH8" i="6" s="1"/>
  <c r="AE474" i="6"/>
  <c r="AH474" i="6" s="1"/>
  <c r="AE266" i="6"/>
  <c r="AH266" i="6" s="1"/>
  <c r="AE1698" i="6"/>
  <c r="AH1698" i="6" s="1"/>
  <c r="AE1136" i="6"/>
  <c r="AH1136" i="6" s="1"/>
  <c r="AE484" i="6"/>
  <c r="AH484" i="6" s="1"/>
  <c r="AE90" i="6"/>
  <c r="AH90" i="6" s="1"/>
  <c r="AE48" i="6"/>
  <c r="AH48" i="6" s="1"/>
  <c r="AE852" i="6"/>
  <c r="AH852" i="6" s="1"/>
  <c r="AE924" i="6"/>
  <c r="AH924" i="6" s="1"/>
  <c r="AE34" i="6"/>
  <c r="AH34" i="6" s="1"/>
  <c r="AE1546" i="6"/>
  <c r="AH1546" i="6" s="1"/>
  <c r="AE186" i="6"/>
  <c r="AH186" i="6" s="1"/>
  <c r="AE1368" i="6"/>
  <c r="AH1368" i="6" s="1"/>
  <c r="AE300" i="6"/>
  <c r="AH300" i="6" s="1"/>
  <c r="AE894" i="6"/>
  <c r="AH894" i="6" s="1"/>
  <c r="AE308" i="6"/>
  <c r="AH308" i="6" s="1"/>
  <c r="AE242" i="6"/>
  <c r="AH242" i="6" s="1"/>
  <c r="AE1814" i="6"/>
  <c r="AH1814" i="6" s="1"/>
  <c r="AE1272" i="6"/>
  <c r="AH1272" i="6" s="1"/>
  <c r="AE98" i="6"/>
  <c r="AH98" i="6" s="1"/>
  <c r="AE1596" i="6"/>
  <c r="AH1596" i="6" s="1"/>
  <c r="AE1310" i="6"/>
  <c r="AH1310" i="6" s="1"/>
  <c r="AE1282" i="6"/>
  <c r="AH1282" i="6" s="1"/>
  <c r="AE858" i="6"/>
  <c r="AH858" i="6" s="1"/>
  <c r="AE988" i="6"/>
  <c r="AH988" i="6" s="1"/>
  <c r="AE306" i="6"/>
  <c r="AH306" i="6" s="1"/>
  <c r="AE142" i="6"/>
  <c r="AH142" i="6" s="1"/>
  <c r="AE30" i="6"/>
  <c r="AH30" i="6" s="1"/>
  <c r="AE94" i="6"/>
  <c r="AH94" i="6" s="1"/>
  <c r="AE16" i="6"/>
  <c r="AH16" i="6" s="1"/>
  <c r="AE398" i="6"/>
  <c r="AH398" i="6" s="1"/>
  <c r="AC14" i="6"/>
  <c r="AE14" i="6" s="1"/>
  <c r="AH14" i="6" s="1"/>
  <c r="AA2478" i="6" l="1"/>
  <c r="AB2478" i="6" s="1"/>
  <c r="T1732" i="6"/>
  <c r="AG1732" i="6" s="1"/>
  <c r="AD1732" i="6" s="1"/>
  <c r="W2372" i="6"/>
  <c r="AG2372" i="6" s="1"/>
  <c r="AD2372" i="6" s="1"/>
  <c r="AA2372" i="6"/>
  <c r="AB2372" i="6" s="1"/>
  <c r="T1910" i="6"/>
  <c r="W1910" i="6"/>
  <c r="AA1910" i="6"/>
  <c r="W1960" i="6"/>
  <c r="AG1960" i="6" s="1"/>
  <c r="AD1960" i="6" s="1"/>
  <c r="AA2190" i="6"/>
  <c r="AB2190" i="6" s="1"/>
  <c r="AC2190" i="6" s="1"/>
  <c r="W2060" i="6"/>
  <c r="AG2060" i="6" s="1"/>
  <c r="AD2060" i="6" s="1"/>
  <c r="AA2060" i="6"/>
  <c r="AB2060" i="6" s="1"/>
  <c r="T1362" i="6"/>
  <c r="W1362" i="6"/>
  <c r="AA1362" i="6"/>
  <c r="AA1154" i="6"/>
  <c r="AB1154" i="6" s="1"/>
  <c r="AC1154" i="6" s="1"/>
  <c r="W1034" i="6"/>
  <c r="AG1034" i="6" s="1"/>
  <c r="AD1034" i="6" s="1"/>
  <c r="AA1034" i="6"/>
  <c r="AB1034" i="6" s="1"/>
  <c r="AA830" i="6"/>
  <c r="AB830" i="6" s="1"/>
  <c r="AC830" i="6" s="1"/>
  <c r="AE830" i="6" s="1"/>
  <c r="AH830" i="6" s="1"/>
  <c r="AA530" i="6"/>
  <c r="AB530" i="6" s="1"/>
  <c r="AC530" i="6" s="1"/>
  <c r="AA666" i="6"/>
  <c r="AB666" i="6" s="1"/>
  <c r="AC666" i="6" s="1"/>
  <c r="AE666" i="6" s="1"/>
  <c r="AH666" i="6" s="1"/>
  <c r="T794" i="6"/>
  <c r="W794" i="6"/>
  <c r="AA794" i="6"/>
  <c r="W326" i="6"/>
  <c r="AG326" i="6" s="1"/>
  <c r="AD326" i="6" s="1"/>
  <c r="T512" i="6"/>
  <c r="W512" i="6"/>
  <c r="AB68" i="6"/>
  <c r="AC68" i="6" s="1"/>
  <c r="AE68" i="6" s="1"/>
  <c r="AH68" i="6" s="1"/>
  <c r="T2542" i="6"/>
  <c r="W2542" i="6"/>
  <c r="AA2050" i="6"/>
  <c r="AB2050" i="6" s="1"/>
  <c r="AC2050" i="6" s="1"/>
  <c r="W1642" i="6"/>
  <c r="AG1642" i="6" s="1"/>
  <c r="AD1642" i="6" s="1"/>
  <c r="AA1642" i="6"/>
  <c r="AB1642" i="6" s="1"/>
  <c r="W1626" i="6"/>
  <c r="AG1626" i="6" s="1"/>
  <c r="AD1626" i="6" s="1"/>
  <c r="T832" i="6"/>
  <c r="W832" i="6"/>
  <c r="AA832" i="6"/>
  <c r="AA1128" i="6"/>
  <c r="AB1128" i="6" s="1"/>
  <c r="AC1128" i="6" s="1"/>
  <c r="AE1128" i="6" s="1"/>
  <c r="AH1128" i="6" s="1"/>
  <c r="W610" i="6"/>
  <c r="AG610" i="6" s="1"/>
  <c r="AD610" i="6" s="1"/>
  <c r="AA610" i="6"/>
  <c r="AB610" i="6" s="1"/>
  <c r="W596" i="6"/>
  <c r="AG596" i="6" s="1"/>
  <c r="AD596" i="6" s="1"/>
  <c r="W502" i="6"/>
  <c r="AG502" i="6" s="1"/>
  <c r="AD502" i="6" s="1"/>
  <c r="AA790" i="6"/>
  <c r="AB790" i="6" s="1"/>
  <c r="AC790" i="6" s="1"/>
  <c r="T424" i="6"/>
  <c r="W424" i="6"/>
  <c r="AA424" i="6"/>
  <c r="T598" i="6"/>
  <c r="W598" i="6"/>
  <c r="W210" i="6"/>
  <c r="AG210" i="6" s="1"/>
  <c r="AD210" i="6" s="1"/>
  <c r="T166" i="6"/>
  <c r="W166" i="6"/>
  <c r="AB22" i="6"/>
  <c r="AC22" i="6" s="1"/>
  <c r="AE22" i="6" s="1"/>
  <c r="AH22" i="6" s="1"/>
  <c r="AA2194" i="6"/>
  <c r="AB2194" i="6" s="1"/>
  <c r="AC2194" i="6" s="1"/>
  <c r="AE2194" i="6" s="1"/>
  <c r="AH2194" i="6" s="1"/>
  <c r="AA2374" i="6"/>
  <c r="AB2374" i="6" s="1"/>
  <c r="AC2374" i="6" s="1"/>
  <c r="AA1854" i="6"/>
  <c r="AB1854" i="6" s="1"/>
  <c r="AC1854" i="6" s="1"/>
  <c r="AE1854" i="6" s="1"/>
  <c r="AH1854" i="6" s="1"/>
  <c r="W2360" i="6"/>
  <c r="AG2360" i="6" s="1"/>
  <c r="AD2360" i="6" s="1"/>
  <c r="AA2360" i="6"/>
  <c r="AB2360" i="6" s="1"/>
  <c r="AA1380" i="6"/>
  <c r="AB1380" i="6" s="1"/>
  <c r="AC1380" i="6" s="1"/>
  <c r="AA1194" i="6"/>
  <c r="AB1194" i="6" s="1"/>
  <c r="AC1194" i="6" s="1"/>
  <c r="AE1194" i="6" s="1"/>
  <c r="AH1194" i="6" s="1"/>
  <c r="W838" i="6"/>
  <c r="AG838" i="6" s="1"/>
  <c r="AD838" i="6" s="1"/>
  <c r="T1210" i="6"/>
  <c r="W1210" i="6"/>
  <c r="T402" i="6"/>
  <c r="W402" i="6"/>
  <c r="AA402" i="6"/>
  <c r="W284" i="6"/>
  <c r="AA284" i="6"/>
  <c r="AB284" i="6" s="1"/>
  <c r="AA512" i="6"/>
  <c r="W144" i="6"/>
  <c r="AG144" i="6" s="1"/>
  <c r="AD144" i="6" s="1"/>
  <c r="AA72" i="6"/>
  <c r="AB72" i="6" s="1"/>
  <c r="AC72" i="6" s="1"/>
  <c r="T2526" i="6"/>
  <c r="W2526" i="6"/>
  <c r="AA2086" i="6"/>
  <c r="AB2086" i="6" s="1"/>
  <c r="AC2086" i="6" s="1"/>
  <c r="AE2086" i="6" s="1"/>
  <c r="AH2086" i="6" s="1"/>
  <c r="AA1798" i="6"/>
  <c r="AB1798" i="6" s="1"/>
  <c r="AC1798" i="6" s="1"/>
  <c r="AA1706" i="6"/>
  <c r="AB1706" i="6" s="1"/>
  <c r="AC1706" i="6" s="1"/>
  <c r="AE1706" i="6" s="1"/>
  <c r="AH1706" i="6" s="1"/>
  <c r="W1682" i="6"/>
  <c r="AG1682" i="6" s="1"/>
  <c r="AD1682" i="6" s="1"/>
  <c r="W1236" i="6"/>
  <c r="AG1236" i="6" s="1"/>
  <c r="AD1236" i="6" s="1"/>
  <c r="AA1236" i="6"/>
  <c r="AB1236" i="6" s="1"/>
  <c r="AA1378" i="6"/>
  <c r="AB1378" i="6" s="1"/>
  <c r="AC1378" i="6" s="1"/>
  <c r="AE1378" i="6" s="1"/>
  <c r="AH1378" i="6" s="1"/>
  <c r="AA700" i="6"/>
  <c r="AB700" i="6" s="1"/>
  <c r="AC700" i="6" s="1"/>
  <c r="AA556" i="6"/>
  <c r="AB556" i="6" s="1"/>
  <c r="AC556" i="6" s="1"/>
  <c r="AE556" i="6" s="1"/>
  <c r="AH556" i="6" s="1"/>
  <c r="AA502" i="6"/>
  <c r="AB502" i="6" s="1"/>
  <c r="AA2518" i="6"/>
  <c r="AB2518" i="6" s="1"/>
  <c r="AC2518" i="6" s="1"/>
  <c r="AE2518" i="6" s="1"/>
  <c r="AH2518" i="6" s="1"/>
  <c r="W2494" i="6"/>
  <c r="AG2494" i="6" s="1"/>
  <c r="AD2494" i="6" s="1"/>
  <c r="AA2494" i="6"/>
  <c r="AB2494" i="6" s="1"/>
  <c r="W2472" i="6"/>
  <c r="AG2472" i="6" s="1"/>
  <c r="AD2472" i="6" s="1"/>
  <c r="T2480" i="6"/>
  <c r="W2480" i="6"/>
  <c r="AA2480" i="6"/>
  <c r="W1720" i="6"/>
  <c r="AG1720" i="6" s="1"/>
  <c r="AD1720" i="6" s="1"/>
  <c r="AA1720" i="6"/>
  <c r="AB1720" i="6" s="1"/>
  <c r="W2244" i="6"/>
  <c r="AG2244" i="6" s="1"/>
  <c r="AD2244" i="6" s="1"/>
  <c r="AA2244" i="6"/>
  <c r="AB2244" i="6" s="1"/>
  <c r="AA2160" i="6"/>
  <c r="AB2160" i="6" s="1"/>
  <c r="AC2160" i="6" s="1"/>
  <c r="AA1984" i="6"/>
  <c r="AB1984" i="6" s="1"/>
  <c r="AC1984" i="6" s="1"/>
  <c r="AE1984" i="6" s="1"/>
  <c r="AH1984" i="6" s="1"/>
  <c r="AA1942" i="6"/>
  <c r="AB1942" i="6" s="1"/>
  <c r="AC1942" i="6" s="1"/>
  <c r="AA1842" i="6"/>
  <c r="AB1842" i="6" s="1"/>
  <c r="AC1842" i="6" s="1"/>
  <c r="AE1842" i="6" s="1"/>
  <c r="AH1842" i="6" s="1"/>
  <c r="AA2172" i="6"/>
  <c r="AB2172" i="6" s="1"/>
  <c r="AC2172" i="6" s="1"/>
  <c r="W1894" i="6"/>
  <c r="AG1894" i="6" s="1"/>
  <c r="AD1894" i="6" s="1"/>
  <c r="AA1894" i="6"/>
  <c r="AB1894" i="6" s="1"/>
  <c r="AA1884" i="6"/>
  <c r="AB1884" i="6" s="1"/>
  <c r="AC1884" i="6" s="1"/>
  <c r="AE1884" i="6" s="1"/>
  <c r="AH1884" i="6" s="1"/>
  <c r="W2094" i="6"/>
  <c r="AG2094" i="6" s="1"/>
  <c r="AD2094" i="6" s="1"/>
  <c r="AA2094" i="6"/>
  <c r="AB2094" i="6" s="1"/>
  <c r="AA1752" i="6"/>
  <c r="AB1752" i="6" s="1"/>
  <c r="AC1752" i="6" s="1"/>
  <c r="AA2422" i="6"/>
  <c r="AB2422" i="6" s="1"/>
  <c r="AC2422" i="6" s="1"/>
  <c r="AE2422" i="6" s="1"/>
  <c r="AH2422" i="6" s="1"/>
  <c r="T2398" i="6"/>
  <c r="W2398" i="6"/>
  <c r="W2432" i="6"/>
  <c r="AG2432" i="6" s="1"/>
  <c r="AD2432" i="6" s="1"/>
  <c r="AA2432" i="6"/>
  <c r="AB2432" i="6" s="1"/>
  <c r="AA1722" i="6"/>
  <c r="AB1722" i="6" s="1"/>
  <c r="AC1722" i="6" s="1"/>
  <c r="W2032" i="6"/>
  <c r="AG2032" i="6" s="1"/>
  <c r="AD2032" i="6" s="1"/>
  <c r="AA2380" i="6"/>
  <c r="AB2380" i="6" s="1"/>
  <c r="AC2380" i="6" s="1"/>
  <c r="W2168" i="6"/>
  <c r="AG2168" i="6" s="1"/>
  <c r="AD2168" i="6" s="1"/>
  <c r="AA2168" i="6"/>
  <c r="AB2168" i="6" s="1"/>
  <c r="AA2278" i="6"/>
  <c r="AB2278" i="6" s="1"/>
  <c r="AC2278" i="6" s="1"/>
  <c r="AE2278" i="6" s="1"/>
  <c r="AH2278" i="6" s="1"/>
  <c r="AA2180" i="6"/>
  <c r="AB2180" i="6" s="1"/>
  <c r="AC2180" i="6" s="1"/>
  <c r="W1674" i="6"/>
  <c r="AG1674" i="6" s="1"/>
  <c r="AD1674" i="6" s="1"/>
  <c r="AA1674" i="6"/>
  <c r="AB1674" i="6" s="1"/>
  <c r="W1690" i="6"/>
  <c r="AG1690" i="6" s="1"/>
  <c r="AD1690" i="6" s="1"/>
  <c r="W1576" i="6"/>
  <c r="AG1576" i="6" s="1"/>
  <c r="AD1576" i="6" s="1"/>
  <c r="AA1576" i="6"/>
  <c r="AB1576" i="6" s="1"/>
  <c r="AA1712" i="6"/>
  <c r="AB1712" i="6" s="1"/>
  <c r="AC1712" i="6" s="1"/>
  <c r="W1618" i="6"/>
  <c r="AG1618" i="6" s="1"/>
  <c r="AD1618" i="6" s="1"/>
  <c r="AA1558" i="6"/>
  <c r="AB1558" i="6" s="1"/>
  <c r="AC1558" i="6" s="1"/>
  <c r="AA1696" i="6"/>
  <c r="AB1696" i="6" s="1"/>
  <c r="AC1696" i="6" s="1"/>
  <c r="AE1696" i="6" s="1"/>
  <c r="AH1696" i="6" s="1"/>
  <c r="T1258" i="6"/>
  <c r="W1258" i="6"/>
  <c r="AA1258" i="6"/>
  <c r="AA1294" i="6"/>
  <c r="AB1294" i="6" s="1"/>
  <c r="AC1294" i="6" s="1"/>
  <c r="AE1294" i="6" s="1"/>
  <c r="AH1294" i="6" s="1"/>
  <c r="W1222" i="6"/>
  <c r="AG1222" i="6" s="1"/>
  <c r="AD1222" i="6" s="1"/>
  <c r="W1230" i="6"/>
  <c r="AG1230" i="6" s="1"/>
  <c r="AD1230" i="6" s="1"/>
  <c r="AA844" i="6"/>
  <c r="AB844" i="6" s="1"/>
  <c r="AC844" i="6" s="1"/>
  <c r="W1084" i="6"/>
  <c r="AG1084" i="6" s="1"/>
  <c r="AD1084" i="6" s="1"/>
  <c r="AA1084" i="6"/>
  <c r="AB1084" i="6" s="1"/>
  <c r="AA846" i="6"/>
  <c r="AB846" i="6" s="1"/>
  <c r="AC846" i="6" s="1"/>
  <c r="AE846" i="6" s="1"/>
  <c r="AH846" i="6" s="1"/>
  <c r="AA906" i="6"/>
  <c r="AB906" i="6" s="1"/>
  <c r="AC906" i="6" s="1"/>
  <c r="T998" i="6"/>
  <c r="W998" i="6"/>
  <c r="AA998" i="6"/>
  <c r="AA838" i="6"/>
  <c r="AB838" i="6" s="1"/>
  <c r="W1070" i="6"/>
  <c r="AG1070" i="6" s="1"/>
  <c r="AD1070" i="6" s="1"/>
  <c r="W834" i="6"/>
  <c r="AA834" i="6"/>
  <c r="AB834" i="6" s="1"/>
  <c r="AA1120" i="6"/>
  <c r="AB1120" i="6" s="1"/>
  <c r="AC1120" i="6" s="1"/>
  <c r="W440" i="6"/>
  <c r="AG440" i="6" s="1"/>
  <c r="AD440" i="6" s="1"/>
  <c r="AA440" i="6"/>
  <c r="AB440" i="6" s="1"/>
  <c r="W446" i="6"/>
  <c r="AG446" i="6" s="1"/>
  <c r="AD446" i="6" s="1"/>
  <c r="W550" i="6"/>
  <c r="AA550" i="6"/>
  <c r="AB550" i="6" s="1"/>
  <c r="AA472" i="6"/>
  <c r="AB472" i="6" s="1"/>
  <c r="AC472" i="6" s="1"/>
  <c r="W546" i="6"/>
  <c r="AG546" i="6" s="1"/>
  <c r="AD546" i="6" s="1"/>
  <c r="AA546" i="6"/>
  <c r="AB546" i="6" s="1"/>
  <c r="AA352" i="6"/>
  <c r="AB352" i="6" s="1"/>
  <c r="AC352" i="6" s="1"/>
  <c r="AE352" i="6" s="1"/>
  <c r="AH352" i="6" s="1"/>
  <c r="T456" i="6"/>
  <c r="W456" i="6"/>
  <c r="AA486" i="6"/>
  <c r="AB486" i="6" s="1"/>
  <c r="AC486" i="6" s="1"/>
  <c r="T156" i="6"/>
  <c r="W156" i="6"/>
  <c r="AA178" i="6"/>
  <c r="AB178" i="6" s="1"/>
  <c r="AC178" i="6" s="1"/>
  <c r="AE178" i="6" s="1"/>
  <c r="AH178" i="6" s="1"/>
  <c r="AA106" i="6"/>
  <c r="AB106" i="6" s="1"/>
  <c r="AC106" i="6" s="1"/>
  <c r="W2558" i="6"/>
  <c r="AG2558" i="6" s="1"/>
  <c r="AD2558" i="6" s="1"/>
  <c r="AA2558" i="6"/>
  <c r="AB2558" i="6" s="1"/>
  <c r="AA1850" i="6"/>
  <c r="AB1850" i="6" s="1"/>
  <c r="AC1850" i="6" s="1"/>
  <c r="AE1850" i="6" s="1"/>
  <c r="AH1850" i="6" s="1"/>
  <c r="T1830" i="6"/>
  <c r="W1830" i="6"/>
  <c r="W1754" i="6"/>
  <c r="AA1754" i="6"/>
  <c r="AB1754" i="6" s="1"/>
  <c r="W1428" i="6"/>
  <c r="AG1428" i="6" s="1"/>
  <c r="AD1428" i="6" s="1"/>
  <c r="T974" i="6"/>
  <c r="W974" i="6"/>
  <c r="W922" i="6"/>
  <c r="AG922" i="6" s="1"/>
  <c r="AD922" i="6" s="1"/>
  <c r="AA922" i="6"/>
  <c r="AB922" i="6" s="1"/>
  <c r="W2446" i="6"/>
  <c r="AG2446" i="6" s="1"/>
  <c r="AD2446" i="6" s="1"/>
  <c r="AA2446" i="6"/>
  <c r="AB2446" i="6" s="1"/>
  <c r="W2258" i="6"/>
  <c r="AG2258" i="6" s="1"/>
  <c r="AD2258" i="6" s="1"/>
  <c r="AA2318" i="6"/>
  <c r="AB2318" i="6" s="1"/>
  <c r="AC2318" i="6" s="1"/>
  <c r="AA2418" i="6"/>
  <c r="AB2418" i="6" s="1"/>
  <c r="AC2418" i="6" s="1"/>
  <c r="AE2418" i="6" s="1"/>
  <c r="AH2418" i="6" s="1"/>
  <c r="T1494" i="6"/>
  <c r="W1494" i="6"/>
  <c r="AA1490" i="6"/>
  <c r="AB1490" i="6" s="1"/>
  <c r="AC1490" i="6" s="1"/>
  <c r="W1516" i="6"/>
  <c r="AG1516" i="6" s="1"/>
  <c r="AD1516" i="6" s="1"/>
  <c r="AA1516" i="6"/>
  <c r="AB1516" i="6" s="1"/>
  <c r="AA1604" i="6"/>
  <c r="AB1604" i="6" s="1"/>
  <c r="AC1604" i="6" s="1"/>
  <c r="AE1604" i="6" s="1"/>
  <c r="AH1604" i="6" s="1"/>
  <c r="T1334" i="6"/>
  <c r="W1334" i="6"/>
  <c r="W536" i="6"/>
  <c r="AG536" i="6" s="1"/>
  <c r="AD536" i="6" s="1"/>
  <c r="AA536" i="6"/>
  <c r="AB536" i="6" s="1"/>
  <c r="AA2460" i="6"/>
  <c r="AB2460" i="6" s="1"/>
  <c r="AC2460" i="6" s="1"/>
  <c r="W2302" i="6"/>
  <c r="AG2302" i="6" s="1"/>
  <c r="AD2302" i="6" s="1"/>
  <c r="AA2302" i="6"/>
  <c r="AB2302" i="6" s="1"/>
  <c r="W2026" i="6"/>
  <c r="AG2026" i="6" s="1"/>
  <c r="AD2026" i="6" s="1"/>
  <c r="AA2312" i="6"/>
  <c r="AB2312" i="6" s="1"/>
  <c r="AC2312" i="6" s="1"/>
  <c r="AA1750" i="6"/>
  <c r="AB1750" i="6" s="1"/>
  <c r="AC1750" i="6" s="1"/>
  <c r="AE1750" i="6" s="1"/>
  <c r="AH1750" i="6" s="1"/>
  <c r="AA1556" i="6"/>
  <c r="AB1556" i="6" s="1"/>
  <c r="AC1556" i="6" s="1"/>
  <c r="AA1612" i="6"/>
  <c r="AB1612" i="6" s="1"/>
  <c r="AC1612" i="6" s="1"/>
  <c r="AE1612" i="6" s="1"/>
  <c r="AH1612" i="6" s="1"/>
  <c r="W1412" i="6"/>
  <c r="AG1412" i="6" s="1"/>
  <c r="AD1412" i="6" s="1"/>
  <c r="AA1412" i="6"/>
  <c r="AB1412" i="6" s="1"/>
  <c r="T1312" i="6"/>
  <c r="W1312" i="6"/>
  <c r="AA1312" i="6"/>
  <c r="AA520" i="6"/>
  <c r="AB520" i="6" s="1"/>
  <c r="AC520" i="6" s="1"/>
  <c r="AE520" i="6" s="1"/>
  <c r="AH520" i="6" s="1"/>
  <c r="AA2502" i="6"/>
  <c r="AB2502" i="6" s="1"/>
  <c r="AC2502" i="6" s="1"/>
  <c r="AA1164" i="6"/>
  <c r="AB1164" i="6" s="1"/>
  <c r="AC1164" i="6" s="1"/>
  <c r="AE1164" i="6" s="1"/>
  <c r="AH1164" i="6" s="1"/>
  <c r="W1148" i="6"/>
  <c r="AG1148" i="6" s="1"/>
  <c r="AD1148" i="6" s="1"/>
  <c r="W1196" i="6"/>
  <c r="AG1196" i="6" s="1"/>
  <c r="AD1196" i="6" s="1"/>
  <c r="AA534" i="6"/>
  <c r="AB534" i="6" s="1"/>
  <c r="AC534" i="6" s="1"/>
  <c r="W272" i="6"/>
  <c r="AG272" i="6" s="1"/>
  <c r="AD272" i="6" s="1"/>
  <c r="T368" i="6"/>
  <c r="W368" i="6"/>
  <c r="AA368" i="6"/>
  <c r="AA198" i="6"/>
  <c r="AB198" i="6" s="1"/>
  <c r="AC198" i="6" s="1"/>
  <c r="AE198" i="6" s="1"/>
  <c r="AH198" i="6" s="1"/>
  <c r="AA2544" i="6"/>
  <c r="AB2544" i="6" s="1"/>
  <c r="AC2544" i="6" s="1"/>
  <c r="AA2448" i="6"/>
  <c r="AB2448" i="6" s="1"/>
  <c r="AC2448" i="6" s="1"/>
  <c r="AE2448" i="6" s="1"/>
  <c r="AH2448" i="6" s="1"/>
  <c r="W2456" i="6"/>
  <c r="AG2456" i="6" s="1"/>
  <c r="AD2456" i="6" s="1"/>
  <c r="AA2456" i="6"/>
  <c r="AB2456" i="6" s="1"/>
  <c r="W2404" i="6"/>
  <c r="AG2404" i="6" s="1"/>
  <c r="AD2404" i="6" s="1"/>
  <c r="AA2404" i="6"/>
  <c r="AB2404" i="6" s="1"/>
  <c r="AA1730" i="6"/>
  <c r="AB1730" i="6" s="1"/>
  <c r="AC1730" i="6" s="1"/>
  <c r="AA1742" i="6"/>
  <c r="AB1742" i="6" s="1"/>
  <c r="AC1742" i="6" s="1"/>
  <c r="AE1742" i="6" s="1"/>
  <c r="AH1742" i="6" s="1"/>
  <c r="AA2274" i="6"/>
  <c r="AB2274" i="6" s="1"/>
  <c r="AC2274" i="6" s="1"/>
  <c r="T2428" i="6"/>
  <c r="W2428" i="6"/>
  <c r="AA2164" i="6"/>
  <c r="AB2164" i="6" s="1"/>
  <c r="AC2164" i="6" s="1"/>
  <c r="AE2164" i="6" s="1"/>
  <c r="AH2164" i="6" s="1"/>
  <c r="AA2182" i="6"/>
  <c r="AB2182" i="6" s="1"/>
  <c r="AC2182" i="6" s="1"/>
  <c r="AA2294" i="6"/>
  <c r="AB2294" i="6" s="1"/>
  <c r="AC2294" i="6" s="1"/>
  <c r="AE2294" i="6" s="1"/>
  <c r="AH2294" i="6" s="1"/>
  <c r="W1986" i="6"/>
  <c r="AG1986" i="6" s="1"/>
  <c r="AD1986" i="6" s="1"/>
  <c r="W1914" i="6"/>
  <c r="AG1914" i="6" s="1"/>
  <c r="AD1914" i="6" s="1"/>
  <c r="T2332" i="6"/>
  <c r="W2332" i="6"/>
  <c r="W2408" i="6"/>
  <c r="AG2408" i="6" s="1"/>
  <c r="AD2408" i="6" s="1"/>
  <c r="AA2308" i="6"/>
  <c r="AB2308" i="6" s="1"/>
  <c r="AC2308" i="6" s="1"/>
  <c r="AE2308" i="6" s="1"/>
  <c r="AH2308" i="6" s="1"/>
  <c r="W2350" i="6"/>
  <c r="AG2350" i="6" s="1"/>
  <c r="AD2350" i="6" s="1"/>
  <c r="W1608" i="6"/>
  <c r="AG1608" i="6" s="1"/>
  <c r="AD1608" i="6" s="1"/>
  <c r="AA1608" i="6"/>
  <c r="AB1608" i="6" s="1"/>
  <c r="AA1464" i="6"/>
  <c r="AB1464" i="6" s="1"/>
  <c r="AC1464" i="6" s="1"/>
  <c r="AE1464" i="6" s="1"/>
  <c r="AH1464" i="6" s="1"/>
  <c r="T1686" i="6"/>
  <c r="W1686" i="6"/>
  <c r="AA1450" i="6"/>
  <c r="AB1450" i="6" s="1"/>
  <c r="AC1450" i="6" s="1"/>
  <c r="T896" i="6"/>
  <c r="W896" i="6"/>
  <c r="AA896" i="6"/>
  <c r="W1156" i="6"/>
  <c r="AA1156" i="6"/>
  <c r="AB1156" i="6" s="1"/>
  <c r="W916" i="6"/>
  <c r="AA916" i="6"/>
  <c r="AB916" i="6" s="1"/>
  <c r="AA1196" i="6"/>
  <c r="AB1196" i="6" s="1"/>
  <c r="AA926" i="6"/>
  <c r="AB926" i="6" s="1"/>
  <c r="AC926" i="6" s="1"/>
  <c r="AE926" i="6" s="1"/>
  <c r="AH926" i="6" s="1"/>
  <c r="W1146" i="6"/>
  <c r="AG1146" i="6" s="1"/>
  <c r="AD1146" i="6" s="1"/>
  <c r="W1092" i="6"/>
  <c r="AG1092" i="6" s="1"/>
  <c r="AD1092" i="6" s="1"/>
  <c r="W1050" i="6"/>
  <c r="AG1050" i="6" s="1"/>
  <c r="AD1050" i="6" s="1"/>
  <c r="W274" i="6"/>
  <c r="AG274" i="6" s="1"/>
  <c r="AD274" i="6" s="1"/>
  <c r="AA274" i="6"/>
  <c r="AB274" i="6" s="1"/>
  <c r="AA764" i="6"/>
  <c r="AB764" i="6" s="1"/>
  <c r="AC764" i="6" s="1"/>
  <c r="AE764" i="6" s="1"/>
  <c r="AH764" i="6" s="1"/>
  <c r="W624" i="6"/>
  <c r="AA624" i="6"/>
  <c r="AB624" i="6" s="1"/>
  <c r="AA272" i="6"/>
  <c r="AB272" i="6" s="1"/>
  <c r="AA774" i="6"/>
  <c r="AB774" i="6" s="1"/>
  <c r="AC774" i="6" s="1"/>
  <c r="AE774" i="6" s="1"/>
  <c r="AH774" i="6" s="1"/>
  <c r="W464" i="6"/>
  <c r="AG464" i="6" s="1"/>
  <c r="AD464" i="6" s="1"/>
  <c r="AA464" i="6"/>
  <c r="AB464" i="6" s="1"/>
  <c r="W614" i="6"/>
  <c r="AG614" i="6" s="1"/>
  <c r="AD614" i="6" s="1"/>
  <c r="T364" i="6"/>
  <c r="W364" i="6"/>
  <c r="T374" i="6"/>
  <c r="W374" i="6"/>
  <c r="T160" i="6"/>
  <c r="W160" i="6"/>
  <c r="AA120" i="6"/>
  <c r="AB120" i="6" s="1"/>
  <c r="AC120" i="6" s="1"/>
  <c r="AE120" i="6" s="1"/>
  <c r="AH120" i="6" s="1"/>
  <c r="AA2578" i="6"/>
  <c r="AB2578" i="6" s="1"/>
  <c r="AC2578" i="6" s="1"/>
  <c r="W1900" i="6"/>
  <c r="AG1900" i="6" s="1"/>
  <c r="AD1900" i="6" s="1"/>
  <c r="AA1900" i="6"/>
  <c r="AB1900" i="6" s="1"/>
  <c r="AA1946" i="6"/>
  <c r="AB1946" i="6" s="1"/>
  <c r="AC1946" i="6" s="1"/>
  <c r="AE1946" i="6" s="1"/>
  <c r="AH1946" i="6" s="1"/>
  <c r="W2046" i="6"/>
  <c r="AG2046" i="6" s="1"/>
  <c r="AD2046" i="6" s="1"/>
  <c r="AA2034" i="6"/>
  <c r="AB2034" i="6" s="1"/>
  <c r="AC2034" i="6" s="1"/>
  <c r="AE2034" i="6" s="1"/>
  <c r="AH2034" i="6" s="1"/>
  <c r="W2392" i="6"/>
  <c r="AG2392" i="6" s="1"/>
  <c r="AD2392" i="6" s="1"/>
  <c r="AA2392" i="6"/>
  <c r="AB2392" i="6" s="1"/>
  <c r="AA2434" i="6"/>
  <c r="AB2434" i="6" s="1"/>
  <c r="AC2434" i="6" s="1"/>
  <c r="W2226" i="6"/>
  <c r="AG2226" i="6" s="1"/>
  <c r="AD2226" i="6" s="1"/>
  <c r="T1496" i="6"/>
  <c r="W1496" i="6"/>
  <c r="AA1496" i="6"/>
  <c r="AA1148" i="6"/>
  <c r="AB1148" i="6" s="1"/>
  <c r="AA696" i="6"/>
  <c r="AB696" i="6" s="1"/>
  <c r="AC696" i="6" s="1"/>
  <c r="W216" i="6"/>
  <c r="AG216" i="6" s="1"/>
  <c r="AD216" i="6" s="1"/>
  <c r="AA216" i="6"/>
  <c r="AB216" i="6" s="1"/>
  <c r="W140" i="6"/>
  <c r="AG140" i="6" s="1"/>
  <c r="AD140" i="6" s="1"/>
  <c r="AA140" i="6"/>
  <c r="AB140" i="6" s="1"/>
  <c r="T2528" i="6"/>
  <c r="W2528" i="6"/>
  <c r="AA2528" i="6"/>
  <c r="AA2044" i="6"/>
  <c r="AB2044" i="6" s="1"/>
  <c r="AC2044" i="6" s="1"/>
  <c r="AA1962" i="6"/>
  <c r="AB1962" i="6" s="1"/>
  <c r="AC1962" i="6" s="1"/>
  <c r="AE1962" i="6" s="1"/>
  <c r="AH1962" i="6" s="1"/>
  <c r="W1664" i="6"/>
  <c r="AG1664" i="6" s="1"/>
  <c r="AD1664" i="6" s="1"/>
  <c r="AA1664" i="6"/>
  <c r="AB1664" i="6" s="1"/>
  <c r="T1482" i="6"/>
  <c r="W1482" i="6"/>
  <c r="AA1702" i="6"/>
  <c r="AB1702" i="6" s="1"/>
  <c r="AC1702" i="6" s="1"/>
  <c r="AA1346" i="6"/>
  <c r="AB1346" i="6" s="1"/>
  <c r="AC1346" i="6" s="1"/>
  <c r="AE1346" i="6" s="1"/>
  <c r="AH1346" i="6" s="1"/>
  <c r="W1352" i="6"/>
  <c r="AG1352" i="6" s="1"/>
  <c r="AD1352" i="6" s="1"/>
  <c r="AA1352" i="6"/>
  <c r="AB1352" i="6" s="1"/>
  <c r="T454" i="6"/>
  <c r="W454" i="6"/>
  <c r="W220" i="6"/>
  <c r="AA220" i="6"/>
  <c r="AB220" i="6" s="1"/>
  <c r="W212" i="6"/>
  <c r="AG212" i="6" s="1"/>
  <c r="AD212" i="6" s="1"/>
  <c r="AA2560" i="6"/>
  <c r="AB2560" i="6" s="1"/>
  <c r="AC2560" i="6" s="1"/>
  <c r="AE2560" i="6" s="1"/>
  <c r="AH2560" i="6" s="1"/>
  <c r="AA1744" i="6"/>
  <c r="AB1744" i="6" s="1"/>
  <c r="AC1744" i="6" s="1"/>
  <c r="AA1538" i="6"/>
  <c r="AB1538" i="6" s="1"/>
  <c r="AC1538" i="6" s="1"/>
  <c r="AE1538" i="6" s="1"/>
  <c r="AH1538" i="6" s="1"/>
  <c r="W1562" i="6"/>
  <c r="AA1562" i="6"/>
  <c r="AB1562" i="6" s="1"/>
  <c r="T1640" i="6"/>
  <c r="W1640" i="6"/>
  <c r="AA1640" i="6"/>
  <c r="W1162" i="6"/>
  <c r="AG1162" i="6" s="1"/>
  <c r="AD1162" i="6" s="1"/>
  <c r="W282" i="6"/>
  <c r="AG282" i="6" s="1"/>
  <c r="AD282" i="6" s="1"/>
  <c r="AA282" i="6"/>
  <c r="AB282" i="6" s="1"/>
  <c r="T584" i="6"/>
  <c r="W584" i="6"/>
  <c r="AA2542" i="6"/>
  <c r="W1872" i="6"/>
  <c r="AG1872" i="6" s="1"/>
  <c r="AD1872" i="6" s="1"/>
  <c r="AA1872" i="6"/>
  <c r="AB1872" i="6" s="1"/>
  <c r="W2358" i="6"/>
  <c r="AG2358" i="6" s="1"/>
  <c r="AD2358" i="6" s="1"/>
  <c r="AA2358" i="6"/>
  <c r="AB2358" i="6" s="1"/>
  <c r="W2252" i="6"/>
  <c r="AG2252" i="6" s="1"/>
  <c r="AD2252" i="6" s="1"/>
  <c r="W2014" i="6"/>
  <c r="AG2014" i="6" s="1"/>
  <c r="AD2014" i="6" s="1"/>
  <c r="W1870" i="6"/>
  <c r="AG1870" i="6" s="1"/>
  <c r="AD1870" i="6" s="1"/>
  <c r="W2364" i="6"/>
  <c r="AG2364" i="6" s="1"/>
  <c r="AD2364" i="6" s="1"/>
  <c r="T1036" i="6"/>
  <c r="W1036" i="6"/>
  <c r="AA1036" i="6"/>
  <c r="AA902" i="6"/>
  <c r="AB902" i="6" s="1"/>
  <c r="AC902" i="6" s="1"/>
  <c r="T616" i="6"/>
  <c r="W616" i="6"/>
  <c r="AA616" i="6"/>
  <c r="AA596" i="6"/>
  <c r="AB596" i="6" s="1"/>
  <c r="W496" i="6"/>
  <c r="AG496" i="6" s="1"/>
  <c r="AD496" i="6" s="1"/>
  <c r="T262" i="6"/>
  <c r="W262" i="6"/>
  <c r="AA262" i="6"/>
  <c r="W240" i="6"/>
  <c r="AG240" i="6" s="1"/>
  <c r="AD240" i="6" s="1"/>
  <c r="W2498" i="6"/>
  <c r="AG2498" i="6" s="1"/>
  <c r="AD2498" i="6" s="1"/>
  <c r="AA2498" i="6"/>
  <c r="AB2498" i="6" s="1"/>
  <c r="AA1824" i="6"/>
  <c r="AB1824" i="6" s="1"/>
  <c r="AC1824" i="6" s="1"/>
  <c r="AE1824" i="6" s="1"/>
  <c r="AH1824" i="6" s="1"/>
  <c r="T2532" i="6"/>
  <c r="W2532" i="6"/>
  <c r="AA2552" i="6"/>
  <c r="AB2552" i="6" s="1"/>
  <c r="AC2552" i="6" s="1"/>
  <c r="AA2438" i="6"/>
  <c r="AB2438" i="6" s="1"/>
  <c r="AC2438" i="6" s="1"/>
  <c r="AE2438" i="6" s="1"/>
  <c r="AH2438" i="6" s="1"/>
  <c r="AA2468" i="6"/>
  <c r="AB2468" i="6" s="1"/>
  <c r="AC2468" i="6" s="1"/>
  <c r="AA1966" i="6"/>
  <c r="AB1966" i="6" s="1"/>
  <c r="AA2340" i="6"/>
  <c r="AA2128" i="6"/>
  <c r="AB2128" i="6" s="1"/>
  <c r="AA1840" i="6"/>
  <c r="AA2226" i="6"/>
  <c r="AB2226" i="6" s="1"/>
  <c r="AA1914" i="6"/>
  <c r="AA2398" i="6"/>
  <c r="W2064" i="6"/>
  <c r="AG2064" i="6" s="1"/>
  <c r="AD2064" i="6" s="1"/>
  <c r="AA2064" i="6"/>
  <c r="AB2064" i="6" s="1"/>
  <c r="AA2032" i="6"/>
  <c r="W1848" i="6"/>
  <c r="AG1848" i="6" s="1"/>
  <c r="AD1848" i="6" s="1"/>
  <c r="AA1992" i="6"/>
  <c r="W1532" i="6"/>
  <c r="AG1532" i="6" s="1"/>
  <c r="AD1532" i="6" s="1"/>
  <c r="AA1520" i="6"/>
  <c r="T1500" i="6"/>
  <c r="W1500" i="6"/>
  <c r="W1708" i="6"/>
  <c r="AG1708" i="6" s="1"/>
  <c r="AD1708" i="6" s="1"/>
  <c r="T1486" i="6"/>
  <c r="W1486" i="6"/>
  <c r="AA1486" i="6"/>
  <c r="AA1436" i="6"/>
  <c r="AB1436" i="6" s="1"/>
  <c r="AC1436" i="6" s="1"/>
  <c r="T1336" i="6"/>
  <c r="W1336" i="6"/>
  <c r="AA1336" i="6"/>
  <c r="AA1124" i="6"/>
  <c r="AB1124" i="6" s="1"/>
  <c r="AC1124" i="6" s="1"/>
  <c r="AA1144" i="6"/>
  <c r="AA1050" i="6"/>
  <c r="AB1050" i="6" s="1"/>
  <c r="AA1044" i="6"/>
  <c r="AA1006" i="6"/>
  <c r="AB1006" i="6" s="1"/>
  <c r="AC1006" i="6" s="1"/>
  <c r="AA1022" i="6"/>
  <c r="AA1070" i="6"/>
  <c r="AB1070" i="6" s="1"/>
  <c r="T1140" i="6"/>
  <c r="W1140" i="6"/>
  <c r="AA1020" i="6"/>
  <c r="T620" i="6"/>
  <c r="W620" i="6"/>
  <c r="AA620" i="6"/>
  <c r="T552" i="6"/>
  <c r="W552" i="6"/>
  <c r="AA350" i="6"/>
  <c r="AA480" i="6"/>
  <c r="AB480" i="6" s="1"/>
  <c r="AC480" i="6" s="1"/>
  <c r="W310" i="6"/>
  <c r="AA310" i="6"/>
  <c r="AB310" i="6" s="1"/>
  <c r="T384" i="6"/>
  <c r="W384" i="6"/>
  <c r="AA384" i="6"/>
  <c r="AA538" i="6"/>
  <c r="AB538" i="6" s="1"/>
  <c r="AC538" i="6" s="1"/>
  <c r="AE538" i="6" s="1"/>
  <c r="AH538" i="6" s="1"/>
  <c r="AA640" i="6"/>
  <c r="AB640" i="6" s="1"/>
  <c r="AC640" i="6" s="1"/>
  <c r="T152" i="6"/>
  <c r="W152" i="6"/>
  <c r="W126" i="6"/>
  <c r="AG126" i="6" s="1"/>
  <c r="AD126" i="6" s="1"/>
  <c r="AA52" i="6"/>
  <c r="AB52" i="6" s="1"/>
  <c r="AC52" i="6" s="1"/>
  <c r="AA2000" i="6"/>
  <c r="AB2000" i="6" s="1"/>
  <c r="AC2000" i="6" s="1"/>
  <c r="AE2000" i="6" s="1"/>
  <c r="AH2000" i="6" s="1"/>
  <c r="AA1858" i="6"/>
  <c r="AB1858" i="6" s="1"/>
  <c r="AC1858" i="6" s="1"/>
  <c r="AA1838" i="6"/>
  <c r="AB1838" i="6" s="1"/>
  <c r="AC1838" i="6" s="1"/>
  <c r="AE1838" i="6" s="1"/>
  <c r="AH1838" i="6" s="1"/>
  <c r="T1688" i="6"/>
  <c r="W1688" i="6"/>
  <c r="AA1688" i="6"/>
  <c r="AA1532" i="6"/>
  <c r="AB1532" i="6" s="1"/>
  <c r="T1252" i="6"/>
  <c r="W1252" i="6"/>
  <c r="T1374" i="6"/>
  <c r="W1374" i="6"/>
  <c r="AA1374" i="6"/>
  <c r="AA942" i="6"/>
  <c r="AB942" i="6" s="1"/>
  <c r="AC942" i="6" s="1"/>
  <c r="AE942" i="6" s="1"/>
  <c r="AH942" i="6" s="1"/>
  <c r="AA968" i="6"/>
  <c r="AB968" i="6" s="1"/>
  <c r="AC968" i="6" s="1"/>
  <c r="W1132" i="6"/>
  <c r="AG1132" i="6" s="1"/>
  <c r="AD1132" i="6" s="1"/>
  <c r="AA1132" i="6"/>
  <c r="AB1132" i="6" s="1"/>
  <c r="T500" i="6"/>
  <c r="W500" i="6"/>
  <c r="AA500" i="6"/>
  <c r="W594" i="6"/>
  <c r="AG594" i="6" s="1"/>
  <c r="AD594" i="6" s="1"/>
  <c r="AA2566" i="6"/>
  <c r="AB2566" i="6" s="1"/>
  <c r="AC2566" i="6" s="1"/>
  <c r="AA2570" i="6"/>
  <c r="AB2570" i="6" s="1"/>
  <c r="AC2570" i="6" s="1"/>
  <c r="AE2570" i="6" s="1"/>
  <c r="AH2570" i="6" s="1"/>
  <c r="T1802" i="6"/>
  <c r="W1802" i="6"/>
  <c r="AA1926" i="6"/>
  <c r="AB1926" i="6" s="1"/>
  <c r="AC1926" i="6" s="1"/>
  <c r="W2214" i="6"/>
  <c r="AG2214" i="6" s="1"/>
  <c r="AD2214" i="6" s="1"/>
  <c r="AA2214" i="6"/>
  <c r="AB2214" i="6" s="1"/>
  <c r="W2096" i="6"/>
  <c r="AG2096" i="6" s="1"/>
  <c r="AD2096" i="6" s="1"/>
  <c r="AA2096" i="6"/>
  <c r="AB2096" i="6" s="1"/>
  <c r="W2238" i="6"/>
  <c r="AG2238" i="6" s="1"/>
  <c r="AD2238" i="6" s="1"/>
  <c r="AA2238" i="6"/>
  <c r="AB2238" i="6" s="1"/>
  <c r="AA1862" i="6"/>
  <c r="AB1862" i="6" s="1"/>
  <c r="AC1862" i="6" s="1"/>
  <c r="AE1862" i="6" s="1"/>
  <c r="AH1862" i="6" s="1"/>
  <c r="AA1690" i="6"/>
  <c r="AB1690" i="6" s="1"/>
  <c r="W1610" i="6"/>
  <c r="AG1610" i="6" s="1"/>
  <c r="AD1610" i="6" s="1"/>
  <c r="T1300" i="6"/>
  <c r="W1300" i="6"/>
  <c r="AA1100" i="6"/>
  <c r="AB1100" i="6" s="1"/>
  <c r="AC1100" i="6" s="1"/>
  <c r="W1200" i="6"/>
  <c r="AG1200" i="6" s="1"/>
  <c r="AD1200" i="6" s="1"/>
  <c r="AA314" i="6"/>
  <c r="AB314" i="6" s="1"/>
  <c r="AC314" i="6" s="1"/>
  <c r="AA784" i="6"/>
  <c r="AB784" i="6" s="1"/>
  <c r="AC784" i="6" s="1"/>
  <c r="AE784" i="6" s="1"/>
  <c r="AH784" i="6" s="1"/>
  <c r="T772" i="6"/>
  <c r="W772" i="6"/>
  <c r="T410" i="6"/>
  <c r="W410" i="6"/>
  <c r="W2588" i="6"/>
  <c r="AG2588" i="6" s="1"/>
  <c r="AD2588" i="6" s="1"/>
  <c r="AA2290" i="6"/>
  <c r="AB2290" i="6" s="1"/>
  <c r="AC2290" i="6" s="1"/>
  <c r="AE2290" i="6" s="1"/>
  <c r="AH2290" i="6" s="1"/>
  <c r="AA1726" i="6"/>
  <c r="AB1726" i="6" s="1"/>
  <c r="AC1726" i="6" s="1"/>
  <c r="W2220" i="6"/>
  <c r="AG2220" i="6" s="1"/>
  <c r="AD2220" i="6" s="1"/>
  <c r="AA1960" i="6"/>
  <c r="AB1960" i="6" s="1"/>
  <c r="W1812" i="6"/>
  <c r="AG1812" i="6" s="1"/>
  <c r="AD1812" i="6" s="1"/>
  <c r="AA1812" i="6"/>
  <c r="AB1812" i="6" s="1"/>
  <c r="AA1932" i="6"/>
  <c r="AB1932" i="6" s="1"/>
  <c r="AC1932" i="6" s="1"/>
  <c r="AE1932" i="6" s="1"/>
  <c r="AH1932" i="6" s="1"/>
  <c r="AA1830" i="6"/>
  <c r="AA2356" i="6"/>
  <c r="AB2356" i="6" s="1"/>
  <c r="AC2356" i="6" s="1"/>
  <c r="AE2356" i="6" s="1"/>
  <c r="AH2356" i="6" s="1"/>
  <c r="AA1438" i="6"/>
  <c r="AB1438" i="6" s="1"/>
  <c r="AC1438" i="6" s="1"/>
  <c r="W1326" i="6"/>
  <c r="AG1326" i="6" s="1"/>
  <c r="AD1326" i="6" s="1"/>
  <c r="AA1440" i="6"/>
  <c r="AB1440" i="6" s="1"/>
  <c r="AC1440" i="6" s="1"/>
  <c r="AA1106" i="6"/>
  <c r="AB1106" i="6" s="1"/>
  <c r="AC1106" i="6" s="1"/>
  <c r="AE1106" i="6" s="1"/>
  <c r="AH1106" i="6" s="1"/>
  <c r="AA594" i="6"/>
  <c r="AB594" i="6" s="1"/>
  <c r="AA736" i="6"/>
  <c r="AB736" i="6" s="1"/>
  <c r="AC736" i="6" s="1"/>
  <c r="AE736" i="6" s="1"/>
  <c r="AH736" i="6" s="1"/>
  <c r="T444" i="6"/>
  <c r="W444" i="6"/>
  <c r="AA2550" i="6"/>
  <c r="AB2550" i="6" s="1"/>
  <c r="AC2550" i="6" s="1"/>
  <c r="W1784" i="6"/>
  <c r="AG1784" i="6" s="1"/>
  <c r="AD1784" i="6" s="1"/>
  <c r="AA1784" i="6"/>
  <c r="AB1784" i="6" s="1"/>
  <c r="T2410" i="6"/>
  <c r="W2410" i="6"/>
  <c r="AA2410" i="6"/>
  <c r="AA2286" i="6"/>
  <c r="AB2286" i="6" s="1"/>
  <c r="AC2286" i="6" s="1"/>
  <c r="T1880" i="6"/>
  <c r="W1880" i="6"/>
  <c r="AA1474" i="6"/>
  <c r="AB1474" i="6" s="1"/>
  <c r="AC1474" i="6" s="1"/>
  <c r="AE1474" i="6" s="1"/>
  <c r="AH1474" i="6" s="1"/>
  <c r="W1306" i="6"/>
  <c r="AA1306" i="6"/>
  <c r="AB1306" i="6" s="1"/>
  <c r="AA1098" i="6"/>
  <c r="AB1098" i="6" s="1"/>
  <c r="AC1098" i="6" s="1"/>
  <c r="T888" i="6"/>
  <c r="W888" i="6"/>
  <c r="AA888" i="6"/>
  <c r="AA1200" i="6"/>
  <c r="AB1200" i="6" s="1"/>
  <c r="W600" i="6"/>
  <c r="AG600" i="6" s="1"/>
  <c r="AD600" i="6" s="1"/>
  <c r="AA600" i="6"/>
  <c r="AB600" i="6" s="1"/>
  <c r="T702" i="6"/>
  <c r="W702" i="6"/>
  <c r="AA702" i="6"/>
  <c r="AA598" i="6"/>
  <c r="AA2532" i="6"/>
  <c r="AA1792" i="6"/>
  <c r="AB1792" i="6" s="1"/>
  <c r="AC1792" i="6" s="1"/>
  <c r="AA2136" i="6"/>
  <c r="AB2136" i="6" s="1"/>
  <c r="AC2136" i="6" s="1"/>
  <c r="AE2136" i="6" s="1"/>
  <c r="AH2136" i="6" s="1"/>
  <c r="AA2054" i="6"/>
  <c r="AB2054" i="6" s="1"/>
  <c r="AC2054" i="6" s="1"/>
  <c r="AA1866" i="6"/>
  <c r="AB1866" i="6" s="1"/>
  <c r="AC1866" i="6" s="1"/>
  <c r="AE1866" i="6" s="1"/>
  <c r="AH1866" i="6" s="1"/>
  <c r="AA2116" i="6"/>
  <c r="AB2116" i="6" s="1"/>
  <c r="AC2116" i="6" s="1"/>
  <c r="AA2428" i="6"/>
  <c r="AA2276" i="6"/>
  <c r="AB2276" i="6" s="1"/>
  <c r="AC2276" i="6" s="1"/>
  <c r="AA2332" i="6"/>
  <c r="AA1928" i="6"/>
  <c r="AB1928" i="6" s="1"/>
  <c r="AC1928" i="6" s="1"/>
  <c r="AA1796" i="6"/>
  <c r="AB1796" i="6" s="1"/>
  <c r="AC1796" i="6" s="1"/>
  <c r="AE1796" i="6" s="1"/>
  <c r="AH1796" i="6" s="1"/>
  <c r="AA1682" i="6"/>
  <c r="AB1682" i="6" s="1"/>
  <c r="AA1524" i="6"/>
  <c r="AB1524" i="6" s="1"/>
  <c r="AC1524" i="6" s="1"/>
  <c r="AE1524" i="6" s="1"/>
  <c r="AH1524" i="6" s="1"/>
  <c r="AA1654" i="6"/>
  <c r="AB1654" i="6" s="1"/>
  <c r="AC1654" i="6" s="1"/>
  <c r="AA1528" i="6"/>
  <c r="AB1528" i="6" s="1"/>
  <c r="AC1528" i="6" s="1"/>
  <c r="AE1528" i="6" s="1"/>
  <c r="AH1528" i="6" s="1"/>
  <c r="AA1498" i="6"/>
  <c r="AB1498" i="6" s="1"/>
  <c r="AC1498" i="6" s="1"/>
  <c r="W1548" i="6"/>
  <c r="AG1548" i="6" s="1"/>
  <c r="AD1548" i="6" s="1"/>
  <c r="AA1548" i="6"/>
  <c r="AB1548" i="6" s="1"/>
  <c r="T1364" i="6"/>
  <c r="W1364" i="6"/>
  <c r="AA1364" i="6"/>
  <c r="AA1414" i="6"/>
  <c r="AB1414" i="6" s="1"/>
  <c r="AC1414" i="6" s="1"/>
  <c r="AA1402" i="6"/>
  <c r="AB1402" i="6" s="1"/>
  <c r="AC1402" i="6" s="1"/>
  <c r="AE1402" i="6" s="1"/>
  <c r="AH1402" i="6" s="1"/>
  <c r="W1416" i="6"/>
  <c r="AG1416" i="6" s="1"/>
  <c r="AD1416" i="6" s="1"/>
  <c r="AA1406" i="6"/>
  <c r="AB1406" i="6" s="1"/>
  <c r="AC1406" i="6" s="1"/>
  <c r="AE1406" i="6" s="1"/>
  <c r="AH1406" i="6" s="1"/>
  <c r="W1390" i="6"/>
  <c r="AG1390" i="6" s="1"/>
  <c r="AD1390" i="6" s="1"/>
  <c r="AA1108" i="6"/>
  <c r="AB1108" i="6" s="1"/>
  <c r="AC1108" i="6" s="1"/>
  <c r="AE1108" i="6" s="1"/>
  <c r="AH1108" i="6" s="1"/>
  <c r="AA880" i="6"/>
  <c r="AB880" i="6" s="1"/>
  <c r="AC880" i="6" s="1"/>
  <c r="AA884" i="6"/>
  <c r="AB884" i="6" s="1"/>
  <c r="AC884" i="6" s="1"/>
  <c r="AE884" i="6" s="1"/>
  <c r="AH884" i="6" s="1"/>
  <c r="AA1092" i="6"/>
  <c r="AB1092" i="6" s="1"/>
  <c r="AA1024" i="6"/>
  <c r="AB1024" i="6" s="1"/>
  <c r="AC1024" i="6" s="1"/>
  <c r="AE1024" i="6" s="1"/>
  <c r="AH1024" i="6" s="1"/>
  <c r="AA874" i="6"/>
  <c r="AB874" i="6" s="1"/>
  <c r="AC874" i="6" s="1"/>
  <c r="W940" i="6"/>
  <c r="AG940" i="6" s="1"/>
  <c r="AD940" i="6" s="1"/>
  <c r="AA940" i="6"/>
  <c r="AB940" i="6" s="1"/>
  <c r="AA630" i="6"/>
  <c r="AB630" i="6" s="1"/>
  <c r="AC630" i="6" s="1"/>
  <c r="AE630" i="6" s="1"/>
  <c r="AH630" i="6" s="1"/>
  <c r="AA496" i="6"/>
  <c r="AB496" i="6" s="1"/>
  <c r="T724" i="6"/>
  <c r="W724" i="6"/>
  <c r="AA724" i="6"/>
  <c r="T392" i="6"/>
  <c r="W392" i="6"/>
  <c r="AA762" i="6"/>
  <c r="AB762" i="6" s="1"/>
  <c r="AC762" i="6" s="1"/>
  <c r="AA716" i="6"/>
  <c r="AB716" i="6" s="1"/>
  <c r="AC716" i="6" s="1"/>
  <c r="AE716" i="6" s="1"/>
  <c r="AH716" i="6" s="1"/>
  <c r="AA364" i="6"/>
  <c r="AA374" i="6"/>
  <c r="W134" i="6"/>
  <c r="AG134" i="6" s="1"/>
  <c r="AD134" i="6" s="1"/>
  <c r="AA134" i="6"/>
  <c r="AB134" i="6" s="1"/>
  <c r="AA160" i="6"/>
  <c r="T200" i="6"/>
  <c r="W200" i="6"/>
  <c r="AA82" i="6"/>
  <c r="AB82" i="6" s="1"/>
  <c r="AC82" i="6" s="1"/>
  <c r="AE82" i="6" s="1"/>
  <c r="AH82" i="6" s="1"/>
  <c r="AA36" i="6"/>
  <c r="AB36" i="6" s="1"/>
  <c r="AC36" i="6" s="1"/>
  <c r="AA2554" i="6"/>
  <c r="AB2554" i="6" s="1"/>
  <c r="AC2554" i="6" s="1"/>
  <c r="AE2554" i="6" s="1"/>
  <c r="AH2554" i="6" s="1"/>
  <c r="AA2526" i="6"/>
  <c r="AA2568" i="6"/>
  <c r="AB2568" i="6" s="1"/>
  <c r="AC2568" i="6" s="1"/>
  <c r="AE2568" i="6" s="1"/>
  <c r="AH2568" i="6" s="1"/>
  <c r="AA2584" i="6"/>
  <c r="AB2584" i="6" s="1"/>
  <c r="AC2584" i="6" s="1"/>
  <c r="AA2588" i="6"/>
  <c r="AB2588" i="6" s="1"/>
  <c r="AA1948" i="6"/>
  <c r="AB1948" i="6" s="1"/>
  <c r="AC1948" i="6" s="1"/>
  <c r="AA1954" i="6"/>
  <c r="AB1954" i="6" s="1"/>
  <c r="AC1954" i="6" s="1"/>
  <c r="AE1954" i="6" s="1"/>
  <c r="AH1954" i="6" s="1"/>
  <c r="W1916" i="6"/>
  <c r="AG1916" i="6" s="1"/>
  <c r="AD1916" i="6" s="1"/>
  <c r="T2370" i="6"/>
  <c r="W2370" i="6"/>
  <c r="AA2258" i="6"/>
  <c r="AB2258" i="6" s="1"/>
  <c r="AA1904" i="6"/>
  <c r="AB1904" i="6" s="1"/>
  <c r="AC1904" i="6" s="1"/>
  <c r="AE1904" i="6" s="1"/>
  <c r="AH1904" i="6" s="1"/>
  <c r="AA2154" i="6"/>
  <c r="AB2154" i="6" s="1"/>
  <c r="AC2154" i="6" s="1"/>
  <c r="T1998" i="6"/>
  <c r="W1998" i="6"/>
  <c r="W1938" i="6"/>
  <c r="AG1938" i="6" s="1"/>
  <c r="AD1938" i="6" s="1"/>
  <c r="W1958" i="6"/>
  <c r="AG1958" i="6" s="1"/>
  <c r="AD1958" i="6" s="1"/>
  <c r="W2230" i="6"/>
  <c r="AG2230" i="6" s="1"/>
  <c r="AD2230" i="6" s="1"/>
  <c r="W1918" i="6"/>
  <c r="AG1918" i="6" s="1"/>
  <c r="AD1918" i="6" s="1"/>
  <c r="AA2038" i="6"/>
  <c r="AB2038" i="6" s="1"/>
  <c r="AC2038" i="6" s="1"/>
  <c r="AE2038" i="6" s="1"/>
  <c r="AH2038" i="6" s="1"/>
  <c r="AA2220" i="6"/>
  <c r="AB2220" i="6" s="1"/>
  <c r="AA1732" i="6"/>
  <c r="AA2280" i="6"/>
  <c r="AB2280" i="6" s="1"/>
  <c r="AC2280" i="6" s="1"/>
  <c r="AA2320" i="6"/>
  <c r="AB2320" i="6" s="1"/>
  <c r="AC2320" i="6" s="1"/>
  <c r="AE2320" i="6" s="1"/>
  <c r="AH2320" i="6" s="1"/>
  <c r="W2402" i="6"/>
  <c r="AG2402" i="6" s="1"/>
  <c r="AD2402" i="6" s="1"/>
  <c r="AA1986" i="6"/>
  <c r="AB1986" i="6" s="1"/>
  <c r="T1970" i="6"/>
  <c r="W1970" i="6"/>
  <c r="W2266" i="6"/>
  <c r="AG2266" i="6" s="1"/>
  <c r="AD2266" i="6" s="1"/>
  <c r="T1860" i="6"/>
  <c r="W1860" i="6"/>
  <c r="AA2252" i="6"/>
  <c r="AB2252" i="6" s="1"/>
  <c r="AA2364" i="6"/>
  <c r="AB2364" i="6" s="1"/>
  <c r="AA2084" i="6"/>
  <c r="AB2084" i="6" s="1"/>
  <c r="AC2084" i="6" s="1"/>
  <c r="AE2084" i="6" s="1"/>
  <c r="AH2084" i="6" s="1"/>
  <c r="AA2014" i="6"/>
  <c r="AB2014" i="6" s="1"/>
  <c r="AA1870" i="6"/>
  <c r="AB1870" i="6" s="1"/>
  <c r="AA2350" i="6"/>
  <c r="AB2350" i="6" s="1"/>
  <c r="AA1568" i="6"/>
  <c r="AB1568" i="6" s="1"/>
  <c r="AC1568" i="6" s="1"/>
  <c r="AE1568" i="6" s="1"/>
  <c r="AH1568" i="6" s="1"/>
  <c r="T1676" i="6"/>
  <c r="W1676" i="6"/>
  <c r="AA1676" i="6"/>
  <c r="W1454" i="6"/>
  <c r="AG1454" i="6" s="1"/>
  <c r="AD1454" i="6" s="1"/>
  <c r="AA1634" i="6"/>
  <c r="AB1634" i="6" s="1"/>
  <c r="AC1634" i="6" s="1"/>
  <c r="AA1544" i="6"/>
  <c r="AB1544" i="6" s="1"/>
  <c r="AC1544" i="6" s="1"/>
  <c r="AE1544" i="6" s="1"/>
  <c r="AH1544" i="6" s="1"/>
  <c r="AA1476" i="6"/>
  <c r="AB1476" i="6" s="1"/>
  <c r="AC1476" i="6" s="1"/>
  <c r="AA1610" i="6"/>
  <c r="AB1610" i="6" s="1"/>
  <c r="T1492" i="6"/>
  <c r="W1492" i="6"/>
  <c r="W1624" i="6"/>
  <c r="AG1624" i="6" s="1"/>
  <c r="AD1624" i="6" s="1"/>
  <c r="AA1602" i="6"/>
  <c r="AB1602" i="6" s="1"/>
  <c r="AC1602" i="6" s="1"/>
  <c r="AE1602" i="6" s="1"/>
  <c r="AH1602" i="6" s="1"/>
  <c r="AA1542" i="6"/>
  <c r="AB1542" i="6" s="1"/>
  <c r="AC1542" i="6" s="1"/>
  <c r="AA1222" i="6"/>
  <c r="AB1222" i="6" s="1"/>
  <c r="W1382" i="6"/>
  <c r="AA1382" i="6"/>
  <c r="AB1382" i="6" s="1"/>
  <c r="AA1242" i="6"/>
  <c r="AB1242" i="6" s="1"/>
  <c r="AC1242" i="6" s="1"/>
  <c r="AA1326" i="6"/>
  <c r="AB1326" i="6" s="1"/>
  <c r="AA952" i="6"/>
  <c r="AB952" i="6" s="1"/>
  <c r="AC952" i="6" s="1"/>
  <c r="AA1416" i="6"/>
  <c r="AB1416" i="6" s="1"/>
  <c r="AA1356" i="6"/>
  <c r="AB1356" i="6" s="1"/>
  <c r="AC1356" i="6" s="1"/>
  <c r="T878" i="6"/>
  <c r="W878" i="6"/>
  <c r="AA878" i="6"/>
  <c r="T1000" i="6"/>
  <c r="W1000" i="6"/>
  <c r="AA1000" i="6"/>
  <c r="AA996" i="6"/>
  <c r="AB996" i="6" s="1"/>
  <c r="AC996" i="6" s="1"/>
  <c r="AE996" i="6" s="1"/>
  <c r="AH996" i="6" s="1"/>
  <c r="AA1182" i="6"/>
  <c r="AB1182" i="6" s="1"/>
  <c r="AC1182" i="6" s="1"/>
  <c r="AA1096" i="6"/>
  <c r="AB1096" i="6" s="1"/>
  <c r="AC1096" i="6" s="1"/>
  <c r="AE1096" i="6" s="1"/>
  <c r="AH1096" i="6" s="1"/>
  <c r="AA966" i="6"/>
  <c r="AB966" i="6" s="1"/>
  <c r="AC966" i="6" s="1"/>
  <c r="AA984" i="6"/>
  <c r="AB984" i="6" s="1"/>
  <c r="AC984" i="6" s="1"/>
  <c r="AE984" i="6" s="1"/>
  <c r="AH984" i="6" s="1"/>
  <c r="AA1064" i="6"/>
  <c r="AB1064" i="6" s="1"/>
  <c r="AC1064" i="6" s="1"/>
  <c r="AA842" i="6"/>
  <c r="AB842" i="6" s="1"/>
  <c r="AC842" i="6" s="1"/>
  <c r="AE842" i="6" s="1"/>
  <c r="AH842" i="6" s="1"/>
  <c r="AA1172" i="6"/>
  <c r="AB1172" i="6" s="1"/>
  <c r="AC1172" i="6" s="1"/>
  <c r="W1030" i="6"/>
  <c r="AG1030" i="6" s="1"/>
  <c r="AD1030" i="6" s="1"/>
  <c r="AA824" i="6"/>
  <c r="AB824" i="6" s="1"/>
  <c r="AC824" i="6" s="1"/>
  <c r="AA946" i="6"/>
  <c r="AB946" i="6" s="1"/>
  <c r="AC946" i="6" s="1"/>
  <c r="AE946" i="6" s="1"/>
  <c r="AH946" i="6" s="1"/>
  <c r="W1074" i="6"/>
  <c r="AG1074" i="6" s="1"/>
  <c r="AD1074" i="6" s="1"/>
  <c r="AA812" i="6"/>
  <c r="AB812" i="6" s="1"/>
  <c r="AC812" i="6" s="1"/>
  <c r="AE812" i="6" s="1"/>
  <c r="AH812" i="6" s="1"/>
  <c r="T870" i="6"/>
  <c r="W870" i="6"/>
  <c r="AA1066" i="6"/>
  <c r="AB1066" i="6" s="1"/>
  <c r="AC1066" i="6" s="1"/>
  <c r="AA1210" i="6"/>
  <c r="AA1150" i="6"/>
  <c r="AB1150" i="6" s="1"/>
  <c r="AC1150" i="6" s="1"/>
  <c r="AA326" i="6"/>
  <c r="AB326" i="6" s="1"/>
  <c r="AA392" i="6"/>
  <c r="AA584" i="6"/>
  <c r="W390" i="6"/>
  <c r="AG390" i="6" s="1"/>
  <c r="AD390" i="6" s="1"/>
  <c r="AA746" i="6"/>
  <c r="AB746" i="6" s="1"/>
  <c r="AC746" i="6" s="1"/>
  <c r="AE746" i="6" s="1"/>
  <c r="AH746" i="6" s="1"/>
  <c r="W498" i="6"/>
  <c r="AA498" i="6"/>
  <c r="AB498" i="6" s="1"/>
  <c r="AA456" i="6"/>
  <c r="AA676" i="6"/>
  <c r="AB676" i="6" s="1"/>
  <c r="AC676" i="6" s="1"/>
  <c r="AE676" i="6" s="1"/>
  <c r="AH676" i="6" s="1"/>
  <c r="W488" i="6"/>
  <c r="AG488" i="6" s="1"/>
  <c r="AD488" i="6" s="1"/>
  <c r="AA410" i="6"/>
  <c r="AA172" i="6"/>
  <c r="AB172" i="6" s="1"/>
  <c r="AC172" i="6" s="1"/>
  <c r="AA156" i="6"/>
  <c r="AA200" i="6"/>
  <c r="AA144" i="6"/>
  <c r="AB144" i="6" s="1"/>
  <c r="W176" i="6"/>
  <c r="AG176" i="6" s="1"/>
  <c r="AD176" i="6" s="1"/>
  <c r="W252" i="6"/>
  <c r="AA252" i="6"/>
  <c r="AB252" i="6" s="1"/>
  <c r="AA2510" i="6"/>
  <c r="AB2510" i="6" s="1"/>
  <c r="AC2510" i="6" s="1"/>
  <c r="W2514" i="6"/>
  <c r="AG2514" i="6" s="1"/>
  <c r="AD2514" i="6" s="1"/>
  <c r="AA2472" i="6"/>
  <c r="AB2472" i="6" s="1"/>
  <c r="AA2496" i="6"/>
  <c r="AB2496" i="6" s="1"/>
  <c r="AC2496" i="6" s="1"/>
  <c r="AE2496" i="6" s="1"/>
  <c r="AH2496" i="6" s="1"/>
  <c r="AA2452" i="6"/>
  <c r="AB2452" i="6" s="1"/>
  <c r="AC2452" i="6" s="1"/>
  <c r="W1888" i="6"/>
  <c r="AG1888" i="6" s="1"/>
  <c r="AD1888" i="6" s="1"/>
  <c r="W2188" i="6"/>
  <c r="AG2188" i="6" s="1"/>
  <c r="AD2188" i="6" s="1"/>
  <c r="AA2026" i="6"/>
  <c r="AB2026" i="6" s="1"/>
  <c r="AA1802" i="6"/>
  <c r="W2396" i="6"/>
  <c r="AG2396" i="6" s="1"/>
  <c r="AD2396" i="6" s="1"/>
  <c r="W2246" i="6"/>
  <c r="AG2246" i="6" s="1"/>
  <c r="AD2246" i="6" s="1"/>
  <c r="AA1938" i="6"/>
  <c r="AB1938" i="6" s="1"/>
  <c r="T2288" i="6"/>
  <c r="W2288" i="6"/>
  <c r="T2092" i="6"/>
  <c r="W2092" i="6"/>
  <c r="AA2046" i="6"/>
  <c r="AB2046" i="6" s="1"/>
  <c r="AA2230" i="6"/>
  <c r="AB2230" i="6" s="1"/>
  <c r="AA1828" i="6"/>
  <c r="AB1828" i="6" s="1"/>
  <c r="AC1828" i="6" s="1"/>
  <c r="AE1828" i="6" s="1"/>
  <c r="AH1828" i="6" s="1"/>
  <c r="W1890" i="6"/>
  <c r="AA1890" i="6"/>
  <c r="AB1890" i="6" s="1"/>
  <c r="AA1740" i="6"/>
  <c r="AB1740" i="6" s="1"/>
  <c r="AC1740" i="6" s="1"/>
  <c r="AA1880" i="6"/>
  <c r="AA1968" i="6"/>
  <c r="AB1968" i="6" s="1"/>
  <c r="AC1968" i="6" s="1"/>
  <c r="W2196" i="6"/>
  <c r="AG2196" i="6" s="1"/>
  <c r="AD2196" i="6" s="1"/>
  <c r="AA1848" i="6"/>
  <c r="AB1848" i="6" s="1"/>
  <c r="AA2344" i="6"/>
  <c r="AB2344" i="6" s="1"/>
  <c r="AC2344" i="6" s="1"/>
  <c r="AE2344" i="6" s="1"/>
  <c r="AH2344" i="6" s="1"/>
  <c r="W2048" i="6"/>
  <c r="AG2048" i="6" s="1"/>
  <c r="AD2048" i="6" s="1"/>
  <c r="W2118" i="6"/>
  <c r="AG2118" i="6" s="1"/>
  <c r="AD2118" i="6" s="1"/>
  <c r="T1672" i="6"/>
  <c r="W1672" i="6"/>
  <c r="AA1672" i="6"/>
  <c r="AA1494" i="6"/>
  <c r="AA1650" i="6"/>
  <c r="AB1650" i="6" s="1"/>
  <c r="AC1650" i="6" s="1"/>
  <c r="AA1560" i="6"/>
  <c r="AB1560" i="6" s="1"/>
  <c r="AC1560" i="6" s="1"/>
  <c r="AE1560" i="6" s="1"/>
  <c r="AH1560" i="6" s="1"/>
  <c r="AA1618" i="6"/>
  <c r="AB1618" i="6" s="1"/>
  <c r="AA1530" i="6"/>
  <c r="AB1530" i="6" s="1"/>
  <c r="AC1530" i="6" s="1"/>
  <c r="AE1530" i="6" s="1"/>
  <c r="AH1530" i="6" s="1"/>
  <c r="AA1482" i="6"/>
  <c r="AA1454" i="6"/>
  <c r="AB1454" i="6" s="1"/>
  <c r="W1510" i="6"/>
  <c r="AG1510" i="6" s="1"/>
  <c r="AD1510" i="6" s="1"/>
  <c r="AA1678" i="6"/>
  <c r="AB1678" i="6" s="1"/>
  <c r="AC1678" i="6" s="1"/>
  <c r="W1710" i="6"/>
  <c r="AG1710" i="6" s="1"/>
  <c r="AD1710" i="6" s="1"/>
  <c r="AA1710" i="6"/>
  <c r="AB1710" i="6" s="1"/>
  <c r="AA1578" i="6"/>
  <c r="AB1578" i="6" s="1"/>
  <c r="AC1578" i="6" s="1"/>
  <c r="AE1578" i="6" s="1"/>
  <c r="AH1578" i="6" s="1"/>
  <c r="AA1500" i="6"/>
  <c r="AA1626" i="6"/>
  <c r="AB1626" i="6" s="1"/>
  <c r="AA1550" i="6"/>
  <c r="AB1550" i="6" s="1"/>
  <c r="AC1550" i="6" s="1"/>
  <c r="AA1708" i="6"/>
  <c r="AB1708" i="6" s="1"/>
  <c r="AA1504" i="6"/>
  <c r="AB1504" i="6" s="1"/>
  <c r="AC1504" i="6" s="1"/>
  <c r="AA1624" i="6"/>
  <c r="AB1624" i="6" s="1"/>
  <c r="T1616" i="6"/>
  <c r="W1616" i="6"/>
  <c r="AA1248" i="6"/>
  <c r="AB1248" i="6" s="1"/>
  <c r="AC1248" i="6" s="1"/>
  <c r="AE1248" i="6" s="1"/>
  <c r="AH1248" i="6" s="1"/>
  <c r="AA1300" i="6"/>
  <c r="T1338" i="6"/>
  <c r="W1338" i="6"/>
  <c r="AA1338" i="6"/>
  <c r="AA1252" i="6"/>
  <c r="W1430" i="6"/>
  <c r="AG1430" i="6" s="1"/>
  <c r="AD1430" i="6" s="1"/>
  <c r="AA1430" i="6"/>
  <c r="AB1430" i="6" s="1"/>
  <c r="AA1278" i="6"/>
  <c r="AB1278" i="6" s="1"/>
  <c r="AC1278" i="6" s="1"/>
  <c r="AE1278" i="6" s="1"/>
  <c r="AH1278" i="6" s="1"/>
  <c r="AA1060" i="6"/>
  <c r="AB1060" i="6" s="1"/>
  <c r="AC1060" i="6" s="1"/>
  <c r="T1274" i="6"/>
  <c r="W1274" i="6"/>
  <c r="AA1332" i="6"/>
  <c r="AB1332" i="6" s="1"/>
  <c r="AC1332" i="6" s="1"/>
  <c r="AE1332" i="6" s="1"/>
  <c r="AH1332" i="6" s="1"/>
  <c r="AA1428" i="6"/>
  <c r="AB1428" i="6" s="1"/>
  <c r="W1426" i="6"/>
  <c r="AG1426" i="6" s="1"/>
  <c r="AD1426" i="6" s="1"/>
  <c r="AA1390" i="6"/>
  <c r="AB1390" i="6" s="1"/>
  <c r="W1052" i="6"/>
  <c r="AG1052" i="6" s="1"/>
  <c r="AD1052" i="6" s="1"/>
  <c r="AA1052" i="6"/>
  <c r="AB1052" i="6" s="1"/>
  <c r="AA1212" i="6"/>
  <c r="AB1212" i="6" s="1"/>
  <c r="AC1212" i="6" s="1"/>
  <c r="AE1212" i="6" s="1"/>
  <c r="AH1212" i="6" s="1"/>
  <c r="W1042" i="6"/>
  <c r="AG1042" i="6" s="1"/>
  <c r="AD1042" i="6" s="1"/>
  <c r="W936" i="6"/>
  <c r="AG936" i="6" s="1"/>
  <c r="AD936" i="6" s="1"/>
  <c r="AA1078" i="6"/>
  <c r="AB1078" i="6" s="1"/>
  <c r="AC1078" i="6" s="1"/>
  <c r="T876" i="6"/>
  <c r="W876" i="6"/>
  <c r="T1028" i="6"/>
  <c r="W1028" i="6"/>
  <c r="AA1162" i="6"/>
  <c r="AB1162" i="6" s="1"/>
  <c r="AA1142" i="6"/>
  <c r="AB1142" i="6" s="1"/>
  <c r="AC1142" i="6" s="1"/>
  <c r="AA1146" i="6"/>
  <c r="AB1146" i="6" s="1"/>
  <c r="T406" i="6"/>
  <c r="W406" i="6"/>
  <c r="AA446" i="6"/>
  <c r="AB446" i="6" s="1"/>
  <c r="AA650" i="6"/>
  <c r="AB650" i="6" s="1"/>
  <c r="AC650" i="6" s="1"/>
  <c r="AE650" i="6" s="1"/>
  <c r="AH650" i="6" s="1"/>
  <c r="AA552" i="6"/>
  <c r="T416" i="6"/>
  <c r="W416" i="6"/>
  <c r="AA390" i="6"/>
  <c r="AB390" i="6" s="1"/>
  <c r="AA614" i="6"/>
  <c r="AB614" i="6" s="1"/>
  <c r="W360" i="6"/>
  <c r="AG360" i="6" s="1"/>
  <c r="AD360" i="6" s="1"/>
  <c r="AA778" i="6"/>
  <c r="AB778" i="6" s="1"/>
  <c r="AC778" i="6" s="1"/>
  <c r="AE778" i="6" s="1"/>
  <c r="AH778" i="6" s="1"/>
  <c r="T380" i="6"/>
  <c r="W380" i="6"/>
  <c r="T782" i="6"/>
  <c r="W782" i="6"/>
  <c r="T738" i="6"/>
  <c r="W738" i="6"/>
  <c r="AA560" i="6"/>
  <c r="AB560" i="6" s="1"/>
  <c r="AC560" i="6" s="1"/>
  <c r="AA772" i="6"/>
  <c r="W522" i="6"/>
  <c r="AA522" i="6"/>
  <c r="AB522" i="6" s="1"/>
  <c r="T370" i="6"/>
  <c r="W370" i="6"/>
  <c r="AA454" i="6"/>
  <c r="W510" i="6"/>
  <c r="AG510" i="6" s="1"/>
  <c r="AD510" i="6" s="1"/>
  <c r="T680" i="6"/>
  <c r="W680" i="6"/>
  <c r="T448" i="6"/>
  <c r="W448" i="6"/>
  <c r="AA210" i="6"/>
  <c r="AB210" i="6" s="1"/>
  <c r="T162" i="6"/>
  <c r="W162" i="6"/>
  <c r="T256" i="6"/>
  <c r="W256" i="6"/>
  <c r="AA192" i="6"/>
  <c r="AB192" i="6" s="1"/>
  <c r="AC192" i="6" s="1"/>
  <c r="AE192" i="6" s="1"/>
  <c r="AH192" i="6" s="1"/>
  <c r="AA152" i="6"/>
  <c r="AA126" i="6"/>
  <c r="AB126" i="6" s="1"/>
  <c r="AA78" i="6"/>
  <c r="AB78" i="6" s="1"/>
  <c r="AC78" i="6" s="1"/>
  <c r="AE78" i="6" s="1"/>
  <c r="AH78" i="6" s="1"/>
  <c r="AA2540" i="6"/>
  <c r="AB2540" i="6" s="1"/>
  <c r="AC2540" i="6" s="1"/>
  <c r="AA2534" i="6"/>
  <c r="AB2534" i="6" s="1"/>
  <c r="AC2534" i="6" s="1"/>
  <c r="AE2534" i="6" s="1"/>
  <c r="AH2534" i="6" s="1"/>
  <c r="AA1916" i="6"/>
  <c r="AB1916" i="6" s="1"/>
  <c r="AA2574" i="6"/>
  <c r="AB2574" i="6" s="1"/>
  <c r="AC2574" i="6" s="1"/>
  <c r="AA1944" i="6"/>
  <c r="AB1944" i="6" s="1"/>
  <c r="AC1944" i="6" s="1"/>
  <c r="AE1944" i="6" s="1"/>
  <c r="AH1944" i="6" s="1"/>
  <c r="AA2370" i="6"/>
  <c r="AA2424" i="6"/>
  <c r="AB2424" i="6" s="1"/>
  <c r="AC2424" i="6" s="1"/>
  <c r="AA2040" i="6"/>
  <c r="AB2040" i="6" s="1"/>
  <c r="AC2040" i="6" s="1"/>
  <c r="AE2040" i="6" s="1"/>
  <c r="AH2040" i="6" s="1"/>
  <c r="AA1998" i="6"/>
  <c r="AA1958" i="6"/>
  <c r="AB1958" i="6" s="1"/>
  <c r="AA1990" i="6"/>
  <c r="AB1990" i="6" s="1"/>
  <c r="AC1990" i="6" s="1"/>
  <c r="AE1990" i="6" s="1"/>
  <c r="AH1990" i="6" s="1"/>
  <c r="AA1918" i="6"/>
  <c r="AB1918" i="6" s="1"/>
  <c r="AA2264" i="6"/>
  <c r="AB2264" i="6" s="1"/>
  <c r="AC2264" i="6" s="1"/>
  <c r="AA1800" i="6"/>
  <c r="AB1800" i="6" s="1"/>
  <c r="AC1800" i="6" s="1"/>
  <c r="AE1800" i="6" s="1"/>
  <c r="AH1800" i="6" s="1"/>
  <c r="AA2362" i="6"/>
  <c r="AB2362" i="6" s="1"/>
  <c r="AC2362" i="6" s="1"/>
  <c r="AA2012" i="6"/>
  <c r="AB2012" i="6" s="1"/>
  <c r="AC2012" i="6" s="1"/>
  <c r="AE2012" i="6" s="1"/>
  <c r="AH2012" i="6" s="1"/>
  <c r="AA2402" i="6"/>
  <c r="AB2402" i="6" s="1"/>
  <c r="AA1970" i="6"/>
  <c r="AA2266" i="6"/>
  <c r="AB2266" i="6" s="1"/>
  <c r="AA1860" i="6"/>
  <c r="AA2134" i="6"/>
  <c r="AB2134" i="6" s="1"/>
  <c r="AC2134" i="6" s="1"/>
  <c r="AA1808" i="6"/>
  <c r="AB1808" i="6" s="1"/>
  <c r="AC1808" i="6" s="1"/>
  <c r="AE1808" i="6" s="1"/>
  <c r="AH1808" i="6" s="1"/>
  <c r="AA2208" i="6"/>
  <c r="AB2208" i="6" s="1"/>
  <c r="AC2208" i="6" s="1"/>
  <c r="AA2354" i="6"/>
  <c r="AB2354" i="6" s="1"/>
  <c r="AC2354" i="6" s="1"/>
  <c r="AE2354" i="6" s="1"/>
  <c r="AH2354" i="6" s="1"/>
  <c r="AA2224" i="6"/>
  <c r="AB2224" i="6" s="1"/>
  <c r="AC2224" i="6" s="1"/>
  <c r="AA2118" i="6"/>
  <c r="AB2118" i="6" s="1"/>
  <c r="AA1584" i="6"/>
  <c r="AB1584" i="6" s="1"/>
  <c r="AC1584" i="6" s="1"/>
  <c r="AE1584" i="6" s="1"/>
  <c r="AH1584" i="6" s="1"/>
  <c r="AA1662" i="6"/>
  <c r="AB1662" i="6" s="1"/>
  <c r="AC1662" i="6" s="1"/>
  <c r="AA1686" i="6"/>
  <c r="AA1564" i="6"/>
  <c r="AB1564" i="6" s="1"/>
  <c r="AC1564" i="6" s="1"/>
  <c r="AA1566" i="6"/>
  <c r="AB1566" i="6" s="1"/>
  <c r="AC1566" i="6" s="1"/>
  <c r="AA1492" i="6"/>
  <c r="AA1570" i="6"/>
  <c r="AB1570" i="6" s="1"/>
  <c r="AC1570" i="6" s="1"/>
  <c r="AE1570" i="6" s="1"/>
  <c r="AH1570" i="6" s="1"/>
  <c r="AA1334" i="6"/>
  <c r="T1280" i="6"/>
  <c r="W1280" i="6"/>
  <c r="AA1280" i="6"/>
  <c r="AA1260" i="6"/>
  <c r="AB1260" i="6" s="1"/>
  <c r="AC1260" i="6" s="1"/>
  <c r="AA1386" i="6"/>
  <c r="AB1386" i="6" s="1"/>
  <c r="AC1386" i="6" s="1"/>
  <c r="AE1386" i="6" s="1"/>
  <c r="AH1386" i="6" s="1"/>
  <c r="AA1262" i="6"/>
  <c r="AB1262" i="6" s="1"/>
  <c r="AC1262" i="6" s="1"/>
  <c r="AA1216" i="6"/>
  <c r="AB1216" i="6" s="1"/>
  <c r="AC1216" i="6" s="1"/>
  <c r="AE1216" i="6" s="1"/>
  <c r="AH1216" i="6" s="1"/>
  <c r="T950" i="6"/>
  <c r="W950" i="6"/>
  <c r="AA950" i="6"/>
  <c r="AA850" i="6"/>
  <c r="AB850" i="6" s="1"/>
  <c r="AC850" i="6" s="1"/>
  <c r="AE850" i="6" s="1"/>
  <c r="AH850" i="6" s="1"/>
  <c r="AA1014" i="6"/>
  <c r="AB1014" i="6" s="1"/>
  <c r="AC1014" i="6" s="1"/>
  <c r="T508" i="6"/>
  <c r="W508" i="6"/>
  <c r="AA508" i="6"/>
  <c r="AA1030" i="6"/>
  <c r="AB1030" i="6" s="1"/>
  <c r="AA1074" i="6"/>
  <c r="AB1074" i="6" s="1"/>
  <c r="AA1140" i="6"/>
  <c r="AA870" i="6"/>
  <c r="W828" i="6"/>
  <c r="AG828" i="6" s="1"/>
  <c r="AD828" i="6" s="1"/>
  <c r="AA692" i="6"/>
  <c r="AB692" i="6" s="1"/>
  <c r="AC692" i="6" s="1"/>
  <c r="AE692" i="6" s="1"/>
  <c r="AH692" i="6" s="1"/>
  <c r="AA444" i="6"/>
  <c r="AA698" i="6"/>
  <c r="AB698" i="6" s="1"/>
  <c r="AC698" i="6" s="1"/>
  <c r="T768" i="6"/>
  <c r="W768" i="6"/>
  <c r="AA768" i="6"/>
  <c r="AA726" i="6"/>
  <c r="AB726" i="6" s="1"/>
  <c r="AC726" i="6" s="1"/>
  <c r="W330" i="6"/>
  <c r="AG330" i="6" s="1"/>
  <c r="AD330" i="6" s="1"/>
  <c r="AA330" i="6"/>
  <c r="AB330" i="6" s="1"/>
  <c r="AA488" i="6"/>
  <c r="AB488" i="6" s="1"/>
  <c r="AA212" i="6"/>
  <c r="AB212" i="6" s="1"/>
  <c r="AA166" i="6"/>
  <c r="AA184" i="6"/>
  <c r="AB184" i="6" s="1"/>
  <c r="AC184" i="6" s="1"/>
  <c r="AA176" i="6"/>
  <c r="AB176" i="6" s="1"/>
  <c r="AA12" i="6"/>
  <c r="AB12" i="6" s="1"/>
  <c r="AC12" i="6" s="1"/>
  <c r="AA2514" i="6"/>
  <c r="AB2514" i="6" s="1"/>
  <c r="AA2366" i="6"/>
  <c r="AB2366" i="6" s="1"/>
  <c r="AC2366" i="6" s="1"/>
  <c r="AA1964" i="6"/>
  <c r="AB1964" i="6" s="1"/>
  <c r="AC1964" i="6" s="1"/>
  <c r="AE1964" i="6" s="1"/>
  <c r="AH1964" i="6" s="1"/>
  <c r="AA1888" i="6"/>
  <c r="AB1888" i="6" s="1"/>
  <c r="AA2250" i="6"/>
  <c r="AB2250" i="6" s="1"/>
  <c r="AC2250" i="6" s="1"/>
  <c r="AE2250" i="6" s="1"/>
  <c r="AH2250" i="6" s="1"/>
  <c r="AA2188" i="6"/>
  <c r="AB2188" i="6" s="1"/>
  <c r="AA2108" i="6"/>
  <c r="AB2108" i="6" s="1"/>
  <c r="AC2108" i="6" s="1"/>
  <c r="AE2108" i="6" s="1"/>
  <c r="AH2108" i="6" s="1"/>
  <c r="AA2396" i="6"/>
  <c r="AB2396" i="6" s="1"/>
  <c r="AA2246" i="6"/>
  <c r="AB2246" i="6" s="1"/>
  <c r="AA2262" i="6"/>
  <c r="AB2262" i="6" s="1"/>
  <c r="AC2262" i="6" s="1"/>
  <c r="AA2288" i="6"/>
  <c r="AA2092" i="6"/>
  <c r="AA2272" i="6"/>
  <c r="AB2272" i="6" s="1"/>
  <c r="AC2272" i="6" s="1"/>
  <c r="AE2272" i="6" s="1"/>
  <c r="AH2272" i="6" s="1"/>
  <c r="AA2102" i="6"/>
  <c r="AB2102" i="6" s="1"/>
  <c r="AC2102" i="6" s="1"/>
  <c r="AA1826" i="6"/>
  <c r="AB1826" i="6" s="1"/>
  <c r="AC1826" i="6" s="1"/>
  <c r="AE1826" i="6" s="1"/>
  <c r="AH1826" i="6" s="1"/>
  <c r="AA2222" i="6"/>
  <c r="AB2222" i="6" s="1"/>
  <c r="AC2222" i="6" s="1"/>
  <c r="AA1760" i="6"/>
  <c r="AB1760" i="6" s="1"/>
  <c r="AC1760" i="6" s="1"/>
  <c r="AE1760" i="6" s="1"/>
  <c r="AH1760" i="6" s="1"/>
  <c r="AA1834" i="6"/>
  <c r="AB1834" i="6" s="1"/>
  <c r="AC1834" i="6" s="1"/>
  <c r="AA2088" i="6"/>
  <c r="AB2088" i="6" s="1"/>
  <c r="AC2088" i="6" s="1"/>
  <c r="AE2088" i="6" s="1"/>
  <c r="AH2088" i="6" s="1"/>
  <c r="AA2348" i="6"/>
  <c r="AB2348" i="6" s="1"/>
  <c r="AC2348" i="6" s="1"/>
  <c r="W1886" i="6"/>
  <c r="AG1886" i="6" s="1"/>
  <c r="AD1886" i="6" s="1"/>
  <c r="AA1886" i="6"/>
  <c r="AB1886" i="6" s="1"/>
  <c r="AA2408" i="6"/>
  <c r="AB2408" i="6" s="1"/>
  <c r="AA2390" i="6"/>
  <c r="AB2390" i="6" s="1"/>
  <c r="AC2390" i="6" s="1"/>
  <c r="AA2196" i="6"/>
  <c r="AB2196" i="6" s="1"/>
  <c r="AA2352" i="6"/>
  <c r="AB2352" i="6" s="1"/>
  <c r="AC2352" i="6" s="1"/>
  <c r="AA2090" i="6"/>
  <c r="AB2090" i="6" s="1"/>
  <c r="AC2090" i="6" s="1"/>
  <c r="AE2090" i="6" s="1"/>
  <c r="AH2090" i="6" s="1"/>
  <c r="AA1756" i="6"/>
  <c r="AA1728" i="6"/>
  <c r="AB1728" i="6" s="1"/>
  <c r="AA2248" i="6"/>
  <c r="AA2048" i="6"/>
  <c r="AB2048" i="6" s="1"/>
  <c r="AA1980" i="6"/>
  <c r="AA2300" i="6"/>
  <c r="AA1506" i="6"/>
  <c r="AB1506" i="6" s="1"/>
  <c r="AC1506" i="6" s="1"/>
  <c r="AA1606" i="6"/>
  <c r="AA1628" i="6"/>
  <c r="AB1628" i="6" s="1"/>
  <c r="AC1628" i="6" s="1"/>
  <c r="AA1510" i="6"/>
  <c r="AA1598" i="6"/>
  <c r="AB1598" i="6" s="1"/>
  <c r="AC1598" i="6" s="1"/>
  <c r="AA1616" i="6"/>
  <c r="AA1230" i="6"/>
  <c r="AB1230" i="6" s="1"/>
  <c r="AA1244" i="6"/>
  <c r="AA1274" i="6"/>
  <c r="AA1426" i="6"/>
  <c r="AA890" i="6"/>
  <c r="AB890" i="6" s="1"/>
  <c r="AC890" i="6" s="1"/>
  <c r="AA1188" i="6"/>
  <c r="AA1122" i="6"/>
  <c r="AB1122" i="6" s="1"/>
  <c r="AC1122" i="6" s="1"/>
  <c r="AA1042" i="6"/>
  <c r="AA510" i="6"/>
  <c r="AB510" i="6" s="1"/>
  <c r="AA1158" i="6"/>
  <c r="AB1158" i="6" s="1"/>
  <c r="AA1184" i="6"/>
  <c r="AA1088" i="6"/>
  <c r="AB1088" i="6" s="1"/>
  <c r="AA840" i="6"/>
  <c r="AA1198" i="6"/>
  <c r="AB1198" i="6" s="1"/>
  <c r="AA936" i="6"/>
  <c r="AA974" i="6"/>
  <c r="AA876" i="6"/>
  <c r="AA1028" i="6"/>
  <c r="AA1170" i="6"/>
  <c r="W912" i="6"/>
  <c r="AG912" i="6" s="1"/>
  <c r="AD912" i="6" s="1"/>
  <c r="AA912" i="6"/>
  <c r="AA828" i="6"/>
  <c r="AB828" i="6" s="1"/>
  <c r="AA886" i="6"/>
  <c r="AA406" i="6"/>
  <c r="AA416" i="6"/>
  <c r="AA346" i="6"/>
  <c r="AB346" i="6" s="1"/>
  <c r="AA782" i="6"/>
  <c r="AA360" i="6"/>
  <c r="AB360" i="6" s="1"/>
  <c r="AA380" i="6"/>
  <c r="AA604" i="6"/>
  <c r="AB604" i="6" s="1"/>
  <c r="AC604" i="6" s="1"/>
  <c r="AA738" i="6"/>
  <c r="AA370" i="6"/>
  <c r="AA748" i="6"/>
  <c r="AA680" i="6"/>
  <c r="AA448" i="6"/>
  <c r="AA116" i="6"/>
  <c r="AA174" i="6"/>
  <c r="AB174" i="6" s="1"/>
  <c r="AC174" i="6" s="1"/>
  <c r="AA180" i="6"/>
  <c r="AA162" i="6"/>
  <c r="AA256" i="6"/>
  <c r="AA240" i="6"/>
  <c r="AB240" i="6" s="1"/>
  <c r="AA104" i="6"/>
  <c r="AB38" i="6"/>
  <c r="AC38" i="6" s="1"/>
  <c r="AE38" i="6" s="1"/>
  <c r="AH38" i="6" s="1"/>
  <c r="AA32" i="6"/>
  <c r="AB32" i="6" s="1"/>
  <c r="AB28" i="6"/>
  <c r="AC28" i="6" s="1"/>
  <c r="AB56" i="6"/>
  <c r="AC56" i="6" s="1"/>
  <c r="AB20" i="6"/>
  <c r="AC20" i="6" s="1"/>
  <c r="AA66" i="6"/>
  <c r="AB64" i="6"/>
  <c r="AC64" i="6" s="1"/>
  <c r="AE64" i="6" s="1"/>
  <c r="AH64" i="6" s="1"/>
  <c r="AA18" i="6"/>
  <c r="AB18" i="6" s="1"/>
  <c r="AC18" i="6" s="1"/>
  <c r="W24" i="6"/>
  <c r="AA24" i="6"/>
  <c r="AB24" i="6" s="1"/>
  <c r="AB88" i="6"/>
  <c r="AC88" i="6" s="1"/>
  <c r="AB80" i="6"/>
  <c r="AC80" i="6" s="1"/>
  <c r="AB92" i="6"/>
  <c r="AC92" i="6" s="1"/>
  <c r="AB84" i="6"/>
  <c r="AC84" i="6" s="1"/>
  <c r="AE84" i="6" s="1"/>
  <c r="AH84" i="6" s="1"/>
  <c r="AA86" i="6"/>
  <c r="AB86" i="6" s="1"/>
  <c r="AC86" i="6" s="1"/>
  <c r="AA100" i="6"/>
  <c r="T40" i="6"/>
  <c r="W40" i="6"/>
  <c r="AA40" i="6"/>
  <c r="AB74" i="6"/>
  <c r="AC74" i="6" s="1"/>
  <c r="AE74" i="6" s="1"/>
  <c r="AH74" i="6" s="1"/>
  <c r="AB102" i="6"/>
  <c r="AC102" i="6" s="1"/>
  <c r="AE102" i="6" s="1"/>
  <c r="AH102" i="6" s="1"/>
  <c r="AA96" i="6"/>
  <c r="AB96" i="6" s="1"/>
  <c r="AC96" i="6" s="1"/>
  <c r="AB108" i="6"/>
  <c r="AC108" i="6" s="1"/>
  <c r="AB70" i="6"/>
  <c r="AC70" i="6" s="1"/>
  <c r="AB196" i="6"/>
  <c r="AC196" i="6" s="1"/>
  <c r="W136" i="6"/>
  <c r="AA136" i="6"/>
  <c r="AB136" i="6" s="1"/>
  <c r="W218" i="6"/>
  <c r="AG218" i="6" s="1"/>
  <c r="AD218" i="6" s="1"/>
  <c r="AA218" i="6"/>
  <c r="AB218" i="6" s="1"/>
  <c r="T264" i="6"/>
  <c r="W264" i="6"/>
  <c r="AA264" i="6"/>
  <c r="AA236" i="6"/>
  <c r="AB236" i="6" s="1"/>
  <c r="W236" i="6"/>
  <c r="AG236" i="6" s="1"/>
  <c r="AD236" i="6" s="1"/>
  <c r="AA490" i="6"/>
  <c r="AB490" i="6" s="1"/>
  <c r="W490" i="6"/>
  <c r="AG490" i="6" s="1"/>
  <c r="AD490" i="6" s="1"/>
  <c r="AA246" i="6"/>
  <c r="AB246" i="6" s="1"/>
  <c r="W246" i="6"/>
  <c r="AG246" i="6" s="1"/>
  <c r="AD246" i="6" s="1"/>
  <c r="AA194" i="6"/>
  <c r="AB194" i="6" s="1"/>
  <c r="W194" i="6"/>
  <c r="AG194" i="6" s="1"/>
  <c r="AD194" i="6" s="1"/>
  <c r="AA214" i="6"/>
  <c r="AB214" i="6" s="1"/>
  <c r="W214" i="6"/>
  <c r="AG214" i="6" s="1"/>
  <c r="AD214" i="6" s="1"/>
  <c r="AA150" i="6"/>
  <c r="AB150" i="6" s="1"/>
  <c r="W150" i="6"/>
  <c r="AG150" i="6" s="1"/>
  <c r="AD150" i="6" s="1"/>
  <c r="W230" i="6"/>
  <c r="AG230" i="6" s="1"/>
  <c r="AD230" i="6" s="1"/>
  <c r="AA230" i="6"/>
  <c r="AB230" i="6" s="1"/>
  <c r="W226" i="6"/>
  <c r="AG226" i="6" s="1"/>
  <c r="AD226" i="6" s="1"/>
  <c r="AA226" i="6"/>
  <c r="AB226" i="6" s="1"/>
  <c r="AA248" i="6"/>
  <c r="AB248" i="6" s="1"/>
  <c r="W248" i="6"/>
  <c r="AG248" i="6" s="1"/>
  <c r="AD248" i="6" s="1"/>
  <c r="AA232" i="6"/>
  <c r="AB232" i="6" s="1"/>
  <c r="W232" i="6"/>
  <c r="AG232" i="6" s="1"/>
  <c r="AD232" i="6" s="1"/>
  <c r="AB250" i="6"/>
  <c r="AC250" i="6" s="1"/>
  <c r="AE250" i="6" s="1"/>
  <c r="AH250" i="6" s="1"/>
  <c r="T202" i="6"/>
  <c r="W202" i="6"/>
  <c r="AA202" i="6"/>
  <c r="AB146" i="6"/>
  <c r="AC146" i="6" s="1"/>
  <c r="AE146" i="6" s="1"/>
  <c r="AH146" i="6" s="1"/>
  <c r="AB170" i="6"/>
  <c r="AC170" i="6" s="1"/>
  <c r="AE170" i="6" s="1"/>
  <c r="AH170" i="6" s="1"/>
  <c r="AA608" i="6"/>
  <c r="AB608" i="6" s="1"/>
  <c r="W608" i="6"/>
  <c r="AG608" i="6" s="1"/>
  <c r="AD608" i="6" s="1"/>
  <c r="W302" i="6"/>
  <c r="AG302" i="6" s="1"/>
  <c r="AD302" i="6" s="1"/>
  <c r="AA302" i="6"/>
  <c r="AB302" i="6" s="1"/>
  <c r="T158" i="6"/>
  <c r="W158" i="6"/>
  <c r="AA158" i="6"/>
  <c r="AA672" i="6"/>
  <c r="AB672" i="6" s="1"/>
  <c r="W672" i="6"/>
  <c r="AG672" i="6" s="1"/>
  <c r="AD672" i="6" s="1"/>
  <c r="AA228" i="6"/>
  <c r="AB228" i="6" s="1"/>
  <c r="W228" i="6"/>
  <c r="AG228" i="6" s="1"/>
  <c r="AD228" i="6" s="1"/>
  <c r="AA208" i="6"/>
  <c r="AB208" i="6" s="1"/>
  <c r="W208" i="6"/>
  <c r="AG208" i="6" s="1"/>
  <c r="AD208" i="6" s="1"/>
  <c r="AA206" i="6"/>
  <c r="AB206" i="6" s="1"/>
  <c r="W206" i="6"/>
  <c r="AG206" i="6" s="1"/>
  <c r="AD206" i="6" s="1"/>
  <c r="AB132" i="6"/>
  <c r="AC132" i="6" s="1"/>
  <c r="AE132" i="6" s="1"/>
  <c r="AH132" i="6" s="1"/>
  <c r="AA122" i="6"/>
  <c r="AB122" i="6" s="1"/>
  <c r="AC122" i="6" s="1"/>
  <c r="T260" i="6"/>
  <c r="W260" i="6"/>
  <c r="AA260" i="6"/>
  <c r="T168" i="6"/>
  <c r="W168" i="6"/>
  <c r="AA168" i="6"/>
  <c r="AA694" i="6"/>
  <c r="AB694" i="6" s="1"/>
  <c r="W694" i="6"/>
  <c r="AG694" i="6" s="1"/>
  <c r="AD694" i="6" s="1"/>
  <c r="AB204" i="6"/>
  <c r="AC204" i="6" s="1"/>
  <c r="AE204" i="6" s="1"/>
  <c r="AH204" i="6" s="1"/>
  <c r="AB574" i="6"/>
  <c r="AC574" i="6" s="1"/>
  <c r="AE574" i="6" s="1"/>
  <c r="AH574" i="6" s="1"/>
  <c r="AA280" i="6"/>
  <c r="AB280" i="6" s="1"/>
  <c r="W280" i="6"/>
  <c r="AG280" i="6" s="1"/>
  <c r="AD280" i="6" s="1"/>
  <c r="AB244" i="6"/>
  <c r="AC244" i="6" s="1"/>
  <c r="AE244" i="6" s="1"/>
  <c r="AH244" i="6" s="1"/>
  <c r="W238" i="6"/>
  <c r="AG238" i="6" s="1"/>
  <c r="AD238" i="6" s="1"/>
  <c r="AA238" i="6"/>
  <c r="AB238" i="6" s="1"/>
  <c r="AB760" i="6"/>
  <c r="AC760" i="6" s="1"/>
  <c r="AE760" i="6" s="1"/>
  <c r="AH760" i="6" s="1"/>
  <c r="AA182" i="6"/>
  <c r="AB182" i="6" s="1"/>
  <c r="W182" i="6"/>
  <c r="AG182" i="6" s="1"/>
  <c r="AD182" i="6" s="1"/>
  <c r="AA224" i="6"/>
  <c r="AB224" i="6" s="1"/>
  <c r="W224" i="6"/>
  <c r="AG224" i="6" s="1"/>
  <c r="AD224" i="6" s="1"/>
  <c r="AA222" i="6"/>
  <c r="AB222" i="6" s="1"/>
  <c r="W222" i="6"/>
  <c r="AG222" i="6" s="1"/>
  <c r="AD222" i="6" s="1"/>
  <c r="AB188" i="6"/>
  <c r="AC188" i="6" s="1"/>
  <c r="AE188" i="6" s="1"/>
  <c r="AH188" i="6" s="1"/>
  <c r="AA674" i="6"/>
  <c r="AB674" i="6" s="1"/>
  <c r="AC674" i="6" s="1"/>
  <c r="AB110" i="6"/>
  <c r="AC110" i="6" s="1"/>
  <c r="AE110" i="6" s="1"/>
  <c r="AH110" i="6" s="1"/>
  <c r="AA540" i="6"/>
  <c r="AB540" i="6" s="1"/>
  <c r="W540" i="6"/>
  <c r="AG540" i="6" s="1"/>
  <c r="AD540" i="6" s="1"/>
  <c r="AB292" i="6"/>
  <c r="AC292" i="6" s="1"/>
  <c r="AE292" i="6" s="1"/>
  <c r="AH292" i="6" s="1"/>
  <c r="AA112" i="6"/>
  <c r="AB112" i="6" s="1"/>
  <c r="AC112" i="6" s="1"/>
  <c r="AE112" i="6" s="1"/>
  <c r="AH112" i="6" s="1"/>
  <c r="AA118" i="6"/>
  <c r="AB118" i="6" s="1"/>
  <c r="AC118" i="6" s="1"/>
  <c r="AB756" i="6"/>
  <c r="AC756" i="6" s="1"/>
  <c r="AE756" i="6" s="1"/>
  <c r="AH756" i="6" s="1"/>
  <c r="W548" i="6"/>
  <c r="AG548" i="6" s="1"/>
  <c r="AD548" i="6" s="1"/>
  <c r="AA548" i="6"/>
  <c r="AB548" i="6" s="1"/>
  <c r="AB470" i="6"/>
  <c r="AC470" i="6" s="1"/>
  <c r="AE470" i="6" s="1"/>
  <c r="AH470" i="6" s="1"/>
  <c r="T776" i="6"/>
  <c r="W776" i="6"/>
  <c r="AA776" i="6"/>
  <c r="AB458" i="6"/>
  <c r="AC458" i="6" s="1"/>
  <c r="AE458" i="6" s="1"/>
  <c r="AH458" i="6" s="1"/>
  <c r="W524" i="6"/>
  <c r="AG524" i="6" s="1"/>
  <c r="AD524" i="6" s="1"/>
  <c r="AA524" i="6"/>
  <c r="AB524" i="6" s="1"/>
  <c r="AB428" i="6"/>
  <c r="AC428" i="6" s="1"/>
  <c r="AE428" i="6" s="1"/>
  <c r="AH428" i="6" s="1"/>
  <c r="W312" i="6"/>
  <c r="AG312" i="6" s="1"/>
  <c r="AD312" i="6" s="1"/>
  <c r="AA312" i="6"/>
  <c r="AB312" i="6" s="1"/>
  <c r="AB438" i="6"/>
  <c r="AC438" i="6" s="1"/>
  <c r="AE438" i="6" s="1"/>
  <c r="AH438" i="6" s="1"/>
  <c r="AB290" i="6"/>
  <c r="AC290" i="6" s="1"/>
  <c r="AE290" i="6" s="1"/>
  <c r="AH290" i="6" s="1"/>
  <c r="T338" i="6"/>
  <c r="W338" i="6"/>
  <c r="AA338" i="6"/>
  <c r="W564" i="6"/>
  <c r="AG564" i="6" s="1"/>
  <c r="AD564" i="6" s="1"/>
  <c r="AA564" i="6"/>
  <c r="AB564" i="6" s="1"/>
  <c r="AA690" i="6"/>
  <c r="AB690" i="6" s="1"/>
  <c r="W690" i="6"/>
  <c r="AG690" i="6" s="1"/>
  <c r="AD690" i="6" s="1"/>
  <c r="AA612" i="6"/>
  <c r="AB612" i="6" s="1"/>
  <c r="W612" i="6"/>
  <c r="AG612" i="6" s="1"/>
  <c r="AD612" i="6" s="1"/>
  <c r="W358" i="6"/>
  <c r="AG358" i="6" s="1"/>
  <c r="AD358" i="6" s="1"/>
  <c r="AA358" i="6"/>
  <c r="AB358" i="6" s="1"/>
  <c r="AA296" i="6"/>
  <c r="AB296" i="6" s="1"/>
  <c r="W296" i="6"/>
  <c r="AG296" i="6" s="1"/>
  <c r="AD296" i="6" s="1"/>
  <c r="T164" i="6"/>
  <c r="W164" i="6"/>
  <c r="W682" i="6"/>
  <c r="AG682" i="6" s="1"/>
  <c r="AD682" i="6" s="1"/>
  <c r="AA682" i="6"/>
  <c r="AB682" i="6" s="1"/>
  <c r="W588" i="6"/>
  <c r="AG588" i="6" s="1"/>
  <c r="AD588" i="6" s="1"/>
  <c r="AA588" i="6"/>
  <c r="AB588" i="6" s="1"/>
  <c r="AA786" i="6"/>
  <c r="AB786" i="6" s="1"/>
  <c r="AC786" i="6" s="1"/>
  <c r="AE786" i="6" s="1"/>
  <c r="AH786" i="6" s="1"/>
  <c r="AB322" i="6"/>
  <c r="AC322" i="6" s="1"/>
  <c r="AE322" i="6" s="1"/>
  <c r="AH322" i="6" s="1"/>
  <c r="T684" i="6"/>
  <c r="W684" i="6"/>
  <c r="AA684" i="6"/>
  <c r="AB592" i="6"/>
  <c r="AC592" i="6" s="1"/>
  <c r="AE592" i="6" s="1"/>
  <c r="AH592" i="6" s="1"/>
  <c r="W304" i="6"/>
  <c r="AG304" i="6" s="1"/>
  <c r="AD304" i="6" s="1"/>
  <c r="AA304" i="6"/>
  <c r="AB304" i="6" s="1"/>
  <c r="T758" i="6"/>
  <c r="W758" i="6"/>
  <c r="AA758" i="6"/>
  <c r="AB670" i="6"/>
  <c r="AC670" i="6" s="1"/>
  <c r="AE670" i="6" s="1"/>
  <c r="AH670" i="6" s="1"/>
  <c r="AB340" i="6"/>
  <c r="AC340" i="6" s="1"/>
  <c r="AE340" i="6" s="1"/>
  <c r="AH340" i="6" s="1"/>
  <c r="AB732" i="6"/>
  <c r="AC732" i="6" s="1"/>
  <c r="AE732" i="6" s="1"/>
  <c r="AH732" i="6" s="1"/>
  <c r="AA806" i="6"/>
  <c r="AB806" i="6" s="1"/>
  <c r="W806" i="6"/>
  <c r="AG806" i="6" s="1"/>
  <c r="AD806" i="6" s="1"/>
  <c r="AA606" i="6"/>
  <c r="AB606" i="6" s="1"/>
  <c r="W606" i="6"/>
  <c r="AG606" i="6" s="1"/>
  <c r="AD606" i="6" s="1"/>
  <c r="AA334" i="6"/>
  <c r="AB334" i="6" s="1"/>
  <c r="W334" i="6"/>
  <c r="AG334" i="6" s="1"/>
  <c r="AD334" i="6" s="1"/>
  <c r="AA686" i="6"/>
  <c r="AB686" i="6" s="1"/>
  <c r="W686" i="6"/>
  <c r="AG686" i="6" s="1"/>
  <c r="AD686" i="6" s="1"/>
  <c r="AA568" i="6"/>
  <c r="AB568" i="6" s="1"/>
  <c r="W568" i="6"/>
  <c r="AG568" i="6" s="1"/>
  <c r="AD568" i="6" s="1"/>
  <c r="W482" i="6"/>
  <c r="AG482" i="6" s="1"/>
  <c r="AD482" i="6" s="1"/>
  <c r="AA482" i="6"/>
  <c r="AB482" i="6" s="1"/>
  <c r="T634" i="6"/>
  <c r="W634" i="6"/>
  <c r="AA634" i="6"/>
  <c r="T644" i="6"/>
  <c r="W644" i="6"/>
  <c r="AA644" i="6"/>
  <c r="W442" i="6"/>
  <c r="AG442" i="6" s="1"/>
  <c r="AD442" i="6" s="1"/>
  <c r="AA442" i="6"/>
  <c r="AB442" i="6" s="1"/>
  <c r="T792" i="6"/>
  <c r="W792" i="6"/>
  <c r="AA792" i="6"/>
  <c r="T660" i="6"/>
  <c r="W660" i="6"/>
  <c r="AA660" i="6"/>
  <c r="T638" i="6"/>
  <c r="W638" i="6"/>
  <c r="AA638" i="6"/>
  <c r="T788" i="6"/>
  <c r="W788" i="6"/>
  <c r="AA788" i="6"/>
  <c r="W478" i="6"/>
  <c r="AG478" i="6" s="1"/>
  <c r="AD478" i="6" s="1"/>
  <c r="AA478" i="6"/>
  <c r="AB478" i="6" s="1"/>
  <c r="AA328" i="6"/>
  <c r="AB328" i="6" s="1"/>
  <c r="AC328" i="6" s="1"/>
  <c r="AE328" i="6" s="1"/>
  <c r="AH328" i="6" s="1"/>
  <c r="T372" i="6"/>
  <c r="W372" i="6"/>
  <c r="AA372" i="6"/>
  <c r="AB516" i="6"/>
  <c r="AC516" i="6" s="1"/>
  <c r="AE516" i="6" s="1"/>
  <c r="AH516" i="6" s="1"/>
  <c r="T414" i="6"/>
  <c r="W414" i="6"/>
  <c r="AA414" i="6"/>
  <c r="AB654" i="6"/>
  <c r="AC654" i="6" s="1"/>
  <c r="AE654" i="6" s="1"/>
  <c r="AH654" i="6" s="1"/>
  <c r="AB528" i="6"/>
  <c r="AC528" i="6" s="1"/>
  <c r="AE528" i="6" s="1"/>
  <c r="AH528" i="6" s="1"/>
  <c r="AA688" i="6"/>
  <c r="AB688" i="6" s="1"/>
  <c r="W688" i="6"/>
  <c r="AG688" i="6" s="1"/>
  <c r="AD688" i="6" s="1"/>
  <c r="W342" i="6"/>
  <c r="AG342" i="6" s="1"/>
  <c r="AD342" i="6" s="1"/>
  <c r="AA342" i="6"/>
  <c r="AB342" i="6" s="1"/>
  <c r="AA320" i="6"/>
  <c r="AB320" i="6" s="1"/>
  <c r="W320" i="6"/>
  <c r="AG320" i="6" s="1"/>
  <c r="AD320" i="6" s="1"/>
  <c r="AB378" i="6"/>
  <c r="AC378" i="6" s="1"/>
  <c r="AE378" i="6" s="1"/>
  <c r="AH378" i="6" s="1"/>
  <c r="AB268" i="6"/>
  <c r="AC268" i="6" s="1"/>
  <c r="AE268" i="6" s="1"/>
  <c r="AH268" i="6" s="1"/>
  <c r="T798" i="6"/>
  <c r="W798" i="6"/>
  <c r="AA798" i="6"/>
  <c r="T270" i="6"/>
  <c r="W270" i="6"/>
  <c r="AA270" i="6"/>
  <c r="T580" i="6"/>
  <c r="W580" i="6"/>
  <c r="AA580" i="6"/>
  <c r="W298" i="6"/>
  <c r="AG298" i="6" s="1"/>
  <c r="AD298" i="6" s="1"/>
  <c r="AA298" i="6"/>
  <c r="AB298" i="6" s="1"/>
  <c r="AA754" i="6"/>
  <c r="AB754" i="6" s="1"/>
  <c r="AC754" i="6" s="1"/>
  <c r="AB770" i="6"/>
  <c r="AC770" i="6" s="1"/>
  <c r="AE770" i="6" s="1"/>
  <c r="AH770" i="6" s="1"/>
  <c r="W354" i="6"/>
  <c r="AG354" i="6" s="1"/>
  <c r="AD354" i="6" s="1"/>
  <c r="AA354" i="6"/>
  <c r="AB354" i="6" s="1"/>
  <c r="W506" i="6"/>
  <c r="AG506" i="6" s="1"/>
  <c r="AD506" i="6" s="1"/>
  <c r="AA506" i="6"/>
  <c r="AB506" i="6" s="1"/>
  <c r="T662" i="6"/>
  <c r="W662" i="6"/>
  <c r="AA662" i="6"/>
  <c r="T388" i="6"/>
  <c r="W388" i="6"/>
  <c r="AA388" i="6"/>
  <c r="AB316" i="6"/>
  <c r="AC316" i="6" s="1"/>
  <c r="AE316" i="6" s="1"/>
  <c r="AH316" i="6" s="1"/>
  <c r="W628" i="6"/>
  <c r="AG628" i="6" s="1"/>
  <c r="AD628" i="6" s="1"/>
  <c r="AA628" i="6"/>
  <c r="AB628" i="6" s="1"/>
  <c r="W514" i="6"/>
  <c r="AG514" i="6" s="1"/>
  <c r="AD514" i="6" s="1"/>
  <c r="AA514" i="6"/>
  <c r="AB514" i="6" s="1"/>
  <c r="AA602" i="6"/>
  <c r="AB602" i="6" s="1"/>
  <c r="W602" i="6"/>
  <c r="AG602" i="6" s="1"/>
  <c r="AD602" i="6" s="1"/>
  <c r="AB576" i="6"/>
  <c r="AC576" i="6" s="1"/>
  <c r="AE576" i="6" s="1"/>
  <c r="AH576" i="6" s="1"/>
  <c r="T652" i="6"/>
  <c r="W652" i="6"/>
  <c r="AA652" i="6"/>
  <c r="W532" i="6"/>
  <c r="AG532" i="6" s="1"/>
  <c r="AD532" i="6" s="1"/>
  <c r="AA532" i="6"/>
  <c r="AB532" i="6" s="1"/>
  <c r="T750" i="6"/>
  <c r="W750" i="6"/>
  <c r="AA750" i="6"/>
  <c r="AB332" i="6"/>
  <c r="AC332" i="6" s="1"/>
  <c r="AE332" i="6" s="1"/>
  <c r="AH332" i="6" s="1"/>
  <c r="AA278" i="6"/>
  <c r="AB278" i="6" s="1"/>
  <c r="W278" i="6"/>
  <c r="AG278" i="6" s="1"/>
  <c r="AD278" i="6" s="1"/>
  <c r="AA618" i="6"/>
  <c r="AB618" i="6" s="1"/>
  <c r="W618" i="6"/>
  <c r="AG618" i="6" s="1"/>
  <c r="AD618" i="6" s="1"/>
  <c r="AB348" i="6"/>
  <c r="AC348" i="6" s="1"/>
  <c r="AE348" i="6" s="1"/>
  <c r="AH348" i="6" s="1"/>
  <c r="AB412" i="6"/>
  <c r="AC412" i="6" s="1"/>
  <c r="AE412" i="6" s="1"/>
  <c r="AH412" i="6" s="1"/>
  <c r="T668" i="6"/>
  <c r="W668" i="6"/>
  <c r="AA668" i="6"/>
  <c r="W356" i="6"/>
  <c r="AG356" i="6" s="1"/>
  <c r="AD356" i="6" s="1"/>
  <c r="AA356" i="6"/>
  <c r="AB356" i="6" s="1"/>
  <c r="T254" i="6"/>
  <c r="W254" i="6"/>
  <c r="AA254" i="6"/>
  <c r="T780" i="6"/>
  <c r="W780" i="6"/>
  <c r="AA780" i="6"/>
  <c r="T578" i="6"/>
  <c r="W578" i="6"/>
  <c r="AA578" i="6"/>
  <c r="T710" i="6"/>
  <c r="W710" i="6"/>
  <c r="AA710" i="6"/>
  <c r="T678" i="6"/>
  <c r="W678" i="6"/>
  <c r="AA678" i="6"/>
  <c r="W648" i="6"/>
  <c r="AG648" i="6" s="1"/>
  <c r="AD648" i="6" s="1"/>
  <c r="AA648" i="6"/>
  <c r="AB648" i="6" s="1"/>
  <c r="T728" i="6"/>
  <c r="W728" i="6"/>
  <c r="AA728" i="6"/>
  <c r="AB420" i="6"/>
  <c r="AC420" i="6" s="1"/>
  <c r="AE420" i="6" s="1"/>
  <c r="AH420" i="6" s="1"/>
  <c r="T656" i="6"/>
  <c r="W656" i="6"/>
  <c r="AA656" i="6"/>
  <c r="T336" i="6"/>
  <c r="W336" i="6"/>
  <c r="AA336" i="6"/>
  <c r="AA804" i="6"/>
  <c r="AB804" i="6" s="1"/>
  <c r="AC804" i="6" s="1"/>
  <c r="AE804" i="6" s="1"/>
  <c r="AH804" i="6" s="1"/>
  <c r="T740" i="6"/>
  <c r="W740" i="6"/>
  <c r="AA740" i="6"/>
  <c r="W590" i="6"/>
  <c r="AG590" i="6" s="1"/>
  <c r="AD590" i="6" s="1"/>
  <c r="AA590" i="6"/>
  <c r="AB590" i="6" s="1"/>
  <c r="AA286" i="6"/>
  <c r="AB286" i="6" s="1"/>
  <c r="W286" i="6"/>
  <c r="AG286" i="6" s="1"/>
  <c r="AD286" i="6" s="1"/>
  <c r="T190" i="6"/>
  <c r="W190" i="6"/>
  <c r="AA190" i="6"/>
  <c r="W234" i="6"/>
  <c r="AG234" i="6" s="1"/>
  <c r="AD234" i="6" s="1"/>
  <c r="AA234" i="6"/>
  <c r="AB234" i="6" s="1"/>
  <c r="T504" i="6"/>
  <c r="W504" i="6"/>
  <c r="AA504" i="6"/>
  <c r="AB276" i="6"/>
  <c r="AC276" i="6" s="1"/>
  <c r="AE276" i="6" s="1"/>
  <c r="AH276" i="6" s="1"/>
  <c r="AA164" i="6"/>
  <c r="T430" i="6"/>
  <c r="W430" i="6"/>
  <c r="AA430" i="6"/>
  <c r="T400" i="6"/>
  <c r="W400" i="6"/>
  <c r="AA400" i="6"/>
  <c r="AA704" i="6"/>
  <c r="AB704" i="6" s="1"/>
  <c r="AC704" i="6" s="1"/>
  <c r="T706" i="6"/>
  <c r="W706" i="6"/>
  <c r="AA706" i="6"/>
  <c r="T422" i="6"/>
  <c r="W422" i="6"/>
  <c r="AA422" i="6"/>
  <c r="T664" i="6"/>
  <c r="W664" i="6"/>
  <c r="AA664" i="6"/>
  <c r="AB494" i="6"/>
  <c r="AC494" i="6" s="1"/>
  <c r="AE494" i="6" s="1"/>
  <c r="AH494" i="6" s="1"/>
  <c r="T432" i="6"/>
  <c r="W432" i="6"/>
  <c r="AA432" i="6"/>
  <c r="AA436" i="6"/>
  <c r="AB436" i="6" s="1"/>
  <c r="AC436" i="6" s="1"/>
  <c r="AE436" i="6" s="1"/>
  <c r="AH436" i="6" s="1"/>
  <c r="W318" i="6"/>
  <c r="AG318" i="6" s="1"/>
  <c r="AD318" i="6" s="1"/>
  <c r="AA318" i="6"/>
  <c r="AB318" i="6" s="1"/>
  <c r="AA492" i="6"/>
  <c r="AB492" i="6" s="1"/>
  <c r="W492" i="6"/>
  <c r="AG492" i="6" s="1"/>
  <c r="AD492" i="6" s="1"/>
  <c r="W518" i="6"/>
  <c r="AG518" i="6" s="1"/>
  <c r="AD518" i="6" s="1"/>
  <c r="AA518" i="6"/>
  <c r="AB518" i="6" s="1"/>
  <c r="W1130" i="6"/>
  <c r="AG1130" i="6" s="1"/>
  <c r="AD1130" i="6" s="1"/>
  <c r="AA1130" i="6"/>
  <c r="AB1130" i="6" s="1"/>
  <c r="AA854" i="6"/>
  <c r="AB854" i="6" s="1"/>
  <c r="W854" i="6"/>
  <c r="W1138" i="6"/>
  <c r="AG1138" i="6" s="1"/>
  <c r="AD1138" i="6" s="1"/>
  <c r="AA1138" i="6"/>
  <c r="AB1138" i="6" s="1"/>
  <c r="T868" i="6"/>
  <c r="W868" i="6"/>
  <c r="AA868" i="6"/>
  <c r="T836" i="6"/>
  <c r="W836" i="6"/>
  <c r="AA836" i="6"/>
  <c r="AB892" i="6"/>
  <c r="AC892" i="6" s="1"/>
  <c r="AE892" i="6" s="1"/>
  <c r="AH892" i="6" s="1"/>
  <c r="AA1068" i="6"/>
  <c r="AB1068" i="6" s="1"/>
  <c r="W1068" i="6"/>
  <c r="AG1068" i="6" s="1"/>
  <c r="AD1068" i="6" s="1"/>
  <c r="AA848" i="6"/>
  <c r="AB848" i="6" s="1"/>
  <c r="W848" i="6"/>
  <c r="AG848" i="6" s="1"/>
  <c r="AD848" i="6" s="1"/>
  <c r="AA948" i="6"/>
  <c r="AB948" i="6" s="1"/>
  <c r="AC948" i="6" s="1"/>
  <c r="AE948" i="6" s="1"/>
  <c r="AH948" i="6" s="1"/>
  <c r="W288" i="6"/>
  <c r="AG288" i="6" s="1"/>
  <c r="AD288" i="6" s="1"/>
  <c r="AA288" i="6"/>
  <c r="AB288" i="6" s="1"/>
  <c r="T404" i="6"/>
  <c r="W404" i="6"/>
  <c r="AA404" i="6"/>
  <c r="T408" i="6"/>
  <c r="W408" i="6"/>
  <c r="AA408" i="6"/>
  <c r="AA1048" i="6"/>
  <c r="AB1048" i="6" s="1"/>
  <c r="AC1048" i="6" s="1"/>
  <c r="AA1176" i="6"/>
  <c r="AB1176" i="6" s="1"/>
  <c r="AC1176" i="6" s="1"/>
  <c r="AE1176" i="6" s="1"/>
  <c r="AH1176" i="6" s="1"/>
  <c r="W1178" i="6"/>
  <c r="AG1178" i="6" s="1"/>
  <c r="AD1178" i="6" s="1"/>
  <c r="AA1178" i="6"/>
  <c r="AB1178" i="6" s="1"/>
  <c r="AA476" i="6"/>
  <c r="AB476" i="6" s="1"/>
  <c r="AC476" i="6" s="1"/>
  <c r="W572" i="6"/>
  <c r="AG572" i="6" s="1"/>
  <c r="AD572" i="6" s="1"/>
  <c r="AA572" i="6"/>
  <c r="AB572" i="6" s="1"/>
  <c r="T752" i="6"/>
  <c r="W752" i="6"/>
  <c r="AA752" i="6"/>
  <c r="AA1054" i="6"/>
  <c r="AB1054" i="6" s="1"/>
  <c r="AC1054" i="6" s="1"/>
  <c r="W1168" i="6"/>
  <c r="AG1168" i="6" s="1"/>
  <c r="AD1168" i="6" s="1"/>
  <c r="AA1168" i="6"/>
  <c r="AB1168" i="6" s="1"/>
  <c r="T956" i="6"/>
  <c r="W956" i="6"/>
  <c r="AA956" i="6"/>
  <c r="T1094" i="6"/>
  <c r="W1094" i="6"/>
  <c r="AA1094" i="6"/>
  <c r="AB1056" i="6"/>
  <c r="AC1056" i="6" s="1"/>
  <c r="AE1056" i="6" s="1"/>
  <c r="AH1056" i="6" s="1"/>
  <c r="AA468" i="6"/>
  <c r="AB468" i="6" s="1"/>
  <c r="W468" i="6"/>
  <c r="AG468" i="6" s="1"/>
  <c r="AD468" i="6" s="1"/>
  <c r="W1174" i="6"/>
  <c r="AG1174" i="6" s="1"/>
  <c r="AD1174" i="6" s="1"/>
  <c r="AA1174" i="6"/>
  <c r="AB1174" i="6" s="1"/>
  <c r="W1114" i="6"/>
  <c r="AG1114" i="6" s="1"/>
  <c r="AD1114" i="6" s="1"/>
  <c r="AA1114" i="6"/>
  <c r="AB1114" i="6" s="1"/>
  <c r="AA1116" i="6"/>
  <c r="AB1116" i="6" s="1"/>
  <c r="W1116" i="6"/>
  <c r="AG1116" i="6" s="1"/>
  <c r="AD1116" i="6" s="1"/>
  <c r="W1152" i="6"/>
  <c r="AG1152" i="6" s="1"/>
  <c r="AD1152" i="6" s="1"/>
  <c r="AA1152" i="6"/>
  <c r="AB1152" i="6" s="1"/>
  <c r="W294" i="6"/>
  <c r="AG294" i="6" s="1"/>
  <c r="AD294" i="6" s="1"/>
  <c r="AB1086" i="6"/>
  <c r="AC1086" i="6" s="1"/>
  <c r="AE1086" i="6" s="1"/>
  <c r="AH1086" i="6" s="1"/>
  <c r="T862" i="6"/>
  <c r="W862" i="6"/>
  <c r="AA862" i="6"/>
  <c r="T960" i="6"/>
  <c r="W960" i="6"/>
  <c r="AA960" i="6"/>
  <c r="AA928" i="6"/>
  <c r="AB928" i="6" s="1"/>
  <c r="W928" i="6"/>
  <c r="AG928" i="6" s="1"/>
  <c r="AD928" i="6" s="1"/>
  <c r="W570" i="6"/>
  <c r="AG570" i="6" s="1"/>
  <c r="AD570" i="6" s="1"/>
  <c r="AA570" i="6"/>
  <c r="AB570" i="6" s="1"/>
  <c r="T642" i="6"/>
  <c r="W642" i="6"/>
  <c r="AA642" i="6"/>
  <c r="T646" i="6"/>
  <c r="W646" i="6"/>
  <c r="AA646" i="6"/>
  <c r="AA808" i="6"/>
  <c r="AB808" i="6" s="1"/>
  <c r="W808" i="6"/>
  <c r="AG808" i="6" s="1"/>
  <c r="AD808" i="6" s="1"/>
  <c r="W324" i="6"/>
  <c r="AG324" i="6" s="1"/>
  <c r="AD324" i="6" s="1"/>
  <c r="AA324" i="6"/>
  <c r="AB324" i="6" s="1"/>
  <c r="T582" i="6"/>
  <c r="W582" i="6"/>
  <c r="AA582" i="6"/>
  <c r="T718" i="6"/>
  <c r="W718" i="6"/>
  <c r="AA718" i="6"/>
  <c r="W1038" i="6"/>
  <c r="AG1038" i="6" s="1"/>
  <c r="AD1038" i="6" s="1"/>
  <c r="AA1038" i="6"/>
  <c r="AB1038" i="6" s="1"/>
  <c r="T816" i="6"/>
  <c r="W816" i="6"/>
  <c r="AA816" i="6"/>
  <c r="W1180" i="6"/>
  <c r="AG1180" i="6" s="1"/>
  <c r="AD1180" i="6" s="1"/>
  <c r="AA1180" i="6"/>
  <c r="AB1180" i="6" s="1"/>
  <c r="AA938" i="6"/>
  <c r="AB938" i="6" s="1"/>
  <c r="W938" i="6"/>
  <c r="AA904" i="6"/>
  <c r="AB904" i="6" s="1"/>
  <c r="W904" i="6"/>
  <c r="AG904" i="6" s="1"/>
  <c r="AD904" i="6" s="1"/>
  <c r="AA856" i="6"/>
  <c r="AB856" i="6" s="1"/>
  <c r="W856" i="6"/>
  <c r="AG856" i="6" s="1"/>
  <c r="AD856" i="6" s="1"/>
  <c r="AA1102" i="6"/>
  <c r="AB1102" i="6" s="1"/>
  <c r="W1102" i="6"/>
  <c r="AG1102" i="6" s="1"/>
  <c r="AD1102" i="6" s="1"/>
  <c r="W900" i="6"/>
  <c r="AG900" i="6" s="1"/>
  <c r="AD900" i="6" s="1"/>
  <c r="AA900" i="6"/>
  <c r="AB900" i="6" s="1"/>
  <c r="T362" i="6"/>
  <c r="W362" i="6"/>
  <c r="AA362" i="6"/>
  <c r="T708" i="6"/>
  <c r="W708" i="6"/>
  <c r="AA708" i="6"/>
  <c r="T712" i="6"/>
  <c r="W712" i="6"/>
  <c r="AA712" i="6"/>
  <c r="T742" i="6"/>
  <c r="W742" i="6"/>
  <c r="AA742" i="6"/>
  <c r="T744" i="6"/>
  <c r="W744" i="6"/>
  <c r="AA744" i="6"/>
  <c r="W1058" i="6"/>
  <c r="AG1058" i="6" s="1"/>
  <c r="AD1058" i="6" s="1"/>
  <c r="AA1058" i="6"/>
  <c r="AB1058" i="6" s="1"/>
  <c r="W1080" i="6"/>
  <c r="AG1080" i="6" s="1"/>
  <c r="AD1080" i="6" s="1"/>
  <c r="AA1080" i="6"/>
  <c r="AB1080" i="6" s="1"/>
  <c r="W1214" i="6"/>
  <c r="AG1214" i="6" s="1"/>
  <c r="AD1214" i="6" s="1"/>
  <c r="AA1214" i="6"/>
  <c r="AB1214" i="6" s="1"/>
  <c r="T864" i="6"/>
  <c r="W864" i="6"/>
  <c r="AA864" i="6"/>
  <c r="AA1112" i="6"/>
  <c r="AB1112" i="6" s="1"/>
  <c r="W1112" i="6"/>
  <c r="AG1112" i="6" s="1"/>
  <c r="AD1112" i="6" s="1"/>
  <c r="AA294" i="6"/>
  <c r="AB294" i="6" s="1"/>
  <c r="T466" i="6"/>
  <c r="W466" i="6"/>
  <c r="T586" i="6"/>
  <c r="W586" i="6"/>
  <c r="AA586" i="6"/>
  <c r="T766" i="6"/>
  <c r="W766" i="6"/>
  <c r="AA766" i="6"/>
  <c r="W1166" i="6"/>
  <c r="AG1166" i="6" s="1"/>
  <c r="AD1166" i="6" s="1"/>
  <c r="AA1166" i="6"/>
  <c r="AB1166" i="6" s="1"/>
  <c r="AA882" i="6"/>
  <c r="AB882" i="6" s="1"/>
  <c r="AC882" i="6" s="1"/>
  <c r="AA1204" i="6"/>
  <c r="AB1204" i="6" s="1"/>
  <c r="AC1204" i="6" s="1"/>
  <c r="W914" i="6"/>
  <c r="AG914" i="6" s="1"/>
  <c r="AD914" i="6" s="1"/>
  <c r="AA914" i="6"/>
  <c r="AB914" i="6" s="1"/>
  <c r="T554" i="6"/>
  <c r="W554" i="6"/>
  <c r="AA554" i="6"/>
  <c r="T394" i="6"/>
  <c r="W394" i="6"/>
  <c r="T450" i="6"/>
  <c r="W450" i="6"/>
  <c r="AA450" i="6"/>
  <c r="AA466" i="6"/>
  <c r="T622" i="6"/>
  <c r="W622" i="6"/>
  <c r="AA622" i="6"/>
  <c r="T636" i="6"/>
  <c r="W636" i="6"/>
  <c r="AA636" i="6"/>
  <c r="T796" i="6"/>
  <c r="W796" i="6"/>
  <c r="AA796" i="6"/>
  <c r="T800" i="6"/>
  <c r="W800" i="6"/>
  <c r="AA800" i="6"/>
  <c r="T972" i="6"/>
  <c r="W972" i="6"/>
  <c r="AA972" i="6"/>
  <c r="W1110" i="6"/>
  <c r="AA1110" i="6"/>
  <c r="AB1110" i="6" s="1"/>
  <c r="AB962" i="6"/>
  <c r="AC962" i="6" s="1"/>
  <c r="AE962" i="6" s="1"/>
  <c r="AH962" i="6" s="1"/>
  <c r="W932" i="6"/>
  <c r="AG932" i="6" s="1"/>
  <c r="AD932" i="6" s="1"/>
  <c r="AA932" i="6"/>
  <c r="AB932" i="6" s="1"/>
  <c r="AA1118" i="6"/>
  <c r="AB1118" i="6" s="1"/>
  <c r="W1118" i="6"/>
  <c r="AG1118" i="6" s="1"/>
  <c r="AD1118" i="6" s="1"/>
  <c r="AA1104" i="6"/>
  <c r="AB1104" i="6" s="1"/>
  <c r="W1104" i="6"/>
  <c r="AG1104" i="6" s="1"/>
  <c r="AD1104" i="6" s="1"/>
  <c r="AA898" i="6"/>
  <c r="AB898" i="6" s="1"/>
  <c r="W898" i="6"/>
  <c r="AG898" i="6" s="1"/>
  <c r="AD898" i="6" s="1"/>
  <c r="AA1004" i="6"/>
  <c r="AB1004" i="6" s="1"/>
  <c r="W1004" i="6"/>
  <c r="T802" i="6"/>
  <c r="W802" i="6"/>
  <c r="AA802" i="6"/>
  <c r="W1208" i="6"/>
  <c r="AG1208" i="6" s="1"/>
  <c r="AD1208" i="6" s="1"/>
  <c r="AA1208" i="6"/>
  <c r="AB1208" i="6" s="1"/>
  <c r="W1202" i="6"/>
  <c r="AG1202" i="6" s="1"/>
  <c r="AD1202" i="6" s="1"/>
  <c r="AA1202" i="6"/>
  <c r="AB1202" i="6" s="1"/>
  <c r="AB814" i="6"/>
  <c r="AC814" i="6" s="1"/>
  <c r="AE814" i="6" s="1"/>
  <c r="AH814" i="6" s="1"/>
  <c r="AA1186" i="6"/>
  <c r="AB1186" i="6" s="1"/>
  <c r="W1186" i="6"/>
  <c r="AG1186" i="6" s="1"/>
  <c r="AD1186" i="6" s="1"/>
  <c r="T344" i="6"/>
  <c r="W344" i="6"/>
  <c r="AA344" i="6"/>
  <c r="T376" i="6"/>
  <c r="W376" i="6"/>
  <c r="AA376" i="6"/>
  <c r="T382" i="6"/>
  <c r="W382" i="6"/>
  <c r="AA382" i="6"/>
  <c r="T418" i="6"/>
  <c r="W418" i="6"/>
  <c r="AA418" i="6"/>
  <c r="T460" i="6"/>
  <c r="W460" i="6"/>
  <c r="AA460" i="6"/>
  <c r="T462" i="6"/>
  <c r="W462" i="6"/>
  <c r="T566" i="6"/>
  <c r="W566" i="6"/>
  <c r="AA566" i="6"/>
  <c r="T626" i="6"/>
  <c r="W626" i="6"/>
  <c r="AA626" i="6"/>
  <c r="T734" i="6"/>
  <c r="W734" i="6"/>
  <c r="AA734" i="6"/>
  <c r="T978" i="6"/>
  <c r="W978" i="6"/>
  <c r="AA978" i="6"/>
  <c r="W920" i="6"/>
  <c r="AA920" i="6"/>
  <c r="AB920" i="6" s="1"/>
  <c r="AA1126" i="6"/>
  <c r="AB1126" i="6" s="1"/>
  <c r="W1126" i="6"/>
  <c r="AG1126" i="6" s="1"/>
  <c r="AD1126" i="6" s="1"/>
  <c r="AA1134" i="6"/>
  <c r="AB1134" i="6" s="1"/>
  <c r="W1134" i="6"/>
  <c r="AG1134" i="6" s="1"/>
  <c r="AD1134" i="6" s="1"/>
  <c r="AA1076" i="6"/>
  <c r="AB1076" i="6" s="1"/>
  <c r="W1076" i="6"/>
  <c r="AG1076" i="6" s="1"/>
  <c r="AD1076" i="6" s="1"/>
  <c r="AG1004" i="6"/>
  <c r="AD1004" i="6" s="1"/>
  <c r="W910" i="6"/>
  <c r="AG910" i="6" s="1"/>
  <c r="AD910" i="6" s="1"/>
  <c r="AA910" i="6"/>
  <c r="AB910" i="6" s="1"/>
  <c r="T366" i="6"/>
  <c r="W366" i="6"/>
  <c r="AA366" i="6"/>
  <c r="T386" i="6"/>
  <c r="W386" i="6"/>
  <c r="AA386" i="6"/>
  <c r="AA394" i="6"/>
  <c r="AA462" i="6"/>
  <c r="T632" i="6"/>
  <c r="W632" i="6"/>
  <c r="AA632" i="6"/>
  <c r="T658" i="6"/>
  <c r="W658" i="6"/>
  <c r="AA658" i="6"/>
  <c r="W860" i="6"/>
  <c r="AG860" i="6" s="1"/>
  <c r="AD860" i="6" s="1"/>
  <c r="AA860" i="6"/>
  <c r="AB860" i="6" s="1"/>
  <c r="T1002" i="6"/>
  <c r="W1002" i="6"/>
  <c r="AA1002" i="6"/>
  <c r="W1206" i="6"/>
  <c r="AA1206" i="6"/>
  <c r="AB1206" i="6" s="1"/>
  <c r="AA820" i="6"/>
  <c r="AB820" i="6" s="1"/>
  <c r="AC820" i="6" s="1"/>
  <c r="W930" i="6"/>
  <c r="AG930" i="6" s="1"/>
  <c r="AD930" i="6" s="1"/>
  <c r="AA930" i="6"/>
  <c r="AB930" i="6" s="1"/>
  <c r="AA1218" i="6"/>
  <c r="AB1218" i="6" s="1"/>
  <c r="W1218" i="6"/>
  <c r="AA1062" i="6"/>
  <c r="AB1062" i="6" s="1"/>
  <c r="AC1062" i="6" s="1"/>
  <c r="AE1062" i="6" s="1"/>
  <c r="AH1062" i="6" s="1"/>
  <c r="AB1384" i="6"/>
  <c r="AC1384" i="6" s="1"/>
  <c r="AE1384" i="6" s="1"/>
  <c r="AH1384" i="6" s="1"/>
  <c r="W1284" i="6"/>
  <c r="AA1284" i="6"/>
  <c r="AB1284" i="6" s="1"/>
  <c r="AB1264" i="6"/>
  <c r="AC1264" i="6" s="1"/>
  <c r="AE1264" i="6" s="1"/>
  <c r="AH1264" i="6" s="1"/>
  <c r="W1400" i="6"/>
  <c r="AG1400" i="6" s="1"/>
  <c r="AD1400" i="6" s="1"/>
  <c r="AA1400" i="6"/>
  <c r="AB1400" i="6" s="1"/>
  <c r="W1442" i="6"/>
  <c r="AG1442" i="6" s="1"/>
  <c r="AD1442" i="6" s="1"/>
  <c r="AA1442" i="6"/>
  <c r="AB1442" i="6" s="1"/>
  <c r="W1302" i="6"/>
  <c r="AG1302" i="6" s="1"/>
  <c r="AD1302" i="6" s="1"/>
  <c r="AA1302" i="6"/>
  <c r="AB1302" i="6" s="1"/>
  <c r="AA1622" i="6"/>
  <c r="AB1622" i="6" s="1"/>
  <c r="W1622" i="6"/>
  <c r="AG1622" i="6" s="1"/>
  <c r="AD1622" i="6" s="1"/>
  <c r="AA1620" i="6"/>
  <c r="AB1620" i="6" s="1"/>
  <c r="W1620" i="6"/>
  <c r="AG1620" i="6" s="1"/>
  <c r="AD1620" i="6" s="1"/>
  <c r="AA1328" i="6"/>
  <c r="AB1328" i="6" s="1"/>
  <c r="W1328" i="6"/>
  <c r="AG1328" i="6" s="1"/>
  <c r="AD1328" i="6" s="1"/>
  <c r="AA1358" i="6"/>
  <c r="AB1358" i="6" s="1"/>
  <c r="W1358" i="6"/>
  <c r="AG1358" i="6" s="1"/>
  <c r="AD1358" i="6" s="1"/>
  <c r="W1398" i="6"/>
  <c r="AG1398" i="6" s="1"/>
  <c r="AD1398" i="6" s="1"/>
  <c r="AA1398" i="6"/>
  <c r="AB1398" i="6" s="1"/>
  <c r="W1304" i="6"/>
  <c r="AG1304" i="6" s="1"/>
  <c r="AD1304" i="6" s="1"/>
  <c r="AA1304" i="6"/>
  <c r="AB1304" i="6" s="1"/>
  <c r="AA1290" i="6"/>
  <c r="AB1290" i="6" s="1"/>
  <c r="AC1290" i="6" s="1"/>
  <c r="T1228" i="6"/>
  <c r="W1228" i="6"/>
  <c r="AA1228" i="6"/>
  <c r="W1224" i="6"/>
  <c r="AG1224" i="6" s="1"/>
  <c r="AD1224" i="6" s="1"/>
  <c r="AA1224" i="6"/>
  <c r="AB1224" i="6" s="1"/>
  <c r="AA1636" i="6"/>
  <c r="AB1636" i="6" s="1"/>
  <c r="W1636" i="6"/>
  <c r="AG1636" i="6" s="1"/>
  <c r="AD1636" i="6" s="1"/>
  <c r="AA1376" i="6"/>
  <c r="AB1376" i="6" s="1"/>
  <c r="W1376" i="6"/>
  <c r="AG1376" i="6" s="1"/>
  <c r="AD1376" i="6" s="1"/>
  <c r="AA1388" i="6"/>
  <c r="AB1388" i="6" s="1"/>
  <c r="W1388" i="6"/>
  <c r="AA1418" i="6"/>
  <c r="AB1418" i="6" s="1"/>
  <c r="W1418" i="6"/>
  <c r="AG1418" i="6" s="1"/>
  <c r="AD1418" i="6" s="1"/>
  <c r="AA1254" i="6"/>
  <c r="AB1254" i="6" s="1"/>
  <c r="W1254" i="6"/>
  <c r="AG1254" i="6" s="1"/>
  <c r="AD1254" i="6" s="1"/>
  <c r="AA1330" i="6"/>
  <c r="AB1330" i="6" s="1"/>
  <c r="W1330" i="6"/>
  <c r="AG1330" i="6" s="1"/>
  <c r="AD1330" i="6" s="1"/>
  <c r="W1410" i="6"/>
  <c r="AG1410" i="6" s="1"/>
  <c r="AD1410" i="6" s="1"/>
  <c r="AA1410" i="6"/>
  <c r="AB1410" i="6" s="1"/>
  <c r="AA1318" i="6"/>
  <c r="AB1318" i="6" s="1"/>
  <c r="AC1318" i="6" s="1"/>
  <c r="W1220" i="6"/>
  <c r="AG1220" i="6" s="1"/>
  <c r="AD1220" i="6" s="1"/>
  <c r="AA1220" i="6"/>
  <c r="AB1220" i="6" s="1"/>
  <c r="W1240" i="6"/>
  <c r="AG1240" i="6" s="1"/>
  <c r="AD1240" i="6" s="1"/>
  <c r="AA1240" i="6"/>
  <c r="AB1240" i="6" s="1"/>
  <c r="AA1704" i="6"/>
  <c r="AB1704" i="6" s="1"/>
  <c r="W1704" i="6"/>
  <c r="AG1704" i="6" s="1"/>
  <c r="AD1704" i="6" s="1"/>
  <c r="AA1526" i="6"/>
  <c r="AB1526" i="6" s="1"/>
  <c r="W1526" i="6"/>
  <c r="AG1526" i="6" s="1"/>
  <c r="AD1526" i="6" s="1"/>
  <c r="AA1344" i="6"/>
  <c r="AB1344" i="6" s="1"/>
  <c r="W1344" i="6"/>
  <c r="AG1344" i="6" s="1"/>
  <c r="AD1344" i="6" s="1"/>
  <c r="AA1422" i="6"/>
  <c r="AB1422" i="6" s="1"/>
  <c r="W1422" i="6"/>
  <c r="AG1422" i="6" s="1"/>
  <c r="AD1422" i="6" s="1"/>
  <c r="T990" i="6"/>
  <c r="W990" i="6"/>
  <c r="AA990" i="6"/>
  <c r="T992" i="6"/>
  <c r="W992" i="6"/>
  <c r="AA992" i="6"/>
  <c r="AA1266" i="6"/>
  <c r="AB1266" i="6" s="1"/>
  <c r="AC1266" i="6" s="1"/>
  <c r="W1420" i="6"/>
  <c r="AG1420" i="6" s="1"/>
  <c r="AD1420" i="6" s="1"/>
  <c r="AA1420" i="6"/>
  <c r="AB1420" i="6" s="1"/>
  <c r="AA1582" i="6"/>
  <c r="AB1582" i="6" s="1"/>
  <c r="W1582" i="6"/>
  <c r="AG1582" i="6" s="1"/>
  <c r="AD1582" i="6" s="1"/>
  <c r="W1396" i="6"/>
  <c r="AG1396" i="6" s="1"/>
  <c r="AD1396" i="6" s="1"/>
  <c r="AA1396" i="6"/>
  <c r="AB1396" i="6" s="1"/>
  <c r="AA1238" i="6"/>
  <c r="AB1238" i="6" s="1"/>
  <c r="AC1238" i="6" s="1"/>
  <c r="AE1238" i="6" s="1"/>
  <c r="AH1238" i="6" s="1"/>
  <c r="AB1246" i="6"/>
  <c r="AC1246" i="6" s="1"/>
  <c r="AE1246" i="6" s="1"/>
  <c r="AH1246" i="6" s="1"/>
  <c r="T1444" i="6"/>
  <c r="W1444" i="6"/>
  <c r="AA1444" i="6"/>
  <c r="AA1226" i="6"/>
  <c r="AB1226" i="6" s="1"/>
  <c r="AC1226" i="6" s="1"/>
  <c r="T1448" i="6"/>
  <c r="W1448" i="6"/>
  <c r="AA1448" i="6"/>
  <c r="T1316" i="6"/>
  <c r="W1316" i="6"/>
  <c r="AA1316" i="6"/>
  <c r="W1296" i="6"/>
  <c r="AG1296" i="6" s="1"/>
  <c r="AD1296" i="6" s="1"/>
  <c r="AA1296" i="6"/>
  <c r="AB1296" i="6" s="1"/>
  <c r="W1354" i="6"/>
  <c r="AG1354" i="6" s="1"/>
  <c r="AD1354" i="6" s="1"/>
  <c r="AA1354" i="6"/>
  <c r="AB1354" i="6" s="1"/>
  <c r="T866" i="6"/>
  <c r="W866" i="6"/>
  <c r="AA866" i="6"/>
  <c r="T958" i="6"/>
  <c r="W958" i="6"/>
  <c r="AA958" i="6"/>
  <c r="T994" i="6"/>
  <c r="W994" i="6"/>
  <c r="AA994" i="6"/>
  <c r="T1040" i="6"/>
  <c r="W1040" i="6"/>
  <c r="AA1040" i="6"/>
  <c r="T822" i="6"/>
  <c r="W822" i="6"/>
  <c r="AA822" i="6"/>
  <c r="T826" i="6"/>
  <c r="W826" i="6"/>
  <c r="AA826" i="6"/>
  <c r="T1032" i="6"/>
  <c r="W1032" i="6"/>
  <c r="AA1032" i="6"/>
  <c r="W1322" i="6"/>
  <c r="AG1322" i="6" s="1"/>
  <c r="AD1322" i="6" s="1"/>
  <c r="AA1322" i="6"/>
  <c r="W1308" i="6"/>
  <c r="AG1308" i="6" s="1"/>
  <c r="AD1308" i="6" s="1"/>
  <c r="AA1308" i="6"/>
  <c r="AA1298" i="6"/>
  <c r="AB1298" i="6" s="1"/>
  <c r="W1298" i="6"/>
  <c r="T944" i="6"/>
  <c r="W944" i="6"/>
  <c r="AA944" i="6"/>
  <c r="T1370" i="6"/>
  <c r="W1370" i="6"/>
  <c r="AA1370" i="6"/>
  <c r="W1232" i="6"/>
  <c r="AG1232" i="6" s="1"/>
  <c r="AD1232" i="6" s="1"/>
  <c r="AA1232" i="6"/>
  <c r="T1256" i="6"/>
  <c r="W1256" i="6"/>
  <c r="AA1256" i="6"/>
  <c r="T1340" i="6"/>
  <c r="W1340" i="6"/>
  <c r="AA1340" i="6"/>
  <c r="AA1586" i="6"/>
  <c r="AB1586" i="6" s="1"/>
  <c r="W1586" i="6"/>
  <c r="AG1586" i="6" s="1"/>
  <c r="AD1586" i="6" s="1"/>
  <c r="W1350" i="6"/>
  <c r="AG1350" i="6" s="1"/>
  <c r="AD1350" i="6" s="1"/>
  <c r="AA1350" i="6"/>
  <c r="W1434" i="6"/>
  <c r="AG1434" i="6" s="1"/>
  <c r="AD1434" i="6" s="1"/>
  <c r="AA1434" i="6"/>
  <c r="T872" i="6"/>
  <c r="W872" i="6"/>
  <c r="AA872" i="6"/>
  <c r="T976" i="6"/>
  <c r="W976" i="6"/>
  <c r="AA976" i="6"/>
  <c r="T986" i="6"/>
  <c r="W986" i="6"/>
  <c r="AA986" i="6"/>
  <c r="T1008" i="6"/>
  <c r="W1008" i="6"/>
  <c r="AA1008" i="6"/>
  <c r="T970" i="6"/>
  <c r="W970" i="6"/>
  <c r="AA970" i="6"/>
  <c r="T980" i="6"/>
  <c r="W980" i="6"/>
  <c r="AA980" i="6"/>
  <c r="T982" i="6"/>
  <c r="W982" i="6"/>
  <c r="AA982" i="6"/>
  <c r="T1190" i="6"/>
  <c r="W1190" i="6"/>
  <c r="AA1190" i="6"/>
  <c r="T1192" i="6"/>
  <c r="W1192" i="6"/>
  <c r="AA1192" i="6"/>
  <c r="T818" i="6"/>
  <c r="W818" i="6"/>
  <c r="AA818" i="6"/>
  <c r="T964" i="6"/>
  <c r="W964" i="6"/>
  <c r="AA964" i="6"/>
  <c r="T1012" i="6"/>
  <c r="W1012" i="6"/>
  <c r="AA1012" i="6"/>
  <c r="T1016" i="6"/>
  <c r="W1016" i="6"/>
  <c r="AA1016" i="6"/>
  <c r="T1018" i="6"/>
  <c r="W1018" i="6"/>
  <c r="AA1018" i="6"/>
  <c r="T1090" i="6"/>
  <c r="W1090" i="6"/>
  <c r="AA1090" i="6"/>
  <c r="W1234" i="6"/>
  <c r="AG1234" i="6" s="1"/>
  <c r="AD1234" i="6" s="1"/>
  <c r="AA1234" i="6"/>
  <c r="AB1234" i="6" s="1"/>
  <c r="AA1268" i="6"/>
  <c r="AB1268" i="6" s="1"/>
  <c r="AC1268" i="6" s="1"/>
  <c r="T1286" i="6"/>
  <c r="W1286" i="6"/>
  <c r="AA1286" i="6"/>
  <c r="T1394" i="6"/>
  <c r="W1394" i="6"/>
  <c r="AA1394" i="6"/>
  <c r="AB1424" i="6"/>
  <c r="AC1424" i="6" s="1"/>
  <c r="AE1424" i="6" s="1"/>
  <c r="AH1424" i="6" s="1"/>
  <c r="AA1324" i="6"/>
  <c r="AB1324" i="6" s="1"/>
  <c r="AC1324" i="6" s="1"/>
  <c r="AA1452" i="6"/>
  <c r="AB1452" i="6" s="1"/>
  <c r="W1452" i="6"/>
  <c r="AG1452" i="6" s="1"/>
  <c r="AD1452" i="6" s="1"/>
  <c r="AA1314" i="6"/>
  <c r="W1288" i="6"/>
  <c r="AG1288" i="6" s="1"/>
  <c r="AD1288" i="6" s="1"/>
  <c r="AA1288" i="6"/>
  <c r="AB1288" i="6" s="1"/>
  <c r="W1716" i="6"/>
  <c r="AG1716" i="6" s="1"/>
  <c r="AD1716" i="6" s="1"/>
  <c r="AA1716" i="6"/>
  <c r="AB1716" i="6" s="1"/>
  <c r="AA1836" i="6"/>
  <c r="AB1836" i="6" s="1"/>
  <c r="W1836" i="6"/>
  <c r="AG1836" i="6" s="1"/>
  <c r="AD1836" i="6" s="1"/>
  <c r="AA1714" i="6"/>
  <c r="AB1714" i="6" s="1"/>
  <c r="W1714" i="6"/>
  <c r="AG1714" i="6" s="1"/>
  <c r="AD1714" i="6" s="1"/>
  <c r="AA1758" i="6"/>
  <c r="AB1758" i="6" s="1"/>
  <c r="W1758" i="6"/>
  <c r="AG1758" i="6" s="1"/>
  <c r="AD1758" i="6" s="1"/>
  <c r="AA1360" i="6"/>
  <c r="AB1360" i="6" s="1"/>
  <c r="W1360" i="6"/>
  <c r="AG1360" i="6" s="1"/>
  <c r="AD1360" i="6" s="1"/>
  <c r="W1574" i="6"/>
  <c r="AA1574" i="6"/>
  <c r="AB1574" i="6" s="1"/>
  <c r="W1588" i="6"/>
  <c r="AG1588" i="6" s="1"/>
  <c r="AD1588" i="6" s="1"/>
  <c r="AA1588" i="6"/>
  <c r="AB1588" i="6" s="1"/>
  <c r="AA1638" i="6"/>
  <c r="AB1638" i="6" s="1"/>
  <c r="W1638" i="6"/>
  <c r="AA1502" i="6"/>
  <c r="AB1502" i="6" s="1"/>
  <c r="W1502" i="6"/>
  <c r="AG1502" i="6" s="1"/>
  <c r="AD1502" i="6" s="1"/>
  <c r="AA1666" i="6"/>
  <c r="AB1666" i="6" s="1"/>
  <c r="W1666" i="6"/>
  <c r="AA1580" i="6"/>
  <c r="AB1580" i="6" s="1"/>
  <c r="W1580" i="6"/>
  <c r="AG1580" i="6" s="1"/>
  <c r="AD1580" i="6" s="1"/>
  <c r="W1592" i="6"/>
  <c r="AA1592" i="6"/>
  <c r="AB1592" i="6" s="1"/>
  <c r="AA1718" i="6"/>
  <c r="AB1718" i="6" s="1"/>
  <c r="W1718" i="6"/>
  <c r="AG1718" i="6" s="1"/>
  <c r="AD1718" i="6" s="1"/>
  <c r="AA2192" i="6"/>
  <c r="AB2192" i="6" s="1"/>
  <c r="W2192" i="6"/>
  <c r="AG2192" i="6" s="1"/>
  <c r="AD2192" i="6" s="1"/>
  <c r="W1630" i="6"/>
  <c r="AG1630" i="6" s="1"/>
  <c r="AD1630" i="6" s="1"/>
  <c r="AA1630" i="6"/>
  <c r="W1468" i="6"/>
  <c r="AG1468" i="6" s="1"/>
  <c r="AD1468" i="6" s="1"/>
  <c r="AA1468" i="6"/>
  <c r="AA1554" i="6"/>
  <c r="AB1554" i="6" s="1"/>
  <c r="W1554" i="6"/>
  <c r="AG1554" i="6" s="1"/>
  <c r="AD1554" i="6" s="1"/>
  <c r="AA1478" i="6"/>
  <c r="AB1478" i="6" s="1"/>
  <c r="W1478" i="6"/>
  <c r="AG1478" i="6" s="1"/>
  <c r="AD1478" i="6" s="1"/>
  <c r="AA1694" i="6"/>
  <c r="AB1694" i="6" s="1"/>
  <c r="W1694" i="6"/>
  <c r="AG1694" i="6" s="1"/>
  <c r="AD1694" i="6" s="1"/>
  <c r="AA1684" i="6"/>
  <c r="AB1684" i="6" s="1"/>
  <c r="W1684" i="6"/>
  <c r="AG1684" i="6" s="1"/>
  <c r="AD1684" i="6" s="1"/>
  <c r="AA1590" i="6"/>
  <c r="AB1590" i="6" s="1"/>
  <c r="W1590" i="6"/>
  <c r="AG1590" i="6" s="1"/>
  <c r="AD1590" i="6" s="1"/>
  <c r="W1392" i="6"/>
  <c r="AG1392" i="6" s="1"/>
  <c r="AD1392" i="6" s="1"/>
  <c r="AA1392" i="6"/>
  <c r="W1552" i="6"/>
  <c r="AA1552" i="6"/>
  <c r="AB1552" i="6" s="1"/>
  <c r="AA2388" i="6"/>
  <c r="AB2388" i="6" s="1"/>
  <c r="W2388" i="6"/>
  <c r="AG2388" i="6" s="1"/>
  <c r="AD2388" i="6" s="1"/>
  <c r="AA1522" i="6"/>
  <c r="W1522" i="6"/>
  <c r="AG1522" i="6" s="1"/>
  <c r="AD1522" i="6" s="1"/>
  <c r="AA1536" i="6"/>
  <c r="AB1536" i="6" s="1"/>
  <c r="AC1536" i="6" s="1"/>
  <c r="AA1632" i="6"/>
  <c r="AB1632" i="6" s="1"/>
  <c r="W1632" i="6"/>
  <c r="AG1632" i="6" s="1"/>
  <c r="AD1632" i="6" s="1"/>
  <c r="AA1660" i="6"/>
  <c r="AB1660" i="6" s="1"/>
  <c r="W1660" i="6"/>
  <c r="AG1660" i="6" s="1"/>
  <c r="AD1660" i="6" s="1"/>
  <c r="AA1600" i="6"/>
  <c r="AB1600" i="6" s="1"/>
  <c r="W1600" i="6"/>
  <c r="AG1600" i="6" s="1"/>
  <c r="AD1600" i="6" s="1"/>
  <c r="AA1762" i="6"/>
  <c r="AB1762" i="6" s="1"/>
  <c r="W1762" i="6"/>
  <c r="AG1762" i="6" s="1"/>
  <c r="AD1762" i="6" s="1"/>
  <c r="W1460" i="6"/>
  <c r="AG1460" i="6" s="1"/>
  <c r="AD1460" i="6" s="1"/>
  <c r="AA1460" i="6"/>
  <c r="AA1648" i="6"/>
  <c r="AB1648" i="6" s="1"/>
  <c r="W1648" i="6"/>
  <c r="AG1648" i="6" s="1"/>
  <c r="AD1648" i="6" s="1"/>
  <c r="AA2322" i="6"/>
  <c r="AB2322" i="6" s="1"/>
  <c r="W2322" i="6"/>
  <c r="AG2322" i="6" s="1"/>
  <c r="AD2322" i="6" s="1"/>
  <c r="T1404" i="6"/>
  <c r="W1404" i="6"/>
  <c r="AA1404" i="6"/>
  <c r="AA1646" i="6"/>
  <c r="W1594" i="6"/>
  <c r="AG1594" i="6" s="1"/>
  <c r="AD1594" i="6" s="1"/>
  <c r="AA1594" i="6"/>
  <c r="AB1594" i="6" s="1"/>
  <c r="W1652" i="6"/>
  <c r="AG1652" i="6" s="1"/>
  <c r="AD1652" i="6" s="1"/>
  <c r="AA1652" i="6"/>
  <c r="W1480" i="6"/>
  <c r="AG1480" i="6" s="1"/>
  <c r="AD1480" i="6" s="1"/>
  <c r="AA1480" i="6"/>
  <c r="AA1902" i="6"/>
  <c r="AB1902" i="6" s="1"/>
  <c r="AC1902" i="6" s="1"/>
  <c r="AA1786" i="6"/>
  <c r="AA1782" i="6"/>
  <c r="AB1782" i="6" s="1"/>
  <c r="W1782" i="6"/>
  <c r="AG1782" i="6" s="1"/>
  <c r="AD1782" i="6" s="1"/>
  <c r="T1270" i="6"/>
  <c r="W1270" i="6"/>
  <c r="AA1270" i="6"/>
  <c r="AA1446" i="6"/>
  <c r="AB1446" i="6" s="1"/>
  <c r="AC1446" i="6" s="1"/>
  <c r="AE1446" i="6" s="1"/>
  <c r="AH1446" i="6" s="1"/>
  <c r="W1700" i="6"/>
  <c r="AA1700" i="6"/>
  <c r="AB1700" i="6" s="1"/>
  <c r="AA1472" i="6"/>
  <c r="AB1472" i="6" s="1"/>
  <c r="AC1472" i="6" s="1"/>
  <c r="T1250" i="6"/>
  <c r="W1250" i="6"/>
  <c r="AA1250" i="6"/>
  <c r="T1534" i="6"/>
  <c r="W1534" i="6"/>
  <c r="AA1534" i="6"/>
  <c r="W1508" i="6"/>
  <c r="AG1508" i="6" s="1"/>
  <c r="AD1508" i="6" s="1"/>
  <c r="AA1508" i="6"/>
  <c r="AB1508" i="6" s="1"/>
  <c r="T1372" i="6"/>
  <c r="W1372" i="6"/>
  <c r="AA1372" i="6"/>
  <c r="T1484" i="6"/>
  <c r="W1484" i="6"/>
  <c r="AA1484" i="6"/>
  <c r="W1470" i="6"/>
  <c r="AG1470" i="6" s="1"/>
  <c r="AD1470" i="6" s="1"/>
  <c r="AA1470" i="6"/>
  <c r="AB1470" i="6" s="1"/>
  <c r="AA1670" i="6"/>
  <c r="AB1670" i="6" s="1"/>
  <c r="AC1670" i="6" s="1"/>
  <c r="AE1670" i="6" s="1"/>
  <c r="AH1670" i="6" s="1"/>
  <c r="AA2254" i="6"/>
  <c r="AB2254" i="6" s="1"/>
  <c r="W2254" i="6"/>
  <c r="AG2254" i="6" s="1"/>
  <c r="AD2254" i="6" s="1"/>
  <c r="AA2016" i="6"/>
  <c r="AB2016" i="6" s="1"/>
  <c r="W2016" i="6"/>
  <c r="AG2016" i="6" s="1"/>
  <c r="AD2016" i="6" s="1"/>
  <c r="AA2268" i="6"/>
  <c r="AB2268" i="6" s="1"/>
  <c r="W2268" i="6"/>
  <c r="AG2268" i="6" s="1"/>
  <c r="AD2268" i="6" s="1"/>
  <c r="AA1348" i="6"/>
  <c r="AB1348" i="6" s="1"/>
  <c r="AC1348" i="6" s="1"/>
  <c r="AE1348" i="6" s="1"/>
  <c r="AH1348" i="6" s="1"/>
  <c r="AA1366" i="6"/>
  <c r="AB1366" i="6" s="1"/>
  <c r="AC1366" i="6" s="1"/>
  <c r="T1408" i="6"/>
  <c r="W1408" i="6"/>
  <c r="W1462" i="6"/>
  <c r="AG1462" i="6" s="1"/>
  <c r="AD1462" i="6" s="1"/>
  <c r="AA1462" i="6"/>
  <c r="AB1462" i="6" s="1"/>
  <c r="AA2080" i="6"/>
  <c r="AB2080" i="6" s="1"/>
  <c r="W2080" i="6"/>
  <c r="AG2080" i="6" s="1"/>
  <c r="AD2080" i="6" s="1"/>
  <c r="W2106" i="6"/>
  <c r="AA2106" i="6"/>
  <c r="AB2106" i="6" s="1"/>
  <c r="AA2030" i="6"/>
  <c r="AB2030" i="6" s="1"/>
  <c r="W2030" i="6"/>
  <c r="AG2030" i="6" s="1"/>
  <c r="AD2030" i="6" s="1"/>
  <c r="W1656" i="6"/>
  <c r="AG1656" i="6" s="1"/>
  <c r="AD1656" i="6" s="1"/>
  <c r="AA1656" i="6"/>
  <c r="AB1656" i="6" s="1"/>
  <c r="T1292" i="6"/>
  <c r="W1292" i="6"/>
  <c r="AA1292" i="6"/>
  <c r="T1320" i="6"/>
  <c r="W1320" i="6"/>
  <c r="AA1320" i="6"/>
  <c r="AA1408" i="6"/>
  <c r="T1432" i="6"/>
  <c r="W1432" i="6"/>
  <c r="AA1432" i="6"/>
  <c r="AA1458" i="6"/>
  <c r="AB1458" i="6" s="1"/>
  <c r="AC1458" i="6" s="1"/>
  <c r="AE1458" i="6" s="1"/>
  <c r="AH1458" i="6" s="1"/>
  <c r="T1276" i="6"/>
  <c r="W1276" i="6"/>
  <c r="AA1276" i="6"/>
  <c r="T1342" i="6"/>
  <c r="W1342" i="6"/>
  <c r="AA1342" i="6"/>
  <c r="W1466" i="6"/>
  <c r="AG1466" i="6" s="1"/>
  <c r="AD1466" i="6" s="1"/>
  <c r="AA1466" i="6"/>
  <c r="AB1466" i="6" s="1"/>
  <c r="AA1680" i="6"/>
  <c r="AB1680" i="6" s="1"/>
  <c r="AC1680" i="6" s="1"/>
  <c r="AA2324" i="6"/>
  <c r="AB2324" i="6" s="1"/>
  <c r="AC2324" i="6" s="1"/>
  <c r="AE2324" i="6" s="1"/>
  <c r="AH2324" i="6" s="1"/>
  <c r="W1658" i="6"/>
  <c r="AG1658" i="6" s="1"/>
  <c r="AD1658" i="6" s="1"/>
  <c r="AA1658" i="6"/>
  <c r="AB1658" i="6" s="1"/>
  <c r="W1692" i="6"/>
  <c r="AG1692" i="6" s="1"/>
  <c r="AD1692" i="6" s="1"/>
  <c r="AA1692" i="6"/>
  <c r="AB1692" i="6" s="1"/>
  <c r="T2336" i="6"/>
  <c r="W2336" i="6"/>
  <c r="AA2336" i="6"/>
  <c r="T2056" i="6"/>
  <c r="W2056" i="6"/>
  <c r="AA2056" i="6"/>
  <c r="AA2256" i="6"/>
  <c r="AB2256" i="6" s="1"/>
  <c r="W2256" i="6"/>
  <c r="AG2256" i="6" s="1"/>
  <c r="AD2256" i="6" s="1"/>
  <c r="W2144" i="6"/>
  <c r="AG2144" i="6" s="1"/>
  <c r="AD2144" i="6" s="1"/>
  <c r="AA2144" i="6"/>
  <c r="AB2144" i="6" s="1"/>
  <c r="AA2378" i="6"/>
  <c r="AB2378" i="6" s="1"/>
  <c r="W2378" i="6"/>
  <c r="AG2378" i="6" s="1"/>
  <c r="AD2378" i="6" s="1"/>
  <c r="W1572" i="6"/>
  <c r="AG1572" i="6" s="1"/>
  <c r="AD1572" i="6" s="1"/>
  <c r="AA1572" i="6"/>
  <c r="AB1572" i="6" s="1"/>
  <c r="W2100" i="6"/>
  <c r="AA2100" i="6"/>
  <c r="AB2100" i="6" s="1"/>
  <c r="T2212" i="6"/>
  <c r="W2212" i="6"/>
  <c r="AA2212" i="6"/>
  <c r="AA2232" i="6"/>
  <c r="AB2232" i="6" s="1"/>
  <c r="W2232" i="6"/>
  <c r="AG2232" i="6" s="1"/>
  <c r="AD2232" i="6" s="1"/>
  <c r="AA2218" i="6"/>
  <c r="AB2218" i="6" s="1"/>
  <c r="W2218" i="6"/>
  <c r="AG2218" i="6" s="1"/>
  <c r="AD2218" i="6" s="1"/>
  <c r="AA1978" i="6"/>
  <c r="AB1978" i="6" s="1"/>
  <c r="W1978" i="6"/>
  <c r="AG1978" i="6" s="1"/>
  <c r="AD1978" i="6" s="1"/>
  <c r="AA1820" i="6"/>
  <c r="AB1820" i="6" s="1"/>
  <c r="AC1820" i="6" s="1"/>
  <c r="AE1820" i="6" s="1"/>
  <c r="AH1820" i="6" s="1"/>
  <c r="W2436" i="6"/>
  <c r="AG2436" i="6" s="1"/>
  <c r="AD2436" i="6" s="1"/>
  <c r="AA2436" i="6"/>
  <c r="AB2436" i="6" s="1"/>
  <c r="AA2234" i="6"/>
  <c r="AB2234" i="6" s="1"/>
  <c r="AC2234" i="6" s="1"/>
  <c r="T1950" i="6"/>
  <c r="W1950" i="6"/>
  <c r="AA1950" i="6"/>
  <c r="W2242" i="6"/>
  <c r="AG2242" i="6" s="1"/>
  <c r="AD2242" i="6" s="1"/>
  <c r="AA2242" i="6"/>
  <c r="AB2242" i="6" s="1"/>
  <c r="AA2028" i="6"/>
  <c r="AB2028" i="6" s="1"/>
  <c r="W2028" i="6"/>
  <c r="AG2028" i="6" s="1"/>
  <c r="AD2028" i="6" s="1"/>
  <c r="AA1864" i="6"/>
  <c r="AB1864" i="6" s="1"/>
  <c r="W1864" i="6"/>
  <c r="AG1864" i="6" s="1"/>
  <c r="AD1864" i="6" s="1"/>
  <c r="AA2296" i="6"/>
  <c r="AB2296" i="6" s="1"/>
  <c r="W2296" i="6"/>
  <c r="AG2296" i="6" s="1"/>
  <c r="AD2296" i="6" s="1"/>
  <c r="AA2260" i="6"/>
  <c r="AB2260" i="6" s="1"/>
  <c r="W2260" i="6"/>
  <c r="AG2260" i="6" s="1"/>
  <c r="AD2260" i="6" s="1"/>
  <c r="AA1822" i="6"/>
  <c r="AB1822" i="6" s="1"/>
  <c r="W1822" i="6"/>
  <c r="AG1822" i="6" s="1"/>
  <c r="AD1822" i="6" s="1"/>
  <c r="AA2384" i="6"/>
  <c r="AB2384" i="6" s="1"/>
  <c r="AC2384" i="6" s="1"/>
  <c r="AE2384" i="6" s="1"/>
  <c r="AH2384" i="6" s="1"/>
  <c r="W1778" i="6"/>
  <c r="AG1778" i="6" s="1"/>
  <c r="AD1778" i="6" s="1"/>
  <c r="AA1778" i="6"/>
  <c r="AB1778" i="6" s="1"/>
  <c r="W2010" i="6"/>
  <c r="AG2010" i="6" s="1"/>
  <c r="AD2010" i="6" s="1"/>
  <c r="AA2010" i="6"/>
  <c r="AB2010" i="6" s="1"/>
  <c r="W2078" i="6"/>
  <c r="AG2078" i="6" s="1"/>
  <c r="AD2078" i="6" s="1"/>
  <c r="AA2078" i="6"/>
  <c r="AB2078" i="6" s="1"/>
  <c r="AA1518" i="6"/>
  <c r="AB1518" i="6" s="1"/>
  <c r="AC1518" i="6" s="1"/>
  <c r="W2072" i="6"/>
  <c r="AG2072" i="6" s="1"/>
  <c r="AD2072" i="6" s="1"/>
  <c r="AA2072" i="6"/>
  <c r="AB2072" i="6" s="1"/>
  <c r="W2146" i="6"/>
  <c r="AG2146" i="6" s="1"/>
  <c r="AD2146" i="6" s="1"/>
  <c r="AA2146" i="6"/>
  <c r="AB2146" i="6" s="1"/>
  <c r="AA2120" i="6"/>
  <c r="AB2120" i="6" s="1"/>
  <c r="W2120" i="6"/>
  <c r="AG2120" i="6" s="1"/>
  <c r="AD2120" i="6" s="1"/>
  <c r="AA1748" i="6"/>
  <c r="AB1748" i="6" s="1"/>
  <c r="W1748" i="6"/>
  <c r="AG1748" i="6" s="1"/>
  <c r="AD1748" i="6" s="1"/>
  <c r="T2126" i="6"/>
  <c r="W2126" i="6"/>
  <c r="AA2126" i="6"/>
  <c r="T1736" i="6"/>
  <c r="W1736" i="6"/>
  <c r="AA1736" i="6"/>
  <c r="T1846" i="6"/>
  <c r="W1846" i="6"/>
  <c r="AA1846" i="6"/>
  <c r="W1746" i="6"/>
  <c r="AG1746" i="6" s="1"/>
  <c r="AD1746" i="6" s="1"/>
  <c r="AA1746" i="6"/>
  <c r="AB1746" i="6" s="1"/>
  <c r="W1878" i="6"/>
  <c r="AG1878" i="6" s="1"/>
  <c r="AD1878" i="6" s="1"/>
  <c r="AA1878" i="6"/>
  <c r="AB1878" i="6" s="1"/>
  <c r="W1724" i="6"/>
  <c r="AG1724" i="6" s="1"/>
  <c r="AD1724" i="6" s="1"/>
  <c r="AA1724" i="6"/>
  <c r="AB1724" i="6" s="1"/>
  <c r="W1776" i="6"/>
  <c r="AA1776" i="6"/>
  <c r="AB1776" i="6" s="1"/>
  <c r="W2186" i="6"/>
  <c r="AG2186" i="6" s="1"/>
  <c r="AD2186" i="6" s="1"/>
  <c r="AA2186" i="6"/>
  <c r="AB2186" i="6" s="1"/>
  <c r="AA2240" i="6"/>
  <c r="AB2240" i="6" s="1"/>
  <c r="W2240" i="6"/>
  <c r="AG2240" i="6" s="1"/>
  <c r="AD2240" i="6" s="1"/>
  <c r="AA1898" i="6"/>
  <c r="AB1898" i="6" s="1"/>
  <c r="W1898" i="6"/>
  <c r="AG1898" i="6" s="1"/>
  <c r="AD1898" i="6" s="1"/>
  <c r="W2066" i="6"/>
  <c r="AA2066" i="6"/>
  <c r="AB2066" i="6" s="1"/>
  <c r="AA2062" i="6"/>
  <c r="AB2062" i="6" s="1"/>
  <c r="AC2062" i="6" s="1"/>
  <c r="AE2062" i="6" s="1"/>
  <c r="AH2062" i="6" s="1"/>
  <c r="AA2070" i="6"/>
  <c r="AB2070" i="6" s="1"/>
  <c r="AC2070" i="6" s="1"/>
  <c r="AE2070" i="6" s="1"/>
  <c r="AH2070" i="6" s="1"/>
  <c r="AA2282" i="6"/>
  <c r="AB2282" i="6" s="1"/>
  <c r="W2282" i="6"/>
  <c r="AG2282" i="6" s="1"/>
  <c r="AD2282" i="6" s="1"/>
  <c r="AA2104" i="6"/>
  <c r="AB2104" i="6" s="1"/>
  <c r="W2104" i="6"/>
  <c r="AG2104" i="6" s="1"/>
  <c r="AD2104" i="6" s="1"/>
  <c r="W1896" i="6"/>
  <c r="AA1896" i="6"/>
  <c r="AB1896" i="6" s="1"/>
  <c r="AA1852" i="6"/>
  <c r="AB1852" i="6" s="1"/>
  <c r="W1852" i="6"/>
  <c r="AG1852" i="6" s="1"/>
  <c r="AD1852" i="6" s="1"/>
  <c r="W2386" i="6"/>
  <c r="AG2386" i="6" s="1"/>
  <c r="AD2386" i="6" s="1"/>
  <c r="AA2386" i="6"/>
  <c r="AB2386" i="6" s="1"/>
  <c r="W1920" i="6"/>
  <c r="AG1920" i="6" s="1"/>
  <c r="AD1920" i="6" s="1"/>
  <c r="AA1920" i="6"/>
  <c r="AB1920" i="6" s="1"/>
  <c r="AA1924" i="6"/>
  <c r="AB1924" i="6" s="1"/>
  <c r="W1924" i="6"/>
  <c r="AG1924" i="6" s="1"/>
  <c r="AD1924" i="6" s="1"/>
  <c r="AA2338" i="6"/>
  <c r="AB2338" i="6" s="1"/>
  <c r="W2338" i="6"/>
  <c r="AG2338" i="6" s="1"/>
  <c r="AD2338" i="6" s="1"/>
  <c r="AA1892" i="6"/>
  <c r="AB1892" i="6" s="1"/>
  <c r="W1892" i="6"/>
  <c r="AG1892" i="6" s="1"/>
  <c r="AD1892" i="6" s="1"/>
  <c r="AA2020" i="6"/>
  <c r="AB2020" i="6" s="1"/>
  <c r="W2020" i="6"/>
  <c r="AG2020" i="6" s="1"/>
  <c r="AD2020" i="6" s="1"/>
  <c r="T2052" i="6"/>
  <c r="W2052" i="6"/>
  <c r="AA2052" i="6"/>
  <c r="AA1770" i="6"/>
  <c r="AB1770" i="6" s="1"/>
  <c r="W1770" i="6"/>
  <c r="AG1770" i="6" s="1"/>
  <c r="AD1770" i="6" s="1"/>
  <c r="AA1780" i="6"/>
  <c r="AB1780" i="6" s="1"/>
  <c r="W1780" i="6"/>
  <c r="AG1780" i="6" s="1"/>
  <c r="AD1780" i="6" s="1"/>
  <c r="W1876" i="6"/>
  <c r="AG1876" i="6" s="1"/>
  <c r="AD1876" i="6" s="1"/>
  <c r="AA1876" i="6"/>
  <c r="AB1876" i="6" s="1"/>
  <c r="T1488" i="6"/>
  <c r="W1488" i="6"/>
  <c r="AA1488" i="6"/>
  <c r="AA2216" i="6"/>
  <c r="AB2216" i="6" s="1"/>
  <c r="W2216" i="6"/>
  <c r="AG2216" i="6" s="1"/>
  <c r="AD2216" i="6" s="1"/>
  <c r="W2150" i="6"/>
  <c r="AG2150" i="6" s="1"/>
  <c r="AD2150" i="6" s="1"/>
  <c r="AA2150" i="6"/>
  <c r="AB2150" i="6" s="1"/>
  <c r="T1952" i="6"/>
  <c r="W1952" i="6"/>
  <c r="AA1952" i="6"/>
  <c r="W2376" i="6"/>
  <c r="AA2376" i="6"/>
  <c r="AB2376" i="6" s="1"/>
  <c r="AB2198" i="6"/>
  <c r="AC2198" i="6" s="1"/>
  <c r="AE2198" i="6" s="1"/>
  <c r="AH2198" i="6" s="1"/>
  <c r="AA2074" i="6"/>
  <c r="AB2074" i="6" s="1"/>
  <c r="AC2074" i="6" s="1"/>
  <c r="AA1868" i="6"/>
  <c r="AB1868" i="6" s="1"/>
  <c r="AC1868" i="6" s="1"/>
  <c r="AE1868" i="6" s="1"/>
  <c r="AH1868" i="6" s="1"/>
  <c r="W2314" i="6"/>
  <c r="AG2314" i="6" s="1"/>
  <c r="AD2314" i="6" s="1"/>
  <c r="AA2314" i="6"/>
  <c r="AB2314" i="6" s="1"/>
  <c r="W2076" i="6"/>
  <c r="AG2076" i="6" s="1"/>
  <c r="AD2076" i="6" s="1"/>
  <c r="AA2076" i="6"/>
  <c r="AB2076" i="6" s="1"/>
  <c r="W1738" i="6"/>
  <c r="AG1738" i="6" s="1"/>
  <c r="AD1738" i="6" s="1"/>
  <c r="AA1738" i="6"/>
  <c r="AB1738" i="6" s="1"/>
  <c r="T2122" i="6"/>
  <c r="W2122" i="6"/>
  <c r="AA2122" i="6"/>
  <c r="T2142" i="6"/>
  <c r="W2142" i="6"/>
  <c r="AA2142" i="6"/>
  <c r="W2306" i="6"/>
  <c r="AG2306" i="6" s="1"/>
  <c r="AD2306" i="6" s="1"/>
  <c r="AA2306" i="6"/>
  <c r="AB2306" i="6" s="1"/>
  <c r="W2368" i="6"/>
  <c r="AG2368" i="6" s="1"/>
  <c r="AD2368" i="6" s="1"/>
  <c r="AA2368" i="6"/>
  <c r="AB2368" i="6" s="1"/>
  <c r="AA1976" i="6"/>
  <c r="AB1976" i="6" s="1"/>
  <c r="W1976" i="6"/>
  <c r="AG1976" i="6" s="1"/>
  <c r="AD1976" i="6" s="1"/>
  <c r="AA2006" i="6"/>
  <c r="AB2006" i="6" s="1"/>
  <c r="W2006" i="6"/>
  <c r="AG2006" i="6" s="1"/>
  <c r="AD2006" i="6" s="1"/>
  <c r="AA2284" i="6"/>
  <c r="AB2284" i="6" s="1"/>
  <c r="W2284" i="6"/>
  <c r="AG2284" i="6" s="1"/>
  <c r="AD2284" i="6" s="1"/>
  <c r="AA2228" i="6"/>
  <c r="AB2228" i="6" s="1"/>
  <c r="W2228" i="6"/>
  <c r="AG2228" i="6" s="1"/>
  <c r="AD2228" i="6" s="1"/>
  <c r="AA2328" i="6"/>
  <c r="AB2328" i="6" s="1"/>
  <c r="W2328" i="6"/>
  <c r="W2170" i="6"/>
  <c r="AG2170" i="6" s="1"/>
  <c r="AD2170" i="6" s="1"/>
  <c r="AA2170" i="6"/>
  <c r="AB2170" i="6" s="1"/>
  <c r="T1644" i="6"/>
  <c r="W1644" i="6"/>
  <c r="AA1644" i="6"/>
  <c r="W2156" i="6"/>
  <c r="AG2156" i="6" s="1"/>
  <c r="AD2156" i="6" s="1"/>
  <c r="AA2156" i="6"/>
  <c r="AB2156" i="6" s="1"/>
  <c r="W1794" i="6"/>
  <c r="AG1794" i="6" s="1"/>
  <c r="AD1794" i="6" s="1"/>
  <c r="AA1794" i="6"/>
  <c r="AB1794" i="6" s="1"/>
  <c r="W2382" i="6"/>
  <c r="AG2382" i="6" s="1"/>
  <c r="AD2382" i="6" s="1"/>
  <c r="AA2382" i="6"/>
  <c r="AB2382" i="6" s="1"/>
  <c r="AB2206" i="6"/>
  <c r="AC2206" i="6" s="1"/>
  <c r="AE2206" i="6" s="1"/>
  <c r="AH2206" i="6" s="1"/>
  <c r="W2292" i="6"/>
  <c r="AA2292" i="6"/>
  <c r="AB2292" i="6" s="1"/>
  <c r="T2132" i="6"/>
  <c r="W2132" i="6"/>
  <c r="AA2132" i="6"/>
  <c r="AB2326" i="6"/>
  <c r="AC2326" i="6" s="1"/>
  <c r="AE2326" i="6" s="1"/>
  <c r="AH2326" i="6" s="1"/>
  <c r="AA2304" i="6"/>
  <c r="AB2304" i="6" s="1"/>
  <c r="AC2304" i="6" s="1"/>
  <c r="AE2304" i="6" s="1"/>
  <c r="AH2304" i="6" s="1"/>
  <c r="W2152" i="6"/>
  <c r="AG2152" i="6" s="1"/>
  <c r="AD2152" i="6" s="1"/>
  <c r="AA2152" i="6"/>
  <c r="AB2152" i="6" s="1"/>
  <c r="W2036" i="6"/>
  <c r="AG2036" i="6" s="1"/>
  <c r="AD2036" i="6" s="1"/>
  <c r="AA2036" i="6"/>
  <c r="AB2036" i="6" s="1"/>
  <c r="W2004" i="6"/>
  <c r="AG2004" i="6" s="1"/>
  <c r="AD2004" i="6" s="1"/>
  <c r="AA2004" i="6"/>
  <c r="AB2004" i="6" s="1"/>
  <c r="AB2416" i="6"/>
  <c r="AC2416" i="6" s="1"/>
  <c r="AE2416" i="6" s="1"/>
  <c r="AH2416" i="6" s="1"/>
  <c r="W2018" i="6"/>
  <c r="AG2018" i="6" s="1"/>
  <c r="AD2018" i="6" s="1"/>
  <c r="AA2018" i="6"/>
  <c r="AB2018" i="6" s="1"/>
  <c r="AA1934" i="6"/>
  <c r="AB1934" i="6" s="1"/>
  <c r="AC1934" i="6" s="1"/>
  <c r="AA1940" i="6"/>
  <c r="AB1940" i="6" s="1"/>
  <c r="AC1940" i="6" s="1"/>
  <c r="AE1940" i="6" s="1"/>
  <c r="AH1940" i="6" s="1"/>
  <c r="W2042" i="6"/>
  <c r="AG2042" i="6" s="1"/>
  <c r="AD2042" i="6" s="1"/>
  <c r="AA2042" i="6"/>
  <c r="AB2042" i="6" s="1"/>
  <c r="AA1982" i="6"/>
  <c r="AB1982" i="6" s="1"/>
  <c r="W1982" i="6"/>
  <c r="AG1982" i="6" s="1"/>
  <c r="AD1982" i="6" s="1"/>
  <c r="AA2298" i="6"/>
  <c r="AB2298" i="6" s="1"/>
  <c r="W2298" i="6"/>
  <c r="AG2298" i="6" s="1"/>
  <c r="AD2298" i="6" s="1"/>
  <c r="AA1734" i="6"/>
  <c r="AB1734" i="6" s="1"/>
  <c r="W1734" i="6"/>
  <c r="AG1734" i="6" s="1"/>
  <c r="AD1734" i="6" s="1"/>
  <c r="T1816" i="6"/>
  <c r="W1816" i="6"/>
  <c r="AA1816" i="6"/>
  <c r="W2098" i="6"/>
  <c r="AG2098" i="6" s="1"/>
  <c r="AD2098" i="6" s="1"/>
  <c r="AA2098" i="6"/>
  <c r="AB2098" i="6" s="1"/>
  <c r="AA1818" i="6"/>
  <c r="AB1818" i="6" s="1"/>
  <c r="AC1818" i="6" s="1"/>
  <c r="AE1818" i="6" s="1"/>
  <c r="AH1818" i="6" s="1"/>
  <c r="AA2330" i="6"/>
  <c r="AB2330" i="6" s="1"/>
  <c r="AC2330" i="6" s="1"/>
  <c r="T1804" i="6"/>
  <c r="W1804" i="6"/>
  <c r="AA1804" i="6"/>
  <c r="T1772" i="6"/>
  <c r="W1772" i="6"/>
  <c r="AA1772" i="6"/>
  <c r="T2310" i="6"/>
  <c r="W2310" i="6"/>
  <c r="AA2310" i="6"/>
  <c r="T2178" i="6"/>
  <c r="W2178" i="6"/>
  <c r="AA2178" i="6"/>
  <c r="AA2394" i="6"/>
  <c r="AB2394" i="6" s="1"/>
  <c r="AC2394" i="6" s="1"/>
  <c r="AE2394" i="6" s="1"/>
  <c r="AH2394" i="6" s="1"/>
  <c r="W2236" i="6"/>
  <c r="AA2236" i="6"/>
  <c r="AB2236" i="6" s="1"/>
  <c r="AA1514" i="6"/>
  <c r="AB1514" i="6" s="1"/>
  <c r="AC1514" i="6" s="1"/>
  <c r="AA1788" i="6"/>
  <c r="AB1788" i="6" s="1"/>
  <c r="AC1788" i="6" s="1"/>
  <c r="AE1788" i="6" s="1"/>
  <c r="AH1788" i="6" s="1"/>
  <c r="T1512" i="6"/>
  <c r="W1512" i="6"/>
  <c r="AA1512" i="6"/>
  <c r="T1668" i="6"/>
  <c r="W1668" i="6"/>
  <c r="T2210" i="6"/>
  <c r="W2210" i="6"/>
  <c r="AA2210" i="6"/>
  <c r="W1874" i="6"/>
  <c r="AG1874" i="6" s="1"/>
  <c r="AD1874" i="6" s="1"/>
  <c r="AA1874" i="6"/>
  <c r="AB1874" i="6" s="1"/>
  <c r="W2412" i="6"/>
  <c r="AG2412" i="6" s="1"/>
  <c r="AD2412" i="6" s="1"/>
  <c r="AA2412" i="6"/>
  <c r="AB2412" i="6" s="1"/>
  <c r="T2406" i="6"/>
  <c r="W2406" i="6"/>
  <c r="AA2406" i="6"/>
  <c r="W2024" i="6"/>
  <c r="AG2024" i="6" s="1"/>
  <c r="AD2024" i="6" s="1"/>
  <c r="AA2024" i="6"/>
  <c r="AB2024" i="6" s="1"/>
  <c r="W2110" i="6"/>
  <c r="AG2110" i="6" s="1"/>
  <c r="AD2110" i="6" s="1"/>
  <c r="AA2110" i="6"/>
  <c r="AB2110" i="6" s="1"/>
  <c r="W2008" i="6"/>
  <c r="AG2008" i="6" s="1"/>
  <c r="AD2008" i="6" s="1"/>
  <c r="AA2008" i="6"/>
  <c r="AB2008" i="6" s="1"/>
  <c r="W2162" i="6"/>
  <c r="AG2162" i="6" s="1"/>
  <c r="AD2162" i="6" s="1"/>
  <c r="AA2162" i="6"/>
  <c r="AB2162" i="6" s="1"/>
  <c r="AA1912" i="6"/>
  <c r="AB1912" i="6" s="1"/>
  <c r="W1912" i="6"/>
  <c r="AG1912" i="6" s="1"/>
  <c r="AD1912" i="6" s="1"/>
  <c r="W2068" i="6"/>
  <c r="AG2068" i="6" s="1"/>
  <c r="AD2068" i="6" s="1"/>
  <c r="AA2068" i="6"/>
  <c r="AB2068" i="6" s="1"/>
  <c r="W2158" i="6"/>
  <c r="AG2158" i="6" s="1"/>
  <c r="AD2158" i="6" s="1"/>
  <c r="AA2158" i="6"/>
  <c r="AB2158" i="6" s="1"/>
  <c r="AA2082" i="6"/>
  <c r="AB2082" i="6" s="1"/>
  <c r="W2082" i="6"/>
  <c r="AG2082" i="6" s="1"/>
  <c r="AD2082" i="6" s="1"/>
  <c r="AA1930" i="6"/>
  <c r="AB1930" i="6" s="1"/>
  <c r="AC1930" i="6" s="1"/>
  <c r="AE1930" i="6" s="1"/>
  <c r="AH1930" i="6" s="1"/>
  <c r="AA1906" i="6"/>
  <c r="AB1906" i="6" s="1"/>
  <c r="W1906" i="6"/>
  <c r="AG1906" i="6" s="1"/>
  <c r="AD1906" i="6" s="1"/>
  <c r="AA1766" i="6"/>
  <c r="AB1766" i="6" s="1"/>
  <c r="W1766" i="6"/>
  <c r="AG1766" i="6" s="1"/>
  <c r="AD1766" i="6" s="1"/>
  <c r="T1456" i="6"/>
  <c r="W1456" i="6"/>
  <c r="AA1456" i="6"/>
  <c r="T1540" i="6"/>
  <c r="W1540" i="6"/>
  <c r="AA1540" i="6"/>
  <c r="T1614" i="6"/>
  <c r="W1614" i="6"/>
  <c r="AA1614" i="6"/>
  <c r="AA1668" i="6"/>
  <c r="AA1856" i="6"/>
  <c r="AB1856" i="6" s="1"/>
  <c r="AC1856" i="6" s="1"/>
  <c r="AA1764" i="6"/>
  <c r="AB1764" i="6" s="1"/>
  <c r="AC1764" i="6" s="1"/>
  <c r="T2334" i="6"/>
  <c r="W2334" i="6"/>
  <c r="AA2334" i="6"/>
  <c r="T1996" i="6"/>
  <c r="W1996" i="6"/>
  <c r="AA1996" i="6"/>
  <c r="AA2342" i="6"/>
  <c r="AB2342" i="6" s="1"/>
  <c r="AC2342" i="6" s="1"/>
  <c r="AB2420" i="6"/>
  <c r="AC2420" i="6" s="1"/>
  <c r="AE2420" i="6" s="1"/>
  <c r="AH2420" i="6" s="1"/>
  <c r="W2022" i="6"/>
  <c r="AG2022" i="6" s="1"/>
  <c r="AD2022" i="6" s="1"/>
  <c r="AA2022" i="6"/>
  <c r="AB2022" i="6" s="1"/>
  <c r="W2114" i="6"/>
  <c r="AG2114" i="6" s="1"/>
  <c r="AD2114" i="6" s="1"/>
  <c r="AA2114" i="6"/>
  <c r="AB2114" i="6" s="1"/>
  <c r="W2346" i="6"/>
  <c r="AG2346" i="6" s="1"/>
  <c r="AD2346" i="6" s="1"/>
  <c r="AA2346" i="6"/>
  <c r="AB2346" i="6" s="1"/>
  <c r="AA1774" i="6"/>
  <c r="AB1774" i="6" s="1"/>
  <c r="AC1774" i="6" s="1"/>
  <c r="AE1774" i="6" s="1"/>
  <c r="AH1774" i="6" s="1"/>
  <c r="AA2166" i="6"/>
  <c r="AB2166" i="6" s="1"/>
  <c r="AC2166" i="6" s="1"/>
  <c r="AA2270" i="6"/>
  <c r="AB2270" i="6" s="1"/>
  <c r="AC2270" i="6" s="1"/>
  <c r="AE2270" i="6" s="1"/>
  <c r="AH2270" i="6" s="1"/>
  <c r="AA2148" i="6"/>
  <c r="AB2148" i="6" s="1"/>
  <c r="AC2148" i="6" s="1"/>
  <c r="AA2316" i="6"/>
  <c r="AB2316" i="6" s="1"/>
  <c r="AC2316" i="6" s="1"/>
  <c r="W2112" i="6"/>
  <c r="AG2112" i="6" s="1"/>
  <c r="AD2112" i="6" s="1"/>
  <c r="AA2112" i="6"/>
  <c r="AB2112" i="6" s="1"/>
  <c r="W2536" i="6"/>
  <c r="AG2536" i="6" s="1"/>
  <c r="AD2536" i="6" s="1"/>
  <c r="AA2536" i="6"/>
  <c r="AB2536" i="6" s="1"/>
  <c r="AA2464" i="6"/>
  <c r="AB2464" i="6" s="1"/>
  <c r="W2464" i="6"/>
  <c r="AG2464" i="6" s="1"/>
  <c r="AD2464" i="6" s="1"/>
  <c r="AA1790" i="6"/>
  <c r="AB1790" i="6" s="1"/>
  <c r="AC1790" i="6" s="1"/>
  <c r="AE1790" i="6" s="1"/>
  <c r="AH1790" i="6" s="1"/>
  <c r="AA1972" i="6"/>
  <c r="AB1972" i="6" s="1"/>
  <c r="W1972" i="6"/>
  <c r="AG1972" i="6" s="1"/>
  <c r="AD1972" i="6" s="1"/>
  <c r="T2200" i="6"/>
  <c r="W2200" i="6"/>
  <c r="T1922" i="6"/>
  <c r="W1922" i="6"/>
  <c r="AA1922" i="6"/>
  <c r="W2450" i="6"/>
  <c r="AG2450" i="6" s="1"/>
  <c r="AD2450" i="6" s="1"/>
  <c r="AA2450" i="6"/>
  <c r="AB2450" i="6" s="1"/>
  <c r="AA2530" i="6"/>
  <c r="AB2530" i="6" s="1"/>
  <c r="AC2530" i="6" s="1"/>
  <c r="AA2556" i="6"/>
  <c r="AB2556" i="6" s="1"/>
  <c r="W2556" i="6"/>
  <c r="AG2556" i="6" s="1"/>
  <c r="AD2556" i="6" s="1"/>
  <c r="AA2440" i="6"/>
  <c r="AB2440" i="6" s="1"/>
  <c r="W2440" i="6"/>
  <c r="AG2440" i="6" s="1"/>
  <c r="AD2440" i="6" s="1"/>
  <c r="AA2508" i="6"/>
  <c r="AB2508" i="6" s="1"/>
  <c r="W2508" i="6"/>
  <c r="AG2508" i="6" s="1"/>
  <c r="AD2508" i="6" s="1"/>
  <c r="AA2592" i="6"/>
  <c r="AB2592" i="6" s="1"/>
  <c r="AC2592" i="6" s="1"/>
  <c r="AA2470" i="6"/>
  <c r="AB2470" i="6" s="1"/>
  <c r="W2470" i="6"/>
  <c r="AG2470" i="6" s="1"/>
  <c r="AD2470" i="6" s="1"/>
  <c r="T1974" i="6"/>
  <c r="W1974" i="6"/>
  <c r="AA1974" i="6"/>
  <c r="T1988" i="6"/>
  <c r="W1988" i="6"/>
  <c r="AA1988" i="6"/>
  <c r="T2058" i="6"/>
  <c r="W2058" i="6"/>
  <c r="AA2058" i="6"/>
  <c r="T2138" i="6"/>
  <c r="W2138" i="6"/>
  <c r="AA2138" i="6"/>
  <c r="T2140" i="6"/>
  <c r="W2140" i="6"/>
  <c r="AA2140" i="6"/>
  <c r="T2546" i="6"/>
  <c r="W2546" i="6"/>
  <c r="AA2546" i="6"/>
  <c r="T2582" i="6"/>
  <c r="W2582" i="6"/>
  <c r="AA2582" i="6"/>
  <c r="AA2466" i="6"/>
  <c r="AB2466" i="6" s="1"/>
  <c r="W2466" i="6"/>
  <c r="AG2466" i="6" s="1"/>
  <c r="AD2466" i="6" s="1"/>
  <c r="AA2500" i="6"/>
  <c r="AB2500" i="6" s="1"/>
  <c r="W2500" i="6"/>
  <c r="AG2500" i="6" s="1"/>
  <c r="AD2500" i="6" s="1"/>
  <c r="AA2572" i="6"/>
  <c r="AB2572" i="6" s="1"/>
  <c r="AC2572" i="6" s="1"/>
  <c r="W2548" i="6"/>
  <c r="AG2548" i="6" s="1"/>
  <c r="AD2548" i="6" s="1"/>
  <c r="AA2548" i="6"/>
  <c r="AB2548" i="6" s="1"/>
  <c r="AA2474" i="6"/>
  <c r="AB2474" i="6" s="1"/>
  <c r="W2474" i="6"/>
  <c r="AG2474" i="6" s="1"/>
  <c r="AD2474" i="6" s="1"/>
  <c r="T1806" i="6"/>
  <c r="W1806" i="6"/>
  <c r="AA1806" i="6"/>
  <c r="T2414" i="6"/>
  <c r="W2414" i="6"/>
  <c r="AA2414" i="6"/>
  <c r="W2506" i="6"/>
  <c r="AG2506" i="6" s="1"/>
  <c r="AD2506" i="6" s="1"/>
  <c r="AA2506" i="6"/>
  <c r="AB2506" i="6" s="1"/>
  <c r="W2442" i="6"/>
  <c r="AG2442" i="6" s="1"/>
  <c r="AD2442" i="6" s="1"/>
  <c r="AA2442" i="6"/>
  <c r="AB2442" i="6" s="1"/>
  <c r="AA2504" i="6"/>
  <c r="AB2504" i="6" s="1"/>
  <c r="W2504" i="6"/>
  <c r="AG2504" i="6" s="1"/>
  <c r="AD2504" i="6" s="1"/>
  <c r="AA2586" i="6"/>
  <c r="AB2586" i="6" s="1"/>
  <c r="W2586" i="6"/>
  <c r="AG2586" i="6" s="1"/>
  <c r="AD2586" i="6" s="1"/>
  <c r="W2484" i="6"/>
  <c r="AG2484" i="6" s="1"/>
  <c r="AD2484" i="6" s="1"/>
  <c r="AA2484" i="6"/>
  <c r="AB2484" i="6" s="1"/>
  <c r="T1832" i="6"/>
  <c r="W1832" i="6"/>
  <c r="AA1832" i="6"/>
  <c r="W2490" i="6"/>
  <c r="AA2490" i="6"/>
  <c r="AB2490" i="6" s="1"/>
  <c r="W1732" i="6"/>
  <c r="T1882" i="6"/>
  <c r="W1882" i="6"/>
  <c r="AA1882" i="6"/>
  <c r="T1908" i="6"/>
  <c r="W1908" i="6"/>
  <c r="AA1908" i="6"/>
  <c r="T1994" i="6"/>
  <c r="W1994" i="6"/>
  <c r="AA1994" i="6"/>
  <c r="T2130" i="6"/>
  <c r="W2130" i="6"/>
  <c r="AA2130" i="6"/>
  <c r="T2176" i="6"/>
  <c r="W2176" i="6"/>
  <c r="AA2176" i="6"/>
  <c r="AA2200" i="6"/>
  <c r="T2202" i="6"/>
  <c r="W2202" i="6"/>
  <c r="AA2202" i="6"/>
  <c r="T2204" i="6"/>
  <c r="W2204" i="6"/>
  <c r="AA2204" i="6"/>
  <c r="T2400" i="6"/>
  <c r="W2400" i="6"/>
  <c r="AA2400" i="6"/>
  <c r="T2426" i="6"/>
  <c r="W2426" i="6"/>
  <c r="AA2426" i="6"/>
  <c r="T2430" i="6"/>
  <c r="W2430" i="6"/>
  <c r="AA2430" i="6"/>
  <c r="AA2444" i="6"/>
  <c r="AB2444" i="6" s="1"/>
  <c r="AC2444" i="6" s="1"/>
  <c r="W2476" i="6"/>
  <c r="AG2476" i="6" s="1"/>
  <c r="AD2476" i="6" s="1"/>
  <c r="AA2476" i="6"/>
  <c r="AB2476" i="6" s="1"/>
  <c r="W2462" i="6"/>
  <c r="AA2462" i="6"/>
  <c r="AB2462" i="6" s="1"/>
  <c r="T2522" i="6"/>
  <c r="W2522" i="6"/>
  <c r="AA2522" i="6"/>
  <c r="T1956" i="6"/>
  <c r="W1956" i="6"/>
  <c r="AA1956" i="6"/>
  <c r="T2124" i="6"/>
  <c r="W2124" i="6"/>
  <c r="AA2124" i="6"/>
  <c r="T2174" i="6"/>
  <c r="W2174" i="6"/>
  <c r="AA2174" i="6"/>
  <c r="T2184" i="6"/>
  <c r="W2184" i="6"/>
  <c r="AA2184" i="6"/>
  <c r="T2580" i="6"/>
  <c r="W2580" i="6"/>
  <c r="AA2580" i="6"/>
  <c r="AA2492" i="6"/>
  <c r="AB2492" i="6" s="1"/>
  <c r="W2512" i="6"/>
  <c r="AG2512" i="6" s="1"/>
  <c r="AD2512" i="6" s="1"/>
  <c r="AA2512" i="6"/>
  <c r="AB2512" i="6" s="1"/>
  <c r="AA2486" i="6"/>
  <c r="AB2486" i="6" s="1"/>
  <c r="AC2486" i="6" s="1"/>
  <c r="W2562" i="6"/>
  <c r="AG2562" i="6" s="1"/>
  <c r="AD2562" i="6" s="1"/>
  <c r="AA2562" i="6"/>
  <c r="AB2562" i="6" s="1"/>
  <c r="T2488" i="6"/>
  <c r="W2488" i="6"/>
  <c r="AA2488" i="6"/>
  <c r="T2524" i="6"/>
  <c r="W2524" i="6"/>
  <c r="AA2524" i="6"/>
  <c r="T2538" i="6"/>
  <c r="W2538" i="6"/>
  <c r="AA2538" i="6"/>
  <c r="T2564" i="6"/>
  <c r="W2564" i="6"/>
  <c r="AA2564" i="6"/>
  <c r="AA2458" i="6"/>
  <c r="AB2458" i="6" s="1"/>
  <c r="AC2458" i="6" s="1"/>
  <c r="AA2482" i="6"/>
  <c r="AB2482" i="6" s="1"/>
  <c r="AC2482" i="6" s="1"/>
  <c r="T2520" i="6"/>
  <c r="W2520" i="6"/>
  <c r="AA2520" i="6"/>
  <c r="W2454" i="6"/>
  <c r="AG2454" i="6" s="1"/>
  <c r="AD2454" i="6" s="1"/>
  <c r="AA2454" i="6"/>
  <c r="AB2454" i="6" s="1"/>
  <c r="T2516" i="6"/>
  <c r="W2516" i="6"/>
  <c r="AA2516" i="6"/>
  <c r="T2590" i="6"/>
  <c r="W2590" i="6"/>
  <c r="AA2590" i="6"/>
  <c r="AB772" i="6" l="1"/>
  <c r="AC2246" i="6"/>
  <c r="AE2246" i="6" s="1"/>
  <c r="AH2246" i="6" s="1"/>
  <c r="AC2350" i="6"/>
  <c r="AC772" i="6"/>
  <c r="AC326" i="6"/>
  <c r="AE326" i="6" s="1"/>
  <c r="AH326" i="6" s="1"/>
  <c r="AG616" i="6"/>
  <c r="AD616" i="6" s="1"/>
  <c r="AC2514" i="6"/>
  <c r="AE2514" i="6" s="1"/>
  <c r="AH2514" i="6" s="1"/>
  <c r="AC1092" i="6"/>
  <c r="AE1092" i="6" s="1"/>
  <c r="AH1092" i="6" s="1"/>
  <c r="AC596" i="6"/>
  <c r="AE596" i="6" s="1"/>
  <c r="AH596" i="6" s="1"/>
  <c r="AB678" i="6"/>
  <c r="AC678" i="6" s="1"/>
  <c r="AC2322" i="6"/>
  <c r="AE2322" i="6" s="1"/>
  <c r="AH2322" i="6" s="1"/>
  <c r="AG2522" i="6"/>
  <c r="AD2522" i="6" s="1"/>
  <c r="AB254" i="6"/>
  <c r="AC254" i="6" s="1"/>
  <c r="AB870" i="6"/>
  <c r="AC870" i="6" s="1"/>
  <c r="AG1996" i="6"/>
  <c r="AD1996" i="6" s="1"/>
  <c r="AB152" i="6"/>
  <c r="AC152" i="6" s="1"/>
  <c r="AB2332" i="6"/>
  <c r="AC2332" i="6" s="1"/>
  <c r="AB454" i="6"/>
  <c r="AC454" i="6" s="1"/>
  <c r="AG1988" i="6"/>
  <c r="AD1988" i="6" s="1"/>
  <c r="AG752" i="6"/>
  <c r="AD752" i="6" s="1"/>
  <c r="AG836" i="6"/>
  <c r="AD836" i="6" s="1"/>
  <c r="AG254" i="6"/>
  <c r="AD254" i="6" s="1"/>
  <c r="AC1708" i="6"/>
  <c r="AE1708" i="6" s="1"/>
  <c r="AH1708" i="6" s="1"/>
  <c r="AC1230" i="6"/>
  <c r="AE1230" i="6" s="1"/>
  <c r="AH1230" i="6" s="1"/>
  <c r="AB1686" i="6"/>
  <c r="AC1686" i="6" s="1"/>
  <c r="AC446" i="6"/>
  <c r="AE446" i="6" s="1"/>
  <c r="AH446" i="6" s="1"/>
  <c r="AC1148" i="6"/>
  <c r="AE1148" i="6" s="1"/>
  <c r="AH1148" i="6" s="1"/>
  <c r="AC1632" i="6"/>
  <c r="AE1632" i="6" s="1"/>
  <c r="AH1632" i="6" s="1"/>
  <c r="AB382" i="6"/>
  <c r="AC382" i="6" s="1"/>
  <c r="AC1118" i="6"/>
  <c r="AE1118" i="6" s="1"/>
  <c r="AH1118" i="6" s="1"/>
  <c r="AB1300" i="6"/>
  <c r="AC1300" i="6" s="1"/>
  <c r="AB2428" i="6"/>
  <c r="AC2428" i="6" s="1"/>
  <c r="AC1050" i="6"/>
  <c r="AE1050" i="6" s="1"/>
  <c r="AH1050" i="6" s="1"/>
  <c r="AC1898" i="6"/>
  <c r="AE1898" i="6" s="1"/>
  <c r="AH1898" i="6" s="1"/>
  <c r="AC1636" i="6"/>
  <c r="AE1636" i="6" s="1"/>
  <c r="AH1636" i="6" s="1"/>
  <c r="AC1298" i="6"/>
  <c r="AC806" i="6"/>
  <c r="AE806" i="6" s="1"/>
  <c r="AH806" i="6" s="1"/>
  <c r="AC182" i="6"/>
  <c r="AE182" i="6" s="1"/>
  <c r="AH182" i="6" s="1"/>
  <c r="AB1494" i="6"/>
  <c r="AC1494" i="6" s="1"/>
  <c r="AC1610" i="6"/>
  <c r="AE1610" i="6" s="1"/>
  <c r="AH1610" i="6" s="1"/>
  <c r="AG598" i="6"/>
  <c r="AD598" i="6" s="1"/>
  <c r="AB2524" i="6"/>
  <c r="AC2524" i="6" s="1"/>
  <c r="AB2126" i="6"/>
  <c r="AC2126" i="6" s="1"/>
  <c r="AB500" i="6"/>
  <c r="AC500" i="6" s="1"/>
  <c r="AC1222" i="6"/>
  <c r="AE1222" i="6" s="1"/>
  <c r="AH1222" i="6" s="1"/>
  <c r="AC1762" i="6"/>
  <c r="AE1762" i="6" s="1"/>
  <c r="AH1762" i="6" s="1"/>
  <c r="AB2202" i="6"/>
  <c r="AC2202" i="6" s="1"/>
  <c r="AC2306" i="6"/>
  <c r="AE2306" i="6" s="1"/>
  <c r="AH2306" i="6" s="1"/>
  <c r="AB1408" i="6"/>
  <c r="AC1408" i="6" s="1"/>
  <c r="AB822" i="6"/>
  <c r="AC822" i="6" s="1"/>
  <c r="AC1582" i="6"/>
  <c r="AE1582" i="6" s="1"/>
  <c r="AH1582" i="6" s="1"/>
  <c r="AB1140" i="6"/>
  <c r="AC1140" i="6" s="1"/>
  <c r="AC2026" i="6"/>
  <c r="AE2026" i="6" s="1"/>
  <c r="AH2026" i="6" s="1"/>
  <c r="AG1484" i="6"/>
  <c r="AD1484" i="6" s="1"/>
  <c r="AG1210" i="6"/>
  <c r="AD1210" i="6" s="1"/>
  <c r="AB364" i="6"/>
  <c r="AC364" i="6" s="1"/>
  <c r="AB2398" i="6"/>
  <c r="AC2398" i="6" s="1"/>
  <c r="AC1870" i="6"/>
  <c r="AE1870" i="6" s="1"/>
  <c r="AH1870" i="6" s="1"/>
  <c r="AB978" i="6"/>
  <c r="AC978" i="6" s="1"/>
  <c r="AG2056" i="6"/>
  <c r="AD2056" i="6" s="1"/>
  <c r="AB734" i="6"/>
  <c r="AC734" i="6" s="1"/>
  <c r="AC518" i="6"/>
  <c r="AE518" i="6" s="1"/>
  <c r="AH518" i="6" s="1"/>
  <c r="AB162" i="6"/>
  <c r="AC162" i="6" s="1"/>
  <c r="AC2408" i="6"/>
  <c r="AE2408" i="6" s="1"/>
  <c r="AH2408" i="6" s="1"/>
  <c r="AB1860" i="6"/>
  <c r="AC1860" i="6" s="1"/>
  <c r="AC1918" i="6"/>
  <c r="AE1918" i="6" s="1"/>
  <c r="AH1918" i="6" s="1"/>
  <c r="AC2364" i="6"/>
  <c r="AE2364" i="6" s="1"/>
  <c r="AH2364" i="6" s="1"/>
  <c r="AB164" i="6"/>
  <c r="AC164" i="6" s="1"/>
  <c r="AC272" i="6"/>
  <c r="AE272" i="6" s="1"/>
  <c r="AH272" i="6" s="1"/>
  <c r="AG742" i="6"/>
  <c r="AD742" i="6" s="1"/>
  <c r="AB956" i="6"/>
  <c r="AC956" i="6" s="1"/>
  <c r="AB370" i="6"/>
  <c r="AC370" i="6" s="1"/>
  <c r="AC510" i="6"/>
  <c r="AE510" i="6" s="1"/>
  <c r="AH510" i="6" s="1"/>
  <c r="AC1390" i="6"/>
  <c r="AE1390" i="6" s="1"/>
  <c r="AH1390" i="6" s="1"/>
  <c r="AB1210" i="6"/>
  <c r="AC1210" i="6" s="1"/>
  <c r="AC1416" i="6"/>
  <c r="AE1416" i="6" s="1"/>
  <c r="AH1416" i="6" s="1"/>
  <c r="AG1300" i="6"/>
  <c r="AD1300" i="6" s="1"/>
  <c r="AG2480" i="6"/>
  <c r="AD2480" i="6" s="1"/>
  <c r="AB1830" i="6"/>
  <c r="AC1830" i="6" s="1"/>
  <c r="AB2370" i="6"/>
  <c r="AC2370" i="6" s="1"/>
  <c r="AC1626" i="6"/>
  <c r="AE1626" i="6" s="1"/>
  <c r="AH1626" i="6" s="1"/>
  <c r="AB2532" i="6"/>
  <c r="AC2532" i="6" s="1"/>
  <c r="AB512" i="6"/>
  <c r="AC512" i="6" s="1"/>
  <c r="AG1340" i="6"/>
  <c r="AD1340" i="6" s="1"/>
  <c r="AB2288" i="6"/>
  <c r="AC2288" i="6" s="1"/>
  <c r="AC1162" i="6"/>
  <c r="AE1162" i="6" s="1"/>
  <c r="AH1162" i="6" s="1"/>
  <c r="AB392" i="6"/>
  <c r="AC392" i="6" s="1"/>
  <c r="AC2220" i="6"/>
  <c r="AE2220" i="6" s="1"/>
  <c r="AH2220" i="6" s="1"/>
  <c r="AC1070" i="6"/>
  <c r="AE1070" i="6" s="1"/>
  <c r="AH1070" i="6" s="1"/>
  <c r="AG998" i="6"/>
  <c r="AD998" i="6" s="1"/>
  <c r="AC1454" i="6"/>
  <c r="AE1454" i="6" s="1"/>
  <c r="AH1454" i="6" s="1"/>
  <c r="AB1880" i="6"/>
  <c r="AC1880" i="6" s="1"/>
  <c r="AC1478" i="6"/>
  <c r="AE1478" i="6" s="1"/>
  <c r="AH1478" i="6" s="1"/>
  <c r="AC808" i="6"/>
  <c r="AE808" i="6" s="1"/>
  <c r="AH808" i="6" s="1"/>
  <c r="AC222" i="6"/>
  <c r="AE222" i="6" s="1"/>
  <c r="AH222" i="6" s="1"/>
  <c r="AC360" i="6"/>
  <c r="AE360" i="6" s="1"/>
  <c r="AH360" i="6" s="1"/>
  <c r="AB1732" i="6"/>
  <c r="AC1732" i="6" s="1"/>
  <c r="AC1196" i="6"/>
  <c r="AE1196" i="6" s="1"/>
  <c r="AH1196" i="6" s="1"/>
  <c r="AB1362" i="6"/>
  <c r="AC1362" i="6" s="1"/>
  <c r="AC1388" i="6"/>
  <c r="AC2484" i="6"/>
  <c r="AE2484" i="6" s="1"/>
  <c r="AH2484" i="6" s="1"/>
  <c r="AB2334" i="6"/>
  <c r="AC2334" i="6" s="1"/>
  <c r="AC1734" i="6"/>
  <c r="AE1734" i="6" s="1"/>
  <c r="AH1734" i="6" s="1"/>
  <c r="AB2052" i="6"/>
  <c r="AC2052" i="6" s="1"/>
  <c r="AC1758" i="6"/>
  <c r="AE1758" i="6" s="1"/>
  <c r="AH1758" i="6" s="1"/>
  <c r="AC1004" i="6"/>
  <c r="AE1004" i="6" s="1"/>
  <c r="AH1004" i="6" s="1"/>
  <c r="AB864" i="6"/>
  <c r="AC864" i="6" s="1"/>
  <c r="AB792" i="6"/>
  <c r="AC792" i="6" s="1"/>
  <c r="AC672" i="6"/>
  <c r="AE672" i="6" s="1"/>
  <c r="AH672" i="6" s="1"/>
  <c r="AC490" i="6"/>
  <c r="AE490" i="6" s="1"/>
  <c r="AH490" i="6" s="1"/>
  <c r="AC1030" i="6"/>
  <c r="AE1030" i="6" s="1"/>
  <c r="AH1030" i="6" s="1"/>
  <c r="AC1624" i="6"/>
  <c r="AE1624" i="6" s="1"/>
  <c r="AH1624" i="6" s="1"/>
  <c r="AC1848" i="6"/>
  <c r="AE1848" i="6" s="1"/>
  <c r="AH1848" i="6" s="1"/>
  <c r="AC2230" i="6"/>
  <c r="AE2230" i="6" s="1"/>
  <c r="AH2230" i="6" s="1"/>
  <c r="AC1682" i="6"/>
  <c r="AE1682" i="6" s="1"/>
  <c r="AH1682" i="6" s="1"/>
  <c r="AB896" i="6"/>
  <c r="AC896" i="6" s="1"/>
  <c r="AB402" i="6"/>
  <c r="AC402" i="6" s="1"/>
  <c r="AC478" i="6"/>
  <c r="AE478" i="6" s="1"/>
  <c r="AH478" i="6" s="1"/>
  <c r="AC1586" i="6"/>
  <c r="AE1586" i="6" s="1"/>
  <c r="AH1586" i="6" s="1"/>
  <c r="AG990" i="6"/>
  <c r="AD990" i="6" s="1"/>
  <c r="AG798" i="6"/>
  <c r="AD798" i="6" s="1"/>
  <c r="AB156" i="6"/>
  <c r="AC156" i="6" s="1"/>
  <c r="AC496" i="6"/>
  <c r="AE496" i="6" s="1"/>
  <c r="AH496" i="6" s="1"/>
  <c r="AC838" i="6"/>
  <c r="AE838" i="6" s="1"/>
  <c r="AH838" i="6" s="1"/>
  <c r="AC2442" i="6"/>
  <c r="AE2442" i="6" s="1"/>
  <c r="AH2442" i="6" s="1"/>
  <c r="AG466" i="6"/>
  <c r="AD466" i="6" s="1"/>
  <c r="AG734" i="6"/>
  <c r="AD734" i="6" s="1"/>
  <c r="AB974" i="6"/>
  <c r="AC974" i="6" s="1"/>
  <c r="AC1554" i="6"/>
  <c r="AE1554" i="6" s="1"/>
  <c r="AH1554" i="6" s="1"/>
  <c r="AC932" i="6"/>
  <c r="AE932" i="6" s="1"/>
  <c r="AH932" i="6" s="1"/>
  <c r="AC1080" i="6"/>
  <c r="AE1080" i="6" s="1"/>
  <c r="AH1080" i="6" s="1"/>
  <c r="AB444" i="6"/>
  <c r="AC444" i="6" s="1"/>
  <c r="AB1492" i="6"/>
  <c r="AC1492" i="6" s="1"/>
  <c r="AC210" i="6"/>
  <c r="AE210" i="6" s="1"/>
  <c r="AH210" i="6" s="1"/>
  <c r="AC2472" i="6"/>
  <c r="AE2472" i="6" s="1"/>
  <c r="AH2472" i="6" s="1"/>
  <c r="AG1334" i="6"/>
  <c r="AD1334" i="6" s="1"/>
  <c r="AC2060" i="6"/>
  <c r="AE2060" i="6" s="1"/>
  <c r="AH2060" i="6" s="1"/>
  <c r="AC2372" i="6"/>
  <c r="AE2372" i="6" s="1"/>
  <c r="AH2372" i="6" s="1"/>
  <c r="AC2188" i="6"/>
  <c r="AE2188" i="6" s="1"/>
  <c r="AH2188" i="6" s="1"/>
  <c r="AG2092" i="6"/>
  <c r="AD2092" i="6" s="1"/>
  <c r="AG586" i="6"/>
  <c r="AD586" i="6" s="1"/>
  <c r="AC854" i="6"/>
  <c r="AB1028" i="6"/>
  <c r="AC1028" i="6" s="1"/>
  <c r="AC2196" i="6"/>
  <c r="AE2196" i="6" s="1"/>
  <c r="AH2196" i="6" s="1"/>
  <c r="AB1252" i="6"/>
  <c r="AC1252" i="6" s="1"/>
  <c r="AC1938" i="6"/>
  <c r="AE1938" i="6" s="1"/>
  <c r="AH1938" i="6" s="1"/>
  <c r="AC2014" i="6"/>
  <c r="AE2014" i="6" s="1"/>
  <c r="AH2014" i="6" s="1"/>
  <c r="AB1970" i="6"/>
  <c r="AC1970" i="6" s="1"/>
  <c r="AC2258" i="6"/>
  <c r="AE2258" i="6" s="1"/>
  <c r="AH2258" i="6" s="1"/>
  <c r="AC1200" i="6"/>
  <c r="AE1200" i="6" s="1"/>
  <c r="AH1200" i="6" s="1"/>
  <c r="AC1960" i="6"/>
  <c r="AE1960" i="6" s="1"/>
  <c r="AH1960" i="6" s="1"/>
  <c r="AC502" i="6"/>
  <c r="AE502" i="6" s="1"/>
  <c r="AH502" i="6" s="1"/>
  <c r="AC2512" i="6"/>
  <c r="AE2512" i="6" s="1"/>
  <c r="AH2512" i="6" s="1"/>
  <c r="AG1802" i="6"/>
  <c r="AD1802" i="6" s="1"/>
  <c r="AB584" i="6"/>
  <c r="AC584" i="6" s="1"/>
  <c r="AG380" i="6"/>
  <c r="AD380" i="6" s="1"/>
  <c r="AB1994" i="6"/>
  <c r="AC1994" i="6" s="1"/>
  <c r="AC1502" i="6"/>
  <c r="AE1502" i="6" s="1"/>
  <c r="AH1502" i="6" s="1"/>
  <c r="AG1388" i="6"/>
  <c r="AD1388" i="6" s="1"/>
  <c r="AC212" i="6"/>
  <c r="AE212" i="6" s="1"/>
  <c r="AH212" i="6" s="1"/>
  <c r="AB1334" i="6"/>
  <c r="AC1334" i="6" s="1"/>
  <c r="AC1146" i="6"/>
  <c r="AE1146" i="6" s="1"/>
  <c r="AH1146" i="6" s="1"/>
  <c r="AG2332" i="6"/>
  <c r="AD2332" i="6" s="1"/>
  <c r="AG956" i="6"/>
  <c r="AD956" i="6" s="1"/>
  <c r="AB1802" i="6"/>
  <c r="AC1802" i="6" s="1"/>
  <c r="AB552" i="6"/>
  <c r="AC552" i="6" s="1"/>
  <c r="AC1590" i="6"/>
  <c r="AE1590" i="6" s="1"/>
  <c r="AH1590" i="6" s="1"/>
  <c r="AG1404" i="6"/>
  <c r="AD1404" i="6" s="1"/>
  <c r="AC1376" i="6"/>
  <c r="AE1376" i="6" s="1"/>
  <c r="AH1376" i="6" s="1"/>
  <c r="AC1134" i="6"/>
  <c r="AE1134" i="6" s="1"/>
  <c r="AH1134" i="6" s="1"/>
  <c r="AC294" i="6"/>
  <c r="AE294" i="6" s="1"/>
  <c r="AH294" i="6" s="1"/>
  <c r="AG264" i="6"/>
  <c r="AD264" i="6" s="1"/>
  <c r="AC240" i="6"/>
  <c r="AE240" i="6" s="1"/>
  <c r="AH240" i="6" s="1"/>
  <c r="AB2092" i="6"/>
  <c r="AC2092" i="6" s="1"/>
  <c r="AC1074" i="6"/>
  <c r="AE1074" i="6" s="1"/>
  <c r="AH1074" i="6" s="1"/>
  <c r="AC614" i="6"/>
  <c r="AE614" i="6" s="1"/>
  <c r="AH614" i="6" s="1"/>
  <c r="AB456" i="6"/>
  <c r="AC456" i="6" s="1"/>
  <c r="AC2588" i="6"/>
  <c r="AE2588" i="6" s="1"/>
  <c r="AH2588" i="6" s="1"/>
  <c r="AG392" i="6"/>
  <c r="AD392" i="6" s="1"/>
  <c r="AC600" i="6"/>
  <c r="AE600" i="6" s="1"/>
  <c r="AH600" i="6" s="1"/>
  <c r="AG512" i="6"/>
  <c r="AD512" i="6" s="1"/>
  <c r="AB976" i="6"/>
  <c r="AC976" i="6" s="1"/>
  <c r="AB372" i="6"/>
  <c r="AC372" i="6" s="1"/>
  <c r="AB2528" i="6"/>
  <c r="AC2528" i="6" s="1"/>
  <c r="AB2564" i="6"/>
  <c r="AC2564" i="6" s="1"/>
  <c r="AB1540" i="6"/>
  <c r="AC1540" i="6" s="1"/>
  <c r="AB1956" i="6"/>
  <c r="AC1956" i="6" s="1"/>
  <c r="AB2200" i="6"/>
  <c r="AC2200" i="6" s="1"/>
  <c r="AG2546" i="6"/>
  <c r="AD2546" i="6" s="1"/>
  <c r="AG2138" i="6"/>
  <c r="AD2138" i="6" s="1"/>
  <c r="AC2536" i="6"/>
  <c r="AE2536" i="6" s="1"/>
  <c r="AH2536" i="6" s="1"/>
  <c r="AC1766" i="6"/>
  <c r="AE1766" i="6" s="1"/>
  <c r="AH1766" i="6" s="1"/>
  <c r="AC2098" i="6"/>
  <c r="AE2098" i="6" s="1"/>
  <c r="AH2098" i="6" s="1"/>
  <c r="AG1644" i="6"/>
  <c r="AD1644" i="6" s="1"/>
  <c r="AC2284" i="6"/>
  <c r="AE2284" i="6" s="1"/>
  <c r="AH2284" i="6" s="1"/>
  <c r="AC1976" i="6"/>
  <c r="AE1976" i="6" s="1"/>
  <c r="AH1976" i="6" s="1"/>
  <c r="AB2122" i="6"/>
  <c r="AC2122" i="6" s="1"/>
  <c r="AC1892" i="6"/>
  <c r="AE1892" i="6" s="1"/>
  <c r="AH1892" i="6" s="1"/>
  <c r="AC2218" i="6"/>
  <c r="AE2218" i="6" s="1"/>
  <c r="AH2218" i="6" s="1"/>
  <c r="AC2378" i="6"/>
  <c r="AE2378" i="6" s="1"/>
  <c r="AH2378" i="6" s="1"/>
  <c r="AC2144" i="6"/>
  <c r="AE2144" i="6" s="1"/>
  <c r="AH2144" i="6" s="1"/>
  <c r="AC1452" i="6"/>
  <c r="AE1452" i="6" s="1"/>
  <c r="AH1452" i="6" s="1"/>
  <c r="AB1250" i="6"/>
  <c r="AC1250" i="6" s="1"/>
  <c r="AC2192" i="6"/>
  <c r="AE2192" i="6" s="1"/>
  <c r="AH2192" i="6" s="1"/>
  <c r="AC1600" i="6"/>
  <c r="AE1600" i="6" s="1"/>
  <c r="AH1600" i="6" s="1"/>
  <c r="AC1684" i="6"/>
  <c r="AE1684" i="6" s="1"/>
  <c r="AH1684" i="6" s="1"/>
  <c r="AC1360" i="6"/>
  <c r="AE1360" i="6" s="1"/>
  <c r="AH1360" i="6" s="1"/>
  <c r="AB964" i="6"/>
  <c r="AC964" i="6" s="1"/>
  <c r="AB1444" i="6"/>
  <c r="AC1444" i="6" s="1"/>
  <c r="AG386" i="6"/>
  <c r="AD386" i="6" s="1"/>
  <c r="AG462" i="6"/>
  <c r="AD462" i="6" s="1"/>
  <c r="AG854" i="6"/>
  <c r="AD854" i="6" s="1"/>
  <c r="AB972" i="6"/>
  <c r="AC972" i="6" s="1"/>
  <c r="AG622" i="6"/>
  <c r="AD622" i="6" s="1"/>
  <c r="AG862" i="6"/>
  <c r="AD862" i="6" s="1"/>
  <c r="AB668" i="6"/>
  <c r="AC668" i="6" s="1"/>
  <c r="AC532" i="6"/>
  <c r="AE532" i="6" s="1"/>
  <c r="AH532" i="6" s="1"/>
  <c r="AG792" i="6"/>
  <c r="AD792" i="6" s="1"/>
  <c r="AC442" i="6"/>
  <c r="AE442" i="6" s="1"/>
  <c r="AH442" i="6" s="1"/>
  <c r="AC334" i="6"/>
  <c r="AE334" i="6" s="1"/>
  <c r="AH334" i="6" s="1"/>
  <c r="AC612" i="6"/>
  <c r="AE612" i="6" s="1"/>
  <c r="AH612" i="6" s="1"/>
  <c r="AC694" i="6"/>
  <c r="AE694" i="6" s="1"/>
  <c r="AH694" i="6" s="1"/>
  <c r="AC228" i="6"/>
  <c r="AE228" i="6" s="1"/>
  <c r="AH228" i="6" s="1"/>
  <c r="AC302" i="6"/>
  <c r="AE302" i="6" s="1"/>
  <c r="AH302" i="6" s="1"/>
  <c r="AB448" i="6"/>
  <c r="AC448" i="6" s="1"/>
  <c r="AB406" i="6"/>
  <c r="AC406" i="6" s="1"/>
  <c r="AB1274" i="6"/>
  <c r="AC1274" i="6" s="1"/>
  <c r="AC2396" i="6"/>
  <c r="AE2396" i="6" s="1"/>
  <c r="AH2396" i="6" s="1"/>
  <c r="AC1888" i="6"/>
  <c r="AE1888" i="6" s="1"/>
  <c r="AH1888" i="6" s="1"/>
  <c r="AC176" i="6"/>
  <c r="AE176" i="6" s="1"/>
  <c r="AH176" i="6" s="1"/>
  <c r="AB166" i="6"/>
  <c r="AC166" i="6" s="1"/>
  <c r="AC488" i="6"/>
  <c r="AE488" i="6" s="1"/>
  <c r="AH488" i="6" s="1"/>
  <c r="AG508" i="6"/>
  <c r="AD508" i="6" s="1"/>
  <c r="AC2118" i="6"/>
  <c r="AE2118" i="6" s="1"/>
  <c r="AH2118" i="6" s="1"/>
  <c r="AC2402" i="6"/>
  <c r="AE2402" i="6" s="1"/>
  <c r="AH2402" i="6" s="1"/>
  <c r="AB1998" i="6"/>
  <c r="AC1998" i="6" s="1"/>
  <c r="AC126" i="6"/>
  <c r="AE126" i="6" s="1"/>
  <c r="AH126" i="6" s="1"/>
  <c r="AG680" i="6"/>
  <c r="AD680" i="6" s="1"/>
  <c r="AG370" i="6"/>
  <c r="AD370" i="6" s="1"/>
  <c r="AC390" i="6"/>
  <c r="AE390" i="6" s="1"/>
  <c r="AH390" i="6" s="1"/>
  <c r="AG406" i="6"/>
  <c r="AD406" i="6" s="1"/>
  <c r="AC1428" i="6"/>
  <c r="AE1428" i="6" s="1"/>
  <c r="AH1428" i="6" s="1"/>
  <c r="AG1338" i="6"/>
  <c r="AD1338" i="6" s="1"/>
  <c r="AG1616" i="6"/>
  <c r="AD1616" i="6" s="1"/>
  <c r="AB1500" i="6"/>
  <c r="AC1500" i="6" s="1"/>
  <c r="AB1482" i="6"/>
  <c r="AC1482" i="6" s="1"/>
  <c r="AC1618" i="6"/>
  <c r="AE1618" i="6" s="1"/>
  <c r="AH1618" i="6" s="1"/>
  <c r="AC2046" i="6"/>
  <c r="AE2046" i="6" s="1"/>
  <c r="AH2046" i="6" s="1"/>
  <c r="AC144" i="6"/>
  <c r="AE144" i="6" s="1"/>
  <c r="AH144" i="6" s="1"/>
  <c r="AB878" i="6"/>
  <c r="AC878" i="6" s="1"/>
  <c r="AC1326" i="6"/>
  <c r="AE1326" i="6" s="1"/>
  <c r="AH1326" i="6" s="1"/>
  <c r="AC2252" i="6"/>
  <c r="AE2252" i="6" s="1"/>
  <c r="AH2252" i="6" s="1"/>
  <c r="AC1986" i="6"/>
  <c r="AE1986" i="6" s="1"/>
  <c r="AH1986" i="6" s="1"/>
  <c r="AB2526" i="6"/>
  <c r="AC2526" i="6" s="1"/>
  <c r="AB160" i="6"/>
  <c r="AC160" i="6" s="1"/>
  <c r="AB374" i="6"/>
  <c r="AC374" i="6" s="1"/>
  <c r="AB598" i="6"/>
  <c r="AC598" i="6" s="1"/>
  <c r="AC1784" i="6"/>
  <c r="AE1784" i="6" s="1"/>
  <c r="AH1784" i="6" s="1"/>
  <c r="AC594" i="6"/>
  <c r="AE594" i="6" s="1"/>
  <c r="AH594" i="6" s="1"/>
  <c r="AG410" i="6"/>
  <c r="AD410" i="6" s="1"/>
  <c r="AC1690" i="6"/>
  <c r="AE1690" i="6" s="1"/>
  <c r="AH1690" i="6" s="1"/>
  <c r="AG620" i="6"/>
  <c r="AD620" i="6" s="1"/>
  <c r="AG1140" i="6"/>
  <c r="AD1140" i="6" s="1"/>
  <c r="AB2542" i="6"/>
  <c r="AC2542" i="6" s="1"/>
  <c r="AG1482" i="6"/>
  <c r="AD1482" i="6" s="1"/>
  <c r="AC274" i="6"/>
  <c r="AE274" i="6" s="1"/>
  <c r="AH274" i="6" s="1"/>
  <c r="AG1494" i="6"/>
  <c r="AD1494" i="6" s="1"/>
  <c r="AG456" i="6"/>
  <c r="AD456" i="6" s="1"/>
  <c r="AC546" i="6"/>
  <c r="AE546" i="6" s="1"/>
  <c r="AH546" i="6" s="1"/>
  <c r="AC1674" i="6"/>
  <c r="AE1674" i="6" s="1"/>
  <c r="AH1674" i="6" s="1"/>
  <c r="AB2400" i="6"/>
  <c r="AC2400" i="6" s="1"/>
  <c r="AB1882" i="6"/>
  <c r="AC1882" i="6" s="1"/>
  <c r="AB1342" i="6"/>
  <c r="AC1342" i="6" s="1"/>
  <c r="AB582" i="6"/>
  <c r="AB664" i="6"/>
  <c r="AC664" i="6" s="1"/>
  <c r="AB400" i="6"/>
  <c r="AC400" i="6" s="1"/>
  <c r="AB578" i="6"/>
  <c r="AC578" i="6" s="1"/>
  <c r="AB638" i="6"/>
  <c r="AC638" i="6" s="1"/>
  <c r="AB768" i="6"/>
  <c r="AC768" i="6" s="1"/>
  <c r="AB2516" i="6"/>
  <c r="AC2516" i="6" s="1"/>
  <c r="AB2174" i="6"/>
  <c r="AC2174" i="6" s="1"/>
  <c r="AB2426" i="6"/>
  <c r="AC2426" i="6" s="1"/>
  <c r="AB2176" i="6"/>
  <c r="AC2504" i="6"/>
  <c r="AE2504" i="6" s="1"/>
  <c r="AH2504" i="6" s="1"/>
  <c r="AC2500" i="6"/>
  <c r="AE2500" i="6" s="1"/>
  <c r="AH2500" i="6" s="1"/>
  <c r="AC2466" i="6"/>
  <c r="AE2466" i="6" s="1"/>
  <c r="AH2466" i="6" s="1"/>
  <c r="AC2440" i="6"/>
  <c r="AE2440" i="6" s="1"/>
  <c r="AH2440" i="6" s="1"/>
  <c r="AB1668" i="6"/>
  <c r="AC1668" i="6" s="1"/>
  <c r="AB2178" i="6"/>
  <c r="AC2178" i="6" s="1"/>
  <c r="AC2328" i="6"/>
  <c r="AC2076" i="6"/>
  <c r="AE2076" i="6" s="1"/>
  <c r="AH2076" i="6" s="1"/>
  <c r="AC1924" i="6"/>
  <c r="AE1924" i="6" s="1"/>
  <c r="AH1924" i="6" s="1"/>
  <c r="AC2104" i="6"/>
  <c r="AE2104" i="6" s="1"/>
  <c r="AH2104" i="6" s="1"/>
  <c r="AC2296" i="6"/>
  <c r="AE2296" i="6" s="1"/>
  <c r="AH2296" i="6" s="1"/>
  <c r="AC2028" i="6"/>
  <c r="AE2028" i="6" s="1"/>
  <c r="AH2028" i="6" s="1"/>
  <c r="AC2242" i="6"/>
  <c r="AE2242" i="6" s="1"/>
  <c r="AH2242" i="6" s="1"/>
  <c r="AB2212" i="6"/>
  <c r="AC2212" i="6" s="1"/>
  <c r="AB1292" i="6"/>
  <c r="AC2080" i="6"/>
  <c r="AE2080" i="6" s="1"/>
  <c r="AH2080" i="6" s="1"/>
  <c r="AC1470" i="6"/>
  <c r="AE1470" i="6" s="1"/>
  <c r="AH1470" i="6" s="1"/>
  <c r="AG1534" i="6"/>
  <c r="AD1534" i="6" s="1"/>
  <c r="AC2388" i="6"/>
  <c r="AE2388" i="6" s="1"/>
  <c r="AH2388" i="6" s="1"/>
  <c r="AC1836" i="6"/>
  <c r="AE1836" i="6" s="1"/>
  <c r="AH1836" i="6" s="1"/>
  <c r="AG1012" i="6"/>
  <c r="AD1012" i="6" s="1"/>
  <c r="AC1354" i="6"/>
  <c r="AE1354" i="6" s="1"/>
  <c r="AH1354" i="6" s="1"/>
  <c r="AC1396" i="6"/>
  <c r="AE1396" i="6" s="1"/>
  <c r="AH1396" i="6" s="1"/>
  <c r="AC1420" i="6"/>
  <c r="AE1420" i="6" s="1"/>
  <c r="AH1420" i="6" s="1"/>
  <c r="AC1620" i="6"/>
  <c r="AE1620" i="6" s="1"/>
  <c r="AH1620" i="6" s="1"/>
  <c r="AG566" i="6"/>
  <c r="AD566" i="6" s="1"/>
  <c r="AC904" i="6"/>
  <c r="AE904" i="6" s="1"/>
  <c r="AH904" i="6" s="1"/>
  <c r="AC1038" i="6"/>
  <c r="AE1038" i="6" s="1"/>
  <c r="AH1038" i="6" s="1"/>
  <c r="AB646" i="6"/>
  <c r="AG642" i="6"/>
  <c r="AD642" i="6" s="1"/>
  <c r="AC468" i="6"/>
  <c r="AE468" i="6" s="1"/>
  <c r="AH468" i="6" s="1"/>
  <c r="AB408" i="6"/>
  <c r="AG404" i="6"/>
  <c r="AD404" i="6" s="1"/>
  <c r="AB190" i="6"/>
  <c r="AC190" i="6" s="1"/>
  <c r="AC590" i="6"/>
  <c r="AE590" i="6" s="1"/>
  <c r="AH590" i="6" s="1"/>
  <c r="AG678" i="6"/>
  <c r="AD678" i="6" s="1"/>
  <c r="AG668" i="6"/>
  <c r="AD668" i="6" s="1"/>
  <c r="AG372" i="6"/>
  <c r="AD372" i="6" s="1"/>
  <c r="AB634" i="6"/>
  <c r="AC634" i="6" s="1"/>
  <c r="AC568" i="6"/>
  <c r="AE568" i="6" s="1"/>
  <c r="AH568" i="6" s="1"/>
  <c r="AG164" i="6"/>
  <c r="AD164" i="6" s="1"/>
  <c r="AC150" i="6"/>
  <c r="AE150" i="6" s="1"/>
  <c r="AH150" i="6" s="1"/>
  <c r="AB40" i="6"/>
  <c r="AC40" i="6" s="1"/>
  <c r="AE92" i="6"/>
  <c r="AH92" i="6" s="1"/>
  <c r="AE80" i="6"/>
  <c r="AH80" i="6" s="1"/>
  <c r="AE88" i="6"/>
  <c r="AH88" i="6" s="1"/>
  <c r="AE20" i="6"/>
  <c r="AH20" i="6" s="1"/>
  <c r="AE56" i="6"/>
  <c r="AH56" i="6" s="1"/>
  <c r="AE28" i="6"/>
  <c r="AH28" i="6" s="1"/>
  <c r="AC330" i="6"/>
  <c r="AE330" i="6" s="1"/>
  <c r="AH330" i="6" s="1"/>
  <c r="AB1280" i="6"/>
  <c r="AC1280" i="6" s="1"/>
  <c r="AG448" i="6"/>
  <c r="AD448" i="6" s="1"/>
  <c r="AG738" i="6"/>
  <c r="AD738" i="6" s="1"/>
  <c r="AG782" i="6"/>
  <c r="AD782" i="6" s="1"/>
  <c r="AC1710" i="6"/>
  <c r="AE1710" i="6" s="1"/>
  <c r="AH1710" i="6" s="1"/>
  <c r="AG870" i="6"/>
  <c r="AD870" i="6" s="1"/>
  <c r="AG1492" i="6"/>
  <c r="AD1492" i="6" s="1"/>
  <c r="AG1970" i="6"/>
  <c r="AD1970" i="6" s="1"/>
  <c r="AB724" i="6"/>
  <c r="AC724" i="6" s="1"/>
  <c r="AC940" i="6"/>
  <c r="AE940" i="6" s="1"/>
  <c r="AH940" i="6" s="1"/>
  <c r="AB888" i="6"/>
  <c r="AC1532" i="6"/>
  <c r="AE1532" i="6" s="1"/>
  <c r="AH1532" i="6" s="1"/>
  <c r="AG552" i="6"/>
  <c r="AD552" i="6" s="1"/>
  <c r="AG2532" i="6"/>
  <c r="AD2532" i="6" s="1"/>
  <c r="AC1872" i="6"/>
  <c r="AE1872" i="6" s="1"/>
  <c r="AH1872" i="6" s="1"/>
  <c r="AG454" i="6"/>
  <c r="AD454" i="6" s="1"/>
  <c r="AC1900" i="6"/>
  <c r="AE1900" i="6" s="1"/>
  <c r="AH1900" i="6" s="1"/>
  <c r="AC440" i="6"/>
  <c r="AE440" i="6" s="1"/>
  <c r="AH440" i="6" s="1"/>
  <c r="AG2398" i="6"/>
  <c r="AD2398" i="6" s="1"/>
  <c r="AB424" i="6"/>
  <c r="AC424" i="6" s="1"/>
  <c r="AG2542" i="6"/>
  <c r="AD2542" i="6" s="1"/>
  <c r="AB1522" i="6"/>
  <c r="AC1522" i="6" s="1"/>
  <c r="AE1522" i="6" s="1"/>
  <c r="AH1522" i="6" s="1"/>
  <c r="AB1228" i="6"/>
  <c r="AC1228" i="6" s="1"/>
  <c r="AG1228" i="6"/>
  <c r="AD1228" i="6" s="1"/>
  <c r="AG1218" i="6"/>
  <c r="AD1218" i="6" s="1"/>
  <c r="AC1218" i="6"/>
  <c r="AB2430" i="6"/>
  <c r="AC2430" i="6" s="1"/>
  <c r="AG2426" i="6"/>
  <c r="AD2426" i="6" s="1"/>
  <c r="AB2414" i="6"/>
  <c r="AC2414" i="6" s="1"/>
  <c r="AB2522" i="6"/>
  <c r="AG2430" i="6"/>
  <c r="AD2430" i="6" s="1"/>
  <c r="AB2204" i="6"/>
  <c r="AC2204" i="6" s="1"/>
  <c r="AB1832" i="6"/>
  <c r="AC1832" i="6" s="1"/>
  <c r="AG2414" i="6"/>
  <c r="AD2414" i="6" s="1"/>
  <c r="AC2474" i="6"/>
  <c r="AE2474" i="6" s="1"/>
  <c r="AH2474" i="6" s="1"/>
  <c r="AC2548" i="6"/>
  <c r="AE2548" i="6" s="1"/>
  <c r="AH2548" i="6" s="1"/>
  <c r="AB2546" i="6"/>
  <c r="AC2546" i="6" s="1"/>
  <c r="AB1988" i="6"/>
  <c r="AC1988" i="6" s="1"/>
  <c r="AG2200" i="6"/>
  <c r="AD2200" i="6" s="1"/>
  <c r="AC2114" i="6"/>
  <c r="AE2114" i="6" s="1"/>
  <c r="AH2114" i="6" s="1"/>
  <c r="AB1996" i="6"/>
  <c r="AC1996" i="6" s="1"/>
  <c r="AC1912" i="6"/>
  <c r="AE1912" i="6" s="1"/>
  <c r="AH1912" i="6" s="1"/>
  <c r="AG1668" i="6"/>
  <c r="AD1668" i="6" s="1"/>
  <c r="AC1982" i="6"/>
  <c r="AE1982" i="6" s="1"/>
  <c r="AH1982" i="6" s="1"/>
  <c r="AC2042" i="6"/>
  <c r="AE2042" i="6" s="1"/>
  <c r="AH2042" i="6" s="1"/>
  <c r="AG2328" i="6"/>
  <c r="AD2328" i="6" s="1"/>
  <c r="AB1644" i="6"/>
  <c r="AC1644" i="6" s="1"/>
  <c r="AC2216" i="6"/>
  <c r="AE2216" i="6" s="1"/>
  <c r="AH2216" i="6" s="1"/>
  <c r="AG1488" i="6"/>
  <c r="AD1488" i="6" s="1"/>
  <c r="AC1780" i="6"/>
  <c r="AE1780" i="6" s="1"/>
  <c r="AH1780" i="6" s="1"/>
  <c r="AC1770" i="6"/>
  <c r="AE1770" i="6" s="1"/>
  <c r="AH1770" i="6" s="1"/>
  <c r="AC2282" i="6"/>
  <c r="AE2282" i="6" s="1"/>
  <c r="AH2282" i="6" s="1"/>
  <c r="AC1724" i="6"/>
  <c r="AE1724" i="6" s="1"/>
  <c r="AH1724" i="6" s="1"/>
  <c r="AC1746" i="6"/>
  <c r="AE1746" i="6" s="1"/>
  <c r="AH1746" i="6" s="1"/>
  <c r="AC2120" i="6"/>
  <c r="AE2120" i="6" s="1"/>
  <c r="AH2120" i="6" s="1"/>
  <c r="AC2146" i="6"/>
  <c r="AE2146" i="6" s="1"/>
  <c r="AH2146" i="6" s="1"/>
  <c r="AC1822" i="6"/>
  <c r="AE1822" i="6" s="1"/>
  <c r="AH1822" i="6" s="1"/>
  <c r="AB2056" i="6"/>
  <c r="AC2056" i="6" s="1"/>
  <c r="AC1656" i="6"/>
  <c r="AE1656" i="6" s="1"/>
  <c r="AH1656" i="6" s="1"/>
  <c r="AC1462" i="6"/>
  <c r="AE1462" i="6" s="1"/>
  <c r="AH1462" i="6" s="1"/>
  <c r="AC2016" i="6"/>
  <c r="AE2016" i="6" s="1"/>
  <c r="AH2016" i="6" s="1"/>
  <c r="AC1694" i="6"/>
  <c r="AE1694" i="6" s="1"/>
  <c r="AH1694" i="6" s="1"/>
  <c r="AB1270" i="6"/>
  <c r="AC1270" i="6" s="1"/>
  <c r="AB1016" i="6"/>
  <c r="AC1016" i="6" s="1"/>
  <c r="AB980" i="6"/>
  <c r="AC980" i="6" s="1"/>
  <c r="AB1008" i="6"/>
  <c r="AC1008" i="6" s="1"/>
  <c r="AB944" i="6"/>
  <c r="AC944" i="6" s="1"/>
  <c r="AB1032" i="6"/>
  <c r="AC1032" i="6" s="1"/>
  <c r="AC1240" i="6"/>
  <c r="AE1240" i="6" s="1"/>
  <c r="AH1240" i="6" s="1"/>
  <c r="AC1418" i="6"/>
  <c r="AE1418" i="6" s="1"/>
  <c r="AH1418" i="6" s="1"/>
  <c r="AB1002" i="6"/>
  <c r="AC1002" i="6" s="1"/>
  <c r="AB460" i="6"/>
  <c r="AC460" i="6" s="1"/>
  <c r="AB866" i="6"/>
  <c r="AC866" i="6" s="1"/>
  <c r="AG866" i="6"/>
  <c r="AD866" i="6" s="1"/>
  <c r="AB2138" i="6"/>
  <c r="AC2138" i="6" s="1"/>
  <c r="AB1484" i="6"/>
  <c r="AC1484" i="6" s="1"/>
  <c r="AB1534" i="6"/>
  <c r="AC1534" i="6" s="1"/>
  <c r="AB1256" i="6"/>
  <c r="AC1256" i="6" s="1"/>
  <c r="AB1448" i="6"/>
  <c r="AC1448" i="6" s="1"/>
  <c r="AB658" i="6"/>
  <c r="AC658" i="6" s="1"/>
  <c r="AB626" i="6"/>
  <c r="AC626" i="6" s="1"/>
  <c r="AB344" i="6"/>
  <c r="AC344" i="6" s="1"/>
  <c r="AB422" i="6"/>
  <c r="AC422" i="6" s="1"/>
  <c r="AB656" i="6"/>
  <c r="AC656" i="6" s="1"/>
  <c r="AB750" i="6"/>
  <c r="AB338" i="6"/>
  <c r="AC338" i="6" s="1"/>
  <c r="AB776" i="6"/>
  <c r="AC776" i="6" s="1"/>
  <c r="AB1364" i="6"/>
  <c r="AC1364" i="6" s="1"/>
  <c r="AB702" i="6"/>
  <c r="AC702" i="6" s="1"/>
  <c r="AB2410" i="6"/>
  <c r="AC2410" i="6" s="1"/>
  <c r="AB1036" i="6"/>
  <c r="AC1036" i="6" s="1"/>
  <c r="AB1404" i="6"/>
  <c r="AC1404" i="6" s="1"/>
  <c r="AC1648" i="6"/>
  <c r="AE1648" i="6" s="1"/>
  <c r="AH1648" i="6" s="1"/>
  <c r="AC1718" i="6"/>
  <c r="AE1718" i="6" s="1"/>
  <c r="AH1718" i="6" s="1"/>
  <c r="AC1580" i="6"/>
  <c r="AE1580" i="6" s="1"/>
  <c r="AH1580" i="6" s="1"/>
  <c r="AC1714" i="6"/>
  <c r="AE1714" i="6" s="1"/>
  <c r="AH1714" i="6" s="1"/>
  <c r="AB1394" i="6"/>
  <c r="AC1394" i="6" s="1"/>
  <c r="AB1090" i="6"/>
  <c r="AC1090" i="6" s="1"/>
  <c r="AB1190" i="6"/>
  <c r="AC1190" i="6" s="1"/>
  <c r="AB1340" i="6"/>
  <c r="AC1340" i="6" s="1"/>
  <c r="AB994" i="6"/>
  <c r="AC994" i="6" s="1"/>
  <c r="AG958" i="6"/>
  <c r="AD958" i="6" s="1"/>
  <c r="AB990" i="6"/>
  <c r="AC990" i="6" s="1"/>
  <c r="AC1344" i="6"/>
  <c r="AC1704" i="6"/>
  <c r="AE1704" i="6" s="1"/>
  <c r="AH1704" i="6" s="1"/>
  <c r="AC1330" i="6"/>
  <c r="AE1330" i="6" s="1"/>
  <c r="AH1330" i="6" s="1"/>
  <c r="AC1358" i="6"/>
  <c r="AE1358" i="6" s="1"/>
  <c r="AH1358" i="6" s="1"/>
  <c r="AC1328" i="6"/>
  <c r="AE1328" i="6" s="1"/>
  <c r="AH1328" i="6" s="1"/>
  <c r="AC928" i="6"/>
  <c r="AE928" i="6" s="1"/>
  <c r="AH928" i="6" s="1"/>
  <c r="AC860" i="6"/>
  <c r="AE860" i="6" s="1"/>
  <c r="AH860" i="6" s="1"/>
  <c r="AB586" i="6"/>
  <c r="AC586" i="6" s="1"/>
  <c r="AC938" i="6"/>
  <c r="AB862" i="6"/>
  <c r="AC862" i="6" s="1"/>
  <c r="AB752" i="6"/>
  <c r="AC752" i="6" s="1"/>
  <c r="AC572" i="6"/>
  <c r="AE572" i="6" s="1"/>
  <c r="AH572" i="6" s="1"/>
  <c r="AG408" i="6"/>
  <c r="AD408" i="6" s="1"/>
  <c r="AB836" i="6"/>
  <c r="AC836" i="6" s="1"/>
  <c r="AG664" i="6"/>
  <c r="AD664" i="6" s="1"/>
  <c r="AG422" i="6"/>
  <c r="AD422" i="6" s="1"/>
  <c r="AG400" i="6"/>
  <c r="AD400" i="6" s="1"/>
  <c r="AG190" i="6"/>
  <c r="AD190" i="6" s="1"/>
  <c r="AG656" i="6"/>
  <c r="AD656" i="6" s="1"/>
  <c r="AG578" i="6"/>
  <c r="AD578" i="6" s="1"/>
  <c r="AC618" i="6"/>
  <c r="AE618" i="6" s="1"/>
  <c r="AH618" i="6" s="1"/>
  <c r="AC278" i="6"/>
  <c r="AE278" i="6" s="1"/>
  <c r="AH278" i="6" s="1"/>
  <c r="AG750" i="6"/>
  <c r="AD750" i="6" s="1"/>
  <c r="AC602" i="6"/>
  <c r="AE602" i="6" s="1"/>
  <c r="AH602" i="6" s="1"/>
  <c r="AB798" i="6"/>
  <c r="AC798" i="6" s="1"/>
  <c r="AC320" i="6"/>
  <c r="AE320" i="6" s="1"/>
  <c r="AH320" i="6" s="1"/>
  <c r="AG638" i="6"/>
  <c r="AD638" i="6" s="1"/>
  <c r="AG634" i="6"/>
  <c r="AD634" i="6" s="1"/>
  <c r="AC296" i="6"/>
  <c r="AE296" i="6" s="1"/>
  <c r="AH296" i="6" s="1"/>
  <c r="AG338" i="6"/>
  <c r="AD338" i="6" s="1"/>
  <c r="AG776" i="6"/>
  <c r="AD776" i="6" s="1"/>
  <c r="AC548" i="6"/>
  <c r="AE548" i="6" s="1"/>
  <c r="AH548" i="6" s="1"/>
  <c r="AC540" i="6"/>
  <c r="AE540" i="6" s="1"/>
  <c r="AH540" i="6" s="1"/>
  <c r="AC206" i="6"/>
  <c r="AE206" i="6" s="1"/>
  <c r="AH206" i="6" s="1"/>
  <c r="AC232" i="6"/>
  <c r="AE232" i="6" s="1"/>
  <c r="AH232" i="6" s="1"/>
  <c r="AB264" i="6"/>
  <c r="AC264" i="6" s="1"/>
  <c r="AC218" i="6"/>
  <c r="AE218" i="6" s="1"/>
  <c r="AH218" i="6" s="1"/>
  <c r="AC1886" i="6"/>
  <c r="AE1886" i="6" s="1"/>
  <c r="AH1886" i="6" s="1"/>
  <c r="AG768" i="6"/>
  <c r="AD768" i="6" s="1"/>
  <c r="AB508" i="6"/>
  <c r="AC508" i="6" s="1"/>
  <c r="AG1280" i="6"/>
  <c r="AD1280" i="6" s="1"/>
  <c r="AG256" i="6"/>
  <c r="AD256" i="6" s="1"/>
  <c r="AG162" i="6"/>
  <c r="AD162" i="6" s="1"/>
  <c r="AG416" i="6"/>
  <c r="AD416" i="6" s="1"/>
  <c r="AG1028" i="6"/>
  <c r="AD1028" i="6" s="1"/>
  <c r="AG876" i="6"/>
  <c r="AD876" i="6" s="1"/>
  <c r="AG2288" i="6"/>
  <c r="AD2288" i="6" s="1"/>
  <c r="AG1860" i="6"/>
  <c r="AD1860" i="6" s="1"/>
  <c r="AG2370" i="6"/>
  <c r="AD2370" i="6" s="1"/>
  <c r="AG1364" i="6"/>
  <c r="AD1364" i="6" s="1"/>
  <c r="AG702" i="6"/>
  <c r="AD702" i="6" s="1"/>
  <c r="AG2410" i="6"/>
  <c r="AD2410" i="6" s="1"/>
  <c r="AG444" i="6"/>
  <c r="AD444" i="6" s="1"/>
  <c r="AG772" i="6"/>
  <c r="AD772" i="6" s="1"/>
  <c r="AE772" i="6" s="1"/>
  <c r="AH772" i="6" s="1"/>
  <c r="AC2238" i="6"/>
  <c r="AE2238" i="6" s="1"/>
  <c r="AH2238" i="6" s="1"/>
  <c r="AG1252" i="6"/>
  <c r="AD1252" i="6" s="1"/>
  <c r="AB620" i="6"/>
  <c r="AC620" i="6" s="1"/>
  <c r="AB616" i="6"/>
  <c r="AC616" i="6" s="1"/>
  <c r="AE616" i="6" s="1"/>
  <c r="AH616" i="6" s="1"/>
  <c r="AG1036" i="6"/>
  <c r="AD1036" i="6" s="1"/>
  <c r="AG584" i="6"/>
  <c r="AD584" i="6" s="1"/>
  <c r="AG1686" i="6"/>
  <c r="AD1686" i="6" s="1"/>
  <c r="AG2428" i="6"/>
  <c r="AD2428" i="6" s="1"/>
  <c r="AC922" i="6"/>
  <c r="AE922" i="6" s="1"/>
  <c r="AH922" i="6" s="1"/>
  <c r="AG974" i="6"/>
  <c r="AD974" i="6" s="1"/>
  <c r="AG1830" i="6"/>
  <c r="AD1830" i="6" s="1"/>
  <c r="AG156" i="6"/>
  <c r="AD156" i="6" s="1"/>
  <c r="AB998" i="6"/>
  <c r="AC998" i="6" s="1"/>
  <c r="AC2168" i="6"/>
  <c r="AE2168" i="6" s="1"/>
  <c r="AH2168" i="6" s="1"/>
  <c r="AB2480" i="6"/>
  <c r="AC2480" i="6" s="1"/>
  <c r="AC1034" i="6"/>
  <c r="AE1034" i="6" s="1"/>
  <c r="AH1034" i="6" s="1"/>
  <c r="AC2470" i="6"/>
  <c r="AE2470" i="6" s="1"/>
  <c r="AH2470" i="6" s="1"/>
  <c r="AC2464" i="6"/>
  <c r="AE2464" i="6" s="1"/>
  <c r="AH2464" i="6" s="1"/>
  <c r="AC1284" i="6"/>
  <c r="AG1284" i="6"/>
  <c r="AD1284" i="6" s="1"/>
  <c r="AG1002" i="6"/>
  <c r="AD1002" i="6" s="1"/>
  <c r="AG658" i="6"/>
  <c r="AD658" i="6" s="1"/>
  <c r="AC920" i="6"/>
  <c r="AG920" i="6"/>
  <c r="AD920" i="6" s="1"/>
  <c r="AG626" i="6"/>
  <c r="AD626" i="6" s="1"/>
  <c r="AG460" i="6"/>
  <c r="AD460" i="6" s="1"/>
  <c r="AG344" i="6"/>
  <c r="AD344" i="6" s="1"/>
  <c r="AC1110" i="6"/>
  <c r="AG1110" i="6"/>
  <c r="AD1110" i="6" s="1"/>
  <c r="AG864" i="6"/>
  <c r="AD864" i="6" s="1"/>
  <c r="AC32" i="6"/>
  <c r="AE32" i="6" s="1"/>
  <c r="AH32" i="6" s="1"/>
  <c r="AC346" i="6"/>
  <c r="AE346" i="6" s="1"/>
  <c r="AH346" i="6" s="1"/>
  <c r="AC828" i="6"/>
  <c r="AE828" i="6" s="1"/>
  <c r="AH828" i="6" s="1"/>
  <c r="AC1198" i="6"/>
  <c r="AE1198" i="6" s="1"/>
  <c r="AH1198" i="6" s="1"/>
  <c r="AC1088" i="6"/>
  <c r="AE1088" i="6" s="1"/>
  <c r="AH1088" i="6" s="1"/>
  <c r="AC1158" i="6"/>
  <c r="AE1158" i="6" s="1"/>
  <c r="AH1158" i="6" s="1"/>
  <c r="AC2048" i="6"/>
  <c r="AE2048" i="6" s="1"/>
  <c r="AH2048" i="6" s="1"/>
  <c r="AC1728" i="6"/>
  <c r="AE1728" i="6" s="1"/>
  <c r="AH1728" i="6" s="1"/>
  <c r="AB2538" i="6"/>
  <c r="AC2538" i="6" s="1"/>
  <c r="AB2488" i="6"/>
  <c r="AC2488" i="6" s="1"/>
  <c r="AB2580" i="6"/>
  <c r="AC2580" i="6" s="1"/>
  <c r="AB2184" i="6"/>
  <c r="AC2184" i="6" s="1"/>
  <c r="AB2124" i="6"/>
  <c r="AC2124" i="6" s="1"/>
  <c r="AB1614" i="6"/>
  <c r="AC1614" i="6" s="1"/>
  <c r="AB1456" i="6"/>
  <c r="AC1456" i="6" s="1"/>
  <c r="AB1512" i="6"/>
  <c r="AC1512" i="6" s="1"/>
  <c r="AC2236" i="6"/>
  <c r="AB2310" i="6"/>
  <c r="AC2310" i="6" s="1"/>
  <c r="AB1816" i="6"/>
  <c r="AC1816" i="6" s="1"/>
  <c r="AB2132" i="6"/>
  <c r="AC2132" i="6" s="1"/>
  <c r="AC2292" i="6"/>
  <c r="AB2142" i="6"/>
  <c r="AC2142" i="6" s="1"/>
  <c r="AC2376" i="6"/>
  <c r="AB1952" i="6"/>
  <c r="AC1952" i="6" s="1"/>
  <c r="AC1896" i="6"/>
  <c r="AC2066" i="6"/>
  <c r="AC1776" i="6"/>
  <c r="AB1846" i="6"/>
  <c r="AC1846" i="6" s="1"/>
  <c r="AB1736" i="6"/>
  <c r="AC1736" i="6" s="1"/>
  <c r="AB1950" i="6"/>
  <c r="AC1950" i="6" s="1"/>
  <c r="AC2100" i="6"/>
  <c r="AB1276" i="6"/>
  <c r="AC1276" i="6" s="1"/>
  <c r="AB1320" i="6"/>
  <c r="AC1320" i="6" s="1"/>
  <c r="AC2106" i="6"/>
  <c r="AC1700" i="6"/>
  <c r="AB1316" i="6"/>
  <c r="AC1316" i="6" s="1"/>
  <c r="AC1526" i="6"/>
  <c r="AE1526" i="6" s="1"/>
  <c r="AH1526" i="6" s="1"/>
  <c r="AB632" i="6"/>
  <c r="AC632" i="6" s="1"/>
  <c r="AB386" i="6"/>
  <c r="AC386" i="6" s="1"/>
  <c r="AB418" i="6"/>
  <c r="AC418" i="6" s="1"/>
  <c r="AB802" i="6"/>
  <c r="AC802" i="6" s="1"/>
  <c r="AB796" i="6"/>
  <c r="AB450" i="6"/>
  <c r="AC450" i="6" s="1"/>
  <c r="AB766" i="6"/>
  <c r="AC766" i="6" s="1"/>
  <c r="AB708" i="6"/>
  <c r="AC708" i="6" s="1"/>
  <c r="AB816" i="6"/>
  <c r="AC816" i="6" s="1"/>
  <c r="AB718" i="6"/>
  <c r="AC718" i="6" s="1"/>
  <c r="AC1206" i="6"/>
  <c r="AG1206" i="6"/>
  <c r="AD1206" i="6" s="1"/>
  <c r="AG978" i="6"/>
  <c r="AD978" i="6" s="1"/>
  <c r="AB462" i="6"/>
  <c r="AC462" i="6" s="1"/>
  <c r="AG382" i="6"/>
  <c r="AD382" i="6" s="1"/>
  <c r="AG972" i="6"/>
  <c r="AD972" i="6" s="1"/>
  <c r="AG582" i="6"/>
  <c r="AD582" i="6" s="1"/>
  <c r="AG646" i="6"/>
  <c r="AD646" i="6" s="1"/>
  <c r="AB2590" i="6"/>
  <c r="AC2590" i="6" s="1"/>
  <c r="AC2462" i="6"/>
  <c r="AB2130" i="6"/>
  <c r="AC2130" i="6" s="1"/>
  <c r="AB1908" i="6"/>
  <c r="AC1908" i="6" s="1"/>
  <c r="AC2490" i="6"/>
  <c r="AG2516" i="6"/>
  <c r="AD2516" i="6" s="1"/>
  <c r="AC2454" i="6"/>
  <c r="AE2454" i="6" s="1"/>
  <c r="AH2454" i="6" s="1"/>
  <c r="AB2520" i="6"/>
  <c r="AC2520" i="6" s="1"/>
  <c r="AG2564" i="6"/>
  <c r="AD2564" i="6" s="1"/>
  <c r="AG2524" i="6"/>
  <c r="AD2524" i="6" s="1"/>
  <c r="AG2174" i="6"/>
  <c r="AD2174" i="6" s="1"/>
  <c r="AG1956" i="6"/>
  <c r="AD1956" i="6" s="1"/>
  <c r="AG2462" i="6"/>
  <c r="AD2462" i="6" s="1"/>
  <c r="AC2476" i="6"/>
  <c r="AE2476" i="6" s="1"/>
  <c r="AH2476" i="6" s="1"/>
  <c r="AG2400" i="6"/>
  <c r="AD2400" i="6" s="1"/>
  <c r="AG2202" i="6"/>
  <c r="AD2202" i="6" s="1"/>
  <c r="AG2176" i="6"/>
  <c r="AD2176" i="6" s="1"/>
  <c r="AG1994" i="6"/>
  <c r="AD1994" i="6" s="1"/>
  <c r="AG1882" i="6"/>
  <c r="AD1882" i="6" s="1"/>
  <c r="AG2490" i="6"/>
  <c r="AD2490" i="6" s="1"/>
  <c r="AG1832" i="6"/>
  <c r="AD1832" i="6" s="1"/>
  <c r="AC2506" i="6"/>
  <c r="AE2506" i="6" s="1"/>
  <c r="AH2506" i="6" s="1"/>
  <c r="AB1806" i="6"/>
  <c r="AC1806" i="6" s="1"/>
  <c r="AB2582" i="6"/>
  <c r="AC2582" i="6" s="1"/>
  <c r="AB2140" i="6"/>
  <c r="AC2140" i="6" s="1"/>
  <c r="AB2058" i="6"/>
  <c r="AC2058" i="6" s="1"/>
  <c r="AB1974" i="6"/>
  <c r="AC1974" i="6" s="1"/>
  <c r="AC2508" i="6"/>
  <c r="AE2508" i="6" s="1"/>
  <c r="AH2508" i="6" s="1"/>
  <c r="AC2556" i="6"/>
  <c r="AE2556" i="6" s="1"/>
  <c r="AH2556" i="6" s="1"/>
  <c r="AC2450" i="6"/>
  <c r="AE2450" i="6" s="1"/>
  <c r="AH2450" i="6" s="1"/>
  <c r="AB1922" i="6"/>
  <c r="AC1922" i="6" s="1"/>
  <c r="AC2112" i="6"/>
  <c r="AE2112" i="6" s="1"/>
  <c r="AH2112" i="6" s="1"/>
  <c r="AC2346" i="6"/>
  <c r="AE2346" i="6" s="1"/>
  <c r="AH2346" i="6" s="1"/>
  <c r="AC2022" i="6"/>
  <c r="AE2022" i="6" s="1"/>
  <c r="AH2022" i="6" s="1"/>
  <c r="AG2334" i="6"/>
  <c r="AD2334" i="6" s="1"/>
  <c r="AG1540" i="6"/>
  <c r="AD1540" i="6" s="1"/>
  <c r="AC2158" i="6"/>
  <c r="AE2158" i="6" s="1"/>
  <c r="AH2158" i="6" s="1"/>
  <c r="AC2068" i="6"/>
  <c r="AE2068" i="6" s="1"/>
  <c r="AH2068" i="6" s="1"/>
  <c r="AC2162" i="6"/>
  <c r="AE2162" i="6" s="1"/>
  <c r="AH2162" i="6" s="1"/>
  <c r="AC2008" i="6"/>
  <c r="AE2008" i="6" s="1"/>
  <c r="AH2008" i="6" s="1"/>
  <c r="AC2110" i="6"/>
  <c r="AE2110" i="6" s="1"/>
  <c r="AH2110" i="6" s="1"/>
  <c r="AC2024" i="6"/>
  <c r="AE2024" i="6" s="1"/>
  <c r="AH2024" i="6" s="1"/>
  <c r="AB2406" i="6"/>
  <c r="AC2406" i="6" s="1"/>
  <c r="AC2412" i="6"/>
  <c r="AE2412" i="6" s="1"/>
  <c r="AH2412" i="6" s="1"/>
  <c r="AC1874" i="6"/>
  <c r="AE1874" i="6" s="1"/>
  <c r="AH1874" i="6" s="1"/>
  <c r="AB2210" i="6"/>
  <c r="AC2210" i="6" s="1"/>
  <c r="AG2236" i="6"/>
  <c r="AD2236" i="6" s="1"/>
  <c r="AG2178" i="6"/>
  <c r="AD2178" i="6" s="1"/>
  <c r="AB1772" i="6"/>
  <c r="AC1772" i="6" s="1"/>
  <c r="AB1804" i="6"/>
  <c r="AC1804" i="6" s="1"/>
  <c r="AC2298" i="6"/>
  <c r="AE2298" i="6" s="1"/>
  <c r="AH2298" i="6" s="1"/>
  <c r="AC2018" i="6"/>
  <c r="AE2018" i="6" s="1"/>
  <c r="AH2018" i="6" s="1"/>
  <c r="AC2036" i="6"/>
  <c r="AE2036" i="6" s="1"/>
  <c r="AH2036" i="6" s="1"/>
  <c r="AC2152" i="6"/>
  <c r="AE2152" i="6" s="1"/>
  <c r="AH2152" i="6" s="1"/>
  <c r="AG2292" i="6"/>
  <c r="AD2292" i="6" s="1"/>
  <c r="AC2382" i="6"/>
  <c r="AE2382" i="6" s="1"/>
  <c r="AH2382" i="6" s="1"/>
  <c r="AC1794" i="6"/>
  <c r="AE1794" i="6" s="1"/>
  <c r="AH1794" i="6" s="1"/>
  <c r="AC2170" i="6"/>
  <c r="AE2170" i="6" s="1"/>
  <c r="AH2170" i="6" s="1"/>
  <c r="AC2228" i="6"/>
  <c r="AE2228" i="6" s="1"/>
  <c r="AH2228" i="6" s="1"/>
  <c r="AC2368" i="6"/>
  <c r="AE2368" i="6" s="1"/>
  <c r="AH2368" i="6" s="1"/>
  <c r="AG2122" i="6"/>
  <c r="AD2122" i="6" s="1"/>
  <c r="AC1738" i="6"/>
  <c r="AE1738" i="6" s="1"/>
  <c r="AH1738" i="6" s="1"/>
  <c r="AC2314" i="6"/>
  <c r="AE2314" i="6" s="1"/>
  <c r="AH2314" i="6" s="1"/>
  <c r="AG2376" i="6"/>
  <c r="AD2376" i="6" s="1"/>
  <c r="AB1488" i="6"/>
  <c r="AC1488" i="6" s="1"/>
  <c r="AC1876" i="6"/>
  <c r="AE1876" i="6" s="1"/>
  <c r="AH1876" i="6" s="1"/>
  <c r="AG2052" i="6"/>
  <c r="AD2052" i="6" s="1"/>
  <c r="AC2020" i="6"/>
  <c r="AE2020" i="6" s="1"/>
  <c r="AH2020" i="6" s="1"/>
  <c r="AC2338" i="6"/>
  <c r="AE2338" i="6" s="1"/>
  <c r="AH2338" i="6" s="1"/>
  <c r="AC1920" i="6"/>
  <c r="AE1920" i="6" s="1"/>
  <c r="AH1920" i="6" s="1"/>
  <c r="AC2386" i="6"/>
  <c r="AE2386" i="6" s="1"/>
  <c r="AH2386" i="6" s="1"/>
  <c r="AG1896" i="6"/>
  <c r="AD1896" i="6" s="1"/>
  <c r="AG2066" i="6"/>
  <c r="AD2066" i="6" s="1"/>
  <c r="AC2240" i="6"/>
  <c r="AE2240" i="6" s="1"/>
  <c r="AH2240" i="6" s="1"/>
  <c r="AG1776" i="6"/>
  <c r="AD1776" i="6" s="1"/>
  <c r="AC1878" i="6"/>
  <c r="AE1878" i="6" s="1"/>
  <c r="AH1878" i="6" s="1"/>
  <c r="AG2126" i="6"/>
  <c r="AD2126" i="6" s="1"/>
  <c r="AC1748" i="6"/>
  <c r="AE1748" i="6" s="1"/>
  <c r="AH1748" i="6" s="1"/>
  <c r="AC2072" i="6"/>
  <c r="AE2072" i="6" s="1"/>
  <c r="AH2072" i="6" s="1"/>
  <c r="AC2078" i="6"/>
  <c r="AE2078" i="6" s="1"/>
  <c r="AH2078" i="6" s="1"/>
  <c r="AC2010" i="6"/>
  <c r="AE2010" i="6" s="1"/>
  <c r="AH2010" i="6" s="1"/>
  <c r="AC1778" i="6"/>
  <c r="AE1778" i="6" s="1"/>
  <c r="AH1778" i="6" s="1"/>
  <c r="AC2260" i="6"/>
  <c r="AE2260" i="6" s="1"/>
  <c r="AH2260" i="6" s="1"/>
  <c r="AC2436" i="6"/>
  <c r="AE2436" i="6" s="1"/>
  <c r="AH2436" i="6" s="1"/>
  <c r="AG2212" i="6"/>
  <c r="AD2212" i="6" s="1"/>
  <c r="AG2100" i="6"/>
  <c r="AD2100" i="6" s="1"/>
  <c r="AB2336" i="6"/>
  <c r="AC2336" i="6" s="1"/>
  <c r="AC1658" i="6"/>
  <c r="AE1658" i="6" s="1"/>
  <c r="AH1658" i="6" s="1"/>
  <c r="AG1342" i="6"/>
  <c r="AD1342" i="6" s="1"/>
  <c r="AB1432" i="6"/>
  <c r="AC1432" i="6" s="1"/>
  <c r="AG1292" i="6"/>
  <c r="AD1292" i="6" s="1"/>
  <c r="AG2106" i="6"/>
  <c r="AD2106" i="6" s="1"/>
  <c r="AG1408" i="6"/>
  <c r="AD1408" i="6" s="1"/>
  <c r="AC2254" i="6"/>
  <c r="AE2254" i="6" s="1"/>
  <c r="AH2254" i="6" s="1"/>
  <c r="AB1372" i="6"/>
  <c r="AC1372" i="6" s="1"/>
  <c r="AC1508" i="6"/>
  <c r="AE1508" i="6" s="1"/>
  <c r="AH1508" i="6" s="1"/>
  <c r="AG1250" i="6"/>
  <c r="AD1250" i="6" s="1"/>
  <c r="AG1700" i="6"/>
  <c r="AD1700" i="6" s="1"/>
  <c r="AG1270" i="6"/>
  <c r="AD1270" i="6" s="1"/>
  <c r="AC1666" i="6"/>
  <c r="AE1344" i="6"/>
  <c r="AH1344" i="6" s="1"/>
  <c r="AB958" i="6"/>
  <c r="AC1296" i="6"/>
  <c r="AE1296" i="6" s="1"/>
  <c r="AH1296" i="6" s="1"/>
  <c r="AG1448" i="6"/>
  <c r="AD1448" i="6" s="1"/>
  <c r="AG1444" i="6"/>
  <c r="AD1444" i="6" s="1"/>
  <c r="AB992" i="6"/>
  <c r="AC992" i="6" s="1"/>
  <c r="AC1220" i="6"/>
  <c r="AE1220" i="6" s="1"/>
  <c r="AH1220" i="6" s="1"/>
  <c r="AC1410" i="6"/>
  <c r="AE1410" i="6" s="1"/>
  <c r="AH1410" i="6" s="1"/>
  <c r="AC1224" i="6"/>
  <c r="AE1224" i="6" s="1"/>
  <c r="AH1224" i="6" s="1"/>
  <c r="AC1304" i="6"/>
  <c r="AE1304" i="6" s="1"/>
  <c r="AH1304" i="6" s="1"/>
  <c r="AB376" i="6"/>
  <c r="AC376" i="6" s="1"/>
  <c r="AC1104" i="6"/>
  <c r="AE1104" i="6" s="1"/>
  <c r="AH1104" i="6" s="1"/>
  <c r="AG796" i="6"/>
  <c r="AD796" i="6" s="1"/>
  <c r="AB622" i="6"/>
  <c r="AG450" i="6"/>
  <c r="AD450" i="6" s="1"/>
  <c r="AG938" i="6"/>
  <c r="AD938" i="6" s="1"/>
  <c r="AB742" i="6"/>
  <c r="AC742" i="6" s="1"/>
  <c r="AG708" i="6"/>
  <c r="AD708" i="6" s="1"/>
  <c r="AC1102" i="6"/>
  <c r="AE1102" i="6" s="1"/>
  <c r="AH1102" i="6" s="1"/>
  <c r="AG816" i="6"/>
  <c r="AD816" i="6" s="1"/>
  <c r="AC1068" i="6"/>
  <c r="AE1068" i="6" s="1"/>
  <c r="AH1068" i="6" s="1"/>
  <c r="AC208" i="6"/>
  <c r="AE208" i="6" s="1"/>
  <c r="AH208" i="6" s="1"/>
  <c r="AC194" i="6"/>
  <c r="AE194" i="6" s="1"/>
  <c r="AH194" i="6" s="1"/>
  <c r="AC522" i="6"/>
  <c r="AG522" i="6"/>
  <c r="AD522" i="6" s="1"/>
  <c r="AC1890" i="6"/>
  <c r="AG1890" i="6"/>
  <c r="AD1890" i="6" s="1"/>
  <c r="AG878" i="6"/>
  <c r="AD878" i="6" s="1"/>
  <c r="AC1382" i="6"/>
  <c r="AG1382" i="6"/>
  <c r="AD1382" i="6" s="1"/>
  <c r="AC1398" i="6"/>
  <c r="AE1398" i="6" s="1"/>
  <c r="AH1398" i="6" s="1"/>
  <c r="AC1622" i="6"/>
  <c r="AE1622" i="6" s="1"/>
  <c r="AH1622" i="6" s="1"/>
  <c r="AC1302" i="6"/>
  <c r="AE1302" i="6" s="1"/>
  <c r="AH1302" i="6" s="1"/>
  <c r="AC1442" i="6"/>
  <c r="AE1442" i="6" s="1"/>
  <c r="AH1442" i="6" s="1"/>
  <c r="AC1400" i="6"/>
  <c r="AE1400" i="6" s="1"/>
  <c r="AH1400" i="6" s="1"/>
  <c r="AB394" i="6"/>
  <c r="AC394" i="6" s="1"/>
  <c r="AB366" i="6"/>
  <c r="AC366" i="6" s="1"/>
  <c r="AC910" i="6"/>
  <c r="AE910" i="6" s="1"/>
  <c r="AH910" i="6" s="1"/>
  <c r="AC1076" i="6"/>
  <c r="AE1076" i="6" s="1"/>
  <c r="AH1076" i="6" s="1"/>
  <c r="AC1126" i="6"/>
  <c r="AE1126" i="6" s="1"/>
  <c r="AH1126" i="6" s="1"/>
  <c r="AB566" i="6"/>
  <c r="AC566" i="6" s="1"/>
  <c r="AC1202" i="6"/>
  <c r="AE1202" i="6" s="1"/>
  <c r="AH1202" i="6" s="1"/>
  <c r="AC1208" i="6"/>
  <c r="AE1208" i="6" s="1"/>
  <c r="AH1208" i="6" s="1"/>
  <c r="AB800" i="6"/>
  <c r="AC800" i="6" s="1"/>
  <c r="AB636" i="6"/>
  <c r="AC636" i="6" s="1"/>
  <c r="AG394" i="6"/>
  <c r="AD394" i="6" s="1"/>
  <c r="AB554" i="6"/>
  <c r="AC554" i="6" s="1"/>
  <c r="AC914" i="6"/>
  <c r="AE914" i="6" s="1"/>
  <c r="AH914" i="6" s="1"/>
  <c r="AG766" i="6"/>
  <c r="AD766" i="6" s="1"/>
  <c r="AB466" i="6"/>
  <c r="AC466" i="6" s="1"/>
  <c r="AC1214" i="6"/>
  <c r="AE1214" i="6" s="1"/>
  <c r="AH1214" i="6" s="1"/>
  <c r="AC1058" i="6"/>
  <c r="AE1058" i="6" s="1"/>
  <c r="AH1058" i="6" s="1"/>
  <c r="AB744" i="6"/>
  <c r="AC744" i="6" s="1"/>
  <c r="AB712" i="6"/>
  <c r="AC712" i="6" s="1"/>
  <c r="AB362" i="6"/>
  <c r="AC362" i="6" s="1"/>
  <c r="AC900" i="6"/>
  <c r="AE900" i="6" s="1"/>
  <c r="AH900" i="6" s="1"/>
  <c r="AC1180" i="6"/>
  <c r="AE1180" i="6" s="1"/>
  <c r="AH1180" i="6" s="1"/>
  <c r="AC324" i="6"/>
  <c r="AE324" i="6" s="1"/>
  <c r="AH324" i="6" s="1"/>
  <c r="AB642" i="6"/>
  <c r="AC642" i="6" s="1"/>
  <c r="AC570" i="6"/>
  <c r="AE570" i="6" s="1"/>
  <c r="AH570" i="6" s="1"/>
  <c r="AB960" i="6"/>
  <c r="AC960" i="6" s="1"/>
  <c r="AC1152" i="6"/>
  <c r="AE1152" i="6" s="1"/>
  <c r="AH1152" i="6" s="1"/>
  <c r="AC1168" i="6"/>
  <c r="AE1168" i="6" s="1"/>
  <c r="AH1168" i="6" s="1"/>
  <c r="AB404" i="6"/>
  <c r="AC404" i="6" s="1"/>
  <c r="AC288" i="6"/>
  <c r="AE288" i="6" s="1"/>
  <c r="AH288" i="6" s="1"/>
  <c r="AB868" i="6"/>
  <c r="AC868" i="6" s="1"/>
  <c r="AC1138" i="6"/>
  <c r="AE1138" i="6" s="1"/>
  <c r="AH1138" i="6" s="1"/>
  <c r="AC1130" i="6"/>
  <c r="AE1130" i="6" s="1"/>
  <c r="AH1130" i="6" s="1"/>
  <c r="AB432" i="6"/>
  <c r="AC432" i="6" s="1"/>
  <c r="AB706" i="6"/>
  <c r="AC706" i="6" s="1"/>
  <c r="AB336" i="6"/>
  <c r="AC336" i="6" s="1"/>
  <c r="AB728" i="6"/>
  <c r="AC728" i="6" s="1"/>
  <c r="AB662" i="6"/>
  <c r="AC662" i="6" s="1"/>
  <c r="AC506" i="6"/>
  <c r="AE506" i="6" s="1"/>
  <c r="AH506" i="6" s="1"/>
  <c r="AC354" i="6"/>
  <c r="AE354" i="6" s="1"/>
  <c r="AH354" i="6" s="1"/>
  <c r="AC298" i="6"/>
  <c r="AE298" i="6" s="1"/>
  <c r="AH298" i="6" s="1"/>
  <c r="AB580" i="6"/>
  <c r="AC580" i="6" s="1"/>
  <c r="AB270" i="6"/>
  <c r="AC270" i="6" s="1"/>
  <c r="AC342" i="6"/>
  <c r="AE342" i="6" s="1"/>
  <c r="AH342" i="6" s="1"/>
  <c r="AC688" i="6"/>
  <c r="AE688" i="6" s="1"/>
  <c r="AH688" i="6" s="1"/>
  <c r="AB414" i="6"/>
  <c r="AC414" i="6" s="1"/>
  <c r="AC482" i="6"/>
  <c r="AE482" i="6" s="1"/>
  <c r="AH482" i="6" s="1"/>
  <c r="AC606" i="6"/>
  <c r="AE606" i="6" s="1"/>
  <c r="AH606" i="6" s="1"/>
  <c r="AB758" i="6"/>
  <c r="AC758" i="6" s="1"/>
  <c r="AC304" i="6"/>
  <c r="AE304" i="6" s="1"/>
  <c r="AH304" i="6" s="1"/>
  <c r="AB684" i="6"/>
  <c r="AC684" i="6" s="1"/>
  <c r="AC588" i="6"/>
  <c r="AE588" i="6" s="1"/>
  <c r="AH588" i="6" s="1"/>
  <c r="AC690" i="6"/>
  <c r="AE690" i="6" s="1"/>
  <c r="AH690" i="6" s="1"/>
  <c r="AC564" i="6"/>
  <c r="AE564" i="6" s="1"/>
  <c r="AH564" i="6" s="1"/>
  <c r="AC312" i="6"/>
  <c r="AE312" i="6" s="1"/>
  <c r="AH312" i="6" s="1"/>
  <c r="AE86" i="6"/>
  <c r="AH86" i="6" s="1"/>
  <c r="AE604" i="6"/>
  <c r="AH604" i="6" s="1"/>
  <c r="AB1338" i="6"/>
  <c r="AC1338" i="6" s="1"/>
  <c r="AB410" i="6"/>
  <c r="AC410" i="6" s="1"/>
  <c r="AC252" i="6"/>
  <c r="AG252" i="6"/>
  <c r="AD252" i="6" s="1"/>
  <c r="AC498" i="6"/>
  <c r="AG498" i="6"/>
  <c r="AD498" i="6" s="1"/>
  <c r="AC2226" i="6"/>
  <c r="AE2226" i="6" s="1"/>
  <c r="AH2226" i="6" s="1"/>
  <c r="AC2128" i="6"/>
  <c r="AE2128" i="6" s="1"/>
  <c r="AH2128" i="6" s="1"/>
  <c r="AC1966" i="6"/>
  <c r="AE1966" i="6" s="1"/>
  <c r="AH1966" i="6" s="1"/>
  <c r="AC1114" i="6"/>
  <c r="AE1114" i="6" s="1"/>
  <c r="AH1114" i="6" s="1"/>
  <c r="AC1174" i="6"/>
  <c r="AE1174" i="6" s="1"/>
  <c r="AH1174" i="6" s="1"/>
  <c r="AB1094" i="6"/>
  <c r="AC1094" i="6" s="1"/>
  <c r="AC1178" i="6"/>
  <c r="AE1178" i="6" s="1"/>
  <c r="AH1178" i="6" s="1"/>
  <c r="AC318" i="6"/>
  <c r="AE318" i="6" s="1"/>
  <c r="AH318" i="6" s="1"/>
  <c r="AB430" i="6"/>
  <c r="AC430" i="6" s="1"/>
  <c r="AB504" i="6"/>
  <c r="AC504" i="6" s="1"/>
  <c r="AC234" i="6"/>
  <c r="AE234" i="6" s="1"/>
  <c r="AH234" i="6" s="1"/>
  <c r="AB740" i="6"/>
  <c r="AC740" i="6" s="1"/>
  <c r="AB710" i="6"/>
  <c r="AC710" i="6" s="1"/>
  <c r="AB780" i="6"/>
  <c r="AC780" i="6" s="1"/>
  <c r="AC356" i="6"/>
  <c r="AE356" i="6" s="1"/>
  <c r="AH356" i="6" s="1"/>
  <c r="AB652" i="6"/>
  <c r="AC652" i="6" s="1"/>
  <c r="AC514" i="6"/>
  <c r="AE514" i="6" s="1"/>
  <c r="AH514" i="6" s="1"/>
  <c r="AC628" i="6"/>
  <c r="AE628" i="6" s="1"/>
  <c r="AH628" i="6" s="1"/>
  <c r="AB388" i="6"/>
  <c r="AC388" i="6" s="1"/>
  <c r="AB788" i="6"/>
  <c r="AC788" i="6" s="1"/>
  <c r="AB660" i="6"/>
  <c r="AC660" i="6" s="1"/>
  <c r="AB644" i="6"/>
  <c r="AC644" i="6" s="1"/>
  <c r="AC682" i="6"/>
  <c r="AE682" i="6" s="1"/>
  <c r="AH682" i="6" s="1"/>
  <c r="AC358" i="6"/>
  <c r="AE358" i="6" s="1"/>
  <c r="AH358" i="6" s="1"/>
  <c r="AC524" i="6"/>
  <c r="AE524" i="6" s="1"/>
  <c r="AH524" i="6" s="1"/>
  <c r="AB168" i="6"/>
  <c r="AC168" i="6" s="1"/>
  <c r="AB260" i="6"/>
  <c r="AC260" i="6" s="1"/>
  <c r="AB158" i="6"/>
  <c r="AC158" i="6" s="1"/>
  <c r="AB202" i="6"/>
  <c r="AC202" i="6" s="1"/>
  <c r="AC226" i="6"/>
  <c r="AE226" i="6" s="1"/>
  <c r="AH226" i="6" s="1"/>
  <c r="AC230" i="6"/>
  <c r="AE230" i="6" s="1"/>
  <c r="AH230" i="6" s="1"/>
  <c r="AB950" i="6"/>
  <c r="AC950" i="6" s="1"/>
  <c r="AB1672" i="6"/>
  <c r="AC1672" i="6" s="1"/>
  <c r="AB1000" i="6"/>
  <c r="AC1000" i="6" s="1"/>
  <c r="AB1676" i="6"/>
  <c r="AC1676" i="6" s="1"/>
  <c r="AC1306" i="6"/>
  <c r="AB1374" i="6"/>
  <c r="AC1374" i="6" s="1"/>
  <c r="AB1688" i="6"/>
  <c r="AC1688" i="6" s="1"/>
  <c r="AB384" i="6"/>
  <c r="AC384" i="6" s="1"/>
  <c r="AC310" i="6"/>
  <c r="AB262" i="6"/>
  <c r="AC262" i="6" s="1"/>
  <c r="AB1640" i="6"/>
  <c r="AC1640" i="6" s="1"/>
  <c r="AC1562" i="6"/>
  <c r="AC220" i="6"/>
  <c r="AB1496" i="6"/>
  <c r="AC1496" i="6" s="1"/>
  <c r="AC624" i="6"/>
  <c r="AC916" i="6"/>
  <c r="AC1156" i="6"/>
  <c r="AC1754" i="6"/>
  <c r="AC550" i="6"/>
  <c r="AC834" i="6"/>
  <c r="AC284" i="6"/>
  <c r="AB832" i="6"/>
  <c r="AC832" i="6" s="1"/>
  <c r="AC2266" i="6"/>
  <c r="AE2266" i="6" s="1"/>
  <c r="AH2266" i="6" s="1"/>
  <c r="AC1958" i="6"/>
  <c r="AE1958" i="6" s="1"/>
  <c r="AH1958" i="6" s="1"/>
  <c r="AC1916" i="6"/>
  <c r="AE1916" i="6" s="1"/>
  <c r="AH1916" i="6" s="1"/>
  <c r="AC1052" i="6"/>
  <c r="AE1052" i="6" s="1"/>
  <c r="AH1052" i="6" s="1"/>
  <c r="AG1274" i="6"/>
  <c r="AD1274" i="6" s="1"/>
  <c r="AC1430" i="6"/>
  <c r="AE1430" i="6" s="1"/>
  <c r="AH1430" i="6" s="1"/>
  <c r="AB200" i="6"/>
  <c r="AC200" i="6" s="1"/>
  <c r="AG1998" i="6"/>
  <c r="AD1998" i="6" s="1"/>
  <c r="AG200" i="6"/>
  <c r="AD200" i="6" s="1"/>
  <c r="AC134" i="6"/>
  <c r="AE134" i="6" s="1"/>
  <c r="AH134" i="6" s="1"/>
  <c r="AG724" i="6"/>
  <c r="AD724" i="6" s="1"/>
  <c r="AC1548" i="6"/>
  <c r="AE1548" i="6" s="1"/>
  <c r="AH1548" i="6" s="1"/>
  <c r="AG888" i="6"/>
  <c r="AD888" i="6" s="1"/>
  <c r="AG1306" i="6"/>
  <c r="AD1306" i="6" s="1"/>
  <c r="AG1880" i="6"/>
  <c r="AD1880" i="6" s="1"/>
  <c r="AC1812" i="6"/>
  <c r="AE1812" i="6" s="1"/>
  <c r="AH1812" i="6" s="1"/>
  <c r="AC2096" i="6"/>
  <c r="AE2096" i="6" s="1"/>
  <c r="AH2096" i="6" s="1"/>
  <c r="AC2214" i="6"/>
  <c r="AE2214" i="6" s="1"/>
  <c r="AH2214" i="6" s="1"/>
  <c r="AG500" i="6"/>
  <c r="AD500" i="6" s="1"/>
  <c r="AC1132" i="6"/>
  <c r="AE1132" i="6" s="1"/>
  <c r="AH1132" i="6" s="1"/>
  <c r="AG152" i="6"/>
  <c r="AD152" i="6" s="1"/>
  <c r="AG310" i="6"/>
  <c r="AD310" i="6" s="1"/>
  <c r="AE480" i="6"/>
  <c r="AH480" i="6" s="1"/>
  <c r="AE1436" i="6"/>
  <c r="AH1436" i="6" s="1"/>
  <c r="AG1500" i="6"/>
  <c r="AD1500" i="6" s="1"/>
  <c r="AC2498" i="6"/>
  <c r="AE2498" i="6" s="1"/>
  <c r="AH2498" i="6" s="1"/>
  <c r="AC2358" i="6"/>
  <c r="AC282" i="6"/>
  <c r="AE282" i="6" s="1"/>
  <c r="AH282" i="6" s="1"/>
  <c r="AG1562" i="6"/>
  <c r="AD1562" i="6" s="1"/>
  <c r="AG220" i="6"/>
  <c r="AD220" i="6" s="1"/>
  <c r="AC1352" i="6"/>
  <c r="AE1352" i="6" s="1"/>
  <c r="AH1352" i="6" s="1"/>
  <c r="AC1664" i="6"/>
  <c r="AE1664" i="6" s="1"/>
  <c r="AH1664" i="6" s="1"/>
  <c r="AG2528" i="6"/>
  <c r="AD2528" i="6" s="1"/>
  <c r="AC140" i="6"/>
  <c r="AE140" i="6" s="1"/>
  <c r="AH140" i="6" s="1"/>
  <c r="AC216" i="6"/>
  <c r="AE216" i="6" s="1"/>
  <c r="AH216" i="6" s="1"/>
  <c r="AC2392" i="6"/>
  <c r="AE2392" i="6" s="1"/>
  <c r="AH2392" i="6" s="1"/>
  <c r="AG160" i="6"/>
  <c r="AD160" i="6" s="1"/>
  <c r="AG374" i="6"/>
  <c r="AD374" i="6" s="1"/>
  <c r="AG364" i="6"/>
  <c r="AD364" i="6" s="1"/>
  <c r="AC464" i="6"/>
  <c r="AE464" i="6" s="1"/>
  <c r="AH464" i="6" s="1"/>
  <c r="AG624" i="6"/>
  <c r="AD624" i="6" s="1"/>
  <c r="AG916" i="6"/>
  <c r="AD916" i="6" s="1"/>
  <c r="AG1156" i="6"/>
  <c r="AD1156" i="6" s="1"/>
  <c r="AG896" i="6"/>
  <c r="AD896" i="6" s="1"/>
  <c r="AC1608" i="6"/>
  <c r="AE1608" i="6" s="1"/>
  <c r="AH1608" i="6" s="1"/>
  <c r="AC2404" i="6"/>
  <c r="AE2404" i="6" s="1"/>
  <c r="AH2404" i="6" s="1"/>
  <c r="AC2456" i="6"/>
  <c r="AE2456" i="6" s="1"/>
  <c r="AH2456" i="6" s="1"/>
  <c r="AB368" i="6"/>
  <c r="AC368" i="6" s="1"/>
  <c r="AB1312" i="6"/>
  <c r="AC1312" i="6" s="1"/>
  <c r="AC1412" i="6"/>
  <c r="AE1412" i="6" s="1"/>
  <c r="AH1412" i="6" s="1"/>
  <c r="AC2302" i="6"/>
  <c r="AE2302" i="6" s="1"/>
  <c r="AH2302" i="6" s="1"/>
  <c r="AC536" i="6"/>
  <c r="AE536" i="6" s="1"/>
  <c r="AH536" i="6" s="1"/>
  <c r="AC1516" i="6"/>
  <c r="AE1516" i="6" s="1"/>
  <c r="AH1516" i="6" s="1"/>
  <c r="AC2446" i="6"/>
  <c r="AE2446" i="6" s="1"/>
  <c r="AH2446" i="6" s="1"/>
  <c r="AG1754" i="6"/>
  <c r="AD1754" i="6" s="1"/>
  <c r="AC2558" i="6"/>
  <c r="AE2558" i="6" s="1"/>
  <c r="AH2558" i="6" s="1"/>
  <c r="AG550" i="6"/>
  <c r="AD550" i="6" s="1"/>
  <c r="AG834" i="6"/>
  <c r="AD834" i="6" s="1"/>
  <c r="AC1084" i="6"/>
  <c r="AE1084" i="6" s="1"/>
  <c r="AH1084" i="6" s="1"/>
  <c r="AB1258" i="6"/>
  <c r="AC1258" i="6" s="1"/>
  <c r="AC1576" i="6"/>
  <c r="AE1576" i="6" s="1"/>
  <c r="AH1576" i="6" s="1"/>
  <c r="AC2432" i="6"/>
  <c r="AE2432" i="6" s="1"/>
  <c r="AH2432" i="6" s="1"/>
  <c r="AC2094" i="6"/>
  <c r="AE2094" i="6" s="1"/>
  <c r="AH2094" i="6" s="1"/>
  <c r="AC1894" i="6"/>
  <c r="AE1894" i="6" s="1"/>
  <c r="AH1894" i="6" s="1"/>
  <c r="AC2244" i="6"/>
  <c r="AE2244" i="6" s="1"/>
  <c r="AH2244" i="6" s="1"/>
  <c r="AC1720" i="6"/>
  <c r="AE1720" i="6" s="1"/>
  <c r="AH1720" i="6" s="1"/>
  <c r="AC2494" i="6"/>
  <c r="AE2494" i="6" s="1"/>
  <c r="AH2494" i="6" s="1"/>
  <c r="AC1236" i="6"/>
  <c r="AE1236" i="6" s="1"/>
  <c r="AH1236" i="6" s="1"/>
  <c r="AG2526" i="6"/>
  <c r="AD2526" i="6" s="1"/>
  <c r="AG284" i="6"/>
  <c r="AD284" i="6" s="1"/>
  <c r="AG402" i="6"/>
  <c r="AD402" i="6" s="1"/>
  <c r="AC2360" i="6"/>
  <c r="AE2360" i="6" s="1"/>
  <c r="AH2360" i="6" s="1"/>
  <c r="AG166" i="6"/>
  <c r="AD166" i="6" s="1"/>
  <c r="AG424" i="6"/>
  <c r="AD424" i="6" s="1"/>
  <c r="AC610" i="6"/>
  <c r="AE610" i="6" s="1"/>
  <c r="AH610" i="6" s="1"/>
  <c r="AC1642" i="6"/>
  <c r="AE1642" i="6" s="1"/>
  <c r="AH1642" i="6" s="1"/>
  <c r="AB794" i="6"/>
  <c r="AC794" i="6" s="1"/>
  <c r="AG1362" i="6"/>
  <c r="AD1362" i="6" s="1"/>
  <c r="AB1910" i="6"/>
  <c r="AC1910" i="6" s="1"/>
  <c r="AC2030" i="6"/>
  <c r="AE2030" i="6" s="1"/>
  <c r="AH2030" i="6" s="1"/>
  <c r="AC1972" i="6"/>
  <c r="AE1972" i="6" s="1"/>
  <c r="AH1972" i="6" s="1"/>
  <c r="AC1906" i="6"/>
  <c r="AE1906" i="6" s="1"/>
  <c r="AH1906" i="6" s="1"/>
  <c r="AC2082" i="6"/>
  <c r="AE2082" i="6" s="1"/>
  <c r="AH2082" i="6" s="1"/>
  <c r="AC2006" i="6"/>
  <c r="AE2006" i="6" s="1"/>
  <c r="AH2006" i="6" s="1"/>
  <c r="AC2256" i="6"/>
  <c r="AE2256" i="6" s="1"/>
  <c r="AH2256" i="6" s="1"/>
  <c r="AC2268" i="6"/>
  <c r="AE2268" i="6" s="1"/>
  <c r="AH2268" i="6" s="1"/>
  <c r="AC1852" i="6"/>
  <c r="AE1852" i="6" s="1"/>
  <c r="AH1852" i="6" s="1"/>
  <c r="AC1864" i="6"/>
  <c r="AE1864" i="6" s="1"/>
  <c r="AH1864" i="6" s="1"/>
  <c r="AC2232" i="6"/>
  <c r="AE2232" i="6" s="1"/>
  <c r="AH2232" i="6" s="1"/>
  <c r="AB1786" i="6"/>
  <c r="AC1786" i="6" s="1"/>
  <c r="AE1786" i="6" s="1"/>
  <c r="AH1786" i="6" s="1"/>
  <c r="AB1480" i="6"/>
  <c r="AC1480" i="6" s="1"/>
  <c r="AE1480" i="6" s="1"/>
  <c r="AH1480" i="6" s="1"/>
  <c r="AB1652" i="6"/>
  <c r="AC1652" i="6" s="1"/>
  <c r="AE1652" i="6" s="1"/>
  <c r="AH1652" i="6" s="1"/>
  <c r="AB1646" i="6"/>
  <c r="AC1646" i="6" s="1"/>
  <c r="AE1646" i="6" s="1"/>
  <c r="AH1646" i="6" s="1"/>
  <c r="AB1460" i="6"/>
  <c r="AC1460" i="6" s="1"/>
  <c r="AE1460" i="6" s="1"/>
  <c r="AH1460" i="6" s="1"/>
  <c r="AB1468" i="6"/>
  <c r="AC1468" i="6" s="1"/>
  <c r="AE1468" i="6" s="1"/>
  <c r="AH1468" i="6" s="1"/>
  <c r="AB1630" i="6"/>
  <c r="AC1630" i="6" s="1"/>
  <c r="AE1630" i="6" s="1"/>
  <c r="AH1630" i="6" s="1"/>
  <c r="AC1288" i="6"/>
  <c r="AE1288" i="6" s="1"/>
  <c r="AH1288" i="6" s="1"/>
  <c r="AB1314" i="6"/>
  <c r="AC1314" i="6" s="1"/>
  <c r="AE1314" i="6" s="1"/>
  <c r="AH1314" i="6" s="1"/>
  <c r="AB1286" i="6"/>
  <c r="AC1286" i="6" s="1"/>
  <c r="AG1286" i="6"/>
  <c r="AD1286" i="6" s="1"/>
  <c r="AB1434" i="6"/>
  <c r="AC1434" i="6" s="1"/>
  <c r="AB1350" i="6"/>
  <c r="AC1350" i="6" s="1"/>
  <c r="AB1232" i="6"/>
  <c r="AC1232" i="6" s="1"/>
  <c r="AG822" i="6"/>
  <c r="AD822" i="6" s="1"/>
  <c r="AC848" i="6"/>
  <c r="AE848" i="6" s="1"/>
  <c r="AH848" i="6" s="1"/>
  <c r="AC280" i="6"/>
  <c r="AE280" i="6" s="1"/>
  <c r="AH280" i="6" s="1"/>
  <c r="AC608" i="6"/>
  <c r="AE608" i="6" s="1"/>
  <c r="AH608" i="6" s="1"/>
  <c r="AC214" i="6"/>
  <c r="AE214" i="6" s="1"/>
  <c r="AH214" i="6" s="1"/>
  <c r="AE2482" i="6"/>
  <c r="AH2482" i="6" s="1"/>
  <c r="AE2486" i="6"/>
  <c r="AH2486" i="6" s="1"/>
  <c r="AC2492" i="6"/>
  <c r="AE2492" i="6" s="1"/>
  <c r="AH2492" i="6" s="1"/>
  <c r="AE2592" i="6"/>
  <c r="AH2592" i="6" s="1"/>
  <c r="AC1552" i="6"/>
  <c r="AC1592" i="6"/>
  <c r="AC1574" i="6"/>
  <c r="AB1392" i="6"/>
  <c r="AC1392" i="6" s="1"/>
  <c r="AG1638" i="6"/>
  <c r="AD1638" i="6" s="1"/>
  <c r="AC1638" i="6"/>
  <c r="AB1018" i="6"/>
  <c r="AC1018" i="6" s="1"/>
  <c r="AG1018" i="6"/>
  <c r="AD1018" i="6" s="1"/>
  <c r="AB1012" i="6"/>
  <c r="AC1012" i="6" s="1"/>
  <c r="AB818" i="6"/>
  <c r="AC818" i="6" s="1"/>
  <c r="AG818" i="6"/>
  <c r="AD818" i="6" s="1"/>
  <c r="AB1192" i="6"/>
  <c r="AC1192" i="6" s="1"/>
  <c r="AG1192" i="6"/>
  <c r="AD1192" i="6" s="1"/>
  <c r="AB982" i="6"/>
  <c r="AC982" i="6" s="1"/>
  <c r="AG982" i="6"/>
  <c r="AD982" i="6" s="1"/>
  <c r="AB970" i="6"/>
  <c r="AC970" i="6" s="1"/>
  <c r="AG970" i="6"/>
  <c r="AD970" i="6" s="1"/>
  <c r="AB986" i="6"/>
  <c r="AC986" i="6" s="1"/>
  <c r="AG986" i="6"/>
  <c r="AD986" i="6" s="1"/>
  <c r="AB872" i="6"/>
  <c r="AC872" i="6" s="1"/>
  <c r="AG872" i="6"/>
  <c r="AD872" i="6" s="1"/>
  <c r="AB1370" i="6"/>
  <c r="AC1370" i="6" s="1"/>
  <c r="AG1370" i="6"/>
  <c r="AD1370" i="6" s="1"/>
  <c r="AG944" i="6"/>
  <c r="AD944" i="6" s="1"/>
  <c r="AG1298" i="6"/>
  <c r="AD1298" i="6" s="1"/>
  <c r="AB1308" i="6"/>
  <c r="AC1308" i="6" s="1"/>
  <c r="AB1322" i="6"/>
  <c r="AC1322" i="6" s="1"/>
  <c r="AB826" i="6"/>
  <c r="AC826" i="6" s="1"/>
  <c r="AG826" i="6"/>
  <c r="AD826" i="6" s="1"/>
  <c r="AB1040" i="6"/>
  <c r="AC1040" i="6" s="1"/>
  <c r="AG1040" i="6"/>
  <c r="AD1040" i="6" s="1"/>
  <c r="AC1254" i="6"/>
  <c r="AE1254" i="6" s="1"/>
  <c r="AH1254" i="6" s="1"/>
  <c r="AC1116" i="6"/>
  <c r="AE1116" i="6" s="1"/>
  <c r="AH1116" i="6" s="1"/>
  <c r="AC238" i="6"/>
  <c r="AE238" i="6" s="1"/>
  <c r="AH238" i="6" s="1"/>
  <c r="AC248" i="6"/>
  <c r="AE248" i="6" s="1"/>
  <c r="AH248" i="6" s="1"/>
  <c r="AC246" i="6"/>
  <c r="AE246" i="6" s="1"/>
  <c r="AH246" i="6" s="1"/>
  <c r="AE2530" i="6"/>
  <c r="AH2530" i="6" s="1"/>
  <c r="AG2590" i="6"/>
  <c r="AD2590" i="6" s="1"/>
  <c r="AG2520" i="6"/>
  <c r="AD2520" i="6" s="1"/>
  <c r="AE2458" i="6"/>
  <c r="AH2458" i="6" s="1"/>
  <c r="AG2538" i="6"/>
  <c r="AD2538" i="6" s="1"/>
  <c r="AG2488" i="6"/>
  <c r="AD2488" i="6" s="1"/>
  <c r="AC2562" i="6"/>
  <c r="AE2562" i="6" s="1"/>
  <c r="AH2562" i="6" s="1"/>
  <c r="AG2580" i="6"/>
  <c r="AD2580" i="6" s="1"/>
  <c r="AG2184" i="6"/>
  <c r="AD2184" i="6" s="1"/>
  <c r="AG2124" i="6"/>
  <c r="AD2124" i="6" s="1"/>
  <c r="AC2586" i="6"/>
  <c r="AE2586" i="6" s="1"/>
  <c r="AH2586" i="6" s="1"/>
  <c r="AE2444" i="6"/>
  <c r="AH2444" i="6" s="1"/>
  <c r="AG2204" i="6"/>
  <c r="AD2204" i="6" s="1"/>
  <c r="AG2130" i="6"/>
  <c r="AD2130" i="6" s="1"/>
  <c r="AG1908" i="6"/>
  <c r="AD1908" i="6" s="1"/>
  <c r="AG1806" i="6"/>
  <c r="AD1806" i="6" s="1"/>
  <c r="AE2572" i="6"/>
  <c r="AH2572" i="6" s="1"/>
  <c r="AG2582" i="6"/>
  <c r="AD2582" i="6" s="1"/>
  <c r="AG2140" i="6"/>
  <c r="AD2140" i="6" s="1"/>
  <c r="AG2058" i="6"/>
  <c r="AD2058" i="6" s="1"/>
  <c r="AG1974" i="6"/>
  <c r="AD1974" i="6" s="1"/>
  <c r="AG1922" i="6"/>
  <c r="AD1922" i="6" s="1"/>
  <c r="AE2316" i="6"/>
  <c r="AH2316" i="6" s="1"/>
  <c r="AE2148" i="6"/>
  <c r="AH2148" i="6" s="1"/>
  <c r="AE2166" i="6"/>
  <c r="AH2166" i="6" s="1"/>
  <c r="AE2342" i="6"/>
  <c r="AH2342" i="6" s="1"/>
  <c r="AE1764" i="6"/>
  <c r="AH1764" i="6" s="1"/>
  <c r="AE1856" i="6"/>
  <c r="AH1856" i="6" s="1"/>
  <c r="AG1614" i="6"/>
  <c r="AD1614" i="6" s="1"/>
  <c r="AG1456" i="6"/>
  <c r="AD1456" i="6" s="1"/>
  <c r="AG2406" i="6"/>
  <c r="AD2406" i="6" s="1"/>
  <c r="AG2210" i="6"/>
  <c r="AD2210" i="6" s="1"/>
  <c r="AG1512" i="6"/>
  <c r="AD1512" i="6" s="1"/>
  <c r="AE1514" i="6"/>
  <c r="AH1514" i="6" s="1"/>
  <c r="AG2310" i="6"/>
  <c r="AD2310" i="6" s="1"/>
  <c r="AG1772" i="6"/>
  <c r="AD1772" i="6" s="1"/>
  <c r="AG1804" i="6"/>
  <c r="AD1804" i="6" s="1"/>
  <c r="AE2330" i="6"/>
  <c r="AH2330" i="6" s="1"/>
  <c r="AG1816" i="6"/>
  <c r="AD1816" i="6" s="1"/>
  <c r="AE1934" i="6"/>
  <c r="AH1934" i="6" s="1"/>
  <c r="AC2004" i="6"/>
  <c r="AE2004" i="6" s="1"/>
  <c r="AH2004" i="6" s="1"/>
  <c r="AG2132" i="6"/>
  <c r="AD2132" i="6" s="1"/>
  <c r="AC2156" i="6"/>
  <c r="AE2156" i="6" s="1"/>
  <c r="AH2156" i="6" s="1"/>
  <c r="AG2142" i="6"/>
  <c r="AD2142" i="6" s="1"/>
  <c r="AE2074" i="6"/>
  <c r="AH2074" i="6" s="1"/>
  <c r="AG1952" i="6"/>
  <c r="AD1952" i="6" s="1"/>
  <c r="AC2150" i="6"/>
  <c r="AE2150" i="6" s="1"/>
  <c r="AH2150" i="6" s="1"/>
  <c r="AC2186" i="6"/>
  <c r="AE2186" i="6" s="1"/>
  <c r="AH2186" i="6" s="1"/>
  <c r="AG1846" i="6"/>
  <c r="AD1846" i="6" s="1"/>
  <c r="AG1736" i="6"/>
  <c r="AD1736" i="6" s="1"/>
  <c r="AC1978" i="6"/>
  <c r="AE1978" i="6" s="1"/>
  <c r="AH1978" i="6" s="1"/>
  <c r="AE1518" i="6"/>
  <c r="AH1518" i="6" s="1"/>
  <c r="AG1950" i="6"/>
  <c r="AD1950" i="6" s="1"/>
  <c r="AE2234" i="6"/>
  <c r="AH2234" i="6" s="1"/>
  <c r="AC1572" i="6"/>
  <c r="AE1572" i="6" s="1"/>
  <c r="AH1572" i="6" s="1"/>
  <c r="AG2336" i="6"/>
  <c r="AD2336" i="6" s="1"/>
  <c r="AC1692" i="6"/>
  <c r="AE1692" i="6" s="1"/>
  <c r="AH1692" i="6" s="1"/>
  <c r="AC1782" i="6"/>
  <c r="AE1782" i="6" s="1"/>
  <c r="AH1782" i="6" s="1"/>
  <c r="AE1680" i="6"/>
  <c r="AH1680" i="6" s="1"/>
  <c r="AC1466" i="6"/>
  <c r="AE1466" i="6" s="1"/>
  <c r="AH1466" i="6" s="1"/>
  <c r="AG1276" i="6"/>
  <c r="AD1276" i="6" s="1"/>
  <c r="AG1432" i="6"/>
  <c r="AD1432" i="6" s="1"/>
  <c r="AG1320" i="6"/>
  <c r="AD1320" i="6" s="1"/>
  <c r="AE1366" i="6"/>
  <c r="AH1366" i="6" s="1"/>
  <c r="AC1660" i="6"/>
  <c r="AE1660" i="6" s="1"/>
  <c r="AH1660" i="6" s="1"/>
  <c r="AG1372" i="6"/>
  <c r="AD1372" i="6" s="1"/>
  <c r="AE1472" i="6"/>
  <c r="AH1472" i="6" s="1"/>
  <c r="AE1902" i="6"/>
  <c r="AH1902" i="6" s="1"/>
  <c r="AC1594" i="6"/>
  <c r="AE1594" i="6" s="1"/>
  <c r="AH1594" i="6" s="1"/>
  <c r="AE1536" i="6"/>
  <c r="AH1536" i="6" s="1"/>
  <c r="AG1552" i="6"/>
  <c r="AD1552" i="6" s="1"/>
  <c r="AG1666" i="6"/>
  <c r="AD1666" i="6" s="1"/>
  <c r="AG1592" i="6"/>
  <c r="AD1592" i="6" s="1"/>
  <c r="AC1588" i="6"/>
  <c r="AE1588" i="6" s="1"/>
  <c r="AH1588" i="6" s="1"/>
  <c r="AG1574" i="6"/>
  <c r="AD1574" i="6" s="1"/>
  <c r="AC1716" i="6"/>
  <c r="AE1716" i="6" s="1"/>
  <c r="AH1716" i="6" s="1"/>
  <c r="AE1324" i="6"/>
  <c r="AH1324" i="6" s="1"/>
  <c r="AG1394" i="6"/>
  <c r="AD1394" i="6" s="1"/>
  <c r="AE1268" i="6"/>
  <c r="AH1268" i="6" s="1"/>
  <c r="AC1234" i="6"/>
  <c r="AE1234" i="6" s="1"/>
  <c r="AH1234" i="6" s="1"/>
  <c r="AG1090" i="6"/>
  <c r="AD1090" i="6" s="1"/>
  <c r="AG1016" i="6"/>
  <c r="AD1016" i="6" s="1"/>
  <c r="AG964" i="6"/>
  <c r="AD964" i="6" s="1"/>
  <c r="AG1190" i="6"/>
  <c r="AD1190" i="6" s="1"/>
  <c r="AG980" i="6"/>
  <c r="AD980" i="6" s="1"/>
  <c r="AG1008" i="6"/>
  <c r="AD1008" i="6" s="1"/>
  <c r="AG976" i="6"/>
  <c r="AD976" i="6" s="1"/>
  <c r="AG1256" i="6"/>
  <c r="AD1256" i="6" s="1"/>
  <c r="AG1032" i="6"/>
  <c r="AD1032" i="6" s="1"/>
  <c r="AG994" i="6"/>
  <c r="AD994" i="6" s="1"/>
  <c r="AC1422" i="6"/>
  <c r="AE1422" i="6" s="1"/>
  <c r="AH1422" i="6" s="1"/>
  <c r="AC492" i="6"/>
  <c r="AE492" i="6" s="1"/>
  <c r="AH492" i="6" s="1"/>
  <c r="AC236" i="6"/>
  <c r="AE236" i="6" s="1"/>
  <c r="AH236" i="6" s="1"/>
  <c r="AG24" i="6"/>
  <c r="AD24" i="6" s="1"/>
  <c r="AC24" i="6"/>
  <c r="AB104" i="6"/>
  <c r="AC104" i="6" s="1"/>
  <c r="AB256" i="6"/>
  <c r="AC256" i="6" s="1"/>
  <c r="AB180" i="6"/>
  <c r="AC180" i="6" s="1"/>
  <c r="AB116" i="6"/>
  <c r="AC116" i="6" s="1"/>
  <c r="AB680" i="6"/>
  <c r="AC680" i="6" s="1"/>
  <c r="AB1042" i="6"/>
  <c r="AC1042" i="6" s="1"/>
  <c r="AB1188" i="6"/>
  <c r="AC1188" i="6" s="1"/>
  <c r="AB1426" i="6"/>
  <c r="AC1426" i="6" s="1"/>
  <c r="AB1244" i="6"/>
  <c r="AC1244" i="6" s="1"/>
  <c r="AB1616" i="6"/>
  <c r="AC1616" i="6" s="1"/>
  <c r="AB1510" i="6"/>
  <c r="AC1510" i="6" s="1"/>
  <c r="AB1606" i="6"/>
  <c r="AC1606" i="6" s="1"/>
  <c r="AB2300" i="6"/>
  <c r="AC2300" i="6" s="1"/>
  <c r="AC136" i="6"/>
  <c r="AG40" i="6"/>
  <c r="AD40" i="6" s="1"/>
  <c r="AB100" i="6"/>
  <c r="AC100" i="6" s="1"/>
  <c r="AB66" i="6"/>
  <c r="AC66" i="6" s="1"/>
  <c r="AB748" i="6"/>
  <c r="AC748" i="6" s="1"/>
  <c r="AB738" i="6"/>
  <c r="AC738" i="6" s="1"/>
  <c r="AB380" i="6"/>
  <c r="AC380" i="6" s="1"/>
  <c r="AB782" i="6"/>
  <c r="AC782" i="6" s="1"/>
  <c r="AB416" i="6"/>
  <c r="AC416" i="6" s="1"/>
  <c r="AB886" i="6"/>
  <c r="AC886" i="6" s="1"/>
  <c r="AB912" i="6"/>
  <c r="AC912" i="6" s="1"/>
  <c r="AB1170" i="6"/>
  <c r="AC1170" i="6" s="1"/>
  <c r="AB876" i="6"/>
  <c r="AC876" i="6" s="1"/>
  <c r="AB936" i="6"/>
  <c r="AC936" i="6" s="1"/>
  <c r="AB840" i="6"/>
  <c r="AC840" i="6" s="1"/>
  <c r="AB1184" i="6"/>
  <c r="AC1184" i="6" s="1"/>
  <c r="AB1980" i="6"/>
  <c r="AC1980" i="6" s="1"/>
  <c r="AB2248" i="6"/>
  <c r="AC2248" i="6" s="1"/>
  <c r="AB1756" i="6"/>
  <c r="AC1756" i="6" s="1"/>
  <c r="AG1316" i="6"/>
  <c r="AD1316" i="6" s="1"/>
  <c r="AE1226" i="6"/>
  <c r="AH1226" i="6" s="1"/>
  <c r="AE1266" i="6"/>
  <c r="AH1266" i="6" s="1"/>
  <c r="AG992" i="6"/>
  <c r="AD992" i="6" s="1"/>
  <c r="AE1318" i="6"/>
  <c r="AH1318" i="6" s="1"/>
  <c r="AE1290" i="6"/>
  <c r="AH1290" i="6" s="1"/>
  <c r="AC930" i="6"/>
  <c r="AE930" i="6" s="1"/>
  <c r="AH930" i="6" s="1"/>
  <c r="AC1112" i="6"/>
  <c r="AE1112" i="6" s="1"/>
  <c r="AH1112" i="6" s="1"/>
  <c r="AE820" i="6"/>
  <c r="AH820" i="6" s="1"/>
  <c r="AG632" i="6"/>
  <c r="AD632" i="6" s="1"/>
  <c r="AG366" i="6"/>
  <c r="AD366" i="6" s="1"/>
  <c r="AC898" i="6"/>
  <c r="AE898" i="6" s="1"/>
  <c r="AH898" i="6" s="1"/>
  <c r="AC1186" i="6"/>
  <c r="AE1186" i="6" s="1"/>
  <c r="AH1186" i="6" s="1"/>
  <c r="AG418" i="6"/>
  <c r="AD418" i="6" s="1"/>
  <c r="AG376" i="6"/>
  <c r="AD376" i="6" s="1"/>
  <c r="AG802" i="6"/>
  <c r="AD802" i="6" s="1"/>
  <c r="AC856" i="6"/>
  <c r="AE856" i="6" s="1"/>
  <c r="AH856" i="6" s="1"/>
  <c r="AG800" i="6"/>
  <c r="AD800" i="6" s="1"/>
  <c r="AG636" i="6"/>
  <c r="AD636" i="6" s="1"/>
  <c r="AG554" i="6"/>
  <c r="AD554" i="6" s="1"/>
  <c r="AE1204" i="6"/>
  <c r="AH1204" i="6" s="1"/>
  <c r="AE882" i="6"/>
  <c r="AH882" i="6" s="1"/>
  <c r="AC1166" i="6"/>
  <c r="AE1166" i="6" s="1"/>
  <c r="AH1166" i="6" s="1"/>
  <c r="AG744" i="6"/>
  <c r="AD744" i="6" s="1"/>
  <c r="AG712" i="6"/>
  <c r="AD712" i="6" s="1"/>
  <c r="AG362" i="6"/>
  <c r="AD362" i="6" s="1"/>
  <c r="AG718" i="6"/>
  <c r="AD718" i="6" s="1"/>
  <c r="AG960" i="6"/>
  <c r="AD960" i="6" s="1"/>
  <c r="AG1094" i="6"/>
  <c r="AD1094" i="6" s="1"/>
  <c r="AE1054" i="6"/>
  <c r="AH1054" i="6" s="1"/>
  <c r="AE476" i="6"/>
  <c r="AH476" i="6" s="1"/>
  <c r="AE1048" i="6"/>
  <c r="AH1048" i="6" s="1"/>
  <c r="AC408" i="6"/>
  <c r="AG868" i="6"/>
  <c r="AD868" i="6" s="1"/>
  <c r="AC286" i="6"/>
  <c r="AE286" i="6" s="1"/>
  <c r="AH286" i="6" s="1"/>
  <c r="AG432" i="6"/>
  <c r="AD432" i="6" s="1"/>
  <c r="AG706" i="6"/>
  <c r="AD706" i="6" s="1"/>
  <c r="AE704" i="6"/>
  <c r="AH704" i="6" s="1"/>
  <c r="AG430" i="6"/>
  <c r="AD430" i="6" s="1"/>
  <c r="AG504" i="6"/>
  <c r="AD504" i="6" s="1"/>
  <c r="AG740" i="6"/>
  <c r="AD740" i="6" s="1"/>
  <c r="AG336" i="6"/>
  <c r="AD336" i="6" s="1"/>
  <c r="AG728" i="6"/>
  <c r="AD728" i="6" s="1"/>
  <c r="AC648" i="6"/>
  <c r="AE648" i="6" s="1"/>
  <c r="AH648" i="6" s="1"/>
  <c r="AG710" i="6"/>
  <c r="AD710" i="6" s="1"/>
  <c r="AG780" i="6"/>
  <c r="AD780" i="6" s="1"/>
  <c r="AG652" i="6"/>
  <c r="AD652" i="6" s="1"/>
  <c r="AG388" i="6"/>
  <c r="AD388" i="6" s="1"/>
  <c r="AG662" i="6"/>
  <c r="AD662" i="6" s="1"/>
  <c r="AE754" i="6"/>
  <c r="AH754" i="6" s="1"/>
  <c r="AG580" i="6"/>
  <c r="AD580" i="6" s="1"/>
  <c r="AG270" i="6"/>
  <c r="AD270" i="6" s="1"/>
  <c r="AC686" i="6"/>
  <c r="AE686" i="6" s="1"/>
  <c r="AH686" i="6" s="1"/>
  <c r="AG414" i="6"/>
  <c r="AD414" i="6" s="1"/>
  <c r="AG788" i="6"/>
  <c r="AD788" i="6" s="1"/>
  <c r="AG660" i="6"/>
  <c r="AD660" i="6" s="1"/>
  <c r="AG644" i="6"/>
  <c r="AD644" i="6" s="1"/>
  <c r="AG758" i="6"/>
  <c r="AD758" i="6" s="1"/>
  <c r="AG684" i="6"/>
  <c r="AD684" i="6" s="1"/>
  <c r="AC224" i="6"/>
  <c r="AE224" i="6" s="1"/>
  <c r="AH224" i="6" s="1"/>
  <c r="AE118" i="6"/>
  <c r="AH118" i="6" s="1"/>
  <c r="AE674" i="6"/>
  <c r="AH674" i="6" s="1"/>
  <c r="AG168" i="6"/>
  <c r="AD168" i="6" s="1"/>
  <c r="AG260" i="6"/>
  <c r="AD260" i="6" s="1"/>
  <c r="AE122" i="6"/>
  <c r="AH122" i="6" s="1"/>
  <c r="AG158" i="6"/>
  <c r="AD158" i="6" s="1"/>
  <c r="AG202" i="6"/>
  <c r="AD202" i="6" s="1"/>
  <c r="AG136" i="6"/>
  <c r="AD136" i="6" s="1"/>
  <c r="AE196" i="6"/>
  <c r="AH196" i="6" s="1"/>
  <c r="AE70" i="6"/>
  <c r="AH70" i="6" s="1"/>
  <c r="AE108" i="6"/>
  <c r="AH108" i="6" s="1"/>
  <c r="AE96" i="6"/>
  <c r="AH96" i="6" s="1"/>
  <c r="AE18" i="6"/>
  <c r="AH18" i="6" s="1"/>
  <c r="AE174" i="6"/>
  <c r="AH174" i="6" s="1"/>
  <c r="AE1122" i="6"/>
  <c r="AH1122" i="6" s="1"/>
  <c r="AE890" i="6"/>
  <c r="AH890" i="6" s="1"/>
  <c r="AE1598" i="6"/>
  <c r="AH1598" i="6" s="1"/>
  <c r="AE1628" i="6"/>
  <c r="AH1628" i="6" s="1"/>
  <c r="AE1506" i="6"/>
  <c r="AH1506" i="6" s="1"/>
  <c r="AB1022" i="6"/>
  <c r="AC1022" i="6" s="1"/>
  <c r="AB1044" i="6"/>
  <c r="AC1044" i="6" s="1"/>
  <c r="AB1144" i="6"/>
  <c r="AC1144" i="6" s="1"/>
  <c r="AB1486" i="6"/>
  <c r="AC1486" i="6" s="1"/>
  <c r="AG1486" i="6"/>
  <c r="AD1486" i="6" s="1"/>
  <c r="AB1520" i="6"/>
  <c r="AC1520" i="6" s="1"/>
  <c r="AE1520" i="6" s="1"/>
  <c r="AH1520" i="6" s="1"/>
  <c r="AB2032" i="6"/>
  <c r="AC2032" i="6" s="1"/>
  <c r="AE2032" i="6" s="1"/>
  <c r="AH2032" i="6" s="1"/>
  <c r="AC2478" i="6"/>
  <c r="AE2478" i="6" s="1"/>
  <c r="AH2478" i="6" s="1"/>
  <c r="AB350" i="6"/>
  <c r="AC350" i="6" s="1"/>
  <c r="AB1020" i="6"/>
  <c r="AC1020" i="6" s="1"/>
  <c r="AB1336" i="6"/>
  <c r="AC1336" i="6" s="1"/>
  <c r="AG1336" i="6"/>
  <c r="AD1336" i="6" s="1"/>
  <c r="AB1992" i="6"/>
  <c r="AC1992" i="6" s="1"/>
  <c r="AB1914" i="6"/>
  <c r="AC1914" i="6" s="1"/>
  <c r="AB1840" i="6"/>
  <c r="AC1840" i="6" s="1"/>
  <c r="AB2340" i="6"/>
  <c r="AC2340" i="6" s="1"/>
  <c r="AE2352" i="6"/>
  <c r="AH2352" i="6" s="1"/>
  <c r="AE2390" i="6"/>
  <c r="AH2390" i="6" s="1"/>
  <c r="AE2348" i="6"/>
  <c r="AH2348" i="6" s="1"/>
  <c r="AE1834" i="6"/>
  <c r="AH1834" i="6" s="1"/>
  <c r="AE2222" i="6"/>
  <c r="AH2222" i="6" s="1"/>
  <c r="AE2102" i="6"/>
  <c r="AH2102" i="6" s="1"/>
  <c r="AE2262" i="6"/>
  <c r="AH2262" i="6" s="1"/>
  <c r="AE2366" i="6"/>
  <c r="AH2366" i="6" s="1"/>
  <c r="AE12" i="6"/>
  <c r="AH12" i="6" s="1"/>
  <c r="AE184" i="6"/>
  <c r="AH184" i="6" s="1"/>
  <c r="AE726" i="6"/>
  <c r="AH726" i="6" s="1"/>
  <c r="AE698" i="6"/>
  <c r="AH698" i="6" s="1"/>
  <c r="AE1014" i="6"/>
  <c r="AH1014" i="6" s="1"/>
  <c r="AG950" i="6"/>
  <c r="AD950" i="6" s="1"/>
  <c r="AE1262" i="6"/>
  <c r="AH1262" i="6" s="1"/>
  <c r="AE1260" i="6"/>
  <c r="AH1260" i="6" s="1"/>
  <c r="AE1566" i="6"/>
  <c r="AH1566" i="6" s="1"/>
  <c r="AE1564" i="6"/>
  <c r="AH1564" i="6" s="1"/>
  <c r="AE1662" i="6"/>
  <c r="AH1662" i="6" s="1"/>
  <c r="AE2224" i="6"/>
  <c r="AH2224" i="6" s="1"/>
  <c r="AE2208" i="6"/>
  <c r="AH2208" i="6" s="1"/>
  <c r="AE2134" i="6"/>
  <c r="AH2134" i="6" s="1"/>
  <c r="AE2362" i="6"/>
  <c r="AH2362" i="6" s="1"/>
  <c r="AE2264" i="6"/>
  <c r="AH2264" i="6" s="1"/>
  <c r="AE2424" i="6"/>
  <c r="AH2424" i="6" s="1"/>
  <c r="AE2574" i="6"/>
  <c r="AH2574" i="6" s="1"/>
  <c r="AE2540" i="6"/>
  <c r="AH2540" i="6" s="1"/>
  <c r="AE560" i="6"/>
  <c r="AH560" i="6" s="1"/>
  <c r="AE1142" i="6"/>
  <c r="AH1142" i="6" s="1"/>
  <c r="AE1078" i="6"/>
  <c r="AH1078" i="6" s="1"/>
  <c r="AE1060" i="6"/>
  <c r="AH1060" i="6" s="1"/>
  <c r="AE1504" i="6"/>
  <c r="AH1504" i="6" s="1"/>
  <c r="AE1550" i="6"/>
  <c r="AH1550" i="6" s="1"/>
  <c r="AE1678" i="6"/>
  <c r="AH1678" i="6" s="1"/>
  <c r="AE1650" i="6"/>
  <c r="AH1650" i="6" s="1"/>
  <c r="AG1672" i="6"/>
  <c r="AD1672" i="6" s="1"/>
  <c r="AE1968" i="6"/>
  <c r="AH1968" i="6" s="1"/>
  <c r="AE1740" i="6"/>
  <c r="AH1740" i="6" s="1"/>
  <c r="AE2452" i="6"/>
  <c r="AH2452" i="6" s="1"/>
  <c r="AE2510" i="6"/>
  <c r="AH2510" i="6" s="1"/>
  <c r="AE172" i="6"/>
  <c r="AH172" i="6" s="1"/>
  <c r="AE1150" i="6"/>
  <c r="AH1150" i="6" s="1"/>
  <c r="AE1066" i="6"/>
  <c r="AH1066" i="6" s="1"/>
  <c r="AE824" i="6"/>
  <c r="AH824" i="6" s="1"/>
  <c r="AE1172" i="6"/>
  <c r="AH1172" i="6" s="1"/>
  <c r="AE1064" i="6"/>
  <c r="AH1064" i="6" s="1"/>
  <c r="AE966" i="6"/>
  <c r="AH966" i="6" s="1"/>
  <c r="AE1182" i="6"/>
  <c r="AH1182" i="6" s="1"/>
  <c r="AG1000" i="6"/>
  <c r="AD1000" i="6" s="1"/>
  <c r="AE1356" i="6"/>
  <c r="AH1356" i="6" s="1"/>
  <c r="AE952" i="6"/>
  <c r="AH952" i="6" s="1"/>
  <c r="AE1242" i="6"/>
  <c r="AH1242" i="6" s="1"/>
  <c r="AE1542" i="6"/>
  <c r="AH1542" i="6" s="1"/>
  <c r="AE1476" i="6"/>
  <c r="AH1476" i="6" s="1"/>
  <c r="AE1634" i="6"/>
  <c r="AH1634" i="6" s="1"/>
  <c r="AG1676" i="6"/>
  <c r="AD1676" i="6" s="1"/>
  <c r="AE2350" i="6"/>
  <c r="AH2350" i="6" s="1"/>
  <c r="AE2280" i="6"/>
  <c r="AH2280" i="6" s="1"/>
  <c r="AE2154" i="6"/>
  <c r="AH2154" i="6" s="1"/>
  <c r="AE1948" i="6"/>
  <c r="AH1948" i="6" s="1"/>
  <c r="AE2584" i="6"/>
  <c r="AH2584" i="6" s="1"/>
  <c r="AE36" i="6"/>
  <c r="AH36" i="6" s="1"/>
  <c r="AE762" i="6"/>
  <c r="AH762" i="6" s="1"/>
  <c r="AE874" i="6"/>
  <c r="AH874" i="6" s="1"/>
  <c r="AE880" i="6"/>
  <c r="AH880" i="6" s="1"/>
  <c r="AE1414" i="6"/>
  <c r="AH1414" i="6" s="1"/>
  <c r="AE1498" i="6"/>
  <c r="AH1498" i="6" s="1"/>
  <c r="AE1654" i="6"/>
  <c r="AH1654" i="6" s="1"/>
  <c r="AE1928" i="6"/>
  <c r="AH1928" i="6" s="1"/>
  <c r="AE2276" i="6"/>
  <c r="AH2276" i="6" s="1"/>
  <c r="AE2116" i="6"/>
  <c r="AH2116" i="6" s="1"/>
  <c r="AE2054" i="6"/>
  <c r="AH2054" i="6" s="1"/>
  <c r="AE1792" i="6"/>
  <c r="AH1792" i="6" s="1"/>
  <c r="AE1098" i="6"/>
  <c r="AH1098" i="6" s="1"/>
  <c r="AE2286" i="6"/>
  <c r="AH2286" i="6" s="1"/>
  <c r="AE2550" i="6"/>
  <c r="AH2550" i="6" s="1"/>
  <c r="AE1440" i="6"/>
  <c r="AH1440" i="6" s="1"/>
  <c r="AE1438" i="6"/>
  <c r="AH1438" i="6" s="1"/>
  <c r="AE1726" i="6"/>
  <c r="AH1726" i="6" s="1"/>
  <c r="AE314" i="6"/>
  <c r="AH314" i="6" s="1"/>
  <c r="AE1100" i="6"/>
  <c r="AH1100" i="6" s="1"/>
  <c r="AE1926" i="6"/>
  <c r="AH1926" i="6" s="1"/>
  <c r="AE2566" i="6"/>
  <c r="AH2566" i="6" s="1"/>
  <c r="AE968" i="6"/>
  <c r="AH968" i="6" s="1"/>
  <c r="AG1374" i="6"/>
  <c r="AD1374" i="6" s="1"/>
  <c r="AG1688" i="6"/>
  <c r="AD1688" i="6" s="1"/>
  <c r="AE1858" i="6"/>
  <c r="AH1858" i="6" s="1"/>
  <c r="AE52" i="6"/>
  <c r="AH52" i="6" s="1"/>
  <c r="AE640" i="6"/>
  <c r="AH640" i="6" s="1"/>
  <c r="AG384" i="6"/>
  <c r="AD384" i="6" s="1"/>
  <c r="AE1006" i="6"/>
  <c r="AH1006" i="6" s="1"/>
  <c r="AE1124" i="6"/>
  <c r="AH1124" i="6" s="1"/>
  <c r="AC2064" i="6"/>
  <c r="AE2064" i="6" s="1"/>
  <c r="AH2064" i="6" s="1"/>
  <c r="AE2468" i="6"/>
  <c r="AH2468" i="6" s="1"/>
  <c r="AE2552" i="6"/>
  <c r="AH2552" i="6" s="1"/>
  <c r="AG262" i="6"/>
  <c r="AD262" i="6" s="1"/>
  <c r="AE902" i="6"/>
  <c r="AH902" i="6" s="1"/>
  <c r="AE2358" i="6"/>
  <c r="AH2358" i="6" s="1"/>
  <c r="AG1640" i="6"/>
  <c r="AD1640" i="6" s="1"/>
  <c r="AE1744" i="6"/>
  <c r="AH1744" i="6" s="1"/>
  <c r="AE1702" i="6"/>
  <c r="AH1702" i="6" s="1"/>
  <c r="AE2044" i="6"/>
  <c r="AH2044" i="6" s="1"/>
  <c r="AE696" i="6"/>
  <c r="AH696" i="6" s="1"/>
  <c r="AG1496" i="6"/>
  <c r="AD1496" i="6" s="1"/>
  <c r="AE2434" i="6"/>
  <c r="AH2434" i="6" s="1"/>
  <c r="AE2578" i="6"/>
  <c r="AH2578" i="6" s="1"/>
  <c r="AE1450" i="6"/>
  <c r="AH1450" i="6" s="1"/>
  <c r="AE2182" i="6"/>
  <c r="AH2182" i="6" s="1"/>
  <c r="AE2274" i="6"/>
  <c r="AH2274" i="6" s="1"/>
  <c r="AE1730" i="6"/>
  <c r="AH1730" i="6" s="1"/>
  <c r="AE2544" i="6"/>
  <c r="AH2544" i="6" s="1"/>
  <c r="AG368" i="6"/>
  <c r="AD368" i="6" s="1"/>
  <c r="AE534" i="6"/>
  <c r="AH534" i="6" s="1"/>
  <c r="AE2502" i="6"/>
  <c r="AH2502" i="6" s="1"/>
  <c r="AG1312" i="6"/>
  <c r="AD1312" i="6" s="1"/>
  <c r="AE1556" i="6"/>
  <c r="AH1556" i="6" s="1"/>
  <c r="AE2312" i="6"/>
  <c r="AH2312" i="6" s="1"/>
  <c r="AE2460" i="6"/>
  <c r="AH2460" i="6" s="1"/>
  <c r="AE1490" i="6"/>
  <c r="AH1490" i="6" s="1"/>
  <c r="AE2318" i="6"/>
  <c r="AH2318" i="6" s="1"/>
  <c r="AE106" i="6"/>
  <c r="AH106" i="6" s="1"/>
  <c r="AE486" i="6"/>
  <c r="AH486" i="6" s="1"/>
  <c r="AE472" i="6"/>
  <c r="AH472" i="6" s="1"/>
  <c r="AE1120" i="6"/>
  <c r="AH1120" i="6" s="1"/>
  <c r="AE906" i="6"/>
  <c r="AH906" i="6" s="1"/>
  <c r="AE844" i="6"/>
  <c r="AH844" i="6" s="1"/>
  <c r="AG1258" i="6"/>
  <c r="AD1258" i="6" s="1"/>
  <c r="AE1558" i="6"/>
  <c r="AH1558" i="6" s="1"/>
  <c r="AE1712" i="6"/>
  <c r="AH1712" i="6" s="1"/>
  <c r="AE2180" i="6"/>
  <c r="AH2180" i="6" s="1"/>
  <c r="AE2380" i="6"/>
  <c r="AH2380" i="6" s="1"/>
  <c r="AE1722" i="6"/>
  <c r="AH1722" i="6" s="1"/>
  <c r="AE1752" i="6"/>
  <c r="AH1752" i="6" s="1"/>
  <c r="AE2172" i="6"/>
  <c r="AH2172" i="6" s="1"/>
  <c r="AE1942" i="6"/>
  <c r="AH1942" i="6" s="1"/>
  <c r="AE2160" i="6"/>
  <c r="AH2160" i="6" s="1"/>
  <c r="AE700" i="6"/>
  <c r="AH700" i="6" s="1"/>
  <c r="AE1798" i="6"/>
  <c r="AH1798" i="6" s="1"/>
  <c r="AE72" i="6"/>
  <c r="AH72" i="6" s="1"/>
  <c r="AE1380" i="6"/>
  <c r="AH1380" i="6" s="1"/>
  <c r="AE2374" i="6"/>
  <c r="AH2374" i="6" s="1"/>
  <c r="AE790" i="6"/>
  <c r="AH790" i="6" s="1"/>
  <c r="AG832" i="6"/>
  <c r="AD832" i="6" s="1"/>
  <c r="AE2050" i="6"/>
  <c r="AH2050" i="6" s="1"/>
  <c r="AG794" i="6"/>
  <c r="AD794" i="6" s="1"/>
  <c r="AE530" i="6"/>
  <c r="AH530" i="6" s="1"/>
  <c r="AE1154" i="6"/>
  <c r="AH1154" i="6" s="1"/>
  <c r="AE2190" i="6"/>
  <c r="AH2190" i="6" s="1"/>
  <c r="AG1910" i="6"/>
  <c r="AD1910" i="6" s="1"/>
  <c r="AE1776" i="6" l="1"/>
  <c r="AH1776" i="6" s="1"/>
  <c r="AE938" i="6"/>
  <c r="AH938" i="6" s="1"/>
  <c r="AE1404" i="6"/>
  <c r="AH1404" i="6" s="1"/>
  <c r="AE364" i="6"/>
  <c r="AH364" i="6" s="1"/>
  <c r="AE2542" i="6"/>
  <c r="AH2542" i="6" s="1"/>
  <c r="AE508" i="6"/>
  <c r="AH508" i="6" s="1"/>
  <c r="AE414" i="6"/>
  <c r="AH414" i="6" s="1"/>
  <c r="AE376" i="6"/>
  <c r="AH376" i="6" s="1"/>
  <c r="AE2178" i="6"/>
  <c r="AH2178" i="6" s="1"/>
  <c r="AE254" i="6"/>
  <c r="AH254" i="6" s="1"/>
  <c r="AE598" i="6"/>
  <c r="AH598" i="6" s="1"/>
  <c r="AE1364" i="6"/>
  <c r="AH1364" i="6" s="1"/>
  <c r="AE1802" i="6"/>
  <c r="AH1802" i="6" s="1"/>
  <c r="AE424" i="6"/>
  <c r="AH424" i="6" s="1"/>
  <c r="AE1804" i="6"/>
  <c r="AH1804" i="6" s="1"/>
  <c r="AE1988" i="6"/>
  <c r="AH1988" i="6" s="1"/>
  <c r="AE1340" i="6"/>
  <c r="AH1340" i="6" s="1"/>
  <c r="AE684" i="6"/>
  <c r="AH684" i="6" s="1"/>
  <c r="AE1274" i="6"/>
  <c r="AH1274" i="6" s="1"/>
  <c r="AE444" i="6"/>
  <c r="AH444" i="6" s="1"/>
  <c r="AE1614" i="6"/>
  <c r="AH1614" i="6" s="1"/>
  <c r="AE1456" i="6"/>
  <c r="AH1456" i="6" s="1"/>
  <c r="AE870" i="6"/>
  <c r="AH870" i="6" s="1"/>
  <c r="AE1996" i="6"/>
  <c r="AH1996" i="6" s="1"/>
  <c r="AE1500" i="6"/>
  <c r="AH1500" i="6" s="1"/>
  <c r="AE1486" i="6"/>
  <c r="AH1486" i="6" s="1"/>
  <c r="AE504" i="6"/>
  <c r="AH504" i="6" s="1"/>
  <c r="AE802" i="6"/>
  <c r="AH802" i="6" s="1"/>
  <c r="AE2490" i="6"/>
  <c r="AH2490" i="6" s="1"/>
  <c r="AE344" i="6"/>
  <c r="AH344" i="6" s="1"/>
  <c r="AE2428" i="6"/>
  <c r="AH2428" i="6" s="1"/>
  <c r="AE712" i="6"/>
  <c r="AH712" i="6" s="1"/>
  <c r="AE2288" i="6"/>
  <c r="AH2288" i="6" s="1"/>
  <c r="AE1896" i="6"/>
  <c r="AH1896" i="6" s="1"/>
  <c r="AE1250" i="6"/>
  <c r="AH1250" i="6" s="1"/>
  <c r="AE370" i="6"/>
  <c r="AH370" i="6" s="1"/>
  <c r="AE264" i="6"/>
  <c r="AH264" i="6" s="1"/>
  <c r="AE554" i="6"/>
  <c r="AH554" i="6" s="1"/>
  <c r="AE678" i="6"/>
  <c r="AH678" i="6" s="1"/>
  <c r="AE734" i="6"/>
  <c r="AH734" i="6" s="1"/>
  <c r="AE1686" i="6"/>
  <c r="AH1686" i="6" s="1"/>
  <c r="AE368" i="6"/>
  <c r="AH368" i="6" s="1"/>
  <c r="AE1374" i="6"/>
  <c r="AH1374" i="6" s="1"/>
  <c r="AE566" i="6"/>
  <c r="AH566" i="6" s="1"/>
  <c r="AE2336" i="6"/>
  <c r="AH2336" i="6" s="1"/>
  <c r="AE1772" i="6"/>
  <c r="AH1772" i="6" s="1"/>
  <c r="AE152" i="6"/>
  <c r="AH152" i="6" s="1"/>
  <c r="AE2236" i="6"/>
  <c r="AH2236" i="6" s="1"/>
  <c r="AE1284" i="6"/>
  <c r="AH1284" i="6" s="1"/>
  <c r="AE1210" i="6"/>
  <c r="AH1210" i="6" s="1"/>
  <c r="AE552" i="6"/>
  <c r="AH552" i="6" s="1"/>
  <c r="AE634" i="6"/>
  <c r="AH634" i="6" s="1"/>
  <c r="AE2406" i="6"/>
  <c r="AH2406" i="6" s="1"/>
  <c r="AE1298" i="6"/>
  <c r="AH1298" i="6" s="1"/>
  <c r="AE2526" i="6"/>
  <c r="AH2526" i="6" s="1"/>
  <c r="AE776" i="6"/>
  <c r="AH776" i="6" s="1"/>
  <c r="AE2200" i="6"/>
  <c r="AH2200" i="6" s="1"/>
  <c r="AE2400" i="6"/>
  <c r="AH2400" i="6" s="1"/>
  <c r="AE1140" i="6"/>
  <c r="AH1140" i="6" s="1"/>
  <c r="AE2590" i="6"/>
  <c r="AH2590" i="6" s="1"/>
  <c r="AE1028" i="6"/>
  <c r="AH1028" i="6" s="1"/>
  <c r="AE1640" i="6"/>
  <c r="AH1640" i="6" s="1"/>
  <c r="AE1012" i="6"/>
  <c r="AH1012" i="6" s="1"/>
  <c r="AE1388" i="6"/>
  <c r="AH1388" i="6" s="1"/>
  <c r="AE220" i="6"/>
  <c r="AH220" i="6" s="1"/>
  <c r="AE1306" i="6"/>
  <c r="AH1306" i="6" s="1"/>
  <c r="AC1292" i="6"/>
  <c r="AE1292" i="6" s="1"/>
  <c r="AH1292" i="6" s="1"/>
  <c r="AE662" i="6"/>
  <c r="AH662" i="6" s="1"/>
  <c r="AE500" i="6"/>
  <c r="AH500" i="6" s="1"/>
  <c r="AE1732" i="6"/>
  <c r="AH1732" i="6" s="1"/>
  <c r="AE1754" i="6"/>
  <c r="AH1754" i="6" s="1"/>
  <c r="AE916" i="6"/>
  <c r="AH916" i="6" s="1"/>
  <c r="AE2066" i="6"/>
  <c r="AH2066" i="6" s="1"/>
  <c r="AE2106" i="6"/>
  <c r="AH2106" i="6" s="1"/>
  <c r="AE1482" i="6"/>
  <c r="AH1482" i="6" s="1"/>
  <c r="AE1860" i="6"/>
  <c r="AH1860" i="6" s="1"/>
  <c r="AE2132" i="6"/>
  <c r="AH2132" i="6" s="1"/>
  <c r="AE1156" i="6"/>
  <c r="AH1156" i="6" s="1"/>
  <c r="AE998" i="6"/>
  <c r="AH998" i="6" s="1"/>
  <c r="AE2056" i="6"/>
  <c r="AH2056" i="6" s="1"/>
  <c r="AE1218" i="6"/>
  <c r="AH1218" i="6" s="1"/>
  <c r="AE1908" i="6"/>
  <c r="AH1908" i="6" s="1"/>
  <c r="AE1880" i="6"/>
  <c r="AH1880" i="6" s="1"/>
  <c r="AC2522" i="6"/>
  <c r="AE2522" i="6" s="1"/>
  <c r="AH2522" i="6" s="1"/>
  <c r="AE632" i="6"/>
  <c r="AH632" i="6" s="1"/>
  <c r="AE2184" i="6"/>
  <c r="AH2184" i="6" s="1"/>
  <c r="AE2292" i="6"/>
  <c r="AH2292" i="6" s="1"/>
  <c r="AE2462" i="6"/>
  <c r="AH2462" i="6" s="1"/>
  <c r="AE668" i="6"/>
  <c r="AH668" i="6" s="1"/>
  <c r="AE2332" i="6"/>
  <c r="AH2332" i="6" s="1"/>
  <c r="AE466" i="6"/>
  <c r="AH466" i="6" s="1"/>
  <c r="AE2334" i="6"/>
  <c r="AH2334" i="6" s="1"/>
  <c r="AE392" i="6"/>
  <c r="AH392" i="6" s="1"/>
  <c r="AE1952" i="6"/>
  <c r="AH1952" i="6" s="1"/>
  <c r="AE1252" i="6"/>
  <c r="AH1252" i="6" s="1"/>
  <c r="AE262" i="6"/>
  <c r="AH262" i="6" s="1"/>
  <c r="AE710" i="6"/>
  <c r="AH710" i="6" s="1"/>
  <c r="AE2124" i="6"/>
  <c r="AH2124" i="6" s="1"/>
  <c r="AE742" i="6"/>
  <c r="AH742" i="6" s="1"/>
  <c r="AE1956" i="6"/>
  <c r="AH1956" i="6" s="1"/>
  <c r="AC2176" i="6"/>
  <c r="AE2176" i="6" s="1"/>
  <c r="AH2176" i="6" s="1"/>
  <c r="AE156" i="6"/>
  <c r="AH156" i="6" s="1"/>
  <c r="AE862" i="6"/>
  <c r="AH862" i="6" s="1"/>
  <c r="AE702" i="6"/>
  <c r="AH702" i="6" s="1"/>
  <c r="AE1540" i="6"/>
  <c r="AH1540" i="6" s="1"/>
  <c r="AE956" i="6"/>
  <c r="AH956" i="6" s="1"/>
  <c r="AE1300" i="6"/>
  <c r="AH1300" i="6" s="1"/>
  <c r="AE816" i="6"/>
  <c r="AH816" i="6" s="1"/>
  <c r="AE338" i="6"/>
  <c r="AH338" i="6" s="1"/>
  <c r="AE1922" i="6"/>
  <c r="AH1922" i="6" s="1"/>
  <c r="AE1000" i="6"/>
  <c r="AH1000" i="6" s="1"/>
  <c r="AE780" i="6"/>
  <c r="AH780" i="6" s="1"/>
  <c r="AE2582" i="6"/>
  <c r="AH2582" i="6" s="1"/>
  <c r="AE162" i="6"/>
  <c r="AH162" i="6" s="1"/>
  <c r="AE752" i="6"/>
  <c r="AH752" i="6" s="1"/>
  <c r="AE2430" i="6"/>
  <c r="AH2430" i="6" s="1"/>
  <c r="AE456" i="6"/>
  <c r="AH456" i="6" s="1"/>
  <c r="AE512" i="6"/>
  <c r="AH512" i="6" s="1"/>
  <c r="AE854" i="6"/>
  <c r="AH854" i="6" s="1"/>
  <c r="AE310" i="6"/>
  <c r="AH310" i="6" s="1"/>
  <c r="AE718" i="6"/>
  <c r="AH718" i="6" s="1"/>
  <c r="AE2580" i="6"/>
  <c r="AH2580" i="6" s="1"/>
  <c r="AE454" i="6"/>
  <c r="AH454" i="6" s="1"/>
  <c r="AE1910" i="6"/>
  <c r="AH1910" i="6" s="1"/>
  <c r="AE832" i="6"/>
  <c r="AH832" i="6" s="1"/>
  <c r="AE1998" i="6"/>
  <c r="AH1998" i="6" s="1"/>
  <c r="AE430" i="6"/>
  <c r="AH430" i="6" s="1"/>
  <c r="AE2140" i="6"/>
  <c r="AH2140" i="6" s="1"/>
  <c r="AE1286" i="6"/>
  <c r="AH1286" i="6" s="1"/>
  <c r="AE2202" i="6"/>
  <c r="AH2202" i="6" s="1"/>
  <c r="AE382" i="6"/>
  <c r="AH382" i="6" s="1"/>
  <c r="AE658" i="6"/>
  <c r="AH658" i="6" s="1"/>
  <c r="AE2426" i="6"/>
  <c r="AH2426" i="6" s="1"/>
  <c r="AE664" i="6"/>
  <c r="AH664" i="6" s="1"/>
  <c r="AE2092" i="6"/>
  <c r="AH2092" i="6" s="1"/>
  <c r="AE798" i="6"/>
  <c r="AH798" i="6" s="1"/>
  <c r="AE992" i="6"/>
  <c r="AH992" i="6" s="1"/>
  <c r="AE1312" i="6"/>
  <c r="AH1312" i="6" s="1"/>
  <c r="AE1666" i="6"/>
  <c r="AH1666" i="6" s="1"/>
  <c r="AE794" i="6"/>
  <c r="AH794" i="6" s="1"/>
  <c r="AE950" i="6"/>
  <c r="AH950" i="6" s="1"/>
  <c r="AE168" i="6"/>
  <c r="AH168" i="6" s="1"/>
  <c r="AE336" i="6"/>
  <c r="AH336" i="6" s="1"/>
  <c r="AE1816" i="6"/>
  <c r="AH1816" i="6" s="1"/>
  <c r="AE1484" i="6"/>
  <c r="AH1484" i="6" s="1"/>
  <c r="AE166" i="6"/>
  <c r="AH166" i="6" s="1"/>
  <c r="AC888" i="6"/>
  <c r="AE888" i="6" s="1"/>
  <c r="AH888" i="6" s="1"/>
  <c r="AE2524" i="6"/>
  <c r="AH2524" i="6" s="1"/>
  <c r="AE1206" i="6"/>
  <c r="AH1206" i="6" s="1"/>
  <c r="AE2328" i="6"/>
  <c r="AH2328" i="6" s="1"/>
  <c r="AE406" i="6"/>
  <c r="AH406" i="6" s="1"/>
  <c r="AE388" i="6"/>
  <c r="AH388" i="6" s="1"/>
  <c r="AE2414" i="6"/>
  <c r="AH2414" i="6" s="1"/>
  <c r="AE758" i="6"/>
  <c r="AH758" i="6" s="1"/>
  <c r="AE1094" i="6"/>
  <c r="AH1094" i="6" s="1"/>
  <c r="AE636" i="6"/>
  <c r="AH636" i="6" s="1"/>
  <c r="AE1950" i="6"/>
  <c r="AH1950" i="6" s="1"/>
  <c r="AE896" i="6"/>
  <c r="AH896" i="6" s="1"/>
  <c r="AE200" i="6"/>
  <c r="AH200" i="6" s="1"/>
  <c r="AE866" i="6"/>
  <c r="AH866" i="6" s="1"/>
  <c r="AE2174" i="6"/>
  <c r="AH2174" i="6" s="1"/>
  <c r="AC646" i="6"/>
  <c r="AE646" i="6" s="1"/>
  <c r="AH646" i="6" s="1"/>
  <c r="AE978" i="6"/>
  <c r="AH978" i="6" s="1"/>
  <c r="AE1228" i="6"/>
  <c r="AH1228" i="6" s="1"/>
  <c r="AE1492" i="6"/>
  <c r="AH1492" i="6" s="1"/>
  <c r="AE498" i="6"/>
  <c r="AH498" i="6" s="1"/>
  <c r="AC582" i="6"/>
  <c r="AE582" i="6" s="1"/>
  <c r="AH582" i="6" s="1"/>
  <c r="AE2480" i="6"/>
  <c r="AH2480" i="6" s="1"/>
  <c r="AE418" i="6"/>
  <c r="AH418" i="6" s="1"/>
  <c r="AE2204" i="6"/>
  <c r="AH2204" i="6" s="1"/>
  <c r="AE2532" i="6"/>
  <c r="AH2532" i="6" s="1"/>
  <c r="AE160" i="6"/>
  <c r="AH160" i="6" s="1"/>
  <c r="AE834" i="6"/>
  <c r="AH834" i="6" s="1"/>
  <c r="AE2052" i="6"/>
  <c r="AH2052" i="6" s="1"/>
  <c r="AE450" i="6"/>
  <c r="AH450" i="6" s="1"/>
  <c r="AE974" i="6"/>
  <c r="AH974" i="6" s="1"/>
  <c r="AE422" i="6"/>
  <c r="AH422" i="6" s="1"/>
  <c r="AE990" i="6"/>
  <c r="AH990" i="6" s="1"/>
  <c r="AE1970" i="6"/>
  <c r="AH1970" i="6" s="1"/>
  <c r="AE1342" i="6"/>
  <c r="AH1342" i="6" s="1"/>
  <c r="AE1334" i="6"/>
  <c r="AH1334" i="6" s="1"/>
  <c r="AE2138" i="6"/>
  <c r="AH2138" i="6" s="1"/>
  <c r="AE1676" i="6"/>
  <c r="AH1676" i="6" s="1"/>
  <c r="AE788" i="6"/>
  <c r="AH788" i="6" s="1"/>
  <c r="AE706" i="6"/>
  <c r="AH706" i="6" s="1"/>
  <c r="AE744" i="6"/>
  <c r="AH744" i="6" s="1"/>
  <c r="AE374" i="6"/>
  <c r="AH374" i="6" s="1"/>
  <c r="AE410" i="6"/>
  <c r="AH410" i="6" s="1"/>
  <c r="AE1882" i="6"/>
  <c r="AH1882" i="6" s="1"/>
  <c r="AE766" i="6"/>
  <c r="AH766" i="6" s="1"/>
  <c r="AE2122" i="6"/>
  <c r="AH2122" i="6" s="1"/>
  <c r="AE626" i="6"/>
  <c r="AH626" i="6" s="1"/>
  <c r="AE2370" i="6"/>
  <c r="AH2370" i="6" s="1"/>
  <c r="AE724" i="6"/>
  <c r="AH724" i="6" s="1"/>
  <c r="AE448" i="6"/>
  <c r="AH448" i="6" s="1"/>
  <c r="AE1494" i="6"/>
  <c r="AH1494" i="6" s="1"/>
  <c r="AE1534" i="6"/>
  <c r="AH1534" i="6" s="1"/>
  <c r="AC796" i="6"/>
  <c r="AE796" i="6" s="1"/>
  <c r="AH796" i="6" s="1"/>
  <c r="AE2210" i="6"/>
  <c r="AH2210" i="6" s="1"/>
  <c r="AE1672" i="6"/>
  <c r="AH1672" i="6" s="1"/>
  <c r="AE768" i="6"/>
  <c r="AH768" i="6" s="1"/>
  <c r="AE460" i="6"/>
  <c r="AH460" i="6" s="1"/>
  <c r="AE1432" i="6"/>
  <c r="AH1432" i="6" s="1"/>
  <c r="AE1736" i="6"/>
  <c r="AH1736" i="6" s="1"/>
  <c r="AE1512" i="6"/>
  <c r="AH1512" i="6" s="1"/>
  <c r="AE2538" i="6"/>
  <c r="AH2538" i="6" s="1"/>
  <c r="AE1488" i="6"/>
  <c r="AH1488" i="6" s="1"/>
  <c r="AE284" i="6"/>
  <c r="AH284" i="6" s="1"/>
  <c r="AC622" i="6"/>
  <c r="AE622" i="6" s="1"/>
  <c r="AH622" i="6" s="1"/>
  <c r="AE522" i="6"/>
  <c r="AH522" i="6" s="1"/>
  <c r="AE708" i="6"/>
  <c r="AH708" i="6" s="1"/>
  <c r="AE2376" i="6"/>
  <c r="AH2376" i="6" s="1"/>
  <c r="AE1994" i="6"/>
  <c r="AH1994" i="6" s="1"/>
  <c r="AE1110" i="6"/>
  <c r="AH1110" i="6" s="1"/>
  <c r="AE920" i="6"/>
  <c r="AH920" i="6" s="1"/>
  <c r="AE1830" i="6"/>
  <c r="AH1830" i="6" s="1"/>
  <c r="AE1280" i="6"/>
  <c r="AH1280" i="6" s="1"/>
  <c r="AE2398" i="6"/>
  <c r="AH2398" i="6" s="1"/>
  <c r="AE372" i="6"/>
  <c r="AH372" i="6" s="1"/>
  <c r="AE642" i="6"/>
  <c r="AH642" i="6" s="1"/>
  <c r="AE1338" i="6"/>
  <c r="AH1338" i="6" s="1"/>
  <c r="AE960" i="6"/>
  <c r="AH960" i="6" s="1"/>
  <c r="AE660" i="6"/>
  <c r="AH660" i="6" s="1"/>
  <c r="AE868" i="6"/>
  <c r="AH868" i="6" s="1"/>
  <c r="AE1276" i="6"/>
  <c r="AH1276" i="6" s="1"/>
  <c r="AE1496" i="6"/>
  <c r="AH1496" i="6" s="1"/>
  <c r="AE202" i="6"/>
  <c r="AH202" i="6" s="1"/>
  <c r="AE644" i="6"/>
  <c r="AH644" i="6" s="1"/>
  <c r="AE580" i="6"/>
  <c r="AH580" i="6" s="1"/>
  <c r="AE652" i="6"/>
  <c r="AH652" i="6" s="1"/>
  <c r="AE740" i="6"/>
  <c r="AH740" i="6" s="1"/>
  <c r="AE366" i="6"/>
  <c r="AH366" i="6" s="1"/>
  <c r="AE1316" i="6"/>
  <c r="AH1316" i="6" s="1"/>
  <c r="AE1372" i="6"/>
  <c r="AH1372" i="6" s="1"/>
  <c r="AE2142" i="6"/>
  <c r="AH2142" i="6" s="1"/>
  <c r="AE1974" i="6"/>
  <c r="AH1974" i="6" s="1"/>
  <c r="AE2488" i="6"/>
  <c r="AH2488" i="6" s="1"/>
  <c r="AE402" i="6"/>
  <c r="AH402" i="6" s="1"/>
  <c r="AE2528" i="6"/>
  <c r="AH2528" i="6" s="1"/>
  <c r="AE1890" i="6"/>
  <c r="AH1890" i="6" s="1"/>
  <c r="AE190" i="6"/>
  <c r="AH190" i="6" s="1"/>
  <c r="AE386" i="6"/>
  <c r="AH386" i="6" s="1"/>
  <c r="AE260" i="6"/>
  <c r="AH260" i="6" s="1"/>
  <c r="AE1688" i="6"/>
  <c r="AH1688" i="6" s="1"/>
  <c r="AE270" i="6"/>
  <c r="AH270" i="6" s="1"/>
  <c r="AE362" i="6"/>
  <c r="AH362" i="6" s="1"/>
  <c r="AE1320" i="6"/>
  <c r="AH1320" i="6" s="1"/>
  <c r="AE836" i="6"/>
  <c r="AH836" i="6" s="1"/>
  <c r="AE394" i="6"/>
  <c r="AH394" i="6" s="1"/>
  <c r="AE2516" i="6"/>
  <c r="AH2516" i="6" s="1"/>
  <c r="AE656" i="6"/>
  <c r="AH656" i="6" s="1"/>
  <c r="AE2564" i="6"/>
  <c r="AH2564" i="6" s="1"/>
  <c r="AE1258" i="6"/>
  <c r="AH1258" i="6" s="1"/>
  <c r="AE408" i="6"/>
  <c r="AH408" i="6" s="1"/>
  <c r="AE2520" i="6"/>
  <c r="AH2520" i="6" s="1"/>
  <c r="AC750" i="6"/>
  <c r="AE750" i="6" s="1"/>
  <c r="AH750" i="6" s="1"/>
  <c r="AE158" i="6"/>
  <c r="AH158" i="6" s="1"/>
  <c r="AE1846" i="6"/>
  <c r="AH1846" i="6" s="1"/>
  <c r="AE384" i="6"/>
  <c r="AH384" i="6" s="1"/>
  <c r="AE728" i="6"/>
  <c r="AH728" i="6" s="1"/>
  <c r="AE432" i="6"/>
  <c r="AH432" i="6" s="1"/>
  <c r="AE586" i="6"/>
  <c r="AH586" i="6" s="1"/>
  <c r="AE800" i="6"/>
  <c r="AH800" i="6" s="1"/>
  <c r="AE1002" i="6"/>
  <c r="AH1002" i="6" s="1"/>
  <c r="AE2310" i="6"/>
  <c r="AH2310" i="6" s="1"/>
  <c r="AE1806" i="6"/>
  <c r="AH1806" i="6" s="1"/>
  <c r="AE878" i="6"/>
  <c r="AH878" i="6" s="1"/>
  <c r="AE972" i="6"/>
  <c r="AH972" i="6" s="1"/>
  <c r="AE584" i="6"/>
  <c r="AH584" i="6" s="1"/>
  <c r="AE2410" i="6"/>
  <c r="AH2410" i="6" s="1"/>
  <c r="AE578" i="6"/>
  <c r="AH578" i="6" s="1"/>
  <c r="AE164" i="6"/>
  <c r="AH164" i="6" s="1"/>
  <c r="AE404" i="6"/>
  <c r="AH404" i="6" s="1"/>
  <c r="AE2546" i="6"/>
  <c r="AH2546" i="6" s="1"/>
  <c r="AE1644" i="6"/>
  <c r="AH1644" i="6" s="1"/>
  <c r="AE1668" i="6"/>
  <c r="AH1668" i="6" s="1"/>
  <c r="AE1832" i="6"/>
  <c r="AH1832" i="6" s="1"/>
  <c r="AE638" i="6"/>
  <c r="AH638" i="6" s="1"/>
  <c r="AE400" i="6"/>
  <c r="AH400" i="6" s="1"/>
  <c r="AE1408" i="6"/>
  <c r="AH1408" i="6" s="1"/>
  <c r="AE1382" i="6"/>
  <c r="AH1382" i="6" s="1"/>
  <c r="AE792" i="6"/>
  <c r="AH792" i="6" s="1"/>
  <c r="AE620" i="6"/>
  <c r="AH620" i="6" s="1"/>
  <c r="AE1036" i="6"/>
  <c r="AH1036" i="6" s="1"/>
  <c r="AE1270" i="6"/>
  <c r="AH1270" i="6" s="1"/>
  <c r="AE462" i="6"/>
  <c r="AH462" i="6" s="1"/>
  <c r="AE970" i="6"/>
  <c r="AH970" i="6" s="1"/>
  <c r="AE864" i="6"/>
  <c r="AH864" i="6" s="1"/>
  <c r="AE1756" i="6"/>
  <c r="AH1756" i="6" s="1"/>
  <c r="AE2248" i="6"/>
  <c r="AH2248" i="6" s="1"/>
  <c r="AE1980" i="6"/>
  <c r="AH1980" i="6" s="1"/>
  <c r="AE1184" i="6"/>
  <c r="AH1184" i="6" s="1"/>
  <c r="AE840" i="6"/>
  <c r="AH840" i="6" s="1"/>
  <c r="AE936" i="6"/>
  <c r="AH936" i="6" s="1"/>
  <c r="AE876" i="6"/>
  <c r="AH876" i="6" s="1"/>
  <c r="AE1170" i="6"/>
  <c r="AH1170" i="6" s="1"/>
  <c r="AE912" i="6"/>
  <c r="AH912" i="6" s="1"/>
  <c r="AE886" i="6"/>
  <c r="AH886" i="6" s="1"/>
  <c r="AE416" i="6"/>
  <c r="AH416" i="6" s="1"/>
  <c r="AE782" i="6"/>
  <c r="AH782" i="6" s="1"/>
  <c r="AE380" i="6"/>
  <c r="AH380" i="6" s="1"/>
  <c r="AE738" i="6"/>
  <c r="AH738" i="6" s="1"/>
  <c r="AE748" i="6"/>
  <c r="AH748" i="6" s="1"/>
  <c r="AE66" i="6"/>
  <c r="AH66" i="6" s="1"/>
  <c r="AE100" i="6"/>
  <c r="AH100" i="6" s="1"/>
  <c r="AE1040" i="6"/>
  <c r="AH1040" i="6" s="1"/>
  <c r="AE826" i="6"/>
  <c r="AH826" i="6" s="1"/>
  <c r="AE1018" i="6"/>
  <c r="AH1018" i="6" s="1"/>
  <c r="AE2058" i="6"/>
  <c r="AH2058" i="6" s="1"/>
  <c r="AE872" i="6"/>
  <c r="AH872" i="6" s="1"/>
  <c r="AE986" i="6"/>
  <c r="AH986" i="6" s="1"/>
  <c r="AE2130" i="6"/>
  <c r="AH2130" i="6" s="1"/>
  <c r="AE1144" i="6"/>
  <c r="AH1144" i="6" s="1"/>
  <c r="AE1022" i="6"/>
  <c r="AH1022" i="6" s="1"/>
  <c r="AE1606" i="6"/>
  <c r="AH1606" i="6" s="1"/>
  <c r="AE1616" i="6"/>
  <c r="AH1616" i="6" s="1"/>
  <c r="AE1426" i="6"/>
  <c r="AH1426" i="6" s="1"/>
  <c r="AE1042" i="6"/>
  <c r="AH1042" i="6" s="1"/>
  <c r="AE116" i="6"/>
  <c r="AH116" i="6" s="1"/>
  <c r="AE256" i="6"/>
  <c r="AH256" i="6" s="1"/>
  <c r="AE1350" i="6"/>
  <c r="AH1350" i="6" s="1"/>
  <c r="AE1362" i="6"/>
  <c r="AH1362" i="6" s="1"/>
  <c r="AE550" i="6"/>
  <c r="AH550" i="6" s="1"/>
  <c r="AE624" i="6"/>
  <c r="AH624" i="6" s="1"/>
  <c r="AE1562" i="6"/>
  <c r="AH1562" i="6" s="1"/>
  <c r="AE1444" i="6"/>
  <c r="AH1444" i="6" s="1"/>
  <c r="AE1700" i="6"/>
  <c r="AH1700" i="6" s="1"/>
  <c r="AE2100" i="6"/>
  <c r="AH2100" i="6" s="1"/>
  <c r="AE1336" i="6"/>
  <c r="AH1336" i="6" s="1"/>
  <c r="AE1020" i="6"/>
  <c r="AH1020" i="6" s="1"/>
  <c r="AE350" i="6"/>
  <c r="AH350" i="6" s="1"/>
  <c r="AE1044" i="6"/>
  <c r="AH1044" i="6" s="1"/>
  <c r="AE2300" i="6"/>
  <c r="AH2300" i="6" s="1"/>
  <c r="AE1510" i="6"/>
  <c r="AH1510" i="6" s="1"/>
  <c r="AE1244" i="6"/>
  <c r="AH1244" i="6" s="1"/>
  <c r="AE1188" i="6"/>
  <c r="AH1188" i="6" s="1"/>
  <c r="AE680" i="6"/>
  <c r="AH680" i="6" s="1"/>
  <c r="AE180" i="6"/>
  <c r="AH180" i="6" s="1"/>
  <c r="AE104" i="6"/>
  <c r="AH104" i="6" s="1"/>
  <c r="AE1370" i="6"/>
  <c r="AH1370" i="6" s="1"/>
  <c r="AE982" i="6"/>
  <c r="AH982" i="6" s="1"/>
  <c r="AE1192" i="6"/>
  <c r="AH1192" i="6" s="1"/>
  <c r="AE818" i="6"/>
  <c r="AH818" i="6" s="1"/>
  <c r="AE1232" i="6"/>
  <c r="AH1232" i="6" s="1"/>
  <c r="AE1434" i="6"/>
  <c r="AH1434" i="6" s="1"/>
  <c r="AE252" i="6"/>
  <c r="AH252" i="6" s="1"/>
  <c r="AC958" i="6"/>
  <c r="AE958" i="6" s="1"/>
  <c r="AH958" i="6" s="1"/>
  <c r="AE1448" i="6"/>
  <c r="AH1448" i="6" s="1"/>
  <c r="AE2212" i="6"/>
  <c r="AH2212" i="6" s="1"/>
  <c r="AE2126" i="6"/>
  <c r="AH2126" i="6" s="1"/>
  <c r="AE40" i="6"/>
  <c r="AH40" i="6" s="1"/>
  <c r="AE944" i="6"/>
  <c r="AH944" i="6" s="1"/>
  <c r="AE2340" i="6"/>
  <c r="AH2340" i="6" s="1"/>
  <c r="AE1840" i="6"/>
  <c r="AH1840" i="6" s="1"/>
  <c r="AE1914" i="6"/>
  <c r="AH1914" i="6" s="1"/>
  <c r="AE1992" i="6"/>
  <c r="AH1992" i="6" s="1"/>
  <c r="AE24" i="6"/>
  <c r="AH24" i="6" s="1"/>
  <c r="AE1322" i="6"/>
  <c r="AH1322" i="6" s="1"/>
  <c r="AE1308" i="6"/>
  <c r="AH1308" i="6" s="1"/>
  <c r="AE1638" i="6"/>
  <c r="AH1638" i="6" s="1"/>
  <c r="AE1392" i="6"/>
  <c r="AH1392" i="6" s="1"/>
  <c r="AE1032" i="6"/>
  <c r="AH1032" i="6" s="1"/>
  <c r="AE976" i="6"/>
  <c r="AH976" i="6" s="1"/>
  <c r="AE980" i="6"/>
  <c r="AH980" i="6" s="1"/>
  <c r="AE964" i="6"/>
  <c r="AH964" i="6" s="1"/>
  <c r="AE1090" i="6"/>
  <c r="AH1090" i="6" s="1"/>
  <c r="AE1574" i="6"/>
  <c r="AH1574" i="6" s="1"/>
  <c r="AE1552" i="6"/>
  <c r="AH1552" i="6" s="1"/>
  <c r="AE822" i="6"/>
  <c r="AH822" i="6" s="1"/>
  <c r="AE136" i="6"/>
  <c r="AH136" i="6" s="1"/>
  <c r="AE994" i="6"/>
  <c r="AH994" i="6" s="1"/>
  <c r="AE1256" i="6"/>
  <c r="AH1256" i="6" s="1"/>
  <c r="AE1008" i="6"/>
  <c r="AH1008" i="6" s="1"/>
  <c r="AE1190" i="6"/>
  <c r="AH1190" i="6" s="1"/>
  <c r="AE1016" i="6"/>
  <c r="AH1016" i="6" s="1"/>
  <c r="AE1394" i="6"/>
  <c r="AH1394" i="6" s="1"/>
  <c r="AE1592" i="6"/>
  <c r="AH1592"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SAMSUNG</author>
  </authors>
  <commentList>
    <comment ref="I6" authorId="0" shapeId="0" xr:uid="{00000000-0006-0000-0400-000001000000}">
      <text>
        <r>
          <rPr>
            <b/>
            <sz val="9"/>
            <color indexed="81"/>
            <rFont val="Tahoma"/>
            <family val="2"/>
          </rPr>
          <t>SAMSUNG:</t>
        </r>
        <r>
          <rPr>
            <sz val="9"/>
            <color indexed="81"/>
            <rFont val="Tahoma"/>
            <family val="2"/>
          </rPr>
          <t xml:space="preserve">
</t>
        </r>
        <r>
          <rPr>
            <sz val="9"/>
            <color indexed="81"/>
            <rFont val="돋움"/>
            <family val="3"/>
            <charset val="129"/>
          </rPr>
          <t>자연취락지구</t>
        </r>
      </text>
    </comment>
    <comment ref="I7" authorId="0" shapeId="0" xr:uid="{00000000-0006-0000-0400-000002000000}">
      <text>
        <r>
          <rPr>
            <b/>
            <sz val="9"/>
            <color indexed="81"/>
            <rFont val="Tahoma"/>
            <family val="2"/>
          </rPr>
          <t>SAMSUNG:</t>
        </r>
        <r>
          <rPr>
            <sz val="9"/>
            <color indexed="81"/>
            <rFont val="Tahoma"/>
            <family val="2"/>
          </rPr>
          <t xml:space="preserve">
</t>
        </r>
        <r>
          <rPr>
            <sz val="9"/>
            <color indexed="81"/>
            <rFont val="돋움"/>
            <family val="3"/>
            <charset val="129"/>
          </rPr>
          <t>일부</t>
        </r>
        <r>
          <rPr>
            <sz val="9"/>
            <color indexed="81"/>
            <rFont val="Tahoma"/>
            <family val="2"/>
          </rPr>
          <t xml:space="preserve"> </t>
        </r>
        <r>
          <rPr>
            <sz val="9"/>
            <color indexed="81"/>
            <rFont val="돋움"/>
            <family val="3"/>
            <charset val="129"/>
          </rPr>
          <t>자연녹지</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user9999</author>
    <author>user</author>
  </authors>
  <commentList>
    <comment ref="AE1" authorId="0" shapeId="0" xr:uid="{00000000-0006-0000-0600-000001000000}">
      <text>
        <r>
          <rPr>
            <b/>
            <sz val="9"/>
            <color indexed="81"/>
            <rFont val="돋움"/>
            <family val="3"/>
            <charset val="129"/>
          </rPr>
          <t>통상적으로 조경공사 입찰에 있어서 실제 공사비는 표준품셈으로 산출한 금액의 70~80%로 보는 것이 조경공사 업계의 일반적인 관행으로 조사되었으며, 이러한 관행이 타당하다고 보아 표준품셈에 의한 이식비 산정액의 20~30% 정도 감액해야 한다는 의견이 있음.</t>
        </r>
      </text>
    </comment>
    <comment ref="AG1" authorId="1" shapeId="0" xr:uid="{00000000-0006-0000-0600-000002000000}">
      <text>
        <r>
          <rPr>
            <b/>
            <sz val="9"/>
            <color indexed="81"/>
            <rFont val="돋움"/>
            <family val="3"/>
            <charset val="129"/>
          </rPr>
          <t>취득가격-굴취비-운반비</t>
        </r>
      </text>
    </comment>
    <comment ref="R2" authorId="0" shapeId="0" xr:uid="{00000000-0006-0000-0600-000003000000}">
      <text>
        <r>
          <rPr>
            <b/>
            <sz val="9"/>
            <color indexed="81"/>
            <rFont val="돋움"/>
            <family val="3"/>
            <charset val="129"/>
          </rPr>
          <t xml:space="preserve">출처: 대한건설협회 www.cak.or.kr 
건설적산기준&gt;건설임금
기준: 2013.01.01
</t>
        </r>
      </text>
    </comment>
    <comment ref="U2" authorId="0" shapeId="0" xr:uid="{00000000-0006-0000-0600-000004000000}">
      <text>
        <r>
          <rPr>
            <b/>
            <sz val="9"/>
            <color indexed="81"/>
            <rFont val="돋움"/>
            <family val="3"/>
            <charset val="129"/>
          </rPr>
          <t>보통인부 노임단가</t>
        </r>
      </text>
    </comment>
    <comment ref="V2" authorId="0" shapeId="0" xr:uid="{00000000-0006-0000-0600-000005000000}">
      <text>
        <r>
          <rPr>
            <b/>
            <sz val="9"/>
            <color indexed="81"/>
            <rFont val="돋움"/>
            <family val="3"/>
            <charset val="129"/>
          </rPr>
          <t>출처: 한국물가정보 www.kpi.or.kr
적산정보&gt;일위대가&gt;기계화시공&gt;
기준: 2013년도 상반기
트럭탑재형크레인10t의 시간당 사용료</t>
        </r>
      </text>
    </comment>
    <comment ref="Z2" authorId="0" shapeId="0" xr:uid="{00000000-0006-0000-0600-000006000000}">
      <text>
        <r>
          <rPr>
            <b/>
            <sz val="9"/>
            <color indexed="81"/>
            <rFont val="돋움"/>
            <family val="3"/>
            <charset val="129"/>
          </rPr>
          <t>출처: 한국물가정보 www.kpi.or.kr
적산정보&gt;일위대가&gt;기계화시공&gt;
기준: 2013년도 상반기
굴삭기무한궤도(버킷작업)0.4㎥의 시간당 사용료</t>
        </r>
      </text>
    </comment>
  </commentList>
</comments>
</file>

<file path=xl/sharedStrings.xml><?xml version="1.0" encoding="utf-8"?>
<sst xmlns="http://schemas.openxmlformats.org/spreadsheetml/2006/main" count="10462" uniqueCount="850">
  <si>
    <t>소재지</t>
    <phoneticPr fontId="15" type="noConversion"/>
  </si>
  <si>
    <t>공부
지목</t>
    <phoneticPr fontId="15" type="noConversion"/>
  </si>
  <si>
    <t>현실
지목</t>
    <phoneticPr fontId="15" type="noConversion"/>
  </si>
  <si>
    <t>공시지가</t>
    <phoneticPr fontId="15" type="noConversion"/>
  </si>
  <si>
    <t>감나무</t>
  </si>
  <si>
    <t>사철나무</t>
  </si>
  <si>
    <t>살구나무</t>
  </si>
  <si>
    <t>느티나무</t>
  </si>
  <si>
    <t>수종명</t>
  </si>
  <si>
    <t>수고(m)H</t>
  </si>
  <si>
    <t>수관폭(m)W</t>
  </si>
  <si>
    <t>수관길이(m)L</t>
  </si>
  <si>
    <t>흉고직경(cm)B</t>
  </si>
  <si>
    <t>근원직경(cm)R</t>
  </si>
  <si>
    <t>구분</t>
    <phoneticPr fontId="15" type="noConversion"/>
  </si>
  <si>
    <t>굴취비</t>
    <phoneticPr fontId="15" type="noConversion"/>
  </si>
  <si>
    <t>운반비</t>
    <phoneticPr fontId="15" type="noConversion"/>
  </si>
  <si>
    <t>식재비</t>
    <phoneticPr fontId="15" type="noConversion"/>
  </si>
  <si>
    <t>재료비
(굴취비
+식재비)
×0.05</t>
    <phoneticPr fontId="15" type="noConversion"/>
  </si>
  <si>
    <t>부대비용
(굴취+운반
+상하+식재
+재료)×0.1</t>
    <phoneticPr fontId="15" type="noConversion"/>
  </si>
  <si>
    <t>고손액
(취득가액
×0.1)</t>
    <phoneticPr fontId="15" type="noConversion"/>
  </si>
  <si>
    <t>이전비
(굴+운+상
+식+재+부
+고손)</t>
    <phoneticPr fontId="15" type="noConversion"/>
  </si>
  <si>
    <t>취득가격
(2013기준)</t>
    <phoneticPr fontId="15" type="noConversion"/>
  </si>
  <si>
    <t>적용취득가격
(순수목대가격)</t>
    <phoneticPr fontId="15" type="noConversion"/>
  </si>
  <si>
    <t>이전비&lt;적용취득가격</t>
    <phoneticPr fontId="15" type="noConversion"/>
  </si>
  <si>
    <t>조경공</t>
    <phoneticPr fontId="15" type="noConversion"/>
  </si>
  <si>
    <t>보통인부</t>
    <phoneticPr fontId="15" type="noConversion"/>
  </si>
  <si>
    <t>계</t>
    <phoneticPr fontId="15" type="noConversion"/>
  </si>
  <si>
    <t>상하차비</t>
    <phoneticPr fontId="15" type="noConversion"/>
  </si>
  <si>
    <t>차량</t>
    <phoneticPr fontId="15" type="noConversion"/>
  </si>
  <si>
    <t>굴삭기</t>
    <phoneticPr fontId="15" type="noConversion"/>
  </si>
  <si>
    <t>가시나무</t>
  </si>
  <si>
    <t>H</t>
    <phoneticPr fontId="15" type="noConversion"/>
  </si>
  <si>
    <t>W</t>
    <phoneticPr fontId="15" type="noConversion"/>
  </si>
  <si>
    <t>L</t>
    <phoneticPr fontId="15" type="noConversion"/>
  </si>
  <si>
    <t>B</t>
    <phoneticPr fontId="15" type="noConversion"/>
  </si>
  <si>
    <t>R</t>
    <phoneticPr fontId="15" type="noConversion"/>
  </si>
  <si>
    <t>근원</t>
    <phoneticPr fontId="15" type="noConversion"/>
  </si>
  <si>
    <t>W</t>
    <phoneticPr fontId="15" type="noConversion"/>
  </si>
  <si>
    <t>L</t>
    <phoneticPr fontId="15" type="noConversion"/>
  </si>
  <si>
    <t>B</t>
    <phoneticPr fontId="15" type="noConversion"/>
  </si>
  <si>
    <t>R</t>
    <phoneticPr fontId="15" type="noConversion"/>
  </si>
  <si>
    <t>근원</t>
    <phoneticPr fontId="15" type="noConversion"/>
  </si>
  <si>
    <t>H</t>
    <phoneticPr fontId="15" type="noConversion"/>
  </si>
  <si>
    <t>가이즈까향나무(왜향)</t>
    <phoneticPr fontId="63" type="noConversion"/>
  </si>
  <si>
    <t>수고</t>
    <phoneticPr fontId="15" type="noConversion"/>
  </si>
  <si>
    <t>가이즈까향나무(왜향)</t>
    <phoneticPr fontId="63" type="noConversion"/>
  </si>
  <si>
    <t>가이즈까향나무(조형)</t>
  </si>
  <si>
    <t>가죽나무(가중나무)</t>
    <phoneticPr fontId="63" type="noConversion"/>
  </si>
  <si>
    <t>흉고</t>
    <phoneticPr fontId="63" type="noConversion"/>
  </si>
  <si>
    <t>갈참나무</t>
    <phoneticPr fontId="63" type="noConversion"/>
  </si>
  <si>
    <t>근원</t>
    <phoneticPr fontId="63" type="noConversion"/>
  </si>
  <si>
    <t>근원</t>
    <phoneticPr fontId="63" type="noConversion"/>
  </si>
  <si>
    <t>갈참나무</t>
    <phoneticPr fontId="63" type="noConversion"/>
  </si>
  <si>
    <t>W</t>
    <phoneticPr fontId="15" type="noConversion"/>
  </si>
  <si>
    <t>L</t>
    <phoneticPr fontId="15" type="noConversion"/>
  </si>
  <si>
    <t>B</t>
    <phoneticPr fontId="15" type="noConversion"/>
  </si>
  <si>
    <t>R</t>
    <phoneticPr fontId="15" type="noConversion"/>
  </si>
  <si>
    <t>근원</t>
    <phoneticPr fontId="15" type="noConversion"/>
  </si>
  <si>
    <t>H</t>
    <phoneticPr fontId="15" type="noConversion"/>
  </si>
  <si>
    <t>개나리(3가지)</t>
  </si>
  <si>
    <t>수관폭</t>
    <phoneticPr fontId="15" type="noConversion"/>
  </si>
  <si>
    <t>개나리(5가지)</t>
  </si>
  <si>
    <t>W</t>
    <phoneticPr fontId="15" type="noConversion"/>
  </si>
  <si>
    <t>L</t>
    <phoneticPr fontId="15" type="noConversion"/>
  </si>
  <si>
    <t>B</t>
    <phoneticPr fontId="15" type="noConversion"/>
  </si>
  <si>
    <t>R</t>
    <phoneticPr fontId="15" type="noConversion"/>
  </si>
  <si>
    <t>수관폭</t>
    <phoneticPr fontId="15" type="noConversion"/>
  </si>
  <si>
    <t>개나리(7가지)</t>
  </si>
  <si>
    <t>H</t>
    <phoneticPr fontId="15" type="noConversion"/>
  </si>
  <si>
    <t>개쉬땅나무</t>
  </si>
  <si>
    <t>W</t>
    <phoneticPr fontId="15" type="noConversion"/>
  </si>
  <si>
    <t>L</t>
    <phoneticPr fontId="15" type="noConversion"/>
  </si>
  <si>
    <t>B</t>
    <phoneticPr fontId="15" type="noConversion"/>
  </si>
  <si>
    <t>R</t>
    <phoneticPr fontId="15" type="noConversion"/>
  </si>
  <si>
    <t>수관폭</t>
    <phoneticPr fontId="15" type="noConversion"/>
  </si>
  <si>
    <t>H</t>
    <phoneticPr fontId="15" type="noConversion"/>
  </si>
  <si>
    <t>개야광나무</t>
    <phoneticPr fontId="63" type="noConversion"/>
  </si>
  <si>
    <t>L</t>
    <phoneticPr fontId="15" type="noConversion"/>
  </si>
  <si>
    <t>B</t>
    <phoneticPr fontId="15" type="noConversion"/>
  </si>
  <si>
    <t>R</t>
    <phoneticPr fontId="15" type="noConversion"/>
  </si>
  <si>
    <t>수관폭</t>
    <phoneticPr fontId="15" type="noConversion"/>
  </si>
  <si>
    <t>개잎갈나무
(히말리야시다)</t>
    <phoneticPr fontId="15" type="noConversion"/>
  </si>
  <si>
    <t>H</t>
    <phoneticPr fontId="15" type="noConversion"/>
  </si>
  <si>
    <t>W</t>
    <phoneticPr fontId="15" type="noConversion"/>
  </si>
  <si>
    <t>흉고</t>
    <phoneticPr fontId="15" type="noConversion"/>
  </si>
  <si>
    <t>수고</t>
    <phoneticPr fontId="63" type="noConversion"/>
  </si>
  <si>
    <t>흉고</t>
    <phoneticPr fontId="15" type="noConversion"/>
  </si>
  <si>
    <t>수고</t>
    <phoneticPr fontId="63" type="noConversion"/>
  </si>
  <si>
    <t>개잎갈나무
(히말리야시다)</t>
    <phoneticPr fontId="15" type="noConversion"/>
  </si>
  <si>
    <t>W</t>
    <phoneticPr fontId="15" type="noConversion"/>
  </si>
  <si>
    <t>L</t>
    <phoneticPr fontId="15" type="noConversion"/>
  </si>
  <si>
    <t>B</t>
    <phoneticPr fontId="15" type="noConversion"/>
  </si>
  <si>
    <t>R</t>
    <phoneticPr fontId="15" type="noConversion"/>
  </si>
  <si>
    <t>흉고</t>
    <phoneticPr fontId="15" type="noConversion"/>
  </si>
  <si>
    <t>수고</t>
    <phoneticPr fontId="63" type="noConversion"/>
  </si>
  <si>
    <t>개잎갈나무
(히말리야시다)</t>
    <phoneticPr fontId="15" type="noConversion"/>
  </si>
  <si>
    <t>H</t>
    <phoneticPr fontId="15" type="noConversion"/>
  </si>
  <si>
    <t>갯버들</t>
  </si>
  <si>
    <t>수관폭</t>
    <phoneticPr fontId="15" type="noConversion"/>
  </si>
  <si>
    <t>W</t>
    <phoneticPr fontId="15" type="noConversion"/>
  </si>
  <si>
    <t>L</t>
    <phoneticPr fontId="15" type="noConversion"/>
  </si>
  <si>
    <t>B</t>
    <phoneticPr fontId="15" type="noConversion"/>
  </si>
  <si>
    <t>R</t>
    <phoneticPr fontId="15" type="noConversion"/>
  </si>
  <si>
    <t>수관폭</t>
    <phoneticPr fontId="15" type="noConversion"/>
  </si>
  <si>
    <t>H</t>
    <phoneticPr fontId="15" type="noConversion"/>
  </si>
  <si>
    <t>겹벚나무</t>
  </si>
  <si>
    <t>근원</t>
    <phoneticPr fontId="15" type="noConversion"/>
  </si>
  <si>
    <t>겹철쭉</t>
  </si>
  <si>
    <t>수관폭</t>
    <phoneticPr fontId="15" type="noConversion"/>
  </si>
  <si>
    <t>계수나무</t>
  </si>
  <si>
    <t>고광나무(3가지)</t>
  </si>
  <si>
    <t>고광나무(5가지)</t>
  </si>
  <si>
    <t>고로쇠나무</t>
    <phoneticPr fontId="63" type="noConversion"/>
  </si>
  <si>
    <t>곰솔(조형)</t>
    <phoneticPr fontId="63" type="noConversion"/>
  </si>
  <si>
    <t>곰솔(해송)</t>
  </si>
  <si>
    <t>수고</t>
    <phoneticPr fontId="63" type="noConversion"/>
  </si>
  <si>
    <t>공작단풍(수양단풍)</t>
  </si>
  <si>
    <t>공조팝나무</t>
    <phoneticPr fontId="63" type="noConversion"/>
  </si>
  <si>
    <t>공조팝나무</t>
    <phoneticPr fontId="63" type="noConversion"/>
  </si>
  <si>
    <t>광나무</t>
  </si>
  <si>
    <t>광나무(둥근형)</t>
    <phoneticPr fontId="63" type="noConversion"/>
  </si>
  <si>
    <t>구상나무</t>
  </si>
  <si>
    <t>구실잣밤나무</t>
  </si>
  <si>
    <t>굴거리나무</t>
  </si>
  <si>
    <t>굴참나무</t>
    <phoneticPr fontId="63" type="noConversion"/>
  </si>
  <si>
    <t>귀룽나무</t>
  </si>
  <si>
    <t>금송</t>
    <phoneticPr fontId="63" type="noConversion"/>
  </si>
  <si>
    <t>수고</t>
    <phoneticPr fontId="63" type="noConversion"/>
  </si>
  <si>
    <t>금송</t>
    <phoneticPr fontId="63" type="noConversion"/>
  </si>
  <si>
    <t>꼬리조팝나무</t>
    <phoneticPr fontId="63" type="noConversion"/>
  </si>
  <si>
    <t>꽃댕강</t>
  </si>
  <si>
    <t>꽃복숭아</t>
  </si>
  <si>
    <t>꽝꽝나무</t>
  </si>
  <si>
    <t>꽝꽝나무(둥근형)</t>
    <phoneticPr fontId="63" type="noConversion"/>
  </si>
  <si>
    <t>나무수국</t>
  </si>
  <si>
    <t>나한송</t>
    <phoneticPr fontId="63" type="noConversion"/>
  </si>
  <si>
    <t>낙상홍</t>
  </si>
  <si>
    <t>낙우송</t>
  </si>
  <si>
    <t>남천(2가지)</t>
  </si>
  <si>
    <t>남천(3가지)</t>
  </si>
  <si>
    <t>남천(5가지)</t>
  </si>
  <si>
    <t>남천(7가지)</t>
  </si>
  <si>
    <t>노각나무</t>
  </si>
  <si>
    <t>노박덩굴</t>
  </si>
  <si>
    <t>녹나무</t>
    <phoneticPr fontId="63" type="noConversion"/>
  </si>
  <si>
    <t>눈향나무</t>
  </si>
  <si>
    <t>수관폭</t>
    <phoneticPr fontId="15" type="noConversion"/>
  </si>
  <si>
    <t>느릅나무</t>
  </si>
  <si>
    <t>능소화</t>
  </si>
  <si>
    <t>다래덩굴</t>
  </si>
  <si>
    <t>다정큼나무</t>
  </si>
  <si>
    <t>단풍철쭉</t>
    <phoneticPr fontId="63" type="noConversion"/>
  </si>
  <si>
    <t>단풍철쭉(조경용)</t>
    <phoneticPr fontId="63" type="noConversion"/>
  </si>
  <si>
    <t>담쟁이덩굴(2-3년)</t>
    <phoneticPr fontId="63" type="noConversion"/>
  </si>
  <si>
    <t>담팥수</t>
    <phoneticPr fontId="63" type="noConversion"/>
  </si>
  <si>
    <t>당종려</t>
  </si>
  <si>
    <t>대나무</t>
  </si>
  <si>
    <t>대왕참나무(핀오크)</t>
    <phoneticPr fontId="63" type="noConversion"/>
  </si>
  <si>
    <t>대추나무</t>
  </si>
  <si>
    <t>대팻집나무</t>
    <phoneticPr fontId="63" type="noConversion"/>
  </si>
  <si>
    <t>댕강나무</t>
    <phoneticPr fontId="63" type="noConversion"/>
  </si>
  <si>
    <t>덜꿩나무</t>
  </si>
  <si>
    <t>덩굴장미(3가지)</t>
  </si>
  <si>
    <t>덩굴장미(4가지)</t>
    <phoneticPr fontId="63" type="noConversion"/>
  </si>
  <si>
    <t>덩굴장미(5가지)</t>
  </si>
  <si>
    <t>독일가문비</t>
  </si>
  <si>
    <t>돈나무</t>
  </si>
  <si>
    <t>동백나무(홑,겹)</t>
  </si>
  <si>
    <t>수고</t>
    <phoneticPr fontId="15" type="noConversion"/>
  </si>
  <si>
    <t>근원</t>
    <phoneticPr fontId="63" type="noConversion"/>
  </si>
  <si>
    <t>등나무</t>
  </si>
  <si>
    <t>때죽나무</t>
  </si>
  <si>
    <t>떡갈나무</t>
    <phoneticPr fontId="63" type="noConversion"/>
  </si>
  <si>
    <t>뜰보리수</t>
  </si>
  <si>
    <t>루브라참나무</t>
    <phoneticPr fontId="63" type="noConversion"/>
  </si>
  <si>
    <t>마가목</t>
  </si>
  <si>
    <t>만리화(3가지)</t>
    <phoneticPr fontId="63" type="noConversion"/>
  </si>
  <si>
    <t>수관폭</t>
    <phoneticPr fontId="63" type="noConversion"/>
  </si>
  <si>
    <t>만리화(5가지)</t>
    <phoneticPr fontId="63" type="noConversion"/>
  </si>
  <si>
    <t>만리화(7가지)</t>
    <phoneticPr fontId="63" type="noConversion"/>
  </si>
  <si>
    <t>말발도리</t>
  </si>
  <si>
    <t>말채나무</t>
  </si>
  <si>
    <t>매자나무</t>
  </si>
  <si>
    <t>매화나무</t>
  </si>
  <si>
    <t>먼나무</t>
  </si>
  <si>
    <t>메타세퀘이아</t>
  </si>
  <si>
    <t>흉고</t>
    <phoneticPr fontId="15" type="noConversion"/>
  </si>
  <si>
    <t>명자나무(애기씨꽃)</t>
    <phoneticPr fontId="63" type="noConversion"/>
  </si>
  <si>
    <t>모감주나무</t>
  </si>
  <si>
    <t>모과나무</t>
  </si>
  <si>
    <t>모란(2가지)</t>
    <phoneticPr fontId="63" type="noConversion"/>
  </si>
  <si>
    <t>모란(3가지)</t>
    <phoneticPr fontId="63" type="noConversion"/>
  </si>
  <si>
    <t>모란(5가지)</t>
  </si>
  <si>
    <t>목련(백목련,자목련)</t>
  </si>
  <si>
    <t>목백합(튜립나무)</t>
  </si>
  <si>
    <t>목서(금)</t>
    <phoneticPr fontId="63" type="noConversion"/>
  </si>
  <si>
    <t>목서(은)</t>
    <phoneticPr fontId="63" type="noConversion"/>
  </si>
  <si>
    <t>무궁화</t>
  </si>
  <si>
    <t>무궁화
(가로수및정원용)</t>
    <phoneticPr fontId="63" type="noConversion"/>
  </si>
  <si>
    <t>무궁화
(가로수및정원용)</t>
    <phoneticPr fontId="63" type="noConversion"/>
  </si>
  <si>
    <t>무궁화
(가로수및정원용)</t>
    <phoneticPr fontId="63" type="noConversion"/>
  </si>
  <si>
    <t>무궁화
(가로수및정원용)</t>
    <phoneticPr fontId="63" type="noConversion"/>
  </si>
  <si>
    <t>물푸레나무</t>
  </si>
  <si>
    <t>근원</t>
    <phoneticPr fontId="15" type="noConversion"/>
  </si>
  <si>
    <t>미국담쟁이</t>
  </si>
  <si>
    <t>미국풍나무</t>
    <phoneticPr fontId="63" type="noConversion"/>
  </si>
  <si>
    <t>미국풍나무</t>
    <phoneticPr fontId="63" type="noConversion"/>
  </si>
  <si>
    <t>미국풍나무</t>
    <phoneticPr fontId="63" type="noConversion"/>
  </si>
  <si>
    <t>미선나무(3가지)</t>
  </si>
  <si>
    <t>미선나무(4가지)</t>
  </si>
  <si>
    <t>미선나무(5가지)</t>
  </si>
  <si>
    <t>박태기나무</t>
  </si>
  <si>
    <t>배롱나무(백일홍)</t>
    <phoneticPr fontId="63" type="noConversion"/>
  </si>
  <si>
    <t>W</t>
    <phoneticPr fontId="15" type="noConversion"/>
  </si>
  <si>
    <t>L</t>
    <phoneticPr fontId="15" type="noConversion"/>
  </si>
  <si>
    <t>B</t>
    <phoneticPr fontId="15" type="noConversion"/>
  </si>
  <si>
    <t>R</t>
    <phoneticPr fontId="15" type="noConversion"/>
  </si>
  <si>
    <t>근원</t>
    <phoneticPr fontId="15" type="noConversion"/>
  </si>
  <si>
    <t>배롱나무(백일홍)</t>
    <phoneticPr fontId="63" type="noConversion"/>
  </si>
  <si>
    <t>H</t>
    <phoneticPr fontId="15" type="noConversion"/>
  </si>
  <si>
    <t>근원</t>
    <phoneticPr fontId="15" type="noConversion"/>
  </si>
  <si>
    <t>배롱나무(백일홍)</t>
    <phoneticPr fontId="63" type="noConversion"/>
  </si>
  <si>
    <t>백량금</t>
    <phoneticPr fontId="63" type="noConversion"/>
  </si>
  <si>
    <t>백송</t>
  </si>
  <si>
    <t>백철쭉</t>
  </si>
  <si>
    <t>버즘나무
(프라타너스)</t>
    <phoneticPr fontId="15" type="noConversion"/>
  </si>
  <si>
    <t>벽오동</t>
  </si>
  <si>
    <t>병꽃나무</t>
  </si>
  <si>
    <t>보리수</t>
    <phoneticPr fontId="63" type="noConversion"/>
  </si>
  <si>
    <t>복자기</t>
  </si>
  <si>
    <t>불두화</t>
  </si>
  <si>
    <t>비파나무</t>
    <phoneticPr fontId="63" type="noConversion"/>
  </si>
  <si>
    <t>사철나무(둥근형)</t>
    <phoneticPr fontId="63" type="noConversion"/>
  </si>
  <si>
    <t>산단풍</t>
  </si>
  <si>
    <t>산딸나무</t>
  </si>
  <si>
    <t>산벚나무</t>
  </si>
  <si>
    <t>산사나무</t>
  </si>
  <si>
    <t>산수국</t>
    <phoneticPr fontId="63" type="noConversion"/>
  </si>
  <si>
    <t>산수유</t>
  </si>
  <si>
    <t>산철쭉</t>
  </si>
  <si>
    <t>삼나무</t>
  </si>
  <si>
    <t>상수리나무</t>
  </si>
  <si>
    <t>생강나무</t>
  </si>
  <si>
    <t>서부해당화</t>
    <phoneticPr fontId="63" type="noConversion"/>
  </si>
  <si>
    <t>서부해당화</t>
    <phoneticPr fontId="63" type="noConversion"/>
  </si>
  <si>
    <t>서양측백</t>
  </si>
  <si>
    <t>서어나무</t>
  </si>
  <si>
    <t>석류나무</t>
  </si>
  <si>
    <t>섬잣나무(오엽송)</t>
    <phoneticPr fontId="63" type="noConversion"/>
  </si>
  <si>
    <t>섬잣나무(조형)</t>
    <phoneticPr fontId="63" type="noConversion"/>
  </si>
  <si>
    <t>소나무</t>
  </si>
  <si>
    <t>소나무(둥근형)</t>
  </si>
  <si>
    <t>소나무(장송)</t>
    <phoneticPr fontId="63" type="noConversion"/>
  </si>
  <si>
    <t>소나무(조형)</t>
  </si>
  <si>
    <t>.1.5</t>
    <phoneticPr fontId="63" type="noConversion"/>
  </si>
  <si>
    <t>소사나무</t>
    <phoneticPr fontId="63" type="noConversion"/>
  </si>
  <si>
    <t>소철</t>
    <phoneticPr fontId="63" type="noConversion"/>
  </si>
  <si>
    <t>수수꽃다리(라일락)</t>
    <phoneticPr fontId="15" type="noConversion"/>
  </si>
  <si>
    <t>수양(능수)버들</t>
    <phoneticPr fontId="63" type="noConversion"/>
  </si>
  <si>
    <t>쉬나무</t>
  </si>
  <si>
    <t>스트로브잣나무</t>
  </si>
  <si>
    <t>수고</t>
    <phoneticPr fontId="15" type="noConversion"/>
  </si>
  <si>
    <t>식나무</t>
  </si>
  <si>
    <t>신갈나무</t>
    <phoneticPr fontId="63" type="noConversion"/>
  </si>
  <si>
    <t>신갈나무</t>
    <phoneticPr fontId="63" type="noConversion"/>
  </si>
  <si>
    <t>신나무</t>
    <phoneticPr fontId="63" type="noConversion"/>
  </si>
  <si>
    <t>신나무</t>
    <phoneticPr fontId="63" type="noConversion"/>
  </si>
  <si>
    <t>실유카(실란)</t>
    <phoneticPr fontId="63" type="noConversion"/>
  </si>
  <si>
    <t>실편백</t>
  </si>
  <si>
    <t>아그배내무</t>
    <phoneticPr fontId="63" type="noConversion"/>
  </si>
  <si>
    <t>아왜나무</t>
  </si>
  <si>
    <t>수관폭</t>
    <phoneticPr fontId="63" type="noConversion"/>
  </si>
  <si>
    <t>애기동백나무</t>
  </si>
  <si>
    <t>애기배롱(미니배롱)</t>
    <phoneticPr fontId="63" type="noConversion"/>
  </si>
  <si>
    <t>앵도나무</t>
  </si>
  <si>
    <t>야광나무</t>
    <phoneticPr fontId="63" type="noConversion"/>
  </si>
  <si>
    <t>양매자</t>
    <phoneticPr fontId="63" type="noConversion"/>
  </si>
  <si>
    <t>영산홍</t>
  </si>
  <si>
    <t>영춘화(3가지)</t>
  </si>
  <si>
    <t>옥매화</t>
  </si>
  <si>
    <t>옥향</t>
  </si>
  <si>
    <t>왕버들</t>
    <phoneticPr fontId="63" type="noConversion"/>
  </si>
  <si>
    <t>왕벚나무</t>
  </si>
  <si>
    <t>유카</t>
  </si>
  <si>
    <t>은행나무</t>
  </si>
  <si>
    <t>이팝나무</t>
  </si>
  <si>
    <t>일본목련</t>
    <phoneticPr fontId="63" type="noConversion"/>
  </si>
  <si>
    <t>자귀나무</t>
  </si>
  <si>
    <t>자산홍</t>
  </si>
  <si>
    <t>자엽자두</t>
  </si>
  <si>
    <t>자작나무</t>
  </si>
  <si>
    <t>잔디(0.18*0.18*0.03)</t>
  </si>
  <si>
    <t>잔디(0.21*0.21*0.03)</t>
  </si>
  <si>
    <t>잔디(0.30*0.30*0.03)</t>
    <phoneticPr fontId="63" type="noConversion"/>
  </si>
  <si>
    <t>잣나무</t>
  </si>
  <si>
    <t>장미(3년생)(2가지)</t>
  </si>
  <si>
    <t>장미(4년생)(3가지)</t>
  </si>
  <si>
    <t>장미(5년생)(4가지)</t>
  </si>
  <si>
    <t>전나무(젓나무)</t>
  </si>
  <si>
    <t>조릿대(5가지)</t>
  </si>
  <si>
    <t>조릿대(7가지)</t>
  </si>
  <si>
    <t>조팝나무</t>
  </si>
  <si>
    <t>조팝나무(둥근형)</t>
    <phoneticPr fontId="63" type="noConversion"/>
  </si>
  <si>
    <t>졸참나무</t>
  </si>
  <si>
    <t>좀작살나무</t>
  </si>
  <si>
    <t>주목(둥근형)</t>
  </si>
  <si>
    <t>주목(선주목)</t>
  </si>
  <si>
    <t>중국단풍</t>
  </si>
  <si>
    <t>쥐똥나무</t>
  </si>
  <si>
    <t>진달래</t>
  </si>
  <si>
    <t>쪽동백</t>
  </si>
  <si>
    <t>참느릅나무</t>
    <phoneticPr fontId="63" type="noConversion"/>
  </si>
  <si>
    <t>채진목</t>
    <phoneticPr fontId="63" type="noConversion"/>
  </si>
  <si>
    <t>청가시덩굴</t>
  </si>
  <si>
    <t>청단풍</t>
  </si>
  <si>
    <t>청미래덩굴</t>
  </si>
  <si>
    <t>측백나무</t>
  </si>
  <si>
    <t>측백나무(둥근형)</t>
    <phoneticPr fontId="63" type="noConversion"/>
  </si>
  <si>
    <t>층층나무</t>
  </si>
  <si>
    <t>치자나무</t>
  </si>
  <si>
    <t>칠엽수(마로니에)</t>
    <phoneticPr fontId="63" type="noConversion"/>
  </si>
  <si>
    <t>칡</t>
  </si>
  <si>
    <t>태산목</t>
  </si>
  <si>
    <t>팔손이나무</t>
  </si>
  <si>
    <t>팥배나무</t>
  </si>
  <si>
    <t>팽나무</t>
  </si>
  <si>
    <t>편백</t>
  </si>
  <si>
    <t>편백(황금)</t>
  </si>
  <si>
    <t>푸조나무</t>
    <phoneticPr fontId="63" type="noConversion"/>
  </si>
  <si>
    <t>피나무</t>
  </si>
  <si>
    <t>피라칸사스</t>
  </si>
  <si>
    <t>함박꽃나무</t>
    <phoneticPr fontId="63" type="noConversion"/>
  </si>
  <si>
    <t>해당화(3가지)</t>
  </si>
  <si>
    <t>해당화(4가지)</t>
  </si>
  <si>
    <t>향나무(둥근형)</t>
  </si>
  <si>
    <t>향나무(선향)</t>
  </si>
  <si>
    <t>향나무(조형)</t>
    <phoneticPr fontId="63" type="noConversion"/>
  </si>
  <si>
    <t>협죽도</t>
  </si>
  <si>
    <t>호랑가시나무</t>
  </si>
  <si>
    <t>홍가시나무</t>
  </si>
  <si>
    <t>홍단풍</t>
  </si>
  <si>
    <t>화백</t>
  </si>
  <si>
    <t>화살나무</t>
  </si>
  <si>
    <t>황근</t>
    <phoneticPr fontId="63" type="noConversion"/>
  </si>
  <si>
    <t>황금사철나무</t>
    <phoneticPr fontId="63" type="noConversion"/>
  </si>
  <si>
    <t>황금측백</t>
    <phoneticPr fontId="63" type="noConversion"/>
  </si>
  <si>
    <t>황매화</t>
  </si>
  <si>
    <t>황벽나무</t>
  </si>
  <si>
    <t>황칠나무</t>
    <phoneticPr fontId="63" type="noConversion"/>
  </si>
  <si>
    <t>수고</t>
    <phoneticPr fontId="63" type="noConversion"/>
  </si>
  <si>
    <t>회양목</t>
  </si>
  <si>
    <t>회화나무</t>
  </si>
  <si>
    <t>후박나무</t>
  </si>
  <si>
    <t>후피향나무</t>
  </si>
  <si>
    <t>흰말채나무</t>
  </si>
  <si>
    <t>히어리</t>
    <phoneticPr fontId="63" type="noConversion"/>
  </si>
  <si>
    <t>지목</t>
    <phoneticPr fontId="15" type="noConversion"/>
  </si>
  <si>
    <t>이용상황</t>
    <phoneticPr fontId="15" type="noConversion"/>
  </si>
  <si>
    <t>용도지역</t>
    <phoneticPr fontId="15" type="noConversion"/>
  </si>
  <si>
    <t>도로교통</t>
    <phoneticPr fontId="15" type="noConversion"/>
  </si>
  <si>
    <t>형상</t>
    <phoneticPr fontId="15" type="noConversion"/>
  </si>
  <si>
    <t>시점수정치</t>
    <phoneticPr fontId="15" type="noConversion"/>
  </si>
  <si>
    <t>기타요인</t>
    <phoneticPr fontId="15" type="noConversion"/>
  </si>
  <si>
    <t>세로(가)</t>
    <phoneticPr fontId="15" type="noConversion"/>
  </si>
  <si>
    <t>기호</t>
    <phoneticPr fontId="15" type="noConversion"/>
  </si>
  <si>
    <t>면적</t>
    <phoneticPr fontId="15" type="noConversion"/>
  </si>
  <si>
    <t>가</t>
    <phoneticPr fontId="15" type="noConversion"/>
  </si>
  <si>
    <t>면적</t>
    <phoneticPr fontId="15" type="noConversion"/>
  </si>
  <si>
    <t>토지단가</t>
    <phoneticPr fontId="15" type="noConversion"/>
  </si>
  <si>
    <t>지세</t>
    <phoneticPr fontId="15" type="noConversion"/>
  </si>
  <si>
    <t>시점수정</t>
    <phoneticPr fontId="15" type="noConversion"/>
  </si>
  <si>
    <t>지역요인</t>
    <phoneticPr fontId="15" type="noConversion"/>
  </si>
  <si>
    <t>개별요인</t>
    <phoneticPr fontId="15" type="noConversion"/>
  </si>
  <si>
    <t>산출액</t>
    <phoneticPr fontId="15" type="noConversion"/>
  </si>
  <si>
    <t>기호</t>
    <phoneticPr fontId="15" type="noConversion"/>
  </si>
  <si>
    <t>단가
(원/㎡)</t>
    <phoneticPr fontId="15" type="noConversion"/>
  </si>
  <si>
    <t>가로</t>
    <phoneticPr fontId="15" type="noConversion"/>
  </si>
  <si>
    <t>접근</t>
    <phoneticPr fontId="15" type="noConversion"/>
  </si>
  <si>
    <t>획지</t>
    <phoneticPr fontId="15" type="noConversion"/>
  </si>
  <si>
    <t>행정</t>
    <phoneticPr fontId="15" type="noConversion"/>
  </si>
  <si>
    <t>기타</t>
    <phoneticPr fontId="15" type="noConversion"/>
  </si>
  <si>
    <t>소계</t>
    <phoneticPr fontId="15" type="noConversion"/>
  </si>
  <si>
    <t>공시지가</t>
    <phoneticPr fontId="15" type="noConversion"/>
  </si>
  <si>
    <t>시점수정</t>
    <phoneticPr fontId="15" type="noConversion"/>
  </si>
  <si>
    <t>지역요인</t>
    <phoneticPr fontId="15" type="noConversion"/>
  </si>
  <si>
    <t>개별요인</t>
    <phoneticPr fontId="15" type="noConversion"/>
  </si>
  <si>
    <t>산출액</t>
    <phoneticPr fontId="15" type="noConversion"/>
  </si>
  <si>
    <t>기호</t>
    <phoneticPr fontId="15" type="noConversion"/>
  </si>
  <si>
    <t>공시지가
(원/㎡)</t>
    <phoneticPr fontId="15" type="noConversion"/>
  </si>
  <si>
    <t>가로</t>
    <phoneticPr fontId="15" type="noConversion"/>
  </si>
  <si>
    <t>접근</t>
    <phoneticPr fontId="15" type="noConversion"/>
  </si>
  <si>
    <t>획지</t>
    <phoneticPr fontId="15" type="noConversion"/>
  </si>
  <si>
    <t>보상선례
기준가격</t>
    <phoneticPr fontId="15" type="noConversion"/>
  </si>
  <si>
    <t>공시지가
기준가격</t>
    <phoneticPr fontId="15" type="noConversion"/>
  </si>
  <si>
    <t>격차율</t>
    <phoneticPr fontId="15" type="noConversion"/>
  </si>
  <si>
    <t>기타요인
보정치</t>
    <phoneticPr fontId="15" type="noConversion"/>
  </si>
  <si>
    <t>소나무</t>
    <phoneticPr fontId="12" type="noConversion"/>
  </si>
  <si>
    <t>A</t>
    <phoneticPr fontId="12" type="noConversion"/>
  </si>
  <si>
    <t>도로저촉(%)</t>
    <phoneticPr fontId="12" type="noConversion"/>
  </si>
  <si>
    <t>A</t>
    <phoneticPr fontId="12" type="noConversion"/>
  </si>
  <si>
    <t>거래사례, 보상사례</t>
    <phoneticPr fontId="15" type="noConversion"/>
  </si>
  <si>
    <t>동력(KW)</t>
    <phoneticPr fontId="15" type="noConversion"/>
  </si>
  <si>
    <t>한전불입금</t>
    <phoneticPr fontId="15" type="noConversion"/>
  </si>
  <si>
    <t>업체공사비
(적용: 6만원/KW)</t>
    <phoneticPr fontId="15" type="noConversion"/>
  </si>
  <si>
    <t>보상가격</t>
    <phoneticPr fontId="15" type="noConversion"/>
  </si>
  <si>
    <t>고압 또는 특별고압의 경우</t>
    <phoneticPr fontId="15" type="noConversion"/>
  </si>
  <si>
    <t>100kva</t>
    <phoneticPr fontId="15" type="noConversion"/>
  </si>
  <si>
    <t>200kva</t>
    <phoneticPr fontId="15" type="noConversion"/>
  </si>
  <si>
    <t>300kva</t>
    <phoneticPr fontId="15" type="noConversion"/>
  </si>
  <si>
    <t>400kva</t>
    <phoneticPr fontId="15" type="noConversion"/>
  </si>
  <si>
    <t>600kva</t>
    <phoneticPr fontId="15" type="noConversion"/>
  </si>
  <si>
    <t>900kva</t>
    <phoneticPr fontId="15" type="noConversion"/>
  </si>
  <si>
    <t>고압 특별고압의 경우</t>
    <phoneticPr fontId="15" type="noConversion"/>
  </si>
  <si>
    <t>한전불입금(kw당13,000원)</t>
    <phoneticPr fontId="15" type="noConversion"/>
  </si>
  <si>
    <t>및 수전설비 등을 포함하여</t>
    <phoneticPr fontId="15" type="noConversion"/>
  </si>
  <si>
    <t>상기가격으로 결정하였으며,</t>
    <phoneticPr fontId="15" type="noConversion"/>
  </si>
  <si>
    <t>상기 가격은 신규가격이오니</t>
    <phoneticPr fontId="15" type="noConversion"/>
  </si>
  <si>
    <t>적의 조정을 부탁드립니다.</t>
    <phoneticPr fontId="15" type="noConversion"/>
  </si>
  <si>
    <t>심야전기보일러</t>
    <phoneticPr fontId="15" type="noConversion"/>
  </si>
  <si>
    <t>심야전기보일러의 기존 기준 단가는</t>
    <phoneticPr fontId="15" type="noConversion"/>
  </si>
  <si>
    <t>보일러</t>
    <phoneticPr fontId="241" type="noConversion"/>
  </si>
  <si>
    <t>심야전기 불입금을 포함하였으나</t>
    <phoneticPr fontId="15" type="noConversion"/>
  </si>
  <si>
    <t>심야전기가 대부분 동력으로</t>
    <phoneticPr fontId="15" type="noConversion"/>
  </si>
  <si>
    <t>목록에 포함됨에 따라 아래와</t>
    <phoneticPr fontId="15" type="noConversion"/>
  </si>
  <si>
    <t xml:space="preserve">같이 기준을 수정합니다. </t>
    <phoneticPr fontId="15" type="noConversion"/>
  </si>
  <si>
    <t>1500L</t>
    <phoneticPr fontId="15" type="noConversion"/>
  </si>
  <si>
    <t>1800L</t>
    <phoneticPr fontId="15" type="noConversion"/>
  </si>
  <si>
    <t>2000L</t>
    <phoneticPr fontId="15" type="noConversion"/>
  </si>
  <si>
    <t>2300L</t>
    <phoneticPr fontId="15" type="noConversion"/>
  </si>
  <si>
    <t>2700L</t>
    <phoneticPr fontId="15" type="noConversion"/>
  </si>
  <si>
    <t>승압한지 5년 이내에 적용(신규설치비의 90% 수준가격임,5년 이상은 적의조정 바람)</t>
    <phoneticPr fontId="15" type="noConversion"/>
  </si>
  <si>
    <t>농업용의 경우도 동일하게 적용하나 기본거리(200m)초과의 경우</t>
    <phoneticPr fontId="15" type="noConversion"/>
  </si>
  <si>
    <t>추가소요비용 조사후 반영요망이며, 고압의 경우 별도 조사요망임.</t>
    <phoneticPr fontId="15" type="noConversion"/>
  </si>
  <si>
    <r>
      <t>기준시점:</t>
    </r>
    <r>
      <rPr>
        <sz val="11"/>
        <color theme="1"/>
        <rFont val="굴림체"/>
        <family val="2"/>
        <charset val="129"/>
      </rPr>
      <t>2013년 9월기준</t>
    </r>
    <phoneticPr fontId="15" type="noConversion"/>
  </si>
  <si>
    <t>건물가격</t>
    <phoneticPr fontId="12" type="noConversion"/>
  </si>
  <si>
    <t>건물연면적</t>
    <phoneticPr fontId="12" type="noConversion"/>
  </si>
  <si>
    <t>거래금액</t>
    <phoneticPr fontId="12" type="noConversion"/>
  </si>
  <si>
    <t>재조달가</t>
    <phoneticPr fontId="12" type="noConversion"/>
  </si>
  <si>
    <t>잔가율</t>
    <phoneticPr fontId="12" type="noConversion"/>
  </si>
  <si>
    <t/>
  </si>
  <si>
    <t>시점수정</t>
    <phoneticPr fontId="12" type="noConversion"/>
  </si>
  <si>
    <t>협회키값
(수정,이동금지)</t>
    <phoneticPr fontId="15" type="noConversion"/>
  </si>
  <si>
    <t>소재지 등 물건정보(국토청,중토위는 조회만, 일반보상은 마감법인만 등록가능)</t>
    <phoneticPr fontId="15" type="noConversion"/>
  </si>
  <si>
    <t>종가항목</t>
    <phoneticPr fontId="15" type="noConversion"/>
  </si>
  <si>
    <t>파트너 종가정보
(조회만)</t>
    <phoneticPr fontId="15" type="noConversion"/>
  </si>
  <si>
    <t>등록해서 협회로 전송할 종량 항목</t>
    <phoneticPr fontId="15" type="noConversion"/>
  </si>
  <si>
    <t>파트너 종량 항목 비교 및 검토
(조회만)</t>
    <phoneticPr fontId="15" type="noConversion"/>
  </si>
  <si>
    <t>비 고(조회만)</t>
    <phoneticPr fontId="15" type="noConversion"/>
  </si>
  <si>
    <t>Sano</t>
    <phoneticPr fontId="15" type="noConversion"/>
  </si>
  <si>
    <t>물건키값</t>
    <phoneticPr fontId="15" type="noConversion"/>
  </si>
  <si>
    <t>시군구코드</t>
    <phoneticPr fontId="15" type="noConversion"/>
  </si>
  <si>
    <t>읍면동코드</t>
    <phoneticPr fontId="15" type="noConversion"/>
  </si>
  <si>
    <t>구분</t>
    <phoneticPr fontId="15" type="noConversion"/>
  </si>
  <si>
    <t>본번</t>
    <phoneticPr fontId="15" type="noConversion"/>
  </si>
  <si>
    <t>부번</t>
    <phoneticPr fontId="15" type="noConversion"/>
  </si>
  <si>
    <t>공부
면적</t>
    <phoneticPr fontId="15" type="noConversion"/>
  </si>
  <si>
    <t>실제
면적</t>
    <phoneticPr fontId="15" type="noConversion"/>
  </si>
  <si>
    <t>종전단가</t>
    <phoneticPr fontId="15" type="noConversion"/>
  </si>
  <si>
    <t>적용단가</t>
    <phoneticPr fontId="15" type="noConversion"/>
  </si>
  <si>
    <t xml:space="preserve">  타법인단가</t>
    <phoneticPr fontId="15" type="noConversion"/>
  </si>
  <si>
    <t xml:space="preserve">              토지이용상황 (숫자로입력하세요)
2.가.공장,학교,주차장,주유소,창고
3.나.유지,양어장,수도,공원,체육,유원지,종교,사적지,묘지
4.다.임야,광천지,염전,도로,철도,제방,하천,구거(이에편입)
1.기타</t>
    <phoneticPr fontId="15" type="noConversion"/>
  </si>
  <si>
    <t>표준지2개이상(해당만 Y)</t>
    <phoneticPr fontId="15" type="noConversion"/>
  </si>
  <si>
    <t>불법형질변경
(해당만Y)</t>
    <phoneticPr fontId="15" type="noConversion"/>
  </si>
  <si>
    <t>미불용지
(해당만Y)</t>
    <phoneticPr fontId="15" type="noConversion"/>
  </si>
  <si>
    <t>사용료
(해당만Y)</t>
    <phoneticPr fontId="15" type="noConversion"/>
  </si>
  <si>
    <t>환매토지(해당만Y)</t>
    <phoneticPr fontId="15" type="noConversion"/>
  </si>
  <si>
    <t>종량수수료</t>
    <phoneticPr fontId="15" type="noConversion"/>
  </si>
  <si>
    <t>우리
종량항목</t>
    <phoneticPr fontId="15" type="noConversion"/>
  </si>
  <si>
    <t>타법인
종량항목</t>
    <phoneticPr fontId="15" type="noConversion"/>
  </si>
  <si>
    <t>비고</t>
    <phoneticPr fontId="15" type="noConversion"/>
  </si>
  <si>
    <t>변경일</t>
    <phoneticPr fontId="15" type="noConversion"/>
  </si>
  <si>
    <t>정렬
Seq</t>
    <phoneticPr fontId="15" type="noConversion"/>
  </si>
  <si>
    <t>임야</t>
  </si>
  <si>
    <t>400000</t>
  </si>
  <si>
    <t>대</t>
  </si>
  <si>
    <t>100000</t>
  </si>
  <si>
    <t>잡종지</t>
  </si>
  <si>
    <t>300000</t>
  </si>
  <si>
    <t>도로</t>
  </si>
  <si>
    <t>함수기준</t>
    <phoneticPr fontId="12" type="noConversion"/>
  </si>
  <si>
    <t>파트너 종가정보(조회만)</t>
    <phoneticPr fontId="15" type="noConversion"/>
  </si>
  <si>
    <t>시군구
코드</t>
    <phoneticPr fontId="15" type="noConversion"/>
  </si>
  <si>
    <t>단위</t>
    <phoneticPr fontId="15" type="noConversion"/>
  </si>
  <si>
    <t>수량/면적</t>
    <phoneticPr fontId="15" type="noConversion"/>
  </si>
  <si>
    <t>물건종류</t>
    <phoneticPr fontId="15" type="noConversion"/>
  </si>
  <si>
    <t>구조 및 규격</t>
    <phoneticPr fontId="15" type="noConversion"/>
  </si>
  <si>
    <t>계산구분코드
(ZZ 단가 EE 이전비에포함
 GG 일식 FF 수목에 포함
 II 일괄 TT 토지에포함
 UU ↑   SS 건물에포함
 VV 평가외 KK 기보상
 YY 영업권에포함</t>
    <phoneticPr fontId="15" type="noConversion"/>
  </si>
  <si>
    <t>적용
단가/금액</t>
    <phoneticPr fontId="15" type="noConversion"/>
  </si>
  <si>
    <t>타법인
단가/금액</t>
    <phoneticPr fontId="15" type="noConversion"/>
  </si>
  <si>
    <t>타법인
계산구분코드</t>
    <phoneticPr fontId="15" type="noConversion"/>
  </si>
  <si>
    <t>물건구분
(건물,수목
,구축물,이전비
,영업권,기타)</t>
    <phoneticPr fontId="15" type="noConversion"/>
  </si>
  <si>
    <t>건물인
경우
동구분
(해당1)</t>
    <phoneticPr fontId="15" type="noConversion"/>
  </si>
  <si>
    <t xml:space="preserve">         건물특수용도
2.가.주유소,유류및가스저장소,냉동창고
3.나.레저및위락시설,쇼핑시설
4.다.문화재,고건물
1.일반</t>
    <phoneticPr fontId="15" type="noConversion"/>
  </si>
  <si>
    <t xml:space="preserve">         건물면적할증
1.500㎡ 이하
2.500㎡ 초과 1,500㎡ 이하
3.1,500㎡ 초과 3,000㎡ 이하
4.3,000㎡ 초과</t>
    <phoneticPr fontId="15" type="noConversion"/>
  </si>
  <si>
    <t>복수구조
(해당만 1)</t>
    <phoneticPr fontId="15" type="noConversion"/>
  </si>
  <si>
    <t>복수용도
(해당만 1)</t>
    <phoneticPr fontId="15" type="noConversion"/>
  </si>
  <si>
    <t>육층이상
(해당만 1)</t>
    <phoneticPr fontId="15" type="noConversion"/>
  </si>
  <si>
    <t>일부수용
(해당만 1)</t>
    <phoneticPr fontId="15" type="noConversion"/>
  </si>
  <si>
    <t>구축물
/수목/
영업권
수량</t>
    <phoneticPr fontId="15" type="noConversion"/>
  </si>
  <si>
    <t xml:space="preserve">                   구축물유형
2.가.담장,울타리,휀스,도로포장,장독대
3.나.대문,관정,비닐하우수,하수관,정화조,석축,옹벽,변소,
     간이수도배관,스프링클러,계단,동력
4.다.테니스코트,주유소(기름탱크)
1.기타</t>
    <phoneticPr fontId="15" type="noConversion"/>
  </si>
  <si>
    <t>기타</t>
  </si>
  <si>
    <t>0</t>
  </si>
  <si>
    <t>기타00000000</t>
  </si>
  <si>
    <t>GG</t>
  </si>
  <si>
    <t>II</t>
  </si>
  <si>
    <t>UU</t>
  </si>
  <si>
    <t>건물</t>
  </si>
  <si>
    <t>건물00000000</t>
  </si>
  <si>
    <t>ZZ</t>
  </si>
  <si>
    <t>창고</t>
  </si>
  <si>
    <t>수목</t>
  </si>
  <si>
    <t>수목00000000</t>
  </si>
  <si>
    <t>41480</t>
  </si>
  <si>
    <t>35022</t>
  </si>
  <si>
    <t>2/13/2015  11:16:00 AM</t>
  </si>
  <si>
    <t>35027</t>
  </si>
  <si>
    <t>25625</t>
  </si>
  <si>
    <t>25626</t>
  </si>
  <si>
    <t>유지</t>
  </si>
  <si>
    <t>26222</t>
  </si>
  <si>
    <t>구거</t>
  </si>
  <si>
    <t>26223</t>
  </si>
  <si>
    <t>25327</t>
  </si>
  <si>
    <t>전</t>
  </si>
  <si>
    <t>전기시설</t>
  </si>
  <si>
    <t>"주택용저압 5KW"</t>
  </si>
  <si>
    <t>관정</t>
  </si>
  <si>
    <t>"모터포함∮50m</t>
  </si>
  <si>
    <t>"판넬조6.0m*7.6m"</t>
  </si>
  <si>
    <t>"판넬조5.0m*8.0m"</t>
  </si>
  <si>
    <t>목재 및 슬레이트 4.0m*6.0m</t>
  </si>
  <si>
    <t>콘크리트포장</t>
  </si>
  <si>
    <t>7.0m*8.0m</t>
  </si>
  <si>
    <t>기타집기류</t>
  </si>
  <si>
    <t>가재도구 등[1식]</t>
  </si>
  <si>
    <t>H:1.8m</t>
  </si>
  <si>
    <t>10년생</t>
  </si>
  <si>
    <t>오동나무</t>
  </si>
  <si>
    <t>16년생</t>
  </si>
  <si>
    <t>앵두나무</t>
  </si>
  <si>
    <t>15년생</t>
  </si>
  <si>
    <t>복숭아나무</t>
  </si>
  <si>
    <t>배나무</t>
  </si>
  <si>
    <t>무궁화나무</t>
  </si>
  <si>
    <t>8년생</t>
  </si>
  <si>
    <t>애기꽃사과</t>
  </si>
  <si>
    <t>라일락</t>
  </si>
  <si>
    <t>"불상포함1.0m*4.5m  1.0m*3.0m[1식]</t>
  </si>
  <si>
    <t>우수흄관</t>
  </si>
  <si>
    <t>0.75m*21m[1식]</t>
  </si>
  <si>
    <t>가추</t>
  </si>
  <si>
    <t>슬레트 1.8m*2.7m</t>
  </si>
  <si>
    <t>함석 울타리</t>
  </si>
  <si>
    <t>H: 2m</t>
  </si>
  <si>
    <t>중토위
번호</t>
    <phoneticPr fontId="15" type="noConversion"/>
  </si>
  <si>
    <t>중토위
번호
(NO)</t>
    <phoneticPr fontId="15" type="noConversion"/>
  </si>
  <si>
    <t>국(국방부)</t>
    <phoneticPr fontId="12" type="noConversion"/>
  </si>
  <si>
    <t>한국농어촌공사</t>
    <phoneticPr fontId="12" type="noConversion"/>
  </si>
  <si>
    <t>소유자</t>
    <phoneticPr fontId="15" type="noConversion"/>
  </si>
  <si>
    <t>소유자 지분
(분자/분모)</t>
    <phoneticPr fontId="12" type="noConversion"/>
  </si>
  <si>
    <t>김용주</t>
    <phoneticPr fontId="12" type="noConversion"/>
  </si>
  <si>
    <t>조복순</t>
    <phoneticPr fontId="12" type="noConversion"/>
  </si>
  <si>
    <t>파주시</t>
  </si>
  <si>
    <t>광탄면</t>
  </si>
  <si>
    <t>신산리</t>
  </si>
  <si>
    <t>법원읍</t>
  </si>
  <si>
    <t>대능리</t>
  </si>
  <si>
    <t>파주시</t>
    <phoneticPr fontId="12" type="noConversion"/>
  </si>
  <si>
    <t>방축리</t>
  </si>
  <si>
    <t>조리읍</t>
  </si>
  <si>
    <t>등원리</t>
  </si>
  <si>
    <t>파주읍</t>
  </si>
  <si>
    <t>연풍리</t>
  </si>
  <si>
    <t>삼방리</t>
  </si>
  <si>
    <t>뇌조리</t>
  </si>
  <si>
    <t>조서용
지번</t>
    <phoneticPr fontId="12" type="noConversion"/>
  </si>
  <si>
    <t>비닐하우스
(주거용)</t>
    <phoneticPr fontId="12" type="noConversion"/>
  </si>
  <si>
    <t>판넬,강봉,비닐,
차광망 7.3m*13.</t>
    <phoneticPr fontId="12" type="noConversion"/>
  </si>
  <si>
    <t>개나리
(울타리용)</t>
    <phoneticPr fontId="12" type="noConversion"/>
  </si>
  <si>
    <t>제단 
및 내부시설</t>
    <phoneticPr fontId="12" type="noConversion"/>
  </si>
  <si>
    <t>보일러실
및 창고</t>
    <phoneticPr fontId="12" type="noConversion"/>
  </si>
  <si>
    <t>산</t>
    <phoneticPr fontId="12" type="noConversion"/>
  </si>
  <si>
    <t>광탄면 방축리 산35</t>
    <phoneticPr fontId="12" type="noConversion"/>
  </si>
  <si>
    <t>형상지세</t>
    <phoneticPr fontId="15" type="noConversion"/>
  </si>
  <si>
    <t>임야</t>
    <phoneticPr fontId="15" type="noConversion"/>
  </si>
  <si>
    <t>자연림</t>
    <phoneticPr fontId="15" type="noConversion"/>
  </si>
  <si>
    <t>관리</t>
    <phoneticPr fontId="15" type="noConversion"/>
  </si>
  <si>
    <t>사다리 완경사</t>
    <phoneticPr fontId="15" type="noConversion"/>
  </si>
  <si>
    <t>나</t>
    <phoneticPr fontId="12" type="noConversion"/>
  </si>
  <si>
    <t>광탄면 신산리 392-2</t>
    <phoneticPr fontId="12" type="noConversion"/>
  </si>
  <si>
    <t>전</t>
    <phoneticPr fontId="12" type="noConversion"/>
  </si>
  <si>
    <t>관리</t>
    <phoneticPr fontId="12" type="noConversion"/>
  </si>
  <si>
    <t>세각(가)</t>
    <phoneticPr fontId="12" type="noConversion"/>
  </si>
  <si>
    <t>부정형 평지</t>
    <phoneticPr fontId="12" type="noConversion"/>
  </si>
  <si>
    <t>다</t>
    <phoneticPr fontId="12" type="noConversion"/>
  </si>
  <si>
    <t>법원읍 대능리 401-3</t>
    <phoneticPr fontId="12" type="noConversion"/>
  </si>
  <si>
    <t>세로(가)</t>
    <phoneticPr fontId="12" type="noConversion"/>
  </si>
  <si>
    <t>부정형 완경사</t>
    <phoneticPr fontId="12" type="noConversion"/>
  </si>
  <si>
    <t>라</t>
    <phoneticPr fontId="12" type="noConversion"/>
  </si>
  <si>
    <t>마</t>
    <phoneticPr fontId="12" type="noConversion"/>
  </si>
  <si>
    <t>바</t>
    <phoneticPr fontId="12" type="noConversion"/>
  </si>
  <si>
    <t>사</t>
    <phoneticPr fontId="12" type="noConversion"/>
  </si>
  <si>
    <t>아</t>
    <phoneticPr fontId="12" type="noConversion"/>
  </si>
  <si>
    <t>자</t>
    <phoneticPr fontId="12" type="noConversion"/>
  </si>
  <si>
    <t>차</t>
    <phoneticPr fontId="12" type="noConversion"/>
  </si>
  <si>
    <t>카</t>
    <phoneticPr fontId="12" type="noConversion"/>
  </si>
  <si>
    <t>법원읍 삼방리 435</t>
    <phoneticPr fontId="12" type="noConversion"/>
  </si>
  <si>
    <t>답</t>
    <phoneticPr fontId="12" type="noConversion"/>
  </si>
  <si>
    <t>농림</t>
    <phoneticPr fontId="12" type="noConversion"/>
  </si>
  <si>
    <t>맹지</t>
    <phoneticPr fontId="12" type="noConversion"/>
  </si>
  <si>
    <t>조리읍 뇌조리 210-6</t>
    <phoneticPr fontId="12" type="noConversion"/>
  </si>
  <si>
    <t>세장형 평지</t>
    <phoneticPr fontId="12" type="noConversion"/>
  </si>
  <si>
    <t>조리읍 뇌조리 443</t>
    <phoneticPr fontId="12" type="noConversion"/>
  </si>
  <si>
    <t>세로(불)</t>
    <phoneticPr fontId="12" type="noConversion"/>
  </si>
  <si>
    <t>조리읍 등원리 산48</t>
    <phoneticPr fontId="12" type="noConversion"/>
  </si>
  <si>
    <t>임야</t>
    <phoneticPr fontId="12" type="noConversion"/>
  </si>
  <si>
    <t>자연녹지</t>
    <phoneticPr fontId="12" type="noConversion"/>
  </si>
  <si>
    <t>자연림</t>
    <phoneticPr fontId="12" type="noConversion"/>
  </si>
  <si>
    <t>파주읍 연풍리 33</t>
    <phoneticPr fontId="12" type="noConversion"/>
  </si>
  <si>
    <t>파주읍 연풍리 336-22</t>
    <phoneticPr fontId="12" type="noConversion"/>
  </si>
  <si>
    <t>대</t>
    <phoneticPr fontId="12" type="noConversion"/>
  </si>
  <si>
    <t>단독주택</t>
    <phoneticPr fontId="12" type="noConversion"/>
  </si>
  <si>
    <t>가장형 평지</t>
    <phoneticPr fontId="12" type="noConversion"/>
  </si>
  <si>
    <t>파주읍 연풍리 산44</t>
    <phoneticPr fontId="12" type="noConversion"/>
  </si>
  <si>
    <t>파주읍 연풍리 28</t>
    <phoneticPr fontId="12" type="noConversion"/>
  </si>
  <si>
    <t>2014년 10월 23일</t>
    <phoneticPr fontId="12" type="noConversion"/>
  </si>
  <si>
    <t>2010</t>
    <phoneticPr fontId="12" type="noConversion"/>
  </si>
  <si>
    <t>2011</t>
    <phoneticPr fontId="12" type="noConversion"/>
  </si>
  <si>
    <t>2012</t>
    <phoneticPr fontId="12" type="noConversion"/>
  </si>
  <si>
    <t>2013</t>
    <phoneticPr fontId="12" type="noConversion"/>
  </si>
  <si>
    <t>2014.10</t>
    <phoneticPr fontId="12" type="noConversion"/>
  </si>
  <si>
    <t>2014.9</t>
    <phoneticPr fontId="12" type="noConversion"/>
  </si>
  <si>
    <t>관리지역시점수정</t>
    <phoneticPr fontId="12" type="noConversion"/>
  </si>
  <si>
    <t>기간</t>
    <phoneticPr fontId="12" type="noConversion"/>
  </si>
  <si>
    <t>2010년 1월 1일</t>
    <phoneticPr fontId="12" type="noConversion"/>
  </si>
  <si>
    <t>사업명</t>
    <phoneticPr fontId="15" type="noConversion"/>
  </si>
  <si>
    <t>국지도 78호선 고양~광탄간 도로확포장공사</t>
    <phoneticPr fontId="12" type="noConversion"/>
  </si>
  <si>
    <t>광탄면 용미리 산80-13</t>
    <phoneticPr fontId="15" type="noConversion"/>
  </si>
  <si>
    <t>계획관리</t>
    <phoneticPr fontId="15" type="noConversion"/>
  </si>
  <si>
    <t>가격시점</t>
    <phoneticPr fontId="15" type="noConversion"/>
  </si>
  <si>
    <t>2009.04.13</t>
    <phoneticPr fontId="12" type="noConversion"/>
  </si>
  <si>
    <t>2014.10.23</t>
    <phoneticPr fontId="12" type="noConversion"/>
  </si>
  <si>
    <t>B</t>
    <phoneticPr fontId="12" type="noConversion"/>
  </si>
  <si>
    <t>C</t>
    <phoneticPr fontId="12" type="noConversion"/>
  </si>
  <si>
    <t>D</t>
    <phoneticPr fontId="12" type="noConversion"/>
  </si>
  <si>
    <t>E</t>
    <phoneticPr fontId="12" type="noConversion"/>
  </si>
  <si>
    <t>F</t>
    <phoneticPr fontId="12" type="noConversion"/>
  </si>
  <si>
    <t>G</t>
    <phoneticPr fontId="12" type="noConversion"/>
  </si>
  <si>
    <t>H</t>
    <phoneticPr fontId="12" type="noConversion"/>
  </si>
  <si>
    <t>I</t>
    <phoneticPr fontId="12" type="noConversion"/>
  </si>
  <si>
    <t>광탄면 용미리 272-5</t>
    <phoneticPr fontId="12" type="noConversion"/>
  </si>
  <si>
    <t>2009.04.13</t>
    <phoneticPr fontId="12" type="noConversion"/>
  </si>
  <si>
    <t>파주시 상수도 2단계 확장사업</t>
    <phoneticPr fontId="12" type="noConversion"/>
  </si>
  <si>
    <t>법원읍 대능리 444-3</t>
    <phoneticPr fontId="12" type="noConversion"/>
  </si>
  <si>
    <t>2007.04.02</t>
    <phoneticPr fontId="12" type="noConversion"/>
  </si>
  <si>
    <t>월롱첨단산업단지 진입도로개설공사</t>
    <phoneticPr fontId="12" type="noConversion"/>
  </si>
  <si>
    <t>파주읍 봉서리 1267</t>
    <phoneticPr fontId="12" type="noConversion"/>
  </si>
  <si>
    <t>2010.01.22</t>
    <phoneticPr fontId="12" type="noConversion"/>
  </si>
  <si>
    <t>경의선 복선화 전철사업</t>
    <phoneticPr fontId="12" type="noConversion"/>
  </si>
  <si>
    <t>월롱면 위전리 233-10</t>
    <phoneticPr fontId="12" type="noConversion"/>
  </si>
  <si>
    <t>2008.01.25</t>
    <phoneticPr fontId="12" type="noConversion"/>
  </si>
  <si>
    <t>통일로 정체구간 도로확포장공사</t>
    <phoneticPr fontId="12" type="noConversion"/>
  </si>
  <si>
    <t>조리읍 능안리 1657-2</t>
    <phoneticPr fontId="12" type="noConversion"/>
  </si>
  <si>
    <t>2007.10.29</t>
    <phoneticPr fontId="12" type="noConversion"/>
  </si>
  <si>
    <t>파주 상수도 3단계 확장사업(광탄배수지)</t>
    <phoneticPr fontId="12" type="noConversion"/>
  </si>
  <si>
    <t>광탄면 신산리 산14-16</t>
    <phoneticPr fontId="12" type="noConversion"/>
  </si>
  <si>
    <t>2008.08.05</t>
    <phoneticPr fontId="12" type="noConversion"/>
  </si>
  <si>
    <t>문산~연풍간 도로확포장공사</t>
    <phoneticPr fontId="12" type="noConversion"/>
  </si>
  <si>
    <t>파주읍 연풍리 319-7</t>
    <phoneticPr fontId="12" type="noConversion"/>
  </si>
  <si>
    <t>2009.05.22</t>
    <phoneticPr fontId="12" type="noConversion"/>
  </si>
  <si>
    <t>파주읍 연풍리 70-3</t>
    <phoneticPr fontId="12" type="noConversion"/>
  </si>
  <si>
    <t>2008.12.09</t>
    <phoneticPr fontId="12" type="noConversion"/>
  </si>
  <si>
    <t>소로한면</t>
    <phoneticPr fontId="12" type="noConversion"/>
  </si>
  <si>
    <t>부정형</t>
    <phoneticPr fontId="12" type="noConversion"/>
  </si>
  <si>
    <t>평지</t>
    <phoneticPr fontId="12" type="noConversion"/>
  </si>
  <si>
    <t>세장형</t>
    <phoneticPr fontId="12" type="noConversion"/>
  </si>
  <si>
    <t>완경사</t>
    <phoneticPr fontId="12" type="noConversion"/>
  </si>
  <si>
    <t>대부분 공원저촉(98%)</t>
    <phoneticPr fontId="12" type="noConversion"/>
  </si>
  <si>
    <t>2010년 8월까지 관리지역 변동률 나옴.</t>
    <phoneticPr fontId="12" type="noConversion"/>
  </si>
  <si>
    <t>2010.8</t>
    <phoneticPr fontId="12" type="noConversion"/>
  </si>
  <si>
    <t>A</t>
    <phoneticPr fontId="12" type="noConversion"/>
  </si>
  <si>
    <t>환경(자연)</t>
    <phoneticPr fontId="15" type="noConversion"/>
  </si>
  <si>
    <t>537-3</t>
  </si>
  <si>
    <t>677-1</t>
  </si>
  <si>
    <t>오류동</t>
  </si>
  <si>
    <t>81-2</t>
  </si>
  <si>
    <t>86-12</t>
  </si>
  <si>
    <t>41-1</t>
  </si>
  <si>
    <t>합 계</t>
    <phoneticPr fontId="15" type="noConversion"/>
  </si>
  <si>
    <t>식</t>
  </si>
  <si>
    <t>1/1</t>
  </si>
  <si>
    <t>1</t>
  </si>
  <si>
    <t>3Kw</t>
  </si>
  <si>
    <t>전력</t>
  </si>
  <si>
    <t>주</t>
  </si>
  <si>
    <t xml:space="preserve">식 </t>
  </si>
  <si>
    <t xml:space="preserve">│
┘
</t>
  </si>
  <si>
    <t>│
│
│</t>
  </si>
  <si>
    <t xml:space="preserve">
┐
│</t>
  </si>
  <si>
    <t>일괄</t>
    <phoneticPr fontId="63" type="noConversion"/>
  </si>
  <si>
    <t>M2</t>
  </si>
  <si>
    <t>철파이프 및 함석</t>
  </si>
  <si>
    <t>가건물</t>
  </si>
  <si>
    <t>철파이프 및 비닐</t>
  </si>
  <si>
    <t>비닐하우스</t>
  </si>
  <si>
    <t>꽃사과나무</t>
  </si>
  <si>
    <t>오디나무</t>
  </si>
  <si>
    <t>옥잠화</t>
  </si>
  <si>
    <t>R20, H3</t>
  </si>
  <si>
    <t>벚꽃나무</t>
  </si>
  <si>
    <t>R10, H2</t>
  </si>
  <si>
    <t>돌사과나무</t>
  </si>
  <si>
    <t>자두나무</t>
  </si>
  <si>
    <t>R5, H2</t>
  </si>
  <si>
    <t>R10, H1.5</t>
  </si>
  <si>
    <t>R3, H2</t>
  </si>
  <si>
    <t xml:space="preserve">컨테이너 </t>
  </si>
  <si>
    <t xml:space="preserve">6 x 3 </t>
  </si>
  <si>
    <t>컨테이너</t>
  </si>
  <si>
    <t>1/10</t>
    <phoneticPr fontId="63" type="noConversion"/>
  </si>
  <si>
    <t>스피아민트 외</t>
  </si>
  <si>
    <t>철파이프 및 루핑</t>
  </si>
  <si>
    <t>9/10</t>
    <phoneticPr fontId="63" type="noConversion"/>
  </si>
  <si>
    <t>태양열</t>
  </si>
  <si>
    <t>블록조 함석</t>
  </si>
  <si>
    <t>가옥</t>
  </si>
  <si>
    <t>세멘브럭조</t>
  </si>
  <si>
    <t>단독주택</t>
  </si>
  <si>
    <t>1 x 1.5(10판)</t>
  </si>
  <si>
    <t>이동식화장실</t>
  </si>
  <si>
    <t>천막</t>
  </si>
  <si>
    <t>565-4</t>
  </si>
  <si>
    <t>집기류</t>
  </si>
  <si>
    <t>믹서기</t>
  </si>
  <si>
    <t>몰딩기</t>
  </si>
  <si>
    <t>1/1</t>
    <phoneticPr fontId="63" type="noConversion"/>
  </si>
  <si>
    <t>오류동</t>
    <phoneticPr fontId="63" type="noConversion"/>
  </si>
  <si>
    <t>총액</t>
    <phoneticPr fontId="63" type="noConversion"/>
  </si>
  <si>
    <t>감정평가액</t>
    <phoneticPr fontId="63" type="noConversion"/>
  </si>
  <si>
    <t>단가</t>
    <phoneticPr fontId="15" type="noConversion"/>
  </si>
  <si>
    <t>지분</t>
    <phoneticPr fontId="63" type="noConversion"/>
  </si>
  <si>
    <t>면적 및 수량</t>
    <phoneticPr fontId="15" type="noConversion"/>
  </si>
  <si>
    <t>구조·규격</t>
    <phoneticPr fontId="15" type="noConversion"/>
  </si>
  <si>
    <t>지번</t>
    <phoneticPr fontId="15" type="noConversion"/>
  </si>
  <si>
    <t>일련
번호</t>
    <phoneticPr fontId="15" type="noConversion"/>
  </si>
  <si>
    <t>집진시설</t>
  </si>
  <si>
    <t>닥트</t>
  </si>
  <si>
    <t>150m</t>
  </si>
  <si>
    <t>기숙사</t>
  </si>
  <si>
    <t>전기보일러, 판넬</t>
  </si>
  <si>
    <t>지하형 용광로시설</t>
  </si>
  <si>
    <t>콘크리트, 철판</t>
  </si>
  <si>
    <t>지상형 용광로시설</t>
  </si>
  <si>
    <t>철, 내화벽돌</t>
  </si>
  <si>
    <t>도가니</t>
  </si>
  <si>
    <t>흑연</t>
  </si>
  <si>
    <t>개</t>
  </si>
  <si>
    <t>가랑실</t>
  </si>
  <si>
    <t xml:space="preserve">판넬  </t>
  </si>
  <si>
    <t>가랑</t>
  </si>
  <si>
    <t>철, 고무판</t>
  </si>
  <si>
    <t>샤워장</t>
  </si>
  <si>
    <t>지붕덮개</t>
  </si>
  <si>
    <t>작업장출입문</t>
  </si>
  <si>
    <t>작업장칸막이</t>
  </si>
  <si>
    <t>판넬, 천막</t>
  </si>
  <si>
    <t>철</t>
  </si>
  <si>
    <t>컴프레셔</t>
  </si>
  <si>
    <t>에어탱크</t>
  </si>
  <si>
    <t>주물사</t>
  </si>
  <si>
    <t>톤</t>
  </si>
  <si>
    <t>조방</t>
  </si>
  <si>
    <t>알루미늄</t>
  </si>
  <si>
    <t>중자금형</t>
  </si>
  <si>
    <t>중자박스</t>
  </si>
  <si>
    <t>수지</t>
  </si>
  <si>
    <t>중자모래</t>
  </si>
  <si>
    <t>조형금형</t>
  </si>
  <si>
    <t>알루미늄, 수지</t>
  </si>
  <si>
    <t>채</t>
  </si>
  <si>
    <t>철, 철망</t>
  </si>
  <si>
    <t>거푸집누름대</t>
  </si>
  <si>
    <t>기름탱크</t>
  </si>
  <si>
    <t>수지(2000L)</t>
  </si>
  <si>
    <t>축사</t>
  </si>
  <si>
    <t>모형틀</t>
  </si>
  <si>
    <t>알루미늄, 나무</t>
  </si>
  <si>
    <t>폐기물수거함</t>
  </si>
  <si>
    <t>565,565-4</t>
  </si>
  <si>
    <t>일반영업</t>
  </si>
  <si>
    <t>연성산업(이전)</t>
  </si>
  <si>
    <t>6  X 3</t>
  </si>
  <si>
    <t>에어컨</t>
  </si>
  <si>
    <t>지게차</t>
  </si>
  <si>
    <t>제단기</t>
  </si>
  <si>
    <t>5 x 4</t>
  </si>
  <si>
    <t>바닥포장(약 60평)</t>
  </si>
  <si>
    <t xml:space="preserve">콘크리트 </t>
  </si>
  <si>
    <t>무허가영업특례</t>
  </si>
  <si>
    <t>진흥포장(이전)</t>
  </si>
  <si>
    <t>감정평가액</t>
    <phoneticPr fontId="15" type="noConversion"/>
  </si>
  <si>
    <t>보상금 지급액(원)</t>
    <phoneticPr fontId="63" type="noConversion"/>
  </si>
  <si>
    <t>소유자</t>
    <phoneticPr fontId="12" type="noConversion"/>
  </si>
  <si>
    <t>성명</t>
    <phoneticPr fontId="12" type="noConversion"/>
  </si>
  <si>
    <t>주소</t>
    <phoneticPr fontId="12" type="noConversion"/>
  </si>
  <si>
    <t>보상금 지급액(원)</t>
    <phoneticPr fontId="15" type="noConversion"/>
  </si>
  <si>
    <t>단위</t>
    <phoneticPr fontId="12" type="noConversion"/>
  </si>
  <si>
    <t>소유자</t>
    <phoneticPr fontId="12" type="noConversion"/>
  </si>
  <si>
    <t>성명</t>
    <phoneticPr fontId="12" type="noConversion"/>
  </si>
  <si>
    <t>주소</t>
    <phoneticPr fontId="12" type="noConversion"/>
  </si>
  <si>
    <t>손실보상금 지급명세서(총괄)</t>
    <phoneticPr fontId="63" type="noConversion"/>
  </si>
  <si>
    <t>계</t>
    <phoneticPr fontId="63" type="noConversion"/>
  </si>
  <si>
    <t>건 수</t>
    <phoneticPr fontId="63" type="noConversion"/>
  </si>
  <si>
    <t>금 액(원)</t>
    <phoneticPr fontId="63" type="noConversion"/>
  </si>
  <si>
    <t>건 수(소유자별)</t>
    <phoneticPr fontId="63" type="noConversion"/>
  </si>
  <si>
    <t>금 액</t>
    <phoneticPr fontId="63" type="noConversion"/>
  </si>
  <si>
    <t>영업권</t>
    <phoneticPr fontId="63" type="noConversion"/>
  </si>
  <si>
    <t>손실 보상금 지급명세서(지장물)</t>
    <phoneticPr fontId="12" type="noConversion"/>
  </si>
  <si>
    <t>손실 보상금 지급명세서(영업)</t>
    <phoneticPr fontId="12" type="noConversion"/>
  </si>
  <si>
    <t>중앙감정평가법인</t>
    <phoneticPr fontId="12" type="noConversion"/>
  </si>
  <si>
    <t>라인감정평가법인</t>
    <phoneticPr fontId="12" type="noConversion"/>
  </si>
  <si>
    <t>중앙</t>
    <phoneticPr fontId="63" type="noConversion"/>
  </si>
  <si>
    <t>라인</t>
    <phoneticPr fontId="63" type="noConversion"/>
  </si>
  <si>
    <t>구분</t>
    <phoneticPr fontId="63" type="noConversion"/>
  </si>
  <si>
    <t>[검단양촌IC ~ 봉수대로간 도로개설공사 1차보상 잔여물건]</t>
    <phoneticPr fontId="63" type="noConversion"/>
  </si>
  <si>
    <t>잔여물건</t>
    <phoneticPr fontId="63" type="noConversion"/>
  </si>
  <si>
    <t>오류동</t>
    <phoneticPr fontId="12" type="noConversion"/>
  </si>
  <si>
    <t>집기류</t>
    <phoneticPr fontId="12" type="noConversion"/>
  </si>
  <si>
    <t>식</t>
    <phoneticPr fontId="12" type="noConversion"/>
  </si>
  <si>
    <t xml:space="preserve"> 
┐   일괄
│</t>
    <phoneticPr fontId="12" type="noConversion"/>
  </si>
  <si>
    <t xml:space="preserve">    
┐   일괄
│</t>
    <phoneticPr fontId="12" type="noConversion"/>
  </si>
  <si>
    <t>-</t>
    <phoneticPr fontId="12" type="noConversion"/>
  </si>
  <si>
    <t xml:space="preserve">
┐    일괄
│</t>
    <phoneticPr fontId="12" type="noConversion"/>
  </si>
  <si>
    <t>지장물</t>
    <phoneticPr fontId="63" type="noConversion"/>
  </si>
  <si>
    <t>신O석</t>
    <phoneticPr fontId="12" type="noConversion"/>
  </si>
  <si>
    <t>이O혁</t>
    <phoneticPr fontId="12" type="noConversion"/>
  </si>
  <si>
    <t>강O현</t>
    <phoneticPr fontId="12" type="noConversion"/>
  </si>
  <si>
    <t>강O형</t>
    <phoneticPr fontId="12" type="noConversion"/>
  </si>
  <si>
    <t>안O운</t>
    <phoneticPr fontId="12" type="noConversion"/>
  </si>
  <si>
    <t>조O상</t>
    <phoneticPr fontId="12" type="noConversion"/>
  </si>
  <si>
    <t>주O우</t>
    <phoneticPr fontId="12" type="noConversion"/>
  </si>
  <si>
    <t>신O현</t>
    <phoneticPr fontId="12" type="noConversion"/>
  </si>
  <si>
    <t>경기도 김포시 걸포2로 **,***동 ****호</t>
    <phoneticPr fontId="12" type="noConversion"/>
  </si>
  <si>
    <t>인천광역시 서구 봉화로 **</t>
    <phoneticPr fontId="12" type="noConversion"/>
  </si>
  <si>
    <t>인천시 서구 원당대로840번길 **, ***동 ***호</t>
    <phoneticPr fontId="12" type="noConversion"/>
  </si>
  <si>
    <t>인천시 서구 검단로 ***, ***동 ***호</t>
    <phoneticPr fontId="12" type="noConversion"/>
  </si>
  <si>
    <t>인천시 서구 완정로202번안길 **, **호</t>
    <phoneticPr fontId="12" type="noConversion"/>
  </si>
  <si>
    <t>인천광역시 서구 오류동 ***</t>
    <phoneticPr fontId="12" type="noConversion"/>
  </si>
  <si>
    <t>인천시 서구 백석산로54번안길 **</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</si>
</sst>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7">
    <numFmt numFmtId="5" formatCode="&quot;₩&quot;#,##0;\-&quot;₩&quot;#,##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0_);[Red]\(#,##0.0\)"/>
    <numFmt numFmtId="177" formatCode="0.00_ "/>
    <numFmt numFmtId="178" formatCode="0.000_ "/>
    <numFmt numFmtId="179" formatCode="#,##0_ "/>
    <numFmt numFmtId="180" formatCode="#,##0.0_ "/>
    <numFmt numFmtId="181" formatCode=";;;"/>
    <numFmt numFmtId="182" formatCode="#,##0.00000;\-#,##0.00000"/>
    <numFmt numFmtId="183" formatCode="#,##0.0;\-#,##0.0"/>
    <numFmt numFmtId="184" formatCode="&quot;$&quot;#,##0.0_);[Red]\(&quot;$&quot;#,##0.0\)"/>
    <numFmt numFmtId="185" formatCode="&quot;$&quot;#,##0.00;[Red]&quot;$&quot;#,##0.00"/>
    <numFmt numFmtId="186" formatCode="&quot;$&quot;#,##0;[Red]&quot;$&quot;#,##0"/>
    <numFmt numFmtId="187" formatCode="&quot;$&quot;#,##0.00"/>
    <numFmt numFmtId="188" formatCode="&quot;$&quot;#,##0.0_);\(&quot;$&quot;#,##0.0\)"/>
    <numFmt numFmtId="189" formatCode="&quot;$&quot;#,##0.0"/>
    <numFmt numFmtId="190" formatCode="#,##0&quot;月&quot;"/>
    <numFmt numFmtId="191" formatCode="0.00000E+00"/>
    <numFmt numFmtId="192" formatCode="0.000000E+00"/>
    <numFmt numFmtId="193" formatCode="0.0000000E+00"/>
    <numFmt numFmtId="194" formatCode="0.00000000E+00"/>
    <numFmt numFmtId="195" formatCode="0.000000000E+00"/>
    <numFmt numFmtId="196" formatCode="0.0000000000E+00"/>
    <numFmt numFmtId="197" formatCode="0.00000000000E+00"/>
    <numFmt numFmtId="198" formatCode="0.000000000000E+00"/>
    <numFmt numFmtId="199" formatCode="0.0000000000000E+00"/>
    <numFmt numFmtId="200" formatCode="0.00000000000000E+00"/>
    <numFmt numFmtId="201" formatCode="0.000000000000000E+00"/>
    <numFmt numFmtId="202" formatCode="0.0000000000000000E+00"/>
    <numFmt numFmtId="203" formatCode="0.00000000000000000E+00"/>
    <numFmt numFmtId="204" formatCode="0.000000000000000000E+00"/>
    <numFmt numFmtId="205" formatCode="0.0000000000000000000E+00"/>
    <numFmt numFmtId="206" formatCode="0.000_);[Red]\(0.000\)"/>
    <numFmt numFmtId="207" formatCode="_(* #,##0.00_);_(* \(#,##0.00\);_(* &quot;-&quot;??_);_(@_)"/>
    <numFmt numFmtId="208" formatCode="yy/m/d"/>
    <numFmt numFmtId="209" formatCode="#,##0;&quot;△&quot;#,##0"/>
    <numFmt numFmtId="210" formatCode="_(* #,##0_);_(* \(#,##0\);_(* &quot;-&quot;_);_(@_)"/>
    <numFmt numFmtId="211" formatCode="#,##0.00_);[Red]\(#,##0.00\)"/>
    <numFmt numFmtId="212" formatCode="_ * #,##0.00_ ;_ * \-#,##0.00_ ;_ * &quot;-&quot;??_ ;_ @_ "/>
    <numFmt numFmtId="213" formatCode="_(\$* #,##0_);_(\$* \(#,##0\);_(\$* &quot;-&quot;_);_(@_)"/>
    <numFmt numFmtId="214" formatCode="0.000"/>
    <numFmt numFmtId="215" formatCode="0.000%"/>
    <numFmt numFmtId="216" formatCode="#,##0_);[Red]\(#,##0\)"/>
    <numFmt numFmtId="217" formatCode="0.0000%"/>
    <numFmt numFmtId="218" formatCode="_-[$€-2]* #,##0.00_-;\-[$€-2]* #,##0.00_-;_-[$€-2]* &quot;-&quot;??_-"/>
    <numFmt numFmtId="219" formatCode="mmm&quot;-&quot;yy"/>
    <numFmt numFmtId="220" formatCode="_-* #,##0.00_-;\-* #,##0.00_-;_-* &quot;-&quot;_-;_-@_-"/>
    <numFmt numFmtId="221" formatCode="_-* #,##0.000_-;\-* #,##0.000_-;_-* &quot;-&quot;_-;_-@_-"/>
    <numFmt numFmtId="222" formatCode="&quot;도급대비&quot;0.00%"/>
    <numFmt numFmtId="223"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224"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25" formatCode="#,##0.00\ &quot;Esc.&quot;;[Red]\-#,##0.00\ &quot;Esc.&quot;"/>
    <numFmt numFmtId="226" formatCode="#."/>
    <numFmt numFmtId="227" formatCode="&quot;111-&quot;@"/>
    <numFmt numFmtId="228" formatCode="&quot;(&quot;0&quot;)&quot;"/>
    <numFmt numFmtId="229" formatCode="_ &quot;₩&quot;* #,##0.00_ ;_ &quot;₩&quot;* \-#,##0.00_ ;_ &quot;₩&quot;* &quot;-&quot;??_ ;_ @_ "/>
    <numFmt numFmtId="230" formatCode="_ &quot;₩&quot;* #,##0_ ;_ &quot;₩&quot;* \-#,##0_ ;_ &quot;₩&quot;* &quot;-&quot;_ ;_ @_ "/>
    <numFmt numFmtId="231" formatCode="&quot;₩&quot;#,##0.00;[Red]&quot;₩&quot;\-#,##0.00"/>
    <numFmt numFmtId="232" formatCode="yyyy&quot;. &quot;\ mm&quot;. &quot;\ dd&quot;.&quot;"/>
    <numFmt numFmtId="233" formatCode="&quot;₩&quot;#,##0;[Red]&quot;₩&quot;\-#,##0"/>
    <numFmt numFmtId="234" formatCode="_ * #,##0_ ;_ * \-#,##0_ ;_ * &quot;-&quot;_ ;_ @_ "/>
    <numFmt numFmtId="235" formatCode="#,##0.0_);\(#,##0.0\)"/>
    <numFmt numFmtId="236" formatCode="_(* #,##0.0000_);_(* \(#,##0.0000\);_(* &quot;-&quot;??_);_(@_)"/>
    <numFmt numFmtId="237" formatCode="#,##0.00&quot;£&quot;_);[Red]\(#,##0.00&quot;£&quot;\)"/>
    <numFmt numFmtId="238" formatCode="_ * #,##0_)&quot;£&quot;_ ;_ * \(#,##0\)&quot;£&quot;_ ;_ * &quot;-&quot;_)&quot;£&quot;_ ;_ @_ "/>
    <numFmt numFmtId="239" formatCode="_(&quot;$&quot;* #,##0.00_);_(&quot;$&quot;* \(#,##0.00\);_(&quot;$&quot;* &quot;-&quot;??_);_(@_)"/>
    <numFmt numFmtId="240" formatCode="0.0%;\(0.0%\)"/>
    <numFmt numFmtId="241" formatCode="#,##0;[Red]&quot;-&quot;#,##0"/>
    <numFmt numFmtId="242" formatCode="&quot;Rp&quot;#,##0.0;[Red]\(&quot;Rp&quot;#,##0.0\)"/>
    <numFmt numFmtId="243" formatCode="&quot;Rp&quot;#,##0.00;[Red]\(&quot;Rp&quot;#,##0.00\)"/>
    <numFmt numFmtId="244" formatCode="mmm\-d\-yy"/>
    <numFmt numFmtId="245" formatCode="mmm\-d\-yyyy"/>
    <numFmt numFmtId="246" formatCode="m/d/yyyy\ \ h:mm\ AM/PM"/>
    <numFmt numFmtId="247" formatCode="&quot;₩&quot;&quot;₩&quot;&quot;₩&quot;&quot;₩&quot;\$#,##0;&quot;₩&quot;&quot;₩&quot;&quot;₩&quot;&quot;₩&quot;\(&quot;₩&quot;&quot;₩&quot;&quot;₩&quot;&quot;₩&quot;\$#,##0&quot;₩&quot;&quot;₩&quot;&quot;₩&quot;&quot;₩&quot;\)"/>
    <numFmt numFmtId="248" formatCode="&quot;$&quot;#,##0.00_);\(&quot;$&quot;#,##0.00\)"/>
    <numFmt numFmtId="249" formatCode="0.0%"/>
    <numFmt numFmtId="250" formatCode="###0_);\(###0\)"/>
    <numFmt numFmtId="251" formatCode="_(&quot;$&quot;* #,##0_);_(&quot;$&quot;* \(#,##0\);_(&quot;$&quot;* &quot;-&quot;_);_(@_)"/>
    <numFmt numFmtId="252" formatCode="0.0%;[Red]\(0.0%\)"/>
    <numFmt numFmtId="253" formatCode="mm/yyyy"/>
    <numFmt numFmtId="254" formatCode="General_)"/>
    <numFmt numFmtId="255" formatCode="#,##0.0_);[Red]\(#,##0.0\);&quot;N/A &quot;"/>
    <numFmt numFmtId="256" formatCode="#,##0.000_);[Red]\(#,##0.000\)"/>
    <numFmt numFmtId="257" formatCode="#,##0.0_)\ \ ;[Red]\(#,##0.0\)\ \ "/>
    <numFmt numFmtId="258" formatCode="0.0%&quot;NetPPE/sales&quot;"/>
    <numFmt numFmtId="259" formatCode="0.0%&quot;NWI/Sls&quot;"/>
    <numFmt numFmtId="260" formatCode="[&lt;=9999999]###\-####;\(###\)\ ###\-####"/>
    <numFmt numFmtId="261" formatCode="0%_);[Red]\(0%\)"/>
    <numFmt numFmtId="262" formatCode="_ * #,##0_)_£_ ;_ * \(#,##0\)_£_ ;_ * &quot;-&quot;_)_£_ ;_ @_ "/>
    <numFmt numFmtId="263" formatCode="0.0%&quot;Sales&quot;"/>
    <numFmt numFmtId="264" formatCode="0.0_)"/>
    <numFmt numFmtId="265" formatCode="_ * #,##0.00_)&quot;£&quot;_ ;_ * \(#,##0.00\)&quot;£&quot;_ ;_ * &quot;-&quot;??_)&quot;£&quot;_ ;_ @_ "/>
    <numFmt numFmtId="266" formatCode="&quot;TFCF: &quot;#,##0_);[Red]&quot;No! &quot;\(#,##0\)"/>
    <numFmt numFmtId="267" formatCode="#,##0.0000;[Red]\(#,##0.0000\)"/>
    <numFmt numFmtId="268" formatCode="@&quot; LINE&quot;"/>
    <numFmt numFmtId="269" formatCode="[Red]#,##0"/>
    <numFmt numFmtId="270" formatCode="0_ "/>
    <numFmt numFmtId="271" formatCode="#,##0_);\(#,##0\)"/>
    <numFmt numFmtId="272" formatCode="0.0"/>
    <numFmt numFmtId="273" formatCode="0.000\ "/>
    <numFmt numFmtId="274" formatCode="#,##0;&quot;-&quot;#,##0"/>
    <numFmt numFmtId="275" formatCode="&quot;?#,##0;\-&quot;&quot;?&quot;#,##0"/>
    <numFmt numFmtId="276" formatCode="&quot;₩&quot;#,##0.00;\!\-&quot;₩&quot;#,##0.00"/>
    <numFmt numFmtId="277" formatCode="&quot;₩&quot;#,##0.00;[Red]&quot;₩&quot;\!\!\-&quot;₩&quot;#,##0.00"/>
    <numFmt numFmtId="278" formatCode="_-&quot;₩&quot;* #,##0.00_-;\!\-&quot;₩&quot;* #,##0.00_-;_-&quot;₩&quot;* &quot;-&quot;??_-;_-@_-"/>
    <numFmt numFmtId="279" formatCode="&quot;₩&quot;#,##0;[Red]&quot;₩&quot;&quot;₩&quot;\!\!\-&quot;₩&quot;#,##0"/>
    <numFmt numFmtId="280" formatCode="_-* #,##0.00_-;&quot;₩&quot;&quot;₩&quot;&quot;₩&quot;\!\!\!\-* #,##0.00_-;_-* &quot;-&quot;??_-;_-@_-"/>
    <numFmt numFmtId="281" formatCode="_ * #,##0_ ;_ * &quot;₩&quot;&quot;₩&quot;\!\!\-#,##0_ ;_ * &quot;-&quot;??_ ;_ @_ "/>
    <numFmt numFmtId="282" formatCode="_-* #,##0_-;&quot;₩&quot;\!\!\-* #,##0_-;_-* &quot;-&quot;_-;_-@_-"/>
    <numFmt numFmtId="283" formatCode="&quot;₩&quot;#,##0;&quot;₩&quot;\!\-&quot;₩&quot;#,##0"/>
    <numFmt numFmtId="284" formatCode="&quot;₩&quot;#,##0.00;[Red]&quot;₩&quot;&quot;₩&quot;\!\!\-&quot;₩&quot;#,##0.00"/>
    <numFmt numFmtId="285" formatCode="_ * #,##0_ ;_ * &quot;₩&quot;&quot;₩&quot;&quot;₩&quot;&quot;₩&quot;\-#,##0_ ;_ * &quot;-&quot;_ ;_ @_ "/>
    <numFmt numFmtId="286" formatCode="#,##0.0"/>
    <numFmt numFmtId="287" formatCode="_ * #,##0.000000_ ;_ * \-#,##0.000000_ ;_ * &quot;-&quot;_ ;_ @_ "/>
    <numFmt numFmtId="288" formatCode="_-&quot;$&quot;* #,##0_-;\-&quot;$&quot;* #,##0_-;_-&quot;$&quot;* &quot;-&quot;_-;_-@_-"/>
    <numFmt numFmtId="289" formatCode="_-&quot;$&quot;* #,##0.00_-;\-&quot;$&quot;* #,##0.00_-;_-&quot;$&quot;* &quot;-&quot;??_-;_-@_-"/>
    <numFmt numFmtId="290" formatCode="mm&quot;월&quot;\ dd&quot;일&quot;"/>
    <numFmt numFmtId="291" formatCode="_-* #,##0.0_-;\-* #,##0.0_-;_-* &quot;-&quot;??_-;_-@_-"/>
    <numFmt numFmtId="292" formatCode="_-* #,##0_-;\-* #,##0_-;_-* &quot;-&quot;??_-;_-@_-"/>
    <numFmt numFmtId="293" formatCode="m&quot;/&quot;d"/>
    <numFmt numFmtId="294" formatCode="m&quot;월&quot;\ d&quot;일&quot;"/>
    <numFmt numFmtId="295" formatCode="0_);\(0\)"/>
    <numFmt numFmtId="296" formatCode="#,##0.00_ "/>
    <numFmt numFmtId="297" formatCode="#,##0.00000_ "/>
    <numFmt numFmtId="298" formatCode="0.00000_);[Red]\(0.00000\)"/>
    <numFmt numFmtId="299" formatCode="#,##0.00000_);[Red]\(#,##0.00000\)"/>
    <numFmt numFmtId="300" formatCode="&quot;₩&quot;\!\$#,##0_);[Red]&quot;₩&quot;\!\(&quot;₩&quot;\!\$#,##0&quot;₩&quot;\!\)"/>
    <numFmt numFmtId="301" formatCode="&quot;₩&quot;#,##0.00;&quot;₩&quot;\-#,##0.00"/>
    <numFmt numFmtId="302" formatCode="0_);[Red]\(0\)"/>
    <numFmt numFmtId="303" formatCode="&quot;₩&quot;#,##0;&quot;₩&quot;&quot;₩&quot;&quot;₩&quot;&quot;₩&quot;\-#,##0"/>
    <numFmt numFmtId="304" formatCode="#,##0&quot;?_);[Red]\(#,##0&quot;&quot;?&quot;\)"/>
    <numFmt numFmtId="305" formatCode="#,##0.0_ ;[Red]\-#,##0.0\ "/>
    <numFmt numFmtId="306" formatCode="0.0%;[Red]\-0.0%"/>
    <numFmt numFmtId="307" formatCode="0.00%;[Red]\-0.00%"/>
    <numFmt numFmtId="308" formatCode="#,##0_);[Red]\(#,##0\);\-_)"/>
    <numFmt numFmtId="309" formatCode="#,##0_ ;[Red]\-#,##0\ "/>
    <numFmt numFmtId="310" formatCode="#,##0&quot;칸&quot;"/>
    <numFmt numFmtId="311" formatCode="#,##0.0000_ "/>
    <numFmt numFmtId="312" formatCode="#,###.000&quot;₩&quot;\!\ "/>
    <numFmt numFmtId="313" formatCode="&quot;$&quot;#,##0.00;[Red]&quot;$&quot;\-#,##0.00"/>
    <numFmt numFmtId="314" formatCode="_-* #\!\,##0_-;&quot;₩&quot;\!\-* #\!\,##0_-;_-* &quot;-&quot;_-;_-@_-"/>
    <numFmt numFmtId="315" formatCode="\9\-\1"/>
    <numFmt numFmtId="316" formatCode="_-* #\!\,##0\!.00_-;&quot;₩&quot;\!\-* #\!\,##0\!.00_-;_-* &quot;-&quot;??_-;_-@_-"/>
    <numFmt numFmtId="317" formatCode="0.0000_);[Red]\(0.0000\)"/>
    <numFmt numFmtId="318" formatCode="#,##0.00;[Red]&quot;-&quot;#,##0.00"/>
    <numFmt numFmtId="319" formatCode="0.0000000"/>
    <numFmt numFmtId="320" formatCode="&quot;kr&quot;\ #,##0;&quot;kr&quot;\ \-#,##0"/>
    <numFmt numFmtId="321" formatCode="yy&quot;년&quot;&quot;₩&quot;&quot;₩&quot;&quot;₩&quot;&quot;₩&quot;&quot;₩&quot;&quot;₩&quot;\ mm&quot;월&quot;&quot;₩&quot;&quot;₩&quot;&quot;₩&quot;&quot;₩&quot;&quot;₩&quot;&quot;₩&quot;\ dd&quot;일&quot;"/>
    <numFmt numFmtId="322" formatCode="#,##0.000000"/>
    <numFmt numFmtId="323" formatCode="#,##0.00&quot;?_);\(#,##0.00&quot;&quot;?&quot;\)"/>
    <numFmt numFmtId="324" formatCode="#,##0.#####\ ;[Red]\-#,##0.#####\ "/>
    <numFmt numFmtId="325" formatCode="#,##0\ ;[Red]\-#,##0\ "/>
    <numFmt numFmtId="326" formatCode="_ * #,##0.000_ ;_ * \-#,##0.000_ ;_ * &quot;-&quot;_ ;_ @_ "/>
    <numFmt numFmtId="327" formatCode="_ * #,##0.0_ ;_ * \-#,##0.0_ ;_ * &quot;-&quot;_ ;_ @_ "/>
    <numFmt numFmtId="328" formatCode="_ * #,##0.00_ ;_ * \-#,##0.00_ ;_ * &quot;-&quot;_ ;_ @_ "/>
    <numFmt numFmtId="329" formatCode="&quot;₩&quot;#,##0"/>
    <numFmt numFmtId="330" formatCode="#,##0&quot;?_);\(#,##0&quot;&quot;?&quot;\)"/>
    <numFmt numFmtId="331" formatCode="_(&quot;$&quot;* #,##0_);_(&quot;$&quot;* \(#,##0\);_(&quot;$&quot;* &quot;-&quot;??_);_(@_)"/>
    <numFmt numFmtId="332" formatCode="#,##0.00&quot;?_);[Red]\(#,##0.00&quot;&quot;?&quot;\)"/>
    <numFmt numFmtId="333" formatCode="#,##0;\(#,##0\)"/>
    <numFmt numFmtId="334" formatCode="&quot;$&quot;#,##0.00_);[Red]\(&quot;$&quot;#,##0.00\)"/>
    <numFmt numFmtId="335" formatCode="_ &quot;₩&quot;* #,##0.00_ ;_ &quot;₩&quot;* &quot;₩&quot;&quot;₩&quot;&quot;₩&quot;&quot;₩&quot;\-#,##0.00_ ;_ &quot;₩&quot;* &quot;-&quot;??_ ;_ @_ "/>
    <numFmt numFmtId="336" formatCode="\$#,##0.00;\(\$#,##0.00\)"/>
    <numFmt numFmtId="337" formatCode="&quot;$&quot;#,##0.00;;"/>
    <numFmt numFmtId="338" formatCode="\$#,##0;\(\$#,##0\)"/>
    <numFmt numFmtId="339" formatCode="0.00&quot;  &quot;"/>
    <numFmt numFmtId="340" formatCode="0%;[Red]\(0%\)"/>
    <numFmt numFmtId="341" formatCode="#,##0.000_ ;[Red]\-#,##0.000\ "/>
    <numFmt numFmtId="342" formatCode="&quot;₩&quot;#,##0;[Red]&quot;₩&quot;&quot;₩&quot;\-#,##0"/>
    <numFmt numFmtId="343" formatCode="&quot;₩&quot;#,##0;[Red]&quot;₩&quot;&quot;₩&quot;&quot;₩&quot;&quot;₩&quot;\-#,##0"/>
    <numFmt numFmtId="344" formatCode="_-* #,##0.00_-;&quot;₩&quot;&quot;₩&quot;\-* #,##0.00_-;_-* &quot;-&quot;??_-;_-@_-"/>
    <numFmt numFmtId="345" formatCode="_-&quot;₩&quot;* #,##0.00_-;&quot;₩&quot;&quot;₩&quot;\-&quot;₩&quot;* #,##0.00_-;_-&quot;₩&quot;* &quot;-&quot;??_-;_-@_-"/>
    <numFmt numFmtId="346" formatCode="0.00000%"/>
    <numFmt numFmtId="347" formatCode="&quot;₩&quot;#,##0.00;&quot;₩&quot;&quot;₩&quot;&quot;₩&quot;&quot;₩&quot;\-#,##0.00"/>
    <numFmt numFmtId="348" formatCode="&quot;₩&quot;#,##0;&quot;₩&quot;&quot;₩&quot;\!\-#,##0"/>
    <numFmt numFmtId="349" formatCode="#,##0.00\ &quot;F&quot;;\-#,##0.00\ &quot;F&quot;"/>
    <numFmt numFmtId="350" formatCode="&quot;₩&quot;#\!\,##0;&quot;₩&quot;\!\-&quot;₩&quot;#\!\,##0"/>
    <numFmt numFmtId="351" formatCode="0.0_);\(0.0\)"/>
    <numFmt numFmtId="352" formatCode="&quot;S&quot;\ #,##0;\-&quot;S&quot;\ #,##0"/>
    <numFmt numFmtId="353" formatCode="&quot;?#,##0.00;\-&quot;&quot;?&quot;#,##0.00"/>
    <numFmt numFmtId="354" formatCode="&quot;?#,##0.00;[Red]\-&quot;&quot;?&quot;#,##0.00"/>
    <numFmt numFmtId="355" formatCode="#,##0.000_ "/>
    <numFmt numFmtId="356" formatCode="&quot;₩&quot;#,##0.\-"/>
  </numFmts>
  <fonts count="262">
    <font>
      <sz val="11"/>
      <color theme="1"/>
      <name val="굴림체"/>
      <family val="2"/>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굴림체"/>
      <family val="2"/>
      <charset val="129"/>
    </font>
    <font>
      <sz val="8"/>
      <name val="굴림체"/>
      <family val="2"/>
      <charset val="129"/>
    </font>
    <font>
      <sz val="11"/>
      <color theme="1"/>
      <name val="굴림체"/>
      <family val="3"/>
      <charset val="129"/>
    </font>
    <font>
      <sz val="10"/>
      <name val="굴림체"/>
      <family val="3"/>
      <charset val="129"/>
    </font>
    <font>
      <sz val="8"/>
      <name val="돋움"/>
      <family val="3"/>
      <charset val="129"/>
    </font>
    <font>
      <sz val="10"/>
      <name val="돋움"/>
      <family val="3"/>
      <charset val="129"/>
    </font>
    <font>
      <sz val="8"/>
      <name val="굴림체"/>
      <family val="3"/>
      <charset val="129"/>
    </font>
    <font>
      <sz val="9"/>
      <color indexed="81"/>
      <name val="돋움"/>
      <family val="3"/>
      <charset val="129"/>
    </font>
    <font>
      <b/>
      <sz val="9"/>
      <color indexed="81"/>
      <name val="돋움"/>
      <family val="3"/>
      <charset val="129"/>
    </font>
    <font>
      <b/>
      <sz val="9"/>
      <color indexed="81"/>
      <name val="Tahoma"/>
      <family val="2"/>
    </font>
    <font>
      <sz val="11"/>
      <name val="돋움"/>
      <family val="3"/>
      <charset val="129"/>
    </font>
    <font>
      <sz val="10"/>
      <name val="Arial"/>
      <family val="2"/>
    </font>
    <font>
      <sz val="14"/>
      <name val="굴림체"/>
      <family val="3"/>
      <charset val="129"/>
    </font>
    <font>
      <sz val="11"/>
      <name val="굴림체"/>
      <family val="3"/>
      <charset val="129"/>
    </font>
    <font>
      <sz val="12"/>
      <name val="바탕체"/>
      <family val="1"/>
      <charset val="129"/>
    </font>
    <font>
      <sz val="12"/>
      <name val="|??´¸ⓒ"/>
      <family val="1"/>
      <charset val="129"/>
    </font>
    <font>
      <sz val="11"/>
      <name val="돋움체"/>
      <family val="3"/>
      <charset val="129"/>
    </font>
    <font>
      <sz val="10"/>
      <name val="MS Sans Serif"/>
      <family val="2"/>
    </font>
    <font>
      <b/>
      <sz val="11"/>
      <color rgb="FFFA7D00"/>
      <name val="맑은 고딕"/>
      <family val="3"/>
      <charset val="129"/>
      <scheme val="minor"/>
    </font>
    <font>
      <b/>
      <sz val="1"/>
      <color indexed="8"/>
      <name val="Courier"/>
      <family val="3"/>
    </font>
    <font>
      <sz val="1"/>
      <color indexed="8"/>
      <name val="Courier"/>
      <family val="3"/>
    </font>
    <font>
      <u/>
      <sz val="11"/>
      <color indexed="20"/>
      <name val="돋움"/>
      <family val="3"/>
      <charset val="129"/>
    </font>
    <font>
      <sz val="14"/>
      <name val="뼻뮝"/>
      <family val="3"/>
      <charset val="129"/>
    </font>
    <font>
      <sz val="11"/>
      <color indexed="8"/>
      <name val="맑은 고딕"/>
      <family val="3"/>
      <charset val="129"/>
    </font>
    <font>
      <b/>
      <sz val="12"/>
      <color indexed="16"/>
      <name val="굴림체"/>
      <family val="3"/>
      <charset val="129"/>
    </font>
    <font>
      <sz val="10"/>
      <color indexed="8"/>
      <name val="굴림"/>
      <family val="3"/>
      <charset val="129"/>
    </font>
    <font>
      <sz val="11"/>
      <color theme="1"/>
      <name val="맑은 고딕"/>
      <family val="3"/>
      <charset val="129"/>
      <scheme val="minor"/>
    </font>
    <font>
      <sz val="11"/>
      <name val="굴림"/>
      <family val="3"/>
      <charset val="129"/>
    </font>
    <font>
      <sz val="10"/>
      <name val="명조"/>
      <family val="3"/>
      <charset val="129"/>
    </font>
    <font>
      <sz val="12"/>
      <name val="굴림체"/>
      <family val="3"/>
      <charset val="129"/>
    </font>
    <font>
      <u/>
      <sz val="10"/>
      <color theme="10"/>
      <name val="굴림"/>
      <family val="3"/>
      <charset val="129"/>
    </font>
    <font>
      <sz val="12"/>
      <name val="¹UAAA¼"/>
      <family val="3"/>
      <charset val="129"/>
    </font>
    <font>
      <sz val="9"/>
      <name val="Arial"/>
      <family val="2"/>
    </font>
    <font>
      <sz val="8"/>
      <name val="¹UAAA¼"/>
      <family val="3"/>
      <charset val="129"/>
    </font>
    <font>
      <b/>
      <sz val="10"/>
      <name val="Helv"/>
      <family val="2"/>
    </font>
    <font>
      <sz val="10"/>
      <name val="MS Serif"/>
      <family val="1"/>
    </font>
    <font>
      <sz val="10"/>
      <color indexed="16"/>
      <name val="MS Serif"/>
      <family val="1"/>
    </font>
    <font>
      <i/>
      <sz val="1"/>
      <color indexed="8"/>
      <name val="Courier"/>
      <family val="3"/>
    </font>
    <font>
      <sz val="8"/>
      <name val="Arial"/>
      <family val="2"/>
    </font>
    <font>
      <b/>
      <sz val="10"/>
      <name val="Arial"/>
      <family val="2"/>
    </font>
    <font>
      <b/>
      <i/>
      <sz val="12"/>
      <name val="Times New Roman"/>
      <family val="1"/>
    </font>
    <font>
      <b/>
      <sz val="12"/>
      <name val="Helv"/>
      <family val="2"/>
    </font>
    <font>
      <b/>
      <sz val="12"/>
      <name val="Arial"/>
      <family val="2"/>
    </font>
    <font>
      <b/>
      <sz val="11"/>
      <name val="Helv"/>
      <family val="2"/>
    </font>
    <font>
      <sz val="7"/>
      <name val="Small Fonts"/>
      <family val="2"/>
    </font>
    <font>
      <sz val="12"/>
      <name val="Helv"/>
      <family val="2"/>
    </font>
    <font>
      <sz val="8"/>
      <name val="Helv"/>
      <family val="2"/>
    </font>
    <font>
      <b/>
      <sz val="8"/>
      <color indexed="8"/>
      <name val="Helv"/>
      <family val="2"/>
    </font>
    <font>
      <sz val="9"/>
      <name val="굴림체"/>
      <family val="3"/>
      <charset val="129"/>
    </font>
    <font>
      <sz val="11"/>
      <color rgb="FF000000"/>
      <name val="맑은 고딕"/>
      <family val="3"/>
      <charset val="129"/>
      <scheme val="minor"/>
    </font>
    <font>
      <sz val="9"/>
      <color indexed="8"/>
      <name val="맑은 고딕"/>
      <family val="3"/>
      <charset val="129"/>
    </font>
    <font>
      <sz val="9"/>
      <name val="맑은 고딕"/>
      <family val="3"/>
      <charset val="129"/>
    </font>
    <font>
      <sz val="8"/>
      <name val="맑은 고딕"/>
      <family val="2"/>
      <charset val="129"/>
      <scheme val="minor"/>
    </font>
    <font>
      <sz val="8"/>
      <name val="Times New Roman"/>
      <family val="1"/>
    </font>
    <font>
      <sz val="10"/>
      <color indexed="19"/>
      <name val="돋움체"/>
      <family val="3"/>
      <charset val="129"/>
    </font>
    <font>
      <sz val="11"/>
      <name val="바탕체"/>
      <family val="1"/>
      <charset val="129"/>
    </font>
    <font>
      <sz val="12"/>
      <name val="¹????¼"/>
      <family val="1"/>
      <charset val="129"/>
    </font>
    <font>
      <sz val="12"/>
      <name val="돋움체"/>
      <family val="3"/>
      <charset val="129"/>
    </font>
    <font>
      <sz val="10"/>
      <color indexed="22"/>
      <name val="Modern"/>
      <family val="3"/>
      <charset val="255"/>
    </font>
    <font>
      <sz val="10"/>
      <name val="Times New Roman"/>
      <family val="1"/>
    </font>
    <font>
      <sz val="10"/>
      <name val="Helv"/>
      <family val="2"/>
    </font>
    <font>
      <sz val="1"/>
      <color indexed="16"/>
      <name val="Courier"/>
      <family val="3"/>
    </font>
    <font>
      <sz val="12"/>
      <name val="Times New Roman"/>
      <family val="1"/>
    </font>
    <font>
      <sz val="11"/>
      <name val="µ¸¿ò"/>
      <family val="3"/>
      <charset val="129"/>
    </font>
    <font>
      <sz val="12"/>
      <name val="¾©"/>
      <family val="1"/>
      <charset val="129"/>
    </font>
    <font>
      <sz val="10"/>
      <name val="Courier New"/>
      <family val="3"/>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1"/>
      <charset val="129"/>
    </font>
    <font>
      <sz val="10"/>
      <name val="μ¸¿oA¼"/>
      <family val="3"/>
      <charset val="129"/>
    </font>
    <font>
      <sz val="12"/>
      <name val="µ¸¿òÃ¼"/>
      <family val="3"/>
      <charset val="129"/>
    </font>
    <font>
      <sz val="12"/>
      <name val="±¼¸²Ã¼"/>
      <family val="3"/>
      <charset val="129"/>
    </font>
    <font>
      <sz val="10"/>
      <name val="바탕체"/>
      <family val="1"/>
      <charset val="129"/>
    </font>
    <font>
      <b/>
      <sz val="11"/>
      <name val="돋움"/>
      <family val="3"/>
      <charset val="129"/>
    </font>
    <font>
      <sz val="11"/>
      <color indexed="20"/>
      <name val="맑은 고딕"/>
      <family val="3"/>
      <charset val="129"/>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0"/>
      <name val="¹ÙÅÁÃ¼"/>
      <family val="1"/>
      <charset val="129"/>
    </font>
    <font>
      <sz val="10"/>
      <name val="¹UAAA¼"/>
      <family val="3"/>
      <charset val="129"/>
    </font>
    <font>
      <sz val="10"/>
      <name val="µ¸¿òÃ¼"/>
      <family val="3"/>
      <charset val="129"/>
    </font>
    <font>
      <sz val="12"/>
      <name val="μ¸¿oA¼"/>
      <family val="3"/>
      <charset val="129"/>
    </font>
    <font>
      <sz val="11"/>
      <name val="μ¸¿o"/>
      <family val="3"/>
      <charset val="129"/>
    </font>
    <font>
      <sz val="10"/>
      <name val="±¼¸²A¼"/>
      <family val="3"/>
      <charset val="129"/>
    </font>
    <font>
      <b/>
      <sz val="11"/>
      <color indexed="52"/>
      <name val="맑은 고딕"/>
      <family val="3"/>
      <charset val="129"/>
    </font>
    <font>
      <b/>
      <sz val="11"/>
      <color indexed="9"/>
      <name val="맑은 고딕"/>
      <family val="3"/>
      <charset val="129"/>
    </font>
    <font>
      <u/>
      <sz val="10"/>
      <color indexed="12"/>
      <name val="Arial"/>
      <family val="2"/>
    </font>
    <font>
      <sz val="10"/>
      <color indexed="8"/>
      <name val="Impact"/>
      <family val="2"/>
    </font>
    <font>
      <b/>
      <sz val="8"/>
      <name val="Arial"/>
      <family val="2"/>
    </font>
    <font>
      <sz val="8"/>
      <color indexed="12"/>
      <name val="Arial"/>
      <family val="2"/>
    </font>
    <font>
      <sz val="10"/>
      <color indexed="8"/>
      <name val="Arial"/>
      <family val="2"/>
    </font>
    <font>
      <i/>
      <sz val="11"/>
      <color indexed="23"/>
      <name val="맑은 고딕"/>
      <family val="3"/>
      <charset val="129"/>
    </font>
    <font>
      <sz val="11"/>
      <color indexed="17"/>
      <name val="맑은 고딕"/>
      <family val="3"/>
      <charset val="129"/>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8"/>
      <name val="Arial"/>
      <family val="2"/>
    </font>
    <font>
      <b/>
      <sz val="11"/>
      <color indexed="56"/>
      <name val="맑은 고딕"/>
      <family val="3"/>
      <charset val="129"/>
    </font>
    <font>
      <b/>
      <sz val="14"/>
      <name val="Arial"/>
      <family val="2"/>
    </font>
    <font>
      <sz val="11"/>
      <color indexed="62"/>
      <name val="맑은 고딕"/>
      <family val="3"/>
      <charset val="129"/>
    </font>
    <font>
      <sz val="8"/>
      <color indexed="39"/>
      <name val="Arial"/>
      <family val="2"/>
    </font>
    <font>
      <sz val="11"/>
      <name val="CG Omega"/>
      <family val="2"/>
    </font>
    <font>
      <sz val="11"/>
      <color indexed="52"/>
      <name val="맑은 고딕"/>
      <family val="3"/>
      <charset val="129"/>
    </font>
    <font>
      <sz val="10"/>
      <name val="Geneva"/>
      <family val="2"/>
    </font>
    <font>
      <sz val="11"/>
      <color indexed="60"/>
      <name val="맑은 고딕"/>
      <family val="3"/>
      <charset val="129"/>
    </font>
    <font>
      <sz val="12"/>
      <name val="Courier New"/>
      <family val="3"/>
    </font>
    <font>
      <b/>
      <sz val="11"/>
      <color indexed="63"/>
      <name val="맑은 고딕"/>
      <family val="3"/>
      <charset val="129"/>
    </font>
    <font>
      <sz val="8"/>
      <color indexed="10"/>
      <name val="Arial"/>
      <family val="2"/>
    </font>
    <font>
      <b/>
      <u/>
      <sz val="10"/>
      <name val="Arial"/>
      <family val="2"/>
    </font>
    <font>
      <b/>
      <i/>
      <sz val="9"/>
      <name val="Times New Roman"/>
      <family val="1"/>
    </font>
    <font>
      <sz val="7"/>
      <name val="Arial"/>
      <family val="2"/>
    </font>
    <font>
      <b/>
      <i/>
      <sz val="14"/>
      <name val="Times New Roman"/>
      <family val="1"/>
    </font>
    <font>
      <b/>
      <u/>
      <sz val="13"/>
      <name val="굴림체"/>
      <family val="3"/>
      <charset val="129"/>
    </font>
    <font>
      <b/>
      <sz val="18"/>
      <color indexed="56"/>
      <name val="맑은 고딕"/>
      <family val="3"/>
      <charset val="129"/>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8"/>
      <name val="바탕체"/>
      <family val="1"/>
      <charset val="129"/>
    </font>
    <font>
      <sz val="11"/>
      <color indexed="10"/>
      <name val="맑은 고딕"/>
      <family val="3"/>
      <charset val="129"/>
    </font>
    <font>
      <sz val="8"/>
      <color indexed="9"/>
      <name val="Arial"/>
      <family val="2"/>
    </font>
    <font>
      <u/>
      <sz val="10"/>
      <color indexed="36"/>
      <name val="Arial"/>
      <family val="2"/>
    </font>
    <font>
      <u/>
      <sz val="10"/>
      <color indexed="12"/>
      <name val="ＭＳ ゴシック"/>
      <family val="3"/>
      <charset val="255"/>
    </font>
    <font>
      <i/>
      <outline/>
      <shadow/>
      <u/>
      <sz val="1"/>
      <color indexed="24"/>
      <name val="Courier"/>
      <family val="3"/>
    </font>
    <font>
      <b/>
      <sz val="12"/>
      <name val="바탕체"/>
      <family val="1"/>
      <charset val="129"/>
    </font>
    <font>
      <sz val="12"/>
      <name val="돋움"/>
      <family val="3"/>
      <charset val="129"/>
    </font>
    <font>
      <sz val="12"/>
      <name val="명조"/>
      <family val="3"/>
      <charset val="129"/>
    </font>
    <font>
      <sz val="12"/>
      <name val="궁서체"/>
      <family val="1"/>
      <charset val="129"/>
    </font>
    <font>
      <u/>
      <sz val="11"/>
      <color indexed="36"/>
      <name val="돋움"/>
      <family val="3"/>
      <charset val="129"/>
    </font>
    <font>
      <sz val="14"/>
      <name val="뼥?ⓒ"/>
      <family val="3"/>
      <charset val="129"/>
    </font>
    <font>
      <sz val="10"/>
      <color indexed="12"/>
      <name val="돋움"/>
      <family val="3"/>
      <charset val="129"/>
    </font>
    <font>
      <sz val="1"/>
      <color indexed="0"/>
      <name val="Courier"/>
      <family val="3"/>
    </font>
    <font>
      <sz val="11"/>
      <name val="뼻뮝"/>
      <family val="3"/>
      <charset val="129"/>
    </font>
    <font>
      <sz val="9"/>
      <name val="바탕체"/>
      <family val="1"/>
      <charset val="129"/>
    </font>
    <font>
      <sz val="9"/>
      <name val="돋움"/>
      <family val="3"/>
      <charset val="129"/>
    </font>
    <font>
      <sz val="10"/>
      <color indexed="8"/>
      <name val="굴림"/>
      <family val="3"/>
    </font>
    <font>
      <sz val="8"/>
      <name val="Tms Rmn"/>
      <family val="1"/>
    </font>
    <font>
      <sz val="10"/>
      <name val="궁서(English)"/>
      <family val="3"/>
      <charset val="129"/>
    </font>
    <font>
      <sz val="10"/>
      <color indexed="12"/>
      <name val="굴림체"/>
      <family val="3"/>
      <charset val="129"/>
    </font>
    <font>
      <sz val="11"/>
      <name val="ＭＳ Ｐゴシック"/>
      <family val="2"/>
    </font>
    <font>
      <u/>
      <sz val="12"/>
      <color indexed="36"/>
      <name val="ＭＳ ゴシック"/>
      <family val="3"/>
      <charset val="255"/>
    </font>
    <font>
      <sz val="11"/>
      <color indexed="9"/>
      <name val="돋움"/>
      <family val="3"/>
      <charset val="129"/>
    </font>
    <font>
      <sz val="10"/>
      <name val="ＭＳ Ｐゴシック"/>
      <family val="2"/>
    </font>
    <font>
      <b/>
      <sz val="12"/>
      <name val="굴림"/>
      <family val="3"/>
      <charset val="129"/>
    </font>
    <font>
      <sz val="10"/>
      <name val="돋움체"/>
      <family val="3"/>
      <charset val="129"/>
    </font>
    <font>
      <b/>
      <sz val="11"/>
      <color indexed="8"/>
      <name val="맑은 고딕"/>
      <family val="3"/>
      <charset val="129"/>
    </font>
    <font>
      <b/>
      <sz val="15"/>
      <color indexed="56"/>
      <name val="맑은 고딕"/>
      <family val="3"/>
      <charset val="129"/>
    </font>
    <font>
      <b/>
      <sz val="13"/>
      <color indexed="56"/>
      <name val="맑은 고딕"/>
      <family val="3"/>
      <charset val="129"/>
    </font>
    <font>
      <b/>
      <sz val="14"/>
      <name val="굴림"/>
      <family val="3"/>
      <charset val="129"/>
    </font>
    <font>
      <i/>
      <sz val="12"/>
      <name val="바탕체"/>
      <family val="1"/>
      <charset val="129"/>
    </font>
    <font>
      <sz val="12"/>
      <name val="뼻뮝"/>
      <family val="3"/>
      <charset val="129"/>
    </font>
    <font>
      <sz val="10"/>
      <name val="굴림"/>
      <family val="3"/>
      <charset val="129"/>
    </font>
    <font>
      <sz val="8"/>
      <name val="휴먼명조"/>
      <family val="3"/>
      <charset val="129"/>
    </font>
    <font>
      <sz val="10"/>
      <color indexed="18"/>
      <name val="가는으뜸체"/>
      <family val="1"/>
      <charset val="129"/>
    </font>
    <font>
      <b/>
      <sz val="10"/>
      <color indexed="18"/>
      <name val="휴먼SK태명조"/>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9.6"/>
      <name val="돋움"/>
      <family val="3"/>
      <charset val="129"/>
    </font>
    <font>
      <sz val="11"/>
      <color indexed="8"/>
      <name val="나눔고딕"/>
      <family val="3"/>
      <charset val="129"/>
    </font>
    <font>
      <b/>
      <sz val="11"/>
      <color indexed="10"/>
      <name val="돋움"/>
      <family val="3"/>
      <charset val="129"/>
    </font>
    <font>
      <b/>
      <sz val="10"/>
      <name val="바탕체"/>
      <family val="1"/>
      <charset val="129"/>
    </font>
    <font>
      <b/>
      <sz val="18"/>
      <name val="바탕체"/>
      <family val="1"/>
      <charset val="129"/>
    </font>
    <font>
      <sz val="9"/>
      <color indexed="8"/>
      <name val="휴먼세명조"/>
      <family val="3"/>
      <charset val="129"/>
    </font>
    <font>
      <sz val="10"/>
      <color indexed="37"/>
      <name val="바탕"/>
      <family val="1"/>
      <charset val="129"/>
    </font>
    <font>
      <sz val="11"/>
      <color indexed="8"/>
      <name val="굴림체"/>
      <family val="3"/>
      <charset val="129"/>
    </font>
    <font>
      <sz val="10"/>
      <name val="가는안상수체"/>
      <family val="3"/>
      <charset val="129"/>
    </font>
    <font>
      <sz val="10"/>
      <color indexed="37"/>
      <name val="굴림"/>
      <family val="3"/>
      <charset val="129"/>
    </font>
    <font>
      <sz val="9"/>
      <name val="굴림"/>
      <family val="3"/>
      <charset val="129"/>
    </font>
    <font>
      <sz val="18"/>
      <name val="돋움체"/>
      <family val="3"/>
      <charset val="129"/>
    </font>
    <font>
      <b/>
      <sz val="16"/>
      <name val="돋움체"/>
      <family val="3"/>
      <charset val="129"/>
    </font>
    <font>
      <sz val="10"/>
      <color indexed="37"/>
      <name val="휴먼명조"/>
      <family val="3"/>
      <charset val="129"/>
    </font>
    <font>
      <b/>
      <sz val="10"/>
      <color indexed="24"/>
      <name val="휴먼세명조"/>
      <family val="3"/>
      <charset val="129"/>
    </font>
    <font>
      <b/>
      <u val="doubleAccounting"/>
      <sz val="15"/>
      <name val="휴먼태명조"/>
      <family val="1"/>
      <charset val="129"/>
    </font>
    <font>
      <sz val="20"/>
      <name val="솔체"/>
      <family val="1"/>
      <charset val="129"/>
    </font>
    <font>
      <sz val="11"/>
      <name val="가는으뜸체"/>
      <family val="1"/>
      <charset val="129"/>
    </font>
    <font>
      <b/>
      <sz val="11"/>
      <name val="휴먼머리견출명조"/>
      <family val="3"/>
      <charset val="129"/>
    </font>
    <font>
      <sz val="10"/>
      <name val="휴먼세명조"/>
      <family val="3"/>
      <charset val="129"/>
    </font>
    <font>
      <u/>
      <sz val="11"/>
      <color indexed="12"/>
      <name val="돋움"/>
      <family val="3"/>
      <charset val="129"/>
    </font>
    <font>
      <u/>
      <sz val="10"/>
      <color theme="10"/>
      <name val="굴림"/>
      <family val="3"/>
    </font>
    <font>
      <u/>
      <sz val="9.9"/>
      <color theme="10"/>
      <name val="돋움"/>
      <family val="3"/>
      <charset val="129"/>
    </font>
    <font>
      <sz val="16"/>
      <name val="돋움체"/>
      <family val="3"/>
      <charset val="129"/>
    </font>
    <font>
      <sz val="12"/>
      <name val="Tms Rmn"/>
      <family val="1"/>
    </font>
    <font>
      <sz val="12"/>
      <name val="±¼¸²A¼"/>
      <family val="3"/>
      <charset val="129"/>
    </font>
    <font>
      <sz val="10"/>
      <color indexed="9"/>
      <name val="Arial"/>
      <family val="2"/>
    </font>
    <font>
      <b/>
      <sz val="11"/>
      <color indexed="16"/>
      <name val="Arial"/>
      <family val="2"/>
    </font>
    <font>
      <b/>
      <sz val="10"/>
      <color indexed="17"/>
      <name val="Arial"/>
      <family val="2"/>
    </font>
    <font>
      <b/>
      <sz val="9"/>
      <name val="Arial"/>
      <family val="2"/>
    </font>
    <font>
      <b/>
      <sz val="9.85"/>
      <name val="Times New Roman"/>
      <family val="1"/>
    </font>
    <font>
      <b/>
      <sz val="9"/>
      <color indexed="9"/>
      <name val="Arial"/>
      <family val="2"/>
    </font>
    <font>
      <b/>
      <sz val="1"/>
      <color indexed="16"/>
      <name val="Courier"/>
      <family val="3"/>
    </font>
    <font>
      <u/>
      <sz val="8"/>
      <color indexed="12"/>
      <name val="Times New Roman"/>
      <family val="1"/>
    </font>
    <font>
      <b/>
      <sz val="12"/>
      <name val="Times New Roman"/>
      <family val="1"/>
    </font>
    <font>
      <sz val="6"/>
      <name val="Arial"/>
      <family val="2"/>
    </font>
    <font>
      <b/>
      <sz val="16"/>
      <name val="Times New Roman"/>
      <family val="1"/>
    </font>
    <font>
      <b/>
      <sz val="12"/>
      <color indexed="16"/>
      <name val="Arial"/>
      <family val="2"/>
    </font>
    <font>
      <b/>
      <i/>
      <sz val="18"/>
      <color indexed="16"/>
      <name val="Times New Roman"/>
      <family val="1"/>
    </font>
    <font>
      <b/>
      <sz val="8"/>
      <color indexed="32"/>
      <name val="Arial"/>
      <family val="2"/>
    </font>
    <font>
      <sz val="11"/>
      <name val="¾©"/>
      <family val="1"/>
      <charset val="129"/>
    </font>
    <font>
      <sz val="10"/>
      <color theme="1"/>
      <name val="굴림"/>
      <family val="3"/>
      <charset val="129"/>
    </font>
    <font>
      <sz val="10"/>
      <color indexed="8"/>
      <name val="바탕체"/>
      <family val="1"/>
      <charset val="129"/>
    </font>
    <font>
      <b/>
      <sz val="11"/>
      <color indexed="10"/>
      <name val="맑은 고딕"/>
      <family val="3"/>
      <charset val="129"/>
    </font>
    <font>
      <sz val="11"/>
      <color indexed="19"/>
      <name val="맑은 고딕"/>
      <family val="3"/>
      <charset val="129"/>
    </font>
    <font>
      <sz val="11"/>
      <name val="HY중고딕"/>
      <family val="1"/>
      <charset val="129"/>
    </font>
    <font>
      <sz val="9"/>
      <color indexed="10"/>
      <name val="바탕체"/>
      <family val="1"/>
      <charset val="129"/>
    </font>
    <font>
      <b/>
      <sz val="15"/>
      <color indexed="62"/>
      <name val="맑은 고딕"/>
      <family val="3"/>
      <charset val="129"/>
    </font>
    <font>
      <b/>
      <sz val="13"/>
      <color indexed="62"/>
      <name val="맑은 고딕"/>
      <family val="3"/>
      <charset val="129"/>
    </font>
    <font>
      <b/>
      <sz val="18"/>
      <color indexed="62"/>
      <name val="맑은 고딕"/>
      <family val="3"/>
      <charset val="129"/>
    </font>
    <font>
      <b/>
      <sz val="11"/>
      <color indexed="62"/>
      <name val="맑은 고딕"/>
      <family val="3"/>
      <charset val="129"/>
    </font>
    <font>
      <b/>
      <u/>
      <sz val="16"/>
      <name val="굴림체"/>
      <family val="3"/>
      <charset val="129"/>
    </font>
    <font>
      <sz val="11"/>
      <name val="HY견고딕"/>
      <family val="1"/>
      <charset val="129"/>
    </font>
    <font>
      <sz val="11"/>
      <color theme="1"/>
      <name val="맑은 고딕"/>
      <family val="3"/>
      <charset val="129"/>
    </font>
    <font>
      <b/>
      <sz val="11"/>
      <name val="굴림체"/>
      <family val="3"/>
      <charset val="129"/>
    </font>
    <font>
      <b/>
      <sz val="10"/>
      <name val="돋움"/>
      <family val="3"/>
      <charset val="129"/>
    </font>
    <font>
      <sz val="8"/>
      <name val="맑은 고딕"/>
      <family val="3"/>
      <charset val="129"/>
    </font>
    <font>
      <b/>
      <sz val="9"/>
      <color rgb="FF002060"/>
      <name val="굴림체"/>
      <family val="3"/>
      <charset val="129"/>
    </font>
    <font>
      <b/>
      <sz val="11"/>
      <color theme="0" tint="-4.9989318521683403E-2"/>
      <name val="굴림체"/>
      <family val="3"/>
      <charset val="129"/>
    </font>
    <font>
      <b/>
      <sz val="12"/>
      <name val="굴림체"/>
      <family val="3"/>
      <charset val="129"/>
    </font>
    <font>
      <b/>
      <sz val="9"/>
      <name val="굴림체"/>
      <family val="3"/>
      <charset val="129"/>
    </font>
    <font>
      <b/>
      <sz val="9"/>
      <color theme="0" tint="-4.9989318521683403E-2"/>
      <name val="굴림체"/>
      <family val="3"/>
      <charset val="129"/>
    </font>
    <font>
      <b/>
      <sz val="8"/>
      <color theme="0" tint="-4.9989318521683403E-2"/>
      <name val="굴림체"/>
      <family val="3"/>
      <charset val="129"/>
    </font>
    <font>
      <b/>
      <sz val="9"/>
      <name val="돋움"/>
      <family val="3"/>
      <charset val="129"/>
    </font>
    <font>
      <sz val="9"/>
      <color indexed="81"/>
      <name val="Tahoma"/>
      <family val="2"/>
    </font>
    <font>
      <sz val="10"/>
      <name val="나눔고딕"/>
      <family val="3"/>
      <charset val="129"/>
    </font>
    <font>
      <sz val="8"/>
      <color rgb="FF6D6D6D"/>
      <name val="Tahoma"/>
      <family val="2"/>
    </font>
    <font>
      <sz val="9"/>
      <color rgb="FF6D6D6D"/>
      <name val="굴림체"/>
      <family val="3"/>
      <charset val="129"/>
    </font>
    <font>
      <sz val="12"/>
      <color theme="1"/>
      <name val="맑은 고딕"/>
      <family val="3"/>
      <charset val="129"/>
      <scheme val="minor"/>
    </font>
    <font>
      <sz val="11"/>
      <color rgb="FF000000"/>
      <name val="돋움"/>
      <family val="3"/>
      <charset val="129"/>
    </font>
    <font>
      <sz val="11"/>
      <color rgb="FF000000"/>
      <name val="맑은 고딕"/>
      <family val="3"/>
      <charset val="129"/>
    </font>
    <font>
      <b/>
      <sz val="10"/>
      <name val="나눔고딕"/>
      <family val="3"/>
      <charset val="129"/>
    </font>
    <font>
      <sz val="28"/>
      <color theme="1"/>
      <name val="HY견고딕"/>
      <family val="1"/>
      <charset val="129"/>
    </font>
    <font>
      <b/>
      <sz val="18"/>
      <color theme="1"/>
      <name val="HY견고딕"/>
      <family val="1"/>
      <charset val="129"/>
    </font>
    <font>
      <b/>
      <sz val="14"/>
      <color theme="1"/>
      <name val="맑은 고딕"/>
      <family val="3"/>
      <charset val="129"/>
      <scheme val="minor"/>
    </font>
    <font>
      <b/>
      <sz val="24"/>
      <name val="나눔고딕"/>
      <family val="3"/>
      <charset val="129"/>
    </font>
    <font>
      <sz val="10"/>
      <color rgb="FFFF0000"/>
      <name val="나눔고딕"/>
      <family val="3"/>
      <charset val="129"/>
    </font>
  </fonts>
  <fills count="67">
    <fill>
      <patternFill patternType="none"/>
    </fill>
    <fill>
      <patternFill patternType="gray125"/>
    </fill>
    <fill>
      <patternFill patternType="solid">
        <fgColor indexed="44"/>
        <bgColor indexed="64"/>
      </patternFill>
    </fill>
    <fill>
      <patternFill patternType="solid">
        <fgColor rgb="FFF2F2F2"/>
      </patternFill>
    </fill>
    <fill>
      <patternFill patternType="solid">
        <fgColor indexed="22"/>
        <bgColor indexed="64"/>
      </patternFill>
    </fill>
    <fill>
      <patternFill patternType="solid">
        <fgColor indexed="26"/>
        <bgColor indexed="64"/>
      </patternFill>
    </fill>
    <fill>
      <patternFill patternType="solid">
        <fgColor indexed="45"/>
        <bgColor indexed="8"/>
      </patternFill>
    </fill>
    <fill>
      <patternFill patternType="solid">
        <fgColor indexed="42"/>
        <bgColor indexed="64"/>
      </patternFill>
    </fill>
    <fill>
      <patternFill patternType="solid">
        <fgColor theme="8" tint="0.59999389629810485"/>
        <bgColor indexed="64"/>
      </patternFill>
    </fill>
    <fill>
      <patternFill patternType="solid">
        <fgColor indexed="43"/>
        <bgColor indexed="64"/>
      </patternFill>
    </fill>
    <fill>
      <patternFill patternType="solid">
        <fgColor theme="6" tint="0.79998168889431442"/>
        <bgColor indexed="8"/>
      </patternFill>
    </fill>
    <fill>
      <patternFill patternType="solid">
        <fgColor theme="6" tint="0.59999389629810485"/>
        <bgColor indexed="8"/>
      </patternFill>
    </fill>
    <fill>
      <patternFill patternType="solid">
        <fgColor indexed="1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58"/>
        <bgColor indexed="64"/>
      </patternFill>
    </fill>
    <fill>
      <patternFill patternType="solid">
        <fgColor indexed="11"/>
        <bgColor indexed="64"/>
      </patternFill>
    </fill>
    <fill>
      <patternFill patternType="solid">
        <fgColor indexed="9"/>
        <bgColor indexed="64"/>
      </patternFill>
    </fill>
    <fill>
      <patternFill patternType="solid">
        <fgColor indexed="20"/>
        <bgColor indexed="24"/>
      </patternFill>
    </fill>
    <fill>
      <patternFill patternType="solid">
        <fgColor theme="0"/>
        <bgColor indexed="64"/>
      </patternFill>
    </fill>
    <fill>
      <patternFill patternType="solid">
        <fgColor rgb="FF00B050"/>
        <bgColor indexed="64"/>
      </patternFill>
    </fill>
    <fill>
      <patternFill patternType="solid">
        <fgColor indexed="57"/>
        <bgColor indexed="64"/>
      </patternFill>
    </fill>
    <fill>
      <patternFill patternType="solid">
        <fgColor theme="4" tint="0.59999389629810485"/>
        <bgColor indexed="64"/>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indexed="33"/>
        <bgColor indexed="64"/>
      </patternFill>
    </fill>
    <fill>
      <patternFill patternType="solid">
        <fgColor indexed="29"/>
        <bgColor indexed="64"/>
      </patternFill>
    </fill>
    <fill>
      <patternFill patternType="solid">
        <fgColor indexed="15"/>
        <bgColor indexed="64"/>
      </patternFill>
    </fill>
    <fill>
      <patternFill patternType="solid">
        <fgColor indexed="37"/>
        <bgColor indexed="64"/>
      </patternFill>
    </fill>
    <fill>
      <patternFill patternType="solid">
        <fgColor indexed="16"/>
        <bgColor indexed="64"/>
      </patternFill>
    </fill>
    <fill>
      <patternFill patternType="solid">
        <fgColor indexed="41"/>
        <bgColor indexed="64"/>
      </patternFill>
    </fill>
    <fill>
      <patternFill patternType="solid">
        <fgColor indexed="56"/>
      </patternFill>
    </fill>
    <fill>
      <patternFill patternType="solid">
        <fgColor indexed="54"/>
      </patternFill>
    </fill>
    <fill>
      <patternFill patternType="solid">
        <fgColor indexed="9"/>
      </patternFill>
    </fill>
    <fill>
      <patternFill patternType="solid">
        <fgColor rgb="FFFFFF00"/>
        <bgColor indexed="64"/>
      </patternFill>
    </fill>
    <fill>
      <patternFill patternType="solid">
        <fgColor rgb="FFFF99CC"/>
        <bgColor indexed="64"/>
      </patternFill>
    </fill>
    <fill>
      <patternFill patternType="solid">
        <fgColor theme="6" tint="0.79998168889431442"/>
        <bgColor indexed="64"/>
      </patternFill>
    </fill>
    <fill>
      <patternFill patternType="solid">
        <fgColor rgb="FF0070C0"/>
        <bgColor indexed="64"/>
      </patternFill>
    </fill>
    <fill>
      <patternFill patternType="solid">
        <fgColor rgb="FFFFFFFF"/>
        <bgColor indexed="8"/>
      </patternFill>
    </fill>
    <fill>
      <patternFill patternType="solid">
        <fgColor rgb="FFE0F4FF"/>
        <bgColor indexed="64"/>
      </patternFill>
    </fill>
    <fill>
      <patternFill patternType="solid">
        <fgColor rgb="FFFFFF8F"/>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FFC000"/>
        <bgColor indexed="64"/>
      </patternFill>
    </fill>
  </fills>
  <borders count="16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hair">
        <color indexed="64"/>
      </right>
      <top/>
      <bottom style="hair">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style="hair">
        <color indexed="64"/>
      </left>
      <right style="hair">
        <color indexed="64"/>
      </right>
      <top/>
      <bottom style="hair">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right/>
      <top style="thin">
        <color indexed="64"/>
      </top>
      <bottom/>
      <diagonal/>
    </border>
    <border>
      <left/>
      <right/>
      <top/>
      <bottom style="hair">
        <color indexed="64"/>
      </bottom>
      <diagonal/>
    </border>
    <border>
      <left/>
      <right/>
      <top style="double">
        <color indexed="64"/>
      </top>
      <bottom/>
      <diagonal/>
    </border>
    <border>
      <left/>
      <right/>
      <top style="medium">
        <color indexed="64"/>
      </top>
      <bottom style="medium">
        <color indexed="64"/>
      </bottom>
      <diagonal/>
    </border>
    <border>
      <left/>
      <right/>
      <top/>
      <bottom style="medium">
        <color indexed="64"/>
      </bottom>
      <diagonal/>
    </border>
    <border>
      <left/>
      <right/>
      <top style="thin">
        <color indexed="64"/>
      </top>
      <bottom style="double">
        <color indexed="64"/>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style="hair">
        <color indexed="8"/>
      </right>
      <top style="thin">
        <color indexed="8"/>
      </top>
      <bottom/>
      <diagonal/>
    </border>
    <border>
      <left style="hair">
        <color indexed="8"/>
      </left>
      <right style="hair">
        <color indexed="8"/>
      </right>
      <top style="thin">
        <color indexed="8"/>
      </top>
      <bottom style="hair">
        <color indexed="8"/>
      </bottom>
      <diagonal/>
    </border>
    <border>
      <left style="hair">
        <color indexed="8"/>
      </left>
      <right style="hair">
        <color indexed="64"/>
      </right>
      <top style="thin">
        <color indexed="8"/>
      </top>
      <bottom style="hair">
        <color indexed="8"/>
      </bottom>
      <diagonal/>
    </border>
    <border>
      <left/>
      <right style="thin">
        <color indexed="8"/>
      </right>
      <top style="thin">
        <color indexed="8"/>
      </top>
      <bottom/>
      <diagonal/>
    </border>
    <border>
      <left style="thin">
        <color indexed="8"/>
      </left>
      <right style="thin">
        <color indexed="8"/>
      </right>
      <top/>
      <bottom/>
      <diagonal/>
    </border>
    <border>
      <left/>
      <right style="thin">
        <color indexed="8"/>
      </right>
      <top/>
      <bottom style="thin">
        <color indexed="8"/>
      </bottom>
      <diagonal/>
    </border>
    <border>
      <left style="thin">
        <color indexed="8"/>
      </left>
      <right style="hair">
        <color indexed="8"/>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style="hair">
        <color indexed="8"/>
      </bottom>
      <diagonal/>
    </border>
    <border>
      <left style="hair">
        <color indexed="8"/>
      </left>
      <right style="hair">
        <color indexed="64"/>
      </right>
      <top style="hair">
        <color indexed="8"/>
      </top>
      <bottom/>
      <diagonal/>
    </border>
    <border>
      <left style="hair">
        <color indexed="64"/>
      </left>
      <right style="hair">
        <color indexed="64"/>
      </right>
      <top style="hair">
        <color indexed="64"/>
      </top>
      <bottom/>
      <diagonal/>
    </border>
    <border>
      <left/>
      <right style="thin">
        <color indexed="8"/>
      </right>
      <top/>
      <bottom/>
      <diagonal/>
    </border>
    <border>
      <left style="hair">
        <color indexed="8"/>
      </left>
      <right style="hair">
        <color indexed="8"/>
      </right>
      <top/>
      <bottom/>
      <diagonal/>
    </border>
    <border>
      <left style="hair">
        <color indexed="8"/>
      </left>
      <right style="hair">
        <color indexed="64"/>
      </right>
      <top/>
      <bottom/>
      <diagonal/>
    </border>
    <border>
      <left style="hair">
        <color indexed="64"/>
      </left>
      <right style="hair">
        <color indexed="64"/>
      </right>
      <top/>
      <bottom/>
      <diagonal/>
    </border>
    <border>
      <left style="thin">
        <color indexed="8"/>
      </left>
      <right style="thin">
        <color indexed="8"/>
      </right>
      <top/>
      <bottom style="thin">
        <color indexed="8"/>
      </bottom>
      <diagonal/>
    </border>
    <border>
      <left style="hair">
        <color indexed="8"/>
      </left>
      <right style="hair">
        <color indexed="8"/>
      </right>
      <top/>
      <bottom style="hair">
        <color indexed="8"/>
      </bottom>
      <diagonal/>
    </border>
    <border>
      <left style="hair">
        <color indexed="8"/>
      </left>
      <right style="hair">
        <color indexed="64"/>
      </right>
      <top/>
      <bottom style="hair">
        <color indexed="8"/>
      </bottom>
      <diagonal/>
    </border>
    <border>
      <left style="thin">
        <color indexed="8"/>
      </left>
      <right style="hair">
        <color indexed="8"/>
      </right>
      <top/>
      <bottom style="thin">
        <color indexed="64"/>
      </bottom>
      <diagonal/>
    </border>
    <border>
      <left style="hair">
        <color indexed="8"/>
      </left>
      <right/>
      <top style="hair">
        <color indexed="8"/>
      </top>
      <bottom/>
      <diagonal/>
    </border>
    <border>
      <left style="hair">
        <color indexed="8"/>
      </left>
      <right style="hair">
        <color indexed="8"/>
      </right>
      <top style="thin">
        <color indexed="8"/>
      </top>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thin">
        <color indexed="8"/>
      </right>
      <top style="hair">
        <color indexed="8"/>
      </top>
      <bottom/>
      <diagonal/>
    </border>
    <border>
      <left style="thin">
        <color indexed="8"/>
      </left>
      <right style="thin">
        <color indexed="8"/>
      </right>
      <top style="hair">
        <color indexed="8"/>
      </top>
      <bottom/>
      <diagonal/>
    </border>
    <border>
      <left style="hair">
        <color indexed="8"/>
      </left>
      <right style="thin">
        <color indexed="8"/>
      </right>
      <top/>
      <bottom style="hair">
        <color indexed="8"/>
      </bottom>
      <diagonal/>
    </border>
    <border>
      <left style="thin">
        <color indexed="8"/>
      </left>
      <right style="thin">
        <color indexed="8"/>
      </right>
      <top/>
      <bottom style="hair">
        <color indexed="8"/>
      </bottom>
      <diagonal/>
    </border>
    <border>
      <left style="hair">
        <color indexed="8"/>
      </left>
      <right style="thin">
        <color indexed="64"/>
      </right>
      <top style="hair">
        <color indexed="8"/>
      </top>
      <bottom style="hair">
        <color indexed="8"/>
      </bottom>
      <diagonal/>
    </border>
    <border>
      <left/>
      <right style="thin">
        <color indexed="8"/>
      </right>
      <top style="hair">
        <color indexed="8"/>
      </top>
      <bottom style="hair">
        <color indexed="8"/>
      </bottom>
      <diagonal/>
    </border>
    <border>
      <left style="hair">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hair">
        <color indexed="22"/>
      </bottom>
      <diagonal/>
    </border>
    <border>
      <left/>
      <right/>
      <top/>
      <bottom style="medium">
        <color indexed="30"/>
      </bottom>
      <diagonal/>
    </border>
    <border>
      <left/>
      <right style="medium">
        <color indexed="64"/>
      </right>
      <top/>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medium">
        <color indexed="0"/>
      </bottom>
      <diagonal/>
    </border>
    <border>
      <left style="thin">
        <color indexed="63"/>
      </left>
      <right style="thin">
        <color indexed="63"/>
      </right>
      <top style="thin">
        <color indexed="63"/>
      </top>
      <bottom style="thin">
        <color indexed="63"/>
      </bottom>
      <diagonal/>
    </border>
    <border>
      <left/>
      <right/>
      <top style="thin">
        <color indexed="64"/>
      </top>
      <bottom style="hair">
        <color indexed="22"/>
      </bottom>
      <diagonal/>
    </border>
    <border>
      <left style="thin">
        <color indexed="64"/>
      </left>
      <right style="hair">
        <color indexed="64"/>
      </right>
      <top/>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thin">
        <color indexed="64"/>
      </left>
      <right style="thin">
        <color indexed="64"/>
      </right>
      <top style="thin">
        <color indexed="64"/>
      </top>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medium">
        <color indexed="9"/>
      </right>
      <top style="thin">
        <color indexed="8"/>
      </top>
      <bottom style="medium">
        <color indexed="9"/>
      </bottom>
      <diagonal/>
    </border>
    <border>
      <left style="thin">
        <color indexed="64"/>
      </left>
      <right style="medium">
        <color indexed="64"/>
      </right>
      <top style="thin">
        <color indexed="64"/>
      </top>
      <bottom style="thin">
        <color indexed="64"/>
      </bottom>
      <diagonal/>
    </border>
    <border>
      <left style="thin">
        <color indexed="9"/>
      </left>
      <right style="medium">
        <color indexed="63"/>
      </right>
      <top style="thin">
        <color indexed="9"/>
      </top>
      <bottom style="medium">
        <color indexed="63"/>
      </bottom>
      <diagonal/>
    </border>
    <border>
      <left style="thin">
        <color indexed="8"/>
      </left>
      <right style="medium">
        <color indexed="9"/>
      </right>
      <top style="thin">
        <color indexed="8"/>
      </top>
      <bottom style="medium">
        <color indexed="9"/>
      </bottom>
      <diagonal/>
    </border>
    <border>
      <left style="thin">
        <color indexed="9"/>
      </left>
      <right style="medium">
        <color indexed="63"/>
      </right>
      <top style="thin">
        <color indexed="9"/>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top/>
      <bottom style="hair">
        <color indexed="22"/>
      </bottom>
      <diagonal/>
    </border>
    <border>
      <left style="thin">
        <color indexed="23"/>
      </left>
      <right style="thin">
        <color indexed="9"/>
      </right>
      <top style="thin">
        <color indexed="9"/>
      </top>
      <bottom style="thin">
        <color indexed="23"/>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right/>
      <top/>
      <bottom style="double">
        <color indexed="10"/>
      </bottom>
      <diagonal/>
    </border>
    <border>
      <left/>
      <right/>
      <top style="thin">
        <color indexed="56"/>
      </top>
      <bottom style="double">
        <color indexed="56"/>
      </bottom>
      <diagonal/>
    </border>
    <border>
      <left/>
      <right/>
      <top/>
      <bottom style="thick">
        <color indexed="56"/>
      </bottom>
      <diagonal/>
    </border>
    <border>
      <left/>
      <right/>
      <top/>
      <bottom style="thick">
        <color indexed="27"/>
      </bottom>
      <diagonal/>
    </border>
    <border>
      <left/>
      <right/>
      <top/>
      <bottom style="medium">
        <color indexed="27"/>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hair">
        <color indexed="64"/>
      </right>
      <top/>
      <bottom style="medium">
        <color indexed="64"/>
      </bottom>
      <diagonal/>
    </border>
    <border>
      <left/>
      <right style="hair">
        <color indexed="64"/>
      </right>
      <top/>
      <bottom style="thick">
        <color indexed="64"/>
      </bottom>
      <diagonal/>
    </border>
    <border>
      <left style="hair">
        <color indexed="64"/>
      </left>
      <right style="hair">
        <color indexed="64"/>
      </right>
      <top/>
      <bottom style="thick">
        <color indexed="64"/>
      </bottom>
      <diagonal/>
    </border>
    <border>
      <left style="hair">
        <color indexed="64"/>
      </left>
      <right style="hair">
        <color indexed="64"/>
      </right>
      <top style="hair">
        <color indexed="64"/>
      </top>
      <bottom style="thick">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bottom style="medium">
        <color indexed="64"/>
      </bottom>
      <diagonal/>
    </border>
    <border>
      <left/>
      <right style="hair">
        <color indexed="64"/>
      </right>
      <top style="hair">
        <color auto="1"/>
      </top>
      <bottom style="medium">
        <color indexed="64"/>
      </bottom>
      <diagonal/>
    </border>
    <border>
      <left style="hair">
        <color theme="0"/>
      </left>
      <right/>
      <top/>
      <bottom/>
      <diagonal/>
    </border>
    <border>
      <left/>
      <right style="hair">
        <color theme="0"/>
      </right>
      <top/>
      <bottom/>
      <diagonal/>
    </border>
    <border>
      <left style="hair">
        <color indexed="64"/>
      </left>
      <right/>
      <top style="medium">
        <color indexed="64"/>
      </top>
      <bottom style="hair">
        <color indexed="64"/>
      </bottom>
      <diagonal/>
    </border>
    <border>
      <left/>
      <right style="hair">
        <color auto="1"/>
      </right>
      <top style="medium">
        <color indexed="64"/>
      </top>
      <bottom/>
      <diagonal/>
    </border>
    <border>
      <left style="hair">
        <color indexed="64"/>
      </left>
      <right/>
      <top style="medium">
        <color indexed="64"/>
      </top>
      <bottom/>
      <diagonal/>
    </border>
    <border>
      <left style="hair">
        <color auto="1"/>
      </left>
      <right style="hair">
        <color auto="1"/>
      </right>
      <top style="medium">
        <color auto="1"/>
      </top>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hair">
        <color auto="1"/>
      </left>
      <right style="hair">
        <color auto="1"/>
      </right>
      <top/>
      <bottom/>
      <diagonal/>
    </border>
    <border>
      <left style="hair">
        <color indexed="64"/>
      </left>
      <right/>
      <top/>
      <bottom/>
      <diagonal/>
    </border>
    <border>
      <left/>
      <right style="hair">
        <color auto="1"/>
      </right>
      <top/>
      <bottom/>
      <diagonal/>
    </border>
    <border>
      <left style="hair">
        <color indexed="64"/>
      </left>
      <right style="medium">
        <color indexed="64"/>
      </right>
      <top/>
      <bottom/>
      <diagonal/>
    </border>
    <border>
      <left style="thin">
        <color indexed="64"/>
      </left>
      <right/>
      <top/>
      <bottom style="thin">
        <color indexed="64"/>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style="hair">
        <color indexed="64"/>
      </top>
      <bottom style="hair">
        <color indexed="64"/>
      </bottom>
      <diagonal/>
    </border>
    <border>
      <left style="thick">
        <color auto="1"/>
      </left>
      <right style="thick">
        <color auto="1"/>
      </right>
      <top style="hair">
        <color indexed="64"/>
      </top>
      <bottom style="thick">
        <color auto="1"/>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ck">
        <color indexed="64"/>
      </bottom>
      <diagonal/>
    </border>
    <border>
      <left/>
      <right style="thick">
        <color auto="1"/>
      </right>
      <top style="hair">
        <color indexed="64"/>
      </top>
      <bottom style="hair">
        <color indexed="64"/>
      </bottom>
      <diagonal/>
    </border>
    <border>
      <left style="thick">
        <color auto="1"/>
      </left>
      <right/>
      <top style="medium">
        <color indexed="64"/>
      </top>
      <bottom/>
      <diagonal/>
    </border>
    <border>
      <left style="thick">
        <color auto="1"/>
      </left>
      <right/>
      <top/>
      <bottom style="hair">
        <color auto="1"/>
      </bottom>
      <diagonal/>
    </border>
    <border>
      <left/>
      <right style="hair">
        <color auto="1"/>
      </right>
      <top/>
      <bottom style="hair">
        <color auto="1"/>
      </bottom>
      <diagonal/>
    </border>
    <border>
      <left style="thick">
        <color auto="1"/>
      </left>
      <right style="thick">
        <color auto="1"/>
      </right>
      <top/>
      <bottom style="hair">
        <color auto="1"/>
      </bottom>
      <diagonal/>
    </border>
    <border>
      <left/>
      <right style="thick">
        <color auto="1"/>
      </right>
      <top style="medium">
        <color indexed="64"/>
      </top>
      <bottom style="hair">
        <color indexed="64"/>
      </bottom>
      <diagonal/>
    </border>
    <border>
      <left style="hair">
        <color auto="1"/>
      </left>
      <right style="hair">
        <color auto="1"/>
      </right>
      <top/>
      <bottom style="hair">
        <color auto="1"/>
      </bottom>
      <diagonal/>
    </border>
    <border>
      <left style="hair">
        <color indexed="64"/>
      </left>
      <right/>
      <top/>
      <bottom style="hair">
        <color indexed="64"/>
      </bottom>
      <diagonal/>
    </border>
    <border>
      <left style="medium">
        <color indexed="64"/>
      </left>
      <right style="hair">
        <color indexed="64"/>
      </right>
      <top/>
      <bottom style="hair">
        <color indexed="64"/>
      </bottom>
      <diagonal/>
    </border>
  </borders>
  <cellStyleXfs count="44676">
    <xf numFmtId="0" fontId="0" fillId="0" borderId="0">
      <alignment vertical="center"/>
    </xf>
    <xf numFmtId="41" fontId="11" fillId="0" borderId="0" applyFont="0" applyFill="0" applyBorder="0" applyAlignment="0" applyProtection="0">
      <alignment vertical="center"/>
    </xf>
    <xf numFmtId="0" fontId="13" fillId="0" borderId="0">
      <alignment vertical="center"/>
    </xf>
    <xf numFmtId="41" fontId="13" fillId="0" borderId="0" applyFont="0" applyFill="0" applyBorder="0" applyAlignment="0" applyProtection="0">
      <alignment vertical="center"/>
    </xf>
    <xf numFmtId="41" fontId="21" fillId="0" borderId="0" applyFont="0" applyFill="0" applyBorder="0" applyAlignment="0" applyProtection="0">
      <alignment vertical="center"/>
    </xf>
    <xf numFmtId="0" fontId="22" fillId="0" borderId="0"/>
    <xf numFmtId="3" fontId="23" fillId="0" borderId="0" applyFont="0" applyFill="0" applyBorder="0" applyAlignment="0" applyProtection="0">
      <alignment vertical="center"/>
    </xf>
    <xf numFmtId="181" fontId="24" fillId="0" borderId="0" applyFont="0" applyFill="0" applyBorder="0" applyAlignment="0" applyProtection="0"/>
    <xf numFmtId="182" fontId="24" fillId="0" borderId="0" applyFont="0" applyFill="0" applyBorder="0" applyAlignment="0" applyProtection="0"/>
    <xf numFmtId="183" fontId="24" fillId="0" borderId="1" applyFont="0" applyFill="0" applyBorder="0" applyAlignment="0" applyProtection="0">
      <alignment vertical="center"/>
    </xf>
    <xf numFmtId="184" fontId="24" fillId="0" borderId="0" applyFont="0" applyFill="0" applyBorder="0" applyAlignment="0" applyProtection="0"/>
    <xf numFmtId="185" fontId="24" fillId="0" borderId="0" applyFont="0" applyFill="0" applyBorder="0" applyAlignment="0" applyProtection="0"/>
    <xf numFmtId="186" fontId="24" fillId="0" borderId="0" applyFont="0" applyFill="0" applyBorder="0" applyAlignment="0" applyProtection="0"/>
    <xf numFmtId="185" fontId="24" fillId="0" borderId="0" applyFont="0" applyFill="0" applyBorder="0" applyAlignment="0" applyProtection="0"/>
    <xf numFmtId="187" fontId="24" fillId="0" borderId="0" applyFont="0" applyFill="0" applyBorder="0" applyAlignment="0" applyProtection="0"/>
    <xf numFmtId="188" fontId="24" fillId="0" borderId="0" applyFont="0" applyFill="0" applyBorder="0" applyAlignment="0" applyProtection="0"/>
    <xf numFmtId="189" fontId="24" fillId="0" borderId="0" applyFont="0" applyFill="0" applyBorder="0" applyAlignment="0" applyProtection="0"/>
    <xf numFmtId="190" fontId="24" fillId="0" borderId="0" applyFont="0" applyFill="0" applyBorder="0" applyAlignment="0" applyProtection="0"/>
    <xf numFmtId="191" fontId="24" fillId="0" borderId="0" applyFont="0" applyFill="0" applyBorder="0" applyAlignment="0" applyProtection="0"/>
    <xf numFmtId="192" fontId="24" fillId="0" borderId="0" applyFont="0" applyFill="0" applyBorder="0" applyAlignment="0" applyProtection="0"/>
    <xf numFmtId="193" fontId="24" fillId="0" borderId="0" applyFont="0" applyFill="0" applyBorder="0" applyAlignment="0" applyProtection="0"/>
    <xf numFmtId="194" fontId="24" fillId="0" borderId="0" applyFont="0" applyFill="0" applyBorder="0" applyAlignment="0" applyProtection="0"/>
    <xf numFmtId="195" fontId="24" fillId="0" borderId="0" applyFont="0" applyFill="0" applyBorder="0" applyAlignment="0" applyProtection="0"/>
    <xf numFmtId="196" fontId="24" fillId="0" borderId="0" applyFont="0" applyFill="0" applyBorder="0" applyAlignment="0" applyProtection="0"/>
    <xf numFmtId="197" fontId="24" fillId="0" borderId="1" applyFont="0" applyFill="0" applyBorder="0" applyAlignment="0" applyProtection="0">
      <alignment vertical="center"/>
    </xf>
    <xf numFmtId="198" fontId="24" fillId="0" borderId="0" applyFont="0" applyFill="0" applyBorder="0" applyAlignment="0" applyProtection="0"/>
    <xf numFmtId="199" fontId="24" fillId="0" borderId="0" applyFont="0" applyFill="0" applyBorder="0" applyAlignment="0" applyProtection="0"/>
    <xf numFmtId="200" fontId="24" fillId="0" borderId="0" applyFont="0" applyFill="0" applyBorder="0" applyAlignment="0" applyProtection="0"/>
    <xf numFmtId="201" fontId="24" fillId="0" borderId="0" applyFont="0" applyFill="0" applyBorder="0" applyAlignment="0" applyProtection="0"/>
    <xf numFmtId="202" fontId="24" fillId="0" borderId="0" applyFont="0" applyFill="0" applyBorder="0" applyAlignment="0" applyProtection="0"/>
    <xf numFmtId="203" fontId="24" fillId="0" borderId="0" applyFont="0" applyFill="0" applyBorder="0" applyAlignment="0" applyProtection="0"/>
    <xf numFmtId="204" fontId="24" fillId="0" borderId="0" applyFont="0" applyFill="0" applyBorder="0" applyAlignment="0" applyProtection="0"/>
    <xf numFmtId="205" fontId="24" fillId="0" borderId="0" applyFont="0" applyFill="0" applyBorder="0" applyAlignment="0" applyProtection="0"/>
    <xf numFmtId="206" fontId="24" fillId="0" borderId="0" applyFont="0" applyFill="0" applyBorder="0" applyAlignment="0" applyProtection="0"/>
    <xf numFmtId="177" fontId="24" fillId="0" borderId="0" applyFont="0" applyFill="0" applyBorder="0" applyAlignment="0" applyProtection="0"/>
    <xf numFmtId="40" fontId="25" fillId="0" borderId="6"/>
    <xf numFmtId="0" fontId="22" fillId="0" borderId="0" applyNumberForma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6" fillId="0" borderId="0"/>
    <xf numFmtId="0" fontId="22" fillId="0" borderId="0" applyNumberFormat="0" applyFill="0" applyBorder="0" applyAlignment="0" applyProtection="0"/>
    <xf numFmtId="0" fontId="22" fillId="0" borderId="0"/>
    <xf numFmtId="0" fontId="22" fillId="0" borderId="0"/>
    <xf numFmtId="0" fontId="21"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2" fillId="0" borderId="0"/>
    <xf numFmtId="0" fontId="25" fillId="0" borderId="0"/>
    <xf numFmtId="207" fontId="22" fillId="0" borderId="0" applyFont="0" applyFill="0" applyBorder="0" applyAlignment="0" applyProtection="0"/>
    <xf numFmtId="207" fontId="22" fillId="0" borderId="0" applyFont="0" applyFill="0" applyBorder="0" applyAlignment="0" applyProtection="0"/>
    <xf numFmtId="208" fontId="27" fillId="0" borderId="0" applyFont="0" applyFill="0" applyBorder="0" applyAlignment="0" applyProtection="0"/>
    <xf numFmtId="208" fontId="27"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5" fillId="0" borderId="0"/>
    <xf numFmtId="0" fontId="25" fillId="0" borderId="0"/>
    <xf numFmtId="0" fontId="25" fillId="0" borderId="0"/>
    <xf numFmtId="40" fontId="28" fillId="0" borderId="0" applyFont="0" applyFill="0" applyBorder="0" applyAlignment="0" applyProtection="0"/>
    <xf numFmtId="0" fontId="25" fillId="0" borderId="0"/>
    <xf numFmtId="40" fontId="28" fillId="0" borderId="0" applyFont="0" applyFill="0" applyBorder="0" applyAlignment="0" applyProtection="0"/>
    <xf numFmtId="0" fontId="22" fillId="0" borderId="0"/>
    <xf numFmtId="0" fontId="22" fillId="0" borderId="0"/>
    <xf numFmtId="0" fontId="22"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0" fontId="28" fillId="0" borderId="0" applyFont="0" applyFill="0" applyBorder="0" applyAlignment="0" applyProtection="0"/>
    <xf numFmtId="0" fontId="22" fillId="0" borderId="0"/>
    <xf numFmtId="0" fontId="21" fillId="0" borderId="0"/>
    <xf numFmtId="0" fontId="21" fillId="0" borderId="0"/>
    <xf numFmtId="0" fontId="21" fillId="0" borderId="0"/>
    <xf numFmtId="0" fontId="25" fillId="0" borderId="0"/>
    <xf numFmtId="40" fontId="28" fillId="0" borderId="0" applyFont="0" applyFill="0" applyBorder="0" applyAlignment="0" applyProtection="0"/>
    <xf numFmtId="0" fontId="22" fillId="0" borderId="0"/>
    <xf numFmtId="40" fontId="28" fillId="0" borderId="0" applyFont="0" applyFill="0" applyBorder="0" applyAlignment="0" applyProtection="0"/>
    <xf numFmtId="0" fontId="22" fillId="0" borderId="0"/>
    <xf numFmtId="40" fontId="28" fillId="0" borderId="0" applyFont="0" applyFill="0" applyBorder="0" applyAlignment="0" applyProtection="0"/>
    <xf numFmtId="0" fontId="22" fillId="0" borderId="0"/>
    <xf numFmtId="0" fontId="21" fillId="0" borderId="0"/>
    <xf numFmtId="0" fontId="22" fillId="0" borderId="0"/>
    <xf numFmtId="0" fontId="21" fillId="0" borderId="0"/>
    <xf numFmtId="0" fontId="22" fillId="0" borderId="0"/>
    <xf numFmtId="0" fontId="22" fillId="0" borderId="0"/>
    <xf numFmtId="0" fontId="21" fillId="0" borderId="0"/>
    <xf numFmtId="0" fontId="22" fillId="0" borderId="0" applyFont="0" applyFill="0" applyBorder="0" applyAlignment="0" applyProtection="0"/>
    <xf numFmtId="0" fontId="22" fillId="0" borderId="0" applyFont="0" applyFill="0" applyBorder="0" applyAlignment="0" applyProtection="0"/>
    <xf numFmtId="0" fontId="29" fillId="3" borderId="22" applyNumberFormat="0" applyAlignment="0" applyProtection="0">
      <alignment vertical="center"/>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209" fontId="22" fillId="0" borderId="1">
      <alignment horizontal="right" vertical="center" shrinkToFit="1"/>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40" fontId="33" fillId="0" borderId="0" applyFont="0" applyFill="0" applyBorder="0" applyAlignment="0" applyProtection="0"/>
    <xf numFmtId="38"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9" fontId="21" fillId="0" borderId="0" applyFont="0" applyFill="0" applyBorder="0" applyAlignment="0" applyProtection="0"/>
    <xf numFmtId="9" fontId="34" fillId="0" borderId="0" applyFont="0" applyFill="0" applyBorder="0" applyAlignment="0" applyProtection="0">
      <alignment vertical="center"/>
    </xf>
    <xf numFmtId="9" fontId="13" fillId="0" borderId="0" applyFont="0" applyFill="0" applyBorder="0" applyAlignment="0" applyProtection="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1" fontId="36" fillId="0" borderId="0" applyFont="0" applyFill="0" applyBorder="0" applyAlignment="0" applyProtection="0"/>
    <xf numFmtId="188"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41" fontId="21" fillId="0" borderId="0" applyFont="0" applyFill="0" applyBorder="0" applyAlignment="0" applyProtection="0">
      <alignment vertical="center"/>
    </xf>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41" fontId="21"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21" fillId="0" borderId="0" applyFont="0" applyFill="0" applyBorder="0" applyAlignment="0" applyProtection="0">
      <alignment vertical="center"/>
    </xf>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188" fontId="36" fillId="0" borderId="0" applyFont="0" applyFill="0" applyBorder="0" applyAlignment="0" applyProtection="0"/>
    <xf numFmtId="41" fontId="37" fillId="0" borderId="0" applyFont="0" applyFill="0" applyBorder="0" applyAlignment="0" applyProtection="0">
      <alignment vertical="center"/>
    </xf>
    <xf numFmtId="188" fontId="36" fillId="0" borderId="0" applyFont="0" applyFill="0" applyBorder="0" applyAlignment="0" applyProtection="0"/>
    <xf numFmtId="188" fontId="36" fillId="0" borderId="0" applyFont="0" applyFill="0" applyBorder="0" applyAlignment="0" applyProtection="0"/>
    <xf numFmtId="188" fontId="36" fillId="0" borderId="0" applyFont="0" applyFill="0" applyBorder="0" applyAlignment="0" applyProtection="0"/>
    <xf numFmtId="188" fontId="36" fillId="0" borderId="0" applyFont="0" applyFill="0" applyBorder="0" applyAlignment="0" applyProtection="0"/>
    <xf numFmtId="188" fontId="36" fillId="0" borderId="0" applyFont="0" applyFill="0" applyBorder="0" applyAlignment="0" applyProtection="0"/>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2" fontId="38" fillId="0" borderId="0" applyFont="0" applyFill="0" applyBorder="0" applyAlignment="0" applyProtection="0"/>
    <xf numFmtId="0" fontId="22" fillId="0" borderId="0"/>
    <xf numFmtId="0" fontId="39" fillId="0" borderId="24"/>
    <xf numFmtId="0" fontId="32" fillId="0" borderId="0" applyNumberFormat="0" applyFill="0" applyBorder="0" applyAlignment="0" applyProtection="0">
      <alignment vertical="top"/>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applyNumberFormat="0" applyFont="0" applyFill="0" applyBorder="0" applyProtection="0">
      <alignment vertical="center"/>
    </xf>
    <xf numFmtId="0" fontId="25" fillId="0" borderId="0"/>
    <xf numFmtId="40" fontId="25" fillId="0" borderId="6"/>
    <xf numFmtId="3" fontId="25" fillId="0" borderId="4"/>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213" fontId="36" fillId="0" borderId="0" applyFont="0" applyFill="0" applyBorder="0" applyAlignment="0" applyProtection="0"/>
    <xf numFmtId="42" fontId="37" fillId="0" borderId="0" applyFont="0" applyFill="0" applyBorder="0" applyAlignment="0" applyProtection="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1" fillId="0" borderId="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1" fillId="0" borderId="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1" fillId="0" borderId="0">
      <alignment vertical="center"/>
    </xf>
    <xf numFmtId="0" fontId="2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1" fillId="0" borderId="0">
      <alignment vertical="center"/>
    </xf>
    <xf numFmtId="0" fontId="36" fillId="0" borderId="0"/>
    <xf numFmtId="0" fontId="36" fillId="0" borderId="0"/>
    <xf numFmtId="0" fontId="2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7" fillId="0" borderId="0">
      <alignment vertical="center"/>
    </xf>
    <xf numFmtId="0" fontId="2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applyNumberFormat="0" applyFont="0" applyFill="0" applyBorder="0" applyProtection="0">
      <alignment vertical="center"/>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214" fontId="42" fillId="0" borderId="0" applyFont="0" applyFill="0" applyBorder="0" applyAlignment="0" applyProtection="0"/>
    <xf numFmtId="215" fontId="42" fillId="0" borderId="0" applyFont="0" applyFill="0" applyBorder="0" applyAlignment="0" applyProtection="0"/>
    <xf numFmtId="0" fontId="28" fillId="0" borderId="0"/>
    <xf numFmtId="0" fontId="43" fillId="0" borderId="0"/>
    <xf numFmtId="0" fontId="44" fillId="0" borderId="0"/>
    <xf numFmtId="0" fontId="21" fillId="0" borderId="0" applyFill="0" applyBorder="0" applyAlignment="0"/>
    <xf numFmtId="0" fontId="45" fillId="0" borderId="0"/>
    <xf numFmtId="216" fontId="21" fillId="0" borderId="0">
      <protection locked="0"/>
    </xf>
    <xf numFmtId="0" fontId="46" fillId="0" borderId="0" applyNumberFormat="0" applyAlignment="0">
      <alignment horizontal="left"/>
    </xf>
    <xf numFmtId="216" fontId="21" fillId="0" borderId="0">
      <protection locked="0"/>
    </xf>
    <xf numFmtId="217" fontId="21" fillId="0" borderId="0"/>
    <xf numFmtId="217" fontId="21" fillId="0" borderId="0"/>
    <xf numFmtId="217" fontId="21" fillId="0" borderId="0"/>
    <xf numFmtId="217" fontId="21" fillId="0" borderId="0"/>
    <xf numFmtId="217" fontId="21" fillId="0" borderId="0"/>
    <xf numFmtId="217" fontId="21" fillId="0" borderId="0"/>
    <xf numFmtId="217" fontId="21" fillId="0" borderId="0"/>
    <xf numFmtId="217" fontId="21" fillId="0" borderId="0"/>
    <xf numFmtId="217"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216" fontId="21" fillId="0" borderId="0">
      <protection locked="0"/>
    </xf>
    <xf numFmtId="0" fontId="47" fillId="0" borderId="0" applyNumberFormat="0" applyAlignment="0">
      <alignment horizontal="left"/>
    </xf>
    <xf numFmtId="218" fontId="21" fillId="0" borderId="0" applyFont="0" applyFill="0" applyBorder="0" applyAlignment="0" applyProtection="0"/>
    <xf numFmtId="0" fontId="31" fillId="0" borderId="0">
      <protection locked="0"/>
    </xf>
    <xf numFmtId="0" fontId="31" fillId="0" borderId="0">
      <protection locked="0"/>
    </xf>
    <xf numFmtId="0" fontId="48" fillId="0" borderId="0">
      <protection locked="0"/>
    </xf>
    <xf numFmtId="0" fontId="31" fillId="0" borderId="0">
      <protection locked="0"/>
    </xf>
    <xf numFmtId="0" fontId="31" fillId="0" borderId="0">
      <protection locked="0"/>
    </xf>
    <xf numFmtId="0" fontId="31" fillId="0" borderId="0">
      <protection locked="0"/>
    </xf>
    <xf numFmtId="0" fontId="48" fillId="0" borderId="0">
      <protection locked="0"/>
    </xf>
    <xf numFmtId="216" fontId="21" fillId="0" borderId="0">
      <protection locked="0"/>
    </xf>
    <xf numFmtId="38" fontId="49" fillId="4" borderId="0" applyNumberFormat="0" applyBorder="0" applyAlignment="0" applyProtection="0"/>
    <xf numFmtId="0" fontId="50" fillId="0" borderId="0"/>
    <xf numFmtId="0" fontId="51" fillId="0" borderId="0"/>
    <xf numFmtId="0" fontId="52" fillId="0" borderId="0">
      <alignment horizontal="left"/>
    </xf>
    <xf numFmtId="0" fontId="53" fillId="0" borderId="26" applyNumberFormat="0" applyAlignment="0" applyProtection="0">
      <alignment horizontal="left" vertical="center"/>
    </xf>
    <xf numFmtId="0" fontId="53" fillId="0" borderId="13">
      <alignment horizontal="left" vertical="center"/>
    </xf>
    <xf numFmtId="216" fontId="21" fillId="0" borderId="0">
      <protection locked="0"/>
    </xf>
    <xf numFmtId="216" fontId="21" fillId="0" borderId="0">
      <protection locked="0"/>
    </xf>
    <xf numFmtId="10" fontId="49" fillId="5" borderId="1" applyNumberFormat="0" applyBorder="0" applyAlignment="0" applyProtection="0"/>
    <xf numFmtId="212" fontId="22" fillId="0" borderId="0" applyFont="0" applyFill="0" applyBorder="0" applyAlignment="0" applyProtection="0"/>
    <xf numFmtId="207" fontId="22" fillId="0" borderId="0" applyFont="0" applyFill="0" applyBorder="0" applyAlignment="0" applyProtection="0"/>
    <xf numFmtId="0" fontId="54" fillId="0" borderId="27"/>
    <xf numFmtId="37" fontId="55"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22" fillId="0" borderId="0" applyFont="0" applyFill="0" applyBorder="0" applyAlignment="0" applyProtection="0"/>
    <xf numFmtId="0" fontId="22" fillId="0" borderId="0" applyFont="0" applyFill="0" applyBorder="0" applyAlignment="0" applyProtection="0"/>
    <xf numFmtId="216" fontId="21" fillId="0" borderId="0">
      <protection locked="0"/>
    </xf>
    <xf numFmtId="10" fontId="22" fillId="0" borderId="0" applyFont="0" applyFill="0" applyBorder="0" applyAlignment="0" applyProtection="0"/>
    <xf numFmtId="30" fontId="57" fillId="0" borderId="0" applyNumberFormat="0" applyFill="0" applyBorder="0" applyAlignment="0" applyProtection="0">
      <alignment horizontal="left"/>
    </xf>
    <xf numFmtId="0" fontId="54" fillId="0" borderId="0"/>
    <xf numFmtId="40" fontId="58" fillId="0" borderId="0" applyBorder="0">
      <alignment horizontal="right"/>
    </xf>
    <xf numFmtId="216" fontId="21" fillId="0" borderId="28">
      <protection locked="0"/>
    </xf>
    <xf numFmtId="0" fontId="43" fillId="0" borderId="0"/>
    <xf numFmtId="0" fontId="36" fillId="0" borderId="0"/>
    <xf numFmtId="0" fontId="60" fillId="0" borderId="0">
      <alignment vertical="center"/>
    </xf>
    <xf numFmtId="41" fontId="10" fillId="0" borderId="0" applyFont="0" applyFill="0" applyBorder="0" applyAlignment="0" applyProtection="0">
      <alignment vertical="center"/>
    </xf>
    <xf numFmtId="0" fontId="64" fillId="0" borderId="0"/>
    <xf numFmtId="222" fontId="14" fillId="0" borderId="61" applyBorder="0">
      <alignment horizontal="center"/>
    </xf>
    <xf numFmtId="10" fontId="14" fillId="0" borderId="61" applyBorder="0">
      <alignment horizontal="center"/>
    </xf>
    <xf numFmtId="0" fontId="14" fillId="0" borderId="0"/>
    <xf numFmtId="24" fontId="28" fillId="0" borderId="0" applyFont="0" applyFill="0" applyBorder="0" applyAlignment="0" applyProtection="0"/>
    <xf numFmtId="223" fontId="28" fillId="0" borderId="0" applyNumberFormat="0" applyFont="0" applyFill="0" applyBorder="0" applyAlignment="0" applyProtection="0"/>
    <xf numFmtId="224" fontId="28" fillId="0" borderId="0" applyNumberFormat="0" applyFont="0" applyFill="0" applyBorder="0" applyAlignment="0" applyProtection="0"/>
    <xf numFmtId="223" fontId="28" fillId="0" borderId="0" applyNumberFormat="0" applyFont="0" applyFill="0" applyBorder="0" applyAlignment="0" applyProtection="0"/>
    <xf numFmtId="224" fontId="28" fillId="0" borderId="0" applyNumberFormat="0" applyFont="0" applyFill="0" applyBorder="0" applyAlignment="0" applyProtection="0"/>
    <xf numFmtId="0" fontId="65" fillId="0" borderId="0" applyNumberFormat="0">
      <alignment horizontal="center" vertical="center"/>
      <protection locked="0" hidden="1"/>
    </xf>
    <xf numFmtId="0" fontId="25" fillId="0" borderId="0">
      <alignment vertical="center"/>
    </xf>
    <xf numFmtId="0" fontId="66" fillId="0" borderId="0" applyFont="0" applyFill="0" applyBorder="0" applyAlignment="0" applyProtection="0"/>
    <xf numFmtId="0" fontId="25" fillId="0" borderId="0"/>
    <xf numFmtId="0" fontId="25" fillId="0" borderId="0"/>
    <xf numFmtId="0" fontId="22" fillId="0" borderId="0" applyFont="0" applyFill="0" applyBorder="0" applyAlignment="0" applyProtection="0"/>
    <xf numFmtId="0" fontId="67" fillId="0" borderId="0" applyFont="0" applyFill="0" applyBorder="0" applyAlignment="0" applyProtection="0"/>
    <xf numFmtId="0" fontId="67" fillId="0" borderId="0" applyFont="0" applyFill="0" applyBorder="0" applyAlignment="0" applyProtection="0"/>
    <xf numFmtId="0" fontId="67" fillId="0" borderId="0"/>
    <xf numFmtId="0" fontId="66" fillId="0" borderId="0" applyFont="0" applyFill="0" applyBorder="0" applyAlignment="0" applyProtection="0"/>
    <xf numFmtId="0" fontId="67" fillId="0" borderId="0" applyFont="0" applyFill="0" applyBorder="0" applyAlignment="0" applyProtection="0"/>
    <xf numFmtId="0" fontId="25" fillId="0" borderId="0" applyFont="0" applyFill="0" applyBorder="0" applyAlignment="0" applyProtection="0"/>
    <xf numFmtId="225" fontId="21" fillId="0" borderId="0" applyFont="0" applyFill="0" applyBorder="0" applyAlignment="0" applyProtection="0"/>
    <xf numFmtId="0" fontId="22" fillId="0" borderId="0"/>
    <xf numFmtId="0" fontId="22" fillId="0" borderId="0"/>
    <xf numFmtId="0" fontId="68" fillId="0" borderId="0"/>
    <xf numFmtId="0" fontId="40" fillId="0" borderId="0"/>
    <xf numFmtId="0" fontId="25" fillId="0" borderId="0"/>
    <xf numFmtId="0" fontId="27" fillId="0" borderId="0"/>
    <xf numFmtId="0" fontId="24" fillId="0" borderId="0"/>
    <xf numFmtId="0" fontId="22" fillId="0" borderId="0"/>
    <xf numFmtId="0" fontId="22" fillId="0" borderId="0"/>
    <xf numFmtId="0" fontId="24" fillId="0" borderId="0"/>
    <xf numFmtId="0" fontId="22" fillId="0" borderId="0"/>
    <xf numFmtId="0" fontId="22" fillId="0" borderId="0"/>
    <xf numFmtId="0" fontId="24" fillId="0" borderId="0"/>
    <xf numFmtId="0" fontId="22" fillId="0" borderId="0"/>
    <xf numFmtId="0" fontId="22" fillId="0" borderId="0"/>
    <xf numFmtId="0" fontId="24" fillId="0" borderId="0"/>
    <xf numFmtId="0" fontId="69" fillId="0" borderId="0" applyProtection="0"/>
    <xf numFmtId="0" fontId="14" fillId="0" borderId="0" applyFont="0" applyFill="0" applyBorder="0" applyAlignment="0" applyProtection="0"/>
    <xf numFmtId="0" fontId="22" fillId="0" borderId="0"/>
    <xf numFmtId="0" fontId="22" fillId="0" borderId="0"/>
    <xf numFmtId="0" fontId="69" fillId="0" borderId="0" applyProtection="0"/>
    <xf numFmtId="0" fontId="14" fillId="0" borderId="0" applyFont="0" applyFill="0" applyBorder="0" applyAlignment="0" applyProtection="0"/>
    <xf numFmtId="0" fontId="70" fillId="0" borderId="0"/>
    <xf numFmtId="0" fontId="22" fillId="0" borderId="0"/>
    <xf numFmtId="0" fontId="28" fillId="0" borderId="0"/>
    <xf numFmtId="0" fontId="28" fillId="0" borderId="0"/>
    <xf numFmtId="0" fontId="22" fillId="0" borderId="0"/>
    <xf numFmtId="0" fontId="21" fillId="0" borderId="0"/>
    <xf numFmtId="0" fontId="21" fillId="0" borderId="0"/>
    <xf numFmtId="0" fontId="21" fillId="0" borderId="0"/>
    <xf numFmtId="0" fontId="14" fillId="0" borderId="0" applyFont="0" applyFill="0" applyBorder="0" applyAlignment="0" applyProtection="0"/>
    <xf numFmtId="0" fontId="70" fillId="0" borderId="0"/>
    <xf numFmtId="0" fontId="22" fillId="0" borderId="0"/>
    <xf numFmtId="0" fontId="22" fillId="0" borderId="0"/>
    <xf numFmtId="0" fontId="71" fillId="0" borderId="0"/>
    <xf numFmtId="0" fontId="22"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4" fillId="0" borderId="0" applyFont="0" applyFill="0" applyBorder="0" applyAlignment="0" applyProtection="0"/>
    <xf numFmtId="0" fontId="71" fillId="0" borderId="0"/>
    <xf numFmtId="0" fontId="25" fillId="0" borderId="0"/>
    <xf numFmtId="0" fontId="70" fillId="0" borderId="0"/>
    <xf numFmtId="0" fontId="22" fillId="0" borderId="0"/>
    <xf numFmtId="0" fontId="28" fillId="0" borderId="0"/>
    <xf numFmtId="0" fontId="28" fillId="0" borderId="0"/>
    <xf numFmtId="0" fontId="22" fillId="0" borderId="0"/>
    <xf numFmtId="0" fontId="69" fillId="0" borderId="0" applyProtection="0"/>
    <xf numFmtId="0" fontId="7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0" fontId="28" fillId="0" borderId="0" applyFont="0" applyFill="0" applyBorder="0" applyAlignment="0" applyProtection="0"/>
    <xf numFmtId="0" fontId="14"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71" fillId="0" borderId="0"/>
    <xf numFmtId="0" fontId="70" fillId="0" borderId="0"/>
    <xf numFmtId="0" fontId="28"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69" fillId="0" borderId="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40" fontId="28" fillId="0" borderId="0" applyFont="0" applyFill="0" applyBorder="0" applyAlignment="0" applyProtection="0"/>
    <xf numFmtId="0" fontId="24" fillId="0" borderId="0"/>
    <xf numFmtId="0" fontId="14" fillId="0" borderId="0" applyFont="0" applyFill="0" applyBorder="0" applyAlignment="0" applyProtection="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4" fillId="0" borderId="0" applyFont="0" applyFill="0" applyBorder="0" applyAlignment="0" applyProtection="0"/>
    <xf numFmtId="0" fontId="14" fillId="0" borderId="0" applyFont="0" applyFill="0" applyBorder="0" applyAlignment="0" applyProtection="0"/>
    <xf numFmtId="0" fontId="22" fillId="0" borderId="0"/>
    <xf numFmtId="0" fontId="28" fillId="0" borderId="0"/>
    <xf numFmtId="0" fontId="70"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8"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4" fillId="0" borderId="0"/>
    <xf numFmtId="0" fontId="14" fillId="0" borderId="0" applyFont="0" applyFill="0" applyBorder="0" applyAlignment="0" applyProtection="0"/>
    <xf numFmtId="0" fontId="22" fillId="0" borderId="0"/>
    <xf numFmtId="0" fontId="22" fillId="0" borderId="0"/>
    <xf numFmtId="0" fontId="22" fillId="0" borderId="0"/>
    <xf numFmtId="0" fontId="22" fillId="0" borderId="0"/>
    <xf numFmtId="0" fontId="22" fillId="0" borderId="0"/>
    <xf numFmtId="0" fontId="28" fillId="0" borderId="0"/>
    <xf numFmtId="0" fontId="70" fillId="0" borderId="0"/>
    <xf numFmtId="0" fontId="28" fillId="0" borderId="0"/>
    <xf numFmtId="0" fontId="22" fillId="0" borderId="0"/>
    <xf numFmtId="0" fontId="22" fillId="0" borderId="0"/>
    <xf numFmtId="0" fontId="22" fillId="0" borderId="0"/>
    <xf numFmtId="0" fontId="28" fillId="0" borderId="0"/>
    <xf numFmtId="0" fontId="28" fillId="0" borderId="0"/>
    <xf numFmtId="0" fontId="22" fillId="0" borderId="0"/>
    <xf numFmtId="0" fontId="28" fillId="0" borderId="0"/>
    <xf numFmtId="0" fontId="22" fillId="0" borderId="0"/>
    <xf numFmtId="0" fontId="28" fillId="0" borderId="0"/>
    <xf numFmtId="0" fontId="22" fillId="0" borderId="0"/>
    <xf numFmtId="0" fontId="28"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70" fillId="0" borderId="0"/>
    <xf numFmtId="0" fontId="22" fillId="0" borderId="0"/>
    <xf numFmtId="0" fontId="22" fillId="0" borderId="0"/>
    <xf numFmtId="0" fontId="28"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5" fillId="0" borderId="0"/>
    <xf numFmtId="0" fontId="14" fillId="0" borderId="0" applyFont="0" applyFill="0" applyBorder="0" applyAlignment="0" applyProtection="0"/>
    <xf numFmtId="0" fontId="14" fillId="0" borderId="0" applyFont="0" applyFill="0" applyBorder="0" applyAlignment="0" applyProtection="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226" fontId="72" fillId="0" borderId="0">
      <protection locked="0"/>
    </xf>
    <xf numFmtId="0" fontId="73" fillId="0" borderId="0"/>
    <xf numFmtId="9" fontId="22" fillId="7" borderId="0"/>
    <xf numFmtId="0" fontId="22" fillId="0" borderId="0"/>
    <xf numFmtId="0" fontId="64" fillId="0" borderId="0"/>
    <xf numFmtId="227" fontId="42" fillId="0" borderId="0"/>
    <xf numFmtId="226" fontId="72" fillId="0" borderId="0">
      <protection locked="0"/>
    </xf>
    <xf numFmtId="226" fontId="72" fillId="0" borderId="0">
      <protection locked="0"/>
    </xf>
    <xf numFmtId="228" fontId="42" fillId="0" borderId="0"/>
    <xf numFmtId="0" fontId="22" fillId="0" borderId="0"/>
    <xf numFmtId="0" fontId="74" fillId="0" borderId="0" applyFont="0" applyFill="0" applyBorder="0" applyAlignment="0" applyProtection="0"/>
    <xf numFmtId="0" fontId="74" fillId="0" borderId="0" applyFont="0" applyFill="0" applyBorder="0" applyAlignment="0" applyProtection="0"/>
    <xf numFmtId="0" fontId="75" fillId="0" borderId="0"/>
    <xf numFmtId="3" fontId="68" fillId="0" borderId="1"/>
    <xf numFmtId="3" fontId="68" fillId="0" borderId="1"/>
    <xf numFmtId="3" fontId="76" fillId="0" borderId="20">
      <alignment horizontal="right" vertical="center"/>
    </xf>
    <xf numFmtId="3" fontId="76" fillId="0" borderId="20">
      <alignment horizontal="right" vertical="center"/>
    </xf>
    <xf numFmtId="0" fontId="40" fillId="0" borderId="0"/>
    <xf numFmtId="38" fontId="16" fillId="0" borderId="9">
      <alignment horizontal="right" vertical="center"/>
      <protection locked="0"/>
    </xf>
    <xf numFmtId="0" fontId="25" fillId="0" borderId="0"/>
    <xf numFmtId="211" fontId="25" fillId="0" borderId="0">
      <protection locked="0"/>
    </xf>
    <xf numFmtId="2" fontId="76" fillId="0" borderId="20">
      <alignment horizontal="right" vertical="center"/>
    </xf>
    <xf numFmtId="0" fontId="25" fillId="0" borderId="8">
      <alignment horizontal="center"/>
    </xf>
    <xf numFmtId="2" fontId="76" fillId="0" borderId="20">
      <alignment horizontal="righ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226" fontId="72" fillId="0" borderId="0">
      <protection locked="0"/>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4" fillId="16" borderId="0" applyNumberFormat="0" applyBorder="0" applyAlignment="0" applyProtection="0">
      <alignment vertical="center"/>
    </xf>
    <xf numFmtId="0" fontId="34" fillId="19" borderId="0" applyNumberFormat="0" applyBorder="0" applyAlignment="0" applyProtection="0">
      <alignment vertical="center"/>
    </xf>
    <xf numFmtId="0" fontId="34" fillId="22" borderId="0" applyNumberFormat="0" applyBorder="0" applyAlignment="0" applyProtection="0">
      <alignment vertical="center"/>
    </xf>
    <xf numFmtId="9" fontId="25" fillId="0" borderId="0">
      <protection locked="0"/>
    </xf>
    <xf numFmtId="0" fontId="77" fillId="23" borderId="0" applyNumberFormat="0" applyBorder="0" applyAlignment="0" applyProtection="0">
      <alignment vertical="center"/>
    </xf>
    <xf numFmtId="0" fontId="77" fillId="20" borderId="0" applyNumberFormat="0" applyBorder="0" applyAlignment="0" applyProtection="0">
      <alignment vertical="center"/>
    </xf>
    <xf numFmtId="0" fontId="77" fillId="21" borderId="0" applyNumberFormat="0" applyBorder="0" applyAlignment="0" applyProtection="0">
      <alignment vertical="center"/>
    </xf>
    <xf numFmtId="0" fontId="77" fillId="24" borderId="0" applyNumberFormat="0" applyBorder="0" applyAlignment="0" applyProtection="0">
      <alignment vertical="center"/>
    </xf>
    <xf numFmtId="0" fontId="77" fillId="25" borderId="0" applyNumberFormat="0" applyBorder="0" applyAlignment="0" applyProtection="0">
      <alignment vertical="center"/>
    </xf>
    <xf numFmtId="0" fontId="77" fillId="26" borderId="0" applyNumberFormat="0" applyBorder="0" applyAlignment="0" applyProtection="0">
      <alignment vertical="center"/>
    </xf>
    <xf numFmtId="14" fontId="22" fillId="0" borderId="0" applyBorder="0"/>
    <xf numFmtId="14" fontId="22" fillId="0" borderId="0" applyBorder="0"/>
    <xf numFmtId="14" fontId="78" fillId="0" borderId="0"/>
    <xf numFmtId="14" fontId="78" fillId="0" borderId="0"/>
    <xf numFmtId="14" fontId="22" fillId="0" borderId="0" applyBorder="0"/>
    <xf numFmtId="14" fontId="22" fillId="0" borderId="0" applyBorder="0"/>
    <xf numFmtId="211" fontId="25" fillId="0" borderId="0">
      <protection locked="0"/>
    </xf>
    <xf numFmtId="0" fontId="79" fillId="0" borderId="0" applyFont="0" applyFill="0" applyBorder="0" applyAlignment="0" applyProtection="0"/>
    <xf numFmtId="0" fontId="79"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3" fillId="0" borderId="0" applyFont="0" applyFill="0" applyBorder="0" applyAlignment="0" applyProtection="0"/>
    <xf numFmtId="229" fontId="25" fillId="0" borderId="62">
      <alignment horizontal="center" vertical="center"/>
    </xf>
    <xf numFmtId="211" fontId="25" fillId="0" borderId="0">
      <protection locked="0"/>
    </xf>
    <xf numFmtId="0" fontId="77" fillId="27" borderId="0" applyNumberFormat="0" applyBorder="0" applyAlignment="0" applyProtection="0">
      <alignment vertical="center"/>
    </xf>
    <xf numFmtId="0" fontId="77" fillId="28" borderId="0" applyNumberFormat="0" applyBorder="0" applyAlignment="0" applyProtection="0">
      <alignment vertical="center"/>
    </xf>
    <xf numFmtId="0" fontId="77" fillId="29" borderId="0" applyNumberFormat="0" applyBorder="0" applyAlignment="0" applyProtection="0">
      <alignment vertical="center"/>
    </xf>
    <xf numFmtId="0" fontId="77" fillId="24" borderId="0" applyNumberFormat="0" applyBorder="0" applyAlignment="0" applyProtection="0">
      <alignment vertical="center"/>
    </xf>
    <xf numFmtId="0" fontId="77" fillId="25" borderId="0" applyNumberFormat="0" applyBorder="0" applyAlignment="0" applyProtection="0">
      <alignment vertical="center"/>
    </xf>
    <xf numFmtId="0" fontId="77" fillId="30" borderId="0" applyNumberFormat="0" applyBorder="0" applyAlignment="0" applyProtection="0">
      <alignment vertical="center"/>
    </xf>
    <xf numFmtId="211" fontId="25" fillId="0" borderId="0">
      <protection locked="0"/>
    </xf>
    <xf numFmtId="211" fontId="25" fillId="0" borderId="0">
      <protection locked="0"/>
    </xf>
    <xf numFmtId="0" fontId="42" fillId="0" borderId="0" applyFont="0" applyFill="0" applyBorder="0" applyAlignment="0" applyProtection="0"/>
    <xf numFmtId="0" fontId="83" fillId="0" borderId="0" applyFont="0" applyFill="0" applyBorder="0" applyAlignment="0" applyProtection="0"/>
    <xf numFmtId="230" fontId="84" fillId="0" borderId="0" applyFont="0" applyFill="0" applyBorder="0" applyAlignment="0" applyProtection="0"/>
    <xf numFmtId="231"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42" fontId="42"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0" fontId="83" fillId="0" borderId="0" applyFont="0" applyFill="0" applyBorder="0" applyAlignment="0" applyProtection="0"/>
    <xf numFmtId="0" fontId="85" fillId="0" borderId="0" applyFont="0" applyFill="0" applyBorder="0" applyAlignment="0" applyProtection="0"/>
    <xf numFmtId="230" fontId="42"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0" fontId="83" fillId="0" borderId="0" applyFont="0" applyFill="0" applyBorder="0" applyAlignment="0" applyProtection="0"/>
    <xf numFmtId="37" fontId="42" fillId="0" borderId="0" applyFont="0" applyFill="0" applyBorder="0" applyAlignment="0" applyProtection="0"/>
    <xf numFmtId="0" fontId="74" fillId="0" borderId="0" applyFont="0" applyFill="0" applyBorder="0" applyAlignment="0" applyProtection="0"/>
    <xf numFmtId="232" fontId="25" fillId="0" borderId="0" applyFont="0" applyFill="0" applyBorder="0" applyAlignment="0" applyProtection="0"/>
    <xf numFmtId="211" fontId="25" fillId="0" borderId="0">
      <protection locked="0"/>
    </xf>
    <xf numFmtId="0" fontId="42" fillId="0" borderId="0" applyFont="0" applyFill="0" applyBorder="0" applyAlignment="0" applyProtection="0"/>
    <xf numFmtId="0" fontId="83" fillId="0" borderId="0" applyFont="0" applyFill="0" applyBorder="0" applyAlignment="0" applyProtection="0"/>
    <xf numFmtId="229" fontId="84" fillId="0" borderId="0" applyFont="0" applyFill="0" applyBorder="0" applyAlignment="0" applyProtection="0"/>
    <xf numFmtId="233" fontId="83"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44" fontId="42"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0" fontId="83" fillId="0" borderId="0" applyFont="0" applyFill="0" applyBorder="0" applyAlignment="0" applyProtection="0"/>
    <xf numFmtId="0" fontId="85" fillId="0" borderId="0" applyFont="0" applyFill="0" applyBorder="0" applyAlignment="0" applyProtection="0"/>
    <xf numFmtId="229" fontId="42"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0" fontId="83" fillId="0" borderId="0" applyFont="0" applyFill="0" applyBorder="0" applyAlignment="0" applyProtection="0"/>
    <xf numFmtId="37" fontId="42" fillId="0" borderId="0" applyFont="0" applyFill="0" applyBorder="0" applyAlignment="0" applyProtection="0"/>
    <xf numFmtId="0" fontId="86" fillId="0" borderId="0" applyFont="0" applyFill="0" applyBorder="0" applyAlignment="0" applyProtection="0"/>
    <xf numFmtId="211" fontId="25" fillId="0" borderId="0">
      <protection locked="0"/>
    </xf>
    <xf numFmtId="0" fontId="80"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1" fillId="0" borderId="0" applyFont="0" applyFill="0" applyBorder="0" applyAlignment="0" applyProtection="0"/>
    <xf numFmtId="0" fontId="79" fillId="0" borderId="0" applyFont="0" applyFill="0" applyBorder="0" applyAlignment="0" applyProtection="0"/>
    <xf numFmtId="0" fontId="79" fillId="0" borderId="0" applyFont="0" applyFill="0" applyBorder="0" applyAlignment="0" applyProtection="0"/>
    <xf numFmtId="226" fontId="72" fillId="0" borderId="0">
      <protection locked="0"/>
    </xf>
    <xf numFmtId="0" fontId="87" fillId="0" borderId="1" applyNumberFormat="0" applyBorder="0" applyAlignment="0"/>
    <xf numFmtId="211" fontId="25" fillId="0" borderId="0">
      <protection locked="0"/>
    </xf>
    <xf numFmtId="0" fontId="83" fillId="0" borderId="0" applyFont="0" applyFill="0" applyBorder="0" applyAlignment="0" applyProtection="0"/>
    <xf numFmtId="0" fontId="84" fillId="0" borderId="0" applyFont="0" applyFill="0" applyBorder="0" applyAlignment="0" applyProtection="0"/>
    <xf numFmtId="38" fontId="83" fillId="0" borderId="0" applyFont="0" applyFill="0" applyBorder="0" applyAlignment="0" applyProtection="0"/>
    <xf numFmtId="0" fontId="83" fillId="0" borderId="0" applyFont="0" applyFill="0" applyBorder="0" applyAlignment="0" applyProtection="0"/>
    <xf numFmtId="41" fontId="42"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0" fontId="85" fillId="0" borderId="0" applyFont="0" applyFill="0" applyBorder="0" applyAlignment="0" applyProtection="0"/>
    <xf numFmtId="234" fontId="42" fillId="0" borderId="0" applyFont="0" applyFill="0" applyBorder="0" applyAlignment="0" applyProtection="0"/>
    <xf numFmtId="0" fontId="83" fillId="0" borderId="0" applyFont="0" applyFill="0" applyBorder="0" applyAlignment="0" applyProtection="0"/>
    <xf numFmtId="0" fontId="25" fillId="0" borderId="0" applyFont="0" applyFill="0" applyBorder="0" applyAlignment="0" applyProtection="0"/>
    <xf numFmtId="0" fontId="85" fillId="0" borderId="0" applyFont="0" applyFill="0" applyBorder="0" applyAlignment="0" applyProtection="0"/>
    <xf numFmtId="37" fontId="42"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40" fontId="83" fillId="0" borderId="0" applyFont="0" applyFill="0" applyBorder="0" applyAlignment="0" applyProtection="0"/>
    <xf numFmtId="0" fontId="83" fillId="0" borderId="0" applyFont="0" applyFill="0" applyBorder="0" applyAlignment="0" applyProtection="0"/>
    <xf numFmtId="43" fontId="42"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0" fontId="85" fillId="0" borderId="0" applyFont="0" applyFill="0" applyBorder="0" applyAlignment="0" applyProtection="0"/>
    <xf numFmtId="0" fontId="42" fillId="0" borderId="0" applyFont="0" applyFill="0" applyBorder="0" applyAlignment="0" applyProtection="0"/>
    <xf numFmtId="0" fontId="74" fillId="0" borderId="0" applyFont="0" applyFill="0" applyBorder="0" applyAlignment="0" applyProtection="0"/>
    <xf numFmtId="0" fontId="25" fillId="0" borderId="0" applyFont="0" applyFill="0" applyBorder="0" applyAlignment="0" applyProtection="0"/>
    <xf numFmtId="0" fontId="85" fillId="0" borderId="0" applyFont="0" applyFill="0" applyBorder="0" applyAlignment="0" applyProtection="0"/>
    <xf numFmtId="37" fontId="42" fillId="0" borderId="0" applyFont="0" applyFill="0" applyBorder="0" applyAlignment="0" applyProtection="0"/>
    <xf numFmtId="226" fontId="72" fillId="0" borderId="0">
      <protection locked="0"/>
    </xf>
    <xf numFmtId="226" fontId="72" fillId="0" borderId="0">
      <protection locked="0"/>
    </xf>
    <xf numFmtId="0" fontId="88" fillId="0" borderId="0" applyNumberFormat="0" applyFill="0" applyBorder="0" applyAlignment="0" applyProtection="0"/>
    <xf numFmtId="0" fontId="89" fillId="14" borderId="0" applyNumberFormat="0" applyBorder="0" applyAlignment="0" applyProtection="0">
      <alignment vertical="center"/>
    </xf>
    <xf numFmtId="211" fontId="25" fillId="0" borderId="0">
      <protection locked="0"/>
    </xf>
    <xf numFmtId="211" fontId="25" fillId="0" borderId="0">
      <protection locked="0"/>
    </xf>
    <xf numFmtId="0" fontId="90" fillId="0" borderId="0"/>
    <xf numFmtId="0" fontId="90" fillId="0" borderId="0"/>
    <xf numFmtId="0" fontId="81" fillId="0" borderId="0"/>
    <xf numFmtId="0" fontId="82" fillId="0" borderId="0"/>
    <xf numFmtId="0" fontId="81" fillId="0" borderId="0"/>
    <xf numFmtId="0" fontId="82" fillId="0" borderId="0"/>
    <xf numFmtId="0" fontId="81" fillId="0" borderId="0"/>
    <xf numFmtId="0" fontId="82" fillId="0" borderId="0"/>
    <xf numFmtId="0" fontId="81" fillId="0" borderId="0"/>
    <xf numFmtId="0" fontId="82" fillId="0" borderId="0"/>
    <xf numFmtId="0" fontId="91" fillId="0" borderId="0"/>
    <xf numFmtId="0" fontId="92" fillId="0" borderId="0"/>
    <xf numFmtId="0" fontId="93" fillId="0" borderId="0"/>
    <xf numFmtId="0" fontId="83" fillId="0" borderId="0"/>
    <xf numFmtId="0" fontId="90" fillId="0" borderId="0"/>
    <xf numFmtId="0" fontId="90" fillId="0" borderId="0"/>
    <xf numFmtId="0" fontId="94" fillId="0" borderId="0"/>
    <xf numFmtId="0" fontId="42" fillId="0" borderId="0"/>
    <xf numFmtId="0" fontId="83" fillId="0" borderId="0"/>
    <xf numFmtId="0" fontId="42" fillId="0" borderId="0"/>
    <xf numFmtId="0" fontId="95" fillId="0" borderId="0"/>
    <xf numFmtId="0" fontId="96" fillId="0" borderId="0"/>
    <xf numFmtId="0" fontId="97" fillId="0" borderId="0"/>
    <xf numFmtId="37" fontId="42" fillId="0" borderId="0"/>
    <xf numFmtId="0" fontId="83" fillId="0" borderId="0"/>
    <xf numFmtId="0" fontId="42" fillId="0" borderId="0"/>
    <xf numFmtId="0" fontId="22" fillId="0" borderId="0"/>
    <xf numFmtId="0" fontId="90" fillId="0" borderId="0" applyNumberFormat="0"/>
    <xf numFmtId="0" fontId="90" fillId="0" borderId="0" applyNumberFormat="0"/>
    <xf numFmtId="0" fontId="98" fillId="0" borderId="0"/>
    <xf numFmtId="0" fontId="83" fillId="0" borderId="0"/>
    <xf numFmtId="0" fontId="42" fillId="0" borderId="0"/>
    <xf numFmtId="0" fontId="83" fillId="0" borderId="0"/>
    <xf numFmtId="0" fontId="42" fillId="0" borderId="0"/>
    <xf numFmtId="0" fontId="83" fillId="0" borderId="0"/>
    <xf numFmtId="0" fontId="99" fillId="0" borderId="0"/>
    <xf numFmtId="0" fontId="83" fillId="0" borderId="0"/>
    <xf numFmtId="0" fontId="42" fillId="0" borderId="0"/>
    <xf numFmtId="0" fontId="85" fillId="0" borderId="0"/>
    <xf numFmtId="0" fontId="42" fillId="0" borderId="0"/>
    <xf numFmtId="0" fontId="83" fillId="0" borderId="0"/>
    <xf numFmtId="0" fontId="42" fillId="0" borderId="0"/>
    <xf numFmtId="0" fontId="83" fillId="0" borderId="0"/>
    <xf numFmtId="0" fontId="22" fillId="0" borderId="0"/>
    <xf numFmtId="0" fontId="94" fillId="0" borderId="0"/>
    <xf numFmtId="0" fontId="100" fillId="0" borderId="0"/>
    <xf numFmtId="0" fontId="94" fillId="0" borderId="0"/>
    <xf numFmtId="0" fontId="42" fillId="0" borderId="0"/>
    <xf numFmtId="0" fontId="83" fillId="0" borderId="0"/>
    <xf numFmtId="235" fontId="71" fillId="0" borderId="0" applyFill="0" applyBorder="0" applyAlignment="0"/>
    <xf numFmtId="236" fontId="71" fillId="0" borderId="0" applyFill="0" applyBorder="0" applyAlignment="0"/>
    <xf numFmtId="237" fontId="22" fillId="0" borderId="0" applyFill="0" applyBorder="0" applyAlignment="0"/>
    <xf numFmtId="238" fontId="22" fillId="0" borderId="0" applyFill="0" applyBorder="0" applyAlignment="0"/>
    <xf numFmtId="239" fontId="71" fillId="0" borderId="0" applyFill="0" applyBorder="0" applyAlignment="0"/>
    <xf numFmtId="240" fontId="71" fillId="0" borderId="0" applyFill="0" applyBorder="0" applyAlignment="0"/>
    <xf numFmtId="235" fontId="71" fillId="0" borderId="0" applyFill="0" applyBorder="0" applyAlignment="0"/>
    <xf numFmtId="0" fontId="101" fillId="31" borderId="63" applyNumberFormat="0" applyAlignment="0" applyProtection="0">
      <alignment vertical="center"/>
    </xf>
    <xf numFmtId="0" fontId="102" fillId="32" borderId="64" applyNumberFormat="0" applyAlignment="0" applyProtection="0">
      <alignment vertical="center"/>
    </xf>
    <xf numFmtId="0" fontId="103" fillId="0" borderId="0" applyNumberFormat="0" applyFill="0" applyBorder="0" applyAlignment="0" applyProtection="0">
      <alignment vertical="top"/>
      <protection locked="0"/>
    </xf>
    <xf numFmtId="211" fontId="25" fillId="0" borderId="0">
      <protection locked="0"/>
    </xf>
    <xf numFmtId="226" fontId="72" fillId="0" borderId="25">
      <protection locked="0"/>
    </xf>
    <xf numFmtId="0" fontId="104" fillId="5" borderId="16">
      <alignment horizontal="center" wrapText="1"/>
    </xf>
    <xf numFmtId="0" fontId="50" fillId="4" borderId="0" applyNumberFormat="0">
      <alignment horizontal="center"/>
    </xf>
    <xf numFmtId="241" fontId="28" fillId="0" borderId="0" applyFont="0" applyFill="0" applyBorder="0" applyAlignment="0" applyProtection="0"/>
    <xf numFmtId="239" fontId="71" fillId="0" borderId="0" applyFont="0" applyFill="0" applyBorder="0" applyAlignment="0" applyProtection="0"/>
    <xf numFmtId="0" fontId="70" fillId="0" borderId="0"/>
    <xf numFmtId="3" fontId="22"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235" fontId="71" fillId="0" borderId="0" applyFont="0" applyFill="0" applyBorder="0" applyAlignment="0" applyProtection="0"/>
    <xf numFmtId="242" fontId="49" fillId="0" borderId="0" applyFont="0" applyFill="0" applyBorder="0" applyAlignment="0"/>
    <xf numFmtId="243" fontId="49" fillId="0" borderId="0"/>
    <xf numFmtId="5" fontId="22" fillId="0" borderId="0" applyFont="0" applyFill="0" applyBorder="0" applyAlignment="0" applyProtection="0"/>
    <xf numFmtId="239" fontId="22" fillId="0" borderId="0" applyBorder="0">
      <alignment horizontal="right"/>
    </xf>
    <xf numFmtId="239" fontId="22" fillId="0" borderId="0" applyBorder="0">
      <alignment horizontal="right"/>
    </xf>
    <xf numFmtId="39" fontId="78" fillId="0" borderId="0">
      <alignment horizontal="right"/>
    </xf>
    <xf numFmtId="39" fontId="78" fillId="0" borderId="0">
      <alignment horizontal="right"/>
    </xf>
    <xf numFmtId="239" fontId="22" fillId="0" borderId="0" applyBorder="0">
      <alignment horizontal="right"/>
    </xf>
    <xf numFmtId="239" fontId="22" fillId="0" borderId="0" applyBorder="0">
      <alignment horizontal="right"/>
    </xf>
    <xf numFmtId="15" fontId="105" fillId="0" borderId="0" applyFill="0" applyBorder="0" applyAlignment="0"/>
    <xf numFmtId="244" fontId="105" fillId="5" borderId="0" applyFont="0" applyFill="0" applyBorder="0" applyAlignment="0" applyProtection="0"/>
    <xf numFmtId="245" fontId="106" fillId="5" borderId="21" applyFont="0" applyFill="0" applyBorder="0" applyAlignment="0" applyProtection="0"/>
    <xf numFmtId="244" fontId="49" fillId="5" borderId="0" applyFont="0" applyFill="0" applyBorder="0" applyAlignment="0" applyProtection="0"/>
    <xf numFmtId="17" fontId="105" fillId="0" borderId="0" applyFill="0" applyBorder="0">
      <alignment horizontal="right"/>
    </xf>
    <xf numFmtId="14" fontId="107" fillId="0" borderId="0" applyFill="0" applyBorder="0" applyAlignment="0"/>
    <xf numFmtId="246" fontId="43" fillId="0" borderId="0" applyFill="0" applyProtection="0">
      <alignment vertical="center"/>
    </xf>
    <xf numFmtId="41" fontId="22" fillId="0" borderId="0" applyFont="0" applyFill="0" applyBorder="0" applyAlignment="0" applyProtection="0"/>
    <xf numFmtId="43" fontId="22" fillId="0" borderId="0" applyFont="0" applyFill="0" applyBorder="0" applyAlignment="0" applyProtection="0"/>
    <xf numFmtId="247" fontId="70" fillId="0" borderId="0"/>
    <xf numFmtId="248" fontId="49" fillId="0" borderId="0"/>
    <xf numFmtId="179" fontId="87" fillId="0" borderId="0">
      <alignment horizontal="center" vertical="center"/>
    </xf>
    <xf numFmtId="226" fontId="72" fillId="0" borderId="0">
      <protection locked="0"/>
    </xf>
    <xf numFmtId="226" fontId="72" fillId="0" borderId="0">
      <protection locked="0"/>
    </xf>
    <xf numFmtId="239" fontId="71" fillId="0" borderId="0" applyFill="0" applyBorder="0" applyAlignment="0"/>
    <xf numFmtId="235" fontId="71" fillId="0" borderId="0" applyFill="0" applyBorder="0" applyAlignment="0"/>
    <xf numFmtId="239" fontId="71" fillId="0" borderId="0" applyFill="0" applyBorder="0" applyAlignment="0"/>
    <xf numFmtId="240" fontId="71" fillId="0" borderId="0" applyFill="0" applyBorder="0" applyAlignment="0"/>
    <xf numFmtId="235" fontId="71" fillId="0" borderId="0" applyFill="0" applyBorder="0" applyAlignment="0"/>
    <xf numFmtId="0" fontId="22" fillId="0" borderId="65" applyNumberFormat="0" applyFont="0" applyFill="0" applyAlignment="0" applyProtection="0"/>
    <xf numFmtId="0" fontId="108" fillId="0" borderId="0" applyNumberFormat="0" applyFill="0" applyBorder="0" applyAlignment="0" applyProtection="0">
      <alignment vertical="center"/>
    </xf>
    <xf numFmtId="249" fontId="22" fillId="0" borderId="0" applyBorder="0"/>
    <xf numFmtId="250" fontId="22" fillId="5" borderId="0" applyFont="0" applyFill="0" applyBorder="0" applyAlignment="0"/>
    <xf numFmtId="0" fontId="109" fillId="15" borderId="0" applyNumberFormat="0" applyBorder="0" applyAlignment="0" applyProtection="0">
      <alignment vertical="center"/>
    </xf>
    <xf numFmtId="0" fontId="110" fillId="0" borderId="0">
      <alignment horizontal="left" indent="2"/>
    </xf>
    <xf numFmtId="3" fontId="87" fillId="0" borderId="12">
      <alignment horizontal="right" vertical="center"/>
    </xf>
    <xf numFmtId="4" fontId="87" fillId="0" borderId="12">
      <alignment horizontal="right" vertical="center"/>
    </xf>
    <xf numFmtId="0" fontId="111" fillId="0" borderId="0" applyNumberFormat="0" applyFill="0" applyBorder="0" applyAlignment="0" applyProtection="0">
      <alignment horizontal="left"/>
    </xf>
    <xf numFmtId="0" fontId="112" fillId="0" borderId="0" applyNumberFormat="0" applyFill="0" applyBorder="0" applyAlignment="0" applyProtection="0">
      <alignment horizontal="left"/>
    </xf>
    <xf numFmtId="0" fontId="113" fillId="0" borderId="0" applyNumberFormat="0" applyFill="0" applyBorder="0" applyAlignment="0" applyProtection="0">
      <alignment horizontal="left"/>
    </xf>
    <xf numFmtId="0" fontId="114" fillId="0" borderId="0" applyNumberFormat="0" applyFill="0" applyBorder="0" applyAlignment="0" applyProtection="0">
      <alignment horizontal="left"/>
    </xf>
    <xf numFmtId="0" fontId="115" fillId="0" borderId="0" applyNumberFormat="0" applyFill="0" applyBorder="0" applyAlignment="0" applyProtection="0">
      <alignment horizontal="left"/>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xf numFmtId="0" fontId="53" fillId="0" borderId="0" applyNumberFormat="0" applyFill="0" applyBorder="0" applyAlignment="0" applyProtection="0"/>
    <xf numFmtId="0" fontId="121" fillId="0" borderId="66" applyNumberFormat="0" applyFill="0" applyAlignment="0" applyProtection="0">
      <alignment vertical="center"/>
    </xf>
    <xf numFmtId="0" fontId="121" fillId="0" borderId="0" applyNumberFormat="0" applyFill="0" applyBorder="0" applyAlignment="0" applyProtection="0">
      <alignment vertical="center"/>
    </xf>
    <xf numFmtId="0" fontId="122" fillId="0" borderId="0">
      <alignment horizontal="left"/>
    </xf>
    <xf numFmtId="0" fontId="22" fillId="4" borderId="67" applyNumberFormat="0" applyFont="0" applyBorder="0" applyAlignment="0" applyProtection="0"/>
    <xf numFmtId="251" fontId="22" fillId="0" borderId="0" applyBorder="0"/>
    <xf numFmtId="251" fontId="22" fillId="0" borderId="0" applyBorder="0"/>
    <xf numFmtId="37" fontId="78" fillId="0" borderId="0" applyBorder="0"/>
    <xf numFmtId="37" fontId="78" fillId="0" borderId="0" applyBorder="0"/>
    <xf numFmtId="251" fontId="22" fillId="0" borderId="0" applyBorder="0"/>
    <xf numFmtId="251" fontId="22" fillId="0" borderId="0" applyBorder="0"/>
    <xf numFmtId="0" fontId="123" fillId="18" borderId="63" applyNumberFormat="0" applyAlignment="0" applyProtection="0">
      <alignment vertical="center"/>
    </xf>
    <xf numFmtId="243" fontId="49" fillId="5" borderId="0" applyFont="0" applyBorder="0" applyAlignment="0" applyProtection="0">
      <protection locked="0"/>
    </xf>
    <xf numFmtId="15" fontId="49" fillId="5" borderId="0" applyFont="0" applyBorder="0" applyAlignment="0" applyProtection="0">
      <protection locked="0"/>
    </xf>
    <xf numFmtId="250" fontId="49" fillId="5" borderId="0" applyFont="0" applyBorder="0" applyAlignment="0">
      <protection locked="0"/>
    </xf>
    <xf numFmtId="38" fontId="49" fillId="5" borderId="0">
      <protection locked="0"/>
    </xf>
    <xf numFmtId="252" fontId="49" fillId="5" borderId="0" applyFont="0" applyBorder="0" applyAlignment="0">
      <protection locked="0"/>
    </xf>
    <xf numFmtId="10" fontId="49" fillId="5" borderId="0">
      <protection locked="0"/>
    </xf>
    <xf numFmtId="176" fontId="124" fillId="5" borderId="0" applyNumberFormat="0" applyBorder="0" applyAlignment="0">
      <protection locked="0"/>
    </xf>
    <xf numFmtId="0" fontId="123" fillId="18" borderId="63" applyNumberFormat="0" applyAlignment="0" applyProtection="0">
      <alignment vertical="center"/>
    </xf>
    <xf numFmtId="0" fontId="21" fillId="0" borderId="27">
      <protection locked="0"/>
    </xf>
    <xf numFmtId="0" fontId="70" fillId="0" borderId="0" applyNumberFormat="0" applyFont="0" applyFill="0" applyBorder="0" applyProtection="0">
      <alignment horizontal="left" vertical="center"/>
    </xf>
    <xf numFmtId="2" fontId="125" fillId="0" borderId="0" applyFont="0" applyFill="0" applyBorder="0" applyAlignment="0"/>
    <xf numFmtId="239" fontId="71" fillId="0" borderId="0" applyFill="0" applyBorder="0" applyAlignment="0"/>
    <xf numFmtId="235" fontId="71" fillId="0" borderId="0" applyFill="0" applyBorder="0" applyAlignment="0"/>
    <xf numFmtId="239" fontId="71" fillId="0" borderId="0" applyFill="0" applyBorder="0" applyAlignment="0"/>
    <xf numFmtId="240" fontId="71" fillId="0" borderId="0" applyFill="0" applyBorder="0" applyAlignment="0"/>
    <xf numFmtId="235" fontId="71" fillId="0" borderId="0" applyFill="0" applyBorder="0" applyAlignment="0"/>
    <xf numFmtId="0" fontId="126" fillId="0" borderId="68" applyNumberFormat="0" applyFill="0" applyAlignment="0" applyProtection="0">
      <alignment vertical="center"/>
    </xf>
    <xf numFmtId="253" fontId="22" fillId="0" borderId="0" applyBorder="0"/>
    <xf numFmtId="253" fontId="22" fillId="0" borderId="0" applyBorder="0"/>
    <xf numFmtId="253" fontId="78" fillId="0" borderId="0"/>
    <xf numFmtId="253" fontId="78" fillId="0" borderId="0"/>
    <xf numFmtId="253" fontId="22" fillId="0" borderId="0" applyBorder="0"/>
    <xf numFmtId="254" fontId="51" fillId="0" borderId="0">
      <alignment horizontal="left"/>
    </xf>
    <xf numFmtId="234" fontId="22" fillId="0" borderId="0" applyFont="0" applyFill="0" applyBorder="0" applyAlignment="0" applyProtection="0"/>
    <xf numFmtId="212"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127" fillId="0" borderId="0" applyFont="0" applyFill="0" applyBorder="0" applyAlignment="0" applyProtection="0"/>
    <xf numFmtId="0" fontId="127" fillId="0" borderId="0" applyFont="0" applyFill="0" applyBorder="0" applyAlignment="0" applyProtection="0"/>
    <xf numFmtId="255" fontId="49" fillId="4" borderId="0" applyFont="0" applyBorder="0" applyAlignment="0" applyProtection="0">
      <alignment horizontal="right"/>
      <protection hidden="1"/>
    </xf>
    <xf numFmtId="0" fontId="128" fillId="33" borderId="0" applyNumberFormat="0" applyBorder="0" applyAlignment="0" applyProtection="0">
      <alignment vertical="center"/>
    </xf>
    <xf numFmtId="0" fontId="129" fillId="12" borderId="1" applyNumberFormat="0" applyFont="0" applyBorder="0" applyAlignment="0" applyProtection="0">
      <alignment vertical="center"/>
    </xf>
    <xf numFmtId="0" fontId="22" fillId="0" borderId="0"/>
    <xf numFmtId="0" fontId="22" fillId="0" borderId="0" applyNumberFormat="0" applyFill="0" applyBorder="0" applyAlignment="0" applyProtection="0"/>
    <xf numFmtId="0" fontId="25" fillId="0" borderId="0"/>
    <xf numFmtId="38" fontId="49" fillId="0" borderId="0" applyFont="0" applyFill="0" applyBorder="0" applyAlignment="0"/>
    <xf numFmtId="176" fontId="22" fillId="0" borderId="0" applyFont="0" applyFill="0" applyBorder="0" applyAlignment="0"/>
    <xf numFmtId="40" fontId="49" fillId="0" borderId="0" applyFont="0" applyFill="0" applyBorder="0" applyAlignment="0"/>
    <xf numFmtId="256" fontId="49" fillId="0" borderId="0" applyFont="0" applyFill="0" applyBorder="0" applyAlignment="0"/>
    <xf numFmtId="176" fontId="105" fillId="0" borderId="0" applyNumberFormat="0" applyFill="0" applyBorder="0" applyAlignment="0" applyProtection="0"/>
    <xf numFmtId="257" fontId="49" fillId="0" borderId="0" applyFont="0" applyFill="0" applyBorder="0" applyAlignment="0" applyProtection="0"/>
    <xf numFmtId="0" fontId="38" fillId="34" borderId="69" applyNumberFormat="0" applyFont="0" applyAlignment="0" applyProtection="0">
      <alignment vertical="center"/>
    </xf>
    <xf numFmtId="0" fontId="70" fillId="0" borderId="4">
      <alignment horizontal="left"/>
    </xf>
    <xf numFmtId="258" fontId="49" fillId="0" borderId="0" applyFont="0" applyFill="0" applyBorder="0" applyAlignment="0" applyProtection="0"/>
    <xf numFmtId="259" fontId="49" fillId="0" borderId="0" applyFont="0" applyFill="0" applyBorder="0" applyAlignment="0" applyProtection="0"/>
    <xf numFmtId="0" fontId="22" fillId="0" borderId="65" applyNumberFormat="0" applyFont="0" applyFill="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5" fillId="0" borderId="70"/>
    <xf numFmtId="0" fontId="130" fillId="31" borderId="71" applyNumberFormat="0" applyAlignment="0" applyProtection="0">
      <alignment vertical="center"/>
    </xf>
    <xf numFmtId="0" fontId="22" fillId="0" borderId="72" applyNumberFormat="0" applyFont="0" applyFill="0" applyAlignment="0" applyProtection="0"/>
    <xf numFmtId="0" fontId="22" fillId="0" borderId="28" applyNumberFormat="0" applyFont="0" applyFill="0" applyAlignment="0" applyProtection="0"/>
    <xf numFmtId="260" fontId="78" fillId="0" borderId="27" applyBorder="0"/>
    <xf numFmtId="0" fontId="22" fillId="0" borderId="0"/>
    <xf numFmtId="240" fontId="49" fillId="0" borderId="0"/>
    <xf numFmtId="238" fontId="22" fillId="0" borderId="0" applyFont="0" applyFill="0" applyBorder="0" applyAlignment="0" applyProtection="0"/>
    <xf numFmtId="261" fontId="22" fillId="0" borderId="0" applyFont="0" applyFill="0" applyBorder="0" applyAlignment="0" applyProtection="0"/>
    <xf numFmtId="252" fontId="49" fillId="0" borderId="0" applyFont="0" applyFill="0" applyBorder="0" applyAlignment="0"/>
    <xf numFmtId="262" fontId="22" fillId="0" borderId="0" applyFont="0" applyFill="0" applyBorder="0" applyAlignment="0" applyProtection="0"/>
    <xf numFmtId="263" fontId="49" fillId="0" borderId="0" applyFont="0" applyFill="0" applyBorder="0" applyAlignment="0" applyProtection="0"/>
    <xf numFmtId="239" fontId="71" fillId="0" borderId="0" applyFill="0" applyBorder="0" applyAlignment="0"/>
    <xf numFmtId="235" fontId="71" fillId="0" borderId="0" applyFill="0" applyBorder="0" applyAlignment="0"/>
    <xf numFmtId="239" fontId="71" fillId="0" borderId="0" applyFill="0" applyBorder="0" applyAlignment="0"/>
    <xf numFmtId="240" fontId="71" fillId="0" borderId="0" applyFill="0" applyBorder="0" applyAlignment="0"/>
    <xf numFmtId="235" fontId="71" fillId="0" borderId="0" applyFill="0" applyBorder="0" applyAlignment="0"/>
    <xf numFmtId="176" fontId="131" fillId="0" borderId="0" applyNumberFormat="0" applyFill="0" applyBorder="0" applyAlignment="0" applyProtection="0">
      <alignment horizontal="left"/>
    </xf>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234" fontId="22" fillId="0" borderId="0" applyFont="0" applyFill="0" applyBorder="0" applyAlignment="0" applyProtection="0"/>
    <xf numFmtId="0" fontId="22" fillId="2" borderId="0" applyNumberFormat="0" applyBorder="0" applyProtection="0">
      <alignment horizontal="center"/>
    </xf>
    <xf numFmtId="0" fontId="22" fillId="35" borderId="0"/>
    <xf numFmtId="176" fontId="49" fillId="7" borderId="0" applyNumberFormat="0" applyFont="0" applyBorder="0" applyAlignment="0">
      <protection hidden="1"/>
    </xf>
    <xf numFmtId="0" fontId="132" fillId="0" borderId="0">
      <alignment horizontal="left"/>
    </xf>
    <xf numFmtId="0" fontId="22" fillId="0" borderId="0" applyBorder="0"/>
    <xf numFmtId="0" fontId="22" fillId="0" borderId="0" applyBorder="0"/>
    <xf numFmtId="49" fontId="78" fillId="0" borderId="0"/>
    <xf numFmtId="49" fontId="78" fillId="0" borderId="0"/>
    <xf numFmtId="0" fontId="22" fillId="0" borderId="0" applyBorder="0"/>
    <xf numFmtId="0" fontId="22" fillId="0" borderId="0" applyBorder="0"/>
    <xf numFmtId="176" fontId="22" fillId="36" borderId="0" applyNumberFormat="0" applyFont="0" applyBorder="0" applyAlignment="0" applyProtection="0"/>
    <xf numFmtId="264" fontId="133" fillId="0" borderId="0">
      <alignment horizontal="center"/>
    </xf>
    <xf numFmtId="49" fontId="107" fillId="0" borderId="0" applyFill="0" applyBorder="0" applyAlignment="0"/>
    <xf numFmtId="262" fontId="22" fillId="0" borderId="0" applyFill="0" applyBorder="0" applyAlignment="0"/>
    <xf numFmtId="265" fontId="22" fillId="0" borderId="0" applyFill="0" applyBorder="0" applyAlignment="0"/>
    <xf numFmtId="266" fontId="134" fillId="0" borderId="0" applyFill="0" applyBorder="0" applyAlignment="0" applyProtection="0">
      <alignment horizontal="right"/>
    </xf>
    <xf numFmtId="18" fontId="78" fillId="0" borderId="0" applyFill="0" applyProtection="0">
      <alignment horizontal="center"/>
    </xf>
    <xf numFmtId="0" fontId="135" fillId="0" borderId="0">
      <alignment wrapText="1"/>
    </xf>
    <xf numFmtId="0" fontId="136" fillId="0" borderId="0" applyFill="0" applyBorder="0" applyProtection="0">
      <alignment horizontal="centerContinuous" vertical="center"/>
    </xf>
    <xf numFmtId="0" fontId="40" fillId="37" borderId="0" applyFill="0" applyBorder="0" applyProtection="0">
      <alignment horizontal="center" vertical="center"/>
    </xf>
    <xf numFmtId="0" fontId="137" fillId="0" borderId="0" applyNumberFormat="0" applyFill="0" applyBorder="0" applyAlignment="0" applyProtection="0">
      <alignment vertical="center"/>
    </xf>
    <xf numFmtId="0" fontId="53" fillId="0" borderId="0">
      <alignment horizontal="center"/>
    </xf>
    <xf numFmtId="0" fontId="110" fillId="0" borderId="0">
      <alignment horizontal="center"/>
    </xf>
    <xf numFmtId="0" fontId="138" fillId="0" borderId="0" applyNumberFormat="0" applyFill="0" applyBorder="0" applyAlignment="0" applyProtection="0">
      <alignment horizontal="left"/>
    </xf>
    <xf numFmtId="0" fontId="139" fillId="0" borderId="0" applyNumberFormat="0" applyFill="0" applyBorder="0" applyAlignment="0" applyProtection="0">
      <alignment horizontal="left"/>
    </xf>
    <xf numFmtId="0" fontId="140" fillId="0" borderId="0" applyNumberFormat="0" applyFill="0" applyBorder="0" applyAlignment="0" applyProtection="0">
      <alignment horizontal="left"/>
    </xf>
    <xf numFmtId="0" fontId="141" fillId="0" borderId="0" applyNumberFormat="0" applyFill="0" applyBorder="0" applyAlignment="0" applyProtection="0">
      <alignment horizontal="left"/>
    </xf>
    <xf numFmtId="0" fontId="142" fillId="0" borderId="0" applyNumberFormat="0" applyFill="0" applyBorder="0" applyAlignment="0" applyProtection="0">
      <alignment horizontal="left"/>
    </xf>
    <xf numFmtId="0" fontId="143"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144" fillId="0" borderId="0">
      <alignment horizontal="left"/>
    </xf>
    <xf numFmtId="0" fontId="43" fillId="0" borderId="0" applyNumberFormat="0" applyFill="0" applyBorder="0" applyAlignment="0" applyProtection="0">
      <alignment horizontal="left"/>
    </xf>
    <xf numFmtId="0" fontId="22" fillId="4" borderId="0" applyNumberFormat="0" applyFont="0" applyBorder="0" applyAlignment="0" applyProtection="0"/>
    <xf numFmtId="0" fontId="145" fillId="0" borderId="8">
      <alignment horizontal="left"/>
    </xf>
    <xf numFmtId="0" fontId="22" fillId="0" borderId="27" applyNumberFormat="0" applyFont="0" applyFill="0" applyAlignment="0" applyProtection="0"/>
    <xf numFmtId="0" fontId="22" fillId="0" borderId="0" applyFont="0" applyFill="0" applyBorder="0" applyAlignment="0" applyProtection="0"/>
    <xf numFmtId="0" fontId="22" fillId="0" borderId="0" applyFont="0" applyFill="0" applyBorder="0" applyAlignment="0" applyProtection="0"/>
    <xf numFmtId="0" fontId="146" fillId="0" borderId="0" applyNumberFormat="0" applyFill="0" applyBorder="0" applyAlignment="0" applyProtection="0">
      <alignment vertical="center"/>
    </xf>
    <xf numFmtId="176" fontId="147" fillId="0" borderId="0" applyNumberFormat="0" applyFill="0" applyBorder="0" applyAlignment="0" applyProtection="0"/>
    <xf numFmtId="0" fontId="127" fillId="0" borderId="0" applyNumberFormat="0" applyFont="0" applyFill="0" applyBorder="0" applyProtection="0">
      <alignment horizontal="center" vertical="center" wrapText="1"/>
    </xf>
    <xf numFmtId="0" fontId="148" fillId="0" borderId="0" applyNumberFormat="0" applyFill="0" applyBorder="0" applyAlignment="0" applyProtection="0">
      <alignment vertical="top"/>
      <protection locked="0"/>
    </xf>
    <xf numFmtId="0" fontId="149" fillId="0" borderId="0" applyNumberFormat="0" applyFill="0" applyBorder="0" applyAlignment="0" applyProtection="0">
      <alignment vertical="top"/>
      <protection locked="0"/>
    </xf>
    <xf numFmtId="0" fontId="150" fillId="0" borderId="0">
      <protection locked="0"/>
    </xf>
    <xf numFmtId="0" fontId="151" fillId="0" borderId="0" applyNumberFormat="0" applyFill="0" applyBorder="0" applyAlignment="0" applyProtection="0"/>
    <xf numFmtId="0" fontId="21" fillId="0" borderId="0" applyNumberFormat="0" applyFont="0" applyBorder="0">
      <alignment horizontal="center" vertical="center"/>
    </xf>
    <xf numFmtId="228" fontId="25" fillId="0" borderId="0"/>
    <xf numFmtId="3" fontId="152" fillId="0" borderId="17" applyFill="0" applyBorder="0" applyAlignment="0" applyProtection="0">
      <alignment horizontal="centerContinuous" vertical="center"/>
    </xf>
    <xf numFmtId="0" fontId="153" fillId="0" borderId="0"/>
    <xf numFmtId="37" fontId="68" fillId="0" borderId="46">
      <alignment horizontal="center" vertical="center"/>
    </xf>
    <xf numFmtId="37" fontId="68" fillId="0" borderId="20" applyAlignment="0"/>
    <xf numFmtId="267" fontId="40" fillId="0" borderId="0"/>
    <xf numFmtId="267" fontId="40" fillId="0" borderId="0"/>
    <xf numFmtId="267" fontId="40" fillId="0" borderId="0"/>
    <xf numFmtId="267" fontId="40" fillId="0" borderId="0"/>
    <xf numFmtId="267" fontId="40" fillId="0" borderId="0"/>
    <xf numFmtId="267" fontId="40" fillId="0" borderId="0"/>
    <xf numFmtId="267" fontId="40" fillId="0" borderId="0"/>
    <xf numFmtId="267" fontId="40" fillId="0" borderId="0"/>
    <xf numFmtId="267" fontId="40" fillId="0" borderId="0"/>
    <xf numFmtId="267" fontId="40" fillId="0" borderId="0"/>
    <xf numFmtId="267" fontId="40" fillId="0" borderId="0"/>
    <xf numFmtId="0" fontId="154" fillId="0" borderId="9">
      <alignment horizontal="center" vertical="center"/>
    </xf>
    <xf numFmtId="227" fontId="25" fillId="0" borderId="0"/>
    <xf numFmtId="0" fontId="21" fillId="0" borderId="0">
      <protection locked="0"/>
    </xf>
    <xf numFmtId="3" fontId="28" fillId="0" borderId="11">
      <alignment horizontal="center"/>
    </xf>
    <xf numFmtId="0" fontId="14" fillId="0" borderId="0"/>
    <xf numFmtId="0" fontId="155" fillId="0" borderId="0" applyNumberFormat="0" applyFill="0" applyBorder="0" applyAlignment="0" applyProtection="0">
      <alignment vertical="top"/>
      <protection locked="0"/>
    </xf>
    <xf numFmtId="40" fontId="156" fillId="0" borderId="0" applyFont="0" applyFill="0" applyBorder="0" applyAlignment="0" applyProtection="0"/>
    <xf numFmtId="38" fontId="156" fillId="0" borderId="0" applyFont="0" applyFill="0" applyBorder="0" applyAlignment="0" applyProtection="0"/>
    <xf numFmtId="268" fontId="157" fillId="0" borderId="73">
      <alignment horizontal="center" vertical="center"/>
    </xf>
    <xf numFmtId="0" fontId="156" fillId="0" borderId="0" applyFont="0" applyFill="0" applyBorder="0" applyAlignment="0" applyProtection="0"/>
    <xf numFmtId="0" fontId="156" fillId="0" borderId="0" applyFont="0" applyFill="0" applyBorder="0" applyAlignment="0" applyProtection="0"/>
    <xf numFmtId="211" fontId="25" fillId="0" borderId="0">
      <protection locked="0"/>
    </xf>
    <xf numFmtId="226" fontId="158" fillId="0" borderId="0">
      <protection locked="0"/>
    </xf>
    <xf numFmtId="211" fontId="25" fillId="0" borderId="0">
      <protection locked="0"/>
    </xf>
    <xf numFmtId="9" fontId="24" fillId="37" borderId="0" applyFill="0" applyBorder="0" applyProtection="0">
      <alignment horizontal="right"/>
    </xf>
    <xf numFmtId="10" fontId="24" fillId="0" borderId="0" applyFill="0" applyBorder="0" applyProtection="0">
      <alignment horizontal="right"/>
    </xf>
    <xf numFmtId="249" fontId="140" fillId="0" borderId="7" applyFill="0" applyBorder="0" applyProtection="0">
      <alignment vertical="center"/>
    </xf>
    <xf numFmtId="0" fontId="24" fillId="0" borderId="0"/>
    <xf numFmtId="0" fontId="25" fillId="0" borderId="0"/>
    <xf numFmtId="0" fontId="159" fillId="0" borderId="0"/>
    <xf numFmtId="269" fontId="153" fillId="0" borderId="21" applyBorder="0"/>
    <xf numFmtId="0" fontId="25" fillId="0" borderId="0">
      <alignment vertical="center"/>
    </xf>
    <xf numFmtId="0" fontId="160" fillId="0" borderId="0" applyNumberFormat="0" applyFont="0" applyFill="0" applyBorder="0" applyProtection="0">
      <alignment horizontal="centerContinuous" vertical="center"/>
    </xf>
    <xf numFmtId="178" fontId="160" fillId="0" borderId="0" applyFill="0" applyBorder="0" applyProtection="0">
      <alignment horizontal="centerContinuous" vertical="center"/>
    </xf>
    <xf numFmtId="270" fontId="160" fillId="0" borderId="0" applyNumberFormat="0" applyFont="0" applyFill="0" applyBorder="0" applyProtection="0">
      <alignment horizontal="centerContinuous"/>
    </xf>
    <xf numFmtId="0" fontId="87" fillId="0" borderId="0" applyNumberFormat="0" applyFont="0" applyFill="0" applyBorder="0" applyProtection="0">
      <alignment horizontal="centerContinuous" vertical="center"/>
    </xf>
    <xf numFmtId="270" fontId="160" fillId="0" borderId="0" applyNumberFormat="0" applyFont="0" applyFill="0" applyBorder="0" applyProtection="0">
      <alignment horizontal="centerContinuous" vertical="center"/>
    </xf>
    <xf numFmtId="0" fontId="21" fillId="0" borderId="0" applyNumberFormat="0" applyFont="0" applyFill="0" applyBorder="0">
      <alignment vertical="center"/>
    </xf>
    <xf numFmtId="270" fontId="59" fillId="0" borderId="14" applyFont="0" applyFill="0" applyBorder="0" applyAlignment="0" applyProtection="0">
      <alignment vertical="center"/>
    </xf>
    <xf numFmtId="178" fontId="59" fillId="0" borderId="14" applyFont="0" applyFill="0" applyBorder="0" applyAlignment="0" applyProtection="0">
      <alignment vertical="center"/>
    </xf>
    <xf numFmtId="271" fontId="161" fillId="0" borderId="1" applyFont="0" applyFill="0" applyBorder="0" applyAlignment="0" applyProtection="0">
      <alignment horizontal="center" vertical="center"/>
      <protection locked="0"/>
    </xf>
    <xf numFmtId="233" fontId="21" fillId="0" borderId="7" applyFill="0" applyBorder="0" applyProtection="0">
      <alignment vertical="center"/>
    </xf>
    <xf numFmtId="272" fontId="160" fillId="0" borderId="0" applyFont="0" applyFill="0" applyBorder="0" applyProtection="0">
      <alignment horizontal="centerContinuous" vertical="center"/>
    </xf>
    <xf numFmtId="214" fontId="160" fillId="0" borderId="0" applyFont="0" applyFill="0" applyBorder="0" applyProtection="0">
      <alignment horizontal="centerContinuous" vertical="center"/>
    </xf>
    <xf numFmtId="273" fontId="160" fillId="0" borderId="9" applyFont="0" applyFill="0" applyBorder="0" applyProtection="0">
      <alignment horizontal="right" vertical="center"/>
      <protection locked="0"/>
    </xf>
    <xf numFmtId="273" fontId="14" fillId="0" borderId="0" applyFont="0" applyFill="0" applyBorder="0" applyAlignment="0" applyProtection="0">
      <alignment vertical="center"/>
    </xf>
    <xf numFmtId="210" fontId="162" fillId="0" borderId="0" applyFont="0" applyFill="0" applyBorder="0" applyAlignment="0" applyProtection="0"/>
    <xf numFmtId="210" fontId="36" fillId="0" borderId="0" applyFont="0" applyFill="0" applyBorder="0" applyAlignment="0" applyProtection="0"/>
    <xf numFmtId="210" fontId="162" fillId="0" borderId="0" applyFont="0" applyFill="0" applyBorder="0" applyAlignment="0" applyProtection="0"/>
    <xf numFmtId="210" fontId="36" fillId="0" borderId="0" applyFont="0" applyFill="0" applyBorder="0" applyAlignment="0" applyProtection="0"/>
    <xf numFmtId="210" fontId="162" fillId="0" borderId="0" applyFont="0" applyFill="0" applyBorder="0" applyAlignment="0" applyProtection="0"/>
    <xf numFmtId="210" fontId="36" fillId="0" borderId="0" applyFont="0" applyFill="0" applyBorder="0" applyAlignment="0" applyProtection="0"/>
    <xf numFmtId="210" fontId="162" fillId="0" borderId="0" applyFont="0" applyFill="0" applyBorder="0" applyAlignment="0" applyProtection="0"/>
    <xf numFmtId="210" fontId="36" fillId="0" borderId="0" applyFont="0" applyFill="0" applyBorder="0" applyAlignment="0" applyProtection="0"/>
    <xf numFmtId="210" fontId="162" fillId="0" borderId="0" applyFont="0" applyFill="0" applyBorder="0" applyAlignment="0" applyProtection="0"/>
    <xf numFmtId="210" fontId="36" fillId="0" borderId="0" applyFont="0" applyFill="0" applyBorder="0" applyAlignment="0" applyProtection="0"/>
    <xf numFmtId="41" fontId="21" fillId="0" borderId="0" applyFont="0" applyFill="0" applyBorder="0" applyAlignment="0" applyProtection="0"/>
    <xf numFmtId="210" fontId="162" fillId="0" borderId="0" applyFont="0" applyFill="0" applyBorder="0" applyAlignment="0" applyProtection="0"/>
    <xf numFmtId="210" fontId="36" fillId="0" borderId="0" applyFont="0" applyFill="0" applyBorder="0" applyAlignment="0" applyProtection="0"/>
    <xf numFmtId="210" fontId="162" fillId="0" borderId="0" applyFont="0" applyFill="0" applyBorder="0" applyAlignment="0" applyProtection="0"/>
    <xf numFmtId="210" fontId="36" fillId="0" borderId="0" applyFont="0" applyFill="0" applyBorder="0" applyAlignment="0" applyProtection="0"/>
    <xf numFmtId="210" fontId="162" fillId="0" borderId="0" applyFont="0" applyFill="0" applyBorder="0" applyAlignment="0" applyProtection="0"/>
    <xf numFmtId="210" fontId="36" fillId="0" borderId="0" applyFont="0" applyFill="0" applyBorder="0" applyAlignment="0" applyProtection="0"/>
    <xf numFmtId="210" fontId="162" fillId="0" borderId="0" applyFont="0" applyFill="0" applyBorder="0" applyAlignment="0" applyProtection="0"/>
    <xf numFmtId="210" fontId="36" fillId="0" borderId="0" applyFont="0" applyFill="0" applyBorder="0" applyAlignment="0" applyProtection="0"/>
    <xf numFmtId="41" fontId="34" fillId="0" borderId="0" applyFont="0" applyFill="0" applyBorder="0" applyAlignment="0" applyProtection="0">
      <alignment vertical="center"/>
    </xf>
    <xf numFmtId="177" fontId="25" fillId="0" borderId="0" applyFont="0" applyFill="0" applyBorder="0" applyAlignment="0" applyProtection="0"/>
    <xf numFmtId="41" fontId="21" fillId="0" borderId="0" applyFont="0" applyFill="0" applyBorder="0" applyAlignment="0" applyProtection="0">
      <alignment vertical="center"/>
    </xf>
    <xf numFmtId="41" fontId="21"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0" fontId="163" fillId="0" borderId="0">
      <protection locked="0"/>
    </xf>
    <xf numFmtId="0" fontId="28" fillId="0" borderId="0"/>
    <xf numFmtId="0" fontId="28" fillId="0" borderId="0"/>
    <xf numFmtId="0" fontId="64" fillId="0" borderId="0"/>
    <xf numFmtId="0" fontId="70" fillId="0" borderId="0"/>
    <xf numFmtId="0" fontId="22" fillId="0" borderId="0"/>
    <xf numFmtId="0" fontId="70" fillId="0" borderId="0"/>
    <xf numFmtId="0" fontId="22" fillId="0" borderId="0"/>
    <xf numFmtId="0" fontId="64" fillId="0" borderId="0"/>
    <xf numFmtId="0" fontId="163" fillId="0" borderId="0">
      <protection locked="0"/>
    </xf>
    <xf numFmtId="0" fontId="24" fillId="0" borderId="0"/>
    <xf numFmtId="0" fontId="28" fillId="0" borderId="0"/>
    <xf numFmtId="0" fontId="28" fillId="0" borderId="0"/>
    <xf numFmtId="0" fontId="64" fillId="0" borderId="0"/>
    <xf numFmtId="0" fontId="70" fillId="0" borderId="0"/>
    <xf numFmtId="0" fontId="28" fillId="0" borderId="0"/>
    <xf numFmtId="0" fontId="28" fillId="0" borderId="0"/>
    <xf numFmtId="0" fontId="163" fillId="0" borderId="0">
      <protection locked="0"/>
    </xf>
    <xf numFmtId="0" fontId="64" fillId="0" borderId="0"/>
    <xf numFmtId="0" fontId="22" fillId="0" borderId="0"/>
    <xf numFmtId="0" fontId="49" fillId="0" borderId="0"/>
    <xf numFmtId="0" fontId="163" fillId="0" borderId="0">
      <protection locked="0"/>
    </xf>
    <xf numFmtId="0" fontId="163" fillId="0" borderId="0">
      <protection locked="0"/>
    </xf>
    <xf numFmtId="0" fontId="64" fillId="0" borderId="0"/>
    <xf numFmtId="0" fontId="22" fillId="0" borderId="0"/>
    <xf numFmtId="0" fontId="28" fillId="0" borderId="0"/>
    <xf numFmtId="0" fontId="28" fillId="0" borderId="0"/>
    <xf numFmtId="0" fontId="70" fillId="0" borderId="0"/>
    <xf numFmtId="0" fontId="22" fillId="0" borderId="0"/>
    <xf numFmtId="0" fontId="163" fillId="0" borderId="0">
      <protection locked="0"/>
    </xf>
    <xf numFmtId="0" fontId="28" fillId="0" borderId="0"/>
    <xf numFmtId="0" fontId="28" fillId="0" borderId="0"/>
    <xf numFmtId="0" fontId="64" fillId="0" borderId="0"/>
    <xf numFmtId="0" fontId="64" fillId="0" borderId="0"/>
    <xf numFmtId="0" fontId="70" fillId="0" borderId="0"/>
    <xf numFmtId="0" fontId="22" fillId="0" borderId="0"/>
    <xf numFmtId="0" fontId="70" fillId="0" borderId="0"/>
    <xf numFmtId="0" fontId="22" fillId="0" borderId="0"/>
    <xf numFmtId="0" fontId="64" fillId="0" borderId="0"/>
    <xf numFmtId="0" fontId="163" fillId="0" borderId="0">
      <protection locked="0"/>
    </xf>
    <xf numFmtId="0" fontId="28" fillId="0" borderId="0"/>
    <xf numFmtId="0" fontId="28" fillId="0" borderId="0"/>
    <xf numFmtId="0" fontId="64" fillId="0" borderId="0"/>
    <xf numFmtId="0" fontId="22" fillId="0" borderId="0"/>
    <xf numFmtId="0" fontId="70" fillId="0" borderId="0"/>
    <xf numFmtId="0" fontId="28" fillId="0" borderId="0"/>
    <xf numFmtId="0" fontId="28" fillId="0" borderId="0"/>
    <xf numFmtId="0" fontId="163" fillId="0" borderId="0">
      <protection locked="0"/>
    </xf>
    <xf numFmtId="0" fontId="64" fillId="0" borderId="0"/>
    <xf numFmtId="0" fontId="22" fillId="0" borderId="0"/>
    <xf numFmtId="0" fontId="49" fillId="0" borderId="0"/>
    <xf numFmtId="0" fontId="163" fillId="0" borderId="0">
      <protection locked="0"/>
    </xf>
    <xf numFmtId="0" fontId="64" fillId="0" borderId="0"/>
    <xf numFmtId="0" fontId="22" fillId="0" borderId="0"/>
    <xf numFmtId="0" fontId="28" fillId="0" borderId="0"/>
    <xf numFmtId="0" fontId="28" fillId="0" borderId="0"/>
    <xf numFmtId="0" fontId="28" fillId="0" borderId="0"/>
    <xf numFmtId="0" fontId="70" fillId="0" borderId="0"/>
    <xf numFmtId="0" fontId="22" fillId="0" borderId="0"/>
    <xf numFmtId="0" fontId="163" fillId="0" borderId="0">
      <protection locked="0"/>
    </xf>
    <xf numFmtId="0" fontId="28" fillId="0" borderId="0"/>
    <xf numFmtId="0" fontId="28" fillId="0" borderId="0"/>
    <xf numFmtId="0" fontId="64" fillId="0" borderId="0"/>
    <xf numFmtId="0" fontId="70" fillId="0" borderId="0"/>
    <xf numFmtId="0" fontId="22" fillId="0" borderId="0"/>
    <xf numFmtId="0" fontId="28" fillId="0" borderId="0"/>
    <xf numFmtId="0" fontId="70" fillId="0" borderId="0"/>
    <xf numFmtId="0" fontId="22" fillId="0" borderId="0"/>
    <xf numFmtId="0" fontId="64" fillId="0" borderId="0"/>
    <xf numFmtId="0" fontId="163" fillId="0" borderId="0">
      <protection locked="0"/>
    </xf>
    <xf numFmtId="0" fontId="28" fillId="0" borderId="0"/>
    <xf numFmtId="0" fontId="28" fillId="0" borderId="0"/>
    <xf numFmtId="0" fontId="64" fillId="0" borderId="0"/>
    <xf numFmtId="0" fontId="70" fillId="0" borderId="0"/>
    <xf numFmtId="0" fontId="28" fillId="0" borderId="0"/>
    <xf numFmtId="0" fontId="28" fillId="0" borderId="0"/>
    <xf numFmtId="0" fontId="70" fillId="0" borderId="0"/>
    <xf numFmtId="0" fontId="163" fillId="0" borderId="0">
      <protection locked="0"/>
    </xf>
    <xf numFmtId="0" fontId="64" fillId="0" borderId="0"/>
    <xf numFmtId="0" fontId="22" fillId="0" borderId="0"/>
    <xf numFmtId="0" fontId="49" fillId="0" borderId="0"/>
    <xf numFmtId="0" fontId="22" fillId="0" borderId="0"/>
    <xf numFmtId="274" fontId="164" fillId="0" borderId="0" applyFont="0" applyFill="0" applyBorder="0" applyAlignment="0" applyProtection="0"/>
    <xf numFmtId="270" fontId="40" fillId="0" borderId="0" applyFont="0" applyFill="0" applyBorder="0" applyAlignment="0" applyProtection="0"/>
    <xf numFmtId="275" fontId="21" fillId="0" borderId="0" applyFont="0" applyFill="0" applyBorder="0" applyAlignment="0" applyProtection="0"/>
    <xf numFmtId="274" fontId="164" fillId="0" borderId="0" applyFont="0" applyFill="0" applyBorder="0" applyAlignment="0" applyProtection="0"/>
    <xf numFmtId="276" fontId="16" fillId="0" borderId="0" applyFont="0" applyFill="0" applyBorder="0" applyAlignment="0" applyProtection="0"/>
    <xf numFmtId="276" fontId="16" fillId="0" borderId="0" applyFont="0" applyFill="0" applyBorder="0" applyAlignment="0" applyProtection="0"/>
    <xf numFmtId="276" fontId="16" fillId="0" borderId="0" applyFont="0" applyFill="0" applyBorder="0" applyAlignment="0" applyProtection="0"/>
    <xf numFmtId="276" fontId="16" fillId="0" borderId="0" applyFont="0" applyFill="0" applyBorder="0" applyAlignment="0" applyProtection="0"/>
    <xf numFmtId="277" fontId="16" fillId="0" borderId="0" applyFont="0" applyFill="0" applyBorder="0" applyAlignment="0" applyProtection="0"/>
    <xf numFmtId="277" fontId="16" fillId="0" borderId="0" applyFont="0" applyFill="0" applyBorder="0" applyAlignment="0" applyProtection="0"/>
    <xf numFmtId="278" fontId="16" fillId="0" borderId="0" applyFont="0" applyFill="0" applyBorder="0" applyAlignment="0" applyProtection="0"/>
    <xf numFmtId="279" fontId="16" fillId="0" borderId="0" applyFont="0" applyFill="0" applyBorder="0" applyAlignment="0" applyProtection="0"/>
    <xf numFmtId="276" fontId="16" fillId="0" borderId="0" applyFont="0" applyFill="0" applyBorder="0" applyAlignment="0" applyProtection="0"/>
    <xf numFmtId="277" fontId="16" fillId="0" borderId="0" applyFont="0" applyFill="0" applyBorder="0" applyAlignment="0" applyProtection="0"/>
    <xf numFmtId="276" fontId="16" fillId="0" borderId="0" applyFont="0" applyFill="0" applyBorder="0" applyAlignment="0" applyProtection="0"/>
    <xf numFmtId="276" fontId="16" fillId="0" borderId="0" applyFont="0" applyFill="0" applyBorder="0" applyAlignment="0" applyProtection="0"/>
    <xf numFmtId="276" fontId="16" fillId="0" borderId="0" applyFont="0" applyFill="0" applyBorder="0" applyAlignment="0" applyProtection="0"/>
    <xf numFmtId="280" fontId="16" fillId="0" borderId="0" applyFont="0" applyFill="0" applyBorder="0" applyAlignment="0" applyProtection="0"/>
    <xf numFmtId="281" fontId="16" fillId="0" borderId="0" applyFont="0" applyFill="0" applyBorder="0" applyAlignment="0" applyProtection="0"/>
    <xf numFmtId="281" fontId="16" fillId="0" borderId="0" applyFont="0" applyFill="0" applyBorder="0" applyAlignment="0" applyProtection="0"/>
    <xf numFmtId="282" fontId="16" fillId="0" borderId="0" applyFont="0" applyFill="0" applyBorder="0" applyAlignment="0" applyProtection="0"/>
    <xf numFmtId="274" fontId="164" fillId="0" borderId="0" applyFont="0" applyFill="0" applyBorder="0" applyAlignment="0" applyProtection="0"/>
    <xf numFmtId="282" fontId="16" fillId="0" borderId="0" applyFont="0" applyFill="0" applyBorder="0" applyAlignment="0" applyProtection="0"/>
    <xf numFmtId="283" fontId="16" fillId="0" borderId="0" applyFont="0" applyFill="0" applyBorder="0" applyAlignment="0" applyProtection="0"/>
    <xf numFmtId="284" fontId="16" fillId="0" borderId="0" applyFont="0" applyFill="0" applyBorder="0" applyAlignment="0" applyProtection="0"/>
    <xf numFmtId="281" fontId="16" fillId="0" borderId="0" applyFont="0" applyFill="0" applyBorder="0" applyAlignment="0" applyProtection="0"/>
    <xf numFmtId="274" fontId="164" fillId="0" borderId="0" applyFont="0" applyFill="0" applyBorder="0" applyAlignment="0" applyProtection="0"/>
    <xf numFmtId="282" fontId="16" fillId="0" borderId="0" applyFont="0" applyFill="0" applyBorder="0" applyAlignment="0" applyProtection="0"/>
    <xf numFmtId="274" fontId="164" fillId="0" borderId="0" applyFont="0" applyFill="0" applyBorder="0" applyAlignment="0" applyProtection="0"/>
    <xf numFmtId="281" fontId="16" fillId="0" borderId="0" applyFont="0" applyFill="0" applyBorder="0" applyAlignment="0" applyProtection="0"/>
    <xf numFmtId="281" fontId="16" fillId="0" borderId="0" applyFont="0" applyFill="0" applyBorder="0" applyAlignment="0" applyProtection="0"/>
    <xf numFmtId="281" fontId="16" fillId="0" borderId="0" applyFont="0" applyFill="0" applyBorder="0" applyAlignment="0" applyProtection="0"/>
    <xf numFmtId="0" fontId="165" fillId="0" borderId="0">
      <alignment vertical="center"/>
    </xf>
    <xf numFmtId="270" fontId="160" fillId="0" borderId="0" applyNumberFormat="0" applyFont="0" applyFill="0" applyBorder="0" applyProtection="0">
      <alignment vertical="center"/>
    </xf>
    <xf numFmtId="0" fontId="73" fillId="0" borderId="0"/>
    <xf numFmtId="41" fontId="73" fillId="0" borderId="0" applyFont="0" applyFill="0" applyBorder="0" applyAlignment="0" applyProtection="0"/>
    <xf numFmtId="43" fontId="73" fillId="0" borderId="0" applyFont="0" applyFill="0" applyBorder="0" applyAlignment="0" applyProtection="0"/>
    <xf numFmtId="211" fontId="25" fillId="0" borderId="0">
      <protection locked="0"/>
    </xf>
    <xf numFmtId="211" fontId="25" fillId="0" borderId="0">
      <protection locked="0"/>
    </xf>
    <xf numFmtId="226" fontId="158" fillId="0" borderId="0">
      <protection locked="0"/>
    </xf>
    <xf numFmtId="211" fontId="25" fillId="0" borderId="0">
      <protection locked="0"/>
    </xf>
    <xf numFmtId="211" fontId="25" fillId="0" borderId="0">
      <protection locked="0"/>
    </xf>
    <xf numFmtId="234" fontId="25" fillId="0" borderId="16">
      <alignment horizontal="center" vertical="center"/>
    </xf>
    <xf numFmtId="41" fontId="21" fillId="0" borderId="0" applyFont="0" applyFill="0" applyBorder="0" applyAlignment="0" applyProtection="0"/>
    <xf numFmtId="234" fontId="14" fillId="0" borderId="10">
      <alignment vertical="center"/>
    </xf>
    <xf numFmtId="285" fontId="22" fillId="0" borderId="1"/>
    <xf numFmtId="286" fontId="25" fillId="37" borderId="0" applyFill="0" applyBorder="0" applyProtection="0">
      <alignment horizontal="right"/>
    </xf>
    <xf numFmtId="0" fontId="25" fillId="0" borderId="0" applyFont="0" applyFill="0" applyBorder="0" applyAlignment="0" applyProtection="0"/>
    <xf numFmtId="211" fontId="25" fillId="0" borderId="0">
      <protection locked="0"/>
    </xf>
    <xf numFmtId="211" fontId="25" fillId="0" borderId="0">
      <protection locked="0"/>
    </xf>
    <xf numFmtId="226" fontId="158" fillId="0" borderId="0">
      <protection locked="0"/>
    </xf>
    <xf numFmtId="211" fontId="25" fillId="0" borderId="0">
      <protection locked="0"/>
    </xf>
    <xf numFmtId="211" fontId="25" fillId="0" borderId="0">
      <protection locked="0"/>
    </xf>
    <xf numFmtId="287" fontId="25" fillId="0" borderId="0" applyFont="0" applyFill="0" applyBorder="0" applyAlignment="0" applyProtection="0"/>
    <xf numFmtId="239" fontId="70"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alignment vertical="center"/>
    </xf>
    <xf numFmtId="0" fontId="25" fillId="0" borderId="0" applyFont="0" applyFill="0" applyBorder="0" applyAlignment="0" applyProtection="0"/>
    <xf numFmtId="233" fontId="166" fillId="0" borderId="0" applyFont="0" applyFill="0" applyBorder="0" applyAlignment="0" applyProtection="0"/>
    <xf numFmtId="0" fontId="21" fillId="0" borderId="0"/>
    <xf numFmtId="0" fontId="21" fillId="0" borderId="0"/>
    <xf numFmtId="226" fontId="158" fillId="0" borderId="0">
      <protection locked="0"/>
    </xf>
    <xf numFmtId="211" fontId="25" fillId="0" borderId="0">
      <protection locked="0"/>
    </xf>
    <xf numFmtId="0" fontId="167" fillId="0" borderId="0" applyNumberFormat="0" applyFill="0" applyBorder="0" applyAlignment="0" applyProtection="0">
      <alignment vertical="top"/>
      <protection locked="0"/>
    </xf>
    <xf numFmtId="0" fontId="168" fillId="38" borderId="19" applyNumberFormat="0" applyProtection="0">
      <alignment horizontal="right"/>
    </xf>
    <xf numFmtId="0" fontId="21" fillId="0" borderId="0">
      <alignment vertical="center"/>
    </xf>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34" fillId="0" borderId="0">
      <alignment vertical="center"/>
    </xf>
    <xf numFmtId="0"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alignment vertical="center"/>
    </xf>
    <xf numFmtId="0" fontId="21" fillId="0" borderId="0"/>
    <xf numFmtId="0" fontId="34"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alignment vertical="center"/>
    </xf>
    <xf numFmtId="0" fontId="21" fillId="0" borderId="0"/>
    <xf numFmtId="0" fontId="21" fillId="0" borderId="0"/>
    <xf numFmtId="0" fontId="21" fillId="0" borderId="0"/>
    <xf numFmtId="0" fontId="162" fillId="0" borderId="0"/>
    <xf numFmtId="0" fontId="162"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34" fillId="0" borderId="0">
      <alignment vertical="center"/>
    </xf>
    <xf numFmtId="0" fontId="162" fillId="0" borderId="0"/>
    <xf numFmtId="0" fontId="36" fillId="0" borderId="0"/>
    <xf numFmtId="0" fontId="36" fillId="0" borderId="0"/>
    <xf numFmtId="0" fontId="162" fillId="0" borderId="0"/>
    <xf numFmtId="0" fontId="36" fillId="0" borderId="0"/>
    <xf numFmtId="0" fontId="36" fillId="0" borderId="0"/>
    <xf numFmtId="0" fontId="107"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2" fillId="0" borderId="0"/>
    <xf numFmtId="0" fontId="36" fillId="0" borderId="0"/>
    <xf numFmtId="0" fontId="36" fillId="0" borderId="0"/>
    <xf numFmtId="0" fontId="169" fillId="0" borderId="0"/>
    <xf numFmtId="1" fontId="68" fillId="0" borderId="24">
      <alignment horizontal="centerContinuous"/>
    </xf>
    <xf numFmtId="207" fontId="70" fillId="0" borderId="0" applyFont="0" applyFill="0" applyBorder="0" applyAlignment="0" applyProtection="0"/>
    <xf numFmtId="38" fontId="166" fillId="0" borderId="0" applyFont="0" applyFill="0" applyBorder="0" applyAlignment="0" applyProtection="0"/>
    <xf numFmtId="288" fontId="73" fillId="0" borderId="0" applyFont="0" applyFill="0" applyBorder="0" applyAlignment="0" applyProtection="0"/>
    <xf numFmtId="289" fontId="73" fillId="0" borderId="0" applyFont="0" applyFill="0" applyBorder="0" applyAlignment="0" applyProtection="0"/>
    <xf numFmtId="272" fontId="21" fillId="0" borderId="0" applyFont="0" applyFill="0" applyBorder="0" applyAlignment="0" applyProtection="0">
      <alignment vertical="center"/>
    </xf>
    <xf numFmtId="0" fontId="24"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4" fillId="0" borderId="0" applyFont="0" applyFill="0" applyBorder="0" applyAlignment="0" applyProtection="0"/>
    <xf numFmtId="40" fontId="28" fillId="0" borderId="0" applyFont="0" applyFill="0" applyBorder="0" applyAlignment="0" applyProtection="0"/>
    <xf numFmtId="0" fontId="14"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4"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1" fillId="0" borderId="0"/>
    <xf numFmtId="290" fontId="21" fillId="0" borderId="0" applyFont="0" applyFill="0" applyBorder="0" applyProtection="0">
      <alignment vertical="center"/>
    </xf>
    <xf numFmtId="291" fontId="21" fillId="0" borderId="0">
      <alignment vertical="center"/>
    </xf>
    <xf numFmtId="292" fontId="21" fillId="0" borderId="0" applyFont="0" applyFill="0" applyBorder="0" applyAlignment="0" applyProtection="0">
      <alignment vertical="center"/>
    </xf>
    <xf numFmtId="0" fontId="38" fillId="0" borderId="0">
      <alignment horizontal="left" vertical="center" wrapText="1" indent="2"/>
    </xf>
    <xf numFmtId="0" fontId="170" fillId="0" borderId="0">
      <alignment horizontal="left" vertical="center" indent="1"/>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70" fillId="0" borderId="0">
      <alignment horizontal="left" vertical="center" wrapText="1" indent="1"/>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34" fillId="34" borderId="69" applyNumberFormat="0" applyFont="0" applyAlignment="0" applyProtection="0">
      <alignment vertical="center"/>
    </xf>
    <xf numFmtId="0" fontId="171" fillId="0" borderId="0" applyNumberFormat="0" applyFont="0" applyFill="0" applyBorder="0" applyProtection="0">
      <alignment horizontal="distributed" vertical="center" justifyLastLine="1"/>
    </xf>
    <xf numFmtId="293" fontId="21" fillId="0" borderId="0" applyFont="0" applyFill="0" applyBorder="0" applyProtection="0">
      <alignment horizontal="center" vertical="center"/>
    </xf>
    <xf numFmtId="294" fontId="21" fillId="0" borderId="0" applyFont="0" applyFill="0" applyBorder="0" applyProtection="0">
      <alignment horizontal="center" vertical="center"/>
    </xf>
    <xf numFmtId="9" fontId="34" fillId="0" borderId="0" applyFont="0" applyFill="0" applyBorder="0" applyAlignment="0" applyProtection="0">
      <alignment vertical="center"/>
    </xf>
    <xf numFmtId="9" fontId="21" fillId="0" borderId="0" applyFont="0" applyFill="0" applyBorder="0" applyAlignment="0" applyProtection="0">
      <alignment vertical="center"/>
    </xf>
    <xf numFmtId="9" fontId="34" fillId="0" borderId="0" applyFont="0" applyFill="0" applyBorder="0" applyAlignment="0" applyProtection="0">
      <alignment vertical="center"/>
    </xf>
    <xf numFmtId="9" fontId="107" fillId="0" borderId="0"/>
    <xf numFmtId="9" fontId="107" fillId="0" borderId="0"/>
    <xf numFmtId="9" fontId="107" fillId="0" borderId="0"/>
    <xf numFmtId="295" fontId="21" fillId="0" borderId="0" applyFont="0" applyFill="0" applyBorder="0" applyAlignment="0" applyProtection="0"/>
    <xf numFmtId="249" fontId="171" fillId="0" borderId="0" applyFont="0" applyFill="0" applyBorder="0" applyAlignment="0" applyProtection="0"/>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71" fillId="0" borderId="0" applyNumberFormat="0" applyFont="0" applyFill="0" applyBorder="0" applyProtection="0">
      <alignment horizontal="centerContinuous"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0" fontId="25" fillId="0" borderId="0" applyFont="0" applyFill="0" applyBorder="0" applyAlignment="0" applyProtection="0"/>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xf numFmtId="41" fontId="34"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4" fillId="0" borderId="0" applyFont="0" applyFill="0" applyBorder="0" applyAlignment="0" applyProtection="0"/>
    <xf numFmtId="41" fontId="34"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229" fontId="36" fillId="0" borderId="0" applyFont="0" applyFill="0" applyBorder="0" applyAlignment="0" applyProtection="0"/>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229" fontId="38" fillId="0" borderId="0" applyFont="0" applyFill="0" applyBorder="0" applyAlignment="0" applyProtection="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296" fontId="21" fillId="0" borderId="0" applyFont="0" applyFill="0" applyBorder="0" applyProtection="0">
      <alignment vertical="center"/>
    </xf>
    <xf numFmtId="38" fontId="171" fillId="0" borderId="0" applyFont="0" applyFill="0" applyBorder="0" applyProtection="0">
      <alignment vertical="center"/>
    </xf>
    <xf numFmtId="296" fontId="24" fillId="37" borderId="0" applyFill="0" applyBorder="0" applyProtection="0">
      <alignment horizontal="right"/>
    </xf>
    <xf numFmtId="38" fontId="171" fillId="0" borderId="0" applyFont="0" applyFill="0" applyBorder="0" applyAlignment="0" applyProtection="0">
      <alignment vertical="center"/>
    </xf>
    <xf numFmtId="179" fontId="171" fillId="0" borderId="0" applyFont="0" applyFill="0" applyBorder="0" applyAlignment="0" applyProtection="0">
      <alignment vertical="center"/>
    </xf>
    <xf numFmtId="38" fontId="171" fillId="0" borderId="0" applyFill="0" applyBorder="0" applyAlignment="0" applyProtection="0">
      <alignment vertical="center"/>
    </xf>
    <xf numFmtId="0" fontId="175" fillId="0" borderId="0">
      <alignment horizontal="left" vertical="center"/>
    </xf>
    <xf numFmtId="0" fontId="21" fillId="0" borderId="0" applyNumberFormat="0" applyFont="0" applyFill="0" applyBorder="0" applyAlignment="0" applyProtection="0"/>
    <xf numFmtId="0" fontId="21" fillId="0" borderId="0" applyNumberFormat="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1" fontId="36" fillId="0" borderId="0" applyFont="0" applyFill="0" applyBorder="0" applyAlignment="0" applyProtection="0">
      <alignment vertical="center"/>
    </xf>
    <xf numFmtId="0" fontId="21" fillId="0" borderId="0"/>
    <xf numFmtId="192" fontId="162" fillId="0" borderId="0" applyFont="0" applyFill="0" applyBorder="0" applyAlignment="0" applyProtection="0"/>
    <xf numFmtId="192" fontId="162" fillId="0" borderId="0" applyFont="0" applyFill="0" applyBorder="0" applyAlignment="0" applyProtection="0"/>
    <xf numFmtId="192" fontId="162" fillId="0" borderId="0" applyFont="0" applyFill="0" applyBorder="0" applyAlignment="0" applyProtection="0"/>
    <xf numFmtId="192" fontId="162" fillId="0" borderId="0" applyFont="0" applyFill="0" applyBorder="0" applyAlignment="0" applyProtection="0"/>
    <xf numFmtId="192" fontId="162" fillId="0" borderId="0" applyFont="0" applyFill="0" applyBorder="0" applyAlignment="0" applyProtection="0"/>
    <xf numFmtId="192" fontId="162" fillId="0" borderId="0" applyFont="0" applyFill="0" applyBorder="0" applyAlignment="0" applyProtection="0"/>
    <xf numFmtId="0" fontId="21" fillId="0" borderId="0"/>
    <xf numFmtId="0" fontId="37" fillId="0" borderId="0">
      <alignment vertical="center"/>
    </xf>
    <xf numFmtId="0" fontId="9" fillId="0" borderId="0">
      <alignment vertical="center"/>
    </xf>
    <xf numFmtId="41" fontId="9" fillId="0" borderId="0" applyFont="0" applyFill="0" applyBorder="0" applyAlignment="0" applyProtection="0">
      <alignment vertical="center"/>
    </xf>
    <xf numFmtId="41" fontId="24" fillId="0" borderId="0" applyFont="0" applyFill="0" applyBorder="0" applyAlignment="0" applyProtection="0"/>
    <xf numFmtId="41" fontId="21" fillId="0" borderId="0" applyFont="0" applyFill="0" applyBorder="0" applyAlignment="0" applyProtection="0">
      <alignment vertical="center"/>
    </xf>
    <xf numFmtId="0" fontId="70" fillId="0" borderId="0" applyFont="0" applyFill="0" applyBorder="0" applyAlignment="0" applyProtection="0"/>
    <xf numFmtId="3" fontId="68" fillId="0" borderId="1"/>
    <xf numFmtId="0" fontId="38" fillId="0" borderId="17">
      <alignment horizontal="centerContinuous" vertical="center"/>
    </xf>
    <xf numFmtId="0" fontId="38" fillId="0" borderId="17">
      <alignment horizontal="centerContinuous" vertical="center"/>
    </xf>
    <xf numFmtId="0" fontId="87" fillId="0" borderId="17">
      <alignment horizontal="centerContinuous" vertical="center"/>
    </xf>
    <xf numFmtId="0" fontId="87"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0" fontId="38" fillId="0" borderId="17">
      <alignment horizontal="centerContinuous" vertical="center"/>
    </xf>
    <xf numFmtId="300" fontId="28" fillId="0" borderId="0" applyFont="0" applyFill="0" applyBorder="0" applyAlignment="0" applyProtection="0"/>
    <xf numFmtId="24" fontId="28" fillId="0" borderId="0" applyFont="0" applyFill="0" applyBorder="0" applyAlignment="0" applyProtection="0"/>
    <xf numFmtId="300" fontId="28" fillId="0" borderId="0" applyFont="0" applyFill="0" applyBorder="0" applyAlignment="0" applyProtection="0"/>
    <xf numFmtId="24" fontId="28" fillId="0" borderId="0" applyFont="0" applyFill="0" applyBorder="0" applyAlignment="0" applyProtection="0"/>
    <xf numFmtId="24" fontId="28" fillId="0" borderId="0" applyFont="0" applyFill="0" applyBorder="0" applyAlignment="0" applyProtection="0"/>
    <xf numFmtId="0" fontId="21" fillId="0" borderId="0" applyFont="0" applyFill="0" applyBorder="0" applyAlignment="0" applyProtection="0"/>
    <xf numFmtId="38" fontId="25" fillId="0" borderId="2">
      <alignment horizontal="right"/>
    </xf>
    <xf numFmtId="0" fontId="22" fillId="0" borderId="0" applyFont="0" applyFill="0" applyBorder="0" applyAlignment="0" applyProtection="0"/>
    <xf numFmtId="0" fontId="176" fillId="0" borderId="0" applyNumberFormat="0" applyFill="0" applyBorder="0" applyAlignment="0" applyProtection="0"/>
    <xf numFmtId="0" fontId="21" fillId="0" borderId="0" applyFont="0" applyFill="0" applyBorder="0" applyAlignment="0" applyProtection="0"/>
    <xf numFmtId="0" fontId="25" fillId="0" borderId="0">
      <alignment vertical="center"/>
    </xf>
    <xf numFmtId="0" fontId="22"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40" fontId="28" fillId="0" borderId="0" applyFont="0" applyFill="0" applyBorder="0" applyAlignment="0" applyProtection="0"/>
    <xf numFmtId="0" fontId="21" fillId="0" borderId="0"/>
    <xf numFmtId="0" fontId="21" fillId="0" borderId="0"/>
    <xf numFmtId="0" fontId="21" fillId="0" borderId="0"/>
    <xf numFmtId="0" fontId="22" fillId="0" borderId="0"/>
    <xf numFmtId="0" fontId="22" fillId="0" borderId="0"/>
    <xf numFmtId="0" fontId="22" fillId="0" borderId="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24" fillId="0" borderId="0"/>
    <xf numFmtId="0" fontId="22" fillId="0" borderId="0"/>
    <xf numFmtId="0" fontId="14" fillId="0" borderId="0" applyFont="0" applyFill="0" applyBorder="0" applyAlignment="0" applyProtection="0"/>
    <xf numFmtId="0" fontId="22" fillId="0" borderId="0"/>
    <xf numFmtId="0" fontId="33" fillId="0" borderId="0"/>
    <xf numFmtId="0" fontId="25" fillId="0" borderId="0"/>
    <xf numFmtId="0" fontId="177" fillId="0" borderId="0"/>
    <xf numFmtId="0" fontId="25" fillId="0" borderId="0"/>
    <xf numFmtId="0" fontId="14" fillId="0" borderId="0" applyFont="0" applyFill="0" applyBorder="0" applyAlignment="0" applyProtection="0"/>
    <xf numFmtId="0" fontId="177"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177" fillId="0" borderId="0"/>
    <xf numFmtId="0" fontId="33" fillId="0" borderId="0"/>
    <xf numFmtId="0" fontId="25" fillId="0" borderId="0"/>
    <xf numFmtId="0" fontId="25" fillId="0" borderId="0"/>
    <xf numFmtId="0" fontId="33" fillId="0" borderId="0"/>
    <xf numFmtId="0" fontId="22" fillId="0" borderId="0"/>
    <xf numFmtId="0" fontId="14"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2" fillId="0" borderId="0"/>
    <xf numFmtId="0" fontId="21" fillId="0" borderId="0" applyFont="0" applyFill="0" applyBorder="0" applyAlignment="0" applyProtection="0"/>
    <xf numFmtId="0" fontId="21" fillId="0" borderId="0"/>
    <xf numFmtId="0" fontId="22" fillId="0" borderId="0"/>
    <xf numFmtId="0" fontId="25" fillId="0" borderId="0"/>
    <xf numFmtId="0" fontId="177" fillId="0" borderId="0"/>
    <xf numFmtId="0" fontId="25" fillId="0" borderId="0"/>
    <xf numFmtId="0" fontId="33" fillId="0" borderId="0"/>
    <xf numFmtId="0" fontId="14" fillId="0" borderId="0" applyFont="0" applyFill="0" applyBorder="0" applyAlignment="0" applyProtection="0"/>
    <xf numFmtId="0" fontId="70" fillId="0" borderId="0"/>
    <xf numFmtId="0" fontId="22" fillId="0" borderId="0"/>
    <xf numFmtId="0" fontId="14" fillId="0" borderId="0" applyFont="0" applyFill="0" applyBorder="0" applyAlignment="0" applyProtection="0"/>
    <xf numFmtId="0" fontId="33" fillId="0" borderId="0"/>
    <xf numFmtId="0" fontId="25" fillId="0" borderId="0"/>
    <xf numFmtId="0" fontId="177" fillId="0" borderId="0"/>
    <xf numFmtId="0" fontId="69" fillId="0" borderId="0" applyProtection="0"/>
    <xf numFmtId="0" fontId="22" fillId="0" borderId="0"/>
    <xf numFmtId="0" fontId="21" fillId="0" borderId="0"/>
    <xf numFmtId="0" fontId="33" fillId="0" borderId="0"/>
    <xf numFmtId="0"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4" fillId="0" borderId="0" applyFont="0" applyFill="0" applyBorder="0" applyAlignment="0" applyProtection="0"/>
    <xf numFmtId="0" fontId="21" fillId="0" borderId="0"/>
    <xf numFmtId="0" fontId="21" fillId="0" borderId="0"/>
    <xf numFmtId="0" fontId="21" fillId="0" borderId="0"/>
    <xf numFmtId="0" fontId="21"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3" fillId="0" borderId="0"/>
    <xf numFmtId="0" fontId="25" fillId="0" borderId="0"/>
    <xf numFmtId="0" fontId="33" fillId="0" borderId="0"/>
    <xf numFmtId="0" fontId="25" fillId="0" borderId="0"/>
    <xf numFmtId="0" fontId="25" fillId="0" borderId="0"/>
    <xf numFmtId="0" fontId="33" fillId="0" borderId="0"/>
    <xf numFmtId="0" fontId="25" fillId="0" borderId="0"/>
    <xf numFmtId="0" fontId="33" fillId="0" borderId="0"/>
    <xf numFmtId="0" fontId="25" fillId="0" borderId="0"/>
    <xf numFmtId="0" fontId="33" fillId="0" borderId="0"/>
    <xf numFmtId="0" fontId="33" fillId="0" borderId="0"/>
    <xf numFmtId="0" fontId="25" fillId="0" borderId="0"/>
    <xf numFmtId="0" fontId="177" fillId="0" borderId="0"/>
    <xf numFmtId="0" fontId="25" fillId="0" borderId="0"/>
    <xf numFmtId="0" fontId="33" fillId="0" borderId="0"/>
    <xf numFmtId="0" fontId="177" fillId="0" borderId="0"/>
    <xf numFmtId="0" fontId="33" fillId="0" borderId="0"/>
    <xf numFmtId="0" fontId="33" fillId="0" borderId="0"/>
    <xf numFmtId="0" fontId="25" fillId="0" borderId="0"/>
    <xf numFmtId="0" fontId="21" fillId="0" borderId="0"/>
    <xf numFmtId="0" fontId="21" fillId="0" borderId="0"/>
    <xf numFmtId="0" fontId="21" fillId="0" borderId="0"/>
    <xf numFmtId="0" fontId="21" fillId="0" borderId="0"/>
    <xf numFmtId="0" fontId="22" fillId="0" borderId="0"/>
    <xf numFmtId="0" fontId="21" fillId="0" borderId="0"/>
    <xf numFmtId="0" fontId="21" fillId="0" borderId="0"/>
    <xf numFmtId="0" fontId="21"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2" fillId="0" borderId="0"/>
    <xf numFmtId="0" fontId="22" fillId="0" borderId="0"/>
    <xf numFmtId="0" fontId="21" fillId="0" borderId="0"/>
    <xf numFmtId="0" fontId="21" fillId="0" borderId="0"/>
    <xf numFmtId="0" fontId="14" fillId="0" borderId="0" applyFont="0" applyFill="0" applyBorder="0" applyAlignment="0" applyProtection="0"/>
    <xf numFmtId="0" fontId="38" fillId="0" borderId="0">
      <alignment vertical="center"/>
    </xf>
    <xf numFmtId="0" fontId="38" fillId="0" borderId="0">
      <alignment vertical="center"/>
    </xf>
    <xf numFmtId="38" fontId="16" fillId="0" borderId="78">
      <alignment horizontal="right" vertical="center"/>
      <protection locked="0"/>
    </xf>
    <xf numFmtId="301" fontId="178" fillId="0" borderId="0">
      <protection locked="0"/>
    </xf>
    <xf numFmtId="301" fontId="178" fillId="0" borderId="0">
      <protection locked="0"/>
    </xf>
    <xf numFmtId="301" fontId="178" fillId="0" borderId="0">
      <protection locked="0"/>
    </xf>
    <xf numFmtId="301" fontId="178" fillId="0" borderId="0">
      <protection locked="0"/>
    </xf>
    <xf numFmtId="226" fontId="158" fillId="0" borderId="0">
      <protection locked="0"/>
    </xf>
    <xf numFmtId="0" fontId="25" fillId="0" borderId="81">
      <alignment horizont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24" fillId="0" borderId="0" applyFont="0" applyFill="0" applyBorder="0" applyAlignment="0" applyProtection="0"/>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21"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6"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34" fillId="22"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3"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1"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77" fillId="26" borderId="0" applyNumberFormat="0" applyBorder="0" applyAlignment="0" applyProtection="0">
      <alignment vertical="center"/>
    </xf>
    <xf numFmtId="0" fontId="25" fillId="0" borderId="0"/>
    <xf numFmtId="179" fontId="179" fillId="0" borderId="1">
      <alignment vertical="center"/>
    </xf>
    <xf numFmtId="216" fontId="180" fillId="0" borderId="78">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7"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9"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4"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302" fontId="181" fillId="0" borderId="78">
      <alignment vertical="center"/>
    </xf>
    <xf numFmtId="302" fontId="181" fillId="0" borderId="78">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29" fillId="3" borderId="22"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303" fontId="25" fillId="0" borderId="0">
      <protection locked="0"/>
    </xf>
    <xf numFmtId="2" fontId="182" fillId="0" borderId="0" applyFont="0" applyFill="0" applyBorder="0" applyAlignment="0" applyProtection="0"/>
    <xf numFmtId="304" fontId="21" fillId="0" borderId="0">
      <protection locked="0"/>
    </xf>
    <xf numFmtId="0" fontId="183" fillId="0" borderId="0" applyNumberFormat="0" applyFill="0" applyBorder="0" applyAlignment="0" applyProtection="0"/>
    <xf numFmtId="0" fontId="184" fillId="0" borderId="0" applyNumberFormat="0" applyFill="0" applyBorder="0" applyAlignment="0" applyProtection="0"/>
    <xf numFmtId="0" fontId="154" fillId="0" borderId="78">
      <alignment horizontal="center"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89" fillId="14" borderId="0" applyNumberFormat="0" applyBorder="0" applyAlignment="0" applyProtection="0">
      <alignment vertical="center"/>
    </xf>
    <xf numFmtId="0" fontId="182" fillId="0" borderId="0" applyFont="0" applyFill="0" applyBorder="0" applyAlignment="0" applyProtection="0"/>
    <xf numFmtId="3" fontId="28" fillId="0" borderId="85">
      <alignment horizontal="center"/>
    </xf>
    <xf numFmtId="0" fontId="182" fillId="0" borderId="0" applyFont="0" applyFill="0" applyBorder="0" applyAlignment="0" applyProtection="0"/>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5"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305" fontId="185" fillId="0" borderId="78">
      <alignment horizontal="distributed" vertical="center"/>
    </xf>
    <xf numFmtId="9" fontId="14"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34" fillId="0" borderId="0" applyFont="0" applyFill="0" applyBorder="0" applyAlignment="0" applyProtection="0">
      <alignment vertical="center"/>
    </xf>
    <xf numFmtId="9" fontId="36" fillId="0" borderId="0" applyFont="0" applyFill="0" applyBorder="0" applyAlignment="0" applyProtection="0"/>
    <xf numFmtId="9" fontId="34" fillId="0" borderId="0" applyFont="0" applyFill="0" applyBorder="0" applyAlignment="0" applyProtection="0">
      <alignment vertical="center"/>
    </xf>
    <xf numFmtId="9" fontId="186" fillId="0" borderId="0" applyFont="0" applyFill="0" applyBorder="0" applyAlignment="0" applyProtection="0">
      <alignment vertical="center"/>
    </xf>
    <xf numFmtId="306" fontId="171" fillId="0" borderId="0" applyFont="0" applyFill="0" applyBorder="0" applyAlignment="0" applyProtection="0"/>
    <xf numFmtId="307" fontId="171" fillId="0" borderId="0" applyFont="0" applyFill="0" applyBorder="0" applyAlignment="0" applyProtection="0"/>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128" fillId="33" borderId="0" applyNumberFormat="0" applyBorder="0" applyAlignment="0" applyProtection="0">
      <alignment vertical="center"/>
    </xf>
    <xf numFmtId="0" fontId="21" fillId="0" borderId="21" applyBorder="0"/>
    <xf numFmtId="0" fontId="187" fillId="0" borderId="78" applyNumberFormat="0" applyFill="0" applyBorder="0" applyProtection="0">
      <alignment horizontal="center" vertical="center"/>
    </xf>
    <xf numFmtId="308" fontId="87" fillId="48" borderId="1" applyNumberFormat="0">
      <alignment vertical="center"/>
    </xf>
    <xf numFmtId="308" fontId="87" fillId="0" borderId="1">
      <alignment vertical="center"/>
    </xf>
    <xf numFmtId="0" fontId="16" fillId="4" borderId="87">
      <alignment horizontal="distributed" vertical="center"/>
    </xf>
    <xf numFmtId="306" fontId="171" fillId="0" borderId="0" applyNumberFormat="0" applyFont="0" applyFill="0" applyBorder="0" applyProtection="0">
      <alignment horizontal="centerContinuous" vertical="center"/>
    </xf>
    <xf numFmtId="3" fontId="171" fillId="0" borderId="1"/>
    <xf numFmtId="3" fontId="171" fillId="0" borderId="88"/>
    <xf numFmtId="0" fontId="188" fillId="0" borderId="1"/>
    <xf numFmtId="0" fontId="189" fillId="0" borderId="0">
      <alignment horizont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270" fontId="190" fillId="0" borderId="89">
      <alignment vertical="center"/>
    </xf>
    <xf numFmtId="309" fontId="191" fillId="0" borderId="90">
      <alignment vertical="center"/>
    </xf>
    <xf numFmtId="0" fontId="153" fillId="0" borderId="5"/>
    <xf numFmtId="4" fontId="153" fillId="0" borderId="21"/>
    <xf numFmtId="310" fontId="21" fillId="0" borderId="21"/>
    <xf numFmtId="0" fontId="21" fillId="0" borderId="21"/>
    <xf numFmtId="311" fontId="179" fillId="0" borderId="1">
      <alignment vertical="center"/>
    </xf>
    <xf numFmtId="0" fontId="25" fillId="0" borderId="0">
      <alignment vertical="center"/>
    </xf>
    <xf numFmtId="312" fontId="25" fillId="0" borderId="0">
      <alignment vertical="center"/>
    </xf>
    <xf numFmtId="313" fontId="21" fillId="0" borderId="0">
      <alignment vertical="center"/>
    </xf>
    <xf numFmtId="233" fontId="21" fillId="0" borderId="7" applyFill="0" applyBorder="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21" fillId="0" borderId="0" applyFont="0" applyFill="0" applyBorder="0" applyAlignment="0" applyProtection="0"/>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36"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92" fillId="0" borderId="0" applyFont="0" applyFill="0" applyBorder="0" applyAlignment="0" applyProtection="0">
      <alignment vertical="center"/>
    </xf>
    <xf numFmtId="41" fontId="21" fillId="0" borderId="0" applyFont="0" applyFill="0" applyBorder="0" applyAlignment="0" applyProtection="0">
      <alignment vertical="center"/>
    </xf>
    <xf numFmtId="210" fontId="162" fillId="0" borderId="0" applyFont="0" applyFill="0" applyBorder="0" applyAlignment="0" applyProtection="0"/>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314" fontId="38" fillId="0" borderId="0" applyFont="0" applyFill="0" applyBorder="0" applyAlignment="0" applyProtection="0"/>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41" fontId="14" fillId="0" borderId="0" applyFont="0" applyFill="0" applyBorder="0" applyAlignment="0" applyProtection="0">
      <alignment vertical="center"/>
    </xf>
    <xf numFmtId="41" fontId="34" fillId="0" borderId="0" applyFont="0" applyFill="0" applyBorder="0" applyAlignment="0" applyProtection="0">
      <alignment vertical="center"/>
    </xf>
    <xf numFmtId="234" fontId="68" fillId="0" borderId="0" applyFont="0" applyFill="0" applyBorder="0" applyAlignment="0" applyProtection="0"/>
    <xf numFmtId="41" fontId="34" fillId="0" borderId="0" applyFont="0" applyFill="0" applyBorder="0" applyAlignment="0" applyProtection="0">
      <alignment vertical="center"/>
    </xf>
    <xf numFmtId="314" fontId="38"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41" fontId="24"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alignment vertical="center"/>
    </xf>
    <xf numFmtId="41" fontId="24" fillId="0" borderId="0" applyFont="0" applyFill="0" applyBorder="0" applyAlignment="0" applyProtection="0">
      <alignment vertical="center"/>
    </xf>
    <xf numFmtId="210" fontId="36" fillId="0" borderId="0" applyFont="0" applyFill="0" applyBorder="0" applyAlignment="0" applyProtection="0"/>
    <xf numFmtId="210" fontId="36" fillId="0" borderId="0" applyFont="0" applyFill="0" applyBorder="0" applyAlignment="0" applyProtection="0"/>
    <xf numFmtId="41" fontId="21" fillId="0" borderId="0" applyFont="0" applyFill="0" applyBorder="0" applyAlignment="0" applyProtection="0"/>
    <xf numFmtId="210" fontId="36" fillId="0" borderId="0" applyFont="0" applyFill="0" applyBorder="0" applyAlignment="0" applyProtection="0"/>
    <xf numFmtId="315" fontId="162"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210" fontId="36" fillId="0" borderId="0" applyFont="0" applyFill="0" applyBorder="0" applyAlignment="0" applyProtection="0"/>
    <xf numFmtId="0" fontId="25" fillId="0" borderId="0" applyFont="0" applyFill="0" applyBorder="0" applyAlignment="0" applyProtection="0"/>
    <xf numFmtId="41" fontId="34" fillId="0" borderId="0" applyFont="0" applyFill="0" applyBorder="0" applyAlignment="0" applyProtection="0">
      <alignment vertical="center"/>
    </xf>
    <xf numFmtId="179" fontId="38" fillId="0" borderId="0" applyFont="0" applyFill="0" applyBorder="0" applyAlignment="0" applyProtection="0"/>
    <xf numFmtId="179" fontId="38" fillId="0" borderId="0" applyFont="0" applyFill="0" applyBorder="0" applyAlignment="0" applyProtection="0"/>
    <xf numFmtId="179" fontId="38" fillId="0" borderId="0" applyFont="0" applyFill="0" applyBorder="0" applyAlignment="0" applyProtection="0"/>
    <xf numFmtId="41" fontId="34" fillId="0" borderId="0" applyFont="0" applyFill="0" applyBorder="0" applyAlignment="0" applyProtection="0">
      <alignment vertical="center"/>
    </xf>
    <xf numFmtId="216" fontId="36" fillId="0" borderId="0" applyFont="0" applyFill="0" applyBorder="0" applyAlignment="0" applyProtection="0"/>
    <xf numFmtId="207" fontId="107" fillId="0" borderId="0"/>
    <xf numFmtId="210" fontId="162" fillId="0" borderId="0" applyFont="0" applyFill="0" applyBorder="0" applyAlignment="0" applyProtection="0"/>
    <xf numFmtId="41" fontId="21" fillId="0" borderId="0" applyFont="0" applyFill="0" applyBorder="0" applyAlignment="0" applyProtection="0">
      <alignment vertical="center"/>
    </xf>
    <xf numFmtId="41" fontId="24" fillId="0" borderId="0" applyFont="0" applyFill="0" applyBorder="0" applyAlignment="0" applyProtection="0"/>
    <xf numFmtId="41" fontId="34" fillId="0" borderId="0" applyFont="0" applyFill="0" applyBorder="0" applyAlignment="0" applyProtection="0">
      <alignment vertical="center"/>
    </xf>
    <xf numFmtId="316" fontId="38" fillId="0" borderId="0" applyFont="0" applyFill="0" applyBorder="0" applyAlignment="0" applyProtection="0"/>
    <xf numFmtId="229" fontId="38" fillId="0" borderId="0" applyFont="0" applyFill="0" applyBorder="0" applyAlignment="0" applyProtection="0"/>
    <xf numFmtId="316" fontId="38" fillId="0" borderId="0" applyFont="0" applyFill="0" applyBorder="0" applyAlignment="0" applyProtection="0"/>
    <xf numFmtId="316" fontId="38" fillId="0" borderId="0" applyFont="0" applyFill="0" applyBorder="0" applyAlignment="0" applyProtection="0"/>
    <xf numFmtId="316" fontId="38" fillId="0" borderId="0" applyFont="0" applyFill="0" applyBorder="0" applyAlignment="0" applyProtection="0"/>
    <xf numFmtId="316" fontId="38" fillId="0" borderId="0" applyFont="0" applyFill="0" applyBorder="0" applyAlignment="0" applyProtection="0"/>
    <xf numFmtId="316" fontId="38" fillId="0" borderId="0" applyFont="0" applyFill="0" applyBorder="0" applyAlignment="0" applyProtection="0"/>
    <xf numFmtId="0" fontId="70" fillId="0" borderId="0"/>
    <xf numFmtId="0" fontId="22" fillId="0" borderId="0"/>
    <xf numFmtId="0" fontId="163" fillId="0" borderId="0">
      <protection locked="0"/>
    </xf>
    <xf numFmtId="0" fontId="28" fillId="0" borderId="0"/>
    <xf numFmtId="0" fontId="28" fillId="0" borderId="0"/>
    <xf numFmtId="0" fontId="64" fillId="0" borderId="0"/>
    <xf numFmtId="0" fontId="70" fillId="0" borderId="0"/>
    <xf numFmtId="0" fontId="22" fillId="0" borderId="0"/>
    <xf numFmtId="0" fontId="70" fillId="0" borderId="0"/>
    <xf numFmtId="0" fontId="70" fillId="0" borderId="0"/>
    <xf numFmtId="0" fontId="64" fillId="0" borderId="0"/>
    <xf numFmtId="0" fontId="163" fillId="0" borderId="0">
      <protection locked="0"/>
    </xf>
    <xf numFmtId="0" fontId="28" fillId="0" borderId="0"/>
    <xf numFmtId="0" fontId="28" fillId="0" borderId="0"/>
    <xf numFmtId="0" fontId="64" fillId="0" borderId="0"/>
    <xf numFmtId="0" fontId="70" fillId="0" borderId="0"/>
    <xf numFmtId="0" fontId="28" fillId="0" borderId="0"/>
    <xf numFmtId="0" fontId="28" fillId="0" borderId="0"/>
    <xf numFmtId="0" fontId="163" fillId="0" borderId="0">
      <protection locked="0"/>
    </xf>
    <xf numFmtId="0" fontId="64" fillId="0" borderId="0"/>
    <xf numFmtId="0" fontId="70" fillId="0" borderId="0"/>
    <xf numFmtId="0" fontId="22" fillId="0" borderId="0"/>
    <xf numFmtId="0" fontId="49" fillId="0" borderId="0"/>
    <xf numFmtId="0" fontId="28" fillId="0" borderId="0"/>
    <xf numFmtId="0" fontId="70" fillId="0" borderId="0"/>
    <xf numFmtId="0" fontId="22" fillId="0" borderId="0"/>
    <xf numFmtId="0" fontId="163" fillId="0" borderId="0">
      <protection locked="0"/>
    </xf>
    <xf numFmtId="0" fontId="28" fillId="0" borderId="0"/>
    <xf numFmtId="0" fontId="64" fillId="0" borderId="0"/>
    <xf numFmtId="0" fontId="70" fillId="0" borderId="0"/>
    <xf numFmtId="0" fontId="70" fillId="0" borderId="0"/>
    <xf numFmtId="0" fontId="22" fillId="0" borderId="0"/>
    <xf numFmtId="0" fontId="70" fillId="0" borderId="0"/>
    <xf numFmtId="0" fontId="22" fillId="0" borderId="0"/>
    <xf numFmtId="0" fontId="64" fillId="0" borderId="0"/>
    <xf numFmtId="0" fontId="163" fillId="0" borderId="0">
      <protection locked="0"/>
    </xf>
    <xf numFmtId="0" fontId="28" fillId="0" borderId="0"/>
    <xf numFmtId="0" fontId="64" fillId="0" borderId="0"/>
    <xf numFmtId="0" fontId="70" fillId="0" borderId="0"/>
    <xf numFmtId="0" fontId="70" fillId="0" borderId="0"/>
    <xf numFmtId="0" fontId="28" fillId="0" borderId="0"/>
    <xf numFmtId="0" fontId="163" fillId="0" borderId="0">
      <protection locked="0"/>
    </xf>
    <xf numFmtId="0" fontId="64" fillId="0" borderId="0"/>
    <xf numFmtId="0" fontId="22" fillId="0" borderId="0"/>
    <xf numFmtId="0" fontId="49" fillId="0" borderId="0"/>
    <xf numFmtId="0" fontId="163" fillId="0" borderId="0">
      <protection locked="0"/>
    </xf>
    <xf numFmtId="0" fontId="64" fillId="0" borderId="0"/>
    <xf numFmtId="0" fontId="22" fillId="0" borderId="0"/>
    <xf numFmtId="0" fontId="28" fillId="0" borderId="0"/>
    <xf numFmtId="0" fontId="64" fillId="0" borderId="0"/>
    <xf numFmtId="0" fontId="70" fillId="0" borderId="0"/>
    <xf numFmtId="0" fontId="22" fillId="0" borderId="0"/>
    <xf numFmtId="0" fontId="163" fillId="0" borderId="0">
      <protection locked="0"/>
    </xf>
    <xf numFmtId="0" fontId="28" fillId="0" borderId="0"/>
    <xf numFmtId="0" fontId="64" fillId="0" borderId="0"/>
    <xf numFmtId="0" fontId="70" fillId="0" borderId="0"/>
    <xf numFmtId="0" fontId="22" fillId="0" borderId="0"/>
    <xf numFmtId="0" fontId="70" fillId="0" borderId="0"/>
    <xf numFmtId="0" fontId="22" fillId="0" borderId="0"/>
    <xf numFmtId="0" fontId="22" fillId="0" borderId="0"/>
    <xf numFmtId="0" fontId="64" fillId="0" borderId="0"/>
    <xf numFmtId="0" fontId="163" fillId="0" borderId="0">
      <protection locked="0"/>
    </xf>
    <xf numFmtId="0" fontId="28" fillId="0" borderId="0"/>
    <xf numFmtId="0" fontId="64" fillId="0" borderId="0"/>
    <xf numFmtId="0" fontId="70" fillId="0" borderId="0"/>
    <xf numFmtId="0" fontId="28" fillId="0" borderId="0"/>
    <xf numFmtId="0" fontId="163" fillId="0" borderId="0">
      <protection locked="0"/>
    </xf>
    <xf numFmtId="0" fontId="28" fillId="0" borderId="0"/>
    <xf numFmtId="0" fontId="64" fillId="0" borderId="0"/>
    <xf numFmtId="0" fontId="22" fillId="0" borderId="0"/>
    <xf numFmtId="0" fontId="49" fillId="0" borderId="0"/>
    <xf numFmtId="0" fontId="28" fillId="0" borderId="0"/>
    <xf numFmtId="0" fontId="39" fillId="0" borderId="80"/>
    <xf numFmtId="0" fontId="193" fillId="0" borderId="78">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26" fillId="0" borderId="68"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275" fontId="21" fillId="0" borderId="0" applyFont="0" applyFill="0" applyBorder="0" applyAlignment="0" applyProtection="0"/>
    <xf numFmtId="317" fontId="21" fillId="0" borderId="0" applyFont="0" applyFill="0" applyBorder="0" applyAlignment="0" applyProtection="0"/>
    <xf numFmtId="275" fontId="21" fillId="0" borderId="0" applyFont="0" applyFill="0" applyBorder="0" applyAlignment="0" applyProtection="0"/>
    <xf numFmtId="318" fontId="21" fillId="0" borderId="0" applyFont="0" applyFill="0" applyBorder="0" applyAlignment="0" applyProtection="0"/>
    <xf numFmtId="0" fontId="164" fillId="0" borderId="0" applyFont="0" applyFill="0" applyBorder="0" applyAlignment="0" applyProtection="0"/>
    <xf numFmtId="270" fontId="40" fillId="0" borderId="0" applyFont="0" applyFill="0" applyBorder="0" applyAlignment="0" applyProtection="0"/>
    <xf numFmtId="274" fontId="164" fillId="0" borderId="0" applyFont="0" applyFill="0" applyBorder="0" applyAlignment="0" applyProtection="0"/>
    <xf numFmtId="270" fontId="40" fillId="0" borderId="0" applyFont="0" applyFill="0" applyBorder="0" applyAlignment="0" applyProtection="0"/>
    <xf numFmtId="274" fontId="164" fillId="0" borderId="0" applyFont="0" applyFill="0" applyBorder="0" applyAlignment="0" applyProtection="0"/>
    <xf numFmtId="270" fontId="40" fillId="0" borderId="0" applyFont="0" applyFill="0" applyBorder="0" applyAlignment="0" applyProtection="0"/>
    <xf numFmtId="274" fontId="164" fillId="0" borderId="0" applyFont="0" applyFill="0" applyBorder="0" applyAlignment="0" applyProtection="0"/>
    <xf numFmtId="275" fontId="21" fillId="0" borderId="0" applyFont="0" applyFill="0" applyBorder="0" applyAlignment="0" applyProtection="0"/>
    <xf numFmtId="274" fontId="164" fillId="0" borderId="0" applyFont="0" applyFill="0" applyBorder="0" applyAlignment="0" applyProtection="0"/>
    <xf numFmtId="319" fontId="21" fillId="0" borderId="0" applyFont="0" applyFill="0" applyBorder="0" applyAlignment="0" applyProtection="0"/>
    <xf numFmtId="275" fontId="21" fillId="0" borderId="0" applyFont="0" applyFill="0" applyBorder="0" applyAlignment="0" applyProtection="0"/>
    <xf numFmtId="319" fontId="21" fillId="0" borderId="0" applyFont="0" applyFill="0" applyBorder="0" applyAlignment="0" applyProtection="0"/>
    <xf numFmtId="270" fontId="40" fillId="0" borderId="0" applyFont="0" applyFill="0" applyBorder="0" applyAlignment="0" applyProtection="0"/>
    <xf numFmtId="320" fontId="24" fillId="0" borderId="0" applyFont="0" applyFill="0" applyBorder="0" applyAlignment="0" applyProtection="0"/>
    <xf numFmtId="319" fontId="21" fillId="0" borderId="0" applyFont="0" applyFill="0" applyBorder="0" applyAlignment="0" applyProtection="0"/>
    <xf numFmtId="270" fontId="40" fillId="0" borderId="0" applyFont="0" applyFill="0" applyBorder="0" applyAlignment="0" applyProtection="0"/>
    <xf numFmtId="319" fontId="21" fillId="0" borderId="0" applyFont="0" applyFill="0" applyBorder="0" applyAlignment="0" applyProtection="0"/>
    <xf numFmtId="274" fontId="164" fillId="0" borderId="0" applyFont="0" applyFill="0" applyBorder="0" applyAlignment="0" applyProtection="0"/>
    <xf numFmtId="274" fontId="164" fillId="0" borderId="0" applyFont="0" applyFill="0" applyBorder="0" applyAlignment="0" applyProtection="0"/>
    <xf numFmtId="319" fontId="21" fillId="0" borderId="0" applyFont="0" applyFill="0" applyBorder="0" applyAlignment="0" applyProtection="0"/>
    <xf numFmtId="275" fontId="21" fillId="0" borderId="0" applyFont="0" applyFill="0" applyBorder="0" applyAlignment="0" applyProtection="0"/>
    <xf numFmtId="317" fontId="21" fillId="0" borderId="0" applyFont="0" applyFill="0" applyBorder="0" applyAlignment="0" applyProtection="0"/>
    <xf numFmtId="274" fontId="164" fillId="0" borderId="0" applyFont="0" applyFill="0" applyBorder="0" applyAlignment="0" applyProtection="0"/>
    <xf numFmtId="319" fontId="21" fillId="0" borderId="0" applyFont="0" applyFill="0" applyBorder="0" applyAlignment="0" applyProtection="0"/>
    <xf numFmtId="319" fontId="21" fillId="0" borderId="0" applyFont="0" applyFill="0" applyBorder="0" applyAlignment="0" applyProtection="0"/>
    <xf numFmtId="274" fontId="164" fillId="0" borderId="0" applyFont="0" applyFill="0" applyBorder="0" applyAlignment="0" applyProtection="0"/>
    <xf numFmtId="274" fontId="164" fillId="0" borderId="0" applyFont="0" applyFill="0" applyBorder="0" applyAlignment="0" applyProtection="0"/>
    <xf numFmtId="319" fontId="21" fillId="0" borderId="0" applyFont="0" applyFill="0" applyBorder="0" applyAlignment="0" applyProtection="0"/>
    <xf numFmtId="321" fontId="24" fillId="0" borderId="0" applyFont="0" applyFill="0" applyBorder="0" applyAlignment="0" applyProtection="0"/>
    <xf numFmtId="274" fontId="164" fillId="0" borderId="0" applyFont="0" applyFill="0" applyBorder="0" applyAlignment="0" applyProtection="0"/>
    <xf numFmtId="275" fontId="21" fillId="0" borderId="0" applyFont="0" applyFill="0" applyBorder="0" applyAlignment="0" applyProtection="0"/>
    <xf numFmtId="274" fontId="164" fillId="0" borderId="0" applyFont="0" applyFill="0" applyBorder="0" applyAlignment="0" applyProtection="0"/>
    <xf numFmtId="0" fontId="164" fillId="0" borderId="0" applyFont="0" applyFill="0" applyBorder="0" applyAlignment="0" applyProtection="0"/>
    <xf numFmtId="275" fontId="21" fillId="0" borderId="0" applyFont="0" applyFill="0" applyBorder="0" applyAlignment="0" applyProtection="0"/>
    <xf numFmtId="320" fontId="24" fillId="0" borderId="0" applyFont="0" applyFill="0" applyBorder="0" applyAlignment="0" applyProtection="0"/>
    <xf numFmtId="270" fontId="40" fillId="0" borderId="0" applyFont="0" applyFill="0" applyBorder="0" applyAlignment="0" applyProtection="0"/>
    <xf numFmtId="274" fontId="164" fillId="0" borderId="0" applyFont="0" applyFill="0" applyBorder="0" applyAlignment="0" applyProtection="0"/>
    <xf numFmtId="275" fontId="21" fillId="0" borderId="0" applyFont="0" applyFill="0" applyBorder="0" applyAlignment="0" applyProtection="0"/>
    <xf numFmtId="275" fontId="21" fillId="0" borderId="0" applyFont="0" applyFill="0" applyBorder="0" applyAlignment="0" applyProtection="0"/>
    <xf numFmtId="274" fontId="164" fillId="0" borderId="0" applyFont="0" applyFill="0" applyBorder="0" applyAlignment="0" applyProtection="0"/>
    <xf numFmtId="270" fontId="40" fillId="0" borderId="0" applyFont="0" applyFill="0" applyBorder="0" applyAlignment="0" applyProtection="0"/>
    <xf numFmtId="275" fontId="21" fillId="0" borderId="0" applyFont="0" applyFill="0" applyBorder="0" applyAlignment="0" applyProtection="0"/>
    <xf numFmtId="274" fontId="164" fillId="0" borderId="0" applyFont="0" applyFill="0" applyBorder="0" applyAlignment="0" applyProtection="0"/>
    <xf numFmtId="275" fontId="21" fillId="0" borderId="0" applyFont="0" applyFill="0" applyBorder="0" applyAlignment="0" applyProtection="0"/>
    <xf numFmtId="274" fontId="164" fillId="0" borderId="0" applyFont="0" applyFill="0" applyBorder="0" applyAlignment="0" applyProtection="0"/>
    <xf numFmtId="274" fontId="164" fillId="0" borderId="0" applyFont="0" applyFill="0" applyBorder="0" applyAlignment="0" applyProtection="0"/>
    <xf numFmtId="275" fontId="21" fillId="0" borderId="0" applyFont="0" applyFill="0" applyBorder="0" applyAlignment="0" applyProtection="0"/>
    <xf numFmtId="275" fontId="21" fillId="0" borderId="0" applyFont="0" applyFill="0" applyBorder="0" applyAlignment="0" applyProtection="0"/>
    <xf numFmtId="322" fontId="21" fillId="0" borderId="0" applyFont="0" applyFill="0" applyBorder="0" applyAlignment="0" applyProtection="0"/>
    <xf numFmtId="49" fontId="24" fillId="0" borderId="2" applyNumberFormat="0" applyAlignment="0"/>
    <xf numFmtId="305" fontId="194" fillId="0" borderId="91">
      <alignment vertical="center"/>
    </xf>
    <xf numFmtId="286" fontId="161" fillId="0" borderId="78" applyFill="0" applyProtection="0">
      <alignment vertical="center" shrinkToFit="1"/>
    </xf>
    <xf numFmtId="180" fontId="195" fillId="0" borderId="78" applyFill="0" applyBorder="0" applyProtection="0">
      <alignment vertical="center"/>
    </xf>
    <xf numFmtId="305" fontId="195" fillId="0" borderId="78">
      <alignment vertical="center"/>
    </xf>
    <xf numFmtId="179" fontId="161" fillId="49" borderId="23" applyBorder="0" applyProtection="0">
      <alignment vertical="center"/>
    </xf>
    <xf numFmtId="179" fontId="195" fillId="5" borderId="80" applyProtection="0">
      <alignment vertical="center" shrinkToFit="1"/>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4" fontId="182" fillId="0" borderId="0" applyFont="0" applyFill="0" applyBorder="0" applyAlignment="0" applyProtection="0"/>
    <xf numFmtId="3" fontId="182" fillId="0" borderId="0" applyFont="0" applyFill="0" applyBorder="0" applyAlignment="0" applyProtection="0"/>
    <xf numFmtId="323" fontId="21" fillId="0" borderId="0">
      <protection locked="0"/>
    </xf>
    <xf numFmtId="0" fontId="194" fillId="0" borderId="89">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173" fillId="0" borderId="75" applyNumberFormat="0" applyFill="0" applyAlignment="0" applyProtection="0">
      <alignment vertical="center"/>
    </xf>
    <xf numFmtId="0" fontId="25" fillId="0" borderId="0">
      <alignment vertical="center"/>
    </xf>
    <xf numFmtId="0" fontId="196" fillId="0" borderId="0">
      <alignment horizontal="centerContinuous"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74" fillId="0" borderId="7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66" applyNumberFormat="0" applyFill="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25" fillId="0" borderId="1">
      <alignment horizontal="distributed" vertical="center" justifyLastLine="1"/>
    </xf>
    <xf numFmtId="0" fontId="25" fillId="0" borderId="21">
      <alignment horizontal="distributed" vertical="top" justifyLastLine="1"/>
    </xf>
    <xf numFmtId="0" fontId="25" fillId="0" borderId="79">
      <alignment horizontal="distributed" justifyLastLine="1"/>
    </xf>
    <xf numFmtId="234" fontId="197" fillId="0" borderId="0">
      <alignment vertical="center"/>
    </xf>
    <xf numFmtId="305" fontId="198" fillId="0" borderId="78">
      <alignment vertical="center"/>
    </xf>
    <xf numFmtId="305" fontId="199" fillId="0" borderId="78">
      <alignment vertical="center"/>
    </xf>
    <xf numFmtId="305" fontId="199" fillId="0" borderId="78">
      <alignment vertical="center"/>
    </xf>
    <xf numFmtId="305" fontId="199" fillId="0" borderId="78">
      <alignment vertical="center"/>
    </xf>
    <xf numFmtId="0" fontId="200" fillId="0" borderId="0">
      <alignment vertical="center"/>
    </xf>
    <xf numFmtId="305" fontId="201" fillId="0" borderId="78">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305" fontId="202" fillId="0" borderId="78">
      <alignment vertical="center"/>
    </xf>
    <xf numFmtId="305" fontId="21" fillId="0" borderId="78">
      <alignment vertical="center"/>
      <protection locked="0"/>
    </xf>
    <xf numFmtId="179" fontId="157" fillId="0" borderId="0">
      <alignment vertical="center"/>
    </xf>
    <xf numFmtId="0" fontId="203" fillId="0" borderId="0">
      <alignment vertical="center"/>
      <protection locked="0"/>
    </xf>
    <xf numFmtId="0" fontId="204" fillId="0" borderId="78">
      <alignment horizontal="distributed"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234" fontId="25" fillId="0" borderId="0" applyNumberFormat="0" applyFont="0" applyFill="0" applyBorder="0" applyProtection="0">
      <alignment vertical="center"/>
    </xf>
    <xf numFmtId="286" fontId="25" fillId="37" borderId="0" applyFill="0" applyBorder="0" applyProtection="0">
      <alignment horizontal="right"/>
    </xf>
    <xf numFmtId="324" fontId="171" fillId="0" borderId="0" applyFont="0" applyFill="0" applyBorder="0" applyAlignment="0" applyProtection="0">
      <alignment vertical="center"/>
    </xf>
    <xf numFmtId="325" fontId="171" fillId="0" borderId="0" applyFont="0" applyFill="0" applyBorder="0" applyAlignment="0" applyProtection="0">
      <alignment vertical="center"/>
    </xf>
    <xf numFmtId="3" fontId="140" fillId="0" borderId="0" applyFill="0" applyBorder="0" applyProtection="0"/>
    <xf numFmtId="290" fontId="25" fillId="0" borderId="0" applyFill="0" applyBorder="0" applyProtection="0"/>
    <xf numFmtId="290" fontId="25" fillId="0" borderId="0" applyFill="0" applyBorder="0" applyProtection="0"/>
    <xf numFmtId="286" fontId="140" fillId="0" borderId="0" applyFill="0" applyBorder="0" applyProtection="0"/>
    <xf numFmtId="249" fontId="25" fillId="0" borderId="0" applyFill="0" applyBorder="0" applyProtection="0"/>
    <xf numFmtId="4" fontId="140" fillId="0" borderId="0" applyFill="0" applyBorder="0" applyProtection="0"/>
    <xf numFmtId="326" fontId="25" fillId="0" borderId="0" applyFill="0" applyBorder="0" applyProtection="0"/>
    <xf numFmtId="327" fontId="25" fillId="0" borderId="0" applyFill="0" applyBorder="0" applyProtection="0"/>
    <xf numFmtId="328" fontId="25" fillId="0" borderId="0" applyFill="0" applyBorder="0" applyProtection="0"/>
    <xf numFmtId="328" fontId="25" fillId="0" borderId="0"/>
    <xf numFmtId="234" fontId="68" fillId="0" borderId="17"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4" fillId="0" borderId="0" applyFont="0" applyFill="0" applyBorder="0" applyAlignment="0" applyProtection="0"/>
    <xf numFmtId="329" fontId="22" fillId="0" borderId="0" applyFont="0" applyFill="0" applyBorder="0" applyAlignment="0" applyProtection="0"/>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5" fillId="0" borderId="0">
      <protection locked="0"/>
    </xf>
    <xf numFmtId="10" fontId="182" fillId="0" borderId="0" applyFont="0" applyFill="0" applyBorder="0" applyAlignment="0" applyProtection="0"/>
    <xf numFmtId="330" fontId="21" fillId="0" borderId="0">
      <protection locked="0"/>
    </xf>
    <xf numFmtId="0" fontId="68" fillId="0" borderId="79">
      <alignment horizontal="distributed" justifyLastLine="1"/>
    </xf>
    <xf numFmtId="0" fontId="68" fillId="0" borderId="92">
      <alignment horizontal="distributed" vertical="center" justifyLastLine="1"/>
    </xf>
    <xf numFmtId="0" fontId="68" fillId="0" borderId="93">
      <alignment horizontal="distributed" vertical="top" justifyLastLine="1"/>
    </xf>
    <xf numFmtId="0" fontId="21" fillId="0" borderId="0"/>
    <xf numFmtId="0" fontId="162" fillId="0" borderId="0"/>
    <xf numFmtId="0" fontId="21" fillId="0" borderId="0"/>
    <xf numFmtId="0" fontId="21" fillId="0" borderId="0"/>
    <xf numFmtId="0" fontId="21" fillId="0" borderId="0"/>
    <xf numFmtId="0" fontId="21" fillId="0" borderId="0"/>
    <xf numFmtId="0" fontId="21" fillId="0" borderId="0"/>
    <xf numFmtId="0" fontId="21" fillId="0" borderId="0"/>
    <xf numFmtId="0" fontId="36" fillId="0" borderId="0"/>
    <xf numFmtId="0" fontId="22" fillId="0" borderId="0"/>
    <xf numFmtId="0" fontId="22" fillId="0" borderId="0"/>
    <xf numFmtId="0" fontId="36" fillId="0" borderId="0"/>
    <xf numFmtId="0" fontId="22" fillId="0" borderId="0"/>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22" fillId="0" borderId="0"/>
    <xf numFmtId="0" fontId="21" fillId="0" borderId="0"/>
    <xf numFmtId="0" fontId="36" fillId="0" borderId="0"/>
    <xf numFmtId="0" fontId="21" fillId="0" borderId="0">
      <alignment vertical="center"/>
    </xf>
    <xf numFmtId="0" fontId="34" fillId="0" borderId="0">
      <alignment vertical="center"/>
    </xf>
    <xf numFmtId="0" fontId="36" fillId="0" borderId="0"/>
    <xf numFmtId="0" fontId="22" fillId="0" borderId="0"/>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192" fillId="0" borderId="0">
      <alignment vertical="center"/>
    </xf>
    <xf numFmtId="0" fontId="21" fillId="0" borderId="0"/>
    <xf numFmtId="0" fontId="36" fillId="0" borderId="0"/>
    <xf numFmtId="0" fontId="21" fillId="0" borderId="0"/>
    <xf numFmtId="0" fontId="36" fillId="0" borderId="0"/>
    <xf numFmtId="0" fontId="14" fillId="0" borderId="0">
      <alignment vertical="center"/>
    </xf>
    <xf numFmtId="0" fontId="36" fillId="0" borderId="0"/>
    <xf numFmtId="0" fontId="21" fillId="0" borderId="0">
      <alignment vertical="center"/>
    </xf>
    <xf numFmtId="0" fontId="36" fillId="0" borderId="0"/>
    <xf numFmtId="0" fontId="37" fillId="0" borderId="0">
      <alignment vertical="center"/>
    </xf>
    <xf numFmtId="0" fontId="21" fillId="0" borderId="0">
      <alignment vertical="center"/>
    </xf>
    <xf numFmtId="0" fontId="37" fillId="0" borderId="0">
      <alignment vertical="center"/>
    </xf>
    <xf numFmtId="0" fontId="21" fillId="0" borderId="0">
      <alignment vertical="center"/>
    </xf>
    <xf numFmtId="0" fontId="37" fillId="0" borderId="0">
      <alignment vertical="center"/>
    </xf>
    <xf numFmtId="0" fontId="38" fillId="0" borderId="0"/>
    <xf numFmtId="0" fontId="37" fillId="0" borderId="0">
      <alignment vertical="center"/>
    </xf>
    <xf numFmtId="0" fontId="14" fillId="0" borderId="0">
      <alignment vertical="center"/>
    </xf>
    <xf numFmtId="0" fontId="37" fillId="0" borderId="0">
      <alignment vertical="center"/>
    </xf>
    <xf numFmtId="0" fontId="14" fillId="0" borderId="0">
      <alignment vertical="center"/>
    </xf>
    <xf numFmtId="0" fontId="37" fillId="0" borderId="0">
      <alignment vertical="center"/>
    </xf>
    <xf numFmtId="0" fontId="21"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162" fillId="0" borderId="0"/>
    <xf numFmtId="0" fontId="21" fillId="0" borderId="0">
      <alignment vertical="center"/>
    </xf>
    <xf numFmtId="0" fontId="21" fillId="0" borderId="0"/>
    <xf numFmtId="0" fontId="22" fillId="0" borderId="0"/>
    <xf numFmtId="0" fontId="34" fillId="0" borderId="0">
      <alignment vertical="center"/>
    </xf>
    <xf numFmtId="0" fontId="37" fillId="0" borderId="0">
      <alignment vertical="center"/>
    </xf>
    <xf numFmtId="0" fontId="21" fillId="0" borderId="0"/>
    <xf numFmtId="0" fontId="22" fillId="0" borderId="0"/>
    <xf numFmtId="0" fontId="22" fillId="0" borderId="0"/>
    <xf numFmtId="0" fontId="36" fillId="0" borderId="0"/>
    <xf numFmtId="0" fontId="36" fillId="0" borderId="0"/>
    <xf numFmtId="0" fontId="22" fillId="0" borderId="0" applyNumberFormat="0" applyFont="0" applyFill="0" applyBorder="0" applyAlignment="0" applyProtection="0"/>
    <xf numFmtId="0" fontId="36" fillId="0" borderId="0"/>
    <xf numFmtId="0" fontId="37" fillId="0" borderId="0">
      <alignment vertical="center"/>
    </xf>
    <xf numFmtId="0" fontId="36" fillId="0" borderId="0"/>
    <xf numFmtId="0" fontId="21" fillId="0" borderId="0">
      <alignment vertical="center"/>
    </xf>
    <xf numFmtId="0" fontId="21" fillId="0" borderId="0"/>
    <xf numFmtId="0" fontId="22" fillId="0" borderId="0"/>
    <xf numFmtId="0" fontId="21" fillId="0" borderId="0"/>
    <xf numFmtId="0" fontId="21" fillId="0" borderId="0"/>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2" fillId="0" borderId="0"/>
    <xf numFmtId="0" fontId="37" fillId="0" borderId="0">
      <alignment vertical="center"/>
    </xf>
    <xf numFmtId="0" fontId="37" fillId="0" borderId="0">
      <alignment vertical="center"/>
    </xf>
    <xf numFmtId="0" fontId="22" fillId="0" borderId="0"/>
    <xf numFmtId="0" fontId="21" fillId="0" borderId="0">
      <alignment vertical="center"/>
    </xf>
    <xf numFmtId="0" fontId="162" fillId="0" borderId="0"/>
    <xf numFmtId="0" fontId="21" fillId="0" borderId="0">
      <alignment vertical="center"/>
    </xf>
    <xf numFmtId="0" fontId="162" fillId="0" borderId="0"/>
    <xf numFmtId="0" fontId="22" fillId="0" borderId="0"/>
    <xf numFmtId="305" fontId="204" fillId="0" borderId="78">
      <alignment horizontal="distributed" vertical="center"/>
    </xf>
    <xf numFmtId="0" fontId="205"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6" fillId="0" borderId="0" applyNumberFormat="0" applyFill="0" applyBorder="0" applyAlignment="0" applyProtection="0">
      <alignment vertical="top"/>
      <protection locked="0"/>
    </xf>
    <xf numFmtId="0" fontId="207" fillId="0" borderId="0" applyNumberFormat="0" applyFill="0" applyBorder="0" applyAlignment="0" applyProtection="0">
      <alignment vertical="top"/>
      <protection locked="0"/>
    </xf>
    <xf numFmtId="0" fontId="182" fillId="0" borderId="25" applyNumberFormat="0" applyFont="0" applyFill="0" applyAlignment="0" applyProtection="0"/>
    <xf numFmtId="3" fontId="208" fillId="0" borderId="0" applyBorder="0">
      <alignment horizontal="center" vertical="center"/>
    </xf>
    <xf numFmtId="0" fontId="21" fillId="0" borderId="0" applyFont="0" applyFill="0" applyBorder="0" applyAlignment="0" applyProtection="0"/>
    <xf numFmtId="0" fontId="25" fillId="0" borderId="0">
      <protection locked="0"/>
    </xf>
    <xf numFmtId="0" fontId="25" fillId="0" borderId="0" applyFont="0" applyFill="0" applyBorder="0" applyAlignment="0" applyProtection="0"/>
    <xf numFmtId="331" fontId="21" fillId="0" borderId="0">
      <protection locked="0"/>
    </xf>
    <xf numFmtId="0" fontId="182" fillId="0" borderId="0" applyFont="0" applyFill="0" applyBorder="0" applyAlignment="0" applyProtection="0"/>
    <xf numFmtId="332" fontId="21" fillId="0" borderId="0">
      <protection locked="0"/>
    </xf>
    <xf numFmtId="226" fontId="31" fillId="0" borderId="0">
      <protection locked="0"/>
    </xf>
    <xf numFmtId="301" fontId="178" fillId="0" borderId="0">
      <protection locked="0"/>
    </xf>
    <xf numFmtId="301" fontId="178" fillId="0" borderId="0">
      <protection locked="0"/>
    </xf>
    <xf numFmtId="301" fontId="178" fillId="0" borderId="0">
      <protection locked="0"/>
    </xf>
    <xf numFmtId="301" fontId="178" fillId="0" borderId="0">
      <protection locked="0"/>
    </xf>
    <xf numFmtId="226" fontId="31" fillId="0" borderId="0">
      <protection locked="0"/>
    </xf>
    <xf numFmtId="301" fontId="178" fillId="0" borderId="0">
      <protection locked="0"/>
    </xf>
    <xf numFmtId="301" fontId="178" fillId="0" borderId="0">
      <protection locked="0"/>
    </xf>
    <xf numFmtId="301" fontId="178" fillId="0" borderId="0">
      <protection locked="0"/>
    </xf>
    <xf numFmtId="301" fontId="178" fillId="0" borderId="0">
      <protection locked="0"/>
    </xf>
    <xf numFmtId="226" fontId="158" fillId="0" borderId="0">
      <protection locked="0"/>
    </xf>
    <xf numFmtId="0" fontId="99"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0" fontId="99"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226" fontId="31" fillId="0" borderId="0">
      <protection locked="0"/>
    </xf>
    <xf numFmtId="301" fontId="178" fillId="0" borderId="0">
      <protection locked="0"/>
    </xf>
    <xf numFmtId="301" fontId="178" fillId="0" borderId="0">
      <protection locked="0"/>
    </xf>
    <xf numFmtId="301" fontId="178" fillId="0" borderId="0">
      <protection locked="0"/>
    </xf>
    <xf numFmtId="301" fontId="178" fillId="0" borderId="0">
      <protection locked="0"/>
    </xf>
    <xf numFmtId="226" fontId="158" fillId="0" borderId="0">
      <protection locked="0"/>
    </xf>
    <xf numFmtId="301" fontId="178" fillId="0" borderId="0">
      <protection locked="0"/>
    </xf>
    <xf numFmtId="301" fontId="178" fillId="0" borderId="0">
      <protection locked="0"/>
    </xf>
    <xf numFmtId="301" fontId="178" fillId="0" borderId="0">
      <protection locked="0"/>
    </xf>
    <xf numFmtId="301" fontId="178" fillId="0" borderId="0">
      <protection locked="0"/>
    </xf>
    <xf numFmtId="226" fontId="158" fillId="0" borderId="0">
      <protection locked="0"/>
    </xf>
    <xf numFmtId="0" fontId="42"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83" fillId="0" borderId="0" applyFont="0" applyFill="0" applyBorder="0" applyAlignment="0" applyProtection="0"/>
    <xf numFmtId="0" fontId="83" fillId="0" borderId="0" applyFont="0" applyFill="0" applyBorder="0" applyAlignment="0" applyProtection="0"/>
    <xf numFmtId="0" fontId="42" fillId="0" borderId="0" applyFont="0" applyFill="0" applyBorder="0" applyAlignment="0" applyProtection="0"/>
    <xf numFmtId="0" fontId="22" fillId="37" borderId="0" applyBorder="0" applyAlignment="0" applyProtection="0"/>
    <xf numFmtId="0" fontId="209" fillId="0" borderId="0" applyNumberFormat="0" applyFill="0" applyBorder="0" applyAlignment="0" applyProtection="0"/>
    <xf numFmtId="49" fontId="105" fillId="4" borderId="0" applyBorder="0">
      <alignment horizontal="right"/>
    </xf>
    <xf numFmtId="226" fontId="31" fillId="0" borderId="0">
      <protection locked="0"/>
    </xf>
    <xf numFmtId="301" fontId="178" fillId="0" borderId="0">
      <protection locked="0"/>
    </xf>
    <xf numFmtId="301" fontId="178" fillId="0" borderId="0">
      <protection locked="0"/>
    </xf>
    <xf numFmtId="301" fontId="178" fillId="0" borderId="0">
      <protection locked="0"/>
    </xf>
    <xf numFmtId="301" fontId="178" fillId="0" borderId="0">
      <protection locked="0"/>
    </xf>
    <xf numFmtId="226" fontId="158" fillId="0" borderId="0">
      <protection locked="0"/>
    </xf>
    <xf numFmtId="0" fontId="210" fillId="0" borderId="0"/>
    <xf numFmtId="0" fontId="83" fillId="0" borderId="0"/>
    <xf numFmtId="0" fontId="4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25" fillId="0" borderId="0" applyFill="0" applyBorder="0" applyAlignment="0"/>
    <xf numFmtId="0" fontId="21" fillId="0" borderId="0" applyFill="0" applyBorder="0" applyAlignment="0"/>
    <xf numFmtId="0" fontId="21" fillId="0" borderId="0" applyFill="0" applyBorder="0" applyAlignment="0"/>
    <xf numFmtId="0" fontId="22" fillId="0" borderId="0"/>
    <xf numFmtId="226" fontId="31" fillId="0" borderId="0">
      <protection locked="0"/>
    </xf>
    <xf numFmtId="0" fontId="105" fillId="50" borderId="1">
      <alignment horizontal="center"/>
    </xf>
    <xf numFmtId="0" fontId="211" fillId="51" borderId="94" applyNumberFormat="0" applyBorder="0" applyAlignment="0">
      <alignment horizontal="left" wrapText="1"/>
    </xf>
    <xf numFmtId="226" fontId="72" fillId="0" borderId="0">
      <protection locked="0"/>
    </xf>
    <xf numFmtId="38" fontId="22" fillId="0" borderId="0" applyFont="0" applyFill="0" applyBorder="0" applyAlignment="0" applyProtection="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333" fontId="70" fillId="0" borderId="0"/>
    <xf numFmtId="0" fontId="43" fillId="4" borderId="0"/>
    <xf numFmtId="0" fontId="212" fillId="4" borderId="0" applyNumberFormat="0" applyFill="0" applyBorder="0"/>
    <xf numFmtId="0" fontId="213" fillId="4" borderId="0" applyNumberFormat="0" applyFill="0" applyBorder="0"/>
    <xf numFmtId="0" fontId="214" fillId="4" borderId="0" applyNumberFormat="0" applyFill="0" applyBorder="0"/>
    <xf numFmtId="0" fontId="135" fillId="50" borderId="95" applyFont="0" applyBorder="0">
      <alignment horizontal="centerContinuous" vertical="center"/>
    </xf>
    <xf numFmtId="334" fontId="49" fillId="4" borderId="3" applyBorder="0"/>
    <xf numFmtId="226" fontId="72" fillId="0" borderId="0">
      <protection locked="0"/>
    </xf>
    <xf numFmtId="0" fontId="68" fillId="0" borderId="0" applyFont="0" applyFill="0" applyBorder="0" applyAlignment="0" applyProtection="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30" fontId="21" fillId="0" borderId="0"/>
    <xf numFmtId="335" fontId="21" fillId="0" borderId="0"/>
    <xf numFmtId="230"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230" fontId="21" fillId="0" borderId="0"/>
    <xf numFmtId="230" fontId="21" fillId="0" borderId="0"/>
    <xf numFmtId="230" fontId="21" fillId="0" borderId="0"/>
    <xf numFmtId="230" fontId="21" fillId="0" borderId="0"/>
    <xf numFmtId="230" fontId="21" fillId="0" borderId="0"/>
    <xf numFmtId="217" fontId="21" fillId="0" borderId="0"/>
    <xf numFmtId="301" fontId="21" fillId="0" borderId="0" applyFont="0" applyFill="0" applyBorder="0" applyAlignment="0" applyProtection="0"/>
    <xf numFmtId="5" fontId="22" fillId="0" borderId="0" applyFont="0" applyFill="0" applyBorder="0" applyAlignment="0" applyProtection="0"/>
    <xf numFmtId="336" fontId="70" fillId="0" borderId="0"/>
    <xf numFmtId="336" fontId="70" fillId="0" borderId="0"/>
    <xf numFmtId="0" fontId="22" fillId="0" borderId="0"/>
    <xf numFmtId="226" fontId="72" fillId="0" borderId="0">
      <protection locked="0"/>
    </xf>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216" fontId="21" fillId="0" borderId="0">
      <protection locked="0"/>
    </xf>
    <xf numFmtId="0" fontId="22" fillId="0" borderId="0" applyFont="0" applyFill="0" applyBorder="0" applyAlignment="0" applyProtection="0"/>
    <xf numFmtId="226" fontId="72"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140" fillId="0" borderId="0" applyProtection="0"/>
    <xf numFmtId="0" fontId="22" fillId="0" borderId="0" applyFont="0" applyFill="0" applyBorder="0" applyAlignment="0" applyProtection="0"/>
    <xf numFmtId="0" fontId="22" fillId="0" borderId="0" applyFont="0" applyFill="0" applyBorder="0" applyAlignment="0" applyProtection="0"/>
    <xf numFmtId="0" fontId="22" fillId="5" borderId="96" applyBorder="0"/>
    <xf numFmtId="337" fontId="22" fillId="5" borderId="97" applyBorder="0">
      <alignment horizontal="center"/>
    </xf>
    <xf numFmtId="338" fontId="70" fillId="0" borderId="0"/>
    <xf numFmtId="218" fontId="21" fillId="0" borderId="0" applyFont="0" applyFill="0" applyBorder="0" applyAlignment="0" applyProtection="0"/>
    <xf numFmtId="0" fontId="22" fillId="0" borderId="98" applyNumberFormat="0" applyFont="0" applyFill="0" applyAlignment="0" applyProtection="0"/>
    <xf numFmtId="0" fontId="49" fillId="4" borderId="0"/>
    <xf numFmtId="226" fontId="72" fillId="0" borderId="0">
      <protection locked="0"/>
    </xf>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16" fontId="21" fillId="0" borderId="0">
      <protection locked="0"/>
    </xf>
    <xf numFmtId="2" fontId="22" fillId="0" borderId="0" applyFont="0" applyFill="0" applyBorder="0" applyAlignment="0" applyProtection="0"/>
    <xf numFmtId="226" fontId="72"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 fontId="140" fillId="0" borderId="0" applyProtection="0"/>
    <xf numFmtId="2" fontId="22" fillId="0" borderId="0" applyFont="0" applyFill="0" applyBorder="0" applyAlignment="0" applyProtection="0"/>
    <xf numFmtId="2" fontId="22" fillId="0" borderId="0" applyFont="0" applyFill="0" applyBorder="0" applyAlignment="0" applyProtection="0"/>
    <xf numFmtId="38" fontId="49" fillId="37" borderId="0" applyNumberFormat="0" applyBorder="0" applyAlignment="0" applyProtection="0"/>
    <xf numFmtId="0" fontId="215" fillId="0" borderId="0">
      <alignment horizontal="left"/>
    </xf>
    <xf numFmtId="0" fontId="216" fillId="52" borderId="79" applyBorder="0" applyAlignment="0"/>
    <xf numFmtId="0" fontId="173" fillId="0" borderId="75" applyNumberFormat="0" applyFill="0" applyAlignment="0" applyProtection="0">
      <alignment vertical="center"/>
    </xf>
    <xf numFmtId="0" fontId="174" fillId="0" borderId="76" applyNumberFormat="0" applyFill="0" applyAlignment="0" applyProtection="0">
      <alignment vertical="center"/>
    </xf>
    <xf numFmtId="226" fontId="217" fillId="0" borderId="0">
      <protection locked="0"/>
    </xf>
    <xf numFmtId="216" fontId="21" fillId="0" borderId="0">
      <protection locked="0"/>
    </xf>
    <xf numFmtId="0" fontId="120" fillId="0" borderId="0" applyProtection="0"/>
    <xf numFmtId="216" fontId="21" fillId="0" borderId="0">
      <protection locked="0"/>
    </xf>
    <xf numFmtId="215" fontId="25" fillId="0" borderId="0">
      <protection locked="0"/>
    </xf>
    <xf numFmtId="226" fontId="217" fillId="0" borderId="0">
      <protection locked="0"/>
    </xf>
    <xf numFmtId="216" fontId="21" fillId="0" borderId="0">
      <protection locked="0"/>
    </xf>
    <xf numFmtId="0" fontId="53" fillId="0" borderId="0" applyProtection="0"/>
    <xf numFmtId="216" fontId="21" fillId="0" borderId="0">
      <protection locked="0"/>
    </xf>
    <xf numFmtId="215" fontId="25" fillId="0" borderId="0">
      <protection locked="0"/>
    </xf>
    <xf numFmtId="12" fontId="22" fillId="37" borderId="99" applyNumberFormat="0" applyBorder="0" applyAlignment="0" applyProtection="0">
      <alignment horizontal="center"/>
    </xf>
    <xf numFmtId="0" fontId="218" fillId="0" borderId="0" applyNumberFormat="0" applyFill="0" applyBorder="0" applyAlignment="0" applyProtection="0">
      <alignment vertical="top"/>
      <protection locked="0"/>
    </xf>
    <xf numFmtId="10" fontId="49" fillId="37" borderId="1" applyNumberFormat="0" applyBorder="0" applyAlignment="0" applyProtection="0"/>
    <xf numFmtId="337" fontId="22" fillId="53" borderId="100" applyBorder="0">
      <alignment horizontal="center"/>
      <protection locked="0"/>
    </xf>
    <xf numFmtId="12" fontId="22" fillId="53" borderId="100" applyBorder="0">
      <alignment horizontal="center"/>
      <protection locked="0"/>
    </xf>
    <xf numFmtId="0" fontId="50" fillId="53" borderId="101">
      <alignment horizontal="center" vertical="center"/>
      <protection locked="0"/>
    </xf>
    <xf numFmtId="334" fontId="49" fillId="5" borderId="0" applyBorder="0">
      <protection locked="0"/>
    </xf>
    <xf numFmtId="15" fontId="49" fillId="5" borderId="0" applyBorder="0">
      <protection locked="0"/>
    </xf>
    <xf numFmtId="49" fontId="49" fillId="5" borderId="0" applyBorder="0">
      <protection locked="0"/>
    </xf>
    <xf numFmtId="49" fontId="49" fillId="5" borderId="18" applyNumberFormat="0" applyBorder="0"/>
    <xf numFmtId="0" fontId="43" fillId="5" borderId="100" applyBorder="0">
      <alignment horizontal="left"/>
    </xf>
    <xf numFmtId="0" fontId="43" fillId="53" borderId="0">
      <alignment horizontal="left"/>
    </xf>
    <xf numFmtId="0" fontId="28" fillId="0" borderId="0"/>
    <xf numFmtId="41" fontId="22" fillId="0" borderId="0" applyFont="0" applyFill="0" applyBorder="0" applyAlignment="0" applyProtection="0"/>
    <xf numFmtId="43" fontId="22" fillId="0" borderId="0" applyFont="0" applyFill="0" applyBorder="0" applyAlignment="0" applyProtection="0"/>
    <xf numFmtId="0" fontId="219" fillId="0" borderId="27"/>
    <xf numFmtId="0" fontId="22" fillId="0" borderId="0" applyFont="0" applyFill="0" applyBorder="0" applyAlignment="0" applyProtection="0"/>
    <xf numFmtId="0" fontId="22" fillId="0" borderId="0" applyFont="0" applyFill="0" applyBorder="0" applyAlignment="0" applyProtection="0"/>
    <xf numFmtId="3" fontId="220" fillId="0" borderId="0" applyFill="0" applyBorder="0" applyAlignment="0" applyProtection="0"/>
    <xf numFmtId="0" fontId="25" fillId="0" borderId="0"/>
    <xf numFmtId="339" fontId="25" fillId="0" borderId="0"/>
    <xf numFmtId="339" fontId="25" fillId="0" borderId="0"/>
    <xf numFmtId="339" fontId="25" fillId="0" borderId="0"/>
    <xf numFmtId="339" fontId="25" fillId="0" borderId="0"/>
    <xf numFmtId="219" fontId="21" fillId="0" borderId="0"/>
    <xf numFmtId="0" fontId="34" fillId="34" borderId="69" applyNumberFormat="0" applyFont="0" applyAlignment="0" applyProtection="0">
      <alignment vertical="center"/>
    </xf>
    <xf numFmtId="0" fontId="22" fillId="0" borderId="98" applyNumberFormat="0" applyFont="0" applyFill="0" applyAlignment="0" applyProtection="0"/>
    <xf numFmtId="187" fontId="50" fillId="5" borderId="101">
      <alignment horizontal="center"/>
    </xf>
    <xf numFmtId="0" fontId="22" fillId="4" borderId="100" applyBorder="0">
      <alignment horizontal="center"/>
      <protection locked="0"/>
    </xf>
    <xf numFmtId="226" fontId="72" fillId="0" borderId="0">
      <protection locked="0"/>
    </xf>
    <xf numFmtId="340" fontId="22" fillId="0" borderId="0" applyFont="0" applyFill="0" applyBorder="0" applyAlignment="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51" fillId="4" borderId="0"/>
    <xf numFmtId="341" fontId="185" fillId="0" borderId="78">
      <alignment vertical="center"/>
    </xf>
    <xf numFmtId="0" fontId="25" fillId="0" borderId="0"/>
    <xf numFmtId="0" fontId="25" fillId="0" borderId="0"/>
    <xf numFmtId="0" fontId="70" fillId="0" borderId="0"/>
    <xf numFmtId="0" fontId="221" fillId="4" borderId="0"/>
    <xf numFmtId="187" fontId="22" fillId="0" borderId="0"/>
    <xf numFmtId="49" fontId="222" fillId="4" borderId="0" applyBorder="0">
      <alignment horizontal="centerContinuous"/>
    </xf>
    <xf numFmtId="0" fontId="223" fillId="4" borderId="0" applyProtection="0">
      <alignment horizontal="centerContinuous" vertical="center"/>
      <protection hidden="1"/>
    </xf>
    <xf numFmtId="0" fontId="22" fillId="4" borderId="100" applyBorder="0">
      <alignment horizontal="center"/>
    </xf>
    <xf numFmtId="0" fontId="22" fillId="4" borderId="100" applyBorder="0">
      <alignment horizontal="center"/>
    </xf>
    <xf numFmtId="0" fontId="25" fillId="0" borderId="0"/>
    <xf numFmtId="0" fontId="25" fillId="0" borderId="0"/>
    <xf numFmtId="0" fontId="137" fillId="0" borderId="0" applyNumberFormat="0" applyFill="0" applyBorder="0" applyAlignment="0" applyProtection="0">
      <alignment vertical="center"/>
    </xf>
    <xf numFmtId="226" fontId="72" fillId="0" borderId="28">
      <protection locked="0"/>
    </xf>
    <xf numFmtId="216" fontId="21" fillId="0" borderId="28">
      <protection locked="0"/>
    </xf>
    <xf numFmtId="0" fontId="22" fillId="0" borderId="25" applyNumberFormat="0" applyFont="0" applyFill="0" applyAlignment="0" applyProtection="0"/>
    <xf numFmtId="226" fontId="72" fillId="0" borderId="28">
      <protection locked="0"/>
    </xf>
    <xf numFmtId="0" fontId="140" fillId="0" borderId="28" applyProtection="0"/>
    <xf numFmtId="0" fontId="22" fillId="0" borderId="25" applyNumberFormat="0" applyFont="0" applyFill="0" applyAlignment="0" applyProtection="0"/>
    <xf numFmtId="0" fontId="22" fillId="0" borderId="25" applyNumberFormat="0" applyFont="0" applyFill="0" applyAlignment="0" applyProtection="0"/>
    <xf numFmtId="216" fontId="21" fillId="0" borderId="28">
      <protection locked="0"/>
    </xf>
    <xf numFmtId="216" fontId="21" fillId="0" borderId="28">
      <protection locked="0"/>
    </xf>
    <xf numFmtId="216" fontId="21" fillId="0" borderId="28">
      <protection locked="0"/>
    </xf>
    <xf numFmtId="0" fontId="22" fillId="0" borderId="25" applyNumberFormat="0" applyFont="0" applyFill="0" applyAlignment="0" applyProtection="0"/>
    <xf numFmtId="334" fontId="105" fillId="4" borderId="0"/>
    <xf numFmtId="49" fontId="224" fillId="4" borderId="0" applyBorder="0">
      <alignment horizontal="right"/>
    </xf>
    <xf numFmtId="0" fontId="145" fillId="0" borderId="81">
      <alignment horizontal="left"/>
    </xf>
    <xf numFmtId="0" fontId="225" fillId="0" borderId="0"/>
    <xf numFmtId="9" fontId="24" fillId="0" borderId="0" applyFont="0" applyFill="0" applyBorder="0" applyAlignment="0" applyProtection="0"/>
    <xf numFmtId="41" fontId="37" fillId="0" borderId="0" applyFont="0" applyFill="0" applyBorder="0" applyAlignment="0" applyProtection="0">
      <alignment vertical="center"/>
    </xf>
    <xf numFmtId="9" fontId="24" fillId="0" borderId="0" applyFont="0" applyFill="0" applyBorder="0" applyAlignment="0" applyProtection="0"/>
    <xf numFmtId="0" fontId="9" fillId="0" borderId="0">
      <alignment vertical="center"/>
    </xf>
    <xf numFmtId="41" fontId="9" fillId="0" borderId="0" applyFont="0" applyFill="0" applyBorder="0" applyAlignment="0" applyProtection="0">
      <alignment vertical="center"/>
    </xf>
    <xf numFmtId="41" fontId="24" fillId="0" borderId="0" applyFont="0" applyFill="0" applyBorder="0" applyAlignment="0" applyProtection="0"/>
    <xf numFmtId="41" fontId="34" fillId="0" borderId="0" applyFont="0" applyFill="0" applyBorder="0" applyAlignment="0" applyProtection="0">
      <alignment vertical="center"/>
    </xf>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9" fillId="0" borderId="0">
      <alignment vertical="center"/>
    </xf>
    <xf numFmtId="0" fontId="9" fillId="0" borderId="0">
      <alignment vertical="center"/>
    </xf>
    <xf numFmtId="0" fontId="9" fillId="0" borderId="0">
      <alignment vertical="center"/>
    </xf>
    <xf numFmtId="40" fontId="28" fillId="0" borderId="0" applyFont="0" applyFill="0" applyBorder="0" applyAlignment="0" applyProtection="0"/>
    <xf numFmtId="0" fontId="22" fillId="0" borderId="0"/>
    <xf numFmtId="0" fontId="22" fillId="0" borderId="0"/>
    <xf numFmtId="227" fontId="42" fillId="0" borderId="0"/>
    <xf numFmtId="228" fontId="42" fillId="0" borderId="0"/>
    <xf numFmtId="304" fontId="21" fillId="0" borderId="0">
      <protection locked="0"/>
    </xf>
    <xf numFmtId="14" fontId="140" fillId="0" borderId="0" applyFill="0" applyBorder="0" applyProtection="0">
      <alignment horizontal="center" vertical="center"/>
    </xf>
    <xf numFmtId="0" fontId="34" fillId="43" borderId="86" applyNumberFormat="0" applyFont="0" applyAlignment="0" applyProtection="0">
      <alignment vertical="center"/>
    </xf>
    <xf numFmtId="9" fontId="37" fillId="0" borderId="0" applyFont="0" applyFill="0" applyBorder="0" applyAlignment="0" applyProtection="0">
      <alignment vertical="center"/>
    </xf>
    <xf numFmtId="323" fontId="21" fillId="0" borderId="0">
      <protection locked="0"/>
    </xf>
    <xf numFmtId="330" fontId="21" fillId="0" borderId="0">
      <protection locked="0"/>
    </xf>
    <xf numFmtId="0" fontId="22" fillId="0" borderId="0"/>
    <xf numFmtId="0" fontId="22" fillId="0" borderId="0"/>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7" fillId="0" borderId="0">
      <alignment vertical="center"/>
    </xf>
    <xf numFmtId="0" fontId="22" fillId="0" borderId="0"/>
    <xf numFmtId="331" fontId="21" fillId="0" borderId="0">
      <protection locked="0"/>
    </xf>
    <xf numFmtId="332"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72"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72"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72" fillId="0" borderId="0">
      <protection locked="0"/>
    </xf>
    <xf numFmtId="216" fontId="21" fillId="0" borderId="0">
      <protection locked="0"/>
    </xf>
    <xf numFmtId="216" fontId="21" fillId="0" borderId="0">
      <protection locked="0"/>
    </xf>
    <xf numFmtId="0" fontId="140" fillId="0" borderId="0" applyProtection="0"/>
    <xf numFmtId="0" fontId="140" fillId="0" borderId="0" applyProtection="0"/>
    <xf numFmtId="226" fontId="72"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72" fillId="0" borderId="0">
      <protection locked="0"/>
    </xf>
    <xf numFmtId="216" fontId="21" fillId="0" borderId="0">
      <protection locked="0"/>
    </xf>
    <xf numFmtId="216" fontId="21" fillId="0" borderId="0">
      <protection locked="0"/>
    </xf>
    <xf numFmtId="2" fontId="140" fillId="0" borderId="0" applyProtection="0"/>
    <xf numFmtId="2" fontId="140" fillId="0" borderId="0" applyProtection="0"/>
    <xf numFmtId="226" fontId="72" fillId="0" borderId="0">
      <protection locked="0"/>
    </xf>
    <xf numFmtId="0" fontId="120" fillId="0" borderId="0" applyProtection="0"/>
    <xf numFmtId="0" fontId="53" fillId="0" borderId="0" applyProtection="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72" fillId="0" borderId="0">
      <protection locked="0"/>
    </xf>
    <xf numFmtId="216" fontId="21" fillId="0" borderId="0">
      <protection locked="0"/>
    </xf>
    <xf numFmtId="216" fontId="21" fillId="0" borderId="0">
      <protection locked="0"/>
    </xf>
    <xf numFmtId="0" fontId="50" fillId="0" borderId="0">
      <alignment horizontal="left" indent="1"/>
    </xf>
    <xf numFmtId="0" fontId="135" fillId="0" borderId="0">
      <alignment wrapText="1"/>
    </xf>
    <xf numFmtId="0" fontId="140" fillId="0" borderId="28" applyProtection="0"/>
    <xf numFmtId="41" fontId="226" fillId="0" borderId="0" applyFont="0" applyFill="0" applyBorder="0" applyAlignment="0" applyProtection="0">
      <alignment vertical="center"/>
    </xf>
    <xf numFmtId="0" fontId="22" fillId="0" borderId="0"/>
    <xf numFmtId="0" fontId="22" fillId="0" borderId="0"/>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2" fillId="0" borderId="0"/>
    <xf numFmtId="0" fontId="22" fillId="0" borderId="0"/>
    <xf numFmtId="40" fontId="28" fillId="0" borderId="0" applyFont="0" applyFill="0" applyBorder="0" applyAlignment="0" applyProtection="0"/>
    <xf numFmtId="40" fontId="28" fillId="0" borderId="0" applyFont="0" applyFill="0" applyBorder="0" applyAlignment="0" applyProtection="0"/>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9" fillId="44"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9" fillId="45"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9" fillId="46"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9" fillId="47"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33"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4"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34" fillId="34"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4"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17"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20"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54"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30"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22"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5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5"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77" fillId="28" borderId="0" applyNumberFormat="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146" fillId="0" borderId="0" applyNumberFormat="0" applyFill="0" applyBorder="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101" fillId="31"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101" fillId="31"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0" fontId="228" fillId="56" borderId="63" applyNumberFormat="0" applyAlignment="0" applyProtection="0">
      <alignment vertical="center"/>
    </xf>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303" fontId="25" fillId="0" borderId="0">
      <protection locked="0"/>
    </xf>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2" fontId="182" fillId="0" borderId="0" applyFon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3"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84" fillId="0" borderId="0" applyNumberFormat="0" applyFill="0" applyBorder="0" applyAlignment="0" applyProtection="0"/>
    <xf numFmtId="0" fontId="17" fillId="0" borderId="0"/>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89" fillId="16" borderId="0" applyNumberFormat="0" applyBorder="0" applyAlignment="0" applyProtection="0">
      <alignment vertical="center"/>
    </xf>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182" fillId="0" borderId="0" applyFont="0" applyFill="0" applyBorder="0" applyAlignment="0" applyProtection="0"/>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4" fillId="34" borderId="69" applyNumberFormat="0" applyFont="0" applyAlignment="0" applyProtection="0">
      <alignment vertical="center"/>
    </xf>
    <xf numFmtId="0" fontId="24"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34" borderId="69" applyNumberFormat="0" applyFont="0" applyAlignment="0" applyProtection="0">
      <alignment vertical="center"/>
    </xf>
    <xf numFmtId="0" fontId="21" fillId="0" borderId="0">
      <protection locked="0"/>
    </xf>
    <xf numFmtId="0" fontId="21" fillId="0" borderId="0">
      <protection locked="0"/>
    </xf>
    <xf numFmtId="0" fontId="160" fillId="0" borderId="0" applyNumberFormat="0" applyFont="0" applyFill="0" applyBorder="0" applyProtection="0">
      <alignment horizontal="left" vertical="center" indent="1"/>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29" fillId="33" borderId="0" applyNumberFormat="0" applyBorder="0" applyAlignment="0" applyProtection="0">
      <alignment vertical="center"/>
    </xf>
    <xf numFmtId="0" fontId="230" fillId="0" borderId="0">
      <alignment horizontal="center" vertical="center"/>
    </xf>
    <xf numFmtId="0" fontId="59" fillId="0" borderId="0" applyNumberFormat="0" applyFont="0" applyFill="0" applyBorder="0" applyProtection="0">
      <alignment horizontal="centerContinuous"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0" fontId="102" fillId="32" borderId="64" applyNumberFormat="0" applyAlignment="0" applyProtection="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241" fontId="35"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241" fontId="35"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342" fontId="22" fillId="0" borderId="0">
      <alignment vertical="center"/>
    </xf>
    <xf numFmtId="0" fontId="160" fillId="0" borderId="0" applyFont="0" applyFill="0" applyBorder="0" applyProtection="0">
      <alignment horizontal="centerContinuous" vertical="center"/>
    </xf>
    <xf numFmtId="214" fontId="231" fillId="0" borderId="0" applyFont="0" applyFill="0" applyBorder="0" applyProtection="0">
      <alignment horizontal="centerContinuous" vertical="center"/>
    </xf>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0" fontId="25" fillId="0" borderId="0" applyFont="0" applyFill="0" applyBorder="0" applyAlignment="0" applyProtection="0"/>
    <xf numFmtId="41" fontId="21" fillId="0" borderId="0" applyFont="0" applyFill="0" applyBorder="0" applyAlignment="0" applyProtection="0"/>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4" fillId="0" borderId="0" applyFont="0" applyFill="0" applyBorder="0" applyAlignment="0" applyProtection="0"/>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1" fillId="0" borderId="0" applyFont="0" applyFill="0" applyBorder="0" applyAlignment="0" applyProtection="0">
      <alignment vertical="center"/>
    </xf>
    <xf numFmtId="179" fontId="38" fillId="0" borderId="0" applyFont="0" applyFill="0" applyBorder="0" applyAlignment="0" applyProtection="0"/>
    <xf numFmtId="179" fontId="38" fillId="0" borderId="0" applyFont="0" applyFill="0" applyBorder="0" applyAlignment="0" applyProtection="0"/>
    <xf numFmtId="179" fontId="38" fillId="0" borderId="0" applyFont="0" applyFill="0" applyBorder="0" applyAlignment="0" applyProtection="0"/>
    <xf numFmtId="314" fontId="38" fillId="0" borderId="0" applyFont="0" applyFill="0" applyBorder="0" applyAlignment="0" applyProtection="0"/>
    <xf numFmtId="314" fontId="38"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41" fontId="34" fillId="0" borderId="0" applyFont="0" applyFill="0" applyBorder="0" applyAlignment="0" applyProtection="0">
      <alignment vertical="center"/>
    </xf>
    <xf numFmtId="314" fontId="38" fillId="0" borderId="0" applyFont="0" applyFill="0" applyBorder="0" applyAlignment="0" applyProtection="0"/>
    <xf numFmtId="314" fontId="38" fillId="0" borderId="0" applyFont="0" applyFill="0" applyBorder="0" applyAlignment="0" applyProtection="0"/>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27" fillId="0" borderId="0" applyFont="0" applyFill="0" applyBorder="0" applyAlignment="0" applyProtection="0">
      <alignment vertical="center"/>
    </xf>
    <xf numFmtId="41" fontId="227" fillId="0" borderId="0" applyFont="0" applyFill="0" applyBorder="0" applyAlignment="0" applyProtection="0">
      <alignment vertical="center"/>
    </xf>
    <xf numFmtId="41" fontId="227" fillId="0" borderId="0" applyFont="0" applyFill="0" applyBorder="0" applyAlignment="0" applyProtection="0">
      <alignment vertical="center"/>
    </xf>
    <xf numFmtId="41" fontId="21" fillId="0" borderId="0" applyFont="0" applyFill="0" applyBorder="0" applyAlignment="0" applyProtection="0"/>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4" fillId="0" borderId="0" applyFont="0" applyFill="0" applyBorder="0" applyAlignment="0" applyProtection="0"/>
    <xf numFmtId="41" fontId="227" fillId="0" borderId="0" applyFont="0" applyFill="0" applyBorder="0" applyAlignment="0" applyProtection="0">
      <alignment vertical="center"/>
    </xf>
    <xf numFmtId="41" fontId="227" fillId="0" borderId="0" applyFont="0" applyFill="0" applyBorder="0" applyAlignment="0" applyProtection="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63" fillId="0" borderId="0">
      <protection locked="0"/>
    </xf>
    <xf numFmtId="0" fontId="163" fillId="0" borderId="0">
      <protection locked="0"/>
    </xf>
    <xf numFmtId="0" fontId="64" fillId="0" borderId="0"/>
    <xf numFmtId="0" fontId="64" fillId="0" borderId="0"/>
    <xf numFmtId="0" fontId="64" fillId="0" borderId="0"/>
    <xf numFmtId="0" fontId="22" fillId="0" borderId="0"/>
    <xf numFmtId="0" fontId="22" fillId="0" borderId="0"/>
    <xf numFmtId="0" fontId="22" fillId="0" borderId="0"/>
    <xf numFmtId="0" fontId="28" fillId="0" borderId="0"/>
    <xf numFmtId="0" fontId="28" fillId="0" borderId="0"/>
    <xf numFmtId="0" fontId="28" fillId="0" borderId="0"/>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46" fillId="0" borderId="102"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74"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74"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72" fillId="0" borderId="103" applyNumberFormat="0" applyFill="0" applyAlignment="0" applyProtection="0">
      <alignment vertical="center"/>
    </xf>
    <xf numFmtId="0" fontId="160" fillId="0" borderId="0" applyNumberFormat="0" applyFont="0" applyFill="0" applyBorder="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18"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18"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0" fontId="123" fillId="33" borderId="63" applyNumberFormat="0" applyAlignment="0" applyProtection="0">
      <alignment vertical="center"/>
    </xf>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4"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43" fontId="25" fillId="0" borderId="0">
      <protection locked="0"/>
    </xf>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3" fontId="182" fillId="0" borderId="0" applyFont="0" applyFill="0" applyBorder="0" applyAlignment="0" applyProtection="0"/>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2" fillId="0" borderId="104"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3" fillId="0" borderId="105" applyNumberFormat="0" applyFill="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5" fillId="0" borderId="106" applyNumberFormat="0" applyFill="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21"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21"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7"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7" fillId="0" borderId="0" applyNumberFormat="0" applyFill="0" applyBorder="0" applyAlignment="0" applyProtection="0">
      <alignment vertical="center"/>
    </xf>
    <xf numFmtId="0" fontId="34" fillId="0" borderId="0">
      <alignment vertical="center"/>
    </xf>
    <xf numFmtId="0" fontId="34" fillId="0" borderId="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7"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234"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7" fillId="0" borderId="0" applyNumberForma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5"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5" borderId="0" applyNumberFormat="0" applyBorder="0" applyAlignment="0" applyProtection="0">
      <alignment vertical="center"/>
    </xf>
    <xf numFmtId="0" fontId="34" fillId="0" borderId="0">
      <alignment vertical="center"/>
    </xf>
    <xf numFmtId="0" fontId="34" fillId="0" borderId="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5"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109" fillId="15"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5"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109" fillId="17" borderId="0" applyNumberFormat="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4" fillId="0" borderId="0">
      <alignment vertical="center"/>
    </xf>
    <xf numFmtId="0" fontId="34" fillId="0" borderId="0">
      <alignment vertical="center"/>
    </xf>
    <xf numFmtId="0" fontId="34" fillId="0" borderId="0">
      <alignment vertical="center"/>
    </xf>
    <xf numFmtId="0" fontId="25" fillId="0" borderId="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5" fillId="0" borderId="0"/>
    <xf numFmtId="0" fontId="34" fillId="0" borderId="0">
      <alignment vertical="center"/>
    </xf>
    <xf numFmtId="0" fontId="34" fillId="0" borderId="0">
      <alignment vertical="center"/>
    </xf>
    <xf numFmtId="0" fontId="34" fillId="0" borderId="0">
      <alignment vertical="center"/>
    </xf>
    <xf numFmtId="0" fontId="25" fillId="0" borderId="0"/>
    <xf numFmtId="0" fontId="25" fillId="0" borderId="0"/>
    <xf numFmtId="0" fontId="25" fillId="0" borderId="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31"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56" borderId="71" applyNumberFormat="0" applyAlignment="0" applyProtection="0">
      <alignment vertical="center"/>
    </xf>
    <xf numFmtId="0" fontId="130" fillId="31" borderId="71" applyNumberFormat="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285" fontId="22" fillId="0" borderId="1"/>
    <xf numFmtId="285" fontId="22" fillId="0" borderId="1"/>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296" fontId="24"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0" fontId="34" fillId="0" borderId="0">
      <alignment vertical="center"/>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296" fontId="24"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296" fontId="24" fillId="37" borderId="0" applyFill="0" applyBorder="0" applyProtection="0">
      <alignment horizontal="right"/>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296" fontId="24"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286" fontId="25" fillId="37" borderId="0" applyFill="0" applyBorder="0" applyProtection="0">
      <alignment horizontal="right"/>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286" fontId="25" fillId="37" borderId="0" applyFill="0" applyBorder="0" applyProtection="0">
      <alignment horizontal="right"/>
    </xf>
    <xf numFmtId="286" fontId="25" fillId="37" borderId="0" applyFill="0" applyBorder="0" applyProtection="0">
      <alignment horizontal="right"/>
    </xf>
    <xf numFmtId="286" fontId="25" fillId="37" borderId="0" applyFill="0" applyBorder="0" applyProtection="0">
      <alignment horizontal="right"/>
    </xf>
    <xf numFmtId="3" fontId="25" fillId="0" borderId="4"/>
    <xf numFmtId="3" fontId="25" fillId="0" borderId="4"/>
    <xf numFmtId="3" fontId="25" fillId="0" borderId="4"/>
    <xf numFmtId="3" fontId="25" fillId="0" borderId="4"/>
    <xf numFmtId="3" fontId="25" fillId="0" borderId="4"/>
    <xf numFmtId="3" fontId="25" fillId="0" borderId="4"/>
    <xf numFmtId="3" fontId="25" fillId="0" borderId="4"/>
    <xf numFmtId="3" fontId="25" fillId="0" borderId="4"/>
    <xf numFmtId="3" fontId="25" fillId="0" borderId="4"/>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3" fontId="25" fillId="0" borderId="4"/>
    <xf numFmtId="0" fontId="34" fillId="0" borderId="0">
      <alignment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36" fillId="0" borderId="0">
      <alignment horizontal="center"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36" fillId="0" borderId="0">
      <alignment horizontal="center" vertical="center"/>
    </xf>
    <xf numFmtId="0" fontId="34" fillId="0" borderId="0">
      <alignment vertical="center"/>
    </xf>
    <xf numFmtId="0" fontId="34" fillId="0" borderId="0">
      <alignment vertical="center"/>
    </xf>
    <xf numFmtId="0" fontId="34" fillId="0" borderId="0">
      <alignment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236" fillId="0" borderId="0">
      <alignment horizontal="center"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1" fillId="0" borderId="0" applyFont="0" applyFill="0" applyBorder="0" applyAlignment="0" applyProtection="0">
      <alignment vertical="center"/>
    </xf>
    <xf numFmtId="0" fontId="34" fillId="0" borderId="0">
      <alignment vertical="center"/>
    </xf>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4" fillId="0" borderId="0" applyFont="0" applyFill="0" applyBorder="0" applyAlignment="0" applyProtection="0"/>
    <xf numFmtId="0" fontId="34" fillId="0" borderId="0">
      <alignment vertical="center"/>
    </xf>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4" fillId="0" borderId="0" applyFont="0" applyFill="0" applyBorder="0" applyAlignment="0" applyProtection="0"/>
    <xf numFmtId="42" fontId="21" fillId="0" borderId="0" applyFont="0" applyFill="0" applyBorder="0" applyAlignment="0" applyProtection="0">
      <alignment vertical="center"/>
    </xf>
    <xf numFmtId="0" fontId="34" fillId="0" borderId="0">
      <alignment vertical="center"/>
    </xf>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42" fontId="24" fillId="0" borderId="0" applyFont="0" applyFill="0" applyBorder="0" applyAlignment="0" applyProtection="0">
      <alignment vertical="center"/>
    </xf>
    <xf numFmtId="42" fontId="24" fillId="0" borderId="0" applyFont="0" applyFill="0" applyBorder="0" applyAlignment="0" applyProtection="0">
      <alignment vertical="center"/>
    </xf>
    <xf numFmtId="42" fontId="24" fillId="0" borderId="0" applyFont="0" applyFill="0" applyBorder="0" applyAlignment="0" applyProtection="0">
      <alignment vertical="center"/>
    </xf>
    <xf numFmtId="42" fontId="24" fillId="0" borderId="0" applyFont="0" applyFill="0" applyBorder="0" applyAlignment="0" applyProtection="0">
      <alignment vertical="center"/>
    </xf>
    <xf numFmtId="42" fontId="24" fillId="0" borderId="0" applyFont="0" applyFill="0" applyBorder="0" applyAlignment="0" applyProtection="0">
      <alignment vertical="center"/>
    </xf>
    <xf numFmtId="42" fontId="24" fillId="0" borderId="0" applyFont="0" applyFill="0" applyBorder="0" applyAlignment="0" applyProtection="0">
      <alignment vertical="center"/>
    </xf>
    <xf numFmtId="42" fontId="24" fillId="0" borderId="0" applyFont="0" applyFill="0" applyBorder="0" applyAlignment="0" applyProtection="0">
      <alignment vertical="center"/>
    </xf>
    <xf numFmtId="42"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4" fillId="0" borderId="0" applyFont="0" applyFill="0" applyBorder="0" applyAlignment="0" applyProtection="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42" fontId="24"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344" fontId="25"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344" fontId="25"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0" fontId="34" fillId="0" borderId="0">
      <alignment vertical="center"/>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344" fontId="25"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344" fontId="25" fillId="0" borderId="0">
      <protection locked="0"/>
    </xf>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10" fontId="182"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5" fillId="0" borderId="0">
      <protection locked="0"/>
    </xf>
    <xf numFmtId="0" fontId="25"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34" fillId="0" borderId="0">
      <alignment vertical="center"/>
    </xf>
    <xf numFmtId="0" fontId="34" fillId="0" borderId="0">
      <alignment vertical="center"/>
    </xf>
    <xf numFmtId="0" fontId="34" fillId="0" borderId="0">
      <alignment vertical="center"/>
    </xf>
    <xf numFmtId="0" fontId="21" fillId="0" borderId="0">
      <protection locked="0"/>
    </xf>
    <xf numFmtId="0" fontId="21" fillId="0" borderId="0">
      <protection locked="0"/>
    </xf>
    <xf numFmtId="0" fontId="21" fillId="0" borderId="0">
      <protection locked="0"/>
    </xf>
    <xf numFmtId="0" fontId="21" fillId="0" borderId="0">
      <protection locked="0"/>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7"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7"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1" fillId="0" borderId="0"/>
    <xf numFmtId="0" fontId="21" fillId="0" borderId="0"/>
    <xf numFmtId="0" fontId="21" fillId="0" borderId="0"/>
    <xf numFmtId="0" fontId="21" fillId="0" borderId="0"/>
    <xf numFmtId="0" fontId="37"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7" fillId="0" borderId="0">
      <alignment vertical="center"/>
    </xf>
    <xf numFmtId="0" fontId="25" fillId="0" borderId="0"/>
    <xf numFmtId="0" fontId="25" fillId="0" borderId="0"/>
    <xf numFmtId="0" fontId="25" fillId="0" borderId="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7" fillId="0" borderId="0">
      <alignment vertical="center"/>
    </xf>
    <xf numFmtId="0" fontId="25" fillId="0" borderId="0"/>
    <xf numFmtId="0" fontId="25" fillId="0" borderId="0"/>
    <xf numFmtId="0" fontId="25" fillId="0" borderId="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37" fillId="0" borderId="0"/>
    <xf numFmtId="0" fontId="237" fillId="0" borderId="0"/>
    <xf numFmtId="0" fontId="237" fillId="0" borderId="0"/>
    <xf numFmtId="0" fontId="237" fillId="0" borderId="0"/>
    <xf numFmtId="0" fontId="237" fillId="0" borderId="0"/>
    <xf numFmtId="0" fontId="237" fillId="0" borderId="0"/>
    <xf numFmtId="0" fontId="237" fillId="0" borderId="0"/>
    <xf numFmtId="0" fontId="237" fillId="0" borderId="0"/>
    <xf numFmtId="0" fontId="237" fillId="0" borderId="0"/>
    <xf numFmtId="0" fontId="237"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37" fillId="0" borderId="0">
      <alignment vertical="center"/>
    </xf>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38"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alignment vertical="center"/>
    </xf>
    <xf numFmtId="0" fontId="37" fillId="0" borderId="0">
      <alignment vertical="center"/>
    </xf>
    <xf numFmtId="0" fontId="37"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alignment vertical="center"/>
    </xf>
    <xf numFmtId="0" fontId="37" fillId="0" borderId="0">
      <alignment vertical="center"/>
    </xf>
    <xf numFmtId="0" fontId="37"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7"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7"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7"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7"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7"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7" fillId="0" borderId="0">
      <alignment vertical="center"/>
    </xf>
    <xf numFmtId="0" fontId="37"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2"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2" fillId="0" borderId="0"/>
    <xf numFmtId="0" fontId="22" fillId="0" borderId="0"/>
    <xf numFmtId="0" fontId="22" fillId="0" borderId="0"/>
    <xf numFmtId="0" fontId="22" fillId="0" borderId="0"/>
    <xf numFmtId="0" fontId="22" fillId="0" borderId="0"/>
    <xf numFmtId="0" fontId="21" fillId="0" borderId="0">
      <alignment vertical="center"/>
    </xf>
    <xf numFmtId="0" fontId="22" fillId="0" borderId="0"/>
    <xf numFmtId="0" fontId="22" fillId="0" borderId="0"/>
    <xf numFmtId="0" fontId="22" fillId="0" borderId="0"/>
    <xf numFmtId="0" fontId="22" fillId="0" borderId="0"/>
    <xf numFmtId="0" fontId="22"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7" fillId="0" borderId="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7" fillId="0" borderId="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37" fillId="0" borderId="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7"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5" fillId="0" borderId="0"/>
    <xf numFmtId="0" fontId="25" fillId="0" borderId="0"/>
    <xf numFmtId="0" fontId="25" fillId="0" borderId="0"/>
    <xf numFmtId="0" fontId="25" fillId="0" borderId="0"/>
    <xf numFmtId="0" fontId="25"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2" fillId="0" borderId="0"/>
    <xf numFmtId="0" fontId="22" fillId="0" borderId="0"/>
    <xf numFmtId="0" fontId="22" fillId="0" borderId="0"/>
    <xf numFmtId="0" fontId="22" fillId="0" borderId="0"/>
    <xf numFmtId="0" fontId="22" fillId="0" borderId="0"/>
    <xf numFmtId="0" fontId="21" fillId="0" borderId="0">
      <alignment vertical="center"/>
    </xf>
    <xf numFmtId="0" fontId="22" fillId="0" borderId="0"/>
    <xf numFmtId="0" fontId="22" fillId="0" borderId="0"/>
    <xf numFmtId="0" fontId="22" fillId="0" borderId="0"/>
    <xf numFmtId="0" fontId="22" fillId="0" borderId="0"/>
    <xf numFmtId="0" fontId="22"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37"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05" fillId="0" borderId="0" applyNumberFormat="0" applyFill="0" applyBorder="0" applyAlignment="0" applyProtection="0">
      <alignment vertical="top"/>
      <protection locked="0"/>
    </xf>
    <xf numFmtId="0" fontId="205" fillId="0" borderId="0" applyNumberFormat="0" applyFill="0" applyBorder="0" applyAlignment="0" applyProtection="0">
      <alignment vertical="top"/>
      <protection locked="0"/>
    </xf>
    <xf numFmtId="0" fontId="205" fillId="0" borderId="0" applyNumberFormat="0" applyFill="0" applyBorder="0" applyAlignment="0" applyProtection="0">
      <alignment vertical="top"/>
      <protection locked="0"/>
    </xf>
    <xf numFmtId="0" fontId="205" fillId="0" borderId="0" applyNumberFormat="0" applyFill="0" applyBorder="0" applyAlignment="0" applyProtection="0">
      <alignment vertical="top"/>
      <protection locked="0"/>
    </xf>
    <xf numFmtId="0" fontId="205" fillId="0" borderId="0" applyNumberFormat="0" applyFill="0" applyBorder="0" applyAlignment="0" applyProtection="0">
      <alignment vertical="top"/>
      <protection locked="0"/>
    </xf>
    <xf numFmtId="0" fontId="205" fillId="0" borderId="0" applyNumberFormat="0" applyFill="0" applyBorder="0" applyAlignment="0" applyProtection="0">
      <alignment vertical="top"/>
      <protection locked="0"/>
    </xf>
    <xf numFmtId="0" fontId="205" fillId="0" borderId="0" applyNumberFormat="0" applyFill="0" applyBorder="0" applyAlignment="0" applyProtection="0">
      <alignment vertical="top"/>
      <protection locked="0"/>
    </xf>
    <xf numFmtId="0" fontId="205" fillId="0" borderId="0" applyNumberFormat="0" applyFill="0" applyBorder="0" applyAlignment="0" applyProtection="0">
      <alignment vertical="top"/>
      <protection locked="0"/>
    </xf>
    <xf numFmtId="0" fontId="205" fillId="0" borderId="0" applyNumberFormat="0" applyFill="0" applyBorder="0" applyAlignment="0" applyProtection="0">
      <alignment vertical="top"/>
      <protection locked="0"/>
    </xf>
    <xf numFmtId="0" fontId="205" fillId="0" borderId="0" applyNumberFormat="0" applyFill="0" applyBorder="0" applyAlignment="0" applyProtection="0">
      <alignment vertical="top"/>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37" fillId="0" borderId="0">
      <alignment vertical="center"/>
    </xf>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37" fillId="0" borderId="0">
      <alignment vertical="center"/>
    </xf>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182" fillId="0" borderId="25" applyNumberFormat="0" applyFont="0" applyFill="0" applyAlignment="0" applyProtection="0"/>
    <xf numFmtId="0" fontId="37" fillId="0" borderId="0">
      <alignment vertical="center"/>
    </xf>
    <xf numFmtId="0" fontId="182" fillId="0" borderId="25" applyNumberFormat="0" applyFont="0" applyFill="0" applyAlignment="0" applyProtection="0"/>
    <xf numFmtId="0" fontId="182" fillId="0" borderId="25" applyNumberFormat="0" applyFont="0" applyFill="0" applyAlignment="0" applyProtection="0"/>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1" fillId="0" borderId="25">
      <protection locked="0"/>
    </xf>
    <xf numFmtId="0" fontId="37" fillId="0" borderId="0">
      <alignment vertical="center"/>
    </xf>
    <xf numFmtId="0" fontId="31" fillId="0" borderId="25">
      <protection locked="0"/>
    </xf>
    <xf numFmtId="0" fontId="31" fillId="0" borderId="25">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0" fontId="37" fillId="0" borderId="0">
      <alignment vertical="center"/>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5" fontId="25" fillId="0" borderId="0">
      <protection locked="0"/>
    </xf>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0" fontId="37" fillId="0" borderId="0">
      <alignment vertical="center"/>
    </xf>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0" fontId="37" fillId="0" borderId="0">
      <alignment vertical="center"/>
    </xf>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346" fontId="21" fillId="0" borderId="0" applyFont="0" applyFill="0" applyBorder="0" applyAlignment="0" applyProtection="0"/>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37" fillId="0" borderId="0">
      <alignment vertical="center"/>
    </xf>
    <xf numFmtId="0" fontId="25" fillId="0" borderId="0">
      <protection locked="0"/>
    </xf>
    <xf numFmtId="0" fontId="25" fillId="0" borderId="0">
      <protection locked="0"/>
    </xf>
    <xf numFmtId="0" fontId="25" fillId="0" borderId="0">
      <protection locked="0"/>
    </xf>
    <xf numFmtId="0" fontId="25" fillId="0" borderId="0">
      <protection locked="0"/>
    </xf>
    <xf numFmtId="0" fontId="25"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0" fontId="37" fillId="0" borderId="0">
      <alignment vertical="center"/>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7" fontId="25" fillId="0" borderId="0">
      <protection locked="0"/>
    </xf>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0" fontId="37" fillId="0" borderId="0">
      <alignment vertical="center"/>
    </xf>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0" fontId="37" fillId="0" borderId="0">
      <alignment vertical="center"/>
    </xf>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8" fontId="182" fillId="0" borderId="0" applyFont="0" applyFill="0" applyBorder="0" applyAlignment="0" applyProtection="0"/>
    <xf numFmtId="349" fontId="25" fillId="0" borderId="0">
      <protection locked="0"/>
    </xf>
    <xf numFmtId="349" fontId="25" fillId="0" borderId="0">
      <protection locked="0"/>
    </xf>
    <xf numFmtId="349" fontId="25" fillId="0" borderId="0">
      <protection locked="0"/>
    </xf>
    <xf numFmtId="349" fontId="25" fillId="0" borderId="0">
      <protection locked="0"/>
    </xf>
    <xf numFmtId="349" fontId="25" fillId="0" borderId="0">
      <protection locked="0"/>
    </xf>
    <xf numFmtId="0" fontId="37" fillId="0" borderId="0">
      <alignment vertical="center"/>
    </xf>
    <xf numFmtId="349" fontId="25" fillId="0" borderId="0">
      <protection locked="0"/>
    </xf>
    <xf numFmtId="349" fontId="25" fillId="0" borderId="0">
      <protection locked="0"/>
    </xf>
    <xf numFmtId="349" fontId="25" fillId="0" borderId="0">
      <protection locked="0"/>
    </xf>
    <xf numFmtId="349" fontId="25" fillId="0" borderId="0">
      <protection locked="0"/>
    </xf>
    <xf numFmtId="349" fontId="25" fillId="0" borderId="0">
      <protection locked="0"/>
    </xf>
    <xf numFmtId="0" fontId="37" fillId="0" borderId="0">
      <alignment vertical="center"/>
    </xf>
    <xf numFmtId="0" fontId="37"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09" fillId="0" borderId="0" applyNumberFormat="0" applyFill="0" applyBorder="0" applyAlignment="0" applyProtection="0"/>
    <xf numFmtId="0" fontId="209" fillId="0" borderId="0" applyNumberFormat="0" applyFill="0" applyBorder="0" applyAlignment="0" applyProtection="0"/>
    <xf numFmtId="0" fontId="209" fillId="0" borderId="0" applyNumberFormat="0" applyFill="0" applyBorder="0" applyAlignment="0" applyProtection="0"/>
    <xf numFmtId="0" fontId="209" fillId="0" borderId="0" applyNumberFormat="0" applyFill="0" applyBorder="0" applyAlignment="0" applyProtection="0"/>
    <xf numFmtId="0" fontId="209" fillId="0" borderId="0" applyNumberFormat="0" applyFill="0" applyBorder="0" applyAlignment="0" applyProtection="0"/>
    <xf numFmtId="0" fontId="209" fillId="0" borderId="0" applyNumberFormat="0" applyFill="0" applyBorder="0" applyAlignment="0" applyProtection="0"/>
    <xf numFmtId="0" fontId="209" fillId="0" borderId="0" applyNumberFormat="0" applyFill="0" applyBorder="0" applyAlignment="0" applyProtection="0"/>
    <xf numFmtId="0" fontId="209" fillId="0" borderId="0" applyNumberFormat="0" applyFill="0" applyBorder="0" applyAlignment="0" applyProtection="0"/>
    <xf numFmtId="0" fontId="209" fillId="0" borderId="0" applyNumberFormat="0" applyFill="0" applyBorder="0" applyAlignment="0" applyProtection="0"/>
    <xf numFmtId="0" fontId="209" fillId="0" borderId="0" applyNumberFormat="0" applyFill="0" applyBorder="0" applyAlignment="0" applyProtection="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16" fontId="21" fillId="0" borderId="0">
      <protection locked="0"/>
    </xf>
    <xf numFmtId="216" fontId="21" fillId="0" borderId="0">
      <protection locked="0"/>
    </xf>
    <xf numFmtId="216" fontId="21" fillId="0" borderId="0">
      <protection locked="0"/>
    </xf>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3" fontId="22"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16" fontId="21" fillId="0" borderId="0">
      <protection locked="0"/>
    </xf>
    <xf numFmtId="216" fontId="21" fillId="0" borderId="0">
      <protection locked="0"/>
    </xf>
    <xf numFmtId="216" fontId="21" fillId="0" borderId="0">
      <protection locked="0"/>
    </xf>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335"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230" fontId="21" fillId="0" borderId="0"/>
    <xf numFmtId="0" fontId="37" fillId="0" borderId="0">
      <alignment vertical="center"/>
    </xf>
    <xf numFmtId="217" fontId="21" fillId="0" borderId="0"/>
    <xf numFmtId="217" fontId="21" fillId="0" borderId="0"/>
    <xf numFmtId="217" fontId="21" fillId="0" borderId="0"/>
    <xf numFmtId="217" fontId="21" fillId="0" borderId="0"/>
    <xf numFmtId="217" fontId="21" fillId="0" borderId="0"/>
    <xf numFmtId="217" fontId="21" fillId="0" borderId="0"/>
    <xf numFmtId="217" fontId="21" fillId="0" borderId="0"/>
    <xf numFmtId="217" fontId="21" fillId="0" borderId="0"/>
    <xf numFmtId="217" fontId="21" fillId="0" borderId="0"/>
    <xf numFmtId="217" fontId="21" fillId="0" borderId="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0" fontId="37" fillId="0" borderId="0">
      <alignment vertical="center"/>
    </xf>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01" fontId="21"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0" fontId="37" fillId="0" borderId="0">
      <alignment vertical="center"/>
    </xf>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0" fontId="37" fillId="0" borderId="0">
      <alignment vertical="center"/>
    </xf>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350" fontId="22" fillId="0" borderId="0" applyFont="0" applyFill="0" applyBorder="0" applyAlignment="0" applyProtection="0"/>
    <xf numFmtId="5" fontId="22" fillId="0" borderId="0" applyFont="0" applyFill="0" applyBorder="0" applyAlignment="0" applyProtection="0"/>
    <xf numFmtId="5" fontId="22" fillId="0" borderId="0" applyFont="0" applyFill="0" applyBorder="0" applyAlignment="0" applyProtection="0"/>
    <xf numFmtId="5" fontId="22" fillId="0" borderId="0" applyFont="0" applyFill="0" applyBorder="0" applyAlignment="0" applyProtection="0"/>
    <xf numFmtId="5" fontId="22" fillId="0" borderId="0" applyFont="0" applyFill="0" applyBorder="0" applyAlignment="0" applyProtection="0"/>
    <xf numFmtId="5" fontId="22" fillId="0" borderId="0" applyFont="0" applyFill="0" applyBorder="0" applyAlignment="0" applyProtection="0"/>
    <xf numFmtId="0" fontId="37" fillId="0" borderId="0">
      <alignment vertical="center"/>
    </xf>
    <xf numFmtId="5" fontId="22" fillId="0" borderId="0" applyFont="0" applyFill="0" applyBorder="0" applyAlignment="0" applyProtection="0"/>
    <xf numFmtId="5" fontId="22" fillId="0" borderId="0" applyFont="0" applyFill="0" applyBorder="0" applyAlignment="0" applyProtection="0"/>
    <xf numFmtId="5" fontId="22" fillId="0" borderId="0" applyFont="0" applyFill="0" applyBorder="0" applyAlignment="0" applyProtection="0"/>
    <xf numFmtId="5" fontId="22" fillId="0" borderId="0" applyFont="0" applyFill="0" applyBorder="0" applyAlignment="0" applyProtection="0"/>
    <xf numFmtId="5" fontId="22" fillId="0" borderId="0" applyFont="0" applyFill="0" applyBorder="0" applyAlignment="0" applyProtection="0"/>
    <xf numFmtId="0" fontId="37" fillId="0" borderId="0">
      <alignment vertical="center"/>
    </xf>
    <xf numFmtId="0" fontId="37"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37" fillId="0" borderId="0">
      <alignment vertical="center"/>
    </xf>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0" fontId="37" fillId="0" borderId="0">
      <alignment vertical="center"/>
    </xf>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37" fillId="0" borderId="0">
      <alignment vertical="center"/>
    </xf>
    <xf numFmtId="0" fontId="37" fillId="0" borderId="0">
      <alignment vertical="center"/>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22" fillId="0" borderId="0" applyFont="0" applyFill="0" applyBorder="0" applyAlignment="0" applyProtection="0"/>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0" fontId="37" fillId="0" borderId="0">
      <alignment vertical="center"/>
    </xf>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0" fontId="37" fillId="0" borderId="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0" fontId="37" fillId="0" borderId="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21" fillId="0" borderId="0" applyFont="0" applyFill="0" applyBorder="0" applyAlignment="0" applyProtection="0">
      <alignment vertical="center"/>
    </xf>
    <xf numFmtId="218" fontId="171" fillId="0" borderId="0" applyFont="0" applyFill="0" applyBorder="0" applyAlignment="0" applyProtection="0"/>
    <xf numFmtId="218" fontId="171" fillId="0" borderId="0" applyFont="0" applyFill="0" applyBorder="0" applyAlignment="0" applyProtection="0"/>
    <xf numFmtId="218" fontId="171" fillId="0" borderId="0" applyFont="0" applyFill="0" applyBorder="0" applyAlignment="0" applyProtection="0"/>
    <xf numFmtId="218" fontId="171" fillId="0" borderId="0" applyFont="0" applyFill="0" applyBorder="0" applyAlignment="0" applyProtection="0"/>
    <xf numFmtId="218" fontId="171" fillId="0" borderId="0" applyFont="0" applyFill="0" applyBorder="0" applyAlignment="0" applyProtection="0"/>
    <xf numFmtId="0" fontId="37" fillId="0" borderId="0">
      <alignment vertical="center"/>
    </xf>
    <xf numFmtId="218" fontId="171" fillId="0" borderId="0" applyFont="0" applyFill="0" applyBorder="0" applyAlignment="0" applyProtection="0"/>
    <xf numFmtId="218" fontId="171" fillId="0" borderId="0" applyFont="0" applyFill="0" applyBorder="0" applyAlignment="0" applyProtection="0"/>
    <xf numFmtId="218" fontId="171" fillId="0" borderId="0" applyFont="0" applyFill="0" applyBorder="0" applyAlignment="0" applyProtection="0"/>
    <xf numFmtId="218" fontId="171" fillId="0" borderId="0" applyFont="0" applyFill="0" applyBorder="0" applyAlignment="0" applyProtection="0"/>
    <xf numFmtId="218" fontId="171" fillId="0" borderId="0" applyFont="0" applyFill="0" applyBorder="0" applyAlignment="0" applyProtection="0"/>
    <xf numFmtId="0" fontId="37" fillId="0" borderId="0">
      <alignment vertical="center"/>
    </xf>
    <xf numFmtId="0" fontId="37" fillId="0" borderId="0">
      <alignment vertical="center"/>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0" fontId="48"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0" fontId="37" fillId="0" borderId="0">
      <alignment vertical="center"/>
    </xf>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0" fontId="37" fillId="0" borderId="0">
      <alignment vertical="center"/>
    </xf>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0" fontId="37" fillId="0" borderId="0">
      <alignment vertical="center"/>
    </xf>
    <xf numFmtId="0" fontId="37" fillId="0" borderId="0">
      <alignment vertical="center"/>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 fontId="22" fillId="0" borderId="0" applyFont="0" applyFill="0" applyBorder="0" applyAlignment="0" applyProtection="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 fontId="22" fillId="0" borderId="0" applyFont="0" applyFill="0" applyBorder="0" applyAlignment="0" applyProtection="0"/>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38" fontId="49" fillId="4" borderId="0" applyNumberFormat="0" applyBorder="0" applyAlignment="0" applyProtection="0"/>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2" fillId="0" borderId="0">
      <alignment horizontal="left"/>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26" applyNumberFormat="0" applyAlignment="0" applyProtection="0">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53" fillId="0" borderId="13">
      <alignment horizontal="left" vertical="center"/>
    </xf>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217" fillId="0" borderId="0">
      <protection locked="0"/>
    </xf>
    <xf numFmtId="226" fontId="217" fillId="0" borderId="0">
      <protection locked="0"/>
    </xf>
    <xf numFmtId="226" fontId="217" fillId="0" borderId="0">
      <protection locked="0"/>
    </xf>
    <xf numFmtId="226" fontId="217" fillId="0" borderId="0">
      <protection locked="0"/>
    </xf>
    <xf numFmtId="226" fontId="217" fillId="0" borderId="0">
      <protection locked="0"/>
    </xf>
    <xf numFmtId="0" fontId="37" fillId="0" borderId="0">
      <alignment vertical="center"/>
    </xf>
    <xf numFmtId="226" fontId="217" fillId="0" borderId="0">
      <protection locked="0"/>
    </xf>
    <xf numFmtId="226" fontId="217" fillId="0" borderId="0">
      <protection locked="0"/>
    </xf>
    <xf numFmtId="226" fontId="217" fillId="0" borderId="0">
      <protection locked="0"/>
    </xf>
    <xf numFmtId="226" fontId="217" fillId="0" borderId="0">
      <protection locked="0"/>
    </xf>
    <xf numFmtId="226" fontId="217"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0" fontId="37" fillId="0" borderId="0">
      <alignment vertical="center"/>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217" fillId="0" borderId="0">
      <protection locked="0"/>
    </xf>
    <xf numFmtId="226" fontId="217" fillId="0" borderId="0">
      <protection locked="0"/>
    </xf>
    <xf numFmtId="226" fontId="217" fillId="0" borderId="0">
      <protection locked="0"/>
    </xf>
    <xf numFmtId="226" fontId="217" fillId="0" borderId="0">
      <protection locked="0"/>
    </xf>
    <xf numFmtId="226" fontId="217" fillId="0" borderId="0">
      <protection locked="0"/>
    </xf>
    <xf numFmtId="0" fontId="37" fillId="0" borderId="0">
      <alignment vertical="center"/>
    </xf>
    <xf numFmtId="226" fontId="217" fillId="0" borderId="0">
      <protection locked="0"/>
    </xf>
    <xf numFmtId="226" fontId="217" fillId="0" borderId="0">
      <protection locked="0"/>
    </xf>
    <xf numFmtId="226" fontId="217" fillId="0" borderId="0">
      <protection locked="0"/>
    </xf>
    <xf numFmtId="226" fontId="217" fillId="0" borderId="0">
      <protection locked="0"/>
    </xf>
    <xf numFmtId="226" fontId="217" fillId="0" borderId="0">
      <protection locked="0"/>
    </xf>
    <xf numFmtId="0" fontId="37" fillId="0" borderId="0">
      <alignment vertical="center"/>
    </xf>
    <xf numFmtId="0" fontId="37" fillId="0" borderId="0">
      <alignment vertical="center"/>
    </xf>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10" fontId="49" fillId="5" borderId="1" applyNumberFormat="0" applyBorder="0" applyAlignment="0" applyProtection="0"/>
    <xf numFmtId="212" fontId="22" fillId="0" borderId="0" applyFont="0" applyFill="0" applyBorder="0" applyAlignment="0" applyProtection="0"/>
    <xf numFmtId="212" fontId="22" fillId="0" borderId="0" applyFont="0" applyFill="0" applyBorder="0" applyAlignment="0" applyProtection="0"/>
    <xf numFmtId="212" fontId="22" fillId="0" borderId="0" applyFont="0" applyFill="0" applyBorder="0" applyAlignment="0" applyProtection="0"/>
    <xf numFmtId="212" fontId="22" fillId="0" borderId="0" applyFont="0" applyFill="0" applyBorder="0" applyAlignment="0" applyProtection="0"/>
    <xf numFmtId="212" fontId="22" fillId="0" borderId="0" applyFont="0" applyFill="0" applyBorder="0" applyAlignment="0" applyProtection="0"/>
    <xf numFmtId="212" fontId="22" fillId="0" borderId="0" applyFont="0" applyFill="0" applyBorder="0" applyAlignment="0" applyProtection="0"/>
    <xf numFmtId="212" fontId="22" fillId="0" borderId="0" applyFont="0" applyFill="0" applyBorder="0" applyAlignment="0" applyProtection="0"/>
    <xf numFmtId="212" fontId="22" fillId="0" borderId="0" applyFont="0" applyFill="0" applyBorder="0" applyAlignment="0" applyProtection="0"/>
    <xf numFmtId="212" fontId="22" fillId="0" borderId="0" applyFont="0" applyFill="0" applyBorder="0" applyAlignment="0" applyProtection="0"/>
    <xf numFmtId="212" fontId="22" fillId="0" borderId="0" applyFont="0" applyFill="0" applyBorder="0" applyAlignment="0" applyProtection="0"/>
    <xf numFmtId="207" fontId="22" fillId="0" borderId="0" applyFont="0" applyFill="0" applyBorder="0" applyAlignment="0" applyProtection="0"/>
    <xf numFmtId="207" fontId="22" fillId="0" borderId="0" applyFont="0" applyFill="0" applyBorder="0" applyAlignment="0" applyProtection="0"/>
    <xf numFmtId="207" fontId="22" fillId="0" borderId="0" applyFont="0" applyFill="0" applyBorder="0" applyAlignment="0" applyProtection="0"/>
    <xf numFmtId="207" fontId="22" fillId="0" borderId="0" applyFont="0" applyFill="0" applyBorder="0" applyAlignment="0" applyProtection="0"/>
    <xf numFmtId="207" fontId="22" fillId="0" borderId="0" applyFont="0" applyFill="0" applyBorder="0" applyAlignment="0" applyProtection="0"/>
    <xf numFmtId="207" fontId="22" fillId="0" borderId="0" applyFont="0" applyFill="0" applyBorder="0" applyAlignment="0" applyProtection="0"/>
    <xf numFmtId="207" fontId="22" fillId="0" borderId="0" applyFont="0" applyFill="0" applyBorder="0" applyAlignment="0" applyProtection="0"/>
    <xf numFmtId="207" fontId="22" fillId="0" borderId="0" applyFont="0" applyFill="0" applyBorder="0" applyAlignment="0" applyProtection="0"/>
    <xf numFmtId="207" fontId="22" fillId="0" borderId="0" applyFont="0" applyFill="0" applyBorder="0" applyAlignment="0" applyProtection="0"/>
    <xf numFmtId="207" fontId="22" fillId="0" borderId="0" applyFont="0" applyFill="0" applyBorder="0" applyAlignment="0" applyProtection="0"/>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254" fontId="51" fillId="0" borderId="0">
      <alignment horizontal="left"/>
    </xf>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0" fontId="54" fillId="0" borderId="27"/>
    <xf numFmtId="37" fontId="55" fillId="0" borderId="0"/>
    <xf numFmtId="37" fontId="55" fillId="0" borderId="0"/>
    <xf numFmtId="37" fontId="55" fillId="0" borderId="0"/>
    <xf numFmtId="37" fontId="55" fillId="0" borderId="0"/>
    <xf numFmtId="37" fontId="55" fillId="0" borderId="0"/>
    <xf numFmtId="37" fontId="55" fillId="0" borderId="0"/>
    <xf numFmtId="37" fontId="55" fillId="0" borderId="0"/>
    <xf numFmtId="37" fontId="55" fillId="0" borderId="0"/>
    <xf numFmtId="37" fontId="55" fillId="0" borderId="0"/>
    <xf numFmtId="37" fontId="55"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19" fontId="21" fillId="0" borderId="0"/>
    <xf numFmtId="219" fontId="21" fillId="0" borderId="0"/>
    <xf numFmtId="219" fontId="21" fillId="0" borderId="0"/>
    <xf numFmtId="219" fontId="21" fillId="0" borderId="0"/>
    <xf numFmtId="219" fontId="21"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0" fontId="37" fillId="0" borderId="0">
      <alignment vertical="center"/>
    </xf>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0" fontId="37" fillId="0" borderId="0">
      <alignment vertical="center"/>
    </xf>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219" fontId="21" fillId="0" borderId="0"/>
    <xf numFmtId="219" fontId="21" fillId="0" borderId="0"/>
    <xf numFmtId="219" fontId="21" fillId="0" borderId="0"/>
    <xf numFmtId="219" fontId="21" fillId="0" borderId="0"/>
    <xf numFmtId="219" fontId="21" fillId="0" borderId="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0" fontId="37" fillId="0" borderId="0">
      <alignment vertical="center"/>
    </xf>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339" fontId="25"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37" fillId="0" borderId="0">
      <alignment vertical="center"/>
    </xf>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68" fillId="0" borderId="0"/>
    <xf numFmtId="0" fontId="25" fillId="0" borderId="0"/>
    <xf numFmtId="0" fontId="37" fillId="0" borderId="0">
      <alignment vertical="center"/>
    </xf>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7" fillId="0" borderId="0">
      <alignment vertical="center"/>
    </xf>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219" fontId="21" fillId="0" borderId="0"/>
    <xf numFmtId="0" fontId="37" fillId="0" borderId="0">
      <alignment vertical="center"/>
    </xf>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10" fontId="22" fillId="0" borderId="0" applyFont="0" applyFill="0" applyBorder="0" applyAlignment="0" applyProtection="0"/>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16" fontId="21"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26" fontId="72" fillId="0" borderId="0">
      <protection locked="0"/>
    </xf>
    <xf numFmtId="216" fontId="21" fillId="0" borderId="0">
      <protection locked="0"/>
    </xf>
    <xf numFmtId="216" fontId="21" fillId="0" borderId="0">
      <protection locked="0"/>
    </xf>
    <xf numFmtId="216" fontId="21" fillId="0" borderId="0">
      <protection locked="0"/>
    </xf>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264" fontId="133" fillId="0" borderId="0">
      <alignment horizont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136" fillId="0" borderId="0" applyFill="0" applyBorder="0" applyProtection="0">
      <alignment horizontal="centerContinuous"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40" fillId="37" borderId="0" applyFill="0" applyBorder="0" applyProtection="0">
      <alignment horizontal="center" vertical="center"/>
    </xf>
    <xf numFmtId="0" fontId="37" fillId="0" borderId="0">
      <alignment vertical="center"/>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37" fillId="0" borderId="0">
      <alignment vertical="center"/>
    </xf>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37" fillId="0" borderId="0">
      <alignment vertical="center"/>
    </xf>
    <xf numFmtId="0" fontId="37" fillId="0" borderId="0">
      <alignment vertical="center"/>
    </xf>
    <xf numFmtId="0" fontId="37" fillId="0" borderId="0">
      <alignment vertical="center"/>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0" fontId="22" fillId="0" borderId="25" applyNumberFormat="0" applyFont="0" applyFill="0" applyAlignment="0" applyProtection="0"/>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216" fontId="21" fillId="0" borderId="28">
      <protection locked="0"/>
    </xf>
    <xf numFmtId="0" fontId="22" fillId="0" borderId="25" applyNumberFormat="0" applyFont="0" applyFill="0" applyAlignment="0" applyProtection="0"/>
    <xf numFmtId="216" fontId="21" fillId="0" borderId="28">
      <protection locked="0"/>
    </xf>
    <xf numFmtId="0" fontId="37" fillId="0" borderId="0">
      <alignment vertical="center"/>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226" fontId="72" fillId="0" borderId="28">
      <protection locked="0"/>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145" fillId="0" borderId="81">
      <alignment horizontal="left"/>
    </xf>
    <xf numFmtId="0" fontId="21" fillId="0" borderId="0">
      <alignment vertical="center"/>
    </xf>
    <xf numFmtId="0" fontId="87" fillId="0" borderId="0"/>
    <xf numFmtId="351" fontId="24" fillId="0" borderId="0" applyFont="0" applyFill="0" applyBorder="0" applyAlignment="0" applyProtection="0"/>
    <xf numFmtId="352" fontId="24" fillId="0" borderId="0" applyFont="0" applyFill="0" applyBorder="0" applyAlignment="0" applyProtection="0"/>
    <xf numFmtId="353" fontId="24" fillId="0" borderId="0" applyFont="0" applyFill="0" applyBorder="0" applyAlignment="0" applyProtection="0"/>
    <xf numFmtId="354" fontId="24" fillId="0" borderId="0" applyFont="0" applyFill="0" applyBorder="0" applyAlignment="0" applyProtection="0"/>
    <xf numFmtId="0" fontId="22" fillId="0" borderId="0"/>
    <xf numFmtId="41" fontId="21" fillId="0" borderId="0" applyFont="0" applyFill="0" applyBorder="0" applyAlignment="0" applyProtection="0"/>
    <xf numFmtId="41" fontId="8" fillId="0" borderId="0" applyFont="0" applyFill="0" applyBorder="0" applyAlignment="0" applyProtection="0">
      <alignment vertical="center"/>
    </xf>
    <xf numFmtId="9" fontId="8" fillId="0" borderId="0" applyFont="0" applyFill="0" applyBorder="0" applyAlignment="0" applyProtection="0">
      <alignment vertical="center"/>
    </xf>
    <xf numFmtId="0" fontId="13" fillId="0" borderId="0">
      <alignment vertical="center"/>
    </xf>
    <xf numFmtId="0" fontId="162" fillId="0" borderId="0"/>
    <xf numFmtId="41" fontId="13" fillId="0" borderId="0" applyFont="0" applyFill="0" applyBorder="0" applyAlignment="0" applyProtection="0">
      <alignment vertical="center"/>
    </xf>
    <xf numFmtId="0" fontId="7" fillId="0" borderId="0">
      <alignment vertical="center"/>
    </xf>
    <xf numFmtId="41" fontId="7" fillId="0" borderId="0" applyFont="0" applyFill="0" applyBorder="0" applyAlignment="0" applyProtection="0">
      <alignment vertical="center"/>
    </xf>
    <xf numFmtId="9" fontId="7" fillId="0" borderId="0" applyFont="0" applyFill="0" applyBorder="0" applyAlignment="0" applyProtection="0">
      <alignment vertical="center"/>
    </xf>
    <xf numFmtId="0" fontId="6" fillId="0" borderId="0">
      <alignment vertical="center"/>
    </xf>
    <xf numFmtId="41" fontId="6" fillId="0" borderId="0" applyFont="0" applyFill="0" applyBorder="0" applyAlignment="0" applyProtection="0">
      <alignment vertical="center"/>
    </xf>
    <xf numFmtId="9" fontId="6"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0" fontId="5" fillId="0" borderId="0">
      <alignment vertical="center"/>
    </xf>
    <xf numFmtId="41" fontId="5" fillId="0" borderId="0" applyFont="0" applyFill="0" applyBorder="0" applyAlignment="0" applyProtection="0">
      <alignment vertical="center"/>
    </xf>
    <xf numFmtId="9" fontId="5"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41" fontId="21" fillId="0" borderId="0" applyFont="0" applyFill="0" applyBorder="0" applyAlignment="0" applyProtection="0">
      <alignment vertical="center"/>
    </xf>
    <xf numFmtId="234" fontId="25" fillId="0" borderId="0" applyFont="0" applyFill="0" applyBorder="0" applyAlignment="0" applyProtection="0"/>
    <xf numFmtId="0" fontId="22" fillId="0" borderId="0"/>
    <xf numFmtId="0" fontId="251" fillId="61" borderId="0" applyNumberFormat="0" applyFont="0" applyFill="0" applyBorder="0" applyAlignment="0" applyProtection="0">
      <alignment horizontal="left" vertical="top" wrapText="1"/>
    </xf>
    <xf numFmtId="0" fontId="252" fillId="61" borderId="0" applyNumberFormat="0" applyFont="0" applyFill="0" applyBorder="0" applyAlignment="0" applyProtection="0">
      <alignment horizontal="left" vertical="top" wrapText="1"/>
    </xf>
    <xf numFmtId="41" fontId="37" fillId="0" borderId="0" applyFont="0" applyFill="0" applyBorder="0" applyAlignment="0" applyProtection="0">
      <alignment vertical="center"/>
    </xf>
    <xf numFmtId="0" fontId="37" fillId="0" borderId="0">
      <alignment vertical="center"/>
    </xf>
    <xf numFmtId="0" fontId="253" fillId="0" borderId="0">
      <alignment vertical="center"/>
    </xf>
    <xf numFmtId="0" fontId="4" fillId="0" borderId="0">
      <alignment vertical="center"/>
    </xf>
    <xf numFmtId="0" fontId="4" fillId="0" borderId="0">
      <alignment vertical="center"/>
    </xf>
    <xf numFmtId="0" fontId="251" fillId="61" borderId="0" applyNumberFormat="0" applyFont="0" applyFill="0" applyBorder="0" applyAlignment="0" applyProtection="0">
      <alignment horizontal="left" vertical="top" wrapText="1"/>
    </xf>
    <xf numFmtId="0" fontId="252" fillId="61" borderId="0" applyNumberFormat="0" applyFont="0" applyFill="0" applyBorder="0" applyAlignment="0" applyProtection="0">
      <alignment horizontal="left" vertical="top" wrapText="1"/>
    </xf>
    <xf numFmtId="41" fontId="37" fillId="0" borderId="0" applyFont="0" applyFill="0" applyBorder="0" applyAlignment="0" applyProtection="0">
      <alignment vertical="center"/>
    </xf>
    <xf numFmtId="0" fontId="4" fillId="0" borderId="0">
      <alignment vertical="center"/>
    </xf>
    <xf numFmtId="0" fontId="254" fillId="0" borderId="0"/>
    <xf numFmtId="0" fontId="254" fillId="0" borderId="0"/>
    <xf numFmtId="41" fontId="255" fillId="0" borderId="0">
      <alignment vertical="center"/>
    </xf>
    <xf numFmtId="0" fontId="22" fillId="0" borderId="0"/>
    <xf numFmtId="0" fontId="251" fillId="61" borderId="0" applyNumberFormat="0" applyFont="0" applyFill="0" applyBorder="0" applyAlignment="0" applyProtection="0">
      <alignment horizontal="left" vertical="top" wrapText="1"/>
    </xf>
    <xf numFmtId="0" fontId="252" fillId="61" borderId="0" applyNumberFormat="0" applyFont="0" applyFill="0" applyBorder="0" applyAlignment="0" applyProtection="0">
      <alignment horizontal="left" vertical="top" wrapText="1"/>
    </xf>
    <xf numFmtId="0" fontId="251" fillId="61" borderId="0" applyNumberFormat="0" applyFont="0" applyFill="0" applyBorder="0" applyAlignment="0" applyProtection="0">
      <alignment horizontal="left" vertical="top" wrapText="1"/>
    </xf>
    <xf numFmtId="0" fontId="3" fillId="0" borderId="0">
      <alignment vertical="center"/>
    </xf>
    <xf numFmtId="0" fontId="3" fillId="0" borderId="0">
      <alignment vertical="center"/>
    </xf>
    <xf numFmtId="0" fontId="251" fillId="61" borderId="0" applyNumberFormat="0" applyFont="0" applyFill="0" applyBorder="0" applyAlignment="0" applyProtection="0">
      <alignment horizontal="left" vertical="top" wrapText="1"/>
    </xf>
    <xf numFmtId="0" fontId="252" fillId="61" borderId="0" applyNumberFormat="0" applyFont="0" applyFill="0" applyBorder="0" applyAlignment="0" applyProtection="0">
      <alignment horizontal="left" vertical="top" wrapText="1"/>
    </xf>
    <xf numFmtId="0" fontId="3" fillId="0" borderId="0">
      <alignment vertical="center"/>
    </xf>
    <xf numFmtId="0" fontId="252" fillId="61" borderId="0" applyNumberFormat="0" applyFont="0" applyFill="0" applyBorder="0" applyAlignment="0" applyProtection="0">
      <alignment horizontal="left" vertical="top" wrapText="1"/>
    </xf>
    <xf numFmtId="0" fontId="252" fillId="61" borderId="0" applyNumberFormat="0" applyFont="0" applyFill="0" applyBorder="0" applyAlignment="0" applyProtection="0">
      <alignment horizontal="left" vertical="top" wrapText="1"/>
    </xf>
    <xf numFmtId="0" fontId="251" fillId="61" borderId="0" applyNumberFormat="0" applyFont="0" applyFill="0" applyBorder="0" applyAlignment="0" applyProtection="0">
      <alignment horizontal="left" vertical="top" wrapText="1"/>
    </xf>
    <xf numFmtId="0" fontId="2" fillId="0" borderId="0">
      <alignment vertical="center"/>
    </xf>
    <xf numFmtId="9" fontId="2" fillId="0" borderId="0" applyFont="0" applyFill="0" applyBorder="0" applyAlignment="0" applyProtection="0">
      <alignment vertical="center"/>
    </xf>
    <xf numFmtId="0" fontId="21" fillId="0" borderId="0"/>
    <xf numFmtId="41" fontId="21" fillId="0" borderId="0" applyFont="0" applyFill="0" applyBorder="0" applyAlignment="0" applyProtection="0">
      <alignment vertical="center"/>
    </xf>
    <xf numFmtId="0" fontId="25" fillId="0" borderId="0"/>
    <xf numFmtId="0" fontId="1" fillId="0" borderId="0">
      <alignment vertical="center"/>
    </xf>
    <xf numFmtId="41" fontId="1" fillId="0" borderId="0" applyFont="0" applyFill="0" applyBorder="0" applyAlignment="0" applyProtection="0">
      <alignment vertical="center"/>
    </xf>
  </cellStyleXfs>
  <cellXfs count="416">
    <xf numFmtId="0" fontId="0" fillId="0" borderId="0" xfId="0">
      <alignment vertical="center"/>
    </xf>
    <xf numFmtId="0" fontId="61" fillId="6" borderId="30" xfId="2524" applyFont="1" applyFill="1" applyBorder="1" applyAlignment="1">
      <alignment horizontal="center" vertical="center" wrapText="1"/>
    </xf>
    <xf numFmtId="0" fontId="61" fillId="0" borderId="0" xfId="2524" applyFont="1">
      <alignment vertical="center"/>
    </xf>
    <xf numFmtId="0" fontId="61" fillId="6" borderId="36" xfId="2524" applyFont="1" applyFill="1" applyBorder="1" applyAlignment="1">
      <alignment horizontal="center" vertical="center" wrapText="1"/>
    </xf>
    <xf numFmtId="0" fontId="62" fillId="7" borderId="38" xfId="1839" applyFont="1" applyFill="1" applyBorder="1" applyAlignment="1">
      <alignment horizontal="center" vertical="center"/>
    </xf>
    <xf numFmtId="0" fontId="62" fillId="7" borderId="40" xfId="1839" applyFont="1" applyFill="1" applyBorder="1" applyAlignment="1">
      <alignment horizontal="center" vertical="center"/>
    </xf>
    <xf numFmtId="0" fontId="62" fillId="7" borderId="9" xfId="1839" applyFont="1" applyFill="1" applyBorder="1" applyAlignment="1">
      <alignment horizontal="center" vertical="center"/>
    </xf>
    <xf numFmtId="41" fontId="62" fillId="7" borderId="38" xfId="2525" applyFont="1" applyFill="1" applyBorder="1" applyAlignment="1">
      <alignment horizontal="center" vertical="center"/>
    </xf>
    <xf numFmtId="41" fontId="62" fillId="7" borderId="40" xfId="2525" applyFont="1" applyFill="1" applyBorder="1" applyAlignment="1">
      <alignment horizontal="center" vertical="center"/>
    </xf>
    <xf numFmtId="41" fontId="62" fillId="7" borderId="9" xfId="2525" applyFont="1" applyFill="1" applyBorder="1" applyAlignment="1">
      <alignment horizontal="center" vertical="center"/>
    </xf>
    <xf numFmtId="0" fontId="62" fillId="7" borderId="20" xfId="1839" applyFont="1" applyFill="1" applyBorder="1" applyAlignment="1">
      <alignment horizontal="center" vertical="center"/>
    </xf>
    <xf numFmtId="0" fontId="61" fillId="6" borderId="43" xfId="2524" applyFont="1" applyFill="1" applyBorder="1" applyAlignment="1">
      <alignment horizontal="center" vertical="center" wrapText="1"/>
    </xf>
    <xf numFmtId="0" fontId="62" fillId="7" borderId="39" xfId="1839" applyFont="1" applyFill="1" applyBorder="1" applyAlignment="1">
      <alignment horizontal="center" vertical="center"/>
    </xf>
    <xf numFmtId="0" fontId="62" fillId="7" borderId="51" xfId="1839" applyFont="1" applyFill="1" applyBorder="1" applyAlignment="1">
      <alignment horizontal="center" vertical="center"/>
    </xf>
    <xf numFmtId="0" fontId="62" fillId="7" borderId="0" xfId="1839" applyFont="1" applyFill="1" applyAlignment="1">
      <alignment horizontal="center" vertical="center"/>
    </xf>
    <xf numFmtId="0" fontId="62" fillId="7" borderId="0" xfId="1839" applyFont="1" applyFill="1" applyAlignment="1">
      <alignment horizontal="center" vertical="top"/>
    </xf>
    <xf numFmtId="49" fontId="61" fillId="6" borderId="32" xfId="2524" applyNumberFormat="1" applyFont="1" applyFill="1" applyBorder="1" applyAlignment="1">
      <alignment horizontal="center" vertical="center" wrapText="1"/>
    </xf>
    <xf numFmtId="0" fontId="61" fillId="6" borderId="32" xfId="2524" applyFont="1" applyFill="1" applyBorder="1" applyAlignment="1">
      <alignment horizontal="right" vertical="center" wrapText="1"/>
    </xf>
    <xf numFmtId="0" fontId="61" fillId="0" borderId="48" xfId="2524" applyFont="1" applyBorder="1" applyAlignment="1">
      <alignment horizontal="right" vertical="center" wrapText="1"/>
    </xf>
    <xf numFmtId="0" fontId="61" fillId="9" borderId="38" xfId="2524" applyFont="1" applyFill="1" applyBorder="1" applyAlignment="1">
      <alignment horizontal="right" vertical="center" wrapText="1"/>
    </xf>
    <xf numFmtId="49" fontId="61" fillId="6" borderId="38" xfId="2524" applyNumberFormat="1" applyFont="1" applyFill="1" applyBorder="1" applyAlignment="1">
      <alignment horizontal="center" vertical="center" wrapText="1"/>
    </xf>
    <xf numFmtId="0" fontId="61" fillId="6" borderId="38" xfId="2524" applyFont="1" applyFill="1" applyBorder="1" applyAlignment="1">
      <alignment horizontal="right" vertical="center" wrapText="1"/>
    </xf>
    <xf numFmtId="0" fontId="61" fillId="0" borderId="39" xfId="2524" applyFont="1" applyBorder="1" applyAlignment="1">
      <alignment horizontal="right" vertical="center" wrapText="1"/>
    </xf>
    <xf numFmtId="41" fontId="62" fillId="0" borderId="38" xfId="4" applyFont="1" applyBorder="1" applyAlignment="1">
      <alignment horizontal="right" vertical="center"/>
    </xf>
    <xf numFmtId="41" fontId="62" fillId="0" borderId="48" xfId="4" applyFont="1" applyBorder="1" applyAlignment="1">
      <alignment horizontal="right" vertical="center"/>
    </xf>
    <xf numFmtId="0" fontId="61" fillId="0" borderId="38" xfId="2524" applyFont="1" applyBorder="1" applyAlignment="1">
      <alignment horizontal="right" vertical="center" wrapText="1"/>
    </xf>
    <xf numFmtId="220" fontId="62" fillId="9" borderId="38" xfId="4" applyNumberFormat="1" applyFont="1" applyFill="1" applyBorder="1" applyAlignment="1">
      <alignment horizontal="right" vertical="center"/>
    </xf>
    <xf numFmtId="49" fontId="61" fillId="10" borderId="38" xfId="2524" applyNumberFormat="1" applyFont="1" applyFill="1" applyBorder="1" applyAlignment="1">
      <alignment horizontal="center" vertical="center" wrapText="1"/>
    </xf>
    <xf numFmtId="0" fontId="61" fillId="10" borderId="38" xfId="2524" applyFont="1" applyFill="1" applyBorder="1" applyAlignment="1">
      <alignment horizontal="right" vertical="center" wrapText="1"/>
    </xf>
    <xf numFmtId="41" fontId="62" fillId="0" borderId="38" xfId="1839" applyNumberFormat="1" applyFont="1" applyBorder="1" applyAlignment="1">
      <alignment horizontal="right" vertical="center"/>
    </xf>
    <xf numFmtId="0" fontId="62" fillId="0" borderId="38" xfId="1839" applyFont="1" applyBorder="1" applyAlignment="1">
      <alignment horizontal="right" vertical="center"/>
    </xf>
    <xf numFmtId="49" fontId="61" fillId="11" borderId="38" xfId="2524" applyNumberFormat="1" applyFont="1" applyFill="1" applyBorder="1" applyAlignment="1">
      <alignment horizontal="center" vertical="center" wrapText="1"/>
    </xf>
    <xf numFmtId="0" fontId="61" fillId="11" borderId="38" xfId="2524" applyFont="1" applyFill="1" applyBorder="1" applyAlignment="1">
      <alignment horizontal="right" vertical="center" wrapText="1"/>
    </xf>
    <xf numFmtId="221" fontId="62" fillId="9" borderId="38" xfId="4" applyNumberFormat="1" applyFont="1" applyFill="1" applyBorder="1" applyAlignment="1">
      <alignment horizontal="right" vertical="center"/>
    </xf>
    <xf numFmtId="49" fontId="61" fillId="10" borderId="48" xfId="2524" applyNumberFormat="1" applyFont="1" applyFill="1" applyBorder="1" applyAlignment="1">
      <alignment horizontal="center" vertical="center" wrapText="1"/>
    </xf>
    <xf numFmtId="0" fontId="61" fillId="10" borderId="48" xfId="2524" applyFont="1" applyFill="1" applyBorder="1" applyAlignment="1">
      <alignment horizontal="right" vertical="center" wrapText="1"/>
    </xf>
    <xf numFmtId="0" fontId="61" fillId="12" borderId="0" xfId="2524" applyFont="1" applyFill="1">
      <alignment vertical="center"/>
    </xf>
    <xf numFmtId="0" fontId="61" fillId="0" borderId="0" xfId="2524" applyFont="1" applyAlignment="1">
      <alignment horizontal="right" vertical="center"/>
    </xf>
    <xf numFmtId="41" fontId="61" fillId="0" borderId="0" xfId="4" applyFont="1" applyAlignment="1">
      <alignment horizontal="center" vertical="center"/>
    </xf>
    <xf numFmtId="179" fontId="0" fillId="0" borderId="0" xfId="0" applyNumberFormat="1" applyAlignment="1"/>
    <xf numFmtId="0" fontId="0" fillId="0" borderId="0" xfId="0" applyAlignment="1"/>
    <xf numFmtId="179" fontId="0" fillId="0" borderId="0" xfId="0" applyNumberFormat="1">
      <alignment vertical="center"/>
    </xf>
    <xf numFmtId="297" fontId="0" fillId="0" borderId="0" xfId="0" applyNumberFormat="1">
      <alignment vertical="center"/>
    </xf>
    <xf numFmtId="296" fontId="0" fillId="0" borderId="0" xfId="0" applyNumberFormat="1" applyAlignment="1"/>
    <xf numFmtId="296" fontId="0" fillId="0" borderId="0" xfId="0" applyNumberFormat="1">
      <alignment vertical="center"/>
    </xf>
    <xf numFmtId="216" fontId="0" fillId="0" borderId="0" xfId="0" applyNumberFormat="1">
      <alignment vertical="center"/>
    </xf>
    <xf numFmtId="14" fontId="0" fillId="0" borderId="0" xfId="0" applyNumberFormat="1" applyAlignment="1"/>
    <xf numFmtId="0" fontId="0" fillId="40" borderId="0" xfId="0" applyFill="1" applyAlignment="1"/>
    <xf numFmtId="179" fontId="0" fillId="40" borderId="0" xfId="0" applyNumberFormat="1" applyFill="1" applyAlignment="1"/>
    <xf numFmtId="14" fontId="0" fillId="40" borderId="0" xfId="0" applyNumberFormat="1" applyFill="1" applyAlignment="1"/>
    <xf numFmtId="296" fontId="0" fillId="40" borderId="0" xfId="0" applyNumberFormat="1" applyFill="1" applyAlignment="1"/>
    <xf numFmtId="0" fontId="0" fillId="39" borderId="0" xfId="0" applyFill="1" applyAlignment="1"/>
    <xf numFmtId="0" fontId="14" fillId="41" borderId="1" xfId="7440" applyFont="1" applyFill="1" applyBorder="1" applyAlignment="1">
      <alignment horizontal="center" vertical="center"/>
    </xf>
    <xf numFmtId="0" fontId="14" fillId="41" borderId="1" xfId="7440" applyFont="1" applyFill="1" applyBorder="1" applyAlignment="1">
      <alignment horizontal="center" vertical="center" wrapText="1"/>
    </xf>
    <xf numFmtId="179" fontId="14" fillId="41" borderId="1" xfId="7440" applyNumberFormat="1" applyFont="1" applyFill="1" applyBorder="1" applyAlignment="1">
      <alignment horizontal="center" vertical="center"/>
    </xf>
    <xf numFmtId="0" fontId="14" fillId="0" borderId="1" xfId="7440" applyFont="1" applyBorder="1" applyAlignment="1">
      <alignment horizontal="center" vertical="center"/>
    </xf>
    <xf numFmtId="179" fontId="14" fillId="0" borderId="1" xfId="7440" applyNumberFormat="1" applyFont="1" applyBorder="1" applyAlignment="1">
      <alignment horizontal="center" vertical="center"/>
    </xf>
    <xf numFmtId="298" fontId="14" fillId="0" borderId="1" xfId="7440" applyNumberFormat="1" applyFont="1" applyBorder="1" applyAlignment="1">
      <alignment horizontal="center" vertical="center"/>
    </xf>
    <xf numFmtId="211" fontId="14" fillId="0" borderId="1" xfId="7440" applyNumberFormat="1" applyFont="1" applyBorder="1" applyAlignment="1">
      <alignment horizontal="center" vertical="center"/>
    </xf>
    <xf numFmtId="178" fontId="14" fillId="0" borderId="1" xfId="7440" applyNumberFormat="1" applyFont="1" applyBorder="1" applyAlignment="1">
      <alignment horizontal="center" vertical="center"/>
    </xf>
    <xf numFmtId="216" fontId="14" fillId="0" borderId="1" xfId="7440" applyNumberFormat="1" applyFont="1" applyBorder="1" applyAlignment="1">
      <alignment horizontal="center" vertical="center"/>
    </xf>
    <xf numFmtId="0" fontId="14" fillId="0" borderId="0" xfId="7440" applyFont="1" applyAlignment="1">
      <alignment horizontal="center" vertical="center"/>
    </xf>
    <xf numFmtId="0" fontId="14" fillId="0" borderId="0" xfId="7440" applyFont="1" applyAlignment="1">
      <alignment vertical="center"/>
    </xf>
    <xf numFmtId="179" fontId="14" fillId="0" borderId="0" xfId="7440" applyNumberFormat="1" applyFont="1" applyAlignment="1">
      <alignment vertical="center"/>
    </xf>
    <xf numFmtId="216" fontId="14" fillId="39" borderId="1" xfId="7441" applyNumberFormat="1" applyFont="1" applyFill="1" applyBorder="1" applyAlignment="1">
      <alignment horizontal="center" vertical="center"/>
    </xf>
    <xf numFmtId="177" fontId="14" fillId="39" borderId="1" xfId="7441" applyNumberFormat="1" applyFont="1" applyFill="1" applyBorder="1" applyAlignment="1">
      <alignment horizontal="center" vertical="center"/>
    </xf>
    <xf numFmtId="178" fontId="14" fillId="39" borderId="1" xfId="7441" applyNumberFormat="1" applyFont="1" applyFill="1" applyBorder="1" applyAlignment="1">
      <alignment horizontal="center" vertical="center" shrinkToFit="1"/>
    </xf>
    <xf numFmtId="216" fontId="14" fillId="39" borderId="1" xfId="7440" applyNumberFormat="1" applyFont="1" applyFill="1" applyBorder="1" applyAlignment="1">
      <alignment horizontal="center" vertical="center"/>
    </xf>
    <xf numFmtId="299" fontId="14" fillId="39" borderId="1" xfId="7441" applyNumberFormat="1" applyFont="1" applyFill="1" applyBorder="1" applyAlignment="1">
      <alignment horizontal="center" vertical="center"/>
    </xf>
    <xf numFmtId="211" fontId="14" fillId="39" borderId="1" xfId="7441" applyNumberFormat="1" applyFont="1" applyFill="1" applyBorder="1" applyAlignment="1">
      <alignment horizontal="center" vertical="center"/>
    </xf>
    <xf numFmtId="296" fontId="14" fillId="0" borderId="1" xfId="7440" applyNumberFormat="1" applyFont="1" applyBorder="1" applyAlignment="1">
      <alignment horizontal="center" vertical="center"/>
    </xf>
    <xf numFmtId="0" fontId="0" fillId="42" borderId="77" xfId="0" applyFill="1" applyBorder="1" applyAlignment="1"/>
    <xf numFmtId="216" fontId="0" fillId="42" borderId="77" xfId="0" applyNumberFormat="1" applyFill="1" applyBorder="1" applyAlignment="1"/>
    <xf numFmtId="179" fontId="0" fillId="42" borderId="77" xfId="0" applyNumberFormat="1" applyFill="1" applyBorder="1" applyAlignment="1"/>
    <xf numFmtId="297" fontId="0" fillId="42" borderId="77" xfId="0" applyNumberFormat="1" applyFill="1" applyBorder="1" applyAlignment="1"/>
    <xf numFmtId="296" fontId="0" fillId="42" borderId="77" xfId="0" applyNumberFormat="1" applyFill="1" applyBorder="1" applyAlignment="1"/>
    <xf numFmtId="49" fontId="0" fillId="0" borderId="0" xfId="0" applyNumberFormat="1">
      <alignment vertical="center"/>
    </xf>
    <xf numFmtId="299" fontId="0" fillId="0" borderId="0" xfId="0" applyNumberFormat="1">
      <alignment vertical="center"/>
    </xf>
    <xf numFmtId="41" fontId="240" fillId="0" borderId="107" xfId="8070" applyFont="1" applyBorder="1" applyAlignment="1">
      <alignment horizontal="center" vertical="center" wrapText="1"/>
    </xf>
    <xf numFmtId="41" fontId="16" fillId="0" borderId="108" xfId="8070" applyFont="1" applyBorder="1" applyAlignment="1">
      <alignment horizontal="center" vertical="center" wrapText="1"/>
    </xf>
    <xf numFmtId="41" fontId="240" fillId="0" borderId="108" xfId="8070" applyFont="1" applyBorder="1" applyAlignment="1">
      <alignment horizontal="center" vertical="center" wrapText="1"/>
    </xf>
    <xf numFmtId="41" fontId="240" fillId="0" borderId="109" xfId="8070" applyFont="1" applyBorder="1" applyAlignment="1">
      <alignment horizontal="center" vertical="center" wrapText="1"/>
    </xf>
    <xf numFmtId="0" fontId="21" fillId="0" borderId="0" xfId="44605" applyAlignment="1">
      <alignment horizontal="center" vertical="center"/>
    </xf>
    <xf numFmtId="0" fontId="38" fillId="0" borderId="0" xfId="8517"/>
    <xf numFmtId="41" fontId="240" fillId="0" borderId="110" xfId="8070" applyFont="1" applyBorder="1" applyAlignment="1">
      <alignment vertical="center"/>
    </xf>
    <xf numFmtId="41" fontId="16" fillId="0" borderId="78" xfId="8070" applyFont="1" applyBorder="1" applyAlignment="1">
      <alignment vertical="center"/>
    </xf>
    <xf numFmtId="41" fontId="240" fillId="0" borderId="78" xfId="8070" applyFont="1" applyBorder="1" applyAlignment="1">
      <alignment vertical="center"/>
    </xf>
    <xf numFmtId="41" fontId="240" fillId="0" borderId="111" xfId="8070" applyFont="1" applyBorder="1" applyAlignment="1">
      <alignment vertical="center"/>
    </xf>
    <xf numFmtId="0" fontId="21" fillId="0" borderId="3" xfId="44605" applyBorder="1" applyAlignment="1">
      <alignment horizontal="center" vertical="center"/>
    </xf>
    <xf numFmtId="41" fontId="21" fillId="0" borderId="5" xfId="8070" applyBorder="1" applyAlignment="1">
      <alignment horizontal="center" vertical="center"/>
    </xf>
    <xf numFmtId="0" fontId="21" fillId="0" borderId="0" xfId="44605">
      <alignment vertical="center"/>
    </xf>
    <xf numFmtId="0" fontId="21" fillId="0" borderId="5" xfId="44605" applyBorder="1" applyAlignment="1">
      <alignment horizontal="center" vertical="center"/>
    </xf>
    <xf numFmtId="0" fontId="21" fillId="0" borderId="6" xfId="44605" applyBorder="1" applyAlignment="1">
      <alignment horizontal="center" vertical="center"/>
    </xf>
    <xf numFmtId="41" fontId="240" fillId="0" borderId="112" xfId="8070" applyFont="1" applyBorder="1" applyAlignment="1">
      <alignment vertical="center"/>
    </xf>
    <xf numFmtId="41" fontId="16" fillId="0" borderId="113" xfId="8070" applyFont="1" applyBorder="1" applyAlignment="1">
      <alignment vertical="center"/>
    </xf>
    <xf numFmtId="41" fontId="240" fillId="0" borderId="113" xfId="8070" applyFont="1" applyBorder="1" applyAlignment="1">
      <alignment vertical="center"/>
    </xf>
    <xf numFmtId="41" fontId="240" fillId="0" borderId="114" xfId="8070" applyFont="1" applyBorder="1" applyAlignment="1">
      <alignment vertical="center"/>
    </xf>
    <xf numFmtId="41" fontId="240" fillId="0" borderId="115" xfId="8070" applyFont="1" applyBorder="1" applyAlignment="1">
      <alignment vertical="center"/>
    </xf>
    <xf numFmtId="41" fontId="16" fillId="0" borderId="20" xfId="8070" applyFont="1" applyBorder="1" applyAlignment="1">
      <alignment vertical="center"/>
    </xf>
    <xf numFmtId="41" fontId="240" fillId="0" borderId="20" xfId="8070" applyFont="1" applyBorder="1" applyAlignment="1">
      <alignment vertical="center"/>
    </xf>
    <xf numFmtId="41" fontId="240" fillId="0" borderId="116" xfId="8070" applyFont="1" applyBorder="1" applyAlignment="1">
      <alignment vertical="center"/>
    </xf>
    <xf numFmtId="41" fontId="21" fillId="0" borderId="3" xfId="8070" applyBorder="1" applyAlignment="1">
      <alignment horizontal="center" vertical="center"/>
    </xf>
    <xf numFmtId="41" fontId="21" fillId="0" borderId="6" xfId="8070" applyBorder="1" applyAlignment="1">
      <alignment horizontal="center" vertical="center"/>
    </xf>
    <xf numFmtId="41" fontId="21" fillId="0" borderId="0" xfId="8098" applyNumberFormat="1" applyFont="1" applyAlignment="1">
      <alignment vertical="center"/>
    </xf>
    <xf numFmtId="41" fontId="240" fillId="0" borderId="117" xfId="8070" applyFont="1" applyBorder="1" applyAlignment="1">
      <alignment vertical="center"/>
    </xf>
    <xf numFmtId="41" fontId="16" fillId="0" borderId="118" xfId="8070" applyFont="1" applyBorder="1" applyAlignment="1">
      <alignment vertical="center"/>
    </xf>
    <xf numFmtId="41" fontId="240" fillId="0" borderId="118" xfId="8070" applyFont="1" applyBorder="1" applyAlignment="1">
      <alignment vertical="center"/>
    </xf>
    <xf numFmtId="41" fontId="16" fillId="0" borderId="119" xfId="8070" applyFont="1" applyBorder="1" applyAlignment="1">
      <alignment vertical="center"/>
    </xf>
    <xf numFmtId="41" fontId="240" fillId="0" borderId="120" xfId="8070" applyFont="1" applyBorder="1" applyAlignment="1">
      <alignment vertical="center"/>
    </xf>
    <xf numFmtId="41" fontId="88" fillId="0" borderId="0" xfId="8070" applyFont="1" applyAlignment="1">
      <alignment vertical="center"/>
    </xf>
    <xf numFmtId="41" fontId="21" fillId="0" borderId="0" xfId="8070" applyAlignment="1">
      <alignment vertical="center"/>
    </xf>
    <xf numFmtId="0" fontId="88" fillId="0" borderId="0" xfId="44605" applyFont="1">
      <alignment vertical="center"/>
    </xf>
    <xf numFmtId="0" fontId="0" fillId="0" borderId="0" xfId="44605" applyFont="1">
      <alignment vertical="center"/>
    </xf>
    <xf numFmtId="0" fontId="0" fillId="0" borderId="78" xfId="0" applyBorder="1" applyAlignment="1"/>
    <xf numFmtId="216" fontId="0" fillId="0" borderId="78" xfId="0" applyNumberFormat="1" applyBorder="1" applyAlignment="1"/>
    <xf numFmtId="179" fontId="0" fillId="0" borderId="78" xfId="0" applyNumberFormat="1" applyBorder="1" applyAlignment="1"/>
    <xf numFmtId="297" fontId="0" fillId="0" borderId="78" xfId="0" applyNumberFormat="1" applyBorder="1" applyAlignment="1"/>
    <xf numFmtId="296" fontId="0" fillId="0" borderId="78" xfId="0" applyNumberFormat="1" applyBorder="1" applyAlignment="1"/>
    <xf numFmtId="179" fontId="0" fillId="0" borderId="78" xfId="0" applyNumberFormat="1" applyBorder="1">
      <alignment vertical="center"/>
    </xf>
    <xf numFmtId="216" fontId="0" fillId="0" borderId="78" xfId="0" applyNumberFormat="1" applyBorder="1">
      <alignment vertical="center"/>
    </xf>
    <xf numFmtId="297" fontId="0" fillId="0" borderId="78" xfId="0" applyNumberFormat="1" applyBorder="1">
      <alignment vertical="center"/>
    </xf>
    <xf numFmtId="296" fontId="0" fillId="0" borderId="78" xfId="0" applyNumberFormat="1" applyBorder="1">
      <alignment vertical="center"/>
    </xf>
    <xf numFmtId="216" fontId="14" fillId="57" borderId="1" xfId="7440" applyNumberFormat="1" applyFont="1" applyFill="1" applyBorder="1" applyAlignment="1">
      <alignment horizontal="center" vertical="center"/>
    </xf>
    <xf numFmtId="0" fontId="0" fillId="57" borderId="0" xfId="0" applyFill="1">
      <alignment vertical="center"/>
    </xf>
    <xf numFmtId="299" fontId="0" fillId="0" borderId="0" xfId="0" applyNumberFormat="1" applyAlignment="1"/>
    <xf numFmtId="299" fontId="0" fillId="40" borderId="0" xfId="0" applyNumberFormat="1" applyFill="1" applyAlignment="1"/>
    <xf numFmtId="49" fontId="242" fillId="58" borderId="121" xfId="31369" applyNumberFormat="1" applyFont="1" applyFill="1" applyBorder="1" applyAlignment="1">
      <alignment horizontal="center" vertical="center" wrapText="1"/>
    </xf>
    <xf numFmtId="49" fontId="242" fillId="58" borderId="122" xfId="31369" applyNumberFormat="1" applyFont="1" applyFill="1" applyBorder="1" applyAlignment="1">
      <alignment horizontal="center" vertical="center" wrapText="1"/>
    </xf>
    <xf numFmtId="49" fontId="245" fillId="59" borderId="122" xfId="44606" applyNumberFormat="1" applyFont="1" applyFill="1" applyBorder="1" applyAlignment="1">
      <alignment horizontal="center" vertical="center" wrapText="1"/>
    </xf>
    <xf numFmtId="49" fontId="245" fillId="59" borderId="123" xfId="44606" applyNumberFormat="1" applyFont="1" applyFill="1" applyBorder="1" applyAlignment="1">
      <alignment horizontal="center" vertical="center" wrapText="1"/>
    </xf>
    <xf numFmtId="49" fontId="245" fillId="59" borderId="123" xfId="31369" applyNumberFormat="1" applyFont="1" applyFill="1" applyBorder="1" applyAlignment="1">
      <alignment horizontal="center" vertical="center" wrapText="1"/>
    </xf>
    <xf numFmtId="49" fontId="246" fillId="60" borderId="124" xfId="31369" applyNumberFormat="1" applyFont="1" applyFill="1" applyBorder="1" applyAlignment="1">
      <alignment horizontal="center" vertical="center" wrapText="1"/>
    </xf>
    <xf numFmtId="49" fontId="245" fillId="59" borderId="123" xfId="31369" applyNumberFormat="1" applyFont="1" applyFill="1" applyBorder="1" applyAlignment="1">
      <alignment horizontal="left" vertical="center" wrapText="1"/>
    </xf>
    <xf numFmtId="49" fontId="246" fillId="60" borderId="125" xfId="31369" applyNumberFormat="1" applyFont="1" applyFill="1" applyBorder="1" applyAlignment="1">
      <alignment wrapText="1"/>
    </xf>
    <xf numFmtId="270" fontId="246" fillId="60" borderId="126" xfId="31369" applyNumberFormat="1" applyFont="1" applyFill="1" applyBorder="1" applyAlignment="1">
      <alignment horizontal="center" vertical="center" wrapText="1"/>
    </xf>
    <xf numFmtId="270" fontId="246" fillId="60" borderId="127" xfId="31369" applyNumberFormat="1" applyFont="1" applyFill="1" applyBorder="1" applyAlignment="1">
      <alignment horizontal="center" vertical="center" wrapText="1"/>
    </xf>
    <xf numFmtId="49" fontId="245" fillId="59" borderId="118" xfId="31369" applyNumberFormat="1" applyFont="1" applyFill="1" applyBorder="1" applyAlignment="1">
      <alignment horizontal="center" vertical="center" wrapText="1"/>
    </xf>
    <xf numFmtId="49" fontId="245" fillId="59" borderId="121" xfId="31369" applyNumberFormat="1" applyFont="1" applyFill="1" applyBorder="1" applyAlignment="1">
      <alignment horizontal="center" vertical="center" wrapText="1"/>
    </xf>
    <xf numFmtId="49" fontId="161" fillId="0" borderId="0" xfId="7455" applyNumberFormat="1" applyFont="1" applyAlignment="1">
      <alignment horizontal="right" vertical="center"/>
    </xf>
    <xf numFmtId="270" fontId="161" fillId="0" borderId="0" xfId="31369" applyNumberFormat="1" applyFont="1" applyAlignment="1">
      <alignment horizontal="right" vertical="center"/>
    </xf>
    <xf numFmtId="270" fontId="161" fillId="0" borderId="0" xfId="7455" applyNumberFormat="1" applyFont="1" applyAlignment="1">
      <alignment horizontal="right" vertical="center" wrapText="1"/>
    </xf>
    <xf numFmtId="0" fontId="59" fillId="0" borderId="0" xfId="31369" applyFont="1">
      <alignment vertical="center"/>
    </xf>
    <xf numFmtId="0" fontId="161" fillId="0" borderId="0" xfId="31369" applyFont="1">
      <alignment vertical="center"/>
    </xf>
    <xf numFmtId="49" fontId="161" fillId="0" borderId="0" xfId="31369" applyNumberFormat="1" applyFont="1" applyAlignment="1">
      <alignment horizontal="right" vertical="center"/>
    </xf>
    <xf numFmtId="49" fontId="161" fillId="0" borderId="0" xfId="31369" applyNumberFormat="1" applyFont="1" applyAlignment="1">
      <alignment horizontal="left" vertical="center" wrapText="1"/>
    </xf>
    <xf numFmtId="49" fontId="161" fillId="0" borderId="0" xfId="31369" applyNumberFormat="1" applyFont="1" applyAlignment="1">
      <alignment horizontal="center" vertical="center"/>
    </xf>
    <xf numFmtId="49" fontId="161" fillId="0" borderId="0" xfId="7455" applyNumberFormat="1" applyFont="1" applyAlignment="1">
      <alignment horizontal="right" vertical="center" wrapText="1"/>
    </xf>
    <xf numFmtId="0" fontId="161" fillId="0" borderId="0" xfId="31369" applyFont="1" applyAlignment="1">
      <alignment horizontal="right" vertical="center"/>
    </xf>
    <xf numFmtId="49" fontId="161" fillId="0" borderId="0" xfId="31369" applyNumberFormat="1" applyFont="1" applyAlignment="1">
      <alignment horizontal="right" vertical="center" wrapText="1"/>
    </xf>
    <xf numFmtId="49" fontId="242" fillId="58" borderId="133" xfId="31369" applyNumberFormat="1" applyFont="1" applyFill="1" applyBorder="1" applyAlignment="1">
      <alignment horizontal="center" vertical="center" wrapText="1"/>
    </xf>
    <xf numFmtId="49" fontId="247" fillId="60" borderId="118" xfId="31369" applyNumberFormat="1" applyFont="1" applyFill="1" applyBorder="1" applyAlignment="1">
      <alignment horizontal="left" vertical="center" wrapText="1"/>
    </xf>
    <xf numFmtId="49" fontId="246" fillId="60" borderId="121" xfId="31369" applyNumberFormat="1" applyFont="1" applyFill="1" applyBorder="1" applyAlignment="1">
      <alignment horizontal="center" vertical="center" wrapText="1"/>
    </xf>
    <xf numFmtId="49" fontId="245" fillId="59" borderId="122" xfId="31369" applyNumberFormat="1" applyFont="1" applyFill="1" applyBorder="1" applyAlignment="1">
      <alignment horizontal="center" vertical="center" wrapText="1"/>
    </xf>
    <xf numFmtId="49" fontId="246" fillId="60" borderId="117" xfId="31369" applyNumberFormat="1" applyFont="1" applyFill="1" applyBorder="1" applyAlignment="1">
      <alignment horizontal="left" vertical="center" wrapText="1"/>
    </xf>
    <xf numFmtId="49" fontId="246" fillId="60" borderId="118" xfId="31369" applyNumberFormat="1" applyFont="1" applyFill="1" applyBorder="1" applyAlignment="1">
      <alignment horizontal="left" vertical="center" wrapText="1"/>
    </xf>
    <xf numFmtId="49" fontId="246" fillId="60" borderId="118" xfId="31369" applyNumberFormat="1" applyFont="1" applyFill="1" applyBorder="1" applyAlignment="1">
      <alignment horizontal="left" wrapText="1"/>
    </xf>
    <xf numFmtId="49" fontId="246" fillId="60" borderId="119" xfId="31369" applyNumberFormat="1" applyFont="1" applyFill="1" applyBorder="1" applyAlignment="1">
      <alignment horizontal="left" wrapText="1"/>
    </xf>
    <xf numFmtId="49" fontId="245" fillId="59" borderId="117" xfId="31369" applyNumberFormat="1" applyFont="1" applyFill="1" applyBorder="1" applyAlignment="1">
      <alignment horizontal="center" vertical="center" wrapText="1"/>
    </xf>
    <xf numFmtId="49" fontId="245" fillId="59" borderId="120" xfId="31369" applyNumberFormat="1" applyFont="1" applyFill="1" applyBorder="1" applyAlignment="1">
      <alignment horizontal="center" vertical="center" wrapText="1"/>
    </xf>
    <xf numFmtId="41" fontId="161" fillId="0" borderId="0" xfId="7455" applyFont="1" applyAlignment="1">
      <alignment horizontal="right" vertical="center"/>
    </xf>
    <xf numFmtId="49" fontId="243" fillId="60" borderId="83" xfId="31369" applyNumberFormat="1" applyFont="1" applyFill="1" applyBorder="1" applyAlignment="1">
      <alignment horizontal="center" vertical="center" wrapText="1"/>
    </xf>
    <xf numFmtId="0" fontId="161" fillId="0" borderId="0" xfId="31369" applyFont="1" applyAlignment="1">
      <alignment horizontal="center" vertical="center"/>
    </xf>
    <xf numFmtId="41" fontId="161" fillId="0" borderId="0" xfId="1" applyFont="1" applyAlignment="1">
      <alignment horizontal="right" vertical="center"/>
    </xf>
    <xf numFmtId="0" fontId="161" fillId="0" borderId="0" xfId="1" applyNumberFormat="1" applyFont="1" applyAlignment="1">
      <alignment horizontal="right" vertical="center"/>
    </xf>
    <xf numFmtId="0" fontId="245" fillId="0" borderId="0" xfId="31369" applyFont="1" applyAlignment="1">
      <alignment horizontal="center" vertical="center"/>
    </xf>
    <xf numFmtId="0" fontId="248" fillId="0" borderId="0" xfId="31369" applyFont="1" applyAlignment="1">
      <alignment horizontal="center" vertical="center"/>
    </xf>
    <xf numFmtId="14" fontId="0" fillId="0" borderId="78" xfId="0" applyNumberFormat="1" applyBorder="1" applyAlignment="1"/>
    <xf numFmtId="299" fontId="0" fillId="0" borderId="78" xfId="0" applyNumberFormat="1" applyBorder="1" applyAlignment="1"/>
    <xf numFmtId="0" fontId="0" fillId="57" borderId="78" xfId="0" applyFill="1" applyBorder="1" applyAlignment="1"/>
    <xf numFmtId="298" fontId="14" fillId="39" borderId="1" xfId="7441" applyNumberFormat="1" applyFont="1" applyFill="1" applyBorder="1" applyAlignment="1">
      <alignment horizontal="center" vertical="center"/>
    </xf>
    <xf numFmtId="296" fontId="14" fillId="57" borderId="1" xfId="7440" applyNumberFormat="1" applyFont="1" applyFill="1" applyBorder="1" applyAlignment="1">
      <alignment horizontal="center" vertical="center"/>
    </xf>
    <xf numFmtId="296" fontId="14" fillId="57" borderId="0" xfId="7440" applyNumberFormat="1" applyFont="1" applyFill="1" applyAlignment="1">
      <alignment vertical="center"/>
    </xf>
    <xf numFmtId="0" fontId="14" fillId="57" borderId="0" xfId="7440" applyFont="1" applyFill="1" applyAlignment="1">
      <alignment vertical="center"/>
    </xf>
    <xf numFmtId="0" fontId="0" fillId="57" borderId="0" xfId="0" applyFill="1" applyAlignment="1"/>
    <xf numFmtId="179" fontId="0" fillId="57" borderId="78" xfId="0" applyNumberFormat="1" applyFill="1" applyBorder="1">
      <alignment vertical="center"/>
    </xf>
    <xf numFmtId="206" fontId="14" fillId="0" borderId="1" xfId="7440" applyNumberFormat="1" applyFont="1" applyBorder="1" applyAlignment="1">
      <alignment horizontal="center" vertical="center"/>
    </xf>
    <xf numFmtId="206" fontId="14" fillId="0" borderId="0" xfId="7440" applyNumberFormat="1" applyFont="1" applyAlignment="1">
      <alignment vertical="center"/>
    </xf>
    <xf numFmtId="206" fontId="14" fillId="39" borderId="1" xfId="7441" applyNumberFormat="1" applyFont="1" applyFill="1" applyBorder="1" applyAlignment="1">
      <alignment horizontal="center" vertical="center"/>
    </xf>
    <xf numFmtId="298" fontId="0" fillId="0" borderId="0" xfId="0" applyNumberFormat="1">
      <alignment vertical="center"/>
    </xf>
    <xf numFmtId="206" fontId="0" fillId="0" borderId="0" xfId="0" applyNumberFormat="1">
      <alignment vertical="center"/>
    </xf>
    <xf numFmtId="178" fontId="0" fillId="0" borderId="0" xfId="0" applyNumberFormat="1">
      <alignment vertical="center"/>
    </xf>
    <xf numFmtId="256" fontId="0" fillId="0" borderId="0" xfId="0" applyNumberFormat="1">
      <alignment vertical="center"/>
    </xf>
    <xf numFmtId="355" fontId="14" fillId="57" borderId="1" xfId="7440" applyNumberFormat="1" applyFont="1" applyFill="1" applyBorder="1" applyAlignment="1">
      <alignment horizontal="center" vertical="center"/>
    </xf>
    <xf numFmtId="211" fontId="14" fillId="39" borderId="1" xfId="7440" applyNumberFormat="1" applyFont="1" applyFill="1" applyBorder="1" applyAlignment="1">
      <alignment horizontal="center" vertical="center"/>
    </xf>
    <xf numFmtId="211" fontId="14" fillId="39" borderId="1" xfId="7440" quotePrefix="1" applyNumberFormat="1" applyFont="1" applyFill="1" applyBorder="1" applyAlignment="1">
      <alignment horizontal="center" vertical="center"/>
    </xf>
    <xf numFmtId="0" fontId="250" fillId="0" borderId="0" xfId="44671" applyFont="1"/>
    <xf numFmtId="0" fontId="250" fillId="0" borderId="0" xfId="44671" applyFont="1" applyAlignment="1">
      <alignment horizontal="center" vertical="center"/>
    </xf>
    <xf numFmtId="0" fontId="250" fillId="0" borderId="135" xfId="44671" applyFont="1" applyBorder="1"/>
    <xf numFmtId="272" fontId="250" fillId="0" borderId="136" xfId="44671" applyNumberFormat="1" applyFont="1" applyBorder="1"/>
    <xf numFmtId="0" fontId="250" fillId="0" borderId="1" xfId="44671" applyFont="1" applyBorder="1" applyAlignment="1">
      <alignment horizontal="center" vertical="center"/>
    </xf>
    <xf numFmtId="1" fontId="256" fillId="63" borderId="111" xfId="44671" applyNumberFormat="1" applyFont="1" applyFill="1" applyBorder="1" applyAlignment="1">
      <alignment horizontal="center" vertical="center"/>
    </xf>
    <xf numFmtId="356" fontId="256" fillId="63" borderId="82" xfId="4" applyNumberFormat="1" applyFont="1" applyFill="1" applyBorder="1" applyAlignment="1">
      <alignment horizontal="right" vertical="center"/>
    </xf>
    <xf numFmtId="356" fontId="256" fillId="63" borderId="78" xfId="4" applyNumberFormat="1" applyFont="1" applyFill="1" applyBorder="1" applyAlignment="1">
      <alignment horizontal="right" vertical="center"/>
    </xf>
    <xf numFmtId="1" fontId="256" fillId="63" borderId="78" xfId="44671" applyNumberFormat="1" applyFont="1" applyFill="1" applyBorder="1" applyAlignment="1">
      <alignment horizontal="center" vertical="center"/>
    </xf>
    <xf numFmtId="1" fontId="256" fillId="63" borderId="78" xfId="44671" applyNumberFormat="1" applyFont="1" applyFill="1" applyBorder="1" applyAlignment="1">
      <alignment horizontal="center" vertical="center" wrapText="1"/>
    </xf>
    <xf numFmtId="1" fontId="256" fillId="63" borderId="110" xfId="44671" applyNumberFormat="1" applyFont="1" applyFill="1" applyBorder="1" applyAlignment="1">
      <alignment horizontal="center" vertical="center"/>
    </xf>
    <xf numFmtId="1" fontId="250" fillId="0" borderId="111" xfId="44671" applyNumberFormat="1" applyFont="1" applyBorder="1" applyAlignment="1">
      <alignment horizontal="center" vertical="center" wrapText="1"/>
    </xf>
    <xf numFmtId="41" fontId="250" fillId="0" borderId="82" xfId="44672" applyFont="1" applyFill="1" applyBorder="1" applyAlignment="1">
      <alignment horizontal="center" vertical="center"/>
    </xf>
    <xf numFmtId="41" fontId="250" fillId="0" borderId="78" xfId="44672" applyFont="1" applyFill="1" applyBorder="1" applyAlignment="1">
      <alignment horizontal="center" vertical="center"/>
    </xf>
    <xf numFmtId="41" fontId="250" fillId="0" borderId="78" xfId="8490" applyNumberFormat="1" applyFont="1" applyBorder="1" applyAlignment="1">
      <alignment horizontal="center" vertical="center" wrapText="1"/>
    </xf>
    <xf numFmtId="49" fontId="250" fillId="0" borderId="78" xfId="44671" applyNumberFormat="1" applyFont="1" applyBorder="1" applyAlignment="1">
      <alignment horizontal="center" vertical="center"/>
    </xf>
    <xf numFmtId="1" fontId="250" fillId="0" borderId="78" xfId="44671" applyNumberFormat="1" applyFont="1" applyBorder="1" applyAlignment="1">
      <alignment horizontal="center" vertical="center"/>
    </xf>
    <xf numFmtId="0" fontId="250" fillId="0" borderId="78" xfId="44671" applyFont="1" applyBorder="1" applyAlignment="1">
      <alignment horizontal="right" vertical="center"/>
    </xf>
    <xf numFmtId="1" fontId="250" fillId="0" borderId="78" xfId="44671" applyNumberFormat="1" applyFont="1" applyBorder="1" applyAlignment="1">
      <alignment horizontal="center" vertical="center" wrapText="1"/>
    </xf>
    <xf numFmtId="1" fontId="250" fillId="0" borderId="78" xfId="44673" applyNumberFormat="1" applyFont="1" applyBorder="1" applyAlignment="1">
      <alignment horizontal="center" vertical="center" wrapText="1"/>
    </xf>
    <xf numFmtId="1" fontId="250" fillId="0" borderId="110" xfId="44671" applyNumberFormat="1" applyFont="1" applyBorder="1" applyAlignment="1">
      <alignment horizontal="center" vertical="center"/>
    </xf>
    <xf numFmtId="0" fontId="250" fillId="0" borderId="84" xfId="44674" applyFont="1" applyBorder="1" applyAlignment="1">
      <alignment horizontal="left" vertical="center" wrapText="1"/>
    </xf>
    <xf numFmtId="0" fontId="250" fillId="0" borderId="82" xfId="44674" applyFont="1" applyBorder="1" applyAlignment="1">
      <alignment horizontal="left" vertical="center" wrapText="1"/>
    </xf>
    <xf numFmtId="49" fontId="250" fillId="0" borderId="84" xfId="44674" applyNumberFormat="1" applyFont="1" applyBorder="1" applyAlignment="1">
      <alignment horizontal="left" vertical="center" wrapText="1"/>
    </xf>
    <xf numFmtId="49" fontId="250" fillId="0" borderId="82" xfId="44674" applyNumberFormat="1" applyFont="1" applyBorder="1" applyAlignment="1">
      <alignment horizontal="left" vertical="center" wrapText="1"/>
    </xf>
    <xf numFmtId="1" fontId="256" fillId="62" borderId="78" xfId="44671" applyNumberFormat="1" applyFont="1" applyFill="1" applyBorder="1" applyAlignment="1">
      <alignment horizontal="center" vertical="center"/>
    </xf>
    <xf numFmtId="0" fontId="250" fillId="0" borderId="0" xfId="44671" applyFont="1" applyAlignment="1">
      <alignment horizontal="center"/>
    </xf>
    <xf numFmtId="1" fontId="256" fillId="62" borderId="78" xfId="44671" applyNumberFormat="1" applyFont="1" applyFill="1" applyBorder="1" applyAlignment="1">
      <alignment horizontal="center" vertical="center" wrapText="1"/>
    </xf>
    <xf numFmtId="272" fontId="250" fillId="0" borderId="136" xfId="44671" applyNumberFormat="1" applyFont="1" applyBorder="1" applyAlignment="1">
      <alignment horizontal="center"/>
    </xf>
    <xf numFmtId="0" fontId="250" fillId="0" borderId="135" xfId="44671" applyFont="1" applyBorder="1" applyAlignment="1">
      <alignment horizontal="center"/>
    </xf>
    <xf numFmtId="0" fontId="250" fillId="0" borderId="136" xfId="44671" applyFont="1" applyBorder="1" applyAlignment="1">
      <alignment horizontal="center"/>
    </xf>
    <xf numFmtId="272" fontId="250" fillId="0" borderId="0" xfId="44671" applyNumberFormat="1" applyFont="1"/>
    <xf numFmtId="1" fontId="256" fillId="62" borderId="82" xfId="44671" applyNumberFormat="1" applyFont="1" applyFill="1" applyBorder="1" applyAlignment="1">
      <alignment horizontal="center" vertical="center"/>
    </xf>
    <xf numFmtId="1" fontId="256" fillId="62" borderId="1" xfId="44671" applyNumberFormat="1" applyFont="1" applyFill="1" applyBorder="1" applyAlignment="1">
      <alignment horizontal="center" vertical="center"/>
    </xf>
    <xf numFmtId="1" fontId="250" fillId="0" borderId="1" xfId="44671" applyNumberFormat="1" applyFont="1" applyBorder="1" applyAlignment="1">
      <alignment horizontal="center" vertical="center"/>
    </xf>
    <xf numFmtId="1" fontId="250" fillId="0" borderId="1" xfId="44673" applyNumberFormat="1" applyFont="1" applyBorder="1" applyAlignment="1">
      <alignment horizontal="center" vertical="center" wrapText="1"/>
    </xf>
    <xf numFmtId="1" fontId="250" fillId="0" borderId="1" xfId="44671" applyNumberFormat="1" applyFont="1" applyBorder="1" applyAlignment="1">
      <alignment horizontal="center" vertical="center" wrapText="1"/>
    </xf>
    <xf numFmtId="49" fontId="250" fillId="0" borderId="1" xfId="44671" applyNumberFormat="1" applyFont="1" applyBorder="1" applyAlignment="1">
      <alignment horizontal="center" vertical="center"/>
    </xf>
    <xf numFmtId="49" fontId="250" fillId="0" borderId="1" xfId="44674" applyNumberFormat="1" applyFont="1" applyBorder="1" applyAlignment="1">
      <alignment horizontal="center" vertical="center" wrapText="1"/>
    </xf>
    <xf numFmtId="0" fontId="250" fillId="0" borderId="1" xfId="8490" applyFont="1" applyBorder="1" applyAlignment="1">
      <alignment horizontal="center" vertical="center" wrapText="1"/>
    </xf>
    <xf numFmtId="3" fontId="250" fillId="0" borderId="1" xfId="8490" applyNumberFormat="1" applyFont="1" applyBorder="1" applyAlignment="1">
      <alignment horizontal="center" vertical="center" wrapText="1"/>
    </xf>
    <xf numFmtId="41" fontId="250" fillId="0" borderId="1" xfId="44672" applyFont="1" applyFill="1" applyBorder="1" applyAlignment="1">
      <alignment horizontal="center" vertical="center"/>
    </xf>
    <xf numFmtId="0" fontId="250" fillId="0" borderId="1" xfId="44674" applyFont="1" applyBorder="1" applyAlignment="1">
      <alignment horizontal="center" vertical="center" wrapText="1"/>
    </xf>
    <xf numFmtId="1" fontId="250" fillId="63" borderId="1" xfId="44671" applyNumberFormat="1" applyFont="1" applyFill="1" applyBorder="1" applyAlignment="1">
      <alignment horizontal="center" vertical="center"/>
    </xf>
    <xf numFmtId="1" fontId="256" fillId="63" borderId="1" xfId="44671" applyNumberFormat="1" applyFont="1" applyFill="1" applyBorder="1" applyAlignment="1">
      <alignment horizontal="center" vertical="center"/>
    </xf>
    <xf numFmtId="1" fontId="250" fillId="63" borderId="1" xfId="44671" applyNumberFormat="1" applyFont="1" applyFill="1" applyBorder="1" applyAlignment="1">
      <alignment horizontal="center" vertical="center" wrapText="1"/>
    </xf>
    <xf numFmtId="3" fontId="250" fillId="63" borderId="1" xfId="44671" applyNumberFormat="1" applyFont="1" applyFill="1" applyBorder="1" applyAlignment="1">
      <alignment horizontal="center" vertical="center"/>
    </xf>
    <xf numFmtId="3" fontId="256" fillId="63" borderId="1" xfId="44675" applyNumberFormat="1" applyFont="1" applyFill="1" applyBorder="1" applyAlignment="1">
      <alignment horizontal="center" vertical="center"/>
    </xf>
    <xf numFmtId="1" fontId="256" fillId="62" borderId="17" xfId="44671" applyNumberFormat="1" applyFont="1" applyFill="1" applyBorder="1" applyAlignment="1">
      <alignment horizontal="center" vertical="center"/>
    </xf>
    <xf numFmtId="1" fontId="256" fillId="62" borderId="18" xfId="44671" applyNumberFormat="1" applyFont="1" applyFill="1" applyBorder="1" applyAlignment="1">
      <alignment horizontal="center" vertical="center"/>
    </xf>
    <xf numFmtId="0" fontId="259" fillId="65" borderId="92" xfId="0" applyFont="1" applyFill="1" applyBorder="1" applyAlignment="1">
      <alignment horizontal="center" vertical="center"/>
    </xf>
    <xf numFmtId="0" fontId="259" fillId="0" borderId="21" xfId="0" applyFont="1" applyBorder="1" applyAlignment="1">
      <alignment horizontal="center" vertical="center" wrapText="1"/>
    </xf>
    <xf numFmtId="41" fontId="259" fillId="0" borderId="21" xfId="1" applyFont="1" applyBorder="1" applyAlignment="1">
      <alignment horizontal="center" vertical="center"/>
    </xf>
    <xf numFmtId="1" fontId="256" fillId="62" borderId="84" xfId="44671" applyNumberFormat="1" applyFont="1" applyFill="1" applyBorder="1" applyAlignment="1">
      <alignment horizontal="center" vertical="center" wrapText="1"/>
    </xf>
    <xf numFmtId="356" fontId="256" fillId="63" borderId="84" xfId="4" applyNumberFormat="1" applyFont="1" applyFill="1" applyBorder="1" applyAlignment="1">
      <alignment horizontal="right" vertical="center"/>
    </xf>
    <xf numFmtId="41" fontId="250" fillId="0" borderId="84" xfId="44672" applyFont="1" applyFill="1" applyBorder="1" applyAlignment="1">
      <alignment horizontal="center" vertical="center"/>
    </xf>
    <xf numFmtId="41" fontId="250" fillId="0" borderId="82" xfId="44672" applyFont="1" applyFill="1" applyBorder="1" applyAlignment="1">
      <alignment horizontal="center" vertical="center" wrapText="1"/>
    </xf>
    <xf numFmtId="41" fontId="256" fillId="64" borderId="150" xfId="44672" applyFont="1" applyFill="1" applyBorder="1" applyAlignment="1">
      <alignment horizontal="center" vertical="center"/>
    </xf>
    <xf numFmtId="3" fontId="250" fillId="0" borderId="17" xfId="8490" applyNumberFormat="1" applyFont="1" applyBorder="1" applyAlignment="1">
      <alignment horizontal="center" vertical="center" wrapText="1"/>
    </xf>
    <xf numFmtId="0" fontId="250" fillId="0" borderId="17" xfId="8490" applyFont="1" applyBorder="1" applyAlignment="1">
      <alignment horizontal="center" vertical="center" wrapText="1"/>
    </xf>
    <xf numFmtId="3" fontId="250" fillId="63" borderId="17" xfId="44671" applyNumberFormat="1" applyFont="1" applyFill="1" applyBorder="1" applyAlignment="1">
      <alignment horizontal="center" vertical="center"/>
    </xf>
    <xf numFmtId="41" fontId="250" fillId="0" borderId="18" xfId="44672" applyFont="1" applyFill="1" applyBorder="1" applyAlignment="1">
      <alignment horizontal="center" vertical="center"/>
    </xf>
    <xf numFmtId="3" fontId="256" fillId="63" borderId="18" xfId="44675" applyNumberFormat="1" applyFont="1" applyFill="1" applyBorder="1" applyAlignment="1">
      <alignment horizontal="center" vertical="center"/>
    </xf>
    <xf numFmtId="3" fontId="256" fillId="63" borderId="154" xfId="44675" applyNumberFormat="1" applyFont="1" applyFill="1" applyBorder="1" applyAlignment="1">
      <alignment horizontal="center" vertical="center"/>
    </xf>
    <xf numFmtId="41" fontId="256" fillId="66" borderId="152" xfId="44672" applyFont="1" applyFill="1" applyBorder="1" applyAlignment="1">
      <alignment horizontal="center" vertical="center"/>
    </xf>
    <xf numFmtId="179" fontId="256" fillId="63" borderId="151" xfId="4" applyNumberFormat="1" applyFont="1" applyFill="1" applyBorder="1" applyAlignment="1">
      <alignment horizontal="right" vertical="center"/>
    </xf>
    <xf numFmtId="179" fontId="256" fillId="63" borderId="82" xfId="4" applyNumberFormat="1" applyFont="1" applyFill="1" applyBorder="1" applyAlignment="1">
      <alignment horizontal="right" vertical="center"/>
    </xf>
    <xf numFmtId="179" fontId="256" fillId="63" borderId="78" xfId="4" applyNumberFormat="1" applyFont="1" applyFill="1" applyBorder="1" applyAlignment="1">
      <alignment horizontal="right" vertical="center"/>
    </xf>
    <xf numFmtId="1" fontId="261" fillId="0" borderId="78" xfId="44671" applyNumberFormat="1" applyFont="1" applyBorder="1" applyAlignment="1">
      <alignment horizontal="center" vertical="center" wrapText="1"/>
    </xf>
    <xf numFmtId="0" fontId="261" fillId="0" borderId="1" xfId="44671" applyFont="1" applyBorder="1" applyAlignment="1">
      <alignment horizontal="center" vertical="center"/>
    </xf>
    <xf numFmtId="1" fontId="261" fillId="0" borderId="1" xfId="44671" applyNumberFormat="1" applyFont="1" applyBorder="1" applyAlignment="1">
      <alignment horizontal="center" vertical="center" wrapText="1"/>
    </xf>
    <xf numFmtId="270" fontId="261" fillId="0" borderId="1" xfId="1" applyNumberFormat="1" applyFont="1" applyBorder="1" applyAlignment="1">
      <alignment horizontal="center" vertical="center" wrapText="1"/>
    </xf>
    <xf numFmtId="41" fontId="261" fillId="0" borderId="82" xfId="44672" applyFont="1" applyFill="1" applyBorder="1" applyAlignment="1">
      <alignment horizontal="center" vertical="center" wrapText="1"/>
    </xf>
    <xf numFmtId="49" fontId="245" fillId="59" borderId="119" xfId="31369" applyNumberFormat="1" applyFont="1" applyFill="1" applyBorder="1" applyAlignment="1">
      <alignment horizontal="center" vertical="center" wrapText="1"/>
    </xf>
    <xf numFmtId="49" fontId="245" fillId="59" borderId="134" xfId="31369" applyNumberFormat="1" applyFont="1" applyFill="1" applyBorder="1" applyAlignment="1">
      <alignment horizontal="center" vertical="center" wrapText="1"/>
    </xf>
    <xf numFmtId="49" fontId="242" fillId="58" borderId="78" xfId="31369" applyNumberFormat="1" applyFont="1" applyFill="1" applyBorder="1" applyAlignment="1">
      <alignment horizontal="center" vertical="center" wrapText="1"/>
    </xf>
    <xf numFmtId="49" fontId="239" fillId="59" borderId="78" xfId="44606" applyNumberFormat="1" applyFont="1" applyFill="1" applyBorder="1" applyAlignment="1">
      <alignment horizontal="center" vertical="center" wrapText="1"/>
    </xf>
    <xf numFmtId="49" fontId="239" fillId="59" borderId="82" xfId="31369" applyNumberFormat="1" applyFont="1" applyFill="1" applyBorder="1" applyAlignment="1">
      <alignment horizontal="center" vertical="center" wrapText="1"/>
    </xf>
    <xf numFmtId="49" fontId="239" fillId="59" borderId="83" xfId="31369" applyNumberFormat="1" applyFont="1" applyFill="1" applyBorder="1" applyAlignment="1">
      <alignment horizontal="center" vertical="center" wrapText="1"/>
    </xf>
    <xf numFmtId="49" fontId="243" fillId="60" borderId="82" xfId="31369" applyNumberFormat="1" applyFont="1" applyFill="1" applyBorder="1" applyAlignment="1">
      <alignment horizontal="center" vertical="center" wrapText="1"/>
    </xf>
    <xf numFmtId="49" fontId="243" fillId="60" borderId="84" xfId="31369" applyNumberFormat="1" applyFont="1" applyFill="1" applyBorder="1" applyAlignment="1">
      <alignment horizontal="center" vertical="center" wrapText="1"/>
    </xf>
    <xf numFmtId="49" fontId="243" fillId="60" borderId="83" xfId="31369" applyNumberFormat="1" applyFont="1" applyFill="1" applyBorder="1" applyAlignment="1">
      <alignment horizontal="center" vertical="center" wrapText="1"/>
    </xf>
    <xf numFmtId="49" fontId="239" fillId="59" borderId="20" xfId="31369" applyNumberFormat="1" applyFont="1" applyFill="1" applyBorder="1" applyAlignment="1">
      <alignment horizontal="center" vertical="center" wrapText="1"/>
    </xf>
    <xf numFmtId="49" fontId="244" fillId="59" borderId="78" xfId="31369" applyNumberFormat="1" applyFont="1" applyFill="1" applyBorder="1" applyAlignment="1">
      <alignment horizontal="center" vertical="center" wrapText="1"/>
    </xf>
    <xf numFmtId="49" fontId="244" fillId="59" borderId="107" xfId="31369" applyNumberFormat="1" applyFont="1" applyFill="1" applyBorder="1" applyAlignment="1">
      <alignment horizontal="center" vertical="center" wrapText="1"/>
    </xf>
    <xf numFmtId="49" fontId="244" fillId="59" borderId="108" xfId="31369" applyNumberFormat="1" applyFont="1" applyFill="1" applyBorder="1" applyAlignment="1">
      <alignment horizontal="center" vertical="center" wrapText="1"/>
    </xf>
    <xf numFmtId="49" fontId="244" fillId="59" borderId="131" xfId="31369" applyNumberFormat="1" applyFont="1" applyFill="1" applyBorder="1" applyAlignment="1">
      <alignment horizontal="center" vertical="center" wrapText="1"/>
    </xf>
    <xf numFmtId="49" fontId="242" fillId="58" borderId="107" xfId="31369" applyNumberFormat="1" applyFont="1" applyFill="1" applyBorder="1" applyAlignment="1">
      <alignment horizontal="center" vertical="center" wrapText="1"/>
    </xf>
    <xf numFmtId="49" fontId="242" fillId="58" borderId="131" xfId="31369" applyNumberFormat="1" applyFont="1" applyFill="1" applyBorder="1" applyAlignment="1">
      <alignment horizontal="center" vertical="center" wrapText="1"/>
    </xf>
    <xf numFmtId="49" fontId="239" fillId="59" borderId="107" xfId="44606" applyNumberFormat="1" applyFont="1" applyFill="1" applyBorder="1" applyAlignment="1">
      <alignment horizontal="center" vertical="center" wrapText="1"/>
    </xf>
    <xf numFmtId="49" fontId="239" fillId="59" borderId="108" xfId="44606" applyNumberFormat="1" applyFont="1" applyFill="1" applyBorder="1" applyAlignment="1">
      <alignment horizontal="center" vertical="center" wrapText="1"/>
    </xf>
    <xf numFmtId="49" fontId="239" fillId="59" borderId="131" xfId="44606" applyNumberFormat="1" applyFont="1" applyFill="1" applyBorder="1" applyAlignment="1">
      <alignment horizontal="center" vertical="center" wrapText="1"/>
    </xf>
    <xf numFmtId="49" fontId="243" fillId="60" borderId="128" xfId="31369" applyNumberFormat="1" applyFont="1" applyFill="1" applyBorder="1" applyAlignment="1">
      <alignment horizontal="center" vertical="center" wrapText="1"/>
    </xf>
    <xf numFmtId="49" fontId="243" fillId="60" borderId="132" xfId="31369" applyNumberFormat="1" applyFont="1" applyFill="1" applyBorder="1" applyAlignment="1">
      <alignment horizontal="center" vertical="center" wrapText="1"/>
    </xf>
    <xf numFmtId="49" fontId="239" fillId="59" borderId="128" xfId="31369" applyNumberFormat="1" applyFont="1" applyFill="1" applyBorder="1" applyAlignment="1">
      <alignment horizontal="center" vertical="center" wrapText="1"/>
    </xf>
    <xf numFmtId="49" fontId="239" fillId="59" borderId="129" xfId="31369" applyNumberFormat="1" applyFont="1" applyFill="1" applyBorder="1" applyAlignment="1">
      <alignment horizontal="center" vertical="center" wrapText="1"/>
    </xf>
    <xf numFmtId="49" fontId="239" fillId="59" borderId="130" xfId="31369" applyNumberFormat="1" applyFont="1" applyFill="1" applyBorder="1" applyAlignment="1">
      <alignment horizontal="center" vertical="center" wrapText="1"/>
    </xf>
    <xf numFmtId="49" fontId="243" fillId="60" borderId="129" xfId="31369" applyNumberFormat="1" applyFont="1" applyFill="1" applyBorder="1" applyAlignment="1">
      <alignment horizontal="center" vertical="center" wrapText="1"/>
    </xf>
    <xf numFmtId="49" fontId="239" fillId="59" borderId="107" xfId="31369" applyNumberFormat="1" applyFont="1" applyFill="1" applyBorder="1" applyAlignment="1">
      <alignment horizontal="center" vertical="center" wrapText="1"/>
    </xf>
    <xf numFmtId="49" fontId="239" fillId="59" borderId="108" xfId="31369" applyNumberFormat="1" applyFont="1" applyFill="1" applyBorder="1" applyAlignment="1">
      <alignment horizontal="center" vertical="center" wrapText="1"/>
    </xf>
    <xf numFmtId="49" fontId="239" fillId="59" borderId="131" xfId="31369" applyNumberFormat="1" applyFont="1" applyFill="1" applyBorder="1" applyAlignment="1">
      <alignment horizontal="center" vertical="center" wrapText="1"/>
    </xf>
    <xf numFmtId="216" fontId="14" fillId="0" borderId="17" xfId="7440" applyNumberFormat="1" applyFont="1" applyBorder="1" applyAlignment="1">
      <alignment horizontal="center" vertical="center"/>
    </xf>
    <xf numFmtId="216" fontId="14" fillId="0" borderId="18" xfId="7440" applyNumberFormat="1" applyFont="1" applyBorder="1" applyAlignment="1">
      <alignment horizontal="center" vertical="center"/>
    </xf>
    <xf numFmtId="0" fontId="14" fillId="41" borderId="1" xfId="7440" applyFont="1" applyFill="1" applyBorder="1" applyAlignment="1">
      <alignment horizontal="center" vertical="center"/>
    </xf>
    <xf numFmtId="0" fontId="14" fillId="41" borderId="1" xfId="7440" applyFont="1" applyFill="1" applyBorder="1" applyAlignment="1">
      <alignment horizontal="center" vertical="center" wrapText="1"/>
    </xf>
    <xf numFmtId="206" fontId="14" fillId="41" borderId="1" xfId="7440" applyNumberFormat="1" applyFont="1" applyFill="1" applyBorder="1" applyAlignment="1">
      <alignment horizontal="center" vertical="center"/>
    </xf>
    <xf numFmtId="0" fontId="14" fillId="41" borderId="17" xfId="7440" applyFont="1" applyFill="1" applyBorder="1" applyAlignment="1">
      <alignment horizontal="center" vertical="center"/>
    </xf>
    <xf numFmtId="0" fontId="14" fillId="41" borderId="13" xfId="7440" applyFont="1" applyFill="1" applyBorder="1" applyAlignment="1">
      <alignment horizontal="center" vertical="center"/>
    </xf>
    <xf numFmtId="0" fontId="14" fillId="41" borderId="18" xfId="7440" applyFont="1" applyFill="1" applyBorder="1" applyAlignment="1">
      <alignment horizontal="center" vertical="center"/>
    </xf>
    <xf numFmtId="0" fontId="14" fillId="0" borderId="15" xfId="7440" applyFont="1" applyBorder="1" applyAlignment="1">
      <alignment horizontal="left" vertical="center"/>
    </xf>
    <xf numFmtId="0" fontId="259" fillId="65" borderId="17" xfId="0" applyFont="1" applyFill="1" applyBorder="1" applyAlignment="1">
      <alignment horizontal="center" vertical="center"/>
    </xf>
    <xf numFmtId="0" fontId="259" fillId="65" borderId="18" xfId="0" applyFont="1" applyFill="1" applyBorder="1" applyAlignment="1">
      <alignment horizontal="center" vertical="center"/>
    </xf>
    <xf numFmtId="0" fontId="257" fillId="0" borderId="0" xfId="0" applyFont="1" applyAlignment="1">
      <alignment horizontal="center" vertical="center"/>
    </xf>
    <xf numFmtId="0" fontId="258" fillId="0" borderId="0" xfId="0" applyFont="1" applyAlignment="1">
      <alignment horizontal="center" vertical="center"/>
    </xf>
    <xf numFmtId="0" fontId="259" fillId="65" borderId="79" xfId="0" applyFont="1" applyFill="1" applyBorder="1" applyAlignment="1">
      <alignment horizontal="center" vertical="center"/>
    </xf>
    <xf numFmtId="0" fontId="259" fillId="65" borderId="93" xfId="0" applyFont="1" applyFill="1" applyBorder="1" applyAlignment="1">
      <alignment horizontal="center" vertical="center"/>
    </xf>
    <xf numFmtId="0" fontId="62" fillId="7" borderId="7" xfId="1839" applyFont="1" applyFill="1" applyBorder="1" applyAlignment="1">
      <alignment horizontal="center" vertical="center" wrapText="1"/>
    </xf>
    <xf numFmtId="0" fontId="62" fillId="7" borderId="9" xfId="1839" applyFont="1" applyFill="1" applyBorder="1" applyAlignment="1">
      <alignment horizontal="center" vertical="center"/>
    </xf>
    <xf numFmtId="0" fontId="61" fillId="8" borderId="34" xfId="2524" applyFont="1" applyFill="1" applyBorder="1" applyAlignment="1">
      <alignment horizontal="center" vertical="center" wrapText="1"/>
    </xf>
    <xf numFmtId="0" fontId="61" fillId="8" borderId="43" xfId="2524" applyFont="1" applyFill="1" applyBorder="1" applyAlignment="1">
      <alignment horizontal="center" vertical="center" wrapText="1"/>
    </xf>
    <xf numFmtId="0" fontId="61" fillId="8" borderId="29" xfId="2524" applyFont="1" applyFill="1" applyBorder="1" applyAlignment="1">
      <alignment horizontal="center" vertical="center" wrapText="1"/>
    </xf>
    <xf numFmtId="0" fontId="61" fillId="8" borderId="35" xfId="2524" applyFont="1" applyFill="1" applyBorder="1" applyAlignment="1">
      <alignment horizontal="center" vertical="center" wrapText="1"/>
    </xf>
    <xf numFmtId="41" fontId="61" fillId="8" borderId="29" xfId="4" applyFont="1" applyFill="1" applyBorder="1" applyAlignment="1">
      <alignment horizontal="center" vertical="center" wrapText="1"/>
    </xf>
    <xf numFmtId="41" fontId="61" fillId="8" borderId="35" xfId="4" applyFont="1" applyFill="1" applyBorder="1" applyAlignment="1">
      <alignment horizontal="center" vertical="center" wrapText="1"/>
    </xf>
    <xf numFmtId="0" fontId="62" fillId="7" borderId="39" xfId="1839" applyFont="1" applyFill="1" applyBorder="1" applyAlignment="1">
      <alignment horizontal="center" vertical="center"/>
    </xf>
    <xf numFmtId="0" fontId="62" fillId="7" borderId="44" xfId="1839" applyFont="1" applyFill="1" applyBorder="1" applyAlignment="1">
      <alignment horizontal="center" vertical="center"/>
    </xf>
    <xf numFmtId="0" fontId="62" fillId="7" borderId="48" xfId="1839" applyFont="1" applyFill="1" applyBorder="1" applyAlignment="1">
      <alignment horizontal="center" vertical="center"/>
    </xf>
    <xf numFmtId="0" fontId="62" fillId="7" borderId="41" xfId="1839" applyFont="1" applyFill="1" applyBorder="1" applyAlignment="1">
      <alignment horizontal="center" vertical="center"/>
    </xf>
    <xf numFmtId="0" fontId="62" fillId="7" borderId="45" xfId="1839" applyFont="1" applyFill="1" applyBorder="1" applyAlignment="1">
      <alignment horizontal="center" vertical="center"/>
    </xf>
    <xf numFmtId="0" fontId="62" fillId="7" borderId="49" xfId="1839" applyFont="1" applyFill="1" applyBorder="1" applyAlignment="1">
      <alignment horizontal="center" vertical="center"/>
    </xf>
    <xf numFmtId="0" fontId="62" fillId="7" borderId="42" xfId="1839" applyFont="1" applyFill="1" applyBorder="1" applyAlignment="1">
      <alignment horizontal="center" vertical="center"/>
    </xf>
    <xf numFmtId="0" fontId="62" fillId="7" borderId="46" xfId="1839" applyFont="1" applyFill="1" applyBorder="1" applyAlignment="1">
      <alignment horizontal="center" vertical="center"/>
    </xf>
    <xf numFmtId="0" fontId="62" fillId="7" borderId="20" xfId="1839" applyFont="1" applyFill="1" applyBorder="1" applyAlignment="1">
      <alignment horizontal="center" vertical="center"/>
    </xf>
    <xf numFmtId="0" fontId="62" fillId="7" borderId="31" xfId="1839" applyFont="1" applyFill="1" applyBorder="1" applyAlignment="1">
      <alignment horizontal="center" vertical="center"/>
    </xf>
    <xf numFmtId="0" fontId="62" fillId="7" borderId="37" xfId="1839" applyFont="1" applyFill="1" applyBorder="1" applyAlignment="1">
      <alignment horizontal="center" vertical="center"/>
    </xf>
    <xf numFmtId="0" fontId="62" fillId="7" borderId="50" xfId="1839" applyFont="1" applyFill="1" applyBorder="1" applyAlignment="1">
      <alignment horizontal="center" vertical="center"/>
    </xf>
    <xf numFmtId="0" fontId="62" fillId="7" borderId="32" xfId="1839" applyFont="1" applyFill="1" applyBorder="1" applyAlignment="1">
      <alignment horizontal="center" vertical="center"/>
    </xf>
    <xf numFmtId="0" fontId="62" fillId="7" borderId="33" xfId="1839" applyFont="1" applyFill="1" applyBorder="1" applyAlignment="1">
      <alignment horizontal="center" vertical="center"/>
    </xf>
    <xf numFmtId="0" fontId="62" fillId="7" borderId="7" xfId="1839" applyFont="1" applyFill="1" applyBorder="1" applyAlignment="1">
      <alignment horizontal="center" vertical="center"/>
    </xf>
    <xf numFmtId="0" fontId="61" fillId="6" borderId="29" xfId="2524" applyFont="1" applyFill="1" applyBorder="1" applyAlignment="1">
      <alignment horizontal="center" vertical="center" wrapText="1"/>
    </xf>
    <xf numFmtId="0" fontId="61" fillId="6" borderId="35" xfId="2524" applyFont="1" applyFill="1" applyBorder="1" applyAlignment="1">
      <alignment horizontal="center" vertical="center" wrapText="1"/>
    </xf>
    <xf numFmtId="0" fontId="61" fillId="6" borderId="47" xfId="2524" applyFont="1" applyFill="1" applyBorder="1" applyAlignment="1">
      <alignment horizontal="center" vertical="center" wrapText="1"/>
    </xf>
    <xf numFmtId="41" fontId="62" fillId="0" borderId="38" xfId="4" applyFont="1" applyBorder="1" applyAlignment="1">
      <alignment horizontal="center" vertical="center"/>
    </xf>
    <xf numFmtId="41" fontId="62" fillId="0" borderId="39" xfId="4" applyFont="1" applyBorder="1" applyAlignment="1">
      <alignment horizontal="center" vertical="center"/>
    </xf>
    <xf numFmtId="41" fontId="62" fillId="0" borderId="48" xfId="4" applyFont="1" applyBorder="1" applyAlignment="1">
      <alignment horizontal="center" vertical="center"/>
    </xf>
    <xf numFmtId="41" fontId="62" fillId="0" borderId="53" xfId="1839" applyNumberFormat="1" applyFont="1" applyBorder="1" applyAlignment="1">
      <alignment horizontal="center" vertical="center"/>
    </xf>
    <xf numFmtId="0" fontId="62" fillId="0" borderId="53" xfId="1839" applyFont="1" applyBorder="1" applyAlignment="1">
      <alignment horizontal="center" vertical="center"/>
    </xf>
    <xf numFmtId="41" fontId="61" fillId="0" borderId="54" xfId="4" applyFont="1" applyBorder="1" applyAlignment="1">
      <alignment horizontal="center" vertical="center"/>
    </xf>
    <xf numFmtId="0" fontId="61" fillId="6" borderId="38" xfId="2524" applyFont="1" applyFill="1" applyBorder="1" applyAlignment="1">
      <alignment horizontal="center" vertical="center" wrapText="1"/>
    </xf>
    <xf numFmtId="0" fontId="61" fillId="6" borderId="39" xfId="2524" applyFont="1" applyFill="1" applyBorder="1" applyAlignment="1">
      <alignment horizontal="center" vertical="center" wrapText="1"/>
    </xf>
    <xf numFmtId="0" fontId="61" fillId="6" borderId="48" xfId="2524" applyFont="1" applyFill="1" applyBorder="1" applyAlignment="1">
      <alignment horizontal="center" vertical="center" wrapText="1"/>
    </xf>
    <xf numFmtId="41" fontId="62" fillId="0" borderId="38" xfId="1839" applyNumberFormat="1" applyFont="1" applyBorder="1" applyAlignment="1">
      <alignment horizontal="right" vertical="center"/>
    </xf>
    <xf numFmtId="0" fontId="62" fillId="0" borderId="38" xfId="1839" applyFont="1" applyBorder="1" applyAlignment="1">
      <alignment horizontal="right" vertical="center"/>
    </xf>
    <xf numFmtId="41" fontId="62" fillId="0" borderId="38" xfId="1839" applyNumberFormat="1" applyFont="1" applyBorder="1" applyAlignment="1">
      <alignment horizontal="center" vertical="center"/>
    </xf>
    <xf numFmtId="41" fontId="62" fillId="0" borderId="32" xfId="4" applyFont="1" applyBorder="1" applyAlignment="1">
      <alignment horizontal="center" vertical="center"/>
    </xf>
    <xf numFmtId="41" fontId="62" fillId="0" borderId="32" xfId="1839" applyNumberFormat="1" applyFont="1" applyBorder="1" applyAlignment="1">
      <alignment horizontal="center" vertical="center"/>
    </xf>
    <xf numFmtId="0" fontId="61" fillId="6" borderId="52" xfId="2524" applyFont="1" applyFill="1" applyBorder="1" applyAlignment="1">
      <alignment horizontal="center" vertical="center" wrapText="1"/>
    </xf>
    <xf numFmtId="0" fontId="61" fillId="6" borderId="32" xfId="2524" applyFont="1" applyFill="1" applyBorder="1" applyAlignment="1">
      <alignment horizontal="center" vertical="center" wrapText="1"/>
    </xf>
    <xf numFmtId="0" fontId="62" fillId="0" borderId="38" xfId="1839" applyFont="1" applyBorder="1">
      <alignment vertical="center"/>
    </xf>
    <xf numFmtId="0" fontId="61" fillId="10" borderId="38" xfId="2524" applyFont="1" applyFill="1" applyBorder="1" applyAlignment="1">
      <alignment horizontal="center" vertical="center" wrapText="1"/>
    </xf>
    <xf numFmtId="0" fontId="61" fillId="10" borderId="39" xfId="2524" applyFont="1" applyFill="1" applyBorder="1" applyAlignment="1">
      <alignment horizontal="center" vertical="center" wrapText="1"/>
    </xf>
    <xf numFmtId="0" fontId="61" fillId="10" borderId="48" xfId="2524" applyFont="1" applyFill="1" applyBorder="1" applyAlignment="1">
      <alignment horizontal="center" vertical="center" wrapText="1"/>
    </xf>
    <xf numFmtId="0" fontId="61" fillId="11" borderId="38" xfId="2524" applyFont="1" applyFill="1" applyBorder="1" applyAlignment="1">
      <alignment horizontal="center" vertical="center" wrapText="1"/>
    </xf>
    <xf numFmtId="0" fontId="61" fillId="11" borderId="39" xfId="2524" applyFont="1" applyFill="1" applyBorder="1" applyAlignment="1">
      <alignment horizontal="center" vertical="center" wrapText="1"/>
    </xf>
    <xf numFmtId="0" fontId="61" fillId="11" borderId="48" xfId="2524" applyFont="1" applyFill="1" applyBorder="1" applyAlignment="1">
      <alignment horizontal="center" vertical="center" wrapText="1"/>
    </xf>
    <xf numFmtId="41" fontId="62" fillId="0" borderId="55" xfId="1839" applyNumberFormat="1" applyFont="1" applyBorder="1" applyAlignment="1">
      <alignment horizontal="center" vertical="center"/>
    </xf>
    <xf numFmtId="41" fontId="62" fillId="0" borderId="57" xfId="1839" applyNumberFormat="1" applyFont="1" applyBorder="1" applyAlignment="1">
      <alignment horizontal="center" vertical="center"/>
    </xf>
    <xf numFmtId="41" fontId="61" fillId="0" borderId="56" xfId="4" applyFont="1" applyBorder="1" applyAlignment="1">
      <alignment horizontal="center" vertical="center"/>
    </xf>
    <xf numFmtId="41" fontId="61" fillId="0" borderId="58" xfId="4" applyFont="1" applyBorder="1" applyAlignment="1">
      <alignment horizontal="center" vertical="center"/>
    </xf>
    <xf numFmtId="41" fontId="62" fillId="0" borderId="39" xfId="1839" applyNumberFormat="1" applyFont="1" applyBorder="1" applyAlignment="1">
      <alignment horizontal="center" vertical="center"/>
    </xf>
    <xf numFmtId="41" fontId="62" fillId="0" borderId="48" xfId="1839" applyNumberFormat="1" applyFont="1" applyBorder="1" applyAlignment="1">
      <alignment horizontal="center" vertical="center"/>
    </xf>
    <xf numFmtId="41" fontId="62" fillId="0" borderId="59" xfId="1839" applyNumberFormat="1" applyFont="1" applyBorder="1" applyAlignment="1">
      <alignment horizontal="center" vertical="center"/>
    </xf>
    <xf numFmtId="0" fontId="62" fillId="0" borderId="59" xfId="1839" applyFont="1" applyBorder="1" applyAlignment="1">
      <alignment horizontal="center" vertical="center"/>
    </xf>
    <xf numFmtId="41" fontId="61" fillId="0" borderId="60" xfId="4" applyFont="1" applyBorder="1" applyAlignment="1">
      <alignment horizontal="center" vertical="center"/>
    </xf>
    <xf numFmtId="0" fontId="61" fillId="10" borderId="44" xfId="2524" applyFont="1" applyFill="1" applyBorder="1" applyAlignment="1">
      <alignment horizontal="center" vertical="center" wrapText="1"/>
    </xf>
    <xf numFmtId="0" fontId="21" fillId="0" borderId="15" xfId="44605" applyBorder="1" applyAlignment="1">
      <alignment horizontal="center" vertical="center"/>
    </xf>
    <xf numFmtId="0" fontId="21" fillId="0" borderId="6" xfId="44605" applyBorder="1" applyAlignment="1">
      <alignment horizontal="center" vertical="center"/>
    </xf>
    <xf numFmtId="0" fontId="21" fillId="0" borderId="23" xfId="44605" applyBorder="1" applyAlignment="1">
      <alignment horizontal="center" vertical="center"/>
    </xf>
    <xf numFmtId="0" fontId="21" fillId="0" borderId="3" xfId="44605" applyBorder="1" applyAlignment="1">
      <alignment horizontal="center" vertical="center"/>
    </xf>
    <xf numFmtId="0" fontId="21" fillId="0" borderId="0" xfId="44605" applyAlignment="1">
      <alignment horizontal="center" vertical="center"/>
    </xf>
    <xf numFmtId="0" fontId="21" fillId="0" borderId="5" xfId="44605" applyBorder="1" applyAlignment="1">
      <alignment horizontal="center" vertical="center"/>
    </xf>
    <xf numFmtId="0" fontId="21" fillId="0" borderId="4" xfId="44605" applyBorder="1" applyAlignment="1">
      <alignment horizontal="center" vertical="center"/>
    </xf>
    <xf numFmtId="270" fontId="16" fillId="0" borderId="13" xfId="44605" applyNumberFormat="1" applyFont="1" applyBorder="1" applyAlignment="1">
      <alignment horizontal="center" vertical="center" wrapText="1"/>
    </xf>
    <xf numFmtId="270" fontId="16" fillId="0" borderId="18" xfId="44605" applyNumberFormat="1" applyFont="1" applyBorder="1" applyAlignment="1">
      <alignment horizontal="center" vertical="center" wrapText="1"/>
    </xf>
    <xf numFmtId="0" fontId="16" fillId="0" borderId="23" xfId="44605" applyFont="1" applyBorder="1" applyAlignment="1">
      <alignment horizontal="center" vertical="center"/>
    </xf>
    <xf numFmtId="0" fontId="16" fillId="0" borderId="3" xfId="44605" applyFont="1" applyBorder="1" applyAlignment="1">
      <alignment horizontal="center" vertical="center"/>
    </xf>
    <xf numFmtId="0" fontId="260" fillId="0" borderId="0" xfId="44671" applyFont="1" applyAlignment="1">
      <alignment horizontal="center" vertical="center"/>
    </xf>
    <xf numFmtId="1" fontId="256" fillId="62" borderId="109" xfId="44671" applyNumberFormat="1" applyFont="1" applyFill="1" applyBorder="1" applyAlignment="1">
      <alignment horizontal="center" vertical="center"/>
    </xf>
    <xf numFmtId="1" fontId="256" fillId="62" borderId="146" xfId="44671" applyNumberFormat="1" applyFont="1" applyFill="1" applyBorder="1" applyAlignment="1">
      <alignment horizontal="center" vertical="center"/>
    </xf>
    <xf numFmtId="1" fontId="256" fillId="62" borderId="116" xfId="44671" applyNumberFormat="1" applyFont="1" applyFill="1" applyBorder="1" applyAlignment="1">
      <alignment horizontal="center" vertical="center"/>
    </xf>
    <xf numFmtId="1" fontId="256" fillId="62" borderId="156" xfId="44671" applyNumberFormat="1" applyFont="1" applyFill="1" applyBorder="1" applyAlignment="1">
      <alignment horizontal="center" vertical="center" wrapText="1"/>
    </xf>
    <xf numFmtId="1" fontId="256" fillId="62" borderId="138" xfId="44671" applyNumberFormat="1" applyFont="1" applyFill="1" applyBorder="1" applyAlignment="1">
      <alignment horizontal="center" vertical="center" wrapText="1"/>
    </xf>
    <xf numFmtId="1" fontId="256" fillId="62" borderId="157" xfId="44671" applyNumberFormat="1" applyFont="1" applyFill="1" applyBorder="1" applyAlignment="1">
      <alignment horizontal="center" vertical="center" wrapText="1"/>
    </xf>
    <xf numFmtId="1" fontId="256" fillId="62" borderId="158" xfId="44671" applyNumberFormat="1" applyFont="1" applyFill="1" applyBorder="1" applyAlignment="1">
      <alignment horizontal="center" vertical="center" wrapText="1"/>
    </xf>
    <xf numFmtId="1" fontId="256" fillId="62" borderId="148" xfId="44671" applyNumberFormat="1" applyFont="1" applyFill="1" applyBorder="1" applyAlignment="1">
      <alignment horizontal="center" vertical="center" wrapText="1"/>
    </xf>
    <xf numFmtId="1" fontId="256" fillId="62" borderId="149" xfId="44671" applyNumberFormat="1" applyFont="1" applyFill="1" applyBorder="1" applyAlignment="1">
      <alignment horizontal="center" vertical="center" wrapText="1"/>
    </xf>
    <xf numFmtId="1" fontId="256" fillId="62" borderId="159" xfId="44671" applyNumberFormat="1" applyFont="1" applyFill="1" applyBorder="1" applyAlignment="1">
      <alignment horizontal="center" vertical="center" wrapText="1"/>
    </xf>
    <xf numFmtId="1" fontId="256" fillId="62" borderId="139" xfId="44671" applyNumberFormat="1" applyFont="1" applyFill="1" applyBorder="1" applyAlignment="1">
      <alignment horizontal="center" vertical="center"/>
    </xf>
    <xf numFmtId="1" fontId="256" fillId="62" borderId="138" xfId="44671" applyNumberFormat="1" applyFont="1" applyFill="1" applyBorder="1" applyAlignment="1">
      <alignment horizontal="center" vertical="center"/>
    </xf>
    <xf numFmtId="1" fontId="256" fillId="62" borderId="144" xfId="44671" applyNumberFormat="1" applyFont="1" applyFill="1" applyBorder="1" applyAlignment="1">
      <alignment horizontal="center" vertical="center"/>
    </xf>
    <xf numFmtId="1" fontId="256" fillId="62" borderId="145" xfId="44671" applyNumberFormat="1" applyFont="1" applyFill="1" applyBorder="1" applyAlignment="1">
      <alignment horizontal="center" vertical="center"/>
    </xf>
    <xf numFmtId="1" fontId="256" fillId="62" borderId="162" xfId="44671" applyNumberFormat="1" applyFont="1" applyFill="1" applyBorder="1" applyAlignment="1">
      <alignment horizontal="center" vertical="center"/>
    </xf>
    <xf numFmtId="1" fontId="256" fillId="62" borderId="158" xfId="44671" applyNumberFormat="1" applyFont="1" applyFill="1" applyBorder="1" applyAlignment="1">
      <alignment horizontal="center" vertical="center"/>
    </xf>
    <xf numFmtId="1" fontId="256" fillId="62" borderId="141" xfId="44671" applyNumberFormat="1" applyFont="1" applyFill="1" applyBorder="1" applyAlignment="1">
      <alignment horizontal="center" vertical="center" wrapText="1"/>
    </xf>
    <xf numFmtId="1" fontId="256" fillId="62" borderId="142" xfId="44671" applyNumberFormat="1" applyFont="1" applyFill="1" applyBorder="1" applyAlignment="1">
      <alignment horizontal="center" vertical="center" wrapText="1"/>
    </xf>
    <xf numFmtId="1" fontId="256" fillId="62" borderId="163" xfId="44671" applyNumberFormat="1" applyFont="1" applyFill="1" applyBorder="1" applyAlignment="1">
      <alignment horizontal="center" vertical="center" wrapText="1"/>
    </xf>
    <xf numFmtId="1" fontId="256" fillId="62" borderId="140" xfId="44671" applyNumberFormat="1" applyFont="1" applyFill="1" applyBorder="1" applyAlignment="1">
      <alignment horizontal="center" vertical="center"/>
    </xf>
    <xf numFmtId="1" fontId="256" fillId="62" borderId="143" xfId="44671" applyNumberFormat="1" applyFont="1" applyFill="1" applyBorder="1" applyAlignment="1">
      <alignment horizontal="center" vertical="center"/>
    </xf>
    <xf numFmtId="1" fontId="256" fillId="62" borderId="161" xfId="44671" applyNumberFormat="1" applyFont="1" applyFill="1" applyBorder="1" applyAlignment="1">
      <alignment horizontal="center" vertical="center"/>
    </xf>
    <xf numFmtId="1" fontId="256" fillId="62" borderId="140" xfId="44671" applyNumberFormat="1" applyFont="1" applyFill="1" applyBorder="1" applyAlignment="1">
      <alignment horizontal="center" vertical="center" wrapText="1"/>
    </xf>
    <xf numFmtId="1" fontId="256" fillId="62" borderId="143" xfId="44671" applyNumberFormat="1" applyFont="1" applyFill="1" applyBorder="1" applyAlignment="1">
      <alignment horizontal="center" vertical="center" wrapText="1"/>
    </xf>
    <xf numFmtId="1" fontId="256" fillId="62" borderId="161" xfId="44671" applyNumberFormat="1" applyFont="1" applyFill="1" applyBorder="1" applyAlignment="1">
      <alignment horizontal="center" vertical="center" wrapText="1"/>
    </xf>
    <xf numFmtId="1" fontId="256" fillId="62" borderId="137" xfId="44671" applyNumberFormat="1" applyFont="1" applyFill="1" applyBorder="1" applyAlignment="1">
      <alignment horizontal="center" vertical="center"/>
    </xf>
    <xf numFmtId="1" fontId="256" fillId="62" borderId="129" xfId="44671" applyNumberFormat="1" applyFont="1" applyFill="1" applyBorder="1" applyAlignment="1">
      <alignment horizontal="center" vertical="center"/>
    </xf>
    <xf numFmtId="1" fontId="256" fillId="62" borderId="160" xfId="44671" applyNumberFormat="1" applyFont="1" applyFill="1" applyBorder="1" applyAlignment="1">
      <alignment horizontal="center" vertical="center"/>
    </xf>
    <xf numFmtId="1" fontId="256" fillId="62" borderId="82" xfId="44671" applyNumberFormat="1" applyFont="1" applyFill="1" applyBorder="1" applyAlignment="1">
      <alignment horizontal="center" vertical="center"/>
    </xf>
    <xf numFmtId="1" fontId="256" fillId="62" borderId="83" xfId="44671" applyNumberFormat="1" applyFont="1" applyFill="1" applyBorder="1" applyAlignment="1">
      <alignment horizontal="center" vertical="center"/>
    </xf>
    <xf numFmtId="1" fontId="256" fillId="62" borderId="155" xfId="44671" applyNumberFormat="1" applyFont="1" applyFill="1" applyBorder="1" applyAlignment="1">
      <alignment horizontal="center" vertical="center"/>
    </xf>
    <xf numFmtId="1" fontId="256" fillId="62" borderId="79" xfId="44671" applyNumberFormat="1" applyFont="1" applyFill="1" applyBorder="1" applyAlignment="1">
      <alignment horizontal="center" vertical="center" wrapText="1"/>
    </xf>
    <xf numFmtId="1" fontId="256" fillId="62" borderId="21" xfId="44671" applyNumberFormat="1" applyFont="1" applyFill="1" applyBorder="1" applyAlignment="1">
      <alignment horizontal="center" vertical="center" wrapText="1"/>
    </xf>
    <xf numFmtId="1" fontId="256" fillId="62" borderId="79" xfId="44671" applyNumberFormat="1" applyFont="1" applyFill="1" applyBorder="1" applyAlignment="1">
      <alignment horizontal="center" vertical="center"/>
    </xf>
    <xf numFmtId="1" fontId="256" fillId="62" borderId="21" xfId="44671" applyNumberFormat="1" applyFont="1" applyFill="1" applyBorder="1" applyAlignment="1">
      <alignment horizontal="center" vertical="center"/>
    </xf>
    <xf numFmtId="1" fontId="256" fillId="62" borderId="2" xfId="44671" applyNumberFormat="1" applyFont="1" applyFill="1" applyBorder="1" applyAlignment="1">
      <alignment horizontal="center" vertical="center"/>
    </xf>
    <xf numFmtId="1" fontId="256" fillId="62" borderId="3" xfId="44671" applyNumberFormat="1" applyFont="1" applyFill="1" applyBorder="1" applyAlignment="1">
      <alignment horizontal="center" vertical="center"/>
    </xf>
    <xf numFmtId="1" fontId="256" fillId="62" borderId="147" xfId="44671" applyNumberFormat="1" applyFont="1" applyFill="1" applyBorder="1" applyAlignment="1">
      <alignment horizontal="center" vertical="center"/>
    </xf>
    <xf numFmtId="1" fontId="256" fillId="62" borderId="6" xfId="44671" applyNumberFormat="1" applyFont="1" applyFill="1" applyBorder="1" applyAlignment="1">
      <alignment horizontal="center" vertical="center"/>
    </xf>
    <xf numFmtId="1" fontId="256" fillId="62" borderId="13" xfId="44671" applyNumberFormat="1" applyFont="1" applyFill="1" applyBorder="1" applyAlignment="1">
      <alignment horizontal="center" vertical="center"/>
    </xf>
    <xf numFmtId="1" fontId="256" fillId="62" borderId="18" xfId="44671" applyNumberFormat="1" applyFont="1" applyFill="1" applyBorder="1" applyAlignment="1">
      <alignment horizontal="center" vertical="center"/>
    </xf>
    <xf numFmtId="1" fontId="256" fillId="62" borderId="17" xfId="44671" applyNumberFormat="1" applyFont="1" applyFill="1" applyBorder="1" applyAlignment="1">
      <alignment horizontal="center" vertical="center"/>
    </xf>
    <xf numFmtId="1" fontId="256" fillId="62" borderId="148" xfId="44671" applyNumberFormat="1" applyFont="1" applyFill="1" applyBorder="1" applyAlignment="1">
      <alignment horizontal="center" vertical="center"/>
    </xf>
    <xf numFmtId="1" fontId="256" fillId="62" borderId="153" xfId="44671" applyNumberFormat="1" applyFont="1" applyFill="1" applyBorder="1" applyAlignment="1">
      <alignment horizontal="center" vertical="center"/>
    </xf>
  </cellXfs>
  <cellStyles count="44676">
    <cellStyle name="_x0014_" xfId="5" xr:uid="{00000000-0005-0000-0000-000000000000}"/>
    <cellStyle name="-" xfId="2526" xr:uid="{00000000-0005-0000-0000-000001000000}"/>
    <cellStyle name="&quot;도급대비 &quot;백분율" xfId="2527" xr:uid="{00000000-0005-0000-0000-000002000000}"/>
    <cellStyle name="&quot;도급대비&quot;백분율" xfId="2528" xr:uid="{00000000-0005-0000-0000-000003000000}"/>
    <cellStyle name="&quot;도급대비&quot;표준" xfId="2529" xr:uid="{00000000-0005-0000-0000-000004000000}"/>
    <cellStyle name="#,##0" xfId="6" xr:uid="{00000000-0005-0000-0000-000005000000}"/>
    <cellStyle name="#,##0 2" xfId="7457" xr:uid="{00000000-0005-0000-0000-000006000000}"/>
    <cellStyle name="#,##0!" xfId="7" xr:uid="{00000000-0005-0000-0000-000007000000}"/>
    <cellStyle name="#,##0$" xfId="8" xr:uid="{00000000-0005-0000-0000-000008000000}"/>
    <cellStyle name="#,##0$!" xfId="9" xr:uid="{00000000-0005-0000-0000-000009000000}"/>
    <cellStyle name="#,##0$$" xfId="10" xr:uid="{00000000-0005-0000-0000-00000A000000}"/>
    <cellStyle name="#,##0$$!" xfId="11" xr:uid="{00000000-0005-0000-0000-00000B000000}"/>
    <cellStyle name="#,##0$$$" xfId="12" xr:uid="{00000000-0005-0000-0000-00000C000000}"/>
    <cellStyle name="#,##0$$$!" xfId="13" xr:uid="{00000000-0005-0000-0000-00000D000000}"/>
    <cellStyle name="#,##0$$$$" xfId="14" xr:uid="{00000000-0005-0000-0000-00000E000000}"/>
    <cellStyle name="#,##0$$$$!" xfId="15" xr:uid="{00000000-0005-0000-0000-00000F000000}"/>
    <cellStyle name="#,##0$$$$$" xfId="16" xr:uid="{00000000-0005-0000-0000-000010000000}"/>
    <cellStyle name="#,##0$$$$$!" xfId="17" xr:uid="{00000000-0005-0000-0000-000011000000}"/>
    <cellStyle name="#,##0$$$$$$" xfId="18" xr:uid="{00000000-0005-0000-0000-000012000000}"/>
    <cellStyle name="#,##0$$$$$$!" xfId="19" xr:uid="{00000000-0005-0000-0000-000013000000}"/>
    <cellStyle name="#,##0$$$$$$$" xfId="20" xr:uid="{00000000-0005-0000-0000-000014000000}"/>
    <cellStyle name="#,##0$$$$$$$!" xfId="21" xr:uid="{00000000-0005-0000-0000-000015000000}"/>
    <cellStyle name="#,##0$$$$$$$$" xfId="22" xr:uid="{00000000-0005-0000-0000-000016000000}"/>
    <cellStyle name="#,##0.0$" xfId="23" xr:uid="{00000000-0005-0000-0000-000017000000}"/>
    <cellStyle name="#,##0.0$!" xfId="24" xr:uid="{00000000-0005-0000-0000-000018000000}"/>
    <cellStyle name="#,##0.0$$" xfId="25" xr:uid="{00000000-0005-0000-0000-000019000000}"/>
    <cellStyle name="#,##0.0$$!" xfId="26" xr:uid="{00000000-0005-0000-0000-00001A000000}"/>
    <cellStyle name="#,##0.0$$$" xfId="27" xr:uid="{00000000-0005-0000-0000-00001B000000}"/>
    <cellStyle name="#,##0.0$$$!" xfId="28" xr:uid="{00000000-0005-0000-0000-00001C000000}"/>
    <cellStyle name="#,##0.0$$$$" xfId="29" xr:uid="{00000000-0005-0000-0000-00001D000000}"/>
    <cellStyle name="#,##0.0$$$$!" xfId="30" xr:uid="{00000000-0005-0000-0000-00001E000000}"/>
    <cellStyle name="#,##0.0$$$$$" xfId="31" xr:uid="{00000000-0005-0000-0000-00001F000000}"/>
    <cellStyle name="#,##0.0$$$$$!" xfId="32" xr:uid="{00000000-0005-0000-0000-000020000000}"/>
    <cellStyle name="#,##0.0$$$$$$" xfId="33" xr:uid="{00000000-0005-0000-0000-000021000000}"/>
    <cellStyle name="#,##0.0$$$$$$!" xfId="34" xr:uid="{00000000-0005-0000-0000-000022000000}"/>
    <cellStyle name="#_cost9702 (2)_계통도 (2)_계통도 " xfId="7464" xr:uid="{00000000-0005-0000-0000-000023000000}"/>
    <cellStyle name="#_cost9702 (2)_계통도 (2)_계통도 _Xl0000079" xfId="7465" xr:uid="{00000000-0005-0000-0000-000024000000}"/>
    <cellStyle name="#_cost9702 (2)_공사비예산서 (2)_계통도 " xfId="7466" xr:uid="{00000000-0005-0000-0000-000025000000}"/>
    <cellStyle name="#_cost9702 (2)_공사비예산서 (2)_계통도 _Xl0000079" xfId="7467" xr:uid="{00000000-0005-0000-0000-000026000000}"/>
    <cellStyle name="#_cost9702 (2)_공사비예산서_계통도 " xfId="7468" xr:uid="{00000000-0005-0000-0000-000027000000}"/>
    <cellStyle name="#_cost9702 (2)_공사비예산서_계통도 _Xl0000079" xfId="7469" xr:uid="{00000000-0005-0000-0000-000028000000}"/>
    <cellStyle name="#_cost9702 (2)_예정공정표 (2)_계통도 " xfId="7470" xr:uid="{00000000-0005-0000-0000-000029000000}"/>
    <cellStyle name="#_cost9702 (2)_예정공정표 (2)_계통도 _Xl0000079" xfId="7471" xr:uid="{00000000-0005-0000-0000-00002A000000}"/>
    <cellStyle name="#_cost9702 (2)_주요자재_계통도 " xfId="7472" xr:uid="{00000000-0005-0000-0000-00002B000000}"/>
    <cellStyle name="#_cost9702 (2)_주요자재_계통도 _Xl0000079" xfId="7473" xr:uid="{00000000-0005-0000-0000-00002C000000}"/>
    <cellStyle name="#_예정공정표_계통도 " xfId="7458" xr:uid="{00000000-0005-0000-0000-00002D000000}"/>
    <cellStyle name="#_예정공정표_계통도 _Xl0000079" xfId="7459" xr:uid="{00000000-0005-0000-0000-00002E000000}"/>
    <cellStyle name="#_품셈 " xfId="7460" xr:uid="{00000000-0005-0000-0000-00002F000000}"/>
    <cellStyle name="#_품셈 _Xl0000079" xfId="7461" xr:uid="{00000000-0005-0000-0000-000030000000}"/>
    <cellStyle name="#_품셈_계통도 " xfId="7462" xr:uid="{00000000-0005-0000-0000-000031000000}"/>
    <cellStyle name="#_품셈_계통도 _Xl0000079" xfId="7463" xr:uid="{00000000-0005-0000-0000-000032000000}"/>
    <cellStyle name="$" xfId="2530" xr:uid="{00000000-0005-0000-0000-000033000000}"/>
    <cellStyle name="$_db진흥" xfId="2531" xr:uid="{00000000-0005-0000-0000-000034000000}"/>
    <cellStyle name="$_SE40" xfId="2532" xr:uid="{00000000-0005-0000-0000-000035000000}"/>
    <cellStyle name="$_강릉재료집계" xfId="7474" xr:uid="{00000000-0005-0000-0000-000036000000}"/>
    <cellStyle name="$_견적2" xfId="2533" xr:uid="{00000000-0005-0000-0000-000037000000}"/>
    <cellStyle name="$_기아" xfId="2534" xr:uid="{00000000-0005-0000-0000-000038000000}"/>
    <cellStyle name="$_수원공제계산서" xfId="7475" xr:uid="{00000000-0005-0000-0000-000039000000}"/>
    <cellStyle name="$_원가계산서_수정" xfId="7476" xr:uid="{00000000-0005-0000-0000-00003A000000}"/>
    <cellStyle name="$_창산지여수토재료계산(05.29)" xfId="7477" xr:uid="{00000000-0005-0000-0000-00003B000000}"/>
    <cellStyle name="$_폐기물" xfId="7478" xr:uid="{00000000-0005-0000-0000-00003C000000}"/>
    <cellStyle name="(_x0010_" xfId="7479" xr:uid="{00000000-0005-0000-0000-00003D000000}"/>
    <cellStyle name="(##.00)" xfId="4844" xr:uid="{00000000-0005-0000-0000-00003E000000}"/>
    <cellStyle name="(1)" xfId="35" xr:uid="{00000000-0005-0000-0000-00003F000000}"/>
    <cellStyle name="(표준)" xfId="7480" xr:uid="{00000000-0005-0000-0000-000040000000}"/>
    <cellStyle name=";;;" xfId="2535" xr:uid="{00000000-0005-0000-0000-000041000000}"/>
    <cellStyle name="?" xfId="2536" xr:uid="{00000000-0005-0000-0000-000042000000}"/>
    <cellStyle name="?? [0]_m.7.2" xfId="2537" xr:uid="{00000000-0005-0000-0000-000043000000}"/>
    <cellStyle name="??&amp;5_x0007_?._x0007_9_x0008_??_x0007__x0001__x0001_" xfId="7481" xr:uid="{00000000-0005-0000-0000-000044000000}"/>
    <cellStyle name="??&amp;O?&amp;H?_x0008__x000f__x0007_?_x0007__x0001__x0001_" xfId="2538" xr:uid="{00000000-0005-0000-0000-000045000000}"/>
    <cellStyle name="??&amp;O?&amp;H?_x0008_??_x0007__x0001__x0001_" xfId="2539" xr:uid="{00000000-0005-0000-0000-000046000000}"/>
    <cellStyle name="??&amp;O?&amp;H?_x0008_x_x000b_P_x000c__x0007__x0001__x0001_" xfId="7482" xr:uid="{00000000-0005-0000-0000-000047000000}"/>
    <cellStyle name="??&amp;쏗?뷐9_x0008__x0011__x0007_?_x0007__x0001__x0001_" xfId="2540" xr:uid="{00000000-0005-0000-0000-000048000000}"/>
    <cellStyle name="???­ [0]_INQUIRY ¿?¾÷?ß?ø " xfId="2541" xr:uid="{00000000-0005-0000-0000-000049000000}"/>
    <cellStyle name="?_x001d_??%U²u&amp;H²9_x0008_? s_x000a__x0007__x0001__x0001_" xfId="36" xr:uid="{00000000-0005-0000-0000-00004A000000}"/>
    <cellStyle name="???­_INQUIRY ¿?¾÷?ß?ø " xfId="2542" xr:uid="{00000000-0005-0000-0000-00004B000000}"/>
    <cellStyle name="???Ø_??°???(2¿?) " xfId="2543" xr:uid="{00000000-0005-0000-0000-00004C000000}"/>
    <cellStyle name="??_m.7.2.7.3" xfId="2544" xr:uid="{00000000-0005-0000-0000-00004D000000}"/>
    <cellStyle name="??A? [0]_laroux_1_¸???™? " xfId="37" xr:uid="{00000000-0005-0000-0000-00004E000000}"/>
    <cellStyle name="??A?_laroux_1_¸???™? " xfId="38" xr:uid="{00000000-0005-0000-0000-00004F000000}"/>
    <cellStyle name="?_Xl0000079" xfId="7484" xr:uid="{00000000-0005-0000-0000-000050000000}"/>
    <cellStyle name="?_수수료산정내역서(양식)" xfId="7483" xr:uid="{00000000-0005-0000-0000-000051000000}"/>
    <cellStyle name="?”´?_?¼??¤´_¸???™? " xfId="39" xr:uid="{00000000-0005-0000-0000-000052000000}"/>
    <cellStyle name="?Þ¸¶ [0]_INQUIRY ¿?¾÷?ß?ø " xfId="2545" xr:uid="{00000000-0005-0000-0000-000053000000}"/>
    <cellStyle name="?Þ¸¶_INQUIRY ¿?¾÷?ß?ø " xfId="2546" xr:uid="{00000000-0005-0000-0000-000054000000}"/>
    <cellStyle name="?W?_laroux" xfId="41" xr:uid="{00000000-0005-0000-0000-000055000000}"/>
    <cellStyle name="?曹%U?&amp;H?_x0008__x001a__x0004_?_x0007__x0001__x0001_" xfId="2547" xr:uid="{00000000-0005-0000-0000-000056000000}"/>
    <cellStyle name="?曹%U?&amp;H?_x0008_?s_x000a__x0007__x0001__x0001_" xfId="40" xr:uid="{00000000-0005-0000-0000-000057000000}"/>
    <cellStyle name="_(%ed%86%a0%ec%a7%80%ec%a1%b0%ec%84%9c)(2)" xfId="42" xr:uid="{00000000-0005-0000-0000-000058000000}"/>
    <cellStyle name="_01042137" xfId="2548" xr:uid="{00000000-0005-0000-0000-000059000000}"/>
    <cellStyle name="_01082173" xfId="4845" xr:uid="{00000000-0005-0000-0000-00005A000000}"/>
    <cellStyle name="_01-0901-1-0008(09.1.23)-new" xfId="7485" xr:uid="{00000000-0005-0000-0000-00005B000000}"/>
    <cellStyle name="_01-0901-1-0008(09년 2" xfId="7486" xr:uid="{00000000-0005-0000-0000-00005C000000}"/>
    <cellStyle name="_02.토공" xfId="7487" xr:uid="{00000000-0005-0000-0000-00005D000000}"/>
    <cellStyle name="_02.토공." xfId="7488" xr:uid="{00000000-0005-0000-0000-00005E000000}"/>
    <cellStyle name="_02.토공._02.토공" xfId="7489" xr:uid="{00000000-0005-0000-0000-00005F000000}"/>
    <cellStyle name="_02.토공._깨기수량" xfId="7490" xr:uid="{00000000-0005-0000-0000-000060000000}"/>
    <cellStyle name="_02.토공_02.토공" xfId="7491" xr:uid="{00000000-0005-0000-0000-000061000000}"/>
    <cellStyle name="_02.토공_깨기수량" xfId="7492" xr:uid="{00000000-0005-0000-0000-000062000000}"/>
    <cellStyle name="_02012058" xfId="2549" xr:uid="{00000000-0005-0000-0000-000063000000}"/>
    <cellStyle name="_0310 현장현황" xfId="2550" xr:uid="{00000000-0005-0000-0000-000064000000}"/>
    <cellStyle name="_0326진행공사현황(강이사님)" xfId="2551" xr:uid="{00000000-0005-0000-0000-000065000000}"/>
    <cellStyle name="_0326진행공사현황(강이사님)_1" xfId="2552" xr:uid="{00000000-0005-0000-0000-000066000000}"/>
    <cellStyle name="_0326진행공사현황(강이사님)_2" xfId="2553" xr:uid="{00000000-0005-0000-0000-000067000000}"/>
    <cellStyle name="_05.구조물공" xfId="7493" xr:uid="{00000000-0005-0000-0000-000068000000}"/>
    <cellStyle name="_05.구조물공_02.토공" xfId="7494" xr:uid="{00000000-0005-0000-0000-000069000000}"/>
    <cellStyle name="_05.구조물공_깨기수량" xfId="7495" xr:uid="{00000000-0005-0000-0000-00006A000000}"/>
    <cellStyle name="_06066198" xfId="2554" xr:uid="{00000000-0005-0000-0000-00006B000000}"/>
    <cellStyle name="_0612-03-20011(수자원공사-한탄강)" xfId="7496" xr:uid="{00000000-0005-0000-0000-00006C000000}"/>
    <cellStyle name="_0706-01-6280" xfId="2555" xr:uid="{00000000-0005-0000-0000-00006D000000}"/>
    <cellStyle name="_0706-01-7358-합정1구역 종전자산의 평가 - 토지평가서" xfId="7497" xr:uid="{00000000-0005-0000-0000-00006E000000}"/>
    <cellStyle name="_0707-01-5070" xfId="2556" xr:uid="{00000000-0005-0000-0000-00006F000000}"/>
    <cellStyle name="_0710-01-5330 (부천 괴안동)" xfId="2557" xr:uid="{00000000-0005-0000-0000-000070000000}"/>
    <cellStyle name="_08.부대공" xfId="7498" xr:uid="{00000000-0005-0000-0000-000071000000}"/>
    <cellStyle name="_08.부대공_02.토공" xfId="7499" xr:uid="{00000000-0005-0000-0000-000072000000}"/>
    <cellStyle name="_08.부대공_깨기수량" xfId="7500" xr:uid="{00000000-0005-0000-0000-000073000000}"/>
    <cellStyle name="_0804-03-01009(남양주시_시군도_체불용지)" xfId="7501" xr:uid="{00000000-0005-0000-0000-000074000000}"/>
    <cellStyle name="_0805-01-2253(장암동-조서)" xfId="7502" xr:uid="{00000000-0005-0000-0000-000075000000}"/>
    <cellStyle name="_0806-01-5272" xfId="2558" xr:uid="{00000000-0005-0000-0000-000076000000}"/>
    <cellStyle name="_0807-01-2320(봉천동-보상)(물건)" xfId="7503" xr:uid="{00000000-0005-0000-0000-000077000000}"/>
    <cellStyle name="_0807-01-2320(봉천동-보상)(물건조서)" xfId="7504" xr:uid="{00000000-0005-0000-0000-000078000000}"/>
    <cellStyle name="_0807-01-2320(봉천동-보상)(전체조서)" xfId="7505" xr:uid="{00000000-0005-0000-0000-000079000000}"/>
    <cellStyle name="_0807-01-5385(정왕동근생)" xfId="2559" xr:uid="{00000000-0005-0000-0000-00007A000000}"/>
    <cellStyle name="_0808-01-5280(화성공장담보)" xfId="2560" xr:uid="{00000000-0005-0000-0000-00007B000000}"/>
    <cellStyle name="_0808-01-5320" xfId="2561" xr:uid="{00000000-0005-0000-0000-00007C000000}"/>
    <cellStyle name="_0810-01-4218" xfId="2562" xr:uid="{00000000-0005-0000-0000-00007D000000}"/>
    <cellStyle name="_0810-04-6017(경기도 성남시 수정구 수진동 4663 삼부아파트 108-1003)" xfId="7506" xr:uid="{00000000-0005-0000-0000-00007E000000}"/>
    <cellStyle name="_0811-01-3256-2(수유동)" xfId="2563" xr:uid="{00000000-0005-0000-0000-00007F000000}"/>
    <cellStyle name="_0902-01-6180(전경,사진)" xfId="7507" xr:uid="{00000000-0005-0000-0000-000080000000}"/>
    <cellStyle name="_0902-2012(수자원공사 토지산출근거)" xfId="4846" xr:uid="{00000000-0005-0000-0000-000081000000}"/>
    <cellStyle name="_0902-22-09002(남양주시청-퇴계원 도시계획도로(대3-2호)개설공사)" xfId="7508" xr:uid="{00000000-0005-0000-0000-000082000000}"/>
    <cellStyle name="_0903-01-6377(아시아나항공)" xfId="7509" xr:uid="{00000000-0005-0000-0000-000083000000}"/>
    <cellStyle name="_090603(수자원공사-중부권광역상수도,논산)" xfId="4847" xr:uid="{00000000-0005-0000-0000-000084000000}"/>
    <cellStyle name="_090603(수자원공사-중부권광역상수도,논산)_090603(수자원공사-중부권광역상수도,논산)-최종수정" xfId="4848" xr:uid="{00000000-0005-0000-0000-000085000000}"/>
    <cellStyle name="_1020 확대간부 회의 Highlight현황(9월분 총괄)" xfId="2564" xr:uid="{00000000-0005-0000-0000-000086000000}"/>
    <cellStyle name="_1-1)전체사업(05년지목별)본사용" xfId="43" xr:uid="{00000000-0005-0000-0000-000087000000}"/>
    <cellStyle name="_1-1)전체사업(05년지목별)본사용_0902-2012(수자원공사 토지산출근거)" xfId="4849" xr:uid="{00000000-0005-0000-0000-000088000000}"/>
    <cellStyle name="_1-1)전체사업(05년지목별)본사용_090603(수자원공사-중부권광역상수도,논산)" xfId="4850" xr:uid="{00000000-0005-0000-0000-000089000000}"/>
    <cellStyle name="_1-1)전체사업(05년지목별)본사용_090603(수자원공사-중부권광역상수도,논산)_090603(수자원공사-중부권광역상수도,논산)-최종수정" xfId="4851" xr:uid="{00000000-0005-0000-0000-00008A000000}"/>
    <cellStyle name="_1-1)전체사업(05년지목별)본사용_20060919(수정중) 수자원공사(논산) - 산출내역" xfId="4852" xr:uid="{00000000-0005-0000-0000-00008B000000}"/>
    <cellStyle name="_1-1)전체사업(05년지목별)본사용_20060919(수정중) 수자원공사(논산) - 산출내역_090603(수자원공사-중부권광역상수도,논산)-최종수정" xfId="4853" xr:uid="{00000000-0005-0000-0000-00008C000000}"/>
    <cellStyle name="_1-1)전체사업(05년지목별)본사용_수용재결8차(사업자제시액)지번별-작업중" xfId="4854" xr:uid="{00000000-0005-0000-0000-00008D000000}"/>
    <cellStyle name="_1-1)전체사업(05년지목별)본사용_지장물산출" xfId="4855" xr:uid="{00000000-0005-0000-0000-00008E000000}"/>
    <cellStyle name="_1-1)전체사업(05년지목별)본사용_홍수조절지" xfId="4856" xr:uid="{00000000-0005-0000-0000-00008F000000}"/>
    <cellStyle name="_1117 확대간부회의자료(총괄)" xfId="2565" xr:uid="{00000000-0005-0000-0000-000090000000}"/>
    <cellStyle name="_11월18일수정작업분 - 타08090501(합정동 균형발전촉진지구 4구역 정비기반시설-산출근거)" xfId="44" xr:uid="{00000000-0005-0000-0000-000091000000}"/>
    <cellStyle name="_11월18일수정작업분 - 타08090501(합정동 균형발전촉진지구 4구역 정비기반시설-산출근거)_파10012801(3) 동탄5차(영업권,지장물)" xfId="2566" xr:uid="{00000000-0005-0000-0000-000092000000}"/>
    <cellStyle name="_11월18일수정작업분 - 타08090501(합정동 균형발전촉진지구 4구역 정비기반시설-산출근거)_파10090802(물건조서)" xfId="2567" xr:uid="{00000000-0005-0000-0000-000093000000}"/>
    <cellStyle name="_1-2)전체사업(05년지목별)현장송부용" xfId="45" xr:uid="{00000000-0005-0000-0000-000094000000}"/>
    <cellStyle name="_1-2)전체사업(05년지목별)현장송부용_0902-2012(수자원공사 토지산출근거)" xfId="4857" xr:uid="{00000000-0005-0000-0000-000095000000}"/>
    <cellStyle name="_1-2)전체사업(05년지목별)현장송부용_090603(수자원공사-중부권광역상수도,논산)" xfId="4858" xr:uid="{00000000-0005-0000-0000-000096000000}"/>
    <cellStyle name="_1-2)전체사업(05년지목별)현장송부용_090603(수자원공사-중부권광역상수도,논산)_090603(수자원공사-중부권광역상수도,논산)-최종수정" xfId="4859" xr:uid="{00000000-0005-0000-0000-000097000000}"/>
    <cellStyle name="_1-2)전체사업(05년지목별)현장송부용_20060919(수정중) 수자원공사(논산) - 산출내역" xfId="4860" xr:uid="{00000000-0005-0000-0000-000098000000}"/>
    <cellStyle name="_1-2)전체사업(05년지목별)현장송부용_20060919(수정중) 수자원공사(논산) - 산출내역_090603(수자원공사-중부권광역상수도,논산)-최종수정" xfId="4861" xr:uid="{00000000-0005-0000-0000-000099000000}"/>
    <cellStyle name="_1-2)전체사업(05년지목별)현장송부용_수용재결8차(사업자제시액)지번별-작업중" xfId="4862" xr:uid="{00000000-0005-0000-0000-00009A000000}"/>
    <cellStyle name="_1-2)전체사업(05년지목별)현장송부용_지장물산출" xfId="4863" xr:uid="{00000000-0005-0000-0000-00009B000000}"/>
    <cellStyle name="_1-2)전체사업(05년지목별)현장송부용_홍수조절지" xfId="4864" xr:uid="{00000000-0005-0000-0000-00009C000000}"/>
    <cellStyle name="_1222 중점관리  3개현장" xfId="2568" xr:uid="{00000000-0005-0000-0000-00009D000000}"/>
    <cellStyle name="_1차 보상실적" xfId="46" xr:uid="{00000000-0005-0000-0000-00009E000000}"/>
    <cellStyle name="_1차 보상실적_0902-2012(수자원공사 토지산출근거)" xfId="4865" xr:uid="{00000000-0005-0000-0000-00009F000000}"/>
    <cellStyle name="_1차 보상실적_090603(수자원공사-중부권광역상수도,논산)" xfId="4866" xr:uid="{00000000-0005-0000-0000-0000A0000000}"/>
    <cellStyle name="_1차 보상실적_090603(수자원공사-중부권광역상수도,논산)_090603(수자원공사-중부권광역상수도,논산)-최종수정" xfId="4867" xr:uid="{00000000-0005-0000-0000-0000A1000000}"/>
    <cellStyle name="_1차 보상실적_1-1)전체사업(05년지목별)본사용" xfId="47" xr:uid="{00000000-0005-0000-0000-0000A2000000}"/>
    <cellStyle name="_1차 보상실적_1-1)전체사업(05년지목별)본사용_0902-2012(수자원공사 토지산출근거)" xfId="4868" xr:uid="{00000000-0005-0000-0000-0000A3000000}"/>
    <cellStyle name="_1차 보상실적_1-1)전체사업(05년지목별)본사용_090603(수자원공사-중부권광역상수도,논산)" xfId="4869" xr:uid="{00000000-0005-0000-0000-0000A4000000}"/>
    <cellStyle name="_1차 보상실적_1-1)전체사업(05년지목별)본사용_090603(수자원공사-중부권광역상수도,논산)_090603(수자원공사-중부권광역상수도,논산)-최종수정" xfId="4870" xr:uid="{00000000-0005-0000-0000-0000A5000000}"/>
    <cellStyle name="_1차 보상실적_1-1)전체사업(05년지목별)본사용_20060919(수정중) 수자원공사(논산) - 산출내역" xfId="4871" xr:uid="{00000000-0005-0000-0000-0000A6000000}"/>
    <cellStyle name="_1차 보상실적_1-1)전체사업(05년지목별)본사용_20060919(수정중) 수자원공사(논산) - 산출내역_090603(수자원공사-중부권광역상수도,논산)-최종수정" xfId="4872" xr:uid="{00000000-0005-0000-0000-0000A7000000}"/>
    <cellStyle name="_1차 보상실적_1-1)전체사업(05년지목별)본사용_수용재결8차(사업자제시액)지번별-작업중" xfId="4873" xr:uid="{00000000-0005-0000-0000-0000A8000000}"/>
    <cellStyle name="_1차 보상실적_1-1)전체사업(05년지목별)본사용_지장물산출" xfId="4874" xr:uid="{00000000-0005-0000-0000-0000A9000000}"/>
    <cellStyle name="_1차 보상실적_1-1)전체사업(05년지목별)본사용_홍수조절지" xfId="4875" xr:uid="{00000000-0005-0000-0000-0000AA000000}"/>
    <cellStyle name="_1차 보상실적_1-2)전체사업(05년지목별)현장송부용" xfId="48" xr:uid="{00000000-0005-0000-0000-0000AB000000}"/>
    <cellStyle name="_1차 보상실적_1-2)전체사업(05년지목별)현장송부용_0902-2012(수자원공사 토지산출근거)" xfId="4876" xr:uid="{00000000-0005-0000-0000-0000AC000000}"/>
    <cellStyle name="_1차 보상실적_1-2)전체사업(05년지목별)현장송부용_090603(수자원공사-중부권광역상수도,논산)" xfId="4877" xr:uid="{00000000-0005-0000-0000-0000AD000000}"/>
    <cellStyle name="_1차 보상실적_1-2)전체사업(05년지목별)현장송부용_090603(수자원공사-중부권광역상수도,논산)_090603(수자원공사-중부권광역상수도,논산)-최종수정" xfId="4878" xr:uid="{00000000-0005-0000-0000-0000AE000000}"/>
    <cellStyle name="_1차 보상실적_1-2)전체사업(05년지목별)현장송부용_20060919(수정중) 수자원공사(논산) - 산출내역" xfId="4879" xr:uid="{00000000-0005-0000-0000-0000AF000000}"/>
    <cellStyle name="_1차 보상실적_1-2)전체사업(05년지목별)현장송부용_20060919(수정중) 수자원공사(논산) - 산출내역_090603(수자원공사-중부권광역상수도,논산)-최종수정" xfId="4880" xr:uid="{00000000-0005-0000-0000-0000B0000000}"/>
    <cellStyle name="_1차 보상실적_1-2)전체사업(05년지목별)현장송부용_수용재결8차(사업자제시액)지번별-작업중" xfId="4881" xr:uid="{00000000-0005-0000-0000-0000B1000000}"/>
    <cellStyle name="_1차 보상실적_1-2)전체사업(05년지목별)현장송부용_지장물산출" xfId="4882" xr:uid="{00000000-0005-0000-0000-0000B2000000}"/>
    <cellStyle name="_1차 보상실적_1-2)전체사업(05년지목별)현장송부용_홍수조절지" xfId="4883" xr:uid="{00000000-0005-0000-0000-0000B3000000}"/>
    <cellStyle name="_1차 보상실적_1차 보상실적" xfId="49" xr:uid="{00000000-0005-0000-0000-0000B4000000}"/>
    <cellStyle name="_1차 보상실적_1차 보상실적_0902-2012(수자원공사 토지산출근거)" xfId="4884" xr:uid="{00000000-0005-0000-0000-0000B5000000}"/>
    <cellStyle name="_1차 보상실적_1차 보상실적_090603(수자원공사-중부권광역상수도,논산)" xfId="4885" xr:uid="{00000000-0005-0000-0000-0000B6000000}"/>
    <cellStyle name="_1차 보상실적_1차 보상실적_090603(수자원공사-중부권광역상수도,논산)_090603(수자원공사-중부권광역상수도,논산)-최종수정" xfId="4886" xr:uid="{00000000-0005-0000-0000-0000B7000000}"/>
    <cellStyle name="_1차 보상실적_1차 보상실적_20060919(수정중) 수자원공사(논산) - 산출내역" xfId="4887" xr:uid="{00000000-0005-0000-0000-0000B8000000}"/>
    <cellStyle name="_1차 보상실적_1차 보상실적_20060919(수정중) 수자원공사(논산) - 산출내역_090603(수자원공사-중부권광역상수도,논산)-최종수정" xfId="4888" xr:uid="{00000000-0005-0000-0000-0000B9000000}"/>
    <cellStyle name="_1차 보상실적_1차 보상실적_수용재결8차(사업자제시액)지번별-작업중" xfId="4889" xr:uid="{00000000-0005-0000-0000-0000BA000000}"/>
    <cellStyle name="_1차 보상실적_1차 보상실적_지장물산출" xfId="4890" xr:uid="{00000000-0005-0000-0000-0000BB000000}"/>
    <cellStyle name="_1차 보상실적_1차 보상실적_홍수조절지" xfId="4891" xr:uid="{00000000-0005-0000-0000-0000BC000000}"/>
    <cellStyle name="_1차 보상실적_20060919(수정중) 수자원공사(논산) - 산출내역" xfId="4892" xr:uid="{00000000-0005-0000-0000-0000BD000000}"/>
    <cellStyle name="_1차 보상실적_20060919(수정중) 수자원공사(논산) - 산출내역_090603(수자원공사-중부권광역상수도,논산)-최종수정" xfId="4893" xr:uid="{00000000-0005-0000-0000-0000BE000000}"/>
    <cellStyle name="_1차 보상실적_Book1" xfId="52" xr:uid="{00000000-0005-0000-0000-0000BF000000}"/>
    <cellStyle name="_1차 보상실적_Book1_0902-2012(수자원공사 토지산출근거)" xfId="4894" xr:uid="{00000000-0005-0000-0000-0000C0000000}"/>
    <cellStyle name="_1차 보상실적_Book1_090603(수자원공사-중부권광역상수도,논산)" xfId="4895" xr:uid="{00000000-0005-0000-0000-0000C1000000}"/>
    <cellStyle name="_1차 보상실적_Book1_090603(수자원공사-중부권광역상수도,논산)_090603(수자원공사-중부권광역상수도,논산)-최종수정" xfId="4896" xr:uid="{00000000-0005-0000-0000-0000C2000000}"/>
    <cellStyle name="_1차 보상실적_Book1_1-1)전체사업(05년지목별)본사용" xfId="53" xr:uid="{00000000-0005-0000-0000-0000C3000000}"/>
    <cellStyle name="_1차 보상실적_Book1_1-1)전체사업(05년지목별)본사용_0902-2012(수자원공사 토지산출근거)" xfId="4897" xr:uid="{00000000-0005-0000-0000-0000C4000000}"/>
    <cellStyle name="_1차 보상실적_Book1_1-1)전체사업(05년지목별)본사용_090603(수자원공사-중부권광역상수도,논산)" xfId="4898" xr:uid="{00000000-0005-0000-0000-0000C5000000}"/>
    <cellStyle name="_1차 보상실적_Book1_1-1)전체사업(05년지목별)본사용_090603(수자원공사-중부권광역상수도,논산)_090603(수자원공사-중부권광역상수도,논산)-최종수정" xfId="4899" xr:uid="{00000000-0005-0000-0000-0000C6000000}"/>
    <cellStyle name="_1차 보상실적_Book1_1-1)전체사업(05년지목별)본사용_20060919(수정중) 수자원공사(논산) - 산출내역" xfId="4900" xr:uid="{00000000-0005-0000-0000-0000C7000000}"/>
    <cellStyle name="_1차 보상실적_Book1_1-1)전체사업(05년지목별)본사용_20060919(수정중) 수자원공사(논산) - 산출내역_090603(수자원공사-중부권광역상수도,논산)-최종수정" xfId="4901" xr:uid="{00000000-0005-0000-0000-0000C8000000}"/>
    <cellStyle name="_1차 보상실적_Book1_1-1)전체사업(05년지목별)본사용_수용재결8차(사업자제시액)지번별-작업중" xfId="4902" xr:uid="{00000000-0005-0000-0000-0000C9000000}"/>
    <cellStyle name="_1차 보상실적_Book1_1-1)전체사업(05년지목별)본사용_지장물산출" xfId="4903" xr:uid="{00000000-0005-0000-0000-0000CA000000}"/>
    <cellStyle name="_1차 보상실적_Book1_1-1)전체사업(05년지목별)본사용_홍수조절지" xfId="4904" xr:uid="{00000000-0005-0000-0000-0000CB000000}"/>
    <cellStyle name="_1차 보상실적_Book1_1-2)전체사업(05년지목별)현장송부용" xfId="54" xr:uid="{00000000-0005-0000-0000-0000CC000000}"/>
    <cellStyle name="_1차 보상실적_Book1_1-2)전체사업(05년지목별)현장송부용_0902-2012(수자원공사 토지산출근거)" xfId="4905" xr:uid="{00000000-0005-0000-0000-0000CD000000}"/>
    <cellStyle name="_1차 보상실적_Book1_1-2)전체사업(05년지목별)현장송부용_090603(수자원공사-중부권광역상수도,논산)" xfId="4906" xr:uid="{00000000-0005-0000-0000-0000CE000000}"/>
    <cellStyle name="_1차 보상실적_Book1_1-2)전체사업(05년지목별)현장송부용_090603(수자원공사-중부권광역상수도,논산)_090603(수자원공사-중부권광역상수도,논산)-최종수정" xfId="4907" xr:uid="{00000000-0005-0000-0000-0000CF000000}"/>
    <cellStyle name="_1차 보상실적_Book1_1-2)전체사업(05년지목별)현장송부용_20060919(수정중) 수자원공사(논산) - 산출내역" xfId="4908" xr:uid="{00000000-0005-0000-0000-0000D0000000}"/>
    <cellStyle name="_1차 보상실적_Book1_1-2)전체사업(05년지목별)현장송부용_20060919(수정중) 수자원공사(논산) - 산출내역_090603(수자원공사-중부권광역상수도,논산)-최종수정" xfId="4909" xr:uid="{00000000-0005-0000-0000-0000D1000000}"/>
    <cellStyle name="_1차 보상실적_Book1_1-2)전체사업(05년지목별)현장송부용_수용재결8차(사업자제시액)지번별-작업중" xfId="4910" xr:uid="{00000000-0005-0000-0000-0000D2000000}"/>
    <cellStyle name="_1차 보상실적_Book1_1-2)전체사업(05년지목별)현장송부용_지장물산출" xfId="4911" xr:uid="{00000000-0005-0000-0000-0000D3000000}"/>
    <cellStyle name="_1차 보상실적_Book1_1-2)전체사업(05년지목별)현장송부용_홍수조절지" xfId="4912" xr:uid="{00000000-0005-0000-0000-0000D4000000}"/>
    <cellStyle name="_1차 보상실적_Book1_20060919(수정중) 수자원공사(논산) - 산출내역" xfId="4913" xr:uid="{00000000-0005-0000-0000-0000D5000000}"/>
    <cellStyle name="_1차 보상실적_Book1_20060919(수정중) 수자원공사(논산) - 산출내역_090603(수자원공사-중부권광역상수도,논산)-최종수정" xfId="4914" xr:uid="{00000000-0005-0000-0000-0000D6000000}"/>
    <cellStyle name="_1차 보상실적_Book1_Sheet1" xfId="57" xr:uid="{00000000-0005-0000-0000-0000D7000000}"/>
    <cellStyle name="_1차 보상실적_Book1_Sheet1_0902-2012(수자원공사 토지산출근거)" xfId="4915" xr:uid="{00000000-0005-0000-0000-0000D8000000}"/>
    <cellStyle name="_1차 보상실적_Book1_Sheet1_090603(수자원공사-중부권광역상수도,논산)" xfId="4916" xr:uid="{00000000-0005-0000-0000-0000D9000000}"/>
    <cellStyle name="_1차 보상실적_Book1_Sheet1_090603(수자원공사-중부권광역상수도,논산)_090603(수자원공사-중부권광역상수도,논산)-최종수정" xfId="4917" xr:uid="{00000000-0005-0000-0000-0000DA000000}"/>
    <cellStyle name="_1차 보상실적_Book1_Sheet1_20060919(수정중) 수자원공사(논산) - 산출내역" xfId="4918" xr:uid="{00000000-0005-0000-0000-0000DB000000}"/>
    <cellStyle name="_1차 보상실적_Book1_Sheet1_20060919(수정중) 수자원공사(논산) - 산출내역_090603(수자원공사-중부권광역상수도,논산)-최종수정" xfId="4919" xr:uid="{00000000-0005-0000-0000-0000DC000000}"/>
    <cellStyle name="_1차 보상실적_Book1_Sheet1_수용재결8차(사업자제시액)지번별-작업중" xfId="4920" xr:uid="{00000000-0005-0000-0000-0000DD000000}"/>
    <cellStyle name="_1차 보상실적_Book1_Sheet1_지장물산출" xfId="4921" xr:uid="{00000000-0005-0000-0000-0000DE000000}"/>
    <cellStyle name="_1차 보상실적_Book1_Sheet1_홍수조절지" xfId="4922" xr:uid="{00000000-0005-0000-0000-0000DF000000}"/>
    <cellStyle name="_1차 보상실적_Book1_수용재결8차(사업자제시액)지번별-작업중" xfId="4923" xr:uid="{00000000-0005-0000-0000-0000E0000000}"/>
    <cellStyle name="_1차 보상실적_Book1_자료" xfId="55" xr:uid="{00000000-0005-0000-0000-0000E1000000}"/>
    <cellStyle name="_1차 보상실적_Book1_자료_0902-2012(수자원공사 토지산출근거)" xfId="4924" xr:uid="{00000000-0005-0000-0000-0000E2000000}"/>
    <cellStyle name="_1차 보상실적_Book1_자료_090603(수자원공사-중부권광역상수도,논산)" xfId="4925" xr:uid="{00000000-0005-0000-0000-0000E3000000}"/>
    <cellStyle name="_1차 보상실적_Book1_자료_090603(수자원공사-중부권광역상수도,논산)_090603(수자원공사-중부권광역상수도,논산)-최종수정" xfId="4926" xr:uid="{00000000-0005-0000-0000-0000E4000000}"/>
    <cellStyle name="_1차 보상실적_Book1_자료_20060919(수정중) 수자원공사(논산) - 산출내역" xfId="4927" xr:uid="{00000000-0005-0000-0000-0000E5000000}"/>
    <cellStyle name="_1차 보상실적_Book1_자료_20060919(수정중) 수자원공사(논산) - 산출내역_090603(수자원공사-중부권광역상수도,논산)-최종수정" xfId="4928" xr:uid="{00000000-0005-0000-0000-0000E6000000}"/>
    <cellStyle name="_1차 보상실적_Book1_자료_수용재결8차(사업자제시액)지번별-작업중" xfId="4929" xr:uid="{00000000-0005-0000-0000-0000E7000000}"/>
    <cellStyle name="_1차 보상실적_Book1_자료_지장물산출" xfId="4930" xr:uid="{00000000-0005-0000-0000-0000E8000000}"/>
    <cellStyle name="_1차 보상실적_Book1_자료_홍수조절지" xfId="4931" xr:uid="{00000000-0005-0000-0000-0000E9000000}"/>
    <cellStyle name="_1차 보상실적_Book1_전체사업(05년지목별)" xfId="56" xr:uid="{00000000-0005-0000-0000-0000EA000000}"/>
    <cellStyle name="_1차 보상실적_Book1_전체사업(05년지목별)_0902-2012(수자원공사 토지산출근거)" xfId="4932" xr:uid="{00000000-0005-0000-0000-0000EB000000}"/>
    <cellStyle name="_1차 보상실적_Book1_전체사업(05년지목별)_090603(수자원공사-중부권광역상수도,논산)" xfId="4933" xr:uid="{00000000-0005-0000-0000-0000EC000000}"/>
    <cellStyle name="_1차 보상실적_Book1_전체사업(05년지목별)_090603(수자원공사-중부권광역상수도,논산)_090603(수자원공사-중부권광역상수도,논산)-최종수정" xfId="4934" xr:uid="{00000000-0005-0000-0000-0000ED000000}"/>
    <cellStyle name="_1차 보상실적_Book1_전체사업(05년지목별)_20060919(수정중) 수자원공사(논산) - 산출내역" xfId="4935" xr:uid="{00000000-0005-0000-0000-0000EE000000}"/>
    <cellStyle name="_1차 보상실적_Book1_전체사업(05년지목별)_20060919(수정중) 수자원공사(논산) - 산출내역_090603(수자원공사-중부권광역상수도,논산)-최종수정" xfId="4936" xr:uid="{00000000-0005-0000-0000-0000EF000000}"/>
    <cellStyle name="_1차 보상실적_Book1_전체사업(05년지목별)_수용재결8차(사업자제시액)지번별-작업중" xfId="4937" xr:uid="{00000000-0005-0000-0000-0000F0000000}"/>
    <cellStyle name="_1차 보상실적_Book1_전체사업(05년지목별)_지장물산출" xfId="4938" xr:uid="{00000000-0005-0000-0000-0000F1000000}"/>
    <cellStyle name="_1차 보상실적_Book1_전체사업(05년지목별)_홍수조절지" xfId="4939" xr:uid="{00000000-0005-0000-0000-0000F2000000}"/>
    <cellStyle name="_1차 보상실적_Book1_지장물산출" xfId="4940" xr:uid="{00000000-0005-0000-0000-0000F3000000}"/>
    <cellStyle name="_1차 보상실적_Book1_홍수조절지" xfId="4941" xr:uid="{00000000-0005-0000-0000-0000F4000000}"/>
    <cellStyle name="_1차 보상실적_Sheet1" xfId="58" xr:uid="{00000000-0005-0000-0000-0000F5000000}"/>
    <cellStyle name="_1차 보상실적_Sheet1_0902-2012(수자원공사 토지산출근거)" xfId="4942" xr:uid="{00000000-0005-0000-0000-0000F6000000}"/>
    <cellStyle name="_1차 보상실적_Sheet1_090603(수자원공사-중부권광역상수도,논산)" xfId="4943" xr:uid="{00000000-0005-0000-0000-0000F7000000}"/>
    <cellStyle name="_1차 보상실적_Sheet1_090603(수자원공사-중부권광역상수도,논산)_090603(수자원공사-중부권광역상수도,논산)-최종수정" xfId="4944" xr:uid="{00000000-0005-0000-0000-0000F8000000}"/>
    <cellStyle name="_1차 보상실적_Sheet1_20060919(수정중) 수자원공사(논산) - 산출내역" xfId="4945" xr:uid="{00000000-0005-0000-0000-0000F9000000}"/>
    <cellStyle name="_1차 보상실적_Sheet1_20060919(수정중) 수자원공사(논산) - 산출내역_090603(수자원공사-중부권광역상수도,논산)-최종수정" xfId="4946" xr:uid="{00000000-0005-0000-0000-0000FA000000}"/>
    <cellStyle name="_1차 보상실적_Sheet1_수용재결8차(사업자제시액)지번별-작업중" xfId="4947" xr:uid="{00000000-0005-0000-0000-0000FB000000}"/>
    <cellStyle name="_1차 보상실적_Sheet1_지장물산출" xfId="4948" xr:uid="{00000000-0005-0000-0000-0000FC000000}"/>
    <cellStyle name="_1차 보상실적_Sheet1_홍수조절지" xfId="4949" xr:uid="{00000000-0005-0000-0000-0000FD000000}"/>
    <cellStyle name="_1차 보상실적_수용재결8차(사업자제시액)지번별-작업중" xfId="4950" xr:uid="{00000000-0005-0000-0000-0000FE000000}"/>
    <cellStyle name="_1차 보상실적_자료" xfId="50" xr:uid="{00000000-0005-0000-0000-0000FF000000}"/>
    <cellStyle name="_1차 보상실적_자료_0902-2012(수자원공사 토지산출근거)" xfId="4951" xr:uid="{00000000-0005-0000-0000-000000010000}"/>
    <cellStyle name="_1차 보상실적_자료_090603(수자원공사-중부권광역상수도,논산)" xfId="4952" xr:uid="{00000000-0005-0000-0000-000001010000}"/>
    <cellStyle name="_1차 보상실적_자료_090603(수자원공사-중부권광역상수도,논산)_090603(수자원공사-중부권광역상수도,논산)-최종수정" xfId="4953" xr:uid="{00000000-0005-0000-0000-000002010000}"/>
    <cellStyle name="_1차 보상실적_자료_20060919(수정중) 수자원공사(논산) - 산출내역" xfId="4954" xr:uid="{00000000-0005-0000-0000-000003010000}"/>
    <cellStyle name="_1차 보상실적_자료_20060919(수정중) 수자원공사(논산) - 산출내역_090603(수자원공사-중부권광역상수도,논산)-최종수정" xfId="4955" xr:uid="{00000000-0005-0000-0000-000004010000}"/>
    <cellStyle name="_1차 보상실적_자료_수용재결8차(사업자제시액)지번별-작업중" xfId="4956" xr:uid="{00000000-0005-0000-0000-000005010000}"/>
    <cellStyle name="_1차 보상실적_자료_지장물산출" xfId="4957" xr:uid="{00000000-0005-0000-0000-000006010000}"/>
    <cellStyle name="_1차 보상실적_자료_홍수조절지" xfId="4958" xr:uid="{00000000-0005-0000-0000-000007010000}"/>
    <cellStyle name="_1차 보상실적_전체사업(05년지목별)" xfId="51" xr:uid="{00000000-0005-0000-0000-000008010000}"/>
    <cellStyle name="_1차 보상실적_전체사업(05년지목별)_0902-2012(수자원공사 토지산출근거)" xfId="4959" xr:uid="{00000000-0005-0000-0000-000009010000}"/>
    <cellStyle name="_1차 보상실적_전체사업(05년지목별)_090603(수자원공사-중부권광역상수도,논산)" xfId="4960" xr:uid="{00000000-0005-0000-0000-00000A010000}"/>
    <cellStyle name="_1차 보상실적_전체사업(05년지목별)_090603(수자원공사-중부권광역상수도,논산)_090603(수자원공사-중부권광역상수도,논산)-최종수정" xfId="4961" xr:uid="{00000000-0005-0000-0000-00000B010000}"/>
    <cellStyle name="_1차 보상실적_전체사업(05년지목별)_20060919(수정중) 수자원공사(논산) - 산출내역" xfId="4962" xr:uid="{00000000-0005-0000-0000-00000C010000}"/>
    <cellStyle name="_1차 보상실적_전체사업(05년지목별)_20060919(수정중) 수자원공사(논산) - 산출내역_090603(수자원공사-중부권광역상수도,논산)-최종수정" xfId="4963" xr:uid="{00000000-0005-0000-0000-00000D010000}"/>
    <cellStyle name="_1차 보상실적_전체사업(05년지목별)_수용재결8차(사업자제시액)지번별-작업중" xfId="4964" xr:uid="{00000000-0005-0000-0000-00000E010000}"/>
    <cellStyle name="_1차 보상실적_전체사업(05년지목별)_지장물산출" xfId="4965" xr:uid="{00000000-0005-0000-0000-00000F010000}"/>
    <cellStyle name="_1차 보상실적_전체사업(05년지목별)_홍수조절지" xfId="4966" xr:uid="{00000000-0005-0000-0000-000010010000}"/>
    <cellStyle name="_1차 보상실적_지장물산출" xfId="4967" xr:uid="{00000000-0005-0000-0000-000011010000}"/>
    <cellStyle name="_1차 보상실적_홍수조절지" xfId="4968" xr:uid="{00000000-0005-0000-0000-000012010000}"/>
    <cellStyle name="_1차공정표(착공)" xfId="59" xr:uid="{00000000-0005-0000-0000-000013010000}"/>
    <cellStyle name="_1차공정표(착공)_1차공정표(착공)" xfId="60" xr:uid="{00000000-0005-0000-0000-000014010000}"/>
    <cellStyle name="_2003년 사업계획(2002.11.3)임대리님이준것" xfId="2569" xr:uid="{00000000-0005-0000-0000-000015010000}"/>
    <cellStyle name="_200604-0605(영업권(기타))" xfId="4969" xr:uid="{00000000-0005-0000-0000-000016010000}"/>
    <cellStyle name="_20060919(수정중) 수자원공사(논산) - 산출내역" xfId="4970" xr:uid="{00000000-0005-0000-0000-000017010000}"/>
    <cellStyle name="_20060919(수정중) 수자원공사(논산) - 산출내역_090603(수자원공사-중부권광역상수도,논산)-최종수정" xfId="4971" xr:uid="{00000000-0005-0000-0000-000018010000}"/>
    <cellStyle name="_20081-07044_조서" xfId="7510" xr:uid="{00000000-0005-0000-0000-000019010000}"/>
    <cellStyle name="_2-4.상반기실적부문별요약" xfId="2570" xr:uid="{00000000-0005-0000-0000-00001A010000}"/>
    <cellStyle name="_2-4.상반기실적부문별요약(표지및목차포함)" xfId="2571" xr:uid="{00000000-0005-0000-0000-00001B010000}"/>
    <cellStyle name="_2-4.상반기실적부문별요약(표지및목차포함)_0707-02-18010(345kV영흥TL) 수정(version 2)" xfId="7511" xr:uid="{00000000-0005-0000-0000-00001C010000}"/>
    <cellStyle name="_2-4.상반기실적부문별요약(표지및목차포함)_1" xfId="2572" xr:uid="{00000000-0005-0000-0000-00001D010000}"/>
    <cellStyle name="_2-4.상반기실적부문별요약(표지및목차포함)_1_0707-02-18010(345kV영흥TL) 수정(version 2)" xfId="7512" xr:uid="{00000000-0005-0000-0000-00001E010000}"/>
    <cellStyle name="_2-4.상반기실적부문별요약_0707-02-18010(345kV영흥TL) 수정(version 2)" xfId="7513" xr:uid="{00000000-0005-0000-0000-00001F010000}"/>
    <cellStyle name="_2-4.상반기실적부문별요약_1" xfId="2573" xr:uid="{00000000-0005-0000-0000-000020010000}"/>
    <cellStyle name="_2-4.상반기실적부문별요약_1_0707-02-18010(345kV영흥TL) 수정(version 2)" xfId="7514" xr:uid="{00000000-0005-0000-0000-000021010000}"/>
    <cellStyle name="_2차 보상실적" xfId="61" xr:uid="{00000000-0005-0000-0000-000022010000}"/>
    <cellStyle name="_2차 보상실적_0902-2012(수자원공사 토지산출근거)" xfId="4972" xr:uid="{00000000-0005-0000-0000-000023010000}"/>
    <cellStyle name="_2차 보상실적_090603(수자원공사-중부권광역상수도,논산)" xfId="4973" xr:uid="{00000000-0005-0000-0000-000024010000}"/>
    <cellStyle name="_2차 보상실적_090603(수자원공사-중부권광역상수도,논산)_090603(수자원공사-중부권광역상수도,논산)-최종수정" xfId="4974" xr:uid="{00000000-0005-0000-0000-000025010000}"/>
    <cellStyle name="_2차 보상실적_1-1)전체사업(05년지목별)본사용" xfId="62" xr:uid="{00000000-0005-0000-0000-000026010000}"/>
    <cellStyle name="_2차 보상실적_1-1)전체사업(05년지목별)본사용_0902-2012(수자원공사 토지산출근거)" xfId="4975" xr:uid="{00000000-0005-0000-0000-000027010000}"/>
    <cellStyle name="_2차 보상실적_1-1)전체사업(05년지목별)본사용_090603(수자원공사-중부권광역상수도,논산)" xfId="4976" xr:uid="{00000000-0005-0000-0000-000028010000}"/>
    <cellStyle name="_2차 보상실적_1-1)전체사업(05년지목별)본사용_090603(수자원공사-중부권광역상수도,논산)_090603(수자원공사-중부권광역상수도,논산)-최종수정" xfId="4977" xr:uid="{00000000-0005-0000-0000-000029010000}"/>
    <cellStyle name="_2차 보상실적_1-1)전체사업(05년지목별)본사용_20060919(수정중) 수자원공사(논산) - 산출내역" xfId="4978" xr:uid="{00000000-0005-0000-0000-00002A010000}"/>
    <cellStyle name="_2차 보상실적_1-1)전체사업(05년지목별)본사용_20060919(수정중) 수자원공사(논산) - 산출내역_090603(수자원공사-중부권광역상수도,논산)-최종수정" xfId="4979" xr:uid="{00000000-0005-0000-0000-00002B010000}"/>
    <cellStyle name="_2차 보상실적_1-1)전체사업(05년지목별)본사용_수용재결8차(사업자제시액)지번별-작업중" xfId="4980" xr:uid="{00000000-0005-0000-0000-00002C010000}"/>
    <cellStyle name="_2차 보상실적_1-1)전체사업(05년지목별)본사용_지장물산출" xfId="4981" xr:uid="{00000000-0005-0000-0000-00002D010000}"/>
    <cellStyle name="_2차 보상실적_1-1)전체사업(05년지목별)본사용_홍수조절지" xfId="4982" xr:uid="{00000000-0005-0000-0000-00002E010000}"/>
    <cellStyle name="_2차 보상실적_1-2)전체사업(05년지목별)현장송부용" xfId="63" xr:uid="{00000000-0005-0000-0000-00002F010000}"/>
    <cellStyle name="_2차 보상실적_1-2)전체사업(05년지목별)현장송부용_0902-2012(수자원공사 토지산출근거)" xfId="4983" xr:uid="{00000000-0005-0000-0000-000030010000}"/>
    <cellStyle name="_2차 보상실적_1-2)전체사업(05년지목별)현장송부용_090603(수자원공사-중부권광역상수도,논산)" xfId="4984" xr:uid="{00000000-0005-0000-0000-000031010000}"/>
    <cellStyle name="_2차 보상실적_1-2)전체사업(05년지목별)현장송부용_090603(수자원공사-중부권광역상수도,논산)_090603(수자원공사-중부권광역상수도,논산)-최종수정" xfId="4985" xr:uid="{00000000-0005-0000-0000-000032010000}"/>
    <cellStyle name="_2차 보상실적_1-2)전체사업(05년지목별)현장송부용_20060919(수정중) 수자원공사(논산) - 산출내역" xfId="4986" xr:uid="{00000000-0005-0000-0000-000033010000}"/>
    <cellStyle name="_2차 보상실적_1-2)전체사업(05년지목별)현장송부용_20060919(수정중) 수자원공사(논산) - 산출내역_090603(수자원공사-중부권광역상수도,논산)-최종수정" xfId="4987" xr:uid="{00000000-0005-0000-0000-000034010000}"/>
    <cellStyle name="_2차 보상실적_1-2)전체사업(05년지목별)현장송부용_수용재결8차(사업자제시액)지번별-작업중" xfId="4988" xr:uid="{00000000-0005-0000-0000-000035010000}"/>
    <cellStyle name="_2차 보상실적_1-2)전체사업(05년지목별)현장송부용_지장물산출" xfId="4989" xr:uid="{00000000-0005-0000-0000-000036010000}"/>
    <cellStyle name="_2차 보상실적_1-2)전체사업(05년지목별)현장송부용_홍수조절지" xfId="4990" xr:uid="{00000000-0005-0000-0000-000037010000}"/>
    <cellStyle name="_2차 보상실적_20060919(수정중) 수자원공사(논산) - 산출내역" xfId="4991" xr:uid="{00000000-0005-0000-0000-000038010000}"/>
    <cellStyle name="_2차 보상실적_20060919(수정중) 수자원공사(논산) - 산출내역_090603(수자원공사-중부권광역상수도,논산)-최종수정" xfId="4992" xr:uid="{00000000-0005-0000-0000-000039010000}"/>
    <cellStyle name="_2차 보상실적_2차 보상실적" xfId="64" xr:uid="{00000000-0005-0000-0000-00003A010000}"/>
    <cellStyle name="_2차 보상실적_2차 보상실적_0902-2012(수자원공사 토지산출근거)" xfId="4993" xr:uid="{00000000-0005-0000-0000-00003B010000}"/>
    <cellStyle name="_2차 보상실적_2차 보상실적_090603(수자원공사-중부권광역상수도,논산)" xfId="4994" xr:uid="{00000000-0005-0000-0000-00003C010000}"/>
    <cellStyle name="_2차 보상실적_2차 보상실적_090603(수자원공사-중부권광역상수도,논산)_090603(수자원공사-중부권광역상수도,논산)-최종수정" xfId="4995" xr:uid="{00000000-0005-0000-0000-00003D010000}"/>
    <cellStyle name="_2차 보상실적_2차 보상실적_20060919(수정중) 수자원공사(논산) - 산출내역" xfId="4996" xr:uid="{00000000-0005-0000-0000-00003E010000}"/>
    <cellStyle name="_2차 보상실적_2차 보상실적_20060919(수정중) 수자원공사(논산) - 산출내역_090603(수자원공사-중부권광역상수도,논산)-최종수정" xfId="4997" xr:uid="{00000000-0005-0000-0000-00003F010000}"/>
    <cellStyle name="_2차 보상실적_2차 보상실적_수용재결8차(사업자제시액)지번별-작업중" xfId="4998" xr:uid="{00000000-0005-0000-0000-000040010000}"/>
    <cellStyle name="_2차 보상실적_2차 보상실적_지장물산출" xfId="4999" xr:uid="{00000000-0005-0000-0000-000041010000}"/>
    <cellStyle name="_2차 보상실적_2차 보상실적_홍수조절지" xfId="5000" xr:uid="{00000000-0005-0000-0000-000042010000}"/>
    <cellStyle name="_2차 보상실적_Sheet1" xfId="67" xr:uid="{00000000-0005-0000-0000-000043010000}"/>
    <cellStyle name="_2차 보상실적_Sheet1_0902-2012(수자원공사 토지산출근거)" xfId="5001" xr:uid="{00000000-0005-0000-0000-000044010000}"/>
    <cellStyle name="_2차 보상실적_Sheet1_090603(수자원공사-중부권광역상수도,논산)" xfId="5002" xr:uid="{00000000-0005-0000-0000-000045010000}"/>
    <cellStyle name="_2차 보상실적_Sheet1_090603(수자원공사-중부권광역상수도,논산)_090603(수자원공사-중부권광역상수도,논산)-최종수정" xfId="5003" xr:uid="{00000000-0005-0000-0000-000046010000}"/>
    <cellStyle name="_2차 보상실적_Sheet1_20060919(수정중) 수자원공사(논산) - 산출내역" xfId="5004" xr:uid="{00000000-0005-0000-0000-000047010000}"/>
    <cellStyle name="_2차 보상실적_Sheet1_20060919(수정중) 수자원공사(논산) - 산출내역_090603(수자원공사-중부권광역상수도,논산)-최종수정" xfId="5005" xr:uid="{00000000-0005-0000-0000-000048010000}"/>
    <cellStyle name="_2차 보상실적_Sheet1_수용재결8차(사업자제시액)지번별-작업중" xfId="5006" xr:uid="{00000000-0005-0000-0000-000049010000}"/>
    <cellStyle name="_2차 보상실적_Sheet1_지장물산출" xfId="5007" xr:uid="{00000000-0005-0000-0000-00004A010000}"/>
    <cellStyle name="_2차 보상실적_Sheet1_홍수조절지" xfId="5008" xr:uid="{00000000-0005-0000-0000-00004B010000}"/>
    <cellStyle name="_2차 보상실적_수용재결8차(사업자제시액)지번별-작업중" xfId="5009" xr:uid="{00000000-0005-0000-0000-00004C010000}"/>
    <cellStyle name="_2차 보상실적_자료" xfId="65" xr:uid="{00000000-0005-0000-0000-00004D010000}"/>
    <cellStyle name="_2차 보상실적_자료_0902-2012(수자원공사 토지산출근거)" xfId="5010" xr:uid="{00000000-0005-0000-0000-00004E010000}"/>
    <cellStyle name="_2차 보상실적_자료_090603(수자원공사-중부권광역상수도,논산)" xfId="5011" xr:uid="{00000000-0005-0000-0000-00004F010000}"/>
    <cellStyle name="_2차 보상실적_자료_090603(수자원공사-중부권광역상수도,논산)_090603(수자원공사-중부권광역상수도,논산)-최종수정" xfId="5012" xr:uid="{00000000-0005-0000-0000-000050010000}"/>
    <cellStyle name="_2차 보상실적_자료_20060919(수정중) 수자원공사(논산) - 산출내역" xfId="5013" xr:uid="{00000000-0005-0000-0000-000051010000}"/>
    <cellStyle name="_2차 보상실적_자료_20060919(수정중) 수자원공사(논산) - 산출내역_090603(수자원공사-중부권광역상수도,논산)-최종수정" xfId="5014" xr:uid="{00000000-0005-0000-0000-000052010000}"/>
    <cellStyle name="_2차 보상실적_자료_수용재결8차(사업자제시액)지번별-작업중" xfId="5015" xr:uid="{00000000-0005-0000-0000-000053010000}"/>
    <cellStyle name="_2차 보상실적_자료_지장물산출" xfId="5016" xr:uid="{00000000-0005-0000-0000-000054010000}"/>
    <cellStyle name="_2차 보상실적_자료_홍수조절지" xfId="5017" xr:uid="{00000000-0005-0000-0000-000055010000}"/>
    <cellStyle name="_2차 보상실적_전체사업(05년지목별)" xfId="66" xr:uid="{00000000-0005-0000-0000-000056010000}"/>
    <cellStyle name="_2차 보상실적_전체사업(05년지목별)_0902-2012(수자원공사 토지산출근거)" xfId="5018" xr:uid="{00000000-0005-0000-0000-000057010000}"/>
    <cellStyle name="_2차 보상실적_전체사업(05년지목별)_090603(수자원공사-중부권광역상수도,논산)" xfId="5019" xr:uid="{00000000-0005-0000-0000-000058010000}"/>
    <cellStyle name="_2차 보상실적_전체사업(05년지목별)_090603(수자원공사-중부권광역상수도,논산)_090603(수자원공사-중부권광역상수도,논산)-최종수정" xfId="5020" xr:uid="{00000000-0005-0000-0000-000059010000}"/>
    <cellStyle name="_2차 보상실적_전체사업(05년지목별)_20060919(수정중) 수자원공사(논산) - 산출내역" xfId="5021" xr:uid="{00000000-0005-0000-0000-00005A010000}"/>
    <cellStyle name="_2차 보상실적_전체사업(05년지목별)_20060919(수정중) 수자원공사(논산) - 산출내역_090603(수자원공사-중부권광역상수도,논산)-최종수정" xfId="5022" xr:uid="{00000000-0005-0000-0000-00005B010000}"/>
    <cellStyle name="_2차 보상실적_전체사업(05년지목별)_수용재결8차(사업자제시액)지번별-작업중" xfId="5023" xr:uid="{00000000-0005-0000-0000-00005C010000}"/>
    <cellStyle name="_2차 보상실적_전체사업(05년지목별)_지장물산출" xfId="5024" xr:uid="{00000000-0005-0000-0000-00005D010000}"/>
    <cellStyle name="_2차 보상실적_전체사업(05년지목별)_홍수조절지" xfId="5025" xr:uid="{00000000-0005-0000-0000-00005E010000}"/>
    <cellStyle name="_2차 보상실적_지장물산출" xfId="5026" xr:uid="{00000000-0005-0000-0000-00005F010000}"/>
    <cellStyle name="_2차 보상실적_홍수조절지" xfId="5027" xr:uid="{00000000-0005-0000-0000-000060010000}"/>
    <cellStyle name="_2차공사시공구간변경3" xfId="2574" xr:uid="{00000000-0005-0000-0000-000061010000}"/>
    <cellStyle name="_3차공사구간변경" xfId="2575" xr:uid="{00000000-0005-0000-0000-000062010000}"/>
    <cellStyle name="_3차공사구간변경_5차발주안차트" xfId="2576" xr:uid="{00000000-0005-0000-0000-000063010000}"/>
    <cellStyle name="_3차공사구간변경_설변차트2회변경-1" xfId="2577" xr:uid="{00000000-0005-0000-0000-000064010000}"/>
    <cellStyle name="_5.B10  낙석방책(변경)-7공구" xfId="2578" xr:uid="{00000000-0005-0000-0000-000065010000}"/>
    <cellStyle name="_6단계 보상실적" xfId="68" xr:uid="{00000000-0005-0000-0000-000066010000}"/>
    <cellStyle name="_6단계 보상실적_0902-2012(수자원공사 토지산출근거)" xfId="5028" xr:uid="{00000000-0005-0000-0000-000067010000}"/>
    <cellStyle name="_6단계 보상실적_090603(수자원공사-중부권광역상수도,논산)" xfId="5029" xr:uid="{00000000-0005-0000-0000-000068010000}"/>
    <cellStyle name="_6단계 보상실적_090603(수자원공사-중부권광역상수도,논산)_090603(수자원공사-중부권광역상수도,논산)-최종수정" xfId="5030" xr:uid="{00000000-0005-0000-0000-000069010000}"/>
    <cellStyle name="_6단계 보상실적_1-1)전체사업(05년지목별)본사용" xfId="69" xr:uid="{00000000-0005-0000-0000-00006A010000}"/>
    <cellStyle name="_6단계 보상실적_1-1)전체사업(05년지목별)본사용_0902-2012(수자원공사 토지산출근거)" xfId="5031" xr:uid="{00000000-0005-0000-0000-00006B010000}"/>
    <cellStyle name="_6단계 보상실적_1-1)전체사업(05년지목별)본사용_090603(수자원공사-중부권광역상수도,논산)" xfId="5032" xr:uid="{00000000-0005-0000-0000-00006C010000}"/>
    <cellStyle name="_6단계 보상실적_1-1)전체사업(05년지목별)본사용_090603(수자원공사-중부권광역상수도,논산)_090603(수자원공사-중부권광역상수도,논산)-최종수정" xfId="5033" xr:uid="{00000000-0005-0000-0000-00006D010000}"/>
    <cellStyle name="_6단계 보상실적_1-1)전체사업(05년지목별)본사용_20060919(수정중) 수자원공사(논산) - 산출내역" xfId="5034" xr:uid="{00000000-0005-0000-0000-00006E010000}"/>
    <cellStyle name="_6단계 보상실적_1-1)전체사업(05년지목별)본사용_20060919(수정중) 수자원공사(논산) - 산출내역_090603(수자원공사-중부권광역상수도,논산)-최종수정" xfId="5035" xr:uid="{00000000-0005-0000-0000-00006F010000}"/>
    <cellStyle name="_6단계 보상실적_1-1)전체사업(05년지목별)본사용_수용재결8차(사업자제시액)지번별-작업중" xfId="5036" xr:uid="{00000000-0005-0000-0000-000070010000}"/>
    <cellStyle name="_6단계 보상실적_1-1)전체사업(05년지목별)본사용_지장물산출" xfId="5037" xr:uid="{00000000-0005-0000-0000-000071010000}"/>
    <cellStyle name="_6단계 보상실적_1-1)전체사업(05년지목별)본사용_홍수조절지" xfId="5038" xr:uid="{00000000-0005-0000-0000-000072010000}"/>
    <cellStyle name="_6단계 보상실적_1-2)전체사업(05년지목별)현장송부용" xfId="70" xr:uid="{00000000-0005-0000-0000-000073010000}"/>
    <cellStyle name="_6단계 보상실적_1-2)전체사업(05년지목별)현장송부용_0902-2012(수자원공사 토지산출근거)" xfId="5039" xr:uid="{00000000-0005-0000-0000-000074010000}"/>
    <cellStyle name="_6단계 보상실적_1-2)전체사업(05년지목별)현장송부용_090603(수자원공사-중부권광역상수도,논산)" xfId="5040" xr:uid="{00000000-0005-0000-0000-000075010000}"/>
    <cellStyle name="_6단계 보상실적_1-2)전체사업(05년지목별)현장송부용_090603(수자원공사-중부권광역상수도,논산)_090603(수자원공사-중부권광역상수도,논산)-최종수정" xfId="5041" xr:uid="{00000000-0005-0000-0000-000076010000}"/>
    <cellStyle name="_6단계 보상실적_1-2)전체사업(05년지목별)현장송부용_20060919(수정중) 수자원공사(논산) - 산출내역" xfId="5042" xr:uid="{00000000-0005-0000-0000-000077010000}"/>
    <cellStyle name="_6단계 보상실적_1-2)전체사업(05년지목별)현장송부용_20060919(수정중) 수자원공사(논산) - 산출내역_090603(수자원공사-중부권광역상수도,논산)-최종수정" xfId="5043" xr:uid="{00000000-0005-0000-0000-000078010000}"/>
    <cellStyle name="_6단계 보상실적_1-2)전체사업(05년지목별)현장송부용_수용재결8차(사업자제시액)지번별-작업중" xfId="5044" xr:uid="{00000000-0005-0000-0000-000079010000}"/>
    <cellStyle name="_6단계 보상실적_1-2)전체사업(05년지목별)현장송부용_지장물산출" xfId="5045" xr:uid="{00000000-0005-0000-0000-00007A010000}"/>
    <cellStyle name="_6단계 보상실적_1-2)전체사업(05년지목별)현장송부용_홍수조절지" xfId="5046" xr:uid="{00000000-0005-0000-0000-00007B010000}"/>
    <cellStyle name="_6단계 보상실적_20060919(수정중) 수자원공사(논산) - 산출내역" xfId="5047" xr:uid="{00000000-0005-0000-0000-00007C010000}"/>
    <cellStyle name="_6단계 보상실적_20060919(수정중) 수자원공사(논산) - 산출내역_090603(수자원공사-중부권광역상수도,논산)-최종수정" xfId="5048" xr:uid="{00000000-0005-0000-0000-00007D010000}"/>
    <cellStyle name="_6단계 보상실적_2차 보상실적" xfId="71" xr:uid="{00000000-0005-0000-0000-00007E010000}"/>
    <cellStyle name="_6단계 보상실적_2차 보상실적_0902-2012(수자원공사 토지산출근거)" xfId="5049" xr:uid="{00000000-0005-0000-0000-00007F010000}"/>
    <cellStyle name="_6단계 보상실적_2차 보상실적_090603(수자원공사-중부권광역상수도,논산)" xfId="5050" xr:uid="{00000000-0005-0000-0000-000080010000}"/>
    <cellStyle name="_6단계 보상실적_2차 보상실적_090603(수자원공사-중부권광역상수도,논산)_090603(수자원공사-중부권광역상수도,논산)-최종수정" xfId="5051" xr:uid="{00000000-0005-0000-0000-000081010000}"/>
    <cellStyle name="_6단계 보상실적_2차 보상실적_20060919(수정중) 수자원공사(논산) - 산출내역" xfId="5052" xr:uid="{00000000-0005-0000-0000-000082010000}"/>
    <cellStyle name="_6단계 보상실적_2차 보상실적_20060919(수정중) 수자원공사(논산) - 산출내역_090603(수자원공사-중부권광역상수도,논산)-최종수정" xfId="5053" xr:uid="{00000000-0005-0000-0000-000083010000}"/>
    <cellStyle name="_6단계 보상실적_2차 보상실적_수용재결8차(사업자제시액)지번별-작업중" xfId="5054" xr:uid="{00000000-0005-0000-0000-000084010000}"/>
    <cellStyle name="_6단계 보상실적_2차 보상실적_지장물산출" xfId="5055" xr:uid="{00000000-0005-0000-0000-000085010000}"/>
    <cellStyle name="_6단계 보상실적_2차 보상실적_홍수조절지" xfId="5056" xr:uid="{00000000-0005-0000-0000-000086010000}"/>
    <cellStyle name="_6단계 보상실적_6단계 보상실적" xfId="72" xr:uid="{00000000-0005-0000-0000-000087010000}"/>
    <cellStyle name="_6단계 보상실적_6단계 보상실적_0902-2012(수자원공사 토지산출근거)" xfId="5057" xr:uid="{00000000-0005-0000-0000-000088010000}"/>
    <cellStyle name="_6단계 보상실적_6단계 보상실적_090603(수자원공사-중부권광역상수도,논산)" xfId="5058" xr:uid="{00000000-0005-0000-0000-000089010000}"/>
    <cellStyle name="_6단계 보상실적_6단계 보상실적_090603(수자원공사-중부권광역상수도,논산)_090603(수자원공사-중부권광역상수도,논산)-최종수정" xfId="5059" xr:uid="{00000000-0005-0000-0000-00008A010000}"/>
    <cellStyle name="_6단계 보상실적_6단계 보상실적_1-1)전체사업(05년지목별)본사용" xfId="73" xr:uid="{00000000-0005-0000-0000-00008B010000}"/>
    <cellStyle name="_6단계 보상실적_6단계 보상실적_1-1)전체사업(05년지목별)본사용_0902-2012(수자원공사 토지산출근거)" xfId="5060" xr:uid="{00000000-0005-0000-0000-00008C010000}"/>
    <cellStyle name="_6단계 보상실적_6단계 보상실적_1-1)전체사업(05년지목별)본사용_090603(수자원공사-중부권광역상수도,논산)" xfId="5061" xr:uid="{00000000-0005-0000-0000-00008D010000}"/>
    <cellStyle name="_6단계 보상실적_6단계 보상실적_1-1)전체사업(05년지목별)본사용_090603(수자원공사-중부권광역상수도,논산)_090603(수자원공사-중부권광역상수도,논산)-최종수정" xfId="5062" xr:uid="{00000000-0005-0000-0000-00008E010000}"/>
    <cellStyle name="_6단계 보상실적_6단계 보상실적_1-1)전체사업(05년지목별)본사용_20060919(수정중) 수자원공사(논산) - 산출내역" xfId="5063" xr:uid="{00000000-0005-0000-0000-00008F010000}"/>
    <cellStyle name="_6단계 보상실적_6단계 보상실적_1-1)전체사업(05년지목별)본사용_20060919(수정중) 수자원공사(논산) - 산출내역_090603(수자원공사-중부권광역상수도,논산)-최종수정" xfId="5064" xr:uid="{00000000-0005-0000-0000-000090010000}"/>
    <cellStyle name="_6단계 보상실적_6단계 보상실적_1-1)전체사업(05년지목별)본사용_수용재결8차(사업자제시액)지번별-작업중" xfId="5065" xr:uid="{00000000-0005-0000-0000-000091010000}"/>
    <cellStyle name="_6단계 보상실적_6단계 보상실적_1-1)전체사업(05년지목별)본사용_지장물산출" xfId="5066" xr:uid="{00000000-0005-0000-0000-000092010000}"/>
    <cellStyle name="_6단계 보상실적_6단계 보상실적_1-1)전체사업(05년지목별)본사용_홍수조절지" xfId="5067" xr:uid="{00000000-0005-0000-0000-000093010000}"/>
    <cellStyle name="_6단계 보상실적_6단계 보상실적_1-2)전체사업(05년지목별)현장송부용" xfId="74" xr:uid="{00000000-0005-0000-0000-000094010000}"/>
    <cellStyle name="_6단계 보상실적_6단계 보상실적_1-2)전체사업(05년지목별)현장송부용_0902-2012(수자원공사 토지산출근거)" xfId="5068" xr:uid="{00000000-0005-0000-0000-000095010000}"/>
    <cellStyle name="_6단계 보상실적_6단계 보상실적_1-2)전체사업(05년지목별)현장송부용_090603(수자원공사-중부권광역상수도,논산)" xfId="5069" xr:uid="{00000000-0005-0000-0000-000096010000}"/>
    <cellStyle name="_6단계 보상실적_6단계 보상실적_1-2)전체사업(05년지목별)현장송부용_090603(수자원공사-중부권광역상수도,논산)_090603(수자원공사-중부권광역상수도,논산)-최종수정" xfId="5070" xr:uid="{00000000-0005-0000-0000-000097010000}"/>
    <cellStyle name="_6단계 보상실적_6단계 보상실적_1-2)전체사업(05년지목별)현장송부용_20060919(수정중) 수자원공사(논산) - 산출내역" xfId="5071" xr:uid="{00000000-0005-0000-0000-000098010000}"/>
    <cellStyle name="_6단계 보상실적_6단계 보상실적_1-2)전체사업(05년지목별)현장송부용_20060919(수정중) 수자원공사(논산) - 산출내역_090603(수자원공사-중부권광역상수도,논산)-최종수정" xfId="5072" xr:uid="{00000000-0005-0000-0000-000099010000}"/>
    <cellStyle name="_6단계 보상실적_6단계 보상실적_1-2)전체사업(05년지목별)현장송부용_수용재결8차(사업자제시액)지번별-작업중" xfId="5073" xr:uid="{00000000-0005-0000-0000-00009A010000}"/>
    <cellStyle name="_6단계 보상실적_6단계 보상실적_1-2)전체사업(05년지목별)현장송부용_지장물산출" xfId="5074" xr:uid="{00000000-0005-0000-0000-00009B010000}"/>
    <cellStyle name="_6단계 보상실적_6단계 보상실적_1-2)전체사업(05년지목별)현장송부용_홍수조절지" xfId="5075" xr:uid="{00000000-0005-0000-0000-00009C010000}"/>
    <cellStyle name="_6단계 보상실적_6단계 보상실적_20060919(수정중) 수자원공사(논산) - 산출내역" xfId="5076" xr:uid="{00000000-0005-0000-0000-00009D010000}"/>
    <cellStyle name="_6단계 보상실적_6단계 보상실적_20060919(수정중) 수자원공사(논산) - 산출내역_090603(수자원공사-중부권광역상수도,논산)-최종수정" xfId="5077" xr:uid="{00000000-0005-0000-0000-00009E010000}"/>
    <cellStyle name="_6단계 보상실적_6단계 보상실적_Sheet1" xfId="77" xr:uid="{00000000-0005-0000-0000-00009F010000}"/>
    <cellStyle name="_6단계 보상실적_6단계 보상실적_Sheet1_0902-2012(수자원공사 토지산출근거)" xfId="5078" xr:uid="{00000000-0005-0000-0000-0000A0010000}"/>
    <cellStyle name="_6단계 보상실적_6단계 보상실적_Sheet1_090603(수자원공사-중부권광역상수도,논산)" xfId="5079" xr:uid="{00000000-0005-0000-0000-0000A1010000}"/>
    <cellStyle name="_6단계 보상실적_6단계 보상실적_Sheet1_090603(수자원공사-중부권광역상수도,논산)_090603(수자원공사-중부권광역상수도,논산)-최종수정" xfId="5080" xr:uid="{00000000-0005-0000-0000-0000A2010000}"/>
    <cellStyle name="_6단계 보상실적_6단계 보상실적_Sheet1_20060919(수정중) 수자원공사(논산) - 산출내역" xfId="5081" xr:uid="{00000000-0005-0000-0000-0000A3010000}"/>
    <cellStyle name="_6단계 보상실적_6단계 보상실적_Sheet1_20060919(수정중) 수자원공사(논산) - 산출내역_090603(수자원공사-중부권광역상수도,논산)-최종수정" xfId="5082" xr:uid="{00000000-0005-0000-0000-0000A4010000}"/>
    <cellStyle name="_6단계 보상실적_6단계 보상실적_Sheet1_수용재결8차(사업자제시액)지번별-작업중" xfId="5083" xr:uid="{00000000-0005-0000-0000-0000A5010000}"/>
    <cellStyle name="_6단계 보상실적_6단계 보상실적_Sheet1_지장물산출" xfId="5084" xr:uid="{00000000-0005-0000-0000-0000A6010000}"/>
    <cellStyle name="_6단계 보상실적_6단계 보상실적_Sheet1_홍수조절지" xfId="5085" xr:uid="{00000000-0005-0000-0000-0000A7010000}"/>
    <cellStyle name="_6단계 보상실적_6단계 보상실적_수용재결8차(사업자제시액)지번별-작업중" xfId="5086" xr:uid="{00000000-0005-0000-0000-0000A8010000}"/>
    <cellStyle name="_6단계 보상실적_6단계 보상실적_자료" xfId="75" xr:uid="{00000000-0005-0000-0000-0000A9010000}"/>
    <cellStyle name="_6단계 보상실적_6단계 보상실적_자료_0902-2012(수자원공사 토지산출근거)" xfId="5087" xr:uid="{00000000-0005-0000-0000-0000AA010000}"/>
    <cellStyle name="_6단계 보상실적_6단계 보상실적_자료_090603(수자원공사-중부권광역상수도,논산)" xfId="5088" xr:uid="{00000000-0005-0000-0000-0000AB010000}"/>
    <cellStyle name="_6단계 보상실적_6단계 보상실적_자료_090603(수자원공사-중부권광역상수도,논산)_090603(수자원공사-중부권광역상수도,논산)-최종수정" xfId="5089" xr:uid="{00000000-0005-0000-0000-0000AC010000}"/>
    <cellStyle name="_6단계 보상실적_6단계 보상실적_자료_20060919(수정중) 수자원공사(논산) - 산출내역" xfId="5090" xr:uid="{00000000-0005-0000-0000-0000AD010000}"/>
    <cellStyle name="_6단계 보상실적_6단계 보상실적_자료_20060919(수정중) 수자원공사(논산) - 산출내역_090603(수자원공사-중부권광역상수도,논산)-최종수정" xfId="5091" xr:uid="{00000000-0005-0000-0000-0000AE010000}"/>
    <cellStyle name="_6단계 보상실적_6단계 보상실적_자료_수용재결8차(사업자제시액)지번별-작업중" xfId="5092" xr:uid="{00000000-0005-0000-0000-0000AF010000}"/>
    <cellStyle name="_6단계 보상실적_6단계 보상실적_자료_지장물산출" xfId="5093" xr:uid="{00000000-0005-0000-0000-0000B0010000}"/>
    <cellStyle name="_6단계 보상실적_6단계 보상실적_자료_홍수조절지" xfId="5094" xr:uid="{00000000-0005-0000-0000-0000B1010000}"/>
    <cellStyle name="_6단계 보상실적_6단계 보상실적_전체사업(05년지목별)" xfId="76" xr:uid="{00000000-0005-0000-0000-0000B2010000}"/>
    <cellStyle name="_6단계 보상실적_6단계 보상실적_전체사업(05년지목별)_0902-2012(수자원공사 토지산출근거)" xfId="5095" xr:uid="{00000000-0005-0000-0000-0000B3010000}"/>
    <cellStyle name="_6단계 보상실적_6단계 보상실적_전체사업(05년지목별)_090603(수자원공사-중부권광역상수도,논산)" xfId="5096" xr:uid="{00000000-0005-0000-0000-0000B4010000}"/>
    <cellStyle name="_6단계 보상실적_6단계 보상실적_전체사업(05년지목별)_090603(수자원공사-중부권광역상수도,논산)_090603(수자원공사-중부권광역상수도,논산)-최종수정" xfId="5097" xr:uid="{00000000-0005-0000-0000-0000B5010000}"/>
    <cellStyle name="_6단계 보상실적_6단계 보상실적_전체사업(05년지목별)_20060919(수정중) 수자원공사(논산) - 산출내역" xfId="5098" xr:uid="{00000000-0005-0000-0000-0000B6010000}"/>
    <cellStyle name="_6단계 보상실적_6단계 보상실적_전체사업(05년지목별)_20060919(수정중) 수자원공사(논산) - 산출내역_090603(수자원공사-중부권광역상수도,논산)-최종수정" xfId="5099" xr:uid="{00000000-0005-0000-0000-0000B7010000}"/>
    <cellStyle name="_6단계 보상실적_6단계 보상실적_전체사업(05년지목별)_수용재결8차(사업자제시액)지번별-작업중" xfId="5100" xr:uid="{00000000-0005-0000-0000-0000B8010000}"/>
    <cellStyle name="_6단계 보상실적_6단계 보상실적_전체사업(05년지목별)_지장물산출" xfId="5101" xr:uid="{00000000-0005-0000-0000-0000B9010000}"/>
    <cellStyle name="_6단계 보상실적_6단계 보상실적_전체사업(05년지목별)_홍수조절지" xfId="5102" xr:uid="{00000000-0005-0000-0000-0000BA010000}"/>
    <cellStyle name="_6단계 보상실적_6단계 보상실적_지장물산출" xfId="5103" xr:uid="{00000000-0005-0000-0000-0000BB010000}"/>
    <cellStyle name="_6단계 보상실적_6단계 보상실적_홍수조절지" xfId="5104" xr:uid="{00000000-0005-0000-0000-0000BC010000}"/>
    <cellStyle name="_6단계 보상실적_Sheet1" xfId="80" xr:uid="{00000000-0005-0000-0000-0000BD010000}"/>
    <cellStyle name="_6단계 보상실적_Sheet1_0902-2012(수자원공사 토지산출근거)" xfId="5105" xr:uid="{00000000-0005-0000-0000-0000BE010000}"/>
    <cellStyle name="_6단계 보상실적_Sheet1_090603(수자원공사-중부권광역상수도,논산)" xfId="5106" xr:uid="{00000000-0005-0000-0000-0000BF010000}"/>
    <cellStyle name="_6단계 보상실적_Sheet1_090603(수자원공사-중부권광역상수도,논산)_090603(수자원공사-중부권광역상수도,논산)-최종수정" xfId="5107" xr:uid="{00000000-0005-0000-0000-0000C0010000}"/>
    <cellStyle name="_6단계 보상실적_Sheet1_20060919(수정중) 수자원공사(논산) - 산출내역" xfId="5108" xr:uid="{00000000-0005-0000-0000-0000C1010000}"/>
    <cellStyle name="_6단계 보상실적_Sheet1_20060919(수정중) 수자원공사(논산) - 산출내역_090603(수자원공사-중부권광역상수도,논산)-최종수정" xfId="5109" xr:uid="{00000000-0005-0000-0000-0000C2010000}"/>
    <cellStyle name="_6단계 보상실적_Sheet1_수용재결8차(사업자제시액)지번별-작업중" xfId="5110" xr:uid="{00000000-0005-0000-0000-0000C3010000}"/>
    <cellStyle name="_6단계 보상실적_Sheet1_지장물산출" xfId="5111" xr:uid="{00000000-0005-0000-0000-0000C4010000}"/>
    <cellStyle name="_6단계 보상실적_Sheet1_홍수조절지" xfId="5112" xr:uid="{00000000-0005-0000-0000-0000C5010000}"/>
    <cellStyle name="_6단계 보상실적_수용재결8차(사업자제시액)지번별-작업중" xfId="5113" xr:uid="{00000000-0005-0000-0000-0000C6010000}"/>
    <cellStyle name="_6단계 보상실적_자료" xfId="78" xr:uid="{00000000-0005-0000-0000-0000C7010000}"/>
    <cellStyle name="_6단계 보상실적_자료_0902-2012(수자원공사 토지산출근거)" xfId="5114" xr:uid="{00000000-0005-0000-0000-0000C8010000}"/>
    <cellStyle name="_6단계 보상실적_자료_090603(수자원공사-중부권광역상수도,논산)" xfId="5115" xr:uid="{00000000-0005-0000-0000-0000C9010000}"/>
    <cellStyle name="_6단계 보상실적_자료_090603(수자원공사-중부권광역상수도,논산)_090603(수자원공사-중부권광역상수도,논산)-최종수정" xfId="5116" xr:uid="{00000000-0005-0000-0000-0000CA010000}"/>
    <cellStyle name="_6단계 보상실적_자료_20060919(수정중) 수자원공사(논산) - 산출내역" xfId="5117" xr:uid="{00000000-0005-0000-0000-0000CB010000}"/>
    <cellStyle name="_6단계 보상실적_자료_20060919(수정중) 수자원공사(논산) - 산출내역_090603(수자원공사-중부권광역상수도,논산)-최종수정" xfId="5118" xr:uid="{00000000-0005-0000-0000-0000CC010000}"/>
    <cellStyle name="_6단계 보상실적_자료_수용재결8차(사업자제시액)지번별-작업중" xfId="5119" xr:uid="{00000000-0005-0000-0000-0000CD010000}"/>
    <cellStyle name="_6단계 보상실적_자료_지장물산출" xfId="5120" xr:uid="{00000000-0005-0000-0000-0000CE010000}"/>
    <cellStyle name="_6단계 보상실적_자료_홍수조절지" xfId="5121" xr:uid="{00000000-0005-0000-0000-0000CF010000}"/>
    <cellStyle name="_6단계 보상실적_전체사업(05년지목별)" xfId="79" xr:uid="{00000000-0005-0000-0000-0000D0010000}"/>
    <cellStyle name="_6단계 보상실적_전체사업(05년지목별)_0902-2012(수자원공사 토지산출근거)" xfId="5122" xr:uid="{00000000-0005-0000-0000-0000D1010000}"/>
    <cellStyle name="_6단계 보상실적_전체사업(05년지목별)_090603(수자원공사-중부권광역상수도,논산)" xfId="5123" xr:uid="{00000000-0005-0000-0000-0000D2010000}"/>
    <cellStyle name="_6단계 보상실적_전체사업(05년지목별)_090603(수자원공사-중부권광역상수도,논산)_090603(수자원공사-중부권광역상수도,논산)-최종수정" xfId="5124" xr:uid="{00000000-0005-0000-0000-0000D3010000}"/>
    <cellStyle name="_6단계 보상실적_전체사업(05년지목별)_20060919(수정중) 수자원공사(논산) - 산출내역" xfId="5125" xr:uid="{00000000-0005-0000-0000-0000D4010000}"/>
    <cellStyle name="_6단계 보상실적_전체사업(05년지목별)_20060919(수정중) 수자원공사(논산) - 산출내역_090603(수자원공사-중부권광역상수도,논산)-최종수정" xfId="5126" xr:uid="{00000000-0005-0000-0000-0000D5010000}"/>
    <cellStyle name="_6단계 보상실적_전체사업(05년지목별)_수용재결8차(사업자제시액)지번별-작업중" xfId="5127" xr:uid="{00000000-0005-0000-0000-0000D6010000}"/>
    <cellStyle name="_6단계 보상실적_전체사업(05년지목별)_지장물산출" xfId="5128" xr:uid="{00000000-0005-0000-0000-0000D7010000}"/>
    <cellStyle name="_6단계 보상실적_전체사업(05년지목별)_홍수조절지" xfId="5129" xr:uid="{00000000-0005-0000-0000-0000D8010000}"/>
    <cellStyle name="_6단계 보상실적_지장물산출" xfId="5130" xr:uid="{00000000-0005-0000-0000-0000D9010000}"/>
    <cellStyle name="_6단계 보상실적_홍수조절지" xfId="5131" xr:uid="{00000000-0005-0000-0000-0000DA010000}"/>
    <cellStyle name="_'99상반기경영개선활동결과(게시용)" xfId="2579" xr:uid="{00000000-0005-0000-0000-0000DB010000}"/>
    <cellStyle name="_'99상반기경영개선활동결과(게시용)_0707-02-18010(345kV영흥TL) 수정(version 2)" xfId="7516" xr:uid="{00000000-0005-0000-0000-0000DC010000}"/>
    <cellStyle name="_Ⅴ-8.담보제공내역" xfId="7515" xr:uid="{00000000-0005-0000-0000-0000DD010000}"/>
    <cellStyle name="_A20905-F-2702(토지산출근거)-최종" xfId="5132" xr:uid="{00000000-0005-0000-0000-0000DE010000}"/>
    <cellStyle name="_C2005090505-종후" xfId="326" xr:uid="{00000000-0005-0000-0000-0000DF010000}"/>
    <cellStyle name="_C2005090505-종후_파10012801(3) 동탄5차(영업권,지장물)" xfId="2580" xr:uid="{00000000-0005-0000-0000-0000E0010000}"/>
    <cellStyle name="_C2005090505-종후_파10090802(물건조서)" xfId="2581" xr:uid="{00000000-0005-0000-0000-0000E1010000}"/>
    <cellStyle name="_da071-061912 용인 기흥구 중동(동백쥬네브주유소-gs칼텍스)" xfId="7629" xr:uid="{00000000-0005-0000-0000-0000E2010000}"/>
    <cellStyle name="_DI063-(지장물)" xfId="7630" xr:uid="{00000000-0005-0000-0000-0000E3010000}"/>
    <cellStyle name="_DI063-012501(예단포~중산동간도로개설공사,중앙토지수용위원회,장세영,심재희)" xfId="7631" xr:uid="{00000000-0005-0000-0000-0000E4010000}"/>
    <cellStyle name="_DI063-042501(마전지구원당지구간도로개설공사,종합건설본부,문덕수,심재희)" xfId="7632" xr:uid="{00000000-0005-0000-0000-0000E5010000}"/>
    <cellStyle name="_DI063-042501(마전지구원당지구간도로개설공사,종합건설본부,문덕수,심재희)_0709-1010(영종지구 6차)" xfId="7633" xr:uid="{00000000-0005-0000-0000-0000E6010000}"/>
    <cellStyle name="_JB080624-04(지방하천 하천구역 편입&amp;폐천고시 토지,토)xls" xfId="327" xr:uid="{00000000-0005-0000-0000-0000E7010000}"/>
    <cellStyle name="_JB090114-18(마석우천 하천정비공사,신요환,토,변2)" xfId="328" xr:uid="{00000000-0005-0000-0000-0000E8010000}"/>
    <cellStyle name="_JB090416-23(연천 도시계획도로(중3-4호선),토,지)" xfId="329" xr:uid="{00000000-0005-0000-0000-0000E9010000}"/>
    <cellStyle name="_JB090428-03(전곡도시계획도로중2-4호선,이창규,조서,산출근거)" xfId="330" xr:uid="{00000000-0005-0000-0000-0000EA010000}"/>
    <cellStyle name="_JB100219-01(유기농박물관 및 센터 건립사업,토,지,정희진)" xfId="5133" xr:uid="{00000000-0005-0000-0000-0000EB010000}"/>
    <cellStyle name="_JB100304-18(2010년도 접경지역지원사업(은현면 농산물 종합),김승철,토)" xfId="331" xr:uid="{00000000-0005-0000-0000-0000EC010000}"/>
    <cellStyle name="_JB100330-04(공공하수도, 호원배수구역 하수관거정비사업, 김승철,토)" xfId="5134" xr:uid="{00000000-0005-0000-0000-0000ED010000}"/>
    <cellStyle name="_Kolon Quotation_0924_01" xfId="2582" xr:uid="{00000000-0005-0000-0000-0000EE010000}"/>
    <cellStyle name="_NA200703280028_토지조서" xfId="7634" xr:uid="{00000000-0005-0000-0000-0000EF010000}"/>
    <cellStyle name="_Sheet1" xfId="332" xr:uid="{00000000-0005-0000-0000-0000F0010000}"/>
    <cellStyle name="_Sheet1_0902-2012(수자원공사 토지산출근거)" xfId="5135" xr:uid="{00000000-0005-0000-0000-0000F1010000}"/>
    <cellStyle name="_Sheet1_090603(수자원공사-중부권광역상수도,논산)" xfId="5136" xr:uid="{00000000-0005-0000-0000-0000F2010000}"/>
    <cellStyle name="_Sheet1_090603(수자원공사-중부권광역상수도,논산)_090603(수자원공사-중부권광역상수도,논산)-최종수정" xfId="5137" xr:uid="{00000000-0005-0000-0000-0000F3010000}"/>
    <cellStyle name="_Sheet1_20060919(수정중) 수자원공사(논산) - 산출내역" xfId="5138" xr:uid="{00000000-0005-0000-0000-0000F4010000}"/>
    <cellStyle name="_Sheet1_20060919(수정중) 수자원공사(논산) - 산출내역_090603(수자원공사-중부권광역상수도,논산)-최종수정" xfId="5139" xr:uid="{00000000-0005-0000-0000-0000F5010000}"/>
    <cellStyle name="_Sheet1_수용재결8차(사업자제시액)지번별-작업중" xfId="5140" xr:uid="{00000000-0005-0000-0000-0000F6010000}"/>
    <cellStyle name="_Sheet1_지장물산출" xfId="5141" xr:uid="{00000000-0005-0000-0000-0000F7010000}"/>
    <cellStyle name="_Sheet1_홍수조절지" xfId="5142" xr:uid="{00000000-0005-0000-0000-0000F8010000}"/>
    <cellStyle name="_간접부대공+공통" xfId="7517" xr:uid="{00000000-0005-0000-0000-0000F9010000}"/>
    <cellStyle name="_간접부대공+공통_홍보지구2004내역서" xfId="7518" xr:uid="{00000000-0005-0000-0000-0000FA010000}"/>
    <cellStyle name="_간접부대공+공통_홍보지구2004내역서(기성)" xfId="7519" xr:uid="{00000000-0005-0000-0000-0000FB010000}"/>
    <cellStyle name="_간접부대공+공통_홍보지구계약내역서(총괄)" xfId="7520" xr:uid="{00000000-0005-0000-0000-0000FC010000}"/>
    <cellStyle name="_간접부대공+공통_홍보지구오천공구하자공종분할내역" xfId="7521" xr:uid="{00000000-0005-0000-0000-0000FD010000}"/>
    <cellStyle name="_감정서-토지산출근거,조서(최종)-8월2일" xfId="81" xr:uid="{00000000-0005-0000-0000-0000FE010000}"/>
    <cellStyle name="_감정서-토지산출근거,조서(최종)-8월2일_파10012801(3) 동탄5차(영업권,지장물)" xfId="2583" xr:uid="{00000000-0005-0000-0000-0000FF010000}"/>
    <cellStyle name="_감정서-토지산출근거,조서(최종)-8월2일_파10090802(물건조서)" xfId="2584" xr:uid="{00000000-0005-0000-0000-000000020000}"/>
    <cellStyle name="_감정원 최종" xfId="5143" xr:uid="{00000000-0005-0000-0000-000001020000}"/>
    <cellStyle name="_개별요인비교치" xfId="7522" xr:uid="{00000000-0005-0000-0000-000002020000}"/>
    <cellStyle name="_개별요인비교치_0709-1010(영종지구 6차)" xfId="7523" xr:uid="{00000000-0005-0000-0000-000003020000}"/>
    <cellStyle name="_거제U-2(3차)" xfId="2585" xr:uid="{00000000-0005-0000-0000-000004020000}"/>
    <cellStyle name="_거제U-2(3차)_거제U-2(3차)" xfId="2586" xr:uid="{00000000-0005-0000-0000-000005020000}"/>
    <cellStyle name="_거제U-2(3차)_거제U-2(3차)_변경설계서" xfId="2587" xr:uid="{00000000-0005-0000-0000-000006020000}"/>
    <cellStyle name="_거제U-2(3차)_거제U-2(3차)_복사본 설계변경현황" xfId="2588" xr:uid="{00000000-0005-0000-0000-000007020000}"/>
    <cellStyle name="_거제U-2(3차)_거제U-2(3차)_복사본 설계변경현황_설계변경현황(병풍)" xfId="2589" xr:uid="{00000000-0005-0000-0000-000008020000}"/>
    <cellStyle name="_거제U-2(3차)_거제U-2(3차)_복사본 설계변경현황_설계변경현황(병풍)_변경설계서" xfId="2590" xr:uid="{00000000-0005-0000-0000-000009020000}"/>
    <cellStyle name="_거제U-2(3차)_거제U-2(3차)_복사본 설계변경현황_설계변경현황(병풍)_설계변경현황" xfId="2591" xr:uid="{00000000-0005-0000-0000-00000A020000}"/>
    <cellStyle name="_거제U-2(3차)_거제U-2(3차)_서후-평은(투찰)" xfId="2592" xr:uid="{00000000-0005-0000-0000-00000B020000}"/>
    <cellStyle name="_거제U-2(3차)_거제U-2(3차)_서후-평은(투찰)_변경설계서" xfId="2593" xr:uid="{00000000-0005-0000-0000-00000C020000}"/>
    <cellStyle name="_거제U-2(3차)_거제U-2(3차)_서후-평은(투찰)_복사본 설계변경현황" xfId="2594" xr:uid="{00000000-0005-0000-0000-00000D020000}"/>
    <cellStyle name="_거제U-2(3차)_거제U-2(3차)_서후-평은(투찰)_복사본 설계변경현황_설계변경현황(병풍)" xfId="2595" xr:uid="{00000000-0005-0000-0000-00000E020000}"/>
    <cellStyle name="_거제U-2(3차)_거제U-2(3차)_서후-평은(투찰)_복사본 설계변경현황_설계변경현황(병풍)_변경설계서" xfId="2596" xr:uid="{00000000-0005-0000-0000-00000F020000}"/>
    <cellStyle name="_거제U-2(3차)_거제U-2(3차)_서후-평은(투찰)_복사본 설계변경현황_설계변경현황(병풍)_설계변경현황" xfId="2597" xr:uid="{00000000-0005-0000-0000-000010020000}"/>
    <cellStyle name="_거제U-2(3차)_거제U-2(3차)_서후-평은(투찰)_설계변경조서(병풍)2003.9" xfId="2598" xr:uid="{00000000-0005-0000-0000-000011020000}"/>
    <cellStyle name="_거제U-2(3차)_거제U-2(3차)_서후-평은(투찰)_설계변경조서(병풍)2003.9_변경설계서" xfId="2599" xr:uid="{00000000-0005-0000-0000-000012020000}"/>
    <cellStyle name="_거제U-2(3차)_거제U-2(3차)_서후-평은(투찰)_설계변경조서(병풍)2003.9_복사본 설계변경현황" xfId="2600" xr:uid="{00000000-0005-0000-0000-000013020000}"/>
    <cellStyle name="_거제U-2(3차)_거제U-2(3차)_서후-평은(투찰)_설계변경조서(병풍)2003.9_복사본 설계변경현황_설계변경현황(병풍)" xfId="2601" xr:uid="{00000000-0005-0000-0000-000014020000}"/>
    <cellStyle name="_거제U-2(3차)_거제U-2(3차)_서후-평은(투찰)_설계변경조서(병풍)2003.9_복사본 설계변경현황_설계변경현황(병풍)_변경설계서" xfId="2602" xr:uid="{00000000-0005-0000-0000-000015020000}"/>
    <cellStyle name="_거제U-2(3차)_거제U-2(3차)_서후-평은(투찰)_설계변경조서(병풍)2003.9_복사본 설계변경현황_설계변경현황(병풍)_설계변경현황" xfId="2603" xr:uid="{00000000-0005-0000-0000-000016020000}"/>
    <cellStyle name="_거제U-2(3차)_거제U-2(3차)_서후-평은(투찰)_설계변경조서(병풍)2003.9_설계변경(병풍)2003.9" xfId="2604" xr:uid="{00000000-0005-0000-0000-000017020000}"/>
    <cellStyle name="_거제U-2(3차)_거제U-2(3차)_서후-평은(투찰)_설계변경조서(병풍)2003.9_설계변경(병풍)2003.9_변경설계서" xfId="2605" xr:uid="{00000000-0005-0000-0000-000018020000}"/>
    <cellStyle name="_거제U-2(3차)_거제U-2(3차)_서후-평은(투찰)_설계변경조서(병풍)2003.9_설계변경(병풍)2003.9_복사본 설계변경현황" xfId="2606" xr:uid="{00000000-0005-0000-0000-000019020000}"/>
    <cellStyle name="_거제U-2(3차)_거제U-2(3차)_서후-평은(투찰)_설계변경조서(병풍)2003.9_설계변경(병풍)2003.9_복사본 설계변경현황_설계변경현황(병풍)" xfId="2607" xr:uid="{00000000-0005-0000-0000-00001A020000}"/>
    <cellStyle name="_거제U-2(3차)_거제U-2(3차)_서후-평은(투찰)_설계변경조서(병풍)2003.9_설계변경(병풍)2003.9_복사본 설계변경현황_설계변경현황(병풍)_변경설계서" xfId="2608" xr:uid="{00000000-0005-0000-0000-00001B020000}"/>
    <cellStyle name="_거제U-2(3차)_거제U-2(3차)_서후-평은(투찰)_설계변경조서(병풍)2003.9_설계변경(병풍)2003.9_복사본 설계변경현황_설계변경현황(병풍)_설계변경현황" xfId="2609" xr:uid="{00000000-0005-0000-0000-00001C020000}"/>
    <cellStyle name="_거제U-2(3차)_거제U-2(3차)_서후-평은(투찰)_설계변경조서(병풍)2003.9_설계변경(병풍)2003.9_설계변경현황" xfId="2610" xr:uid="{00000000-0005-0000-0000-00001D020000}"/>
    <cellStyle name="_거제U-2(3차)_거제U-2(3차)_서후-평은(투찰)_설계변경조서(병풍)2003.9_설계변경현황" xfId="2611" xr:uid="{00000000-0005-0000-0000-00001E020000}"/>
    <cellStyle name="_거제U-2(3차)_거제U-2(3차)_서후-평은(투찰)_설계변경현황" xfId="2612" xr:uid="{00000000-0005-0000-0000-00001F020000}"/>
    <cellStyle name="_거제U-2(3차)_거제U-2(3차)_설계변경조서(병풍)2003.9" xfId="2613" xr:uid="{00000000-0005-0000-0000-000020020000}"/>
    <cellStyle name="_거제U-2(3차)_거제U-2(3차)_설계변경조서(병풍)2003.9_변경설계서" xfId="2614" xr:uid="{00000000-0005-0000-0000-000021020000}"/>
    <cellStyle name="_거제U-2(3차)_거제U-2(3차)_설계변경조서(병풍)2003.9_복사본 설계변경현황" xfId="2615" xr:uid="{00000000-0005-0000-0000-000022020000}"/>
    <cellStyle name="_거제U-2(3차)_거제U-2(3차)_설계변경조서(병풍)2003.9_복사본 설계변경현황_설계변경현황(병풍)" xfId="2616" xr:uid="{00000000-0005-0000-0000-000023020000}"/>
    <cellStyle name="_거제U-2(3차)_거제U-2(3차)_설계변경조서(병풍)2003.9_복사본 설계변경현황_설계변경현황(병풍)_변경설계서" xfId="2617" xr:uid="{00000000-0005-0000-0000-000024020000}"/>
    <cellStyle name="_거제U-2(3차)_거제U-2(3차)_설계변경조서(병풍)2003.9_복사본 설계변경현황_설계변경현황(병풍)_설계변경현황" xfId="2618" xr:uid="{00000000-0005-0000-0000-000025020000}"/>
    <cellStyle name="_거제U-2(3차)_거제U-2(3차)_설계변경조서(병풍)2003.9_설계변경(병풍)2003.9" xfId="2619" xr:uid="{00000000-0005-0000-0000-000026020000}"/>
    <cellStyle name="_거제U-2(3차)_거제U-2(3차)_설계변경조서(병풍)2003.9_설계변경(병풍)2003.9_변경설계서" xfId="2620" xr:uid="{00000000-0005-0000-0000-000027020000}"/>
    <cellStyle name="_거제U-2(3차)_거제U-2(3차)_설계변경조서(병풍)2003.9_설계변경(병풍)2003.9_복사본 설계변경현황" xfId="2621" xr:uid="{00000000-0005-0000-0000-000028020000}"/>
    <cellStyle name="_거제U-2(3차)_거제U-2(3차)_설계변경조서(병풍)2003.9_설계변경(병풍)2003.9_복사본 설계변경현황_설계변경현황(병풍)" xfId="2622" xr:uid="{00000000-0005-0000-0000-000029020000}"/>
    <cellStyle name="_거제U-2(3차)_거제U-2(3차)_설계변경조서(병풍)2003.9_설계변경(병풍)2003.9_복사본 설계변경현황_설계변경현황(병풍)_변경설계서" xfId="2623" xr:uid="{00000000-0005-0000-0000-00002A020000}"/>
    <cellStyle name="_거제U-2(3차)_거제U-2(3차)_설계변경조서(병풍)2003.9_설계변경(병풍)2003.9_복사본 설계변경현황_설계변경현황(병풍)_설계변경현황" xfId="2624" xr:uid="{00000000-0005-0000-0000-00002B020000}"/>
    <cellStyle name="_거제U-2(3차)_거제U-2(3차)_설계변경조서(병풍)2003.9_설계변경(병풍)2003.9_설계변경현황" xfId="2625" xr:uid="{00000000-0005-0000-0000-00002C020000}"/>
    <cellStyle name="_거제U-2(3차)_거제U-2(3차)_설계변경조서(병풍)2003.9_설계변경현황" xfId="2626" xr:uid="{00000000-0005-0000-0000-00002D020000}"/>
    <cellStyle name="_거제U-2(3차)_거제U-2(3차)_설계변경현황" xfId="2627" xr:uid="{00000000-0005-0000-0000-00002E020000}"/>
    <cellStyle name="_거제U-2(3차)_변경설계서" xfId="2628" xr:uid="{00000000-0005-0000-0000-00002F020000}"/>
    <cellStyle name="_거제U-2(3차)_복사본 설계변경현황" xfId="2629" xr:uid="{00000000-0005-0000-0000-000030020000}"/>
    <cellStyle name="_거제U-2(3차)_복사본 설계변경현황_설계변경현황(병풍)" xfId="2630" xr:uid="{00000000-0005-0000-0000-000031020000}"/>
    <cellStyle name="_거제U-2(3차)_복사본 설계변경현황_설계변경현황(병풍)_변경설계서" xfId="2631" xr:uid="{00000000-0005-0000-0000-000032020000}"/>
    <cellStyle name="_거제U-2(3차)_복사본 설계변경현황_설계변경현황(병풍)_설계변경현황" xfId="2632" xr:uid="{00000000-0005-0000-0000-000033020000}"/>
    <cellStyle name="_거제U-2(3차)_서후-평은(투찰)" xfId="2633" xr:uid="{00000000-0005-0000-0000-000034020000}"/>
    <cellStyle name="_거제U-2(3차)_서후-평은(투찰)_변경설계서" xfId="2634" xr:uid="{00000000-0005-0000-0000-000035020000}"/>
    <cellStyle name="_거제U-2(3차)_서후-평은(투찰)_복사본 설계변경현황" xfId="2635" xr:uid="{00000000-0005-0000-0000-000036020000}"/>
    <cellStyle name="_거제U-2(3차)_서후-평은(투찰)_복사본 설계변경현황_설계변경현황(병풍)" xfId="2636" xr:uid="{00000000-0005-0000-0000-000037020000}"/>
    <cellStyle name="_거제U-2(3차)_서후-평은(투찰)_복사본 설계변경현황_설계변경현황(병풍)_변경설계서" xfId="2637" xr:uid="{00000000-0005-0000-0000-000038020000}"/>
    <cellStyle name="_거제U-2(3차)_서후-평은(투찰)_복사본 설계변경현황_설계변경현황(병풍)_설계변경현황" xfId="2638" xr:uid="{00000000-0005-0000-0000-000039020000}"/>
    <cellStyle name="_거제U-2(3차)_서후-평은(투찰)_설계변경조서(병풍)2003.9" xfId="2639" xr:uid="{00000000-0005-0000-0000-00003A020000}"/>
    <cellStyle name="_거제U-2(3차)_서후-평은(투찰)_설계변경조서(병풍)2003.9_변경설계서" xfId="2640" xr:uid="{00000000-0005-0000-0000-00003B020000}"/>
    <cellStyle name="_거제U-2(3차)_서후-평은(투찰)_설계변경조서(병풍)2003.9_복사본 설계변경현황" xfId="2641" xr:uid="{00000000-0005-0000-0000-00003C020000}"/>
    <cellStyle name="_거제U-2(3차)_서후-평은(투찰)_설계변경조서(병풍)2003.9_복사본 설계변경현황_설계변경현황(병풍)" xfId="2642" xr:uid="{00000000-0005-0000-0000-00003D020000}"/>
    <cellStyle name="_거제U-2(3차)_서후-평은(투찰)_설계변경조서(병풍)2003.9_복사본 설계변경현황_설계변경현황(병풍)_변경설계서" xfId="2643" xr:uid="{00000000-0005-0000-0000-00003E020000}"/>
    <cellStyle name="_거제U-2(3차)_서후-평은(투찰)_설계변경조서(병풍)2003.9_복사본 설계변경현황_설계변경현황(병풍)_설계변경현황" xfId="2644" xr:uid="{00000000-0005-0000-0000-00003F020000}"/>
    <cellStyle name="_거제U-2(3차)_서후-평은(투찰)_설계변경조서(병풍)2003.9_설계변경(병풍)2003.9" xfId="2645" xr:uid="{00000000-0005-0000-0000-000040020000}"/>
    <cellStyle name="_거제U-2(3차)_서후-평은(투찰)_설계변경조서(병풍)2003.9_설계변경(병풍)2003.9_변경설계서" xfId="2646" xr:uid="{00000000-0005-0000-0000-000041020000}"/>
    <cellStyle name="_거제U-2(3차)_서후-평은(투찰)_설계변경조서(병풍)2003.9_설계변경(병풍)2003.9_복사본 설계변경현황" xfId="2647" xr:uid="{00000000-0005-0000-0000-000042020000}"/>
    <cellStyle name="_거제U-2(3차)_서후-평은(투찰)_설계변경조서(병풍)2003.9_설계변경(병풍)2003.9_복사본 설계변경현황_설계변경현황(병풍)" xfId="2648" xr:uid="{00000000-0005-0000-0000-000043020000}"/>
    <cellStyle name="_거제U-2(3차)_서후-평은(투찰)_설계변경조서(병풍)2003.9_설계변경(병풍)2003.9_복사본 설계변경현황_설계변경현황(병풍)_변경설계서" xfId="2649" xr:uid="{00000000-0005-0000-0000-000044020000}"/>
    <cellStyle name="_거제U-2(3차)_서후-평은(투찰)_설계변경조서(병풍)2003.9_설계변경(병풍)2003.9_복사본 설계변경현황_설계변경현황(병풍)_설계변경현황" xfId="2650" xr:uid="{00000000-0005-0000-0000-000045020000}"/>
    <cellStyle name="_거제U-2(3차)_서후-평은(투찰)_설계변경조서(병풍)2003.9_설계변경(병풍)2003.9_설계변경현황" xfId="2651" xr:uid="{00000000-0005-0000-0000-000046020000}"/>
    <cellStyle name="_거제U-2(3차)_서후-평은(투찰)_설계변경조서(병풍)2003.9_설계변경현황" xfId="2652" xr:uid="{00000000-0005-0000-0000-000047020000}"/>
    <cellStyle name="_거제U-2(3차)_서후-평은(투찰)_설계변경현황" xfId="2653" xr:uid="{00000000-0005-0000-0000-000048020000}"/>
    <cellStyle name="_거제U-2(3차)_설계변경조서(병풍)2003.9" xfId="2654" xr:uid="{00000000-0005-0000-0000-000049020000}"/>
    <cellStyle name="_거제U-2(3차)_설계변경조서(병풍)2003.9_변경설계서" xfId="2655" xr:uid="{00000000-0005-0000-0000-00004A020000}"/>
    <cellStyle name="_거제U-2(3차)_설계변경조서(병풍)2003.9_복사본 설계변경현황" xfId="2656" xr:uid="{00000000-0005-0000-0000-00004B020000}"/>
    <cellStyle name="_거제U-2(3차)_설계변경조서(병풍)2003.9_복사본 설계변경현황_설계변경현황(병풍)" xfId="2657" xr:uid="{00000000-0005-0000-0000-00004C020000}"/>
    <cellStyle name="_거제U-2(3차)_설계변경조서(병풍)2003.9_복사본 설계변경현황_설계변경현황(병풍)_변경설계서" xfId="2658" xr:uid="{00000000-0005-0000-0000-00004D020000}"/>
    <cellStyle name="_거제U-2(3차)_설계변경조서(병풍)2003.9_복사본 설계변경현황_설계변경현황(병풍)_설계변경현황" xfId="2659" xr:uid="{00000000-0005-0000-0000-00004E020000}"/>
    <cellStyle name="_거제U-2(3차)_설계변경조서(병풍)2003.9_설계변경(병풍)2003.9" xfId="2660" xr:uid="{00000000-0005-0000-0000-00004F020000}"/>
    <cellStyle name="_거제U-2(3차)_설계변경조서(병풍)2003.9_설계변경(병풍)2003.9_변경설계서" xfId="2661" xr:uid="{00000000-0005-0000-0000-000050020000}"/>
    <cellStyle name="_거제U-2(3차)_설계변경조서(병풍)2003.9_설계변경(병풍)2003.9_복사본 설계변경현황" xfId="2662" xr:uid="{00000000-0005-0000-0000-000051020000}"/>
    <cellStyle name="_거제U-2(3차)_설계변경조서(병풍)2003.9_설계변경(병풍)2003.9_복사본 설계변경현황_설계변경현황(병풍)" xfId="2663" xr:uid="{00000000-0005-0000-0000-000052020000}"/>
    <cellStyle name="_거제U-2(3차)_설계변경조서(병풍)2003.9_설계변경(병풍)2003.9_복사본 설계변경현황_설계변경현황(병풍)_변경설계서" xfId="2664" xr:uid="{00000000-0005-0000-0000-000053020000}"/>
    <cellStyle name="_거제U-2(3차)_설계변경조서(병풍)2003.9_설계변경(병풍)2003.9_복사본 설계변경현황_설계변경현황(병풍)_설계변경현황" xfId="2665" xr:uid="{00000000-0005-0000-0000-000054020000}"/>
    <cellStyle name="_거제U-2(3차)_설계변경조서(병풍)2003.9_설계변경(병풍)2003.9_설계변경현황" xfId="2666" xr:uid="{00000000-0005-0000-0000-000055020000}"/>
    <cellStyle name="_거제U-2(3차)_설계변경조서(병풍)2003.9_설계변경현황" xfId="2667" xr:uid="{00000000-0005-0000-0000-000056020000}"/>
    <cellStyle name="_거제U-2(3차)_설계변경현황" xfId="2668" xr:uid="{00000000-0005-0000-0000-000057020000}"/>
    <cellStyle name="_건교부감사자료(20050415-1)" xfId="82" xr:uid="{00000000-0005-0000-0000-000058020000}"/>
    <cellStyle name="_건축" xfId="2669" xr:uid="{00000000-0005-0000-0000-000059020000}"/>
    <cellStyle name="_건축비지수 산정(080911)" xfId="83" xr:uid="{00000000-0005-0000-0000-00005A020000}"/>
    <cellStyle name="_견본" xfId="84" xr:uid="{00000000-0005-0000-0000-00005B020000}"/>
    <cellStyle name="_견본 (2)" xfId="85" xr:uid="{00000000-0005-0000-0000-00005C020000}"/>
    <cellStyle name="_견본 (2)_1" xfId="86" xr:uid="{00000000-0005-0000-0000-00005D020000}"/>
    <cellStyle name="_견본_1" xfId="87" xr:uid="{00000000-0005-0000-0000-00005E020000}"/>
    <cellStyle name="_견적_스템코 MES Project(미라콤-060210-2안-PLC방식-최종)" xfId="2670" xr:uid="{00000000-0005-0000-0000-00005F020000}"/>
    <cellStyle name="_견적-동우광학재료 MES(050928-미라콤)" xfId="2671" xr:uid="{00000000-0005-0000-0000-000060020000}"/>
    <cellStyle name="_결성3공구하자공종분할및03내역" xfId="7524" xr:uid="{00000000-0005-0000-0000-000061020000}"/>
    <cellStyle name="_경기북부1차 보상실적(03년도까지)" xfId="88" xr:uid="{00000000-0005-0000-0000-000062020000}"/>
    <cellStyle name="_경기북부1차 보상실적(03년도까지)_0902-2012(수자원공사 토지산출근거)" xfId="5144" xr:uid="{00000000-0005-0000-0000-000063020000}"/>
    <cellStyle name="_경기북부1차 보상실적(03년도까지)_090603(수자원공사-중부권광역상수도,논산)" xfId="5145" xr:uid="{00000000-0005-0000-0000-000064020000}"/>
    <cellStyle name="_경기북부1차 보상실적(03년도까지)_090603(수자원공사-중부권광역상수도,논산)_090603(수자원공사-중부권광역상수도,논산)-최종수정" xfId="5146" xr:uid="{00000000-0005-0000-0000-000065020000}"/>
    <cellStyle name="_경기북부1차 보상실적(03년도까지)_1-1)전체사업(05년지목별)본사용" xfId="89" xr:uid="{00000000-0005-0000-0000-000066020000}"/>
    <cellStyle name="_경기북부1차 보상실적(03년도까지)_1-1)전체사업(05년지목별)본사용_0902-2012(수자원공사 토지산출근거)" xfId="5147" xr:uid="{00000000-0005-0000-0000-000067020000}"/>
    <cellStyle name="_경기북부1차 보상실적(03년도까지)_1-1)전체사업(05년지목별)본사용_090603(수자원공사-중부권광역상수도,논산)" xfId="5148" xr:uid="{00000000-0005-0000-0000-000068020000}"/>
    <cellStyle name="_경기북부1차 보상실적(03년도까지)_1-1)전체사업(05년지목별)본사용_090603(수자원공사-중부권광역상수도,논산)_090603(수자원공사-중부권광역상수도,논산)-최종수정" xfId="5149" xr:uid="{00000000-0005-0000-0000-000069020000}"/>
    <cellStyle name="_경기북부1차 보상실적(03년도까지)_1-1)전체사업(05년지목별)본사용_20060919(수정중) 수자원공사(논산) - 산출내역" xfId="5150" xr:uid="{00000000-0005-0000-0000-00006A020000}"/>
    <cellStyle name="_경기북부1차 보상실적(03년도까지)_1-1)전체사업(05년지목별)본사용_20060919(수정중) 수자원공사(논산) - 산출내역_090603(수자원공사-중부권광역상수도,논산)-최종수정" xfId="5151" xr:uid="{00000000-0005-0000-0000-00006B020000}"/>
    <cellStyle name="_경기북부1차 보상실적(03년도까지)_1-1)전체사업(05년지목별)본사용_수용재결8차(사업자제시액)지번별-작업중" xfId="5152" xr:uid="{00000000-0005-0000-0000-00006C020000}"/>
    <cellStyle name="_경기북부1차 보상실적(03년도까지)_1-1)전체사업(05년지목별)본사용_지장물산출" xfId="5153" xr:uid="{00000000-0005-0000-0000-00006D020000}"/>
    <cellStyle name="_경기북부1차 보상실적(03년도까지)_1-1)전체사업(05년지목별)본사용_홍수조절지" xfId="5154" xr:uid="{00000000-0005-0000-0000-00006E020000}"/>
    <cellStyle name="_경기북부1차 보상실적(03년도까지)_1-2)전체사업(05년지목별)현장송부용" xfId="90" xr:uid="{00000000-0005-0000-0000-00006F020000}"/>
    <cellStyle name="_경기북부1차 보상실적(03년도까지)_1-2)전체사업(05년지목별)현장송부용_0902-2012(수자원공사 토지산출근거)" xfId="5155" xr:uid="{00000000-0005-0000-0000-000070020000}"/>
    <cellStyle name="_경기북부1차 보상실적(03년도까지)_1-2)전체사업(05년지목별)현장송부용_090603(수자원공사-중부권광역상수도,논산)" xfId="5156" xr:uid="{00000000-0005-0000-0000-000071020000}"/>
    <cellStyle name="_경기북부1차 보상실적(03년도까지)_1-2)전체사업(05년지목별)현장송부용_090603(수자원공사-중부권광역상수도,논산)_090603(수자원공사-중부권광역상수도,논산)-최종수정" xfId="5157" xr:uid="{00000000-0005-0000-0000-000072020000}"/>
    <cellStyle name="_경기북부1차 보상실적(03년도까지)_1-2)전체사업(05년지목별)현장송부용_20060919(수정중) 수자원공사(논산) - 산출내역" xfId="5158" xr:uid="{00000000-0005-0000-0000-000073020000}"/>
    <cellStyle name="_경기북부1차 보상실적(03년도까지)_1-2)전체사업(05년지목별)현장송부용_20060919(수정중) 수자원공사(논산) - 산출내역_090603(수자원공사-중부권광역상수도,논산)-최종수정" xfId="5159" xr:uid="{00000000-0005-0000-0000-000074020000}"/>
    <cellStyle name="_경기북부1차 보상실적(03년도까지)_1-2)전체사업(05년지목별)현장송부용_수용재결8차(사업자제시액)지번별-작업중" xfId="5160" xr:uid="{00000000-0005-0000-0000-000075020000}"/>
    <cellStyle name="_경기북부1차 보상실적(03년도까지)_1-2)전체사업(05년지목별)현장송부용_지장물산출" xfId="5161" xr:uid="{00000000-0005-0000-0000-000076020000}"/>
    <cellStyle name="_경기북부1차 보상실적(03년도까지)_1-2)전체사업(05년지목별)현장송부용_홍수조절지" xfId="5162" xr:uid="{00000000-0005-0000-0000-000077020000}"/>
    <cellStyle name="_경기북부1차 보상실적(03년도까지)_1차 보상실적" xfId="91" xr:uid="{00000000-0005-0000-0000-000078020000}"/>
    <cellStyle name="_경기북부1차 보상실적(03년도까지)_1차 보상실적_0902-2012(수자원공사 토지산출근거)" xfId="5163" xr:uid="{00000000-0005-0000-0000-000079020000}"/>
    <cellStyle name="_경기북부1차 보상실적(03년도까지)_1차 보상실적_090603(수자원공사-중부권광역상수도,논산)" xfId="5164" xr:uid="{00000000-0005-0000-0000-00007A020000}"/>
    <cellStyle name="_경기북부1차 보상실적(03년도까지)_1차 보상실적_090603(수자원공사-중부권광역상수도,논산)_090603(수자원공사-중부권광역상수도,논산)-최종수정" xfId="5165" xr:uid="{00000000-0005-0000-0000-00007B020000}"/>
    <cellStyle name="_경기북부1차 보상실적(03년도까지)_1차 보상실적_20060919(수정중) 수자원공사(논산) - 산출내역" xfId="5166" xr:uid="{00000000-0005-0000-0000-00007C020000}"/>
    <cellStyle name="_경기북부1차 보상실적(03년도까지)_1차 보상실적_20060919(수정중) 수자원공사(논산) - 산출내역_090603(수자원공사-중부권광역상수도,논산)-최종수정" xfId="5167" xr:uid="{00000000-0005-0000-0000-00007D020000}"/>
    <cellStyle name="_경기북부1차 보상실적(03년도까지)_1차 보상실적_수용재결8차(사업자제시액)지번별-작업중" xfId="5168" xr:uid="{00000000-0005-0000-0000-00007E020000}"/>
    <cellStyle name="_경기북부1차 보상실적(03년도까지)_1차 보상실적_지장물산출" xfId="5169" xr:uid="{00000000-0005-0000-0000-00007F020000}"/>
    <cellStyle name="_경기북부1차 보상실적(03년도까지)_1차 보상실적_홍수조절지" xfId="5170" xr:uid="{00000000-0005-0000-0000-000080020000}"/>
    <cellStyle name="_경기북부1차 보상실적(03년도까지)_20060919(수정중) 수자원공사(논산) - 산출내역" xfId="5171" xr:uid="{00000000-0005-0000-0000-000081020000}"/>
    <cellStyle name="_경기북부1차 보상실적(03년도까지)_20060919(수정중) 수자원공사(논산) - 산출내역_090603(수자원공사-중부권광역상수도,논산)-최종수정" xfId="5172" xr:uid="{00000000-0005-0000-0000-000082020000}"/>
    <cellStyle name="_경기북부1차 보상실적(03년도까지)_Book1" xfId="94" xr:uid="{00000000-0005-0000-0000-000083020000}"/>
    <cellStyle name="_경기북부1차 보상실적(03년도까지)_Book1_0902-2012(수자원공사 토지산출근거)" xfId="5173" xr:uid="{00000000-0005-0000-0000-000084020000}"/>
    <cellStyle name="_경기북부1차 보상실적(03년도까지)_Book1_090603(수자원공사-중부권광역상수도,논산)" xfId="5174" xr:uid="{00000000-0005-0000-0000-000085020000}"/>
    <cellStyle name="_경기북부1차 보상실적(03년도까지)_Book1_090603(수자원공사-중부권광역상수도,논산)_090603(수자원공사-중부권광역상수도,논산)-최종수정" xfId="5175" xr:uid="{00000000-0005-0000-0000-000086020000}"/>
    <cellStyle name="_경기북부1차 보상실적(03년도까지)_Book1_1-1)전체사업(05년지목별)본사용" xfId="95" xr:uid="{00000000-0005-0000-0000-000087020000}"/>
    <cellStyle name="_경기북부1차 보상실적(03년도까지)_Book1_1-1)전체사업(05년지목별)본사용_0902-2012(수자원공사 토지산출근거)" xfId="5176" xr:uid="{00000000-0005-0000-0000-000088020000}"/>
    <cellStyle name="_경기북부1차 보상실적(03년도까지)_Book1_1-1)전체사업(05년지목별)본사용_090603(수자원공사-중부권광역상수도,논산)" xfId="5177" xr:uid="{00000000-0005-0000-0000-000089020000}"/>
    <cellStyle name="_경기북부1차 보상실적(03년도까지)_Book1_1-1)전체사업(05년지목별)본사용_090603(수자원공사-중부권광역상수도,논산)_090603(수자원공사-중부권광역상수도,논산)-최종수정" xfId="5178" xr:uid="{00000000-0005-0000-0000-00008A020000}"/>
    <cellStyle name="_경기북부1차 보상실적(03년도까지)_Book1_1-1)전체사업(05년지목별)본사용_20060919(수정중) 수자원공사(논산) - 산출내역" xfId="5179" xr:uid="{00000000-0005-0000-0000-00008B020000}"/>
    <cellStyle name="_경기북부1차 보상실적(03년도까지)_Book1_1-1)전체사업(05년지목별)본사용_20060919(수정중) 수자원공사(논산) - 산출내역_090603(수자원공사-중부권광역상수도,논산)-최종수정" xfId="5180" xr:uid="{00000000-0005-0000-0000-00008C020000}"/>
    <cellStyle name="_경기북부1차 보상실적(03년도까지)_Book1_1-1)전체사업(05년지목별)본사용_수용재결8차(사업자제시액)지번별-작업중" xfId="5181" xr:uid="{00000000-0005-0000-0000-00008D020000}"/>
    <cellStyle name="_경기북부1차 보상실적(03년도까지)_Book1_1-1)전체사업(05년지목별)본사용_지장물산출" xfId="5182" xr:uid="{00000000-0005-0000-0000-00008E020000}"/>
    <cellStyle name="_경기북부1차 보상실적(03년도까지)_Book1_1-1)전체사업(05년지목별)본사용_홍수조절지" xfId="5183" xr:uid="{00000000-0005-0000-0000-00008F020000}"/>
    <cellStyle name="_경기북부1차 보상실적(03년도까지)_Book1_1-2)전체사업(05년지목별)현장송부용" xfId="96" xr:uid="{00000000-0005-0000-0000-000090020000}"/>
    <cellStyle name="_경기북부1차 보상실적(03년도까지)_Book1_1-2)전체사업(05년지목별)현장송부용_0902-2012(수자원공사 토지산출근거)" xfId="5184" xr:uid="{00000000-0005-0000-0000-000091020000}"/>
    <cellStyle name="_경기북부1차 보상실적(03년도까지)_Book1_1-2)전체사업(05년지목별)현장송부용_090603(수자원공사-중부권광역상수도,논산)" xfId="5185" xr:uid="{00000000-0005-0000-0000-000092020000}"/>
    <cellStyle name="_경기북부1차 보상실적(03년도까지)_Book1_1-2)전체사업(05년지목별)현장송부용_090603(수자원공사-중부권광역상수도,논산)_090603(수자원공사-중부권광역상수도,논산)-최종수정" xfId="5186" xr:uid="{00000000-0005-0000-0000-000093020000}"/>
    <cellStyle name="_경기북부1차 보상실적(03년도까지)_Book1_1-2)전체사업(05년지목별)현장송부용_20060919(수정중) 수자원공사(논산) - 산출내역" xfId="5187" xr:uid="{00000000-0005-0000-0000-000094020000}"/>
    <cellStyle name="_경기북부1차 보상실적(03년도까지)_Book1_1-2)전체사업(05년지목별)현장송부용_20060919(수정중) 수자원공사(논산) - 산출내역_090603(수자원공사-중부권광역상수도,논산)-최종수정" xfId="5188" xr:uid="{00000000-0005-0000-0000-000095020000}"/>
    <cellStyle name="_경기북부1차 보상실적(03년도까지)_Book1_1-2)전체사업(05년지목별)현장송부용_수용재결8차(사업자제시액)지번별-작업중" xfId="5189" xr:uid="{00000000-0005-0000-0000-000096020000}"/>
    <cellStyle name="_경기북부1차 보상실적(03년도까지)_Book1_1-2)전체사업(05년지목별)현장송부용_지장물산출" xfId="5190" xr:uid="{00000000-0005-0000-0000-000097020000}"/>
    <cellStyle name="_경기북부1차 보상실적(03년도까지)_Book1_1-2)전체사업(05년지목별)현장송부용_홍수조절지" xfId="5191" xr:uid="{00000000-0005-0000-0000-000098020000}"/>
    <cellStyle name="_경기북부1차 보상실적(03년도까지)_Book1_20060919(수정중) 수자원공사(논산) - 산출내역" xfId="5192" xr:uid="{00000000-0005-0000-0000-000099020000}"/>
    <cellStyle name="_경기북부1차 보상실적(03년도까지)_Book1_20060919(수정중) 수자원공사(논산) - 산출내역_090603(수자원공사-중부권광역상수도,논산)-최종수정" xfId="5193" xr:uid="{00000000-0005-0000-0000-00009A020000}"/>
    <cellStyle name="_경기북부1차 보상실적(03년도까지)_Book1_Sheet1" xfId="99" xr:uid="{00000000-0005-0000-0000-00009B020000}"/>
    <cellStyle name="_경기북부1차 보상실적(03년도까지)_Book1_Sheet1_0902-2012(수자원공사 토지산출근거)" xfId="5194" xr:uid="{00000000-0005-0000-0000-00009C020000}"/>
    <cellStyle name="_경기북부1차 보상실적(03년도까지)_Book1_Sheet1_090603(수자원공사-중부권광역상수도,논산)" xfId="5195" xr:uid="{00000000-0005-0000-0000-00009D020000}"/>
    <cellStyle name="_경기북부1차 보상실적(03년도까지)_Book1_Sheet1_090603(수자원공사-중부권광역상수도,논산)_090603(수자원공사-중부권광역상수도,논산)-최종수정" xfId="5196" xr:uid="{00000000-0005-0000-0000-00009E020000}"/>
    <cellStyle name="_경기북부1차 보상실적(03년도까지)_Book1_Sheet1_20060919(수정중) 수자원공사(논산) - 산출내역" xfId="5197" xr:uid="{00000000-0005-0000-0000-00009F020000}"/>
    <cellStyle name="_경기북부1차 보상실적(03년도까지)_Book1_Sheet1_20060919(수정중) 수자원공사(논산) - 산출내역_090603(수자원공사-중부권광역상수도,논산)-최종수정" xfId="5198" xr:uid="{00000000-0005-0000-0000-0000A0020000}"/>
    <cellStyle name="_경기북부1차 보상실적(03년도까지)_Book1_Sheet1_수용재결8차(사업자제시액)지번별-작업중" xfId="5199" xr:uid="{00000000-0005-0000-0000-0000A1020000}"/>
    <cellStyle name="_경기북부1차 보상실적(03년도까지)_Book1_Sheet1_지장물산출" xfId="5200" xr:uid="{00000000-0005-0000-0000-0000A2020000}"/>
    <cellStyle name="_경기북부1차 보상실적(03년도까지)_Book1_Sheet1_홍수조절지" xfId="5201" xr:uid="{00000000-0005-0000-0000-0000A3020000}"/>
    <cellStyle name="_경기북부1차 보상실적(03년도까지)_Book1_수용재결8차(사업자제시액)지번별-작업중" xfId="5202" xr:uid="{00000000-0005-0000-0000-0000A4020000}"/>
    <cellStyle name="_경기북부1차 보상실적(03년도까지)_Book1_자료" xfId="97" xr:uid="{00000000-0005-0000-0000-0000A5020000}"/>
    <cellStyle name="_경기북부1차 보상실적(03년도까지)_Book1_자료_0902-2012(수자원공사 토지산출근거)" xfId="5203" xr:uid="{00000000-0005-0000-0000-0000A6020000}"/>
    <cellStyle name="_경기북부1차 보상실적(03년도까지)_Book1_자료_090603(수자원공사-중부권광역상수도,논산)" xfId="5204" xr:uid="{00000000-0005-0000-0000-0000A7020000}"/>
    <cellStyle name="_경기북부1차 보상실적(03년도까지)_Book1_자료_090603(수자원공사-중부권광역상수도,논산)_090603(수자원공사-중부권광역상수도,논산)-최종수정" xfId="5205" xr:uid="{00000000-0005-0000-0000-0000A8020000}"/>
    <cellStyle name="_경기북부1차 보상실적(03년도까지)_Book1_자료_20060919(수정중) 수자원공사(논산) - 산출내역" xfId="5206" xr:uid="{00000000-0005-0000-0000-0000A9020000}"/>
    <cellStyle name="_경기북부1차 보상실적(03년도까지)_Book1_자료_20060919(수정중) 수자원공사(논산) - 산출내역_090603(수자원공사-중부권광역상수도,논산)-최종수정" xfId="5207" xr:uid="{00000000-0005-0000-0000-0000AA020000}"/>
    <cellStyle name="_경기북부1차 보상실적(03년도까지)_Book1_자료_수용재결8차(사업자제시액)지번별-작업중" xfId="5208" xr:uid="{00000000-0005-0000-0000-0000AB020000}"/>
    <cellStyle name="_경기북부1차 보상실적(03년도까지)_Book1_자료_지장물산출" xfId="5209" xr:uid="{00000000-0005-0000-0000-0000AC020000}"/>
    <cellStyle name="_경기북부1차 보상실적(03년도까지)_Book1_자료_홍수조절지" xfId="5210" xr:uid="{00000000-0005-0000-0000-0000AD020000}"/>
    <cellStyle name="_경기북부1차 보상실적(03년도까지)_Book1_전체사업(05년지목별)" xfId="98" xr:uid="{00000000-0005-0000-0000-0000AE020000}"/>
    <cellStyle name="_경기북부1차 보상실적(03년도까지)_Book1_전체사업(05년지목별)_0902-2012(수자원공사 토지산출근거)" xfId="5211" xr:uid="{00000000-0005-0000-0000-0000AF020000}"/>
    <cellStyle name="_경기북부1차 보상실적(03년도까지)_Book1_전체사업(05년지목별)_090603(수자원공사-중부권광역상수도,논산)" xfId="5212" xr:uid="{00000000-0005-0000-0000-0000B0020000}"/>
    <cellStyle name="_경기북부1차 보상실적(03년도까지)_Book1_전체사업(05년지목별)_090603(수자원공사-중부권광역상수도,논산)_090603(수자원공사-중부권광역상수도,논산)-최종수정" xfId="5213" xr:uid="{00000000-0005-0000-0000-0000B1020000}"/>
    <cellStyle name="_경기북부1차 보상실적(03년도까지)_Book1_전체사업(05년지목별)_20060919(수정중) 수자원공사(논산) - 산출내역" xfId="5214" xr:uid="{00000000-0005-0000-0000-0000B2020000}"/>
    <cellStyle name="_경기북부1차 보상실적(03년도까지)_Book1_전체사업(05년지목별)_20060919(수정중) 수자원공사(논산) - 산출내역_090603(수자원공사-중부권광역상수도,논산)-최종수정" xfId="5215" xr:uid="{00000000-0005-0000-0000-0000B3020000}"/>
    <cellStyle name="_경기북부1차 보상실적(03년도까지)_Book1_전체사업(05년지목별)_수용재결8차(사업자제시액)지번별-작업중" xfId="5216" xr:uid="{00000000-0005-0000-0000-0000B4020000}"/>
    <cellStyle name="_경기북부1차 보상실적(03년도까지)_Book1_전체사업(05년지목별)_지장물산출" xfId="5217" xr:uid="{00000000-0005-0000-0000-0000B5020000}"/>
    <cellStyle name="_경기북부1차 보상실적(03년도까지)_Book1_전체사업(05년지목별)_홍수조절지" xfId="5218" xr:uid="{00000000-0005-0000-0000-0000B6020000}"/>
    <cellStyle name="_경기북부1차 보상실적(03년도까지)_Book1_지장물산출" xfId="5219" xr:uid="{00000000-0005-0000-0000-0000B7020000}"/>
    <cellStyle name="_경기북부1차 보상실적(03년도까지)_Book1_홍수조절지" xfId="5220" xr:uid="{00000000-0005-0000-0000-0000B8020000}"/>
    <cellStyle name="_경기북부1차 보상실적(03년도까지)_Sheet1" xfId="100" xr:uid="{00000000-0005-0000-0000-0000B9020000}"/>
    <cellStyle name="_경기북부1차 보상실적(03년도까지)_Sheet1_0902-2012(수자원공사 토지산출근거)" xfId="5221" xr:uid="{00000000-0005-0000-0000-0000BA020000}"/>
    <cellStyle name="_경기북부1차 보상실적(03년도까지)_Sheet1_090603(수자원공사-중부권광역상수도,논산)" xfId="5222" xr:uid="{00000000-0005-0000-0000-0000BB020000}"/>
    <cellStyle name="_경기북부1차 보상실적(03년도까지)_Sheet1_090603(수자원공사-중부권광역상수도,논산)_090603(수자원공사-중부권광역상수도,논산)-최종수정" xfId="5223" xr:uid="{00000000-0005-0000-0000-0000BC020000}"/>
    <cellStyle name="_경기북부1차 보상실적(03년도까지)_Sheet1_20060919(수정중) 수자원공사(논산) - 산출내역" xfId="5224" xr:uid="{00000000-0005-0000-0000-0000BD020000}"/>
    <cellStyle name="_경기북부1차 보상실적(03년도까지)_Sheet1_20060919(수정중) 수자원공사(논산) - 산출내역_090603(수자원공사-중부권광역상수도,논산)-최종수정" xfId="5225" xr:uid="{00000000-0005-0000-0000-0000BE020000}"/>
    <cellStyle name="_경기북부1차 보상실적(03년도까지)_Sheet1_수용재결8차(사업자제시액)지번별-작업중" xfId="5226" xr:uid="{00000000-0005-0000-0000-0000BF020000}"/>
    <cellStyle name="_경기북부1차 보상실적(03년도까지)_Sheet1_지장물산출" xfId="5227" xr:uid="{00000000-0005-0000-0000-0000C0020000}"/>
    <cellStyle name="_경기북부1차 보상실적(03년도까지)_Sheet1_홍수조절지" xfId="5228" xr:uid="{00000000-0005-0000-0000-0000C1020000}"/>
    <cellStyle name="_경기북부1차 보상실적(03년도까지)_수용재결8차(사업자제시액)지번별-작업중" xfId="5229" xr:uid="{00000000-0005-0000-0000-0000C2020000}"/>
    <cellStyle name="_경기북부1차 보상실적(03년도까지)_자료" xfId="92" xr:uid="{00000000-0005-0000-0000-0000C3020000}"/>
    <cellStyle name="_경기북부1차 보상실적(03년도까지)_자료_0902-2012(수자원공사 토지산출근거)" xfId="5230" xr:uid="{00000000-0005-0000-0000-0000C4020000}"/>
    <cellStyle name="_경기북부1차 보상실적(03년도까지)_자료_090603(수자원공사-중부권광역상수도,논산)" xfId="5231" xr:uid="{00000000-0005-0000-0000-0000C5020000}"/>
    <cellStyle name="_경기북부1차 보상실적(03년도까지)_자료_090603(수자원공사-중부권광역상수도,논산)_090603(수자원공사-중부권광역상수도,논산)-최종수정" xfId="5232" xr:uid="{00000000-0005-0000-0000-0000C6020000}"/>
    <cellStyle name="_경기북부1차 보상실적(03년도까지)_자료_20060919(수정중) 수자원공사(논산) - 산출내역" xfId="5233" xr:uid="{00000000-0005-0000-0000-0000C7020000}"/>
    <cellStyle name="_경기북부1차 보상실적(03년도까지)_자료_20060919(수정중) 수자원공사(논산) - 산출내역_090603(수자원공사-중부권광역상수도,논산)-최종수정" xfId="5234" xr:uid="{00000000-0005-0000-0000-0000C8020000}"/>
    <cellStyle name="_경기북부1차 보상실적(03년도까지)_자료_수용재결8차(사업자제시액)지번별-작업중" xfId="5235" xr:uid="{00000000-0005-0000-0000-0000C9020000}"/>
    <cellStyle name="_경기북부1차 보상실적(03년도까지)_자료_지장물산출" xfId="5236" xr:uid="{00000000-0005-0000-0000-0000CA020000}"/>
    <cellStyle name="_경기북부1차 보상실적(03년도까지)_자료_홍수조절지" xfId="5237" xr:uid="{00000000-0005-0000-0000-0000CB020000}"/>
    <cellStyle name="_경기북부1차 보상실적(03년도까지)_전체사업(05년지목별)" xfId="93" xr:uid="{00000000-0005-0000-0000-0000CC020000}"/>
    <cellStyle name="_경기북부1차 보상실적(03년도까지)_전체사업(05년지목별)_0902-2012(수자원공사 토지산출근거)" xfId="5238" xr:uid="{00000000-0005-0000-0000-0000CD020000}"/>
    <cellStyle name="_경기북부1차 보상실적(03년도까지)_전체사업(05년지목별)_090603(수자원공사-중부권광역상수도,논산)" xfId="5239" xr:uid="{00000000-0005-0000-0000-0000CE020000}"/>
    <cellStyle name="_경기북부1차 보상실적(03년도까지)_전체사업(05년지목별)_090603(수자원공사-중부권광역상수도,논산)_090603(수자원공사-중부권광역상수도,논산)-최종수정" xfId="5240" xr:uid="{00000000-0005-0000-0000-0000CF020000}"/>
    <cellStyle name="_경기북부1차 보상실적(03년도까지)_전체사업(05년지목별)_20060919(수정중) 수자원공사(논산) - 산출내역" xfId="5241" xr:uid="{00000000-0005-0000-0000-0000D0020000}"/>
    <cellStyle name="_경기북부1차 보상실적(03년도까지)_전체사업(05년지목별)_20060919(수정중) 수자원공사(논산) - 산출내역_090603(수자원공사-중부권광역상수도,논산)-최종수정" xfId="5242" xr:uid="{00000000-0005-0000-0000-0000D1020000}"/>
    <cellStyle name="_경기북부1차 보상실적(03년도까지)_전체사업(05년지목별)_수용재결8차(사업자제시액)지번별-작업중" xfId="5243" xr:uid="{00000000-0005-0000-0000-0000D2020000}"/>
    <cellStyle name="_경기북부1차 보상실적(03년도까지)_전체사업(05년지목별)_지장물산출" xfId="5244" xr:uid="{00000000-0005-0000-0000-0000D3020000}"/>
    <cellStyle name="_경기북부1차 보상실적(03년도까지)_전체사업(05년지목별)_홍수조절지" xfId="5245" xr:uid="{00000000-0005-0000-0000-0000D4020000}"/>
    <cellStyle name="_경기북부1차 보상실적(03년도까지)_지장물산출" xfId="5246" xr:uid="{00000000-0005-0000-0000-0000D5020000}"/>
    <cellStyle name="_경기북부1차 보상실적(03년도까지)_홍수조절지" xfId="5247" xr:uid="{00000000-0005-0000-0000-0000D6020000}"/>
    <cellStyle name="_경영개선활동상반기실적(990708)" xfId="2672" xr:uid="{00000000-0005-0000-0000-0000D7020000}"/>
    <cellStyle name="_경영개선활동상반기실적(990708)_0707-02-18010(345kV영흥TL) 수정(version 2)" xfId="7525" xr:uid="{00000000-0005-0000-0000-0000D8020000}"/>
    <cellStyle name="_경영개선활동상반기실적(990708)_1" xfId="2673" xr:uid="{00000000-0005-0000-0000-0000D9020000}"/>
    <cellStyle name="_경영개선활동상반기실적(990708)_1_0707-02-18010(345kV영흥TL) 수정(version 2)" xfId="7526" xr:uid="{00000000-0005-0000-0000-0000DA020000}"/>
    <cellStyle name="_경영개선활동상반기실적(990708)_2" xfId="2674" xr:uid="{00000000-0005-0000-0000-0000DB020000}"/>
    <cellStyle name="_경영개선활동상반기실적(990708)_2_0707-02-18010(345kV영흥TL) 수정(version 2)" xfId="7527" xr:uid="{00000000-0005-0000-0000-0000DC020000}"/>
    <cellStyle name="_경영개선활성화방안(990802)" xfId="2675" xr:uid="{00000000-0005-0000-0000-0000DD020000}"/>
    <cellStyle name="_경영개선활성화방안(990802)_0707-02-18010(345kV영흥TL) 수정(version 2)" xfId="7528" xr:uid="{00000000-0005-0000-0000-0000DE020000}"/>
    <cellStyle name="_경영개선활성화방안(990802)_1" xfId="2676" xr:uid="{00000000-0005-0000-0000-0000DF020000}"/>
    <cellStyle name="_경영개선활성화방안(990802)_1_0707-02-18010(345kV영흥TL) 수정(version 2)" xfId="7529" xr:uid="{00000000-0005-0000-0000-0000E0020000}"/>
    <cellStyle name="_공문(안전관리제출)" xfId="101" xr:uid="{00000000-0005-0000-0000-0000E1020000}"/>
    <cellStyle name="_공문sample" xfId="7530" xr:uid="{00000000-0005-0000-0000-0000E2020000}"/>
    <cellStyle name="_광교-농촌공사" xfId="7531" xr:uid="{00000000-0005-0000-0000-0000E3020000}"/>
    <cellStyle name="_구축물지수 산정" xfId="102" xr:uid="{00000000-0005-0000-0000-0000E4020000}"/>
    <cellStyle name="_구축물지수(아스콘포장) 산정" xfId="103" xr:uid="{00000000-0005-0000-0000-0000E5020000}"/>
    <cellStyle name="_구축물지수(콘크리트포장) 산정" xfId="104" xr:uid="{00000000-0005-0000-0000-0000E6020000}"/>
    <cellStyle name="_국발2003사업계획" xfId="2677" xr:uid="{00000000-0005-0000-0000-0000E7020000}"/>
    <cellStyle name="_국수교수량" xfId="7532" xr:uid="{00000000-0005-0000-0000-0000E8020000}"/>
    <cellStyle name="_국수교수량_02.토공" xfId="7533" xr:uid="{00000000-0005-0000-0000-0000E9020000}"/>
    <cellStyle name="_국수교수량_02.토공." xfId="7534" xr:uid="{00000000-0005-0000-0000-0000EA020000}"/>
    <cellStyle name="_국수교수량_02.토공._02.토공" xfId="7535" xr:uid="{00000000-0005-0000-0000-0000EB020000}"/>
    <cellStyle name="_국수교수량_02.토공._깨기수량" xfId="7536" xr:uid="{00000000-0005-0000-0000-0000EC020000}"/>
    <cellStyle name="_국수교수량_02.토공_02.토공" xfId="7537" xr:uid="{00000000-0005-0000-0000-0000ED020000}"/>
    <cellStyle name="_국수교수량_02.토공_깨기수량" xfId="7538" xr:uid="{00000000-0005-0000-0000-0000EE020000}"/>
    <cellStyle name="_국수교수량_05.구조물공" xfId="7539" xr:uid="{00000000-0005-0000-0000-0000EF020000}"/>
    <cellStyle name="_국수교수량_05.구조물공_02.토공" xfId="7540" xr:uid="{00000000-0005-0000-0000-0000F0020000}"/>
    <cellStyle name="_국수교수량_05.구조물공_깨기수량" xfId="7541" xr:uid="{00000000-0005-0000-0000-0000F1020000}"/>
    <cellStyle name="_국수교수량_08.부대공" xfId="7542" xr:uid="{00000000-0005-0000-0000-0000F2020000}"/>
    <cellStyle name="_국수교수량_08.부대공_02.토공" xfId="7543" xr:uid="{00000000-0005-0000-0000-0000F3020000}"/>
    <cellStyle name="_국수교수량_08.부대공_깨기수량" xfId="7544" xr:uid="{00000000-0005-0000-0000-0000F4020000}"/>
    <cellStyle name="_국수교수량_토공" xfId="7545" xr:uid="{00000000-0005-0000-0000-0000F5020000}"/>
    <cellStyle name="_국수교수량_토공_02.토공" xfId="7546" xr:uid="{00000000-0005-0000-0000-0000F6020000}"/>
    <cellStyle name="_국수교수량_토공_깨기수량" xfId="7547" xr:uid="{00000000-0005-0000-0000-0000F7020000}"/>
    <cellStyle name="_기계기구(최종)-양식" xfId="105" xr:uid="{00000000-0005-0000-0000-0000F8020000}"/>
    <cellStyle name="_기계지수, 전기지수 산정" xfId="106" xr:uid="{00000000-0005-0000-0000-0000F9020000}"/>
    <cellStyle name="_남면약목(투찰)" xfId="2678" xr:uid="{00000000-0005-0000-0000-0000FA020000}"/>
    <cellStyle name="_남양주1차평가서" xfId="7548" xr:uid="{00000000-0005-0000-0000-0000FB020000}"/>
    <cellStyle name="_내역서(HFC,하나로)" xfId="7549" xr:uid="{00000000-0005-0000-0000-0000FC020000}"/>
    <cellStyle name="_내역서수량산출서상" xfId="2679" xr:uid="{00000000-0005-0000-0000-0000FD020000}"/>
    <cellStyle name="_내역서수량산출서상_2차공사시공구간변경" xfId="2680" xr:uid="{00000000-0005-0000-0000-0000FE020000}"/>
    <cellStyle name="_내역서수량산출서상_2차공사시공구간변경_5차발주안차트" xfId="2681" xr:uid="{00000000-0005-0000-0000-0000FF020000}"/>
    <cellStyle name="_내역서수량산출서상_2차공사시공구간변경_발주차트1" xfId="2682" xr:uid="{00000000-0005-0000-0000-000000030000}"/>
    <cellStyle name="_내역서수량산출서상_2차공사시공구간변경_발주차트1_5차발주안차트" xfId="2683" xr:uid="{00000000-0005-0000-0000-000001030000}"/>
    <cellStyle name="_내역서수량산출서상_2차공사시공구간변경_발주차트1_설변차트2회변경-1" xfId="2684" xr:uid="{00000000-0005-0000-0000-000002030000}"/>
    <cellStyle name="_내역서수량산출서상_2차공사시공구간변경_설변차트1" xfId="2685" xr:uid="{00000000-0005-0000-0000-000003030000}"/>
    <cellStyle name="_내역서수량산출서상_2차공사시공구간변경_설변차트1_3차공사구간변경" xfId="2686" xr:uid="{00000000-0005-0000-0000-000004030000}"/>
    <cellStyle name="_내역서수량산출서상_2차공사시공구간변경_설변차트1_3차공사구간변경_5차발주안차트" xfId="2687" xr:uid="{00000000-0005-0000-0000-000005030000}"/>
    <cellStyle name="_내역서수량산출서상_2차공사시공구간변경_설변차트1_3차공사구간변경_설변차트2회변경-1" xfId="2688" xr:uid="{00000000-0005-0000-0000-000006030000}"/>
    <cellStyle name="_내역서수량산출서상_2차공사시공구간변경_설변차트2회변경-1" xfId="2689" xr:uid="{00000000-0005-0000-0000-000007030000}"/>
    <cellStyle name="_내역서수량산출서상_2차공사시공구간변경2" xfId="2690" xr:uid="{00000000-0005-0000-0000-000008030000}"/>
    <cellStyle name="_내역서수량산출서상_2차공사시공구간변경2_5차발주안차트" xfId="2691" xr:uid="{00000000-0005-0000-0000-000009030000}"/>
    <cellStyle name="_내역서수량산출서상_2차공사시공구간변경2_발주차트1" xfId="2692" xr:uid="{00000000-0005-0000-0000-00000A030000}"/>
    <cellStyle name="_내역서수량산출서상_2차공사시공구간변경2_발주차트1_5차발주안차트" xfId="2693" xr:uid="{00000000-0005-0000-0000-00000B030000}"/>
    <cellStyle name="_내역서수량산출서상_2차공사시공구간변경2_발주차트1_설변차트2회변경-1" xfId="2694" xr:uid="{00000000-0005-0000-0000-00000C030000}"/>
    <cellStyle name="_내역서수량산출서상_2차공사시공구간변경2_설변차트1" xfId="2695" xr:uid="{00000000-0005-0000-0000-00000D030000}"/>
    <cellStyle name="_내역서수량산출서상_2차공사시공구간변경2_설변차트1_3차공사구간변경" xfId="2696" xr:uid="{00000000-0005-0000-0000-00000E030000}"/>
    <cellStyle name="_내역서수량산출서상_2차공사시공구간변경2_설변차트1_3차공사구간변경_5차발주안차트" xfId="2697" xr:uid="{00000000-0005-0000-0000-00000F030000}"/>
    <cellStyle name="_내역서수량산출서상_2차공사시공구간변경2_설변차트1_3차공사구간변경_설변차트2회변경-1" xfId="2698" xr:uid="{00000000-0005-0000-0000-000010030000}"/>
    <cellStyle name="_내역서수량산출서상_2차공사시공구간변경2_설변차트2회변경-1" xfId="2699" xr:uid="{00000000-0005-0000-0000-000011030000}"/>
    <cellStyle name="_내역서수량산출서상_5차발주안차트" xfId="2700" xr:uid="{00000000-0005-0000-0000-000012030000}"/>
    <cellStyle name="_내역서수량산출서상_발주차트1" xfId="2701" xr:uid="{00000000-0005-0000-0000-000013030000}"/>
    <cellStyle name="_내역서수량산출서상_발주차트1_5차발주안차트" xfId="2702" xr:uid="{00000000-0005-0000-0000-000014030000}"/>
    <cellStyle name="_내역서수량산출서상_발주차트1_설변차트2회변경-1" xfId="2703" xr:uid="{00000000-0005-0000-0000-000015030000}"/>
    <cellStyle name="_내역서수량산출서상_설변차트1" xfId="2704" xr:uid="{00000000-0005-0000-0000-000016030000}"/>
    <cellStyle name="_내역서수량산출서상_설변차트1_3차공사구간변경" xfId="2705" xr:uid="{00000000-0005-0000-0000-000017030000}"/>
    <cellStyle name="_내역서수량산출서상_설변차트1_3차공사구간변경_5차발주안차트" xfId="2706" xr:uid="{00000000-0005-0000-0000-000018030000}"/>
    <cellStyle name="_내역서수량산출서상_설변차트1_3차공사구간변경_설변차트2회변경-1" xfId="2707" xr:uid="{00000000-0005-0000-0000-000019030000}"/>
    <cellStyle name="_내역서수량산출서상_설변차트2회변경-1" xfId="2708" xr:uid="{00000000-0005-0000-0000-00001A030000}"/>
    <cellStyle name="_담보(평가표,명세표)" xfId="107" xr:uid="{00000000-0005-0000-0000-00001B030000}"/>
    <cellStyle name="_대일에셋_090102_2" xfId="7550" xr:uid="{00000000-0005-0000-0000-00001C030000}"/>
    <cellStyle name="_도곡1교 교대 수량" xfId="2709" xr:uid="{00000000-0005-0000-0000-00001D030000}"/>
    <cellStyle name="_도곡1교 교대 수량_변경설계서" xfId="2710" xr:uid="{00000000-0005-0000-0000-00001E030000}"/>
    <cellStyle name="_도곡1교 교대 수량_복사본 설계변경현황" xfId="2711" xr:uid="{00000000-0005-0000-0000-00001F030000}"/>
    <cellStyle name="_도곡1교 교대 수량_복사본 설계변경현황_설계변경현황(병풍)" xfId="2712" xr:uid="{00000000-0005-0000-0000-000020030000}"/>
    <cellStyle name="_도곡1교 교대 수량_복사본 설계변경현황_설계변경현황(병풍)_변경설계서" xfId="2713" xr:uid="{00000000-0005-0000-0000-000021030000}"/>
    <cellStyle name="_도곡1교 교대 수량_복사본 설계변경현황_설계변경현황(병풍)_설계변경현황" xfId="2714" xr:uid="{00000000-0005-0000-0000-000022030000}"/>
    <cellStyle name="_도곡1교 교대 수량_설계변경현황" xfId="2715" xr:uid="{00000000-0005-0000-0000-000023030000}"/>
    <cellStyle name="_도곡1교 교대 수량_암거수량" xfId="2716" xr:uid="{00000000-0005-0000-0000-000024030000}"/>
    <cellStyle name="_도곡1교 교대 수량_암거수량(2)" xfId="2717" xr:uid="{00000000-0005-0000-0000-000025030000}"/>
    <cellStyle name="_도곡1교 교대 수량_암거수량(2)_변경설계서" xfId="2718" xr:uid="{00000000-0005-0000-0000-000026030000}"/>
    <cellStyle name="_도곡1교 교대 수량_암거수량(2)_복사본 설계변경현황" xfId="2719" xr:uid="{00000000-0005-0000-0000-000027030000}"/>
    <cellStyle name="_도곡1교 교대 수량_암거수량(2)_복사본 설계변경현황_설계변경현황(병풍)" xfId="2720" xr:uid="{00000000-0005-0000-0000-000028030000}"/>
    <cellStyle name="_도곡1교 교대 수량_암거수량(2)_복사본 설계변경현황_설계변경현황(병풍)_변경설계서" xfId="2721" xr:uid="{00000000-0005-0000-0000-000029030000}"/>
    <cellStyle name="_도곡1교 교대 수량_암거수량(2)_복사본 설계변경현황_설계변경현황(병풍)_설계변경현황" xfId="2722" xr:uid="{00000000-0005-0000-0000-00002A030000}"/>
    <cellStyle name="_도곡1교 교대 수량_암거수량(2)_설계변경현황" xfId="2723" xr:uid="{00000000-0005-0000-0000-00002B030000}"/>
    <cellStyle name="_도곡1교 교대 수량_암거수량_변경설계서" xfId="2724" xr:uid="{00000000-0005-0000-0000-00002C030000}"/>
    <cellStyle name="_도곡1교 교대 수량_암거수량_복사본 설계변경현황" xfId="2725" xr:uid="{00000000-0005-0000-0000-00002D030000}"/>
    <cellStyle name="_도곡1교 교대 수량_암거수량_복사본 설계변경현황_설계변경현황(병풍)" xfId="2726" xr:uid="{00000000-0005-0000-0000-00002E030000}"/>
    <cellStyle name="_도곡1교 교대 수량_암거수량_복사본 설계변경현황_설계변경현황(병풍)_변경설계서" xfId="2727" xr:uid="{00000000-0005-0000-0000-00002F030000}"/>
    <cellStyle name="_도곡1교 교대 수량_암거수량_복사본 설계변경현황_설계변경현황(병풍)_설계변경현황" xfId="2728" xr:uid="{00000000-0005-0000-0000-000030030000}"/>
    <cellStyle name="_도곡1교 교대 수량_암거수량_설계변경현황" xfId="2729" xr:uid="{00000000-0005-0000-0000-000031030000}"/>
    <cellStyle name="_도곡1교 교대(시점) 수량" xfId="2730" xr:uid="{00000000-0005-0000-0000-000032030000}"/>
    <cellStyle name="_도곡1교 교대(시점) 수량_변경설계서" xfId="2731" xr:uid="{00000000-0005-0000-0000-000033030000}"/>
    <cellStyle name="_도곡1교 교대(시점) 수량_복사본 설계변경현황" xfId="2732" xr:uid="{00000000-0005-0000-0000-000034030000}"/>
    <cellStyle name="_도곡1교 교대(시점) 수량_복사본 설계변경현황_설계변경현황(병풍)" xfId="2733" xr:uid="{00000000-0005-0000-0000-000035030000}"/>
    <cellStyle name="_도곡1교 교대(시점) 수량_복사본 설계변경현황_설계변경현황(병풍)_변경설계서" xfId="2734" xr:uid="{00000000-0005-0000-0000-000036030000}"/>
    <cellStyle name="_도곡1교 교대(시점) 수량_복사본 설계변경현황_설계변경현황(병풍)_설계변경현황" xfId="2735" xr:uid="{00000000-0005-0000-0000-000037030000}"/>
    <cellStyle name="_도곡1교 교대(시점) 수량_설계변경현황" xfId="2736" xr:uid="{00000000-0005-0000-0000-000038030000}"/>
    <cellStyle name="_도곡1교 교대(시점) 수량_암거수량" xfId="2737" xr:uid="{00000000-0005-0000-0000-000039030000}"/>
    <cellStyle name="_도곡1교 교대(시점) 수량_암거수량(2)" xfId="2738" xr:uid="{00000000-0005-0000-0000-00003A030000}"/>
    <cellStyle name="_도곡1교 교대(시점) 수량_암거수량(2)_변경설계서" xfId="2739" xr:uid="{00000000-0005-0000-0000-00003B030000}"/>
    <cellStyle name="_도곡1교 교대(시점) 수량_암거수량(2)_복사본 설계변경현황" xfId="2740" xr:uid="{00000000-0005-0000-0000-00003C030000}"/>
    <cellStyle name="_도곡1교 교대(시점) 수량_암거수량(2)_복사본 설계변경현황_설계변경현황(병풍)" xfId="2741" xr:uid="{00000000-0005-0000-0000-00003D030000}"/>
    <cellStyle name="_도곡1교 교대(시점) 수량_암거수량(2)_복사본 설계변경현황_설계변경현황(병풍)_변경설계서" xfId="2742" xr:uid="{00000000-0005-0000-0000-00003E030000}"/>
    <cellStyle name="_도곡1교 교대(시점) 수량_암거수량(2)_복사본 설계변경현황_설계변경현황(병풍)_설계변경현황" xfId="2743" xr:uid="{00000000-0005-0000-0000-00003F030000}"/>
    <cellStyle name="_도곡1교 교대(시점) 수량_암거수량(2)_설계변경현황" xfId="2744" xr:uid="{00000000-0005-0000-0000-000040030000}"/>
    <cellStyle name="_도곡1교 교대(시점) 수량_암거수량_변경설계서" xfId="2745" xr:uid="{00000000-0005-0000-0000-000041030000}"/>
    <cellStyle name="_도곡1교 교대(시점) 수량_암거수량_복사본 설계변경현황" xfId="2746" xr:uid="{00000000-0005-0000-0000-000042030000}"/>
    <cellStyle name="_도곡1교 교대(시점) 수량_암거수량_복사본 설계변경현황_설계변경현황(병풍)" xfId="2747" xr:uid="{00000000-0005-0000-0000-000043030000}"/>
    <cellStyle name="_도곡1교 교대(시점) 수량_암거수량_복사본 설계변경현황_설계변경현황(병풍)_변경설계서" xfId="2748" xr:uid="{00000000-0005-0000-0000-000044030000}"/>
    <cellStyle name="_도곡1교 교대(시점) 수량_암거수량_복사본 설계변경현황_설계변경현황(병풍)_설계변경현황" xfId="2749" xr:uid="{00000000-0005-0000-0000-000045030000}"/>
    <cellStyle name="_도곡1교 교대(시점) 수량_암거수량_설계변경현황" xfId="2750" xr:uid="{00000000-0005-0000-0000-000046030000}"/>
    <cellStyle name="_도곡1교 하부공 수량" xfId="2751" xr:uid="{00000000-0005-0000-0000-000047030000}"/>
    <cellStyle name="_도곡1교 하부공 수량_변경설계서" xfId="2752" xr:uid="{00000000-0005-0000-0000-000048030000}"/>
    <cellStyle name="_도곡1교 하부공 수량_복사본 설계변경현황" xfId="2753" xr:uid="{00000000-0005-0000-0000-000049030000}"/>
    <cellStyle name="_도곡1교 하부공 수량_복사본 설계변경현황_설계변경현황(병풍)" xfId="2754" xr:uid="{00000000-0005-0000-0000-00004A030000}"/>
    <cellStyle name="_도곡1교 하부공 수량_복사본 설계변경현황_설계변경현황(병풍)_변경설계서" xfId="2755" xr:uid="{00000000-0005-0000-0000-00004B030000}"/>
    <cellStyle name="_도곡1교 하부공 수량_복사본 설계변경현황_설계변경현황(병풍)_설계변경현황" xfId="2756" xr:uid="{00000000-0005-0000-0000-00004C030000}"/>
    <cellStyle name="_도곡1교 하부공 수량_설계변경현황" xfId="2757" xr:uid="{00000000-0005-0000-0000-00004D030000}"/>
    <cellStyle name="_도곡1교 하부공 수량_암거수량" xfId="2758" xr:uid="{00000000-0005-0000-0000-00004E030000}"/>
    <cellStyle name="_도곡1교 하부공 수량_암거수량(2)" xfId="2759" xr:uid="{00000000-0005-0000-0000-00004F030000}"/>
    <cellStyle name="_도곡1교 하부공 수량_암거수량(2)_변경설계서" xfId="2760" xr:uid="{00000000-0005-0000-0000-000050030000}"/>
    <cellStyle name="_도곡1교 하부공 수량_암거수량(2)_복사본 설계변경현황" xfId="2761" xr:uid="{00000000-0005-0000-0000-000051030000}"/>
    <cellStyle name="_도곡1교 하부공 수량_암거수량(2)_복사본 설계변경현황_설계변경현황(병풍)" xfId="2762" xr:uid="{00000000-0005-0000-0000-000052030000}"/>
    <cellStyle name="_도곡1교 하부공 수량_암거수량(2)_복사본 설계변경현황_설계변경현황(병풍)_변경설계서" xfId="2763" xr:uid="{00000000-0005-0000-0000-000053030000}"/>
    <cellStyle name="_도곡1교 하부공 수량_암거수량(2)_복사본 설계변경현황_설계변경현황(병풍)_설계변경현황" xfId="2764" xr:uid="{00000000-0005-0000-0000-000054030000}"/>
    <cellStyle name="_도곡1교 하부공 수량_암거수량(2)_설계변경현황" xfId="2765" xr:uid="{00000000-0005-0000-0000-000055030000}"/>
    <cellStyle name="_도곡1교 하부공 수량_암거수량_변경설계서" xfId="2766" xr:uid="{00000000-0005-0000-0000-000056030000}"/>
    <cellStyle name="_도곡1교 하부공 수량_암거수량_복사본 설계변경현황" xfId="2767" xr:uid="{00000000-0005-0000-0000-000057030000}"/>
    <cellStyle name="_도곡1교 하부공 수량_암거수량_복사본 설계변경현황_설계변경현황(병풍)" xfId="2768" xr:uid="{00000000-0005-0000-0000-000058030000}"/>
    <cellStyle name="_도곡1교 하부공 수량_암거수량_복사본 설계변경현황_설계변경현황(병풍)_변경설계서" xfId="2769" xr:uid="{00000000-0005-0000-0000-000059030000}"/>
    <cellStyle name="_도곡1교 하부공 수량_암거수량_복사본 설계변경현황_설계변경현황(병풍)_설계변경현황" xfId="2770" xr:uid="{00000000-0005-0000-0000-00005A030000}"/>
    <cellStyle name="_도곡1교 하부공 수량_암거수량_설계변경현황" xfId="2771" xr:uid="{00000000-0005-0000-0000-00005B030000}"/>
    <cellStyle name="_도곡2교 교대 수량" xfId="2772" xr:uid="{00000000-0005-0000-0000-00005C030000}"/>
    <cellStyle name="_도곡2교 교대 수량_변경설계서" xfId="2773" xr:uid="{00000000-0005-0000-0000-00005D030000}"/>
    <cellStyle name="_도곡2교 교대 수량_복사본 설계변경현황" xfId="2774" xr:uid="{00000000-0005-0000-0000-00005E030000}"/>
    <cellStyle name="_도곡2교 교대 수량_복사본 설계변경현황_설계변경현황(병풍)" xfId="2775" xr:uid="{00000000-0005-0000-0000-00005F030000}"/>
    <cellStyle name="_도곡2교 교대 수량_복사본 설계변경현황_설계변경현황(병풍)_변경설계서" xfId="2776" xr:uid="{00000000-0005-0000-0000-000060030000}"/>
    <cellStyle name="_도곡2교 교대 수량_복사본 설계변경현황_설계변경현황(병풍)_설계변경현황" xfId="2777" xr:uid="{00000000-0005-0000-0000-000061030000}"/>
    <cellStyle name="_도곡2교 교대 수량_설계변경현황" xfId="2778" xr:uid="{00000000-0005-0000-0000-000062030000}"/>
    <cellStyle name="_도곡2교 교대 수량_암거수량" xfId="2779" xr:uid="{00000000-0005-0000-0000-000063030000}"/>
    <cellStyle name="_도곡2교 교대 수량_암거수량(2)" xfId="2780" xr:uid="{00000000-0005-0000-0000-000064030000}"/>
    <cellStyle name="_도곡2교 교대 수량_암거수량(2)_변경설계서" xfId="2781" xr:uid="{00000000-0005-0000-0000-000065030000}"/>
    <cellStyle name="_도곡2교 교대 수량_암거수량(2)_복사본 설계변경현황" xfId="2782" xr:uid="{00000000-0005-0000-0000-000066030000}"/>
    <cellStyle name="_도곡2교 교대 수량_암거수량(2)_복사본 설계변경현황_설계변경현황(병풍)" xfId="2783" xr:uid="{00000000-0005-0000-0000-000067030000}"/>
    <cellStyle name="_도곡2교 교대 수량_암거수량(2)_복사본 설계변경현황_설계변경현황(병풍)_변경설계서" xfId="2784" xr:uid="{00000000-0005-0000-0000-000068030000}"/>
    <cellStyle name="_도곡2교 교대 수량_암거수량(2)_복사본 설계변경현황_설계변경현황(병풍)_설계변경현황" xfId="2785" xr:uid="{00000000-0005-0000-0000-000069030000}"/>
    <cellStyle name="_도곡2교 교대 수량_암거수량(2)_설계변경현황" xfId="2786" xr:uid="{00000000-0005-0000-0000-00006A030000}"/>
    <cellStyle name="_도곡2교 교대 수량_암거수량_변경설계서" xfId="2787" xr:uid="{00000000-0005-0000-0000-00006B030000}"/>
    <cellStyle name="_도곡2교 교대 수량_암거수량_복사본 설계변경현황" xfId="2788" xr:uid="{00000000-0005-0000-0000-00006C030000}"/>
    <cellStyle name="_도곡2교 교대 수량_암거수량_복사본 설계변경현황_설계변경현황(병풍)" xfId="2789" xr:uid="{00000000-0005-0000-0000-00006D030000}"/>
    <cellStyle name="_도곡2교 교대 수량_암거수량_복사본 설계변경현황_설계변경현황(병풍)_변경설계서" xfId="2790" xr:uid="{00000000-0005-0000-0000-00006E030000}"/>
    <cellStyle name="_도곡2교 교대 수량_암거수량_복사본 설계변경현황_설계변경현황(병풍)_설계변경현황" xfId="2791" xr:uid="{00000000-0005-0000-0000-00006F030000}"/>
    <cellStyle name="_도곡2교 교대 수량_암거수량_설계변경현황" xfId="2792" xr:uid="{00000000-0005-0000-0000-000070030000}"/>
    <cellStyle name="_도곡2교 교대(종점) 수량" xfId="2793" xr:uid="{00000000-0005-0000-0000-000071030000}"/>
    <cellStyle name="_도곡2교 교대(종점) 수량_변경설계서" xfId="2794" xr:uid="{00000000-0005-0000-0000-000072030000}"/>
    <cellStyle name="_도곡2교 교대(종점) 수량_복사본 설계변경현황" xfId="2795" xr:uid="{00000000-0005-0000-0000-000073030000}"/>
    <cellStyle name="_도곡2교 교대(종점) 수량_복사본 설계변경현황_설계변경현황(병풍)" xfId="2796" xr:uid="{00000000-0005-0000-0000-000074030000}"/>
    <cellStyle name="_도곡2교 교대(종점) 수량_복사본 설계변경현황_설계변경현황(병풍)_변경설계서" xfId="2797" xr:uid="{00000000-0005-0000-0000-000075030000}"/>
    <cellStyle name="_도곡2교 교대(종점) 수량_복사본 설계변경현황_설계변경현황(병풍)_설계변경현황" xfId="2798" xr:uid="{00000000-0005-0000-0000-000076030000}"/>
    <cellStyle name="_도곡2교 교대(종점) 수량_설계변경현황" xfId="2799" xr:uid="{00000000-0005-0000-0000-000077030000}"/>
    <cellStyle name="_도곡2교 교대(종점) 수량_암거수량" xfId="2800" xr:uid="{00000000-0005-0000-0000-000078030000}"/>
    <cellStyle name="_도곡2교 교대(종점) 수량_암거수량(2)" xfId="2801" xr:uid="{00000000-0005-0000-0000-000079030000}"/>
    <cellStyle name="_도곡2교 교대(종점) 수량_암거수량(2)_변경설계서" xfId="2802" xr:uid="{00000000-0005-0000-0000-00007A030000}"/>
    <cellStyle name="_도곡2교 교대(종점) 수량_암거수량(2)_복사본 설계변경현황" xfId="2803" xr:uid="{00000000-0005-0000-0000-00007B030000}"/>
    <cellStyle name="_도곡2교 교대(종점) 수량_암거수량(2)_복사본 설계변경현황_설계변경현황(병풍)" xfId="2804" xr:uid="{00000000-0005-0000-0000-00007C030000}"/>
    <cellStyle name="_도곡2교 교대(종점) 수량_암거수량(2)_복사본 설계변경현황_설계변경현황(병풍)_변경설계서" xfId="2805" xr:uid="{00000000-0005-0000-0000-00007D030000}"/>
    <cellStyle name="_도곡2교 교대(종점) 수량_암거수량(2)_복사본 설계변경현황_설계변경현황(병풍)_설계변경현황" xfId="2806" xr:uid="{00000000-0005-0000-0000-00007E030000}"/>
    <cellStyle name="_도곡2교 교대(종점) 수량_암거수량(2)_설계변경현황" xfId="2807" xr:uid="{00000000-0005-0000-0000-00007F030000}"/>
    <cellStyle name="_도곡2교 교대(종점) 수량_암거수량_변경설계서" xfId="2808" xr:uid="{00000000-0005-0000-0000-000080030000}"/>
    <cellStyle name="_도곡2교 교대(종점) 수량_암거수량_복사본 설계변경현황" xfId="2809" xr:uid="{00000000-0005-0000-0000-000081030000}"/>
    <cellStyle name="_도곡2교 교대(종점) 수량_암거수량_복사본 설계변경현황_설계변경현황(병풍)" xfId="2810" xr:uid="{00000000-0005-0000-0000-000082030000}"/>
    <cellStyle name="_도곡2교 교대(종점) 수량_암거수량_복사본 설계변경현황_설계변경현황(병풍)_변경설계서" xfId="2811" xr:uid="{00000000-0005-0000-0000-000083030000}"/>
    <cellStyle name="_도곡2교 교대(종점) 수량_암거수량_복사본 설계변경현황_설계변경현황(병풍)_설계변경현황" xfId="2812" xr:uid="{00000000-0005-0000-0000-000084030000}"/>
    <cellStyle name="_도곡2교 교대(종점) 수량_암거수량_설계변경현황" xfId="2813" xr:uid="{00000000-0005-0000-0000-000085030000}"/>
    <cellStyle name="_도곡3교 교대 수량" xfId="2814" xr:uid="{00000000-0005-0000-0000-000086030000}"/>
    <cellStyle name="_도곡3교 교대 수량_변경설계서" xfId="2815" xr:uid="{00000000-0005-0000-0000-000087030000}"/>
    <cellStyle name="_도곡3교 교대 수량_복사본 설계변경현황" xfId="2816" xr:uid="{00000000-0005-0000-0000-000088030000}"/>
    <cellStyle name="_도곡3교 교대 수량_복사본 설계변경현황_설계변경현황(병풍)" xfId="2817" xr:uid="{00000000-0005-0000-0000-000089030000}"/>
    <cellStyle name="_도곡3교 교대 수량_복사본 설계변경현황_설계변경현황(병풍)_변경설계서" xfId="2818" xr:uid="{00000000-0005-0000-0000-00008A030000}"/>
    <cellStyle name="_도곡3교 교대 수량_복사본 설계변경현황_설계변경현황(병풍)_설계변경현황" xfId="2819" xr:uid="{00000000-0005-0000-0000-00008B030000}"/>
    <cellStyle name="_도곡3교 교대 수량_설계변경현황" xfId="2820" xr:uid="{00000000-0005-0000-0000-00008C030000}"/>
    <cellStyle name="_도곡3교 교대 수량_암거수량" xfId="2821" xr:uid="{00000000-0005-0000-0000-00008D030000}"/>
    <cellStyle name="_도곡3교 교대 수량_암거수량(2)" xfId="2822" xr:uid="{00000000-0005-0000-0000-00008E030000}"/>
    <cellStyle name="_도곡3교 교대 수량_암거수량(2)_변경설계서" xfId="2823" xr:uid="{00000000-0005-0000-0000-00008F030000}"/>
    <cellStyle name="_도곡3교 교대 수량_암거수량(2)_복사본 설계변경현황" xfId="2824" xr:uid="{00000000-0005-0000-0000-000090030000}"/>
    <cellStyle name="_도곡3교 교대 수량_암거수량(2)_복사본 설계변경현황_설계변경현황(병풍)" xfId="2825" xr:uid="{00000000-0005-0000-0000-000091030000}"/>
    <cellStyle name="_도곡3교 교대 수량_암거수량(2)_복사본 설계변경현황_설계변경현황(병풍)_변경설계서" xfId="2826" xr:uid="{00000000-0005-0000-0000-000092030000}"/>
    <cellStyle name="_도곡3교 교대 수량_암거수량(2)_복사본 설계변경현황_설계변경현황(병풍)_설계변경현황" xfId="2827" xr:uid="{00000000-0005-0000-0000-000093030000}"/>
    <cellStyle name="_도곡3교 교대 수량_암거수량(2)_설계변경현황" xfId="2828" xr:uid="{00000000-0005-0000-0000-000094030000}"/>
    <cellStyle name="_도곡3교 교대 수량_암거수량_변경설계서" xfId="2829" xr:uid="{00000000-0005-0000-0000-000095030000}"/>
    <cellStyle name="_도곡3교 교대 수량_암거수량_복사본 설계변경현황" xfId="2830" xr:uid="{00000000-0005-0000-0000-000096030000}"/>
    <cellStyle name="_도곡3교 교대 수량_암거수량_복사본 설계변경현황_설계변경현황(병풍)" xfId="2831" xr:uid="{00000000-0005-0000-0000-000097030000}"/>
    <cellStyle name="_도곡3교 교대 수량_암거수량_복사본 설계변경현황_설계변경현황(병풍)_변경설계서" xfId="2832" xr:uid="{00000000-0005-0000-0000-000098030000}"/>
    <cellStyle name="_도곡3교 교대 수량_암거수량_복사본 설계변경현황_설계변경현황(병풍)_설계변경현황" xfId="2833" xr:uid="{00000000-0005-0000-0000-000099030000}"/>
    <cellStyle name="_도곡3교 교대 수량_암거수량_설계변경현황" xfId="2834" xr:uid="{00000000-0005-0000-0000-00009A030000}"/>
    <cellStyle name="_도곡4교 하부공 수량" xfId="2835" xr:uid="{00000000-0005-0000-0000-00009B030000}"/>
    <cellStyle name="_도곡4교 하부공 수량_변경설계서" xfId="2836" xr:uid="{00000000-0005-0000-0000-00009C030000}"/>
    <cellStyle name="_도곡4교 하부공 수량_복사본 설계변경현황" xfId="2837" xr:uid="{00000000-0005-0000-0000-00009D030000}"/>
    <cellStyle name="_도곡4교 하부공 수량_복사본 설계변경현황_설계변경현황(병풍)" xfId="2838" xr:uid="{00000000-0005-0000-0000-00009E030000}"/>
    <cellStyle name="_도곡4교 하부공 수량_복사본 설계변경현황_설계변경현황(병풍)_변경설계서" xfId="2839" xr:uid="{00000000-0005-0000-0000-00009F030000}"/>
    <cellStyle name="_도곡4교 하부공 수량_복사본 설계변경현황_설계변경현황(병풍)_설계변경현황" xfId="2840" xr:uid="{00000000-0005-0000-0000-0000A0030000}"/>
    <cellStyle name="_도곡4교 하부공 수량_설계변경현황" xfId="2841" xr:uid="{00000000-0005-0000-0000-0000A1030000}"/>
    <cellStyle name="_도곡4교 하부공 수량_암거수량" xfId="2842" xr:uid="{00000000-0005-0000-0000-0000A2030000}"/>
    <cellStyle name="_도곡4교 하부공 수량_암거수량(2)" xfId="2843" xr:uid="{00000000-0005-0000-0000-0000A3030000}"/>
    <cellStyle name="_도곡4교 하부공 수량_암거수량(2)_변경설계서" xfId="2844" xr:uid="{00000000-0005-0000-0000-0000A4030000}"/>
    <cellStyle name="_도곡4교 하부공 수량_암거수량(2)_복사본 설계변경현황" xfId="2845" xr:uid="{00000000-0005-0000-0000-0000A5030000}"/>
    <cellStyle name="_도곡4교 하부공 수량_암거수량(2)_복사본 설계변경현황_설계변경현황(병풍)" xfId="2846" xr:uid="{00000000-0005-0000-0000-0000A6030000}"/>
    <cellStyle name="_도곡4교 하부공 수량_암거수량(2)_복사본 설계변경현황_설계변경현황(병풍)_변경설계서" xfId="2847" xr:uid="{00000000-0005-0000-0000-0000A7030000}"/>
    <cellStyle name="_도곡4교 하부공 수량_암거수량(2)_복사본 설계변경현황_설계변경현황(병풍)_설계변경현황" xfId="2848" xr:uid="{00000000-0005-0000-0000-0000A8030000}"/>
    <cellStyle name="_도곡4교 하부공 수량_암거수량(2)_설계변경현황" xfId="2849" xr:uid="{00000000-0005-0000-0000-0000A9030000}"/>
    <cellStyle name="_도곡4교 하부공 수량_암거수량_변경설계서" xfId="2850" xr:uid="{00000000-0005-0000-0000-0000AA030000}"/>
    <cellStyle name="_도곡4교 하부공 수량_암거수량_복사본 설계변경현황" xfId="2851" xr:uid="{00000000-0005-0000-0000-0000AB030000}"/>
    <cellStyle name="_도곡4교 하부공 수량_암거수량_복사본 설계변경현황_설계변경현황(병풍)" xfId="2852" xr:uid="{00000000-0005-0000-0000-0000AC030000}"/>
    <cellStyle name="_도곡4교 하부공 수량_암거수량_복사본 설계변경현황_설계변경현황(병풍)_변경설계서" xfId="2853" xr:uid="{00000000-0005-0000-0000-0000AD030000}"/>
    <cellStyle name="_도곡4교 하부공 수량_암거수량_복사본 설계변경현황_설계변경현황(병풍)_설계변경현황" xfId="2854" xr:uid="{00000000-0005-0000-0000-0000AE030000}"/>
    <cellStyle name="_도곡4교 하부공 수량_암거수량_설계변경현황" xfId="2855" xr:uid="{00000000-0005-0000-0000-0000AF030000}"/>
    <cellStyle name="_도곡교 교대 수량" xfId="2856" xr:uid="{00000000-0005-0000-0000-0000B0030000}"/>
    <cellStyle name="_도곡교 교대 수량_변경설계서" xfId="2857" xr:uid="{00000000-0005-0000-0000-0000B1030000}"/>
    <cellStyle name="_도곡교 교대 수량_복사본 설계변경현황" xfId="2858" xr:uid="{00000000-0005-0000-0000-0000B2030000}"/>
    <cellStyle name="_도곡교 교대 수량_복사본 설계변경현황_설계변경현황(병풍)" xfId="2859" xr:uid="{00000000-0005-0000-0000-0000B3030000}"/>
    <cellStyle name="_도곡교 교대 수량_복사본 설계변경현황_설계변경현황(병풍)_변경설계서" xfId="2860" xr:uid="{00000000-0005-0000-0000-0000B4030000}"/>
    <cellStyle name="_도곡교 교대 수량_복사본 설계변경현황_설계변경현황(병풍)_설계변경현황" xfId="2861" xr:uid="{00000000-0005-0000-0000-0000B5030000}"/>
    <cellStyle name="_도곡교 교대 수량_설계변경현황" xfId="2862" xr:uid="{00000000-0005-0000-0000-0000B6030000}"/>
    <cellStyle name="_도곡교 교대 수량_암거수량" xfId="2863" xr:uid="{00000000-0005-0000-0000-0000B7030000}"/>
    <cellStyle name="_도곡교 교대 수량_암거수량(2)" xfId="2864" xr:uid="{00000000-0005-0000-0000-0000B8030000}"/>
    <cellStyle name="_도곡교 교대 수량_암거수량(2)_변경설계서" xfId="2865" xr:uid="{00000000-0005-0000-0000-0000B9030000}"/>
    <cellStyle name="_도곡교 교대 수량_암거수량(2)_복사본 설계변경현황" xfId="2866" xr:uid="{00000000-0005-0000-0000-0000BA030000}"/>
    <cellStyle name="_도곡교 교대 수량_암거수량(2)_복사본 설계변경현황_설계변경현황(병풍)" xfId="2867" xr:uid="{00000000-0005-0000-0000-0000BB030000}"/>
    <cellStyle name="_도곡교 교대 수량_암거수량(2)_복사본 설계변경현황_설계변경현황(병풍)_변경설계서" xfId="2868" xr:uid="{00000000-0005-0000-0000-0000BC030000}"/>
    <cellStyle name="_도곡교 교대 수량_암거수량(2)_복사본 설계변경현황_설계변경현황(병풍)_설계변경현황" xfId="2869" xr:uid="{00000000-0005-0000-0000-0000BD030000}"/>
    <cellStyle name="_도곡교 교대 수량_암거수량(2)_설계변경현황" xfId="2870" xr:uid="{00000000-0005-0000-0000-0000BE030000}"/>
    <cellStyle name="_도곡교 교대 수량_암거수량_변경설계서" xfId="2871" xr:uid="{00000000-0005-0000-0000-0000BF030000}"/>
    <cellStyle name="_도곡교 교대 수량_암거수량_복사본 설계변경현황" xfId="2872" xr:uid="{00000000-0005-0000-0000-0000C0030000}"/>
    <cellStyle name="_도곡교 교대 수량_암거수량_복사본 설계변경현황_설계변경현황(병풍)" xfId="2873" xr:uid="{00000000-0005-0000-0000-0000C1030000}"/>
    <cellStyle name="_도곡교 교대 수량_암거수량_복사본 설계변경현황_설계변경현황(병풍)_변경설계서" xfId="2874" xr:uid="{00000000-0005-0000-0000-0000C2030000}"/>
    <cellStyle name="_도곡교 교대 수량_암거수량_복사본 설계변경현황_설계변경현황(병풍)_설계변경현황" xfId="2875" xr:uid="{00000000-0005-0000-0000-0000C3030000}"/>
    <cellStyle name="_도곡교 교대 수량_암거수량_설계변경현황" xfId="2876" xr:uid="{00000000-0005-0000-0000-0000C4030000}"/>
    <cellStyle name="_동인천역북광장조성사업(1차)" xfId="7551" xr:uid="{00000000-0005-0000-0000-0000C5030000}"/>
    <cellStyle name="_동탄5차 작업용" xfId="2877" xr:uid="{00000000-0005-0000-0000-0000C6030000}"/>
    <cellStyle name="_마장초입찰내역(용동)" xfId="2878" xr:uid="{00000000-0005-0000-0000-0000C7030000}"/>
    <cellStyle name="_맹암거" xfId="7552" xr:uid="{00000000-0005-0000-0000-0000C8030000}"/>
    <cellStyle name="_문산제현황판" xfId="2879" xr:uid="{00000000-0005-0000-0000-0000C9030000}"/>
    <cellStyle name="_문산제현황판_변경설계서" xfId="2880" xr:uid="{00000000-0005-0000-0000-0000CA030000}"/>
    <cellStyle name="_문산제현황판_복사본 설계변경현황" xfId="2881" xr:uid="{00000000-0005-0000-0000-0000CB030000}"/>
    <cellStyle name="_문산제현황판_복사본 설계변경현황_설계변경현황(병풍)" xfId="2882" xr:uid="{00000000-0005-0000-0000-0000CC030000}"/>
    <cellStyle name="_문산제현황판_복사본 설계변경현황_설계변경현황(병풍)_변경설계서" xfId="2883" xr:uid="{00000000-0005-0000-0000-0000CD030000}"/>
    <cellStyle name="_문산제현황판_복사본 설계변경현황_설계변경현황(병풍)_설계변경현황" xfId="2884" xr:uid="{00000000-0005-0000-0000-0000CE030000}"/>
    <cellStyle name="_문산제현황판_설계변경현황" xfId="2885" xr:uid="{00000000-0005-0000-0000-0000CF030000}"/>
    <cellStyle name="_물건조서 - 목리" xfId="108" xr:uid="{00000000-0005-0000-0000-0000D0030000}"/>
    <cellStyle name="_물건조서(새한,나라)" xfId="5248" xr:uid="{00000000-0005-0000-0000-0000D1030000}"/>
    <cellStyle name="_미라콤_030221_rp5470외" xfId="2886" xr:uid="{00000000-0005-0000-0000-0000D2030000}"/>
    <cellStyle name="_발주서_노원방송" xfId="7553" xr:uid="{00000000-0005-0000-0000-0000D3030000}"/>
    <cellStyle name="_배수구현" xfId="2887" xr:uid="{00000000-0005-0000-0000-0000D4030000}"/>
    <cellStyle name="_배수구현_0707-02-18010(345kV영흥TL) 수정(version 2)" xfId="7554" xr:uid="{00000000-0005-0000-0000-0000D5030000}"/>
    <cellStyle name="_별첨(계획서및실적서양식)" xfId="2888" xr:uid="{00000000-0005-0000-0000-0000D6030000}"/>
    <cellStyle name="_별첨(계획서및실적서양식)_0707-02-18010(345kV영흥TL) 수정(version 2)" xfId="7555" xr:uid="{00000000-0005-0000-0000-0000D7030000}"/>
    <cellStyle name="_별첨(계획서및실적서양식)_1" xfId="2889" xr:uid="{00000000-0005-0000-0000-0000D8030000}"/>
    <cellStyle name="_별첨(계획서및실적서양식)_1_0707-02-18010(345kV영흥TL) 수정(version 2)" xfId="7556" xr:uid="{00000000-0005-0000-0000-0000D9030000}"/>
    <cellStyle name="_보상 토지 양식" xfId="9108" xr:uid="{00000000-0005-0000-0000-0000DA030000}"/>
    <cellStyle name="_보상(양식)" xfId="5249" xr:uid="{00000000-0005-0000-0000-0000DB030000}"/>
    <cellStyle name="_부산메리어트호텔(명세표)" xfId="109" xr:uid="{00000000-0005-0000-0000-0000DC030000}"/>
    <cellStyle name="_부산메리어트호텔(명세표)_파10012801(3) 동탄5차(영업권,지장물)" xfId="2890" xr:uid="{00000000-0005-0000-0000-0000DD030000}"/>
    <cellStyle name="_부산메리어트호텔(명세표)_파10090802(물건조서)" xfId="2891" xr:uid="{00000000-0005-0000-0000-0000DE030000}"/>
    <cellStyle name="_부산시 해운대구" xfId="110" xr:uid="{00000000-0005-0000-0000-0000DF030000}"/>
    <cellStyle name="_부산시 해운대구_파10012801(3) 동탄5차(영업권,지장물)" xfId="2892" xr:uid="{00000000-0005-0000-0000-0000E0030000}"/>
    <cellStyle name="_부산시 해운대구_파10090802(물건조서)" xfId="2893" xr:uid="{00000000-0005-0000-0000-0000E1030000}"/>
    <cellStyle name="_부산지하철 기술훈련센타(고운)" xfId="2894" xr:uid="{00000000-0005-0000-0000-0000E2030000}"/>
    <cellStyle name="_부체도로" xfId="2895" xr:uid="{00000000-0005-0000-0000-0000E3030000}"/>
    <cellStyle name="_사본 - 통일-지장물평가내역(음성-충주) 09-21" xfId="2896" xr:uid="{00000000-0005-0000-0000-0000E4030000}"/>
    <cellStyle name="_사진대지(장지동 189, 189-1)" xfId="2897" xr:uid="{00000000-0005-0000-0000-0000E5030000}"/>
    <cellStyle name="_산출_토지" xfId="5250" xr:uid="{00000000-0005-0000-0000-0000E6030000}"/>
    <cellStyle name="_산출근거(4.8)" xfId="7557" xr:uid="{00000000-0005-0000-0000-0000E7030000}"/>
    <cellStyle name="_서산영농,축산결산자료" xfId="7558" xr:uid="{00000000-0005-0000-0000-0000E8030000}"/>
    <cellStyle name="_서울" xfId="7559" xr:uid="{00000000-0005-0000-0000-0000E9030000}"/>
    <cellStyle name="_서후-평은(투찰)" xfId="2898" xr:uid="{00000000-0005-0000-0000-0000EA030000}"/>
    <cellStyle name="_서후-평은(투찰)_변경설계서" xfId="2899" xr:uid="{00000000-0005-0000-0000-0000EB030000}"/>
    <cellStyle name="_서후-평은(투찰)_복사본 설계변경현황" xfId="2900" xr:uid="{00000000-0005-0000-0000-0000EC030000}"/>
    <cellStyle name="_서후-평은(투찰)_복사본 설계변경현황_설계변경현황(병풍)" xfId="2901" xr:uid="{00000000-0005-0000-0000-0000ED030000}"/>
    <cellStyle name="_서후-평은(투찰)_복사본 설계변경현황_설계변경현황(병풍)_변경설계서" xfId="2902" xr:uid="{00000000-0005-0000-0000-0000EE030000}"/>
    <cellStyle name="_서후-평은(투찰)_복사본 설계변경현황_설계변경현황(병풍)_설계변경현황" xfId="2903" xr:uid="{00000000-0005-0000-0000-0000EF030000}"/>
    <cellStyle name="_서후-평은(투찰)_설계변경조서(병풍)2003.9" xfId="2904" xr:uid="{00000000-0005-0000-0000-0000F0030000}"/>
    <cellStyle name="_서후-평은(투찰)_설계변경조서(병풍)2003.9_변경설계서" xfId="2905" xr:uid="{00000000-0005-0000-0000-0000F1030000}"/>
    <cellStyle name="_서후-평은(투찰)_설계변경조서(병풍)2003.9_복사본 설계변경현황" xfId="2906" xr:uid="{00000000-0005-0000-0000-0000F2030000}"/>
    <cellStyle name="_서후-평은(투찰)_설계변경조서(병풍)2003.9_복사본 설계변경현황_설계변경현황(병풍)" xfId="2907" xr:uid="{00000000-0005-0000-0000-0000F3030000}"/>
    <cellStyle name="_서후-평은(투찰)_설계변경조서(병풍)2003.9_복사본 설계변경현황_설계변경현황(병풍)_변경설계서" xfId="2908" xr:uid="{00000000-0005-0000-0000-0000F4030000}"/>
    <cellStyle name="_서후-평은(투찰)_설계변경조서(병풍)2003.9_복사본 설계변경현황_설계변경현황(병풍)_설계변경현황" xfId="2909" xr:uid="{00000000-0005-0000-0000-0000F5030000}"/>
    <cellStyle name="_서후-평은(투찰)_설계변경조서(병풍)2003.9_설계변경(병풍)2003.9" xfId="2910" xr:uid="{00000000-0005-0000-0000-0000F6030000}"/>
    <cellStyle name="_서후-평은(투찰)_설계변경조서(병풍)2003.9_설계변경(병풍)2003.9_변경설계서" xfId="2911" xr:uid="{00000000-0005-0000-0000-0000F7030000}"/>
    <cellStyle name="_서후-평은(투찰)_설계변경조서(병풍)2003.9_설계변경(병풍)2003.9_복사본 설계변경현황" xfId="2912" xr:uid="{00000000-0005-0000-0000-0000F8030000}"/>
    <cellStyle name="_서후-평은(투찰)_설계변경조서(병풍)2003.9_설계변경(병풍)2003.9_복사본 설계변경현황_설계변경현황(병풍)" xfId="2913" xr:uid="{00000000-0005-0000-0000-0000F9030000}"/>
    <cellStyle name="_서후-평은(투찰)_설계변경조서(병풍)2003.9_설계변경(병풍)2003.9_복사본 설계변경현황_설계변경현황(병풍)_변경설계서" xfId="2914" xr:uid="{00000000-0005-0000-0000-0000FA030000}"/>
    <cellStyle name="_서후-평은(투찰)_설계변경조서(병풍)2003.9_설계변경(병풍)2003.9_복사본 설계변경현황_설계변경현황(병풍)_설계변경현황" xfId="2915" xr:uid="{00000000-0005-0000-0000-0000FB030000}"/>
    <cellStyle name="_서후-평은(투찰)_설계변경조서(병풍)2003.9_설계변경(병풍)2003.9_설계변경현황" xfId="2916" xr:uid="{00000000-0005-0000-0000-0000FC030000}"/>
    <cellStyle name="_서후-평은(투찰)_설계변경조서(병풍)2003.9_설계변경현황" xfId="2917" xr:uid="{00000000-0005-0000-0000-0000FD030000}"/>
    <cellStyle name="_서후-평은(투찰)_설계변경현황" xfId="2918" xr:uid="{00000000-0005-0000-0000-0000FE030000}"/>
    <cellStyle name="_설계변경(병풍)2003.9" xfId="2919" xr:uid="{00000000-0005-0000-0000-0000FF030000}"/>
    <cellStyle name="_설계변경(병풍)2003.9_변경설계서" xfId="2920" xr:uid="{00000000-0005-0000-0000-000000040000}"/>
    <cellStyle name="_설계변경(병풍)2003.9_복사본 설계변경현황" xfId="2921" xr:uid="{00000000-0005-0000-0000-000001040000}"/>
    <cellStyle name="_설계변경(병풍)2003.9_복사본 설계변경현황_설계변경현황(병풍)" xfId="2922" xr:uid="{00000000-0005-0000-0000-000002040000}"/>
    <cellStyle name="_설계변경(병풍)2003.9_복사본 설계변경현황_설계변경현황(병풍)_변경설계서" xfId="2923" xr:uid="{00000000-0005-0000-0000-000003040000}"/>
    <cellStyle name="_설계변경(병풍)2003.9_복사본 설계변경현황_설계변경현황(병풍)_설계변경현황" xfId="2924" xr:uid="{00000000-0005-0000-0000-000004040000}"/>
    <cellStyle name="_설계변경(병풍)2003.9_설계변경현황" xfId="2925" xr:uid="{00000000-0005-0000-0000-000005040000}"/>
    <cellStyle name="_설계변경조서(병풍)2003.9" xfId="2926" xr:uid="{00000000-0005-0000-0000-000006040000}"/>
    <cellStyle name="_설계변경조서(병풍)2003.9_변경설계서" xfId="2927" xr:uid="{00000000-0005-0000-0000-000007040000}"/>
    <cellStyle name="_설계변경조서(병풍)2003.9_복사본 설계변경현황" xfId="2928" xr:uid="{00000000-0005-0000-0000-000008040000}"/>
    <cellStyle name="_설계변경조서(병풍)2003.9_복사본 설계변경현황_설계변경현황(병풍)" xfId="2929" xr:uid="{00000000-0005-0000-0000-000009040000}"/>
    <cellStyle name="_설계변경조서(병풍)2003.9_복사본 설계변경현황_설계변경현황(병풍)_변경설계서" xfId="2930" xr:uid="{00000000-0005-0000-0000-00000A040000}"/>
    <cellStyle name="_설계변경조서(병풍)2003.9_복사본 설계변경현황_설계변경현황(병풍)_설계변경현황" xfId="2931" xr:uid="{00000000-0005-0000-0000-00000B040000}"/>
    <cellStyle name="_설계변경조서(병풍)2003.9_설계변경(병풍)2003.9" xfId="2932" xr:uid="{00000000-0005-0000-0000-00000C040000}"/>
    <cellStyle name="_설계변경조서(병풍)2003.9_설계변경(병풍)2003.9_변경설계서" xfId="2933" xr:uid="{00000000-0005-0000-0000-00000D040000}"/>
    <cellStyle name="_설계변경조서(병풍)2003.9_설계변경(병풍)2003.9_복사본 설계변경현황" xfId="2934" xr:uid="{00000000-0005-0000-0000-00000E040000}"/>
    <cellStyle name="_설계변경조서(병풍)2003.9_설계변경(병풍)2003.9_복사본 설계변경현황_설계변경현황(병풍)" xfId="2935" xr:uid="{00000000-0005-0000-0000-00000F040000}"/>
    <cellStyle name="_설계변경조서(병풍)2003.9_설계변경(병풍)2003.9_복사본 설계변경현황_설계변경현황(병풍)_변경설계서" xfId="2936" xr:uid="{00000000-0005-0000-0000-000010040000}"/>
    <cellStyle name="_설계변경조서(병풍)2003.9_설계변경(병풍)2003.9_복사본 설계변경현황_설계변경현황(병풍)_설계변경현황" xfId="2937" xr:uid="{00000000-0005-0000-0000-000011040000}"/>
    <cellStyle name="_설계변경조서(병풍)2003.9_설계변경(병풍)2003.9_설계변경현황" xfId="2938" xr:uid="{00000000-0005-0000-0000-000012040000}"/>
    <cellStyle name="_설계변경조서(병풍)2003.9_설계변경현황" xfId="2939" xr:uid="{00000000-0005-0000-0000-000013040000}"/>
    <cellStyle name="_설계현황" xfId="2940" xr:uid="{00000000-0005-0000-0000-000014040000}"/>
    <cellStyle name="_소하천정비공사(2008.06" xfId="111" xr:uid="{00000000-0005-0000-0000-000015040000}"/>
    <cellStyle name="_수도권6단계 보상실적(현재까지)" xfId="112" xr:uid="{00000000-0005-0000-0000-000016040000}"/>
    <cellStyle name="_수도권6단계 보상실적(현재까지)_0902-2012(수자원공사 토지산출근거)" xfId="5251" xr:uid="{00000000-0005-0000-0000-000017040000}"/>
    <cellStyle name="_수도권6단계 보상실적(현재까지)_090603(수자원공사-중부권광역상수도,논산)" xfId="5252" xr:uid="{00000000-0005-0000-0000-000018040000}"/>
    <cellStyle name="_수도권6단계 보상실적(현재까지)_090603(수자원공사-중부권광역상수도,논산)_090603(수자원공사-중부권광역상수도,논산)-최종수정" xfId="5253" xr:uid="{00000000-0005-0000-0000-000019040000}"/>
    <cellStyle name="_수도권6단계 보상실적(현재까지)_1-1)전체사업(05년지목별)본사용" xfId="113" xr:uid="{00000000-0005-0000-0000-00001A040000}"/>
    <cellStyle name="_수도권6단계 보상실적(현재까지)_1-1)전체사업(05년지목별)본사용_0902-2012(수자원공사 토지산출근거)" xfId="5254" xr:uid="{00000000-0005-0000-0000-00001B040000}"/>
    <cellStyle name="_수도권6단계 보상실적(현재까지)_1-1)전체사업(05년지목별)본사용_090603(수자원공사-중부권광역상수도,논산)" xfId="5255" xr:uid="{00000000-0005-0000-0000-00001C040000}"/>
    <cellStyle name="_수도권6단계 보상실적(현재까지)_1-1)전체사업(05년지목별)본사용_090603(수자원공사-중부권광역상수도,논산)_090603(수자원공사-중부권광역상수도,논산)-최종수정" xfId="5256" xr:uid="{00000000-0005-0000-0000-00001D040000}"/>
    <cellStyle name="_수도권6단계 보상실적(현재까지)_1-1)전체사업(05년지목별)본사용_20060919(수정중) 수자원공사(논산) - 산출내역" xfId="5257" xr:uid="{00000000-0005-0000-0000-00001E040000}"/>
    <cellStyle name="_수도권6단계 보상실적(현재까지)_1-1)전체사업(05년지목별)본사용_20060919(수정중) 수자원공사(논산) - 산출내역_090603(수자원공사-중부권광역상수도,논산)-최종수정" xfId="5258" xr:uid="{00000000-0005-0000-0000-00001F040000}"/>
    <cellStyle name="_수도권6단계 보상실적(현재까지)_1-1)전체사업(05년지목별)본사용_수용재결8차(사업자제시액)지번별-작업중" xfId="5259" xr:uid="{00000000-0005-0000-0000-000020040000}"/>
    <cellStyle name="_수도권6단계 보상실적(현재까지)_1-1)전체사업(05년지목별)본사용_지장물산출" xfId="5260" xr:uid="{00000000-0005-0000-0000-000021040000}"/>
    <cellStyle name="_수도권6단계 보상실적(현재까지)_1-1)전체사업(05년지목별)본사용_홍수조절지" xfId="5261" xr:uid="{00000000-0005-0000-0000-000022040000}"/>
    <cellStyle name="_수도권6단계 보상실적(현재까지)_1-2)전체사업(05년지목별)현장송부용" xfId="114" xr:uid="{00000000-0005-0000-0000-000023040000}"/>
    <cellStyle name="_수도권6단계 보상실적(현재까지)_1-2)전체사업(05년지목별)현장송부용_0902-2012(수자원공사 토지산출근거)" xfId="5262" xr:uid="{00000000-0005-0000-0000-000024040000}"/>
    <cellStyle name="_수도권6단계 보상실적(현재까지)_1-2)전체사업(05년지목별)현장송부용_090603(수자원공사-중부권광역상수도,논산)" xfId="5263" xr:uid="{00000000-0005-0000-0000-000025040000}"/>
    <cellStyle name="_수도권6단계 보상실적(현재까지)_1-2)전체사업(05년지목별)현장송부용_090603(수자원공사-중부권광역상수도,논산)_090603(수자원공사-중부권광역상수도,논산)-최종수정" xfId="5264" xr:uid="{00000000-0005-0000-0000-000026040000}"/>
    <cellStyle name="_수도권6단계 보상실적(현재까지)_1-2)전체사업(05년지목별)현장송부용_20060919(수정중) 수자원공사(논산) - 산출내역" xfId="5265" xr:uid="{00000000-0005-0000-0000-000027040000}"/>
    <cellStyle name="_수도권6단계 보상실적(현재까지)_1-2)전체사업(05년지목별)현장송부용_20060919(수정중) 수자원공사(논산) - 산출내역_090603(수자원공사-중부권광역상수도,논산)-최종수정" xfId="5266" xr:uid="{00000000-0005-0000-0000-000028040000}"/>
    <cellStyle name="_수도권6단계 보상실적(현재까지)_1-2)전체사업(05년지목별)현장송부용_수용재결8차(사업자제시액)지번별-작업중" xfId="5267" xr:uid="{00000000-0005-0000-0000-000029040000}"/>
    <cellStyle name="_수도권6단계 보상실적(현재까지)_1-2)전체사업(05년지목별)현장송부용_지장물산출" xfId="5268" xr:uid="{00000000-0005-0000-0000-00002A040000}"/>
    <cellStyle name="_수도권6단계 보상실적(현재까지)_1-2)전체사업(05년지목별)현장송부용_홍수조절지" xfId="5269" xr:uid="{00000000-0005-0000-0000-00002B040000}"/>
    <cellStyle name="_수도권6단계 보상실적(현재까지)_20060919(수정중) 수자원공사(논산) - 산출내역" xfId="5270" xr:uid="{00000000-0005-0000-0000-00002C040000}"/>
    <cellStyle name="_수도권6단계 보상실적(현재까지)_20060919(수정중) 수자원공사(논산) - 산출내역_090603(수자원공사-중부권광역상수도,논산)-최종수정" xfId="5271" xr:uid="{00000000-0005-0000-0000-00002D040000}"/>
    <cellStyle name="_수도권6단계 보상실적(현재까지)_6단계 보상실적" xfId="115" xr:uid="{00000000-0005-0000-0000-00002E040000}"/>
    <cellStyle name="_수도권6단계 보상실적(현재까지)_6단계 보상실적_0902-2012(수자원공사 토지산출근거)" xfId="5272" xr:uid="{00000000-0005-0000-0000-00002F040000}"/>
    <cellStyle name="_수도권6단계 보상실적(현재까지)_6단계 보상실적_090603(수자원공사-중부권광역상수도,논산)" xfId="5273" xr:uid="{00000000-0005-0000-0000-000030040000}"/>
    <cellStyle name="_수도권6단계 보상실적(현재까지)_6단계 보상실적_090603(수자원공사-중부권광역상수도,논산)_090603(수자원공사-중부권광역상수도,논산)-최종수정" xfId="5274" xr:uid="{00000000-0005-0000-0000-000031040000}"/>
    <cellStyle name="_수도권6단계 보상실적(현재까지)_6단계 보상실적_1-1)전체사업(05년지목별)본사용" xfId="116" xr:uid="{00000000-0005-0000-0000-000032040000}"/>
    <cellStyle name="_수도권6단계 보상실적(현재까지)_6단계 보상실적_1-1)전체사업(05년지목별)본사용_0902-2012(수자원공사 토지산출근거)" xfId="5275" xr:uid="{00000000-0005-0000-0000-000033040000}"/>
    <cellStyle name="_수도권6단계 보상실적(현재까지)_6단계 보상실적_1-1)전체사업(05년지목별)본사용_090603(수자원공사-중부권광역상수도,논산)" xfId="5276" xr:uid="{00000000-0005-0000-0000-000034040000}"/>
    <cellStyle name="_수도권6단계 보상실적(현재까지)_6단계 보상실적_1-1)전체사업(05년지목별)본사용_090603(수자원공사-중부권광역상수도,논산)_090603(수자원공사-중부권광역상수도,논산)-최종수정" xfId="5277" xr:uid="{00000000-0005-0000-0000-000035040000}"/>
    <cellStyle name="_수도권6단계 보상실적(현재까지)_6단계 보상실적_1-1)전체사업(05년지목별)본사용_20060919(수정중) 수자원공사(논산) - 산출내역" xfId="5278" xr:uid="{00000000-0005-0000-0000-000036040000}"/>
    <cellStyle name="_수도권6단계 보상실적(현재까지)_6단계 보상실적_1-1)전체사업(05년지목별)본사용_20060919(수정중) 수자원공사(논산) - 산출내역_090603(수자원공사-중부권광역상수도,논산)-최종수정" xfId="5279" xr:uid="{00000000-0005-0000-0000-000037040000}"/>
    <cellStyle name="_수도권6단계 보상실적(현재까지)_6단계 보상실적_1-1)전체사업(05년지목별)본사용_수용재결8차(사업자제시액)지번별-작업중" xfId="5280" xr:uid="{00000000-0005-0000-0000-000038040000}"/>
    <cellStyle name="_수도권6단계 보상실적(현재까지)_6단계 보상실적_1-1)전체사업(05년지목별)본사용_지장물산출" xfId="5281" xr:uid="{00000000-0005-0000-0000-000039040000}"/>
    <cellStyle name="_수도권6단계 보상실적(현재까지)_6단계 보상실적_1-1)전체사업(05년지목별)본사용_홍수조절지" xfId="5282" xr:uid="{00000000-0005-0000-0000-00003A040000}"/>
    <cellStyle name="_수도권6단계 보상실적(현재까지)_6단계 보상실적_1-2)전체사업(05년지목별)현장송부용" xfId="117" xr:uid="{00000000-0005-0000-0000-00003B040000}"/>
    <cellStyle name="_수도권6단계 보상실적(현재까지)_6단계 보상실적_1-2)전체사업(05년지목별)현장송부용_0902-2012(수자원공사 토지산출근거)" xfId="5283" xr:uid="{00000000-0005-0000-0000-00003C040000}"/>
    <cellStyle name="_수도권6단계 보상실적(현재까지)_6단계 보상실적_1-2)전체사업(05년지목별)현장송부용_090603(수자원공사-중부권광역상수도,논산)" xfId="5284" xr:uid="{00000000-0005-0000-0000-00003D040000}"/>
    <cellStyle name="_수도권6단계 보상실적(현재까지)_6단계 보상실적_1-2)전체사업(05년지목별)현장송부용_090603(수자원공사-중부권광역상수도,논산)_090603(수자원공사-중부권광역상수도,논산)-최종수정" xfId="5285" xr:uid="{00000000-0005-0000-0000-00003E040000}"/>
    <cellStyle name="_수도권6단계 보상실적(현재까지)_6단계 보상실적_1-2)전체사업(05년지목별)현장송부용_20060919(수정중) 수자원공사(논산) - 산출내역" xfId="5286" xr:uid="{00000000-0005-0000-0000-00003F040000}"/>
    <cellStyle name="_수도권6단계 보상실적(현재까지)_6단계 보상실적_1-2)전체사업(05년지목별)현장송부용_20060919(수정중) 수자원공사(논산) - 산출내역_090603(수자원공사-중부권광역상수도,논산)-최종수정" xfId="5287" xr:uid="{00000000-0005-0000-0000-000040040000}"/>
    <cellStyle name="_수도권6단계 보상실적(현재까지)_6단계 보상실적_1-2)전체사업(05년지목별)현장송부용_수용재결8차(사업자제시액)지번별-작업중" xfId="5288" xr:uid="{00000000-0005-0000-0000-000041040000}"/>
    <cellStyle name="_수도권6단계 보상실적(현재까지)_6단계 보상실적_1-2)전체사업(05년지목별)현장송부용_지장물산출" xfId="5289" xr:uid="{00000000-0005-0000-0000-000042040000}"/>
    <cellStyle name="_수도권6단계 보상실적(현재까지)_6단계 보상실적_1-2)전체사업(05년지목별)현장송부용_홍수조절지" xfId="5290" xr:uid="{00000000-0005-0000-0000-000043040000}"/>
    <cellStyle name="_수도권6단계 보상실적(현재까지)_6단계 보상실적_20060919(수정중) 수자원공사(논산) - 산출내역" xfId="5291" xr:uid="{00000000-0005-0000-0000-000044040000}"/>
    <cellStyle name="_수도권6단계 보상실적(현재까지)_6단계 보상실적_20060919(수정중) 수자원공사(논산) - 산출내역_090603(수자원공사-중부권광역상수도,논산)-최종수정" xfId="5292" xr:uid="{00000000-0005-0000-0000-000045040000}"/>
    <cellStyle name="_수도권6단계 보상실적(현재까지)_6단계 보상실적_Sheet1" xfId="120" xr:uid="{00000000-0005-0000-0000-000046040000}"/>
    <cellStyle name="_수도권6단계 보상실적(현재까지)_6단계 보상실적_Sheet1_0902-2012(수자원공사 토지산출근거)" xfId="5293" xr:uid="{00000000-0005-0000-0000-000047040000}"/>
    <cellStyle name="_수도권6단계 보상실적(현재까지)_6단계 보상실적_Sheet1_090603(수자원공사-중부권광역상수도,논산)" xfId="5294" xr:uid="{00000000-0005-0000-0000-000048040000}"/>
    <cellStyle name="_수도권6단계 보상실적(현재까지)_6단계 보상실적_Sheet1_090603(수자원공사-중부권광역상수도,논산)_090603(수자원공사-중부권광역상수도,논산)-최종수정" xfId="5295" xr:uid="{00000000-0005-0000-0000-000049040000}"/>
    <cellStyle name="_수도권6단계 보상실적(현재까지)_6단계 보상실적_Sheet1_20060919(수정중) 수자원공사(논산) - 산출내역" xfId="5296" xr:uid="{00000000-0005-0000-0000-00004A040000}"/>
    <cellStyle name="_수도권6단계 보상실적(현재까지)_6단계 보상실적_Sheet1_20060919(수정중) 수자원공사(논산) - 산출내역_090603(수자원공사-중부권광역상수도,논산)-최종수정" xfId="5297" xr:uid="{00000000-0005-0000-0000-00004B040000}"/>
    <cellStyle name="_수도권6단계 보상실적(현재까지)_6단계 보상실적_Sheet1_수용재결8차(사업자제시액)지번별-작업중" xfId="5298" xr:uid="{00000000-0005-0000-0000-00004C040000}"/>
    <cellStyle name="_수도권6단계 보상실적(현재까지)_6단계 보상실적_Sheet1_지장물산출" xfId="5299" xr:uid="{00000000-0005-0000-0000-00004D040000}"/>
    <cellStyle name="_수도권6단계 보상실적(현재까지)_6단계 보상실적_Sheet1_홍수조절지" xfId="5300" xr:uid="{00000000-0005-0000-0000-00004E040000}"/>
    <cellStyle name="_수도권6단계 보상실적(현재까지)_6단계 보상실적_수용재결8차(사업자제시액)지번별-작업중" xfId="5301" xr:uid="{00000000-0005-0000-0000-00004F040000}"/>
    <cellStyle name="_수도권6단계 보상실적(현재까지)_6단계 보상실적_자료" xfId="118" xr:uid="{00000000-0005-0000-0000-000050040000}"/>
    <cellStyle name="_수도권6단계 보상실적(현재까지)_6단계 보상실적_자료_0902-2012(수자원공사 토지산출근거)" xfId="5302" xr:uid="{00000000-0005-0000-0000-000051040000}"/>
    <cellStyle name="_수도권6단계 보상실적(현재까지)_6단계 보상실적_자료_090603(수자원공사-중부권광역상수도,논산)" xfId="5303" xr:uid="{00000000-0005-0000-0000-000052040000}"/>
    <cellStyle name="_수도권6단계 보상실적(현재까지)_6단계 보상실적_자료_090603(수자원공사-중부권광역상수도,논산)_090603(수자원공사-중부권광역상수도,논산)-최종수정" xfId="5304" xr:uid="{00000000-0005-0000-0000-000053040000}"/>
    <cellStyle name="_수도권6단계 보상실적(현재까지)_6단계 보상실적_자료_20060919(수정중) 수자원공사(논산) - 산출내역" xfId="5305" xr:uid="{00000000-0005-0000-0000-000054040000}"/>
    <cellStyle name="_수도권6단계 보상실적(현재까지)_6단계 보상실적_자료_20060919(수정중) 수자원공사(논산) - 산출내역_090603(수자원공사-중부권광역상수도,논산)-최종수정" xfId="5306" xr:uid="{00000000-0005-0000-0000-000055040000}"/>
    <cellStyle name="_수도권6단계 보상실적(현재까지)_6단계 보상실적_자료_수용재결8차(사업자제시액)지번별-작업중" xfId="5307" xr:uid="{00000000-0005-0000-0000-000056040000}"/>
    <cellStyle name="_수도권6단계 보상실적(현재까지)_6단계 보상실적_자료_지장물산출" xfId="5308" xr:uid="{00000000-0005-0000-0000-000057040000}"/>
    <cellStyle name="_수도권6단계 보상실적(현재까지)_6단계 보상실적_자료_홍수조절지" xfId="5309" xr:uid="{00000000-0005-0000-0000-000058040000}"/>
    <cellStyle name="_수도권6단계 보상실적(현재까지)_6단계 보상실적_전체사업(05년지목별)" xfId="119" xr:uid="{00000000-0005-0000-0000-000059040000}"/>
    <cellStyle name="_수도권6단계 보상실적(현재까지)_6단계 보상실적_전체사업(05년지목별)_0902-2012(수자원공사 토지산출근거)" xfId="5310" xr:uid="{00000000-0005-0000-0000-00005A040000}"/>
    <cellStyle name="_수도권6단계 보상실적(현재까지)_6단계 보상실적_전체사업(05년지목별)_090603(수자원공사-중부권광역상수도,논산)" xfId="5311" xr:uid="{00000000-0005-0000-0000-00005B040000}"/>
    <cellStyle name="_수도권6단계 보상실적(현재까지)_6단계 보상실적_전체사업(05년지목별)_090603(수자원공사-중부권광역상수도,논산)_090603(수자원공사-중부권광역상수도,논산)-최종수정" xfId="5312" xr:uid="{00000000-0005-0000-0000-00005C040000}"/>
    <cellStyle name="_수도권6단계 보상실적(현재까지)_6단계 보상실적_전체사업(05년지목별)_20060919(수정중) 수자원공사(논산) - 산출내역" xfId="5313" xr:uid="{00000000-0005-0000-0000-00005D040000}"/>
    <cellStyle name="_수도권6단계 보상실적(현재까지)_6단계 보상실적_전체사업(05년지목별)_20060919(수정중) 수자원공사(논산) - 산출내역_090603(수자원공사-중부권광역상수도,논산)-최종수정" xfId="5314" xr:uid="{00000000-0005-0000-0000-00005E040000}"/>
    <cellStyle name="_수도권6단계 보상실적(현재까지)_6단계 보상실적_전체사업(05년지목별)_수용재결8차(사업자제시액)지번별-작업중" xfId="5315" xr:uid="{00000000-0005-0000-0000-00005F040000}"/>
    <cellStyle name="_수도권6단계 보상실적(현재까지)_6단계 보상실적_전체사업(05년지목별)_지장물산출" xfId="5316" xr:uid="{00000000-0005-0000-0000-000060040000}"/>
    <cellStyle name="_수도권6단계 보상실적(현재까지)_6단계 보상실적_전체사업(05년지목별)_홍수조절지" xfId="5317" xr:uid="{00000000-0005-0000-0000-000061040000}"/>
    <cellStyle name="_수도권6단계 보상실적(현재까지)_6단계 보상실적_지장물산출" xfId="5318" xr:uid="{00000000-0005-0000-0000-000062040000}"/>
    <cellStyle name="_수도권6단계 보상실적(현재까지)_6단계 보상실적_홍수조절지" xfId="5319" xr:uid="{00000000-0005-0000-0000-000063040000}"/>
    <cellStyle name="_수도권6단계 보상실적(현재까지)_Sheet1" xfId="123" xr:uid="{00000000-0005-0000-0000-000064040000}"/>
    <cellStyle name="_수도권6단계 보상실적(현재까지)_Sheet1_0902-2012(수자원공사 토지산출근거)" xfId="5320" xr:uid="{00000000-0005-0000-0000-000065040000}"/>
    <cellStyle name="_수도권6단계 보상실적(현재까지)_Sheet1_090603(수자원공사-중부권광역상수도,논산)" xfId="5321" xr:uid="{00000000-0005-0000-0000-000066040000}"/>
    <cellStyle name="_수도권6단계 보상실적(현재까지)_Sheet1_090603(수자원공사-중부권광역상수도,논산)_090603(수자원공사-중부권광역상수도,논산)-최종수정" xfId="5322" xr:uid="{00000000-0005-0000-0000-000067040000}"/>
    <cellStyle name="_수도권6단계 보상실적(현재까지)_Sheet1_20060919(수정중) 수자원공사(논산) - 산출내역" xfId="5323" xr:uid="{00000000-0005-0000-0000-000068040000}"/>
    <cellStyle name="_수도권6단계 보상실적(현재까지)_Sheet1_20060919(수정중) 수자원공사(논산) - 산출내역_090603(수자원공사-중부권광역상수도,논산)-최종수정" xfId="5324" xr:uid="{00000000-0005-0000-0000-000069040000}"/>
    <cellStyle name="_수도권6단계 보상실적(현재까지)_Sheet1_수용재결8차(사업자제시액)지번별-작업중" xfId="5325" xr:uid="{00000000-0005-0000-0000-00006A040000}"/>
    <cellStyle name="_수도권6단계 보상실적(현재까지)_Sheet1_지장물산출" xfId="5326" xr:uid="{00000000-0005-0000-0000-00006B040000}"/>
    <cellStyle name="_수도권6단계 보상실적(현재까지)_Sheet1_홍수조절지" xfId="5327" xr:uid="{00000000-0005-0000-0000-00006C040000}"/>
    <cellStyle name="_수도권6단계 보상실적(현재까지)_수용재결8차(사업자제시액)지번별-작업중" xfId="5328" xr:uid="{00000000-0005-0000-0000-00006D040000}"/>
    <cellStyle name="_수도권6단계 보상실적(현재까지)_자료" xfId="121" xr:uid="{00000000-0005-0000-0000-00006E040000}"/>
    <cellStyle name="_수도권6단계 보상실적(현재까지)_자료_0902-2012(수자원공사 토지산출근거)" xfId="5329" xr:uid="{00000000-0005-0000-0000-00006F040000}"/>
    <cellStyle name="_수도권6단계 보상실적(현재까지)_자료_090603(수자원공사-중부권광역상수도,논산)" xfId="5330" xr:uid="{00000000-0005-0000-0000-000070040000}"/>
    <cellStyle name="_수도권6단계 보상실적(현재까지)_자료_090603(수자원공사-중부권광역상수도,논산)_090603(수자원공사-중부권광역상수도,논산)-최종수정" xfId="5331" xr:uid="{00000000-0005-0000-0000-000071040000}"/>
    <cellStyle name="_수도권6단계 보상실적(현재까지)_자료_20060919(수정중) 수자원공사(논산) - 산출내역" xfId="5332" xr:uid="{00000000-0005-0000-0000-000072040000}"/>
    <cellStyle name="_수도권6단계 보상실적(현재까지)_자료_20060919(수정중) 수자원공사(논산) - 산출내역_090603(수자원공사-중부권광역상수도,논산)-최종수정" xfId="5333" xr:uid="{00000000-0005-0000-0000-000073040000}"/>
    <cellStyle name="_수도권6단계 보상실적(현재까지)_자료_수용재결8차(사업자제시액)지번별-작업중" xfId="5334" xr:uid="{00000000-0005-0000-0000-000074040000}"/>
    <cellStyle name="_수도권6단계 보상실적(현재까지)_자료_지장물산출" xfId="5335" xr:uid="{00000000-0005-0000-0000-000075040000}"/>
    <cellStyle name="_수도권6단계 보상실적(현재까지)_자료_홍수조절지" xfId="5336" xr:uid="{00000000-0005-0000-0000-000076040000}"/>
    <cellStyle name="_수도권6단계 보상실적(현재까지)_전체사업(05년지목별)" xfId="122" xr:uid="{00000000-0005-0000-0000-000077040000}"/>
    <cellStyle name="_수도권6단계 보상실적(현재까지)_전체사업(05년지목별)_0902-2012(수자원공사 토지산출근거)" xfId="5337" xr:uid="{00000000-0005-0000-0000-000078040000}"/>
    <cellStyle name="_수도권6단계 보상실적(현재까지)_전체사업(05년지목별)_090603(수자원공사-중부권광역상수도,논산)" xfId="5338" xr:uid="{00000000-0005-0000-0000-000079040000}"/>
    <cellStyle name="_수도권6단계 보상실적(현재까지)_전체사업(05년지목별)_090603(수자원공사-중부권광역상수도,논산)_090603(수자원공사-중부권광역상수도,논산)-최종수정" xfId="5339" xr:uid="{00000000-0005-0000-0000-00007A040000}"/>
    <cellStyle name="_수도권6단계 보상실적(현재까지)_전체사업(05년지목별)_20060919(수정중) 수자원공사(논산) - 산출내역" xfId="5340" xr:uid="{00000000-0005-0000-0000-00007B040000}"/>
    <cellStyle name="_수도권6단계 보상실적(현재까지)_전체사업(05년지목별)_20060919(수정중) 수자원공사(논산) - 산출내역_090603(수자원공사-중부권광역상수도,논산)-최종수정" xfId="5341" xr:uid="{00000000-0005-0000-0000-00007C040000}"/>
    <cellStyle name="_수도권6단계 보상실적(현재까지)_전체사업(05년지목별)_수용재결8차(사업자제시액)지번별-작업중" xfId="5342" xr:uid="{00000000-0005-0000-0000-00007D040000}"/>
    <cellStyle name="_수도권6단계 보상실적(현재까지)_전체사업(05년지목별)_지장물산출" xfId="5343" xr:uid="{00000000-0005-0000-0000-00007E040000}"/>
    <cellStyle name="_수도권6단계 보상실적(현재까지)_전체사업(05년지목별)_홍수조절지" xfId="5344" xr:uid="{00000000-0005-0000-0000-00007F040000}"/>
    <cellStyle name="_수도권6단계 보상실적(현재까지)_지장물산출" xfId="5345" xr:uid="{00000000-0005-0000-0000-000080040000}"/>
    <cellStyle name="_수도권6단계 보상실적(현재까지)_홍수조절지" xfId="5346" xr:uid="{00000000-0005-0000-0000-000081040000}"/>
    <cellStyle name="_수수료산출" xfId="2941" xr:uid="{00000000-0005-0000-0000-000082040000}"/>
    <cellStyle name="_수익가격(토지,건물)" xfId="2942" xr:uid="{00000000-0005-0000-0000-000083040000}"/>
    <cellStyle name="_신청서류" xfId="2943" xr:uid="{00000000-0005-0000-0000-000084040000}"/>
    <cellStyle name="_아세아(은평뉴타운)수수료산출" xfId="7560" xr:uid="{00000000-0005-0000-0000-000085040000}"/>
    <cellStyle name="_아시아" xfId="5347" xr:uid="{00000000-0005-0000-0000-000086040000}"/>
    <cellStyle name="_아포지구 인수인계서(3차)" xfId="2944" xr:uid="{00000000-0005-0000-0000-000087040000}"/>
    <cellStyle name="_암거수량" xfId="2945" xr:uid="{00000000-0005-0000-0000-000088040000}"/>
    <cellStyle name="_암거수량(2)" xfId="2946" xr:uid="{00000000-0005-0000-0000-000089040000}"/>
    <cellStyle name="_암거수량(2)_변경설계서" xfId="2947" xr:uid="{00000000-0005-0000-0000-00008A040000}"/>
    <cellStyle name="_암거수량(2)_복사본 설계변경현황" xfId="2948" xr:uid="{00000000-0005-0000-0000-00008B040000}"/>
    <cellStyle name="_암거수량(2)_복사본 설계변경현황_설계변경현황(병풍)" xfId="2949" xr:uid="{00000000-0005-0000-0000-00008C040000}"/>
    <cellStyle name="_암거수량(2)_복사본 설계변경현황_설계변경현황(병풍)_변경설계서" xfId="2950" xr:uid="{00000000-0005-0000-0000-00008D040000}"/>
    <cellStyle name="_암거수량(2)_복사본 설계변경현황_설계변경현황(병풍)_설계변경현황" xfId="2951" xr:uid="{00000000-0005-0000-0000-00008E040000}"/>
    <cellStyle name="_암거수량(2)_설계변경현황" xfId="2952" xr:uid="{00000000-0005-0000-0000-00008F040000}"/>
    <cellStyle name="_암거수량_변경설계서" xfId="2953" xr:uid="{00000000-0005-0000-0000-000090040000}"/>
    <cellStyle name="_암거수량_복사본 설계변경현황" xfId="2954" xr:uid="{00000000-0005-0000-0000-000091040000}"/>
    <cellStyle name="_암거수량_복사본 설계변경현황_설계변경현황(병풍)" xfId="2955" xr:uid="{00000000-0005-0000-0000-000092040000}"/>
    <cellStyle name="_암거수량_복사본 설계변경현황_설계변경현황(병풍)_변경설계서" xfId="2956" xr:uid="{00000000-0005-0000-0000-000093040000}"/>
    <cellStyle name="_암거수량_복사본 설계변경현황_설계변경현황(병풍)_설계변경현황" xfId="2957" xr:uid="{00000000-0005-0000-0000-000094040000}"/>
    <cellStyle name="_암거수량_설계변경현황" xfId="2958" xr:uid="{00000000-0005-0000-0000-000095040000}"/>
    <cellStyle name="_암거토공" xfId="2959" xr:uid="{00000000-0005-0000-0000-000096040000}"/>
    <cellStyle name="_암거토공(2.17)" xfId="2960" xr:uid="{00000000-0005-0000-0000-000097040000}"/>
    <cellStyle name="_야당리(2)" xfId="8982" xr:uid="{00000000-0005-0000-0000-000098040000}"/>
    <cellStyle name="_양식" xfId="2961" xr:uid="{00000000-0005-0000-0000-000099040000}"/>
    <cellStyle name="_양식_0707-02-18010(345kV영흥TL) 수정(version 2)" xfId="7561" xr:uid="{00000000-0005-0000-0000-00009A040000}"/>
    <cellStyle name="_양식_1" xfId="2962" xr:uid="{00000000-0005-0000-0000-00009B040000}"/>
    <cellStyle name="_양식_1_0707-02-18010(345kV영흥TL) 수정(version 2)" xfId="7562" xr:uid="{00000000-0005-0000-0000-00009C040000}"/>
    <cellStyle name="_양식_2" xfId="2963" xr:uid="{00000000-0005-0000-0000-00009D040000}"/>
    <cellStyle name="_양식_2_0707-02-18010(345kV영흥TL) 수정(version 2)" xfId="7563" xr:uid="{00000000-0005-0000-0000-00009E040000}"/>
    <cellStyle name="_양주-조서" xfId="2964" xr:uid="{00000000-0005-0000-0000-00009F040000}"/>
    <cellStyle name="_업무보고(050816)" xfId="7564" xr:uid="{00000000-0005-0000-0000-0000A0040000}"/>
    <cellStyle name="_연차별보상조서" xfId="124" xr:uid="{00000000-0005-0000-0000-0000A1040000}"/>
    <cellStyle name="_연차별보상조서_0902-2012(수자원공사 토지산출근거)" xfId="5348" xr:uid="{00000000-0005-0000-0000-0000A2040000}"/>
    <cellStyle name="_연차별보상조서_090603(수자원공사-중부권광역상수도,논산)" xfId="5349" xr:uid="{00000000-0005-0000-0000-0000A3040000}"/>
    <cellStyle name="_연차별보상조서_090603(수자원공사-중부권광역상수도,논산)_090603(수자원공사-중부권광역상수도,논산)-최종수정" xfId="5350" xr:uid="{00000000-0005-0000-0000-0000A4040000}"/>
    <cellStyle name="_연차별보상조서_1-1)전체사업(05년지목별)본사용" xfId="125" xr:uid="{00000000-0005-0000-0000-0000A5040000}"/>
    <cellStyle name="_연차별보상조서_1-1)전체사업(05년지목별)본사용_0902-2012(수자원공사 토지산출근거)" xfId="5351" xr:uid="{00000000-0005-0000-0000-0000A6040000}"/>
    <cellStyle name="_연차별보상조서_1-1)전체사업(05년지목별)본사용_090603(수자원공사-중부권광역상수도,논산)" xfId="5352" xr:uid="{00000000-0005-0000-0000-0000A7040000}"/>
    <cellStyle name="_연차별보상조서_1-1)전체사업(05년지목별)본사용_090603(수자원공사-중부권광역상수도,논산)_090603(수자원공사-중부권광역상수도,논산)-최종수정" xfId="5353" xr:uid="{00000000-0005-0000-0000-0000A8040000}"/>
    <cellStyle name="_연차별보상조서_1-1)전체사업(05년지목별)본사용_20060919(수정중) 수자원공사(논산) - 산출내역" xfId="5354" xr:uid="{00000000-0005-0000-0000-0000A9040000}"/>
    <cellStyle name="_연차별보상조서_1-1)전체사업(05년지목별)본사용_20060919(수정중) 수자원공사(논산) - 산출내역_090603(수자원공사-중부권광역상수도,논산)-최종수정" xfId="5355" xr:uid="{00000000-0005-0000-0000-0000AA040000}"/>
    <cellStyle name="_연차별보상조서_1-1)전체사업(05년지목별)본사용_수용재결8차(사업자제시액)지번별-작업중" xfId="5356" xr:uid="{00000000-0005-0000-0000-0000AB040000}"/>
    <cellStyle name="_연차별보상조서_1-1)전체사업(05년지목별)본사용_지장물산출" xfId="5357" xr:uid="{00000000-0005-0000-0000-0000AC040000}"/>
    <cellStyle name="_연차별보상조서_1-1)전체사업(05년지목별)본사용_홍수조절지" xfId="5358" xr:uid="{00000000-0005-0000-0000-0000AD040000}"/>
    <cellStyle name="_연차별보상조서_1-2)전체사업(05년지목별)현장송부용" xfId="126" xr:uid="{00000000-0005-0000-0000-0000AE040000}"/>
    <cellStyle name="_연차별보상조서_1-2)전체사업(05년지목별)현장송부용_0902-2012(수자원공사 토지산출근거)" xfId="5359" xr:uid="{00000000-0005-0000-0000-0000AF040000}"/>
    <cellStyle name="_연차별보상조서_1-2)전체사업(05년지목별)현장송부용_090603(수자원공사-중부권광역상수도,논산)" xfId="5360" xr:uid="{00000000-0005-0000-0000-0000B0040000}"/>
    <cellStyle name="_연차별보상조서_1-2)전체사업(05년지목별)현장송부용_090603(수자원공사-중부권광역상수도,논산)_090603(수자원공사-중부권광역상수도,논산)-최종수정" xfId="5361" xr:uid="{00000000-0005-0000-0000-0000B1040000}"/>
    <cellStyle name="_연차별보상조서_1-2)전체사업(05년지목별)현장송부용_20060919(수정중) 수자원공사(논산) - 산출내역" xfId="5362" xr:uid="{00000000-0005-0000-0000-0000B2040000}"/>
    <cellStyle name="_연차별보상조서_1-2)전체사업(05년지목별)현장송부용_20060919(수정중) 수자원공사(논산) - 산출내역_090603(수자원공사-중부권광역상수도,논산)-최종수정" xfId="5363" xr:uid="{00000000-0005-0000-0000-0000B3040000}"/>
    <cellStyle name="_연차별보상조서_1-2)전체사업(05년지목별)현장송부용_수용재결8차(사업자제시액)지번별-작업중" xfId="5364" xr:uid="{00000000-0005-0000-0000-0000B4040000}"/>
    <cellStyle name="_연차별보상조서_1-2)전체사업(05년지목별)현장송부용_지장물산출" xfId="5365" xr:uid="{00000000-0005-0000-0000-0000B5040000}"/>
    <cellStyle name="_연차별보상조서_1-2)전체사업(05년지목별)현장송부용_홍수조절지" xfId="5366" xr:uid="{00000000-0005-0000-0000-0000B6040000}"/>
    <cellStyle name="_연차별보상조서_1차 보상실적" xfId="127" xr:uid="{00000000-0005-0000-0000-0000B7040000}"/>
    <cellStyle name="_연차별보상조서_1차 보상실적_0902-2012(수자원공사 토지산출근거)" xfId="5367" xr:uid="{00000000-0005-0000-0000-0000B8040000}"/>
    <cellStyle name="_연차별보상조서_1차 보상실적_090603(수자원공사-중부권광역상수도,논산)" xfId="5368" xr:uid="{00000000-0005-0000-0000-0000B9040000}"/>
    <cellStyle name="_연차별보상조서_1차 보상실적_090603(수자원공사-중부권광역상수도,논산)_090603(수자원공사-중부권광역상수도,논산)-최종수정" xfId="5369" xr:uid="{00000000-0005-0000-0000-0000BA040000}"/>
    <cellStyle name="_연차별보상조서_1차 보상실적_20060919(수정중) 수자원공사(논산) - 산출내역" xfId="5370" xr:uid="{00000000-0005-0000-0000-0000BB040000}"/>
    <cellStyle name="_연차별보상조서_1차 보상실적_20060919(수정중) 수자원공사(논산) - 산출내역_090603(수자원공사-중부권광역상수도,논산)-최종수정" xfId="5371" xr:uid="{00000000-0005-0000-0000-0000BC040000}"/>
    <cellStyle name="_연차별보상조서_1차 보상실적_수용재결8차(사업자제시액)지번별-작업중" xfId="5372" xr:uid="{00000000-0005-0000-0000-0000BD040000}"/>
    <cellStyle name="_연차별보상조서_1차 보상실적_지장물산출" xfId="5373" xr:uid="{00000000-0005-0000-0000-0000BE040000}"/>
    <cellStyle name="_연차별보상조서_1차 보상실적_홍수조절지" xfId="5374" xr:uid="{00000000-0005-0000-0000-0000BF040000}"/>
    <cellStyle name="_연차별보상조서_20060919(수정중) 수자원공사(논산) - 산출내역" xfId="5375" xr:uid="{00000000-0005-0000-0000-0000C0040000}"/>
    <cellStyle name="_연차별보상조서_20060919(수정중) 수자원공사(논산) - 산출내역_090603(수자원공사-중부권광역상수도,논산)-최종수정" xfId="5376" xr:uid="{00000000-0005-0000-0000-0000C1040000}"/>
    <cellStyle name="_연차별보상조서_2차 보상실적" xfId="128" xr:uid="{00000000-0005-0000-0000-0000C2040000}"/>
    <cellStyle name="_연차별보상조서_2차 보상실적_0902-2012(수자원공사 토지산출근거)" xfId="5377" xr:uid="{00000000-0005-0000-0000-0000C3040000}"/>
    <cellStyle name="_연차별보상조서_2차 보상실적_090603(수자원공사-중부권광역상수도,논산)" xfId="5378" xr:uid="{00000000-0005-0000-0000-0000C4040000}"/>
    <cellStyle name="_연차별보상조서_2차 보상실적_090603(수자원공사-중부권광역상수도,논산)_090603(수자원공사-중부권광역상수도,논산)-최종수정" xfId="5379" xr:uid="{00000000-0005-0000-0000-0000C5040000}"/>
    <cellStyle name="_연차별보상조서_2차 보상실적_20060919(수정중) 수자원공사(논산) - 산출내역" xfId="5380" xr:uid="{00000000-0005-0000-0000-0000C6040000}"/>
    <cellStyle name="_연차별보상조서_2차 보상실적_20060919(수정중) 수자원공사(논산) - 산출내역_090603(수자원공사-중부권광역상수도,논산)-최종수정" xfId="5381" xr:uid="{00000000-0005-0000-0000-0000C7040000}"/>
    <cellStyle name="_연차별보상조서_2차 보상실적_수용재결8차(사업자제시액)지번별-작업중" xfId="5382" xr:uid="{00000000-0005-0000-0000-0000C8040000}"/>
    <cellStyle name="_연차별보상조서_2차 보상실적_지장물산출" xfId="5383" xr:uid="{00000000-0005-0000-0000-0000C9040000}"/>
    <cellStyle name="_연차별보상조서_2차 보상실적_홍수조절지" xfId="5384" xr:uid="{00000000-0005-0000-0000-0000CA040000}"/>
    <cellStyle name="_연차별보상조서_Book1" xfId="170" xr:uid="{00000000-0005-0000-0000-0000CB040000}"/>
    <cellStyle name="_연차별보상조서_Book1_0902-2012(수자원공사 토지산출근거)" xfId="5385" xr:uid="{00000000-0005-0000-0000-0000CC040000}"/>
    <cellStyle name="_연차별보상조서_Book1_090603(수자원공사-중부권광역상수도,논산)" xfId="5386" xr:uid="{00000000-0005-0000-0000-0000CD040000}"/>
    <cellStyle name="_연차별보상조서_Book1_090603(수자원공사-중부권광역상수도,논산)_090603(수자원공사-중부권광역상수도,논산)-최종수정" xfId="5387" xr:uid="{00000000-0005-0000-0000-0000CE040000}"/>
    <cellStyle name="_연차별보상조서_Book1_1-1)전체사업(05년지목별)본사용" xfId="171" xr:uid="{00000000-0005-0000-0000-0000CF040000}"/>
    <cellStyle name="_연차별보상조서_Book1_1-1)전체사업(05년지목별)본사용_0902-2012(수자원공사 토지산출근거)" xfId="5388" xr:uid="{00000000-0005-0000-0000-0000D0040000}"/>
    <cellStyle name="_연차별보상조서_Book1_1-1)전체사업(05년지목별)본사용_090603(수자원공사-중부권광역상수도,논산)" xfId="5389" xr:uid="{00000000-0005-0000-0000-0000D1040000}"/>
    <cellStyle name="_연차별보상조서_Book1_1-1)전체사업(05년지목별)본사용_090603(수자원공사-중부권광역상수도,논산)_090603(수자원공사-중부권광역상수도,논산)-최종수정" xfId="5390" xr:uid="{00000000-0005-0000-0000-0000D2040000}"/>
    <cellStyle name="_연차별보상조서_Book1_1-1)전체사업(05년지목별)본사용_20060919(수정중) 수자원공사(논산) - 산출내역" xfId="5391" xr:uid="{00000000-0005-0000-0000-0000D3040000}"/>
    <cellStyle name="_연차별보상조서_Book1_1-1)전체사업(05년지목별)본사용_20060919(수정중) 수자원공사(논산) - 산출내역_090603(수자원공사-중부권광역상수도,논산)-최종수정" xfId="5392" xr:uid="{00000000-0005-0000-0000-0000D4040000}"/>
    <cellStyle name="_연차별보상조서_Book1_1-1)전체사업(05년지목별)본사용_수용재결8차(사업자제시액)지번별-작업중" xfId="5393" xr:uid="{00000000-0005-0000-0000-0000D5040000}"/>
    <cellStyle name="_연차별보상조서_Book1_1-1)전체사업(05년지목별)본사용_지장물산출" xfId="5394" xr:uid="{00000000-0005-0000-0000-0000D6040000}"/>
    <cellStyle name="_연차별보상조서_Book1_1-1)전체사업(05년지목별)본사용_홍수조절지" xfId="5395" xr:uid="{00000000-0005-0000-0000-0000D7040000}"/>
    <cellStyle name="_연차별보상조서_Book1_1-2)전체사업(05년지목별)현장송부용" xfId="172" xr:uid="{00000000-0005-0000-0000-0000D8040000}"/>
    <cellStyle name="_연차별보상조서_Book1_1-2)전체사업(05년지목별)현장송부용_0902-2012(수자원공사 토지산출근거)" xfId="5396" xr:uid="{00000000-0005-0000-0000-0000D9040000}"/>
    <cellStyle name="_연차별보상조서_Book1_1-2)전체사업(05년지목별)현장송부용_090603(수자원공사-중부권광역상수도,논산)" xfId="5397" xr:uid="{00000000-0005-0000-0000-0000DA040000}"/>
    <cellStyle name="_연차별보상조서_Book1_1-2)전체사업(05년지목별)현장송부용_090603(수자원공사-중부권광역상수도,논산)_090603(수자원공사-중부권광역상수도,논산)-최종수정" xfId="5398" xr:uid="{00000000-0005-0000-0000-0000DB040000}"/>
    <cellStyle name="_연차별보상조서_Book1_1-2)전체사업(05년지목별)현장송부용_20060919(수정중) 수자원공사(논산) - 산출내역" xfId="5399" xr:uid="{00000000-0005-0000-0000-0000DC040000}"/>
    <cellStyle name="_연차별보상조서_Book1_1-2)전체사업(05년지목별)현장송부용_20060919(수정중) 수자원공사(논산) - 산출내역_090603(수자원공사-중부권광역상수도,논산)-최종수정" xfId="5400" xr:uid="{00000000-0005-0000-0000-0000DD040000}"/>
    <cellStyle name="_연차별보상조서_Book1_1-2)전체사업(05년지목별)현장송부용_수용재결8차(사업자제시액)지번별-작업중" xfId="5401" xr:uid="{00000000-0005-0000-0000-0000DE040000}"/>
    <cellStyle name="_연차별보상조서_Book1_1-2)전체사업(05년지목별)현장송부용_지장물산출" xfId="5402" xr:uid="{00000000-0005-0000-0000-0000DF040000}"/>
    <cellStyle name="_연차별보상조서_Book1_1-2)전체사업(05년지목별)현장송부용_홍수조절지" xfId="5403" xr:uid="{00000000-0005-0000-0000-0000E0040000}"/>
    <cellStyle name="_연차별보상조서_Book1_20060919(수정중) 수자원공사(논산) - 산출내역" xfId="5404" xr:uid="{00000000-0005-0000-0000-0000E1040000}"/>
    <cellStyle name="_연차별보상조서_Book1_20060919(수정중) 수자원공사(논산) - 산출내역_090603(수자원공사-중부권광역상수도,논산)-최종수정" xfId="5405" xr:uid="{00000000-0005-0000-0000-0000E2040000}"/>
    <cellStyle name="_연차별보상조서_Book1_Sheet1" xfId="175" xr:uid="{00000000-0005-0000-0000-0000E3040000}"/>
    <cellStyle name="_연차별보상조서_Book1_Sheet1_0902-2012(수자원공사 토지산출근거)" xfId="5406" xr:uid="{00000000-0005-0000-0000-0000E4040000}"/>
    <cellStyle name="_연차별보상조서_Book1_Sheet1_090603(수자원공사-중부권광역상수도,논산)" xfId="5407" xr:uid="{00000000-0005-0000-0000-0000E5040000}"/>
    <cellStyle name="_연차별보상조서_Book1_Sheet1_090603(수자원공사-중부권광역상수도,논산)_090603(수자원공사-중부권광역상수도,논산)-최종수정" xfId="5408" xr:uid="{00000000-0005-0000-0000-0000E6040000}"/>
    <cellStyle name="_연차별보상조서_Book1_Sheet1_20060919(수정중) 수자원공사(논산) - 산출내역" xfId="5409" xr:uid="{00000000-0005-0000-0000-0000E7040000}"/>
    <cellStyle name="_연차별보상조서_Book1_Sheet1_20060919(수정중) 수자원공사(논산) - 산출내역_090603(수자원공사-중부권광역상수도,논산)-최종수정" xfId="5410" xr:uid="{00000000-0005-0000-0000-0000E8040000}"/>
    <cellStyle name="_연차별보상조서_Book1_Sheet1_수용재결8차(사업자제시액)지번별-작업중" xfId="5411" xr:uid="{00000000-0005-0000-0000-0000E9040000}"/>
    <cellStyle name="_연차별보상조서_Book1_Sheet1_지장물산출" xfId="5412" xr:uid="{00000000-0005-0000-0000-0000EA040000}"/>
    <cellStyle name="_연차별보상조서_Book1_Sheet1_홍수조절지" xfId="5413" xr:uid="{00000000-0005-0000-0000-0000EB040000}"/>
    <cellStyle name="_연차별보상조서_Book1_수용재결8차(사업자제시액)지번별-작업중" xfId="5414" xr:uid="{00000000-0005-0000-0000-0000EC040000}"/>
    <cellStyle name="_연차별보상조서_Book1_자료" xfId="173" xr:uid="{00000000-0005-0000-0000-0000ED040000}"/>
    <cellStyle name="_연차별보상조서_Book1_자료_0902-2012(수자원공사 토지산출근거)" xfId="5415" xr:uid="{00000000-0005-0000-0000-0000EE040000}"/>
    <cellStyle name="_연차별보상조서_Book1_자료_090603(수자원공사-중부권광역상수도,논산)" xfId="5416" xr:uid="{00000000-0005-0000-0000-0000EF040000}"/>
    <cellStyle name="_연차별보상조서_Book1_자료_090603(수자원공사-중부권광역상수도,논산)_090603(수자원공사-중부권광역상수도,논산)-최종수정" xfId="5417" xr:uid="{00000000-0005-0000-0000-0000F0040000}"/>
    <cellStyle name="_연차별보상조서_Book1_자료_20060919(수정중) 수자원공사(논산) - 산출내역" xfId="5418" xr:uid="{00000000-0005-0000-0000-0000F1040000}"/>
    <cellStyle name="_연차별보상조서_Book1_자료_20060919(수정중) 수자원공사(논산) - 산출내역_090603(수자원공사-중부권광역상수도,논산)-최종수정" xfId="5419" xr:uid="{00000000-0005-0000-0000-0000F2040000}"/>
    <cellStyle name="_연차별보상조서_Book1_자료_수용재결8차(사업자제시액)지번별-작업중" xfId="5420" xr:uid="{00000000-0005-0000-0000-0000F3040000}"/>
    <cellStyle name="_연차별보상조서_Book1_자료_지장물산출" xfId="5421" xr:uid="{00000000-0005-0000-0000-0000F4040000}"/>
    <cellStyle name="_연차별보상조서_Book1_자료_홍수조절지" xfId="5422" xr:uid="{00000000-0005-0000-0000-0000F5040000}"/>
    <cellStyle name="_연차별보상조서_Book1_전체사업(05년지목별)" xfId="174" xr:uid="{00000000-0005-0000-0000-0000F6040000}"/>
    <cellStyle name="_연차별보상조서_Book1_전체사업(05년지목별)_0902-2012(수자원공사 토지산출근거)" xfId="5423" xr:uid="{00000000-0005-0000-0000-0000F7040000}"/>
    <cellStyle name="_연차별보상조서_Book1_전체사업(05년지목별)_090603(수자원공사-중부권광역상수도,논산)" xfId="5424" xr:uid="{00000000-0005-0000-0000-0000F8040000}"/>
    <cellStyle name="_연차별보상조서_Book1_전체사업(05년지목별)_090603(수자원공사-중부권광역상수도,논산)_090603(수자원공사-중부권광역상수도,논산)-최종수정" xfId="5425" xr:uid="{00000000-0005-0000-0000-0000F9040000}"/>
    <cellStyle name="_연차별보상조서_Book1_전체사업(05년지목별)_20060919(수정중) 수자원공사(논산) - 산출내역" xfId="5426" xr:uid="{00000000-0005-0000-0000-0000FA040000}"/>
    <cellStyle name="_연차별보상조서_Book1_전체사업(05년지목별)_20060919(수정중) 수자원공사(논산) - 산출내역_090603(수자원공사-중부권광역상수도,논산)-최종수정" xfId="5427" xr:uid="{00000000-0005-0000-0000-0000FB040000}"/>
    <cellStyle name="_연차별보상조서_Book1_전체사업(05년지목별)_수용재결8차(사업자제시액)지번별-작업중" xfId="5428" xr:uid="{00000000-0005-0000-0000-0000FC040000}"/>
    <cellStyle name="_연차별보상조서_Book1_전체사업(05년지목별)_지장물산출" xfId="5429" xr:uid="{00000000-0005-0000-0000-0000FD040000}"/>
    <cellStyle name="_연차별보상조서_Book1_전체사업(05년지목별)_홍수조절지" xfId="5430" xr:uid="{00000000-0005-0000-0000-0000FE040000}"/>
    <cellStyle name="_연차별보상조서_Book1_지장물산출" xfId="5431" xr:uid="{00000000-0005-0000-0000-0000FF040000}"/>
    <cellStyle name="_연차별보상조서_Book1_홍수조절지" xfId="5432" xr:uid="{00000000-0005-0000-0000-000000050000}"/>
    <cellStyle name="_연차별보상조서_Sheet1" xfId="176" xr:uid="{00000000-0005-0000-0000-000001050000}"/>
    <cellStyle name="_연차별보상조서_Sheet1_0902-2012(수자원공사 토지산출근거)" xfId="5433" xr:uid="{00000000-0005-0000-0000-000002050000}"/>
    <cellStyle name="_연차별보상조서_Sheet1_090603(수자원공사-중부권광역상수도,논산)" xfId="5434" xr:uid="{00000000-0005-0000-0000-000003050000}"/>
    <cellStyle name="_연차별보상조서_Sheet1_090603(수자원공사-중부권광역상수도,논산)_090603(수자원공사-중부권광역상수도,논산)-최종수정" xfId="5435" xr:uid="{00000000-0005-0000-0000-000004050000}"/>
    <cellStyle name="_연차별보상조서_Sheet1_20060919(수정중) 수자원공사(논산) - 산출내역" xfId="5436" xr:uid="{00000000-0005-0000-0000-000005050000}"/>
    <cellStyle name="_연차별보상조서_Sheet1_20060919(수정중) 수자원공사(논산) - 산출내역_090603(수자원공사-중부권광역상수도,논산)-최종수정" xfId="5437" xr:uid="{00000000-0005-0000-0000-000006050000}"/>
    <cellStyle name="_연차별보상조서_Sheet1_수용재결8차(사업자제시액)지번별-작업중" xfId="5438" xr:uid="{00000000-0005-0000-0000-000007050000}"/>
    <cellStyle name="_연차별보상조서_Sheet1_지장물산출" xfId="5439" xr:uid="{00000000-0005-0000-0000-000008050000}"/>
    <cellStyle name="_연차별보상조서_Sheet1_홍수조절지" xfId="5440" xr:uid="{00000000-0005-0000-0000-000009050000}"/>
    <cellStyle name="_연차별보상조서_수용재결8차(사업자제시액)지번별-작업중" xfId="5441" xr:uid="{00000000-0005-0000-0000-00000A050000}"/>
    <cellStyle name="_연차별보상조서_연차별보상조서" xfId="129" xr:uid="{00000000-0005-0000-0000-00000B050000}"/>
    <cellStyle name="_연차별보상조서_연차별보상조서_0902-2012(수자원공사 토지산출근거)" xfId="5442" xr:uid="{00000000-0005-0000-0000-00000C050000}"/>
    <cellStyle name="_연차별보상조서_연차별보상조서_090603(수자원공사-중부권광역상수도,논산)" xfId="5443" xr:uid="{00000000-0005-0000-0000-00000D050000}"/>
    <cellStyle name="_연차별보상조서_연차별보상조서_090603(수자원공사-중부권광역상수도,논산)_090603(수자원공사-중부권광역상수도,논산)-최종수정" xfId="5444" xr:uid="{00000000-0005-0000-0000-00000E050000}"/>
    <cellStyle name="_연차별보상조서_연차별보상조서_1-1)전체사업(05년지목별)본사용" xfId="130" xr:uid="{00000000-0005-0000-0000-00000F050000}"/>
    <cellStyle name="_연차별보상조서_연차별보상조서_1-1)전체사업(05년지목별)본사용_0902-2012(수자원공사 토지산출근거)" xfId="5445" xr:uid="{00000000-0005-0000-0000-000010050000}"/>
    <cellStyle name="_연차별보상조서_연차별보상조서_1-1)전체사업(05년지목별)본사용_090603(수자원공사-중부권광역상수도,논산)" xfId="5446" xr:uid="{00000000-0005-0000-0000-000011050000}"/>
    <cellStyle name="_연차별보상조서_연차별보상조서_1-1)전체사업(05년지목별)본사용_090603(수자원공사-중부권광역상수도,논산)_090603(수자원공사-중부권광역상수도,논산)-최종수정" xfId="5447" xr:uid="{00000000-0005-0000-0000-000012050000}"/>
    <cellStyle name="_연차별보상조서_연차별보상조서_1-1)전체사업(05년지목별)본사용_20060919(수정중) 수자원공사(논산) - 산출내역" xfId="5448" xr:uid="{00000000-0005-0000-0000-000013050000}"/>
    <cellStyle name="_연차별보상조서_연차별보상조서_1-1)전체사업(05년지목별)본사용_20060919(수정중) 수자원공사(논산) - 산출내역_090603(수자원공사-중부권광역상수도,논산)-최종수정" xfId="5449" xr:uid="{00000000-0005-0000-0000-000014050000}"/>
    <cellStyle name="_연차별보상조서_연차별보상조서_1-1)전체사업(05년지목별)본사용_수용재결8차(사업자제시액)지번별-작업중" xfId="5450" xr:uid="{00000000-0005-0000-0000-000015050000}"/>
    <cellStyle name="_연차별보상조서_연차별보상조서_1-1)전체사업(05년지목별)본사용_지장물산출" xfId="5451" xr:uid="{00000000-0005-0000-0000-000016050000}"/>
    <cellStyle name="_연차별보상조서_연차별보상조서_1-1)전체사업(05년지목별)본사용_홍수조절지" xfId="5452" xr:uid="{00000000-0005-0000-0000-000017050000}"/>
    <cellStyle name="_연차별보상조서_연차별보상조서_1-2)전체사업(05년지목별)현장송부용" xfId="131" xr:uid="{00000000-0005-0000-0000-000018050000}"/>
    <cellStyle name="_연차별보상조서_연차별보상조서_1-2)전체사업(05년지목별)현장송부용_0902-2012(수자원공사 토지산출근거)" xfId="5453" xr:uid="{00000000-0005-0000-0000-000019050000}"/>
    <cellStyle name="_연차별보상조서_연차별보상조서_1-2)전체사업(05년지목별)현장송부용_090603(수자원공사-중부권광역상수도,논산)" xfId="5454" xr:uid="{00000000-0005-0000-0000-00001A050000}"/>
    <cellStyle name="_연차별보상조서_연차별보상조서_1-2)전체사업(05년지목별)현장송부용_090603(수자원공사-중부권광역상수도,논산)_090603(수자원공사-중부권광역상수도,논산)-최종수정" xfId="5455" xr:uid="{00000000-0005-0000-0000-00001B050000}"/>
    <cellStyle name="_연차별보상조서_연차별보상조서_1-2)전체사업(05년지목별)현장송부용_20060919(수정중) 수자원공사(논산) - 산출내역" xfId="5456" xr:uid="{00000000-0005-0000-0000-00001C050000}"/>
    <cellStyle name="_연차별보상조서_연차별보상조서_1-2)전체사업(05년지목별)현장송부용_20060919(수정중) 수자원공사(논산) - 산출내역_090603(수자원공사-중부권광역상수도,논산)-최종수정" xfId="5457" xr:uid="{00000000-0005-0000-0000-00001D050000}"/>
    <cellStyle name="_연차별보상조서_연차별보상조서_1-2)전체사업(05년지목별)현장송부용_수용재결8차(사업자제시액)지번별-작업중" xfId="5458" xr:uid="{00000000-0005-0000-0000-00001E050000}"/>
    <cellStyle name="_연차별보상조서_연차별보상조서_1-2)전체사업(05년지목별)현장송부용_지장물산출" xfId="5459" xr:uid="{00000000-0005-0000-0000-00001F050000}"/>
    <cellStyle name="_연차별보상조서_연차별보상조서_1-2)전체사업(05년지목별)현장송부용_홍수조절지" xfId="5460" xr:uid="{00000000-0005-0000-0000-000020050000}"/>
    <cellStyle name="_연차별보상조서_연차별보상조서_1차 보상실적" xfId="132" xr:uid="{00000000-0005-0000-0000-000021050000}"/>
    <cellStyle name="_연차별보상조서_연차별보상조서_1차 보상실적_0902-2012(수자원공사 토지산출근거)" xfId="5461" xr:uid="{00000000-0005-0000-0000-000022050000}"/>
    <cellStyle name="_연차별보상조서_연차별보상조서_1차 보상실적_090603(수자원공사-중부권광역상수도,논산)" xfId="5462" xr:uid="{00000000-0005-0000-0000-000023050000}"/>
    <cellStyle name="_연차별보상조서_연차별보상조서_1차 보상실적_090603(수자원공사-중부권광역상수도,논산)_090603(수자원공사-중부권광역상수도,논산)-최종수정" xfId="5463" xr:uid="{00000000-0005-0000-0000-000024050000}"/>
    <cellStyle name="_연차별보상조서_연차별보상조서_1차 보상실적_1-1)전체사업(05년지목별)본사용" xfId="133" xr:uid="{00000000-0005-0000-0000-000025050000}"/>
    <cellStyle name="_연차별보상조서_연차별보상조서_1차 보상실적_1-1)전체사업(05년지목별)본사용_0902-2012(수자원공사 토지산출근거)" xfId="5464" xr:uid="{00000000-0005-0000-0000-000026050000}"/>
    <cellStyle name="_연차별보상조서_연차별보상조서_1차 보상실적_1-1)전체사업(05년지목별)본사용_090603(수자원공사-중부권광역상수도,논산)" xfId="5465" xr:uid="{00000000-0005-0000-0000-000027050000}"/>
    <cellStyle name="_연차별보상조서_연차별보상조서_1차 보상실적_1-1)전체사업(05년지목별)본사용_090603(수자원공사-중부권광역상수도,논산)_090603(수자원공사-중부권광역상수도,논산)-최종수정" xfId="5466" xr:uid="{00000000-0005-0000-0000-000028050000}"/>
    <cellStyle name="_연차별보상조서_연차별보상조서_1차 보상실적_1-1)전체사업(05년지목별)본사용_20060919(수정중) 수자원공사(논산) - 산출내역" xfId="5467" xr:uid="{00000000-0005-0000-0000-000029050000}"/>
    <cellStyle name="_연차별보상조서_연차별보상조서_1차 보상실적_1-1)전체사업(05년지목별)본사용_20060919(수정중) 수자원공사(논산) - 산출내역_090603(수자원공사-중부권광역상수도,논산)-최종수정" xfId="5468" xr:uid="{00000000-0005-0000-0000-00002A050000}"/>
    <cellStyle name="_연차별보상조서_연차별보상조서_1차 보상실적_1-1)전체사업(05년지목별)본사용_수용재결8차(사업자제시액)지번별-작업중" xfId="5469" xr:uid="{00000000-0005-0000-0000-00002B050000}"/>
    <cellStyle name="_연차별보상조서_연차별보상조서_1차 보상실적_1-1)전체사업(05년지목별)본사용_지장물산출" xfId="5470" xr:uid="{00000000-0005-0000-0000-00002C050000}"/>
    <cellStyle name="_연차별보상조서_연차별보상조서_1차 보상실적_1-1)전체사업(05년지목별)본사용_홍수조절지" xfId="5471" xr:uid="{00000000-0005-0000-0000-00002D050000}"/>
    <cellStyle name="_연차별보상조서_연차별보상조서_1차 보상실적_1-2)전체사업(05년지목별)현장송부용" xfId="134" xr:uid="{00000000-0005-0000-0000-00002E050000}"/>
    <cellStyle name="_연차별보상조서_연차별보상조서_1차 보상실적_1-2)전체사업(05년지목별)현장송부용_0902-2012(수자원공사 토지산출근거)" xfId="5472" xr:uid="{00000000-0005-0000-0000-00002F050000}"/>
    <cellStyle name="_연차별보상조서_연차별보상조서_1차 보상실적_1-2)전체사업(05년지목별)현장송부용_090603(수자원공사-중부권광역상수도,논산)" xfId="5473" xr:uid="{00000000-0005-0000-0000-000030050000}"/>
    <cellStyle name="_연차별보상조서_연차별보상조서_1차 보상실적_1-2)전체사업(05년지목별)현장송부용_090603(수자원공사-중부권광역상수도,논산)_090603(수자원공사-중부권광역상수도,논산)-최종수정" xfId="5474" xr:uid="{00000000-0005-0000-0000-000031050000}"/>
    <cellStyle name="_연차별보상조서_연차별보상조서_1차 보상실적_1-2)전체사업(05년지목별)현장송부용_20060919(수정중) 수자원공사(논산) - 산출내역" xfId="5475" xr:uid="{00000000-0005-0000-0000-000032050000}"/>
    <cellStyle name="_연차별보상조서_연차별보상조서_1차 보상실적_1-2)전체사업(05년지목별)현장송부용_20060919(수정중) 수자원공사(논산) - 산출내역_090603(수자원공사-중부권광역상수도,논산)-최종수정" xfId="5476" xr:uid="{00000000-0005-0000-0000-000033050000}"/>
    <cellStyle name="_연차별보상조서_연차별보상조서_1차 보상실적_1-2)전체사업(05년지목별)현장송부용_수용재결8차(사업자제시액)지번별-작업중" xfId="5477" xr:uid="{00000000-0005-0000-0000-000034050000}"/>
    <cellStyle name="_연차별보상조서_연차별보상조서_1차 보상실적_1-2)전체사업(05년지목별)현장송부용_지장물산출" xfId="5478" xr:uid="{00000000-0005-0000-0000-000035050000}"/>
    <cellStyle name="_연차별보상조서_연차별보상조서_1차 보상실적_1-2)전체사업(05년지목별)현장송부용_홍수조절지" xfId="5479" xr:uid="{00000000-0005-0000-0000-000036050000}"/>
    <cellStyle name="_연차별보상조서_연차별보상조서_1차 보상실적_1차 보상실적" xfId="135" xr:uid="{00000000-0005-0000-0000-000037050000}"/>
    <cellStyle name="_연차별보상조서_연차별보상조서_1차 보상실적_1차 보상실적_0902-2012(수자원공사 토지산출근거)" xfId="5480" xr:uid="{00000000-0005-0000-0000-000038050000}"/>
    <cellStyle name="_연차별보상조서_연차별보상조서_1차 보상실적_1차 보상실적_090603(수자원공사-중부권광역상수도,논산)" xfId="5481" xr:uid="{00000000-0005-0000-0000-000039050000}"/>
    <cellStyle name="_연차별보상조서_연차별보상조서_1차 보상실적_1차 보상실적_090603(수자원공사-중부권광역상수도,논산)_090603(수자원공사-중부권광역상수도,논산)-최종수정" xfId="5482" xr:uid="{00000000-0005-0000-0000-00003A050000}"/>
    <cellStyle name="_연차별보상조서_연차별보상조서_1차 보상실적_1차 보상실적_20060919(수정중) 수자원공사(논산) - 산출내역" xfId="5483" xr:uid="{00000000-0005-0000-0000-00003B050000}"/>
    <cellStyle name="_연차별보상조서_연차별보상조서_1차 보상실적_1차 보상실적_20060919(수정중) 수자원공사(논산) - 산출내역_090603(수자원공사-중부권광역상수도,논산)-최종수정" xfId="5484" xr:uid="{00000000-0005-0000-0000-00003C050000}"/>
    <cellStyle name="_연차별보상조서_연차별보상조서_1차 보상실적_1차 보상실적_수용재결8차(사업자제시액)지번별-작업중" xfId="5485" xr:uid="{00000000-0005-0000-0000-00003D050000}"/>
    <cellStyle name="_연차별보상조서_연차별보상조서_1차 보상실적_1차 보상실적_지장물산출" xfId="5486" xr:uid="{00000000-0005-0000-0000-00003E050000}"/>
    <cellStyle name="_연차별보상조서_연차별보상조서_1차 보상실적_1차 보상실적_홍수조절지" xfId="5487" xr:uid="{00000000-0005-0000-0000-00003F050000}"/>
    <cellStyle name="_연차별보상조서_연차별보상조서_1차 보상실적_20060919(수정중) 수자원공사(논산) - 산출내역" xfId="5488" xr:uid="{00000000-0005-0000-0000-000040050000}"/>
    <cellStyle name="_연차별보상조서_연차별보상조서_1차 보상실적_20060919(수정중) 수자원공사(논산) - 산출내역_090603(수자원공사-중부권광역상수도,논산)-최종수정" xfId="5489" xr:uid="{00000000-0005-0000-0000-000041050000}"/>
    <cellStyle name="_연차별보상조서_연차별보상조서_1차 보상실적_Book1" xfId="138" xr:uid="{00000000-0005-0000-0000-000042050000}"/>
    <cellStyle name="_연차별보상조서_연차별보상조서_1차 보상실적_Book1_0902-2012(수자원공사 토지산출근거)" xfId="5490" xr:uid="{00000000-0005-0000-0000-000043050000}"/>
    <cellStyle name="_연차별보상조서_연차별보상조서_1차 보상실적_Book1_090603(수자원공사-중부권광역상수도,논산)" xfId="5491" xr:uid="{00000000-0005-0000-0000-000044050000}"/>
    <cellStyle name="_연차별보상조서_연차별보상조서_1차 보상실적_Book1_090603(수자원공사-중부권광역상수도,논산)_090603(수자원공사-중부권광역상수도,논산)-최종수정" xfId="5492" xr:uid="{00000000-0005-0000-0000-000045050000}"/>
    <cellStyle name="_연차별보상조서_연차별보상조서_1차 보상실적_Book1_1-1)전체사업(05년지목별)본사용" xfId="139" xr:uid="{00000000-0005-0000-0000-000046050000}"/>
    <cellStyle name="_연차별보상조서_연차별보상조서_1차 보상실적_Book1_1-1)전체사업(05년지목별)본사용_0902-2012(수자원공사 토지산출근거)" xfId="5493" xr:uid="{00000000-0005-0000-0000-000047050000}"/>
    <cellStyle name="_연차별보상조서_연차별보상조서_1차 보상실적_Book1_1-1)전체사업(05년지목별)본사용_090603(수자원공사-중부권광역상수도,논산)" xfId="5494" xr:uid="{00000000-0005-0000-0000-000048050000}"/>
    <cellStyle name="_연차별보상조서_연차별보상조서_1차 보상실적_Book1_1-1)전체사업(05년지목별)본사용_090603(수자원공사-중부권광역상수도,논산)_090603(수자원공사-중부권광역상수도,논산)-최종수정" xfId="5495" xr:uid="{00000000-0005-0000-0000-000049050000}"/>
    <cellStyle name="_연차별보상조서_연차별보상조서_1차 보상실적_Book1_1-1)전체사업(05년지목별)본사용_20060919(수정중) 수자원공사(논산) - 산출내역" xfId="5496" xr:uid="{00000000-0005-0000-0000-00004A050000}"/>
    <cellStyle name="_연차별보상조서_연차별보상조서_1차 보상실적_Book1_1-1)전체사업(05년지목별)본사용_20060919(수정중) 수자원공사(논산) - 산출내역_090603(수자원공사-중부권광역상수도,논산)-최종수정" xfId="5497" xr:uid="{00000000-0005-0000-0000-00004B050000}"/>
    <cellStyle name="_연차별보상조서_연차별보상조서_1차 보상실적_Book1_1-1)전체사업(05년지목별)본사용_수용재결8차(사업자제시액)지번별-작업중" xfId="5498" xr:uid="{00000000-0005-0000-0000-00004C050000}"/>
    <cellStyle name="_연차별보상조서_연차별보상조서_1차 보상실적_Book1_1-1)전체사업(05년지목별)본사용_지장물산출" xfId="5499" xr:uid="{00000000-0005-0000-0000-00004D050000}"/>
    <cellStyle name="_연차별보상조서_연차별보상조서_1차 보상실적_Book1_1-1)전체사업(05년지목별)본사용_홍수조절지" xfId="5500" xr:uid="{00000000-0005-0000-0000-00004E050000}"/>
    <cellStyle name="_연차별보상조서_연차별보상조서_1차 보상실적_Book1_1-2)전체사업(05년지목별)현장송부용" xfId="140" xr:uid="{00000000-0005-0000-0000-00004F050000}"/>
    <cellStyle name="_연차별보상조서_연차별보상조서_1차 보상실적_Book1_1-2)전체사업(05년지목별)현장송부용_0902-2012(수자원공사 토지산출근거)" xfId="5501" xr:uid="{00000000-0005-0000-0000-000050050000}"/>
    <cellStyle name="_연차별보상조서_연차별보상조서_1차 보상실적_Book1_1-2)전체사업(05년지목별)현장송부용_090603(수자원공사-중부권광역상수도,논산)" xfId="5502" xr:uid="{00000000-0005-0000-0000-000051050000}"/>
    <cellStyle name="_연차별보상조서_연차별보상조서_1차 보상실적_Book1_1-2)전체사업(05년지목별)현장송부용_090603(수자원공사-중부권광역상수도,논산)_090603(수자원공사-중부권광역상수도,논산)-최종수정" xfId="5503" xr:uid="{00000000-0005-0000-0000-000052050000}"/>
    <cellStyle name="_연차별보상조서_연차별보상조서_1차 보상실적_Book1_1-2)전체사업(05년지목별)현장송부용_20060919(수정중) 수자원공사(논산) - 산출내역" xfId="5504" xr:uid="{00000000-0005-0000-0000-000053050000}"/>
    <cellStyle name="_연차별보상조서_연차별보상조서_1차 보상실적_Book1_1-2)전체사업(05년지목별)현장송부용_20060919(수정중) 수자원공사(논산) - 산출내역_090603(수자원공사-중부권광역상수도,논산)-최종수정" xfId="5505" xr:uid="{00000000-0005-0000-0000-000054050000}"/>
    <cellStyle name="_연차별보상조서_연차별보상조서_1차 보상실적_Book1_1-2)전체사업(05년지목별)현장송부용_수용재결8차(사업자제시액)지번별-작업중" xfId="5506" xr:uid="{00000000-0005-0000-0000-000055050000}"/>
    <cellStyle name="_연차별보상조서_연차별보상조서_1차 보상실적_Book1_1-2)전체사업(05년지목별)현장송부용_지장물산출" xfId="5507" xr:uid="{00000000-0005-0000-0000-000056050000}"/>
    <cellStyle name="_연차별보상조서_연차별보상조서_1차 보상실적_Book1_1-2)전체사업(05년지목별)현장송부용_홍수조절지" xfId="5508" xr:uid="{00000000-0005-0000-0000-000057050000}"/>
    <cellStyle name="_연차별보상조서_연차별보상조서_1차 보상실적_Book1_20060919(수정중) 수자원공사(논산) - 산출내역" xfId="5509" xr:uid="{00000000-0005-0000-0000-000058050000}"/>
    <cellStyle name="_연차별보상조서_연차별보상조서_1차 보상실적_Book1_20060919(수정중) 수자원공사(논산) - 산출내역_090603(수자원공사-중부권광역상수도,논산)-최종수정" xfId="5510" xr:uid="{00000000-0005-0000-0000-000059050000}"/>
    <cellStyle name="_연차별보상조서_연차별보상조서_1차 보상실적_Book1_Sheet1" xfId="143" xr:uid="{00000000-0005-0000-0000-00005A050000}"/>
    <cellStyle name="_연차별보상조서_연차별보상조서_1차 보상실적_Book1_Sheet1_0902-2012(수자원공사 토지산출근거)" xfId="5511" xr:uid="{00000000-0005-0000-0000-00005B050000}"/>
    <cellStyle name="_연차별보상조서_연차별보상조서_1차 보상실적_Book1_Sheet1_090603(수자원공사-중부권광역상수도,논산)" xfId="5512" xr:uid="{00000000-0005-0000-0000-00005C050000}"/>
    <cellStyle name="_연차별보상조서_연차별보상조서_1차 보상실적_Book1_Sheet1_090603(수자원공사-중부권광역상수도,논산)_090603(수자원공사-중부권광역상수도,논산)-최종수정" xfId="5513" xr:uid="{00000000-0005-0000-0000-00005D050000}"/>
    <cellStyle name="_연차별보상조서_연차별보상조서_1차 보상실적_Book1_Sheet1_20060919(수정중) 수자원공사(논산) - 산출내역" xfId="5514" xr:uid="{00000000-0005-0000-0000-00005E050000}"/>
    <cellStyle name="_연차별보상조서_연차별보상조서_1차 보상실적_Book1_Sheet1_20060919(수정중) 수자원공사(논산) - 산출내역_090603(수자원공사-중부권광역상수도,논산)-최종수정" xfId="5515" xr:uid="{00000000-0005-0000-0000-00005F050000}"/>
    <cellStyle name="_연차별보상조서_연차별보상조서_1차 보상실적_Book1_Sheet1_수용재결8차(사업자제시액)지번별-작업중" xfId="5516" xr:uid="{00000000-0005-0000-0000-000060050000}"/>
    <cellStyle name="_연차별보상조서_연차별보상조서_1차 보상실적_Book1_Sheet1_지장물산출" xfId="5517" xr:uid="{00000000-0005-0000-0000-000061050000}"/>
    <cellStyle name="_연차별보상조서_연차별보상조서_1차 보상실적_Book1_Sheet1_홍수조절지" xfId="5518" xr:uid="{00000000-0005-0000-0000-000062050000}"/>
    <cellStyle name="_연차별보상조서_연차별보상조서_1차 보상실적_Book1_수용재결8차(사업자제시액)지번별-작업중" xfId="5519" xr:uid="{00000000-0005-0000-0000-000063050000}"/>
    <cellStyle name="_연차별보상조서_연차별보상조서_1차 보상실적_Book1_자료" xfId="141" xr:uid="{00000000-0005-0000-0000-000064050000}"/>
    <cellStyle name="_연차별보상조서_연차별보상조서_1차 보상실적_Book1_자료_0902-2012(수자원공사 토지산출근거)" xfId="5520" xr:uid="{00000000-0005-0000-0000-000065050000}"/>
    <cellStyle name="_연차별보상조서_연차별보상조서_1차 보상실적_Book1_자료_090603(수자원공사-중부권광역상수도,논산)" xfId="5521" xr:uid="{00000000-0005-0000-0000-000066050000}"/>
    <cellStyle name="_연차별보상조서_연차별보상조서_1차 보상실적_Book1_자료_090603(수자원공사-중부권광역상수도,논산)_090603(수자원공사-중부권광역상수도,논산)-최종수정" xfId="5522" xr:uid="{00000000-0005-0000-0000-000067050000}"/>
    <cellStyle name="_연차별보상조서_연차별보상조서_1차 보상실적_Book1_자료_20060919(수정중) 수자원공사(논산) - 산출내역" xfId="5523" xr:uid="{00000000-0005-0000-0000-000068050000}"/>
    <cellStyle name="_연차별보상조서_연차별보상조서_1차 보상실적_Book1_자료_20060919(수정중) 수자원공사(논산) - 산출내역_090603(수자원공사-중부권광역상수도,논산)-최종수정" xfId="5524" xr:uid="{00000000-0005-0000-0000-000069050000}"/>
    <cellStyle name="_연차별보상조서_연차별보상조서_1차 보상실적_Book1_자료_수용재결8차(사업자제시액)지번별-작업중" xfId="5525" xr:uid="{00000000-0005-0000-0000-00006A050000}"/>
    <cellStyle name="_연차별보상조서_연차별보상조서_1차 보상실적_Book1_자료_지장물산출" xfId="5526" xr:uid="{00000000-0005-0000-0000-00006B050000}"/>
    <cellStyle name="_연차별보상조서_연차별보상조서_1차 보상실적_Book1_자료_홍수조절지" xfId="5527" xr:uid="{00000000-0005-0000-0000-00006C050000}"/>
    <cellStyle name="_연차별보상조서_연차별보상조서_1차 보상실적_Book1_전체사업(05년지목별)" xfId="142" xr:uid="{00000000-0005-0000-0000-00006D050000}"/>
    <cellStyle name="_연차별보상조서_연차별보상조서_1차 보상실적_Book1_전체사업(05년지목별)_0902-2012(수자원공사 토지산출근거)" xfId="5528" xr:uid="{00000000-0005-0000-0000-00006E050000}"/>
    <cellStyle name="_연차별보상조서_연차별보상조서_1차 보상실적_Book1_전체사업(05년지목별)_090603(수자원공사-중부권광역상수도,논산)" xfId="5529" xr:uid="{00000000-0005-0000-0000-00006F050000}"/>
    <cellStyle name="_연차별보상조서_연차별보상조서_1차 보상실적_Book1_전체사업(05년지목별)_090603(수자원공사-중부권광역상수도,논산)_090603(수자원공사-중부권광역상수도,논산)-최종수정" xfId="5530" xr:uid="{00000000-0005-0000-0000-000070050000}"/>
    <cellStyle name="_연차별보상조서_연차별보상조서_1차 보상실적_Book1_전체사업(05년지목별)_20060919(수정중) 수자원공사(논산) - 산출내역" xfId="5531" xr:uid="{00000000-0005-0000-0000-000071050000}"/>
    <cellStyle name="_연차별보상조서_연차별보상조서_1차 보상실적_Book1_전체사업(05년지목별)_20060919(수정중) 수자원공사(논산) - 산출내역_090603(수자원공사-중부권광역상수도,논산)-최종수정" xfId="5532" xr:uid="{00000000-0005-0000-0000-000072050000}"/>
    <cellStyle name="_연차별보상조서_연차별보상조서_1차 보상실적_Book1_전체사업(05년지목별)_수용재결8차(사업자제시액)지번별-작업중" xfId="5533" xr:uid="{00000000-0005-0000-0000-000073050000}"/>
    <cellStyle name="_연차별보상조서_연차별보상조서_1차 보상실적_Book1_전체사업(05년지목별)_지장물산출" xfId="5534" xr:uid="{00000000-0005-0000-0000-000074050000}"/>
    <cellStyle name="_연차별보상조서_연차별보상조서_1차 보상실적_Book1_전체사업(05년지목별)_홍수조절지" xfId="5535" xr:uid="{00000000-0005-0000-0000-000075050000}"/>
    <cellStyle name="_연차별보상조서_연차별보상조서_1차 보상실적_Book1_지장물산출" xfId="5536" xr:uid="{00000000-0005-0000-0000-000076050000}"/>
    <cellStyle name="_연차별보상조서_연차별보상조서_1차 보상실적_Book1_홍수조절지" xfId="5537" xr:uid="{00000000-0005-0000-0000-000077050000}"/>
    <cellStyle name="_연차별보상조서_연차별보상조서_1차 보상실적_Sheet1" xfId="144" xr:uid="{00000000-0005-0000-0000-000078050000}"/>
    <cellStyle name="_연차별보상조서_연차별보상조서_1차 보상실적_Sheet1_0902-2012(수자원공사 토지산출근거)" xfId="5538" xr:uid="{00000000-0005-0000-0000-000079050000}"/>
    <cellStyle name="_연차별보상조서_연차별보상조서_1차 보상실적_Sheet1_090603(수자원공사-중부권광역상수도,논산)" xfId="5539" xr:uid="{00000000-0005-0000-0000-00007A050000}"/>
    <cellStyle name="_연차별보상조서_연차별보상조서_1차 보상실적_Sheet1_090603(수자원공사-중부권광역상수도,논산)_090603(수자원공사-중부권광역상수도,논산)-최종수정" xfId="5540" xr:uid="{00000000-0005-0000-0000-00007B050000}"/>
    <cellStyle name="_연차별보상조서_연차별보상조서_1차 보상실적_Sheet1_20060919(수정중) 수자원공사(논산) - 산출내역" xfId="5541" xr:uid="{00000000-0005-0000-0000-00007C050000}"/>
    <cellStyle name="_연차별보상조서_연차별보상조서_1차 보상실적_Sheet1_20060919(수정중) 수자원공사(논산) - 산출내역_090603(수자원공사-중부권광역상수도,논산)-최종수정" xfId="5542" xr:uid="{00000000-0005-0000-0000-00007D050000}"/>
    <cellStyle name="_연차별보상조서_연차별보상조서_1차 보상실적_Sheet1_수용재결8차(사업자제시액)지번별-작업중" xfId="5543" xr:uid="{00000000-0005-0000-0000-00007E050000}"/>
    <cellStyle name="_연차별보상조서_연차별보상조서_1차 보상실적_Sheet1_지장물산출" xfId="5544" xr:uid="{00000000-0005-0000-0000-00007F050000}"/>
    <cellStyle name="_연차별보상조서_연차별보상조서_1차 보상실적_Sheet1_홍수조절지" xfId="5545" xr:uid="{00000000-0005-0000-0000-000080050000}"/>
    <cellStyle name="_연차별보상조서_연차별보상조서_1차 보상실적_수용재결8차(사업자제시액)지번별-작업중" xfId="5546" xr:uid="{00000000-0005-0000-0000-000081050000}"/>
    <cellStyle name="_연차별보상조서_연차별보상조서_1차 보상실적_자료" xfId="136" xr:uid="{00000000-0005-0000-0000-000082050000}"/>
    <cellStyle name="_연차별보상조서_연차별보상조서_1차 보상실적_자료_0902-2012(수자원공사 토지산출근거)" xfId="5547" xr:uid="{00000000-0005-0000-0000-000083050000}"/>
    <cellStyle name="_연차별보상조서_연차별보상조서_1차 보상실적_자료_090603(수자원공사-중부권광역상수도,논산)" xfId="5548" xr:uid="{00000000-0005-0000-0000-000084050000}"/>
    <cellStyle name="_연차별보상조서_연차별보상조서_1차 보상실적_자료_090603(수자원공사-중부권광역상수도,논산)_090603(수자원공사-중부권광역상수도,논산)-최종수정" xfId="5549" xr:uid="{00000000-0005-0000-0000-000085050000}"/>
    <cellStyle name="_연차별보상조서_연차별보상조서_1차 보상실적_자료_20060919(수정중) 수자원공사(논산) - 산출내역" xfId="5550" xr:uid="{00000000-0005-0000-0000-000086050000}"/>
    <cellStyle name="_연차별보상조서_연차별보상조서_1차 보상실적_자료_20060919(수정중) 수자원공사(논산) - 산출내역_090603(수자원공사-중부권광역상수도,논산)-최종수정" xfId="5551" xr:uid="{00000000-0005-0000-0000-000087050000}"/>
    <cellStyle name="_연차별보상조서_연차별보상조서_1차 보상실적_자료_수용재결8차(사업자제시액)지번별-작업중" xfId="5552" xr:uid="{00000000-0005-0000-0000-000088050000}"/>
    <cellStyle name="_연차별보상조서_연차별보상조서_1차 보상실적_자료_지장물산출" xfId="5553" xr:uid="{00000000-0005-0000-0000-000089050000}"/>
    <cellStyle name="_연차별보상조서_연차별보상조서_1차 보상실적_자료_홍수조절지" xfId="5554" xr:uid="{00000000-0005-0000-0000-00008A050000}"/>
    <cellStyle name="_연차별보상조서_연차별보상조서_1차 보상실적_전체사업(05년지목별)" xfId="137" xr:uid="{00000000-0005-0000-0000-00008B050000}"/>
    <cellStyle name="_연차별보상조서_연차별보상조서_1차 보상실적_전체사업(05년지목별)_0902-2012(수자원공사 토지산출근거)" xfId="5555" xr:uid="{00000000-0005-0000-0000-00008C050000}"/>
    <cellStyle name="_연차별보상조서_연차별보상조서_1차 보상실적_전체사업(05년지목별)_090603(수자원공사-중부권광역상수도,논산)" xfId="5556" xr:uid="{00000000-0005-0000-0000-00008D050000}"/>
    <cellStyle name="_연차별보상조서_연차별보상조서_1차 보상실적_전체사업(05년지목별)_090603(수자원공사-중부권광역상수도,논산)_090603(수자원공사-중부권광역상수도,논산)-최종수정" xfId="5557" xr:uid="{00000000-0005-0000-0000-00008E050000}"/>
    <cellStyle name="_연차별보상조서_연차별보상조서_1차 보상실적_전체사업(05년지목별)_20060919(수정중) 수자원공사(논산) - 산출내역" xfId="5558" xr:uid="{00000000-0005-0000-0000-00008F050000}"/>
    <cellStyle name="_연차별보상조서_연차별보상조서_1차 보상실적_전체사업(05년지목별)_20060919(수정중) 수자원공사(논산) - 산출내역_090603(수자원공사-중부권광역상수도,논산)-최종수정" xfId="5559" xr:uid="{00000000-0005-0000-0000-000090050000}"/>
    <cellStyle name="_연차별보상조서_연차별보상조서_1차 보상실적_전체사업(05년지목별)_수용재결8차(사업자제시액)지번별-작업중" xfId="5560" xr:uid="{00000000-0005-0000-0000-000091050000}"/>
    <cellStyle name="_연차별보상조서_연차별보상조서_1차 보상실적_전체사업(05년지목별)_지장물산출" xfId="5561" xr:uid="{00000000-0005-0000-0000-000092050000}"/>
    <cellStyle name="_연차별보상조서_연차별보상조서_1차 보상실적_전체사업(05년지목별)_홍수조절지" xfId="5562" xr:uid="{00000000-0005-0000-0000-000093050000}"/>
    <cellStyle name="_연차별보상조서_연차별보상조서_1차 보상실적_지장물산출" xfId="5563" xr:uid="{00000000-0005-0000-0000-000094050000}"/>
    <cellStyle name="_연차별보상조서_연차별보상조서_1차 보상실적_홍수조절지" xfId="5564" xr:uid="{00000000-0005-0000-0000-000095050000}"/>
    <cellStyle name="_연차별보상조서_연차별보상조서_20060919(수정중) 수자원공사(논산) - 산출내역" xfId="5565" xr:uid="{00000000-0005-0000-0000-000096050000}"/>
    <cellStyle name="_연차별보상조서_연차별보상조서_20060919(수정중) 수자원공사(논산) - 산출내역_090603(수자원공사-중부권광역상수도,논산)-최종수정" xfId="5566" xr:uid="{00000000-0005-0000-0000-000097050000}"/>
    <cellStyle name="_연차별보상조서_연차별보상조서_2차 보상실적" xfId="145" xr:uid="{00000000-0005-0000-0000-000098050000}"/>
    <cellStyle name="_연차별보상조서_연차별보상조서_2차 보상실적_0902-2012(수자원공사 토지산출근거)" xfId="5567" xr:uid="{00000000-0005-0000-0000-000099050000}"/>
    <cellStyle name="_연차별보상조서_연차별보상조서_2차 보상실적_090603(수자원공사-중부권광역상수도,논산)" xfId="5568" xr:uid="{00000000-0005-0000-0000-00009A050000}"/>
    <cellStyle name="_연차별보상조서_연차별보상조서_2차 보상실적_090603(수자원공사-중부권광역상수도,논산)_090603(수자원공사-중부권광역상수도,논산)-최종수정" xfId="5569" xr:uid="{00000000-0005-0000-0000-00009B050000}"/>
    <cellStyle name="_연차별보상조서_연차별보상조서_2차 보상실적_1-1)전체사업(05년지목별)본사용" xfId="146" xr:uid="{00000000-0005-0000-0000-00009C050000}"/>
    <cellStyle name="_연차별보상조서_연차별보상조서_2차 보상실적_1-1)전체사업(05년지목별)본사용_0902-2012(수자원공사 토지산출근거)" xfId="5570" xr:uid="{00000000-0005-0000-0000-00009D050000}"/>
    <cellStyle name="_연차별보상조서_연차별보상조서_2차 보상실적_1-1)전체사업(05년지목별)본사용_090603(수자원공사-중부권광역상수도,논산)" xfId="5571" xr:uid="{00000000-0005-0000-0000-00009E050000}"/>
    <cellStyle name="_연차별보상조서_연차별보상조서_2차 보상실적_1-1)전체사업(05년지목별)본사용_090603(수자원공사-중부권광역상수도,논산)_090603(수자원공사-중부권광역상수도,논산)-최종수정" xfId="5572" xr:uid="{00000000-0005-0000-0000-00009F050000}"/>
    <cellStyle name="_연차별보상조서_연차별보상조서_2차 보상실적_1-1)전체사업(05년지목별)본사용_20060919(수정중) 수자원공사(논산) - 산출내역" xfId="5573" xr:uid="{00000000-0005-0000-0000-0000A0050000}"/>
    <cellStyle name="_연차별보상조서_연차별보상조서_2차 보상실적_1-1)전체사업(05년지목별)본사용_20060919(수정중) 수자원공사(논산) - 산출내역_090603(수자원공사-중부권광역상수도,논산)-최종수정" xfId="5574" xr:uid="{00000000-0005-0000-0000-0000A1050000}"/>
    <cellStyle name="_연차별보상조서_연차별보상조서_2차 보상실적_1-1)전체사업(05년지목별)본사용_수용재결8차(사업자제시액)지번별-작업중" xfId="5575" xr:uid="{00000000-0005-0000-0000-0000A2050000}"/>
    <cellStyle name="_연차별보상조서_연차별보상조서_2차 보상실적_1-1)전체사업(05년지목별)본사용_지장물산출" xfId="5576" xr:uid="{00000000-0005-0000-0000-0000A3050000}"/>
    <cellStyle name="_연차별보상조서_연차별보상조서_2차 보상실적_1-1)전체사업(05년지목별)본사용_홍수조절지" xfId="5577" xr:uid="{00000000-0005-0000-0000-0000A4050000}"/>
    <cellStyle name="_연차별보상조서_연차별보상조서_2차 보상실적_1-2)전체사업(05년지목별)현장송부용" xfId="147" xr:uid="{00000000-0005-0000-0000-0000A5050000}"/>
    <cellStyle name="_연차별보상조서_연차별보상조서_2차 보상실적_1-2)전체사업(05년지목별)현장송부용_0902-2012(수자원공사 토지산출근거)" xfId="5578" xr:uid="{00000000-0005-0000-0000-0000A6050000}"/>
    <cellStyle name="_연차별보상조서_연차별보상조서_2차 보상실적_1-2)전체사업(05년지목별)현장송부용_090603(수자원공사-중부권광역상수도,논산)" xfId="5579" xr:uid="{00000000-0005-0000-0000-0000A7050000}"/>
    <cellStyle name="_연차별보상조서_연차별보상조서_2차 보상실적_1-2)전체사업(05년지목별)현장송부용_090603(수자원공사-중부권광역상수도,논산)_090603(수자원공사-중부권광역상수도,논산)-최종수정" xfId="5580" xr:uid="{00000000-0005-0000-0000-0000A8050000}"/>
    <cellStyle name="_연차별보상조서_연차별보상조서_2차 보상실적_1-2)전체사업(05년지목별)현장송부용_20060919(수정중) 수자원공사(논산) - 산출내역" xfId="5581" xr:uid="{00000000-0005-0000-0000-0000A9050000}"/>
    <cellStyle name="_연차별보상조서_연차별보상조서_2차 보상실적_1-2)전체사업(05년지목별)현장송부용_20060919(수정중) 수자원공사(논산) - 산출내역_090603(수자원공사-중부권광역상수도,논산)-최종수정" xfId="5582" xr:uid="{00000000-0005-0000-0000-0000AA050000}"/>
    <cellStyle name="_연차별보상조서_연차별보상조서_2차 보상실적_1-2)전체사업(05년지목별)현장송부용_수용재결8차(사업자제시액)지번별-작업중" xfId="5583" xr:uid="{00000000-0005-0000-0000-0000AB050000}"/>
    <cellStyle name="_연차별보상조서_연차별보상조서_2차 보상실적_1-2)전체사업(05년지목별)현장송부용_지장물산출" xfId="5584" xr:uid="{00000000-0005-0000-0000-0000AC050000}"/>
    <cellStyle name="_연차별보상조서_연차별보상조서_2차 보상실적_1-2)전체사업(05년지목별)현장송부용_홍수조절지" xfId="5585" xr:uid="{00000000-0005-0000-0000-0000AD050000}"/>
    <cellStyle name="_연차별보상조서_연차별보상조서_2차 보상실적_20060919(수정중) 수자원공사(논산) - 산출내역" xfId="5586" xr:uid="{00000000-0005-0000-0000-0000AE050000}"/>
    <cellStyle name="_연차별보상조서_연차별보상조서_2차 보상실적_20060919(수정중) 수자원공사(논산) - 산출내역_090603(수자원공사-중부권광역상수도,논산)-최종수정" xfId="5587" xr:uid="{00000000-0005-0000-0000-0000AF050000}"/>
    <cellStyle name="_연차별보상조서_연차별보상조서_2차 보상실적_2차 보상실적" xfId="148" xr:uid="{00000000-0005-0000-0000-0000B0050000}"/>
    <cellStyle name="_연차별보상조서_연차별보상조서_2차 보상실적_2차 보상실적_0902-2012(수자원공사 토지산출근거)" xfId="5588" xr:uid="{00000000-0005-0000-0000-0000B1050000}"/>
    <cellStyle name="_연차별보상조서_연차별보상조서_2차 보상실적_2차 보상실적_090603(수자원공사-중부권광역상수도,논산)" xfId="5589" xr:uid="{00000000-0005-0000-0000-0000B2050000}"/>
    <cellStyle name="_연차별보상조서_연차별보상조서_2차 보상실적_2차 보상실적_090603(수자원공사-중부권광역상수도,논산)_090603(수자원공사-중부권광역상수도,논산)-최종수정" xfId="5590" xr:uid="{00000000-0005-0000-0000-0000B3050000}"/>
    <cellStyle name="_연차별보상조서_연차별보상조서_2차 보상실적_2차 보상실적_20060919(수정중) 수자원공사(논산) - 산출내역" xfId="5591" xr:uid="{00000000-0005-0000-0000-0000B4050000}"/>
    <cellStyle name="_연차별보상조서_연차별보상조서_2차 보상실적_2차 보상실적_20060919(수정중) 수자원공사(논산) - 산출내역_090603(수자원공사-중부권광역상수도,논산)-최종수정" xfId="5592" xr:uid="{00000000-0005-0000-0000-0000B5050000}"/>
    <cellStyle name="_연차별보상조서_연차별보상조서_2차 보상실적_2차 보상실적_수용재결8차(사업자제시액)지번별-작업중" xfId="5593" xr:uid="{00000000-0005-0000-0000-0000B6050000}"/>
    <cellStyle name="_연차별보상조서_연차별보상조서_2차 보상실적_2차 보상실적_지장물산출" xfId="5594" xr:uid="{00000000-0005-0000-0000-0000B7050000}"/>
    <cellStyle name="_연차별보상조서_연차별보상조서_2차 보상실적_2차 보상실적_홍수조절지" xfId="5595" xr:uid="{00000000-0005-0000-0000-0000B8050000}"/>
    <cellStyle name="_연차별보상조서_연차별보상조서_2차 보상실적_Sheet1" xfId="151" xr:uid="{00000000-0005-0000-0000-0000B9050000}"/>
    <cellStyle name="_연차별보상조서_연차별보상조서_2차 보상실적_Sheet1_0902-2012(수자원공사 토지산출근거)" xfId="5596" xr:uid="{00000000-0005-0000-0000-0000BA050000}"/>
    <cellStyle name="_연차별보상조서_연차별보상조서_2차 보상실적_Sheet1_090603(수자원공사-중부권광역상수도,논산)" xfId="5597" xr:uid="{00000000-0005-0000-0000-0000BB050000}"/>
    <cellStyle name="_연차별보상조서_연차별보상조서_2차 보상실적_Sheet1_090603(수자원공사-중부권광역상수도,논산)_090603(수자원공사-중부권광역상수도,논산)-최종수정" xfId="5598" xr:uid="{00000000-0005-0000-0000-0000BC050000}"/>
    <cellStyle name="_연차별보상조서_연차별보상조서_2차 보상실적_Sheet1_20060919(수정중) 수자원공사(논산) - 산출내역" xfId="5599" xr:uid="{00000000-0005-0000-0000-0000BD050000}"/>
    <cellStyle name="_연차별보상조서_연차별보상조서_2차 보상실적_Sheet1_20060919(수정중) 수자원공사(논산) - 산출내역_090603(수자원공사-중부권광역상수도,논산)-최종수정" xfId="5600" xr:uid="{00000000-0005-0000-0000-0000BE050000}"/>
    <cellStyle name="_연차별보상조서_연차별보상조서_2차 보상실적_Sheet1_수용재결8차(사업자제시액)지번별-작업중" xfId="5601" xr:uid="{00000000-0005-0000-0000-0000BF050000}"/>
    <cellStyle name="_연차별보상조서_연차별보상조서_2차 보상실적_Sheet1_지장물산출" xfId="5602" xr:uid="{00000000-0005-0000-0000-0000C0050000}"/>
    <cellStyle name="_연차별보상조서_연차별보상조서_2차 보상실적_Sheet1_홍수조절지" xfId="5603" xr:uid="{00000000-0005-0000-0000-0000C1050000}"/>
    <cellStyle name="_연차별보상조서_연차별보상조서_2차 보상실적_수용재결8차(사업자제시액)지번별-작업중" xfId="5604" xr:uid="{00000000-0005-0000-0000-0000C2050000}"/>
    <cellStyle name="_연차별보상조서_연차별보상조서_2차 보상실적_자료" xfId="149" xr:uid="{00000000-0005-0000-0000-0000C3050000}"/>
    <cellStyle name="_연차별보상조서_연차별보상조서_2차 보상실적_자료_0902-2012(수자원공사 토지산출근거)" xfId="5605" xr:uid="{00000000-0005-0000-0000-0000C4050000}"/>
    <cellStyle name="_연차별보상조서_연차별보상조서_2차 보상실적_자료_090603(수자원공사-중부권광역상수도,논산)" xfId="5606" xr:uid="{00000000-0005-0000-0000-0000C5050000}"/>
    <cellStyle name="_연차별보상조서_연차별보상조서_2차 보상실적_자료_090603(수자원공사-중부권광역상수도,논산)_090603(수자원공사-중부권광역상수도,논산)-최종수정" xfId="5607" xr:uid="{00000000-0005-0000-0000-0000C6050000}"/>
    <cellStyle name="_연차별보상조서_연차별보상조서_2차 보상실적_자료_20060919(수정중) 수자원공사(논산) - 산출내역" xfId="5608" xr:uid="{00000000-0005-0000-0000-0000C7050000}"/>
    <cellStyle name="_연차별보상조서_연차별보상조서_2차 보상실적_자료_20060919(수정중) 수자원공사(논산) - 산출내역_090603(수자원공사-중부권광역상수도,논산)-최종수정" xfId="5609" xr:uid="{00000000-0005-0000-0000-0000C8050000}"/>
    <cellStyle name="_연차별보상조서_연차별보상조서_2차 보상실적_자료_수용재결8차(사업자제시액)지번별-작업중" xfId="5610" xr:uid="{00000000-0005-0000-0000-0000C9050000}"/>
    <cellStyle name="_연차별보상조서_연차별보상조서_2차 보상실적_자료_지장물산출" xfId="5611" xr:uid="{00000000-0005-0000-0000-0000CA050000}"/>
    <cellStyle name="_연차별보상조서_연차별보상조서_2차 보상실적_자료_홍수조절지" xfId="5612" xr:uid="{00000000-0005-0000-0000-0000CB050000}"/>
    <cellStyle name="_연차별보상조서_연차별보상조서_2차 보상실적_전체사업(05년지목별)" xfId="150" xr:uid="{00000000-0005-0000-0000-0000CC050000}"/>
    <cellStyle name="_연차별보상조서_연차별보상조서_2차 보상실적_전체사업(05년지목별)_0902-2012(수자원공사 토지산출근거)" xfId="5613" xr:uid="{00000000-0005-0000-0000-0000CD050000}"/>
    <cellStyle name="_연차별보상조서_연차별보상조서_2차 보상실적_전체사업(05년지목별)_090603(수자원공사-중부권광역상수도,논산)" xfId="5614" xr:uid="{00000000-0005-0000-0000-0000CE050000}"/>
    <cellStyle name="_연차별보상조서_연차별보상조서_2차 보상실적_전체사업(05년지목별)_090603(수자원공사-중부권광역상수도,논산)_090603(수자원공사-중부권광역상수도,논산)-최종수정" xfId="5615" xr:uid="{00000000-0005-0000-0000-0000CF050000}"/>
    <cellStyle name="_연차별보상조서_연차별보상조서_2차 보상실적_전체사업(05년지목별)_20060919(수정중) 수자원공사(논산) - 산출내역" xfId="5616" xr:uid="{00000000-0005-0000-0000-0000D0050000}"/>
    <cellStyle name="_연차별보상조서_연차별보상조서_2차 보상실적_전체사업(05년지목별)_20060919(수정중) 수자원공사(논산) - 산출내역_090603(수자원공사-중부권광역상수도,논산)-최종수정" xfId="5617" xr:uid="{00000000-0005-0000-0000-0000D1050000}"/>
    <cellStyle name="_연차별보상조서_연차별보상조서_2차 보상실적_전체사업(05년지목별)_수용재결8차(사업자제시액)지번별-작업중" xfId="5618" xr:uid="{00000000-0005-0000-0000-0000D2050000}"/>
    <cellStyle name="_연차별보상조서_연차별보상조서_2차 보상실적_전체사업(05년지목별)_지장물산출" xfId="5619" xr:uid="{00000000-0005-0000-0000-0000D3050000}"/>
    <cellStyle name="_연차별보상조서_연차별보상조서_2차 보상실적_전체사업(05년지목별)_홍수조절지" xfId="5620" xr:uid="{00000000-0005-0000-0000-0000D4050000}"/>
    <cellStyle name="_연차별보상조서_연차별보상조서_2차 보상실적_지장물산출" xfId="5621" xr:uid="{00000000-0005-0000-0000-0000D5050000}"/>
    <cellStyle name="_연차별보상조서_연차별보상조서_2차 보상실적_홍수조절지" xfId="5622" xr:uid="{00000000-0005-0000-0000-0000D6050000}"/>
    <cellStyle name="_연차별보상조서_연차별보상조서_Sheet1" xfId="167" xr:uid="{00000000-0005-0000-0000-0000D7050000}"/>
    <cellStyle name="_연차별보상조서_연차별보상조서_Sheet1_0902-2012(수자원공사 토지산출근거)" xfId="5623" xr:uid="{00000000-0005-0000-0000-0000D8050000}"/>
    <cellStyle name="_연차별보상조서_연차별보상조서_Sheet1_090603(수자원공사-중부권광역상수도,논산)" xfId="5624" xr:uid="{00000000-0005-0000-0000-0000D9050000}"/>
    <cellStyle name="_연차별보상조서_연차별보상조서_Sheet1_090603(수자원공사-중부권광역상수도,논산)_090603(수자원공사-중부권광역상수도,논산)-최종수정" xfId="5625" xr:uid="{00000000-0005-0000-0000-0000DA050000}"/>
    <cellStyle name="_연차별보상조서_연차별보상조서_Sheet1_20060919(수정중) 수자원공사(논산) - 산출내역" xfId="5626" xr:uid="{00000000-0005-0000-0000-0000DB050000}"/>
    <cellStyle name="_연차별보상조서_연차별보상조서_Sheet1_20060919(수정중) 수자원공사(논산) - 산출내역_090603(수자원공사-중부권광역상수도,논산)-최종수정" xfId="5627" xr:uid="{00000000-0005-0000-0000-0000DC050000}"/>
    <cellStyle name="_연차별보상조서_연차별보상조서_Sheet1_수용재결8차(사업자제시액)지번별-작업중" xfId="5628" xr:uid="{00000000-0005-0000-0000-0000DD050000}"/>
    <cellStyle name="_연차별보상조서_연차별보상조서_Sheet1_지장물산출" xfId="5629" xr:uid="{00000000-0005-0000-0000-0000DE050000}"/>
    <cellStyle name="_연차별보상조서_연차별보상조서_Sheet1_홍수조절지" xfId="5630" xr:uid="{00000000-0005-0000-0000-0000DF050000}"/>
    <cellStyle name="_연차별보상조서_연차별보상조서_경기북부1차 보상실적(03년도까지)" xfId="152" xr:uid="{00000000-0005-0000-0000-0000E0050000}"/>
    <cellStyle name="_연차별보상조서_연차별보상조서_경기북부1차 보상실적(03년도까지)_0902-2012(수자원공사 토지산출근거)" xfId="5631" xr:uid="{00000000-0005-0000-0000-0000E1050000}"/>
    <cellStyle name="_연차별보상조서_연차별보상조서_경기북부1차 보상실적(03년도까지)_090603(수자원공사-중부권광역상수도,논산)" xfId="5632" xr:uid="{00000000-0005-0000-0000-0000E2050000}"/>
    <cellStyle name="_연차별보상조서_연차별보상조서_경기북부1차 보상실적(03년도까지)_090603(수자원공사-중부권광역상수도,논산)_090603(수자원공사-중부권광역상수도,논산)-최종수정" xfId="5633" xr:uid="{00000000-0005-0000-0000-0000E3050000}"/>
    <cellStyle name="_연차별보상조서_연차별보상조서_경기북부1차 보상실적(03년도까지)_1-1)전체사업(05년지목별)본사용" xfId="153" xr:uid="{00000000-0005-0000-0000-0000E4050000}"/>
    <cellStyle name="_연차별보상조서_연차별보상조서_경기북부1차 보상실적(03년도까지)_1-1)전체사업(05년지목별)본사용_0902-2012(수자원공사 토지산출근거)" xfId="5634" xr:uid="{00000000-0005-0000-0000-0000E5050000}"/>
    <cellStyle name="_연차별보상조서_연차별보상조서_경기북부1차 보상실적(03년도까지)_1-1)전체사업(05년지목별)본사용_090603(수자원공사-중부권광역상수도,논산)" xfId="5635" xr:uid="{00000000-0005-0000-0000-0000E6050000}"/>
    <cellStyle name="_연차별보상조서_연차별보상조서_경기북부1차 보상실적(03년도까지)_1-1)전체사업(05년지목별)본사용_090603(수자원공사-중부권광역상수도,논산)_090603(수자원공사-중부권광역상수도,논산)-최종수정" xfId="5636" xr:uid="{00000000-0005-0000-0000-0000E7050000}"/>
    <cellStyle name="_연차별보상조서_연차별보상조서_경기북부1차 보상실적(03년도까지)_1-1)전체사업(05년지목별)본사용_20060919(수정중) 수자원공사(논산) - 산출내역" xfId="5637" xr:uid="{00000000-0005-0000-0000-0000E8050000}"/>
    <cellStyle name="_연차별보상조서_연차별보상조서_경기북부1차 보상실적(03년도까지)_1-1)전체사업(05년지목별)본사용_20060919(수정중) 수자원공사(논산) - 산출내역_090603(수자원공사-중부권광역상수도,논산)-최종수정" xfId="5638" xr:uid="{00000000-0005-0000-0000-0000E9050000}"/>
    <cellStyle name="_연차별보상조서_연차별보상조서_경기북부1차 보상실적(03년도까지)_1-1)전체사업(05년지목별)본사용_수용재결8차(사업자제시액)지번별-작업중" xfId="5639" xr:uid="{00000000-0005-0000-0000-0000EA050000}"/>
    <cellStyle name="_연차별보상조서_연차별보상조서_경기북부1차 보상실적(03년도까지)_1-1)전체사업(05년지목별)본사용_지장물산출" xfId="5640" xr:uid="{00000000-0005-0000-0000-0000EB050000}"/>
    <cellStyle name="_연차별보상조서_연차별보상조서_경기북부1차 보상실적(03년도까지)_1-1)전체사업(05년지목별)본사용_홍수조절지" xfId="5641" xr:uid="{00000000-0005-0000-0000-0000EC050000}"/>
    <cellStyle name="_연차별보상조서_연차별보상조서_경기북부1차 보상실적(03년도까지)_1-2)전체사업(05년지목별)현장송부용" xfId="154" xr:uid="{00000000-0005-0000-0000-0000ED050000}"/>
    <cellStyle name="_연차별보상조서_연차별보상조서_경기북부1차 보상실적(03년도까지)_1-2)전체사업(05년지목별)현장송부용_0902-2012(수자원공사 토지산출근거)" xfId="5642" xr:uid="{00000000-0005-0000-0000-0000EE050000}"/>
    <cellStyle name="_연차별보상조서_연차별보상조서_경기북부1차 보상실적(03년도까지)_1-2)전체사업(05년지목별)현장송부용_090603(수자원공사-중부권광역상수도,논산)" xfId="5643" xr:uid="{00000000-0005-0000-0000-0000EF050000}"/>
    <cellStyle name="_연차별보상조서_연차별보상조서_경기북부1차 보상실적(03년도까지)_1-2)전체사업(05년지목별)현장송부용_090603(수자원공사-중부권광역상수도,논산)_090603(수자원공사-중부권광역상수도,논산)-최종수정" xfId="5644" xr:uid="{00000000-0005-0000-0000-0000F0050000}"/>
    <cellStyle name="_연차별보상조서_연차별보상조서_경기북부1차 보상실적(03년도까지)_1-2)전체사업(05년지목별)현장송부용_20060919(수정중) 수자원공사(논산) - 산출내역" xfId="5645" xr:uid="{00000000-0005-0000-0000-0000F1050000}"/>
    <cellStyle name="_연차별보상조서_연차별보상조서_경기북부1차 보상실적(03년도까지)_1-2)전체사업(05년지목별)현장송부용_20060919(수정중) 수자원공사(논산) - 산출내역_090603(수자원공사-중부권광역상수도,논산)-최종수정" xfId="5646" xr:uid="{00000000-0005-0000-0000-0000F2050000}"/>
    <cellStyle name="_연차별보상조서_연차별보상조서_경기북부1차 보상실적(03년도까지)_1-2)전체사업(05년지목별)현장송부용_수용재결8차(사업자제시액)지번별-작업중" xfId="5647" xr:uid="{00000000-0005-0000-0000-0000F3050000}"/>
    <cellStyle name="_연차별보상조서_연차별보상조서_경기북부1차 보상실적(03년도까지)_1-2)전체사업(05년지목별)현장송부용_지장물산출" xfId="5648" xr:uid="{00000000-0005-0000-0000-0000F4050000}"/>
    <cellStyle name="_연차별보상조서_연차별보상조서_경기북부1차 보상실적(03년도까지)_1-2)전체사업(05년지목별)현장송부용_홍수조절지" xfId="5649" xr:uid="{00000000-0005-0000-0000-0000F5050000}"/>
    <cellStyle name="_연차별보상조서_연차별보상조서_경기북부1차 보상실적(03년도까지)_1차 보상실적" xfId="155" xr:uid="{00000000-0005-0000-0000-0000F6050000}"/>
    <cellStyle name="_연차별보상조서_연차별보상조서_경기북부1차 보상실적(03년도까지)_1차 보상실적_0902-2012(수자원공사 토지산출근거)" xfId="5650" xr:uid="{00000000-0005-0000-0000-0000F7050000}"/>
    <cellStyle name="_연차별보상조서_연차별보상조서_경기북부1차 보상실적(03년도까지)_1차 보상실적_090603(수자원공사-중부권광역상수도,논산)" xfId="5651" xr:uid="{00000000-0005-0000-0000-0000F8050000}"/>
    <cellStyle name="_연차별보상조서_연차별보상조서_경기북부1차 보상실적(03년도까지)_1차 보상실적_090603(수자원공사-중부권광역상수도,논산)_090603(수자원공사-중부권광역상수도,논산)-최종수정" xfId="5652" xr:uid="{00000000-0005-0000-0000-0000F9050000}"/>
    <cellStyle name="_연차별보상조서_연차별보상조서_경기북부1차 보상실적(03년도까지)_1차 보상실적_20060919(수정중) 수자원공사(논산) - 산출내역" xfId="5653" xr:uid="{00000000-0005-0000-0000-0000FA050000}"/>
    <cellStyle name="_연차별보상조서_연차별보상조서_경기북부1차 보상실적(03년도까지)_1차 보상실적_20060919(수정중) 수자원공사(논산) - 산출내역_090603(수자원공사-중부권광역상수도,논산)-최종수정" xfId="5654" xr:uid="{00000000-0005-0000-0000-0000FB050000}"/>
    <cellStyle name="_연차별보상조서_연차별보상조서_경기북부1차 보상실적(03년도까지)_1차 보상실적_수용재결8차(사업자제시액)지번별-작업중" xfId="5655" xr:uid="{00000000-0005-0000-0000-0000FC050000}"/>
    <cellStyle name="_연차별보상조서_연차별보상조서_경기북부1차 보상실적(03년도까지)_1차 보상실적_지장물산출" xfId="5656" xr:uid="{00000000-0005-0000-0000-0000FD050000}"/>
    <cellStyle name="_연차별보상조서_연차별보상조서_경기북부1차 보상실적(03년도까지)_1차 보상실적_홍수조절지" xfId="5657" xr:uid="{00000000-0005-0000-0000-0000FE050000}"/>
    <cellStyle name="_연차별보상조서_연차별보상조서_경기북부1차 보상실적(03년도까지)_20060919(수정중) 수자원공사(논산) - 산출내역" xfId="5658" xr:uid="{00000000-0005-0000-0000-0000FF050000}"/>
    <cellStyle name="_연차별보상조서_연차별보상조서_경기북부1차 보상실적(03년도까지)_20060919(수정중) 수자원공사(논산) - 산출내역_090603(수자원공사-중부권광역상수도,논산)-최종수정" xfId="5659" xr:uid="{00000000-0005-0000-0000-000000060000}"/>
    <cellStyle name="_연차별보상조서_연차별보상조서_경기북부1차 보상실적(03년도까지)_Book1" xfId="158" xr:uid="{00000000-0005-0000-0000-000001060000}"/>
    <cellStyle name="_연차별보상조서_연차별보상조서_경기북부1차 보상실적(03년도까지)_Book1_0902-2012(수자원공사 토지산출근거)" xfId="5660" xr:uid="{00000000-0005-0000-0000-000002060000}"/>
    <cellStyle name="_연차별보상조서_연차별보상조서_경기북부1차 보상실적(03년도까지)_Book1_090603(수자원공사-중부권광역상수도,논산)" xfId="5661" xr:uid="{00000000-0005-0000-0000-000003060000}"/>
    <cellStyle name="_연차별보상조서_연차별보상조서_경기북부1차 보상실적(03년도까지)_Book1_090603(수자원공사-중부권광역상수도,논산)_090603(수자원공사-중부권광역상수도,논산)-최종수정" xfId="5662" xr:uid="{00000000-0005-0000-0000-000004060000}"/>
    <cellStyle name="_연차별보상조서_연차별보상조서_경기북부1차 보상실적(03년도까지)_Book1_1-1)전체사업(05년지목별)본사용" xfId="159" xr:uid="{00000000-0005-0000-0000-000005060000}"/>
    <cellStyle name="_연차별보상조서_연차별보상조서_경기북부1차 보상실적(03년도까지)_Book1_1-1)전체사업(05년지목별)본사용_0902-2012(수자원공사 토지산출근거)" xfId="5663" xr:uid="{00000000-0005-0000-0000-000006060000}"/>
    <cellStyle name="_연차별보상조서_연차별보상조서_경기북부1차 보상실적(03년도까지)_Book1_1-1)전체사업(05년지목별)본사용_090603(수자원공사-중부권광역상수도,논산)" xfId="5664" xr:uid="{00000000-0005-0000-0000-000007060000}"/>
    <cellStyle name="_연차별보상조서_연차별보상조서_경기북부1차 보상실적(03년도까지)_Book1_1-1)전체사업(05년지목별)본사용_090603(수자원공사-중부권광역상수도,논산)_090603(수자원공사-중부권광역상수도,논산)-최종수정" xfId="5665" xr:uid="{00000000-0005-0000-0000-000008060000}"/>
    <cellStyle name="_연차별보상조서_연차별보상조서_경기북부1차 보상실적(03년도까지)_Book1_1-1)전체사업(05년지목별)본사용_20060919(수정중) 수자원공사(논산) - 산출내역" xfId="5666" xr:uid="{00000000-0005-0000-0000-000009060000}"/>
    <cellStyle name="_연차별보상조서_연차별보상조서_경기북부1차 보상실적(03년도까지)_Book1_1-1)전체사업(05년지목별)본사용_20060919(수정중) 수자원공사(논산) - 산출내역_090603(수자원공사-중부권광역상수도,논산)-최종수정" xfId="5667" xr:uid="{00000000-0005-0000-0000-00000A060000}"/>
    <cellStyle name="_연차별보상조서_연차별보상조서_경기북부1차 보상실적(03년도까지)_Book1_1-1)전체사업(05년지목별)본사용_수용재결8차(사업자제시액)지번별-작업중" xfId="5668" xr:uid="{00000000-0005-0000-0000-00000B060000}"/>
    <cellStyle name="_연차별보상조서_연차별보상조서_경기북부1차 보상실적(03년도까지)_Book1_1-1)전체사업(05년지목별)본사용_지장물산출" xfId="5669" xr:uid="{00000000-0005-0000-0000-00000C060000}"/>
    <cellStyle name="_연차별보상조서_연차별보상조서_경기북부1차 보상실적(03년도까지)_Book1_1-1)전체사업(05년지목별)본사용_홍수조절지" xfId="5670" xr:uid="{00000000-0005-0000-0000-00000D060000}"/>
    <cellStyle name="_연차별보상조서_연차별보상조서_경기북부1차 보상실적(03년도까지)_Book1_1-2)전체사업(05년지목별)현장송부용" xfId="160" xr:uid="{00000000-0005-0000-0000-00000E060000}"/>
    <cellStyle name="_연차별보상조서_연차별보상조서_경기북부1차 보상실적(03년도까지)_Book1_1-2)전체사업(05년지목별)현장송부용_0902-2012(수자원공사 토지산출근거)" xfId="5671" xr:uid="{00000000-0005-0000-0000-00000F060000}"/>
    <cellStyle name="_연차별보상조서_연차별보상조서_경기북부1차 보상실적(03년도까지)_Book1_1-2)전체사업(05년지목별)현장송부용_090603(수자원공사-중부권광역상수도,논산)" xfId="5672" xr:uid="{00000000-0005-0000-0000-000010060000}"/>
    <cellStyle name="_연차별보상조서_연차별보상조서_경기북부1차 보상실적(03년도까지)_Book1_1-2)전체사업(05년지목별)현장송부용_090603(수자원공사-중부권광역상수도,논산)_090603(수자원공사-중부권광역상수도,논산)-최종수정" xfId="5673" xr:uid="{00000000-0005-0000-0000-000011060000}"/>
    <cellStyle name="_연차별보상조서_연차별보상조서_경기북부1차 보상실적(03년도까지)_Book1_1-2)전체사업(05년지목별)현장송부용_20060919(수정중) 수자원공사(논산) - 산출내역" xfId="5674" xr:uid="{00000000-0005-0000-0000-000012060000}"/>
    <cellStyle name="_연차별보상조서_연차별보상조서_경기북부1차 보상실적(03년도까지)_Book1_1-2)전체사업(05년지목별)현장송부용_20060919(수정중) 수자원공사(논산) - 산출내역_090603(수자원공사-중부권광역상수도,논산)-최종수정" xfId="5675" xr:uid="{00000000-0005-0000-0000-000013060000}"/>
    <cellStyle name="_연차별보상조서_연차별보상조서_경기북부1차 보상실적(03년도까지)_Book1_1-2)전체사업(05년지목별)현장송부용_수용재결8차(사업자제시액)지번별-작업중" xfId="5676" xr:uid="{00000000-0005-0000-0000-000014060000}"/>
    <cellStyle name="_연차별보상조서_연차별보상조서_경기북부1차 보상실적(03년도까지)_Book1_1-2)전체사업(05년지목별)현장송부용_지장물산출" xfId="5677" xr:uid="{00000000-0005-0000-0000-000015060000}"/>
    <cellStyle name="_연차별보상조서_연차별보상조서_경기북부1차 보상실적(03년도까지)_Book1_1-2)전체사업(05년지목별)현장송부용_홍수조절지" xfId="5678" xr:uid="{00000000-0005-0000-0000-000016060000}"/>
    <cellStyle name="_연차별보상조서_연차별보상조서_경기북부1차 보상실적(03년도까지)_Book1_20060919(수정중) 수자원공사(논산) - 산출내역" xfId="5679" xr:uid="{00000000-0005-0000-0000-000017060000}"/>
    <cellStyle name="_연차별보상조서_연차별보상조서_경기북부1차 보상실적(03년도까지)_Book1_20060919(수정중) 수자원공사(논산) - 산출내역_090603(수자원공사-중부권광역상수도,논산)-최종수정" xfId="5680" xr:uid="{00000000-0005-0000-0000-000018060000}"/>
    <cellStyle name="_연차별보상조서_연차별보상조서_경기북부1차 보상실적(03년도까지)_Book1_Sheet1" xfId="163" xr:uid="{00000000-0005-0000-0000-000019060000}"/>
    <cellStyle name="_연차별보상조서_연차별보상조서_경기북부1차 보상실적(03년도까지)_Book1_Sheet1_0902-2012(수자원공사 토지산출근거)" xfId="5681" xr:uid="{00000000-0005-0000-0000-00001A060000}"/>
    <cellStyle name="_연차별보상조서_연차별보상조서_경기북부1차 보상실적(03년도까지)_Book1_Sheet1_090603(수자원공사-중부권광역상수도,논산)" xfId="5682" xr:uid="{00000000-0005-0000-0000-00001B060000}"/>
    <cellStyle name="_연차별보상조서_연차별보상조서_경기북부1차 보상실적(03년도까지)_Book1_Sheet1_090603(수자원공사-중부권광역상수도,논산)_090603(수자원공사-중부권광역상수도,논산)-최종수정" xfId="5683" xr:uid="{00000000-0005-0000-0000-00001C060000}"/>
    <cellStyle name="_연차별보상조서_연차별보상조서_경기북부1차 보상실적(03년도까지)_Book1_Sheet1_20060919(수정중) 수자원공사(논산) - 산출내역" xfId="5684" xr:uid="{00000000-0005-0000-0000-00001D060000}"/>
    <cellStyle name="_연차별보상조서_연차별보상조서_경기북부1차 보상실적(03년도까지)_Book1_Sheet1_20060919(수정중) 수자원공사(논산) - 산출내역_090603(수자원공사-중부권광역상수도,논산)-최종수정" xfId="5685" xr:uid="{00000000-0005-0000-0000-00001E060000}"/>
    <cellStyle name="_연차별보상조서_연차별보상조서_경기북부1차 보상실적(03년도까지)_Book1_Sheet1_수용재결8차(사업자제시액)지번별-작업중" xfId="5686" xr:uid="{00000000-0005-0000-0000-00001F060000}"/>
    <cellStyle name="_연차별보상조서_연차별보상조서_경기북부1차 보상실적(03년도까지)_Book1_Sheet1_지장물산출" xfId="5687" xr:uid="{00000000-0005-0000-0000-000020060000}"/>
    <cellStyle name="_연차별보상조서_연차별보상조서_경기북부1차 보상실적(03년도까지)_Book1_Sheet1_홍수조절지" xfId="5688" xr:uid="{00000000-0005-0000-0000-000021060000}"/>
    <cellStyle name="_연차별보상조서_연차별보상조서_경기북부1차 보상실적(03년도까지)_Book1_수용재결8차(사업자제시액)지번별-작업중" xfId="5689" xr:uid="{00000000-0005-0000-0000-000022060000}"/>
    <cellStyle name="_연차별보상조서_연차별보상조서_경기북부1차 보상실적(03년도까지)_Book1_자료" xfId="161" xr:uid="{00000000-0005-0000-0000-000023060000}"/>
    <cellStyle name="_연차별보상조서_연차별보상조서_경기북부1차 보상실적(03년도까지)_Book1_자료_0902-2012(수자원공사 토지산출근거)" xfId="5690" xr:uid="{00000000-0005-0000-0000-000024060000}"/>
    <cellStyle name="_연차별보상조서_연차별보상조서_경기북부1차 보상실적(03년도까지)_Book1_자료_090603(수자원공사-중부권광역상수도,논산)" xfId="5691" xr:uid="{00000000-0005-0000-0000-000025060000}"/>
    <cellStyle name="_연차별보상조서_연차별보상조서_경기북부1차 보상실적(03년도까지)_Book1_자료_090603(수자원공사-중부권광역상수도,논산)_090603(수자원공사-중부권광역상수도,논산)-최종수정" xfId="5692" xr:uid="{00000000-0005-0000-0000-000026060000}"/>
    <cellStyle name="_연차별보상조서_연차별보상조서_경기북부1차 보상실적(03년도까지)_Book1_자료_20060919(수정중) 수자원공사(논산) - 산출내역" xfId="5693" xr:uid="{00000000-0005-0000-0000-000027060000}"/>
    <cellStyle name="_연차별보상조서_연차별보상조서_경기북부1차 보상실적(03년도까지)_Book1_자료_20060919(수정중) 수자원공사(논산) - 산출내역_090603(수자원공사-중부권광역상수도,논산)-최종수정" xfId="5694" xr:uid="{00000000-0005-0000-0000-000028060000}"/>
    <cellStyle name="_연차별보상조서_연차별보상조서_경기북부1차 보상실적(03년도까지)_Book1_자료_수용재결8차(사업자제시액)지번별-작업중" xfId="5695" xr:uid="{00000000-0005-0000-0000-000029060000}"/>
    <cellStyle name="_연차별보상조서_연차별보상조서_경기북부1차 보상실적(03년도까지)_Book1_자료_지장물산출" xfId="5696" xr:uid="{00000000-0005-0000-0000-00002A060000}"/>
    <cellStyle name="_연차별보상조서_연차별보상조서_경기북부1차 보상실적(03년도까지)_Book1_자료_홍수조절지" xfId="5697" xr:uid="{00000000-0005-0000-0000-00002B060000}"/>
    <cellStyle name="_연차별보상조서_연차별보상조서_경기북부1차 보상실적(03년도까지)_Book1_전체사업(05년지목별)" xfId="162" xr:uid="{00000000-0005-0000-0000-00002C060000}"/>
    <cellStyle name="_연차별보상조서_연차별보상조서_경기북부1차 보상실적(03년도까지)_Book1_전체사업(05년지목별)_0902-2012(수자원공사 토지산출근거)" xfId="5698" xr:uid="{00000000-0005-0000-0000-00002D060000}"/>
    <cellStyle name="_연차별보상조서_연차별보상조서_경기북부1차 보상실적(03년도까지)_Book1_전체사업(05년지목별)_090603(수자원공사-중부권광역상수도,논산)" xfId="5699" xr:uid="{00000000-0005-0000-0000-00002E060000}"/>
    <cellStyle name="_연차별보상조서_연차별보상조서_경기북부1차 보상실적(03년도까지)_Book1_전체사업(05년지목별)_090603(수자원공사-중부권광역상수도,논산)_090603(수자원공사-중부권광역상수도,논산)-최종수정" xfId="5700" xr:uid="{00000000-0005-0000-0000-00002F060000}"/>
    <cellStyle name="_연차별보상조서_연차별보상조서_경기북부1차 보상실적(03년도까지)_Book1_전체사업(05년지목별)_20060919(수정중) 수자원공사(논산) - 산출내역" xfId="5701" xr:uid="{00000000-0005-0000-0000-000030060000}"/>
    <cellStyle name="_연차별보상조서_연차별보상조서_경기북부1차 보상실적(03년도까지)_Book1_전체사업(05년지목별)_20060919(수정중) 수자원공사(논산) - 산출내역_090603(수자원공사-중부권광역상수도,논산)-최종수정" xfId="5702" xr:uid="{00000000-0005-0000-0000-000031060000}"/>
    <cellStyle name="_연차별보상조서_연차별보상조서_경기북부1차 보상실적(03년도까지)_Book1_전체사업(05년지목별)_수용재결8차(사업자제시액)지번별-작업중" xfId="5703" xr:uid="{00000000-0005-0000-0000-000032060000}"/>
    <cellStyle name="_연차별보상조서_연차별보상조서_경기북부1차 보상실적(03년도까지)_Book1_전체사업(05년지목별)_지장물산출" xfId="5704" xr:uid="{00000000-0005-0000-0000-000033060000}"/>
    <cellStyle name="_연차별보상조서_연차별보상조서_경기북부1차 보상실적(03년도까지)_Book1_전체사업(05년지목별)_홍수조절지" xfId="5705" xr:uid="{00000000-0005-0000-0000-000034060000}"/>
    <cellStyle name="_연차별보상조서_연차별보상조서_경기북부1차 보상실적(03년도까지)_Book1_지장물산출" xfId="5706" xr:uid="{00000000-0005-0000-0000-000035060000}"/>
    <cellStyle name="_연차별보상조서_연차별보상조서_경기북부1차 보상실적(03년도까지)_Book1_홍수조절지" xfId="5707" xr:uid="{00000000-0005-0000-0000-000036060000}"/>
    <cellStyle name="_연차별보상조서_연차별보상조서_경기북부1차 보상실적(03년도까지)_Sheet1" xfId="164" xr:uid="{00000000-0005-0000-0000-000037060000}"/>
    <cellStyle name="_연차별보상조서_연차별보상조서_경기북부1차 보상실적(03년도까지)_Sheet1_0902-2012(수자원공사 토지산출근거)" xfId="5708" xr:uid="{00000000-0005-0000-0000-000038060000}"/>
    <cellStyle name="_연차별보상조서_연차별보상조서_경기북부1차 보상실적(03년도까지)_Sheet1_090603(수자원공사-중부권광역상수도,논산)" xfId="5709" xr:uid="{00000000-0005-0000-0000-000039060000}"/>
    <cellStyle name="_연차별보상조서_연차별보상조서_경기북부1차 보상실적(03년도까지)_Sheet1_090603(수자원공사-중부권광역상수도,논산)_090603(수자원공사-중부권광역상수도,논산)-최종수정" xfId="5710" xr:uid="{00000000-0005-0000-0000-00003A060000}"/>
    <cellStyle name="_연차별보상조서_연차별보상조서_경기북부1차 보상실적(03년도까지)_Sheet1_20060919(수정중) 수자원공사(논산) - 산출내역" xfId="5711" xr:uid="{00000000-0005-0000-0000-00003B060000}"/>
    <cellStyle name="_연차별보상조서_연차별보상조서_경기북부1차 보상실적(03년도까지)_Sheet1_20060919(수정중) 수자원공사(논산) - 산출내역_090603(수자원공사-중부권광역상수도,논산)-최종수정" xfId="5712" xr:uid="{00000000-0005-0000-0000-00003C060000}"/>
    <cellStyle name="_연차별보상조서_연차별보상조서_경기북부1차 보상실적(03년도까지)_Sheet1_수용재결8차(사업자제시액)지번별-작업중" xfId="5713" xr:uid="{00000000-0005-0000-0000-00003D060000}"/>
    <cellStyle name="_연차별보상조서_연차별보상조서_경기북부1차 보상실적(03년도까지)_Sheet1_지장물산출" xfId="5714" xr:uid="{00000000-0005-0000-0000-00003E060000}"/>
    <cellStyle name="_연차별보상조서_연차별보상조서_경기북부1차 보상실적(03년도까지)_Sheet1_홍수조절지" xfId="5715" xr:uid="{00000000-0005-0000-0000-00003F060000}"/>
    <cellStyle name="_연차별보상조서_연차별보상조서_경기북부1차 보상실적(03년도까지)_수용재결8차(사업자제시액)지번별-작업중" xfId="5716" xr:uid="{00000000-0005-0000-0000-000040060000}"/>
    <cellStyle name="_연차별보상조서_연차별보상조서_경기북부1차 보상실적(03년도까지)_자료" xfId="156" xr:uid="{00000000-0005-0000-0000-000041060000}"/>
    <cellStyle name="_연차별보상조서_연차별보상조서_경기북부1차 보상실적(03년도까지)_자료_0902-2012(수자원공사 토지산출근거)" xfId="5717" xr:uid="{00000000-0005-0000-0000-000042060000}"/>
    <cellStyle name="_연차별보상조서_연차별보상조서_경기북부1차 보상실적(03년도까지)_자료_090603(수자원공사-중부권광역상수도,논산)" xfId="5718" xr:uid="{00000000-0005-0000-0000-000043060000}"/>
    <cellStyle name="_연차별보상조서_연차별보상조서_경기북부1차 보상실적(03년도까지)_자료_090603(수자원공사-중부권광역상수도,논산)_090603(수자원공사-중부권광역상수도,논산)-최종수정" xfId="5719" xr:uid="{00000000-0005-0000-0000-000044060000}"/>
    <cellStyle name="_연차별보상조서_연차별보상조서_경기북부1차 보상실적(03년도까지)_자료_20060919(수정중) 수자원공사(논산) - 산출내역" xfId="5720" xr:uid="{00000000-0005-0000-0000-000045060000}"/>
    <cellStyle name="_연차별보상조서_연차별보상조서_경기북부1차 보상실적(03년도까지)_자료_20060919(수정중) 수자원공사(논산) - 산출내역_090603(수자원공사-중부권광역상수도,논산)-최종수정" xfId="5721" xr:uid="{00000000-0005-0000-0000-000046060000}"/>
    <cellStyle name="_연차별보상조서_연차별보상조서_경기북부1차 보상실적(03년도까지)_자료_수용재결8차(사업자제시액)지번별-작업중" xfId="5722" xr:uid="{00000000-0005-0000-0000-000047060000}"/>
    <cellStyle name="_연차별보상조서_연차별보상조서_경기북부1차 보상실적(03년도까지)_자료_지장물산출" xfId="5723" xr:uid="{00000000-0005-0000-0000-000048060000}"/>
    <cellStyle name="_연차별보상조서_연차별보상조서_경기북부1차 보상실적(03년도까지)_자료_홍수조절지" xfId="5724" xr:uid="{00000000-0005-0000-0000-000049060000}"/>
    <cellStyle name="_연차별보상조서_연차별보상조서_경기북부1차 보상실적(03년도까지)_전체사업(05년지목별)" xfId="157" xr:uid="{00000000-0005-0000-0000-00004A060000}"/>
    <cellStyle name="_연차별보상조서_연차별보상조서_경기북부1차 보상실적(03년도까지)_전체사업(05년지목별)_0902-2012(수자원공사 토지산출근거)" xfId="5725" xr:uid="{00000000-0005-0000-0000-00004B060000}"/>
    <cellStyle name="_연차별보상조서_연차별보상조서_경기북부1차 보상실적(03년도까지)_전체사업(05년지목별)_090603(수자원공사-중부권광역상수도,논산)" xfId="5726" xr:uid="{00000000-0005-0000-0000-00004C060000}"/>
    <cellStyle name="_연차별보상조서_연차별보상조서_경기북부1차 보상실적(03년도까지)_전체사업(05년지목별)_090603(수자원공사-중부권광역상수도,논산)_090603(수자원공사-중부권광역상수도,논산)-최종수정" xfId="5727" xr:uid="{00000000-0005-0000-0000-00004D060000}"/>
    <cellStyle name="_연차별보상조서_연차별보상조서_경기북부1차 보상실적(03년도까지)_전체사업(05년지목별)_20060919(수정중) 수자원공사(논산) - 산출내역" xfId="5728" xr:uid="{00000000-0005-0000-0000-00004E060000}"/>
    <cellStyle name="_연차별보상조서_연차별보상조서_경기북부1차 보상실적(03년도까지)_전체사업(05년지목별)_20060919(수정중) 수자원공사(논산) - 산출내역_090603(수자원공사-중부권광역상수도,논산)-최종수정" xfId="5729" xr:uid="{00000000-0005-0000-0000-00004F060000}"/>
    <cellStyle name="_연차별보상조서_연차별보상조서_경기북부1차 보상실적(03년도까지)_전체사업(05년지목별)_수용재결8차(사업자제시액)지번별-작업중" xfId="5730" xr:uid="{00000000-0005-0000-0000-000050060000}"/>
    <cellStyle name="_연차별보상조서_연차별보상조서_경기북부1차 보상실적(03년도까지)_전체사업(05년지목별)_지장물산출" xfId="5731" xr:uid="{00000000-0005-0000-0000-000051060000}"/>
    <cellStyle name="_연차별보상조서_연차별보상조서_경기북부1차 보상실적(03년도까지)_전체사업(05년지목별)_홍수조절지" xfId="5732" xr:uid="{00000000-0005-0000-0000-000052060000}"/>
    <cellStyle name="_연차별보상조서_연차별보상조서_경기북부1차 보상실적(03년도까지)_지장물산출" xfId="5733" xr:uid="{00000000-0005-0000-0000-000053060000}"/>
    <cellStyle name="_연차별보상조서_연차별보상조서_경기북부1차 보상실적(03년도까지)_홍수조절지" xfId="5734" xr:uid="{00000000-0005-0000-0000-000054060000}"/>
    <cellStyle name="_연차별보상조서_연차별보상조서_수용재결8차(사업자제시액)지번별-작업중" xfId="5735" xr:uid="{00000000-0005-0000-0000-000055060000}"/>
    <cellStyle name="_연차별보상조서_연차별보상조서_자료" xfId="165" xr:uid="{00000000-0005-0000-0000-000056060000}"/>
    <cellStyle name="_연차별보상조서_연차별보상조서_자료_0902-2012(수자원공사 토지산출근거)" xfId="5736" xr:uid="{00000000-0005-0000-0000-000057060000}"/>
    <cellStyle name="_연차별보상조서_연차별보상조서_자료_090603(수자원공사-중부권광역상수도,논산)" xfId="5737" xr:uid="{00000000-0005-0000-0000-000058060000}"/>
    <cellStyle name="_연차별보상조서_연차별보상조서_자료_090603(수자원공사-중부권광역상수도,논산)_090603(수자원공사-중부권광역상수도,논산)-최종수정" xfId="5738" xr:uid="{00000000-0005-0000-0000-000059060000}"/>
    <cellStyle name="_연차별보상조서_연차별보상조서_자료_20060919(수정중) 수자원공사(논산) - 산출내역" xfId="5739" xr:uid="{00000000-0005-0000-0000-00005A060000}"/>
    <cellStyle name="_연차별보상조서_연차별보상조서_자료_20060919(수정중) 수자원공사(논산) - 산출내역_090603(수자원공사-중부권광역상수도,논산)-최종수정" xfId="5740" xr:uid="{00000000-0005-0000-0000-00005B060000}"/>
    <cellStyle name="_연차별보상조서_연차별보상조서_자료_수용재결8차(사업자제시액)지번별-작업중" xfId="5741" xr:uid="{00000000-0005-0000-0000-00005C060000}"/>
    <cellStyle name="_연차별보상조서_연차별보상조서_자료_지장물산출" xfId="5742" xr:uid="{00000000-0005-0000-0000-00005D060000}"/>
    <cellStyle name="_연차별보상조서_연차별보상조서_자료_홍수조절지" xfId="5743" xr:uid="{00000000-0005-0000-0000-00005E060000}"/>
    <cellStyle name="_연차별보상조서_연차별보상조서_전체사업(05년지목별)" xfId="166" xr:uid="{00000000-0005-0000-0000-00005F060000}"/>
    <cellStyle name="_연차별보상조서_연차별보상조서_전체사업(05년지목별)_0902-2012(수자원공사 토지산출근거)" xfId="5744" xr:uid="{00000000-0005-0000-0000-000060060000}"/>
    <cellStyle name="_연차별보상조서_연차별보상조서_전체사업(05년지목별)_090603(수자원공사-중부권광역상수도,논산)" xfId="5745" xr:uid="{00000000-0005-0000-0000-000061060000}"/>
    <cellStyle name="_연차별보상조서_연차별보상조서_전체사업(05년지목별)_090603(수자원공사-중부권광역상수도,논산)_090603(수자원공사-중부권광역상수도,논산)-최종수정" xfId="5746" xr:uid="{00000000-0005-0000-0000-000062060000}"/>
    <cellStyle name="_연차별보상조서_연차별보상조서_전체사업(05년지목별)_20060919(수정중) 수자원공사(논산) - 산출내역" xfId="5747" xr:uid="{00000000-0005-0000-0000-000063060000}"/>
    <cellStyle name="_연차별보상조서_연차별보상조서_전체사업(05년지목별)_20060919(수정중) 수자원공사(논산) - 산출내역_090603(수자원공사-중부권광역상수도,논산)-최종수정" xfId="5748" xr:uid="{00000000-0005-0000-0000-000064060000}"/>
    <cellStyle name="_연차별보상조서_연차별보상조서_전체사업(05년지목별)_수용재결8차(사업자제시액)지번별-작업중" xfId="5749" xr:uid="{00000000-0005-0000-0000-000065060000}"/>
    <cellStyle name="_연차별보상조서_연차별보상조서_전체사업(05년지목별)_지장물산출" xfId="5750" xr:uid="{00000000-0005-0000-0000-000066060000}"/>
    <cellStyle name="_연차별보상조서_연차별보상조서_전체사업(05년지목별)_홍수조절지" xfId="5751" xr:uid="{00000000-0005-0000-0000-000067060000}"/>
    <cellStyle name="_연차별보상조서_연차별보상조서_지장물산출" xfId="5752" xr:uid="{00000000-0005-0000-0000-000068060000}"/>
    <cellStyle name="_연차별보상조서_연차별보상조서_홍수조절지" xfId="5753" xr:uid="{00000000-0005-0000-0000-000069060000}"/>
    <cellStyle name="_연차별보상조서_자료" xfId="168" xr:uid="{00000000-0005-0000-0000-00006A060000}"/>
    <cellStyle name="_연차별보상조서_자료_0902-2012(수자원공사 토지산출근거)" xfId="5754" xr:uid="{00000000-0005-0000-0000-00006B060000}"/>
    <cellStyle name="_연차별보상조서_자료_090603(수자원공사-중부권광역상수도,논산)" xfId="5755" xr:uid="{00000000-0005-0000-0000-00006C060000}"/>
    <cellStyle name="_연차별보상조서_자료_090603(수자원공사-중부권광역상수도,논산)_090603(수자원공사-중부권광역상수도,논산)-최종수정" xfId="5756" xr:uid="{00000000-0005-0000-0000-00006D060000}"/>
    <cellStyle name="_연차별보상조서_자료_20060919(수정중) 수자원공사(논산) - 산출내역" xfId="5757" xr:uid="{00000000-0005-0000-0000-00006E060000}"/>
    <cellStyle name="_연차별보상조서_자료_20060919(수정중) 수자원공사(논산) - 산출내역_090603(수자원공사-중부권광역상수도,논산)-최종수정" xfId="5758" xr:uid="{00000000-0005-0000-0000-00006F060000}"/>
    <cellStyle name="_연차별보상조서_자료_수용재결8차(사업자제시액)지번별-작업중" xfId="5759" xr:uid="{00000000-0005-0000-0000-000070060000}"/>
    <cellStyle name="_연차별보상조서_자료_지장물산출" xfId="5760" xr:uid="{00000000-0005-0000-0000-000071060000}"/>
    <cellStyle name="_연차별보상조서_자료_홍수조절지" xfId="5761" xr:uid="{00000000-0005-0000-0000-000072060000}"/>
    <cellStyle name="_연차별보상조서_전체사업(05년지목별)" xfId="169" xr:uid="{00000000-0005-0000-0000-000073060000}"/>
    <cellStyle name="_연차별보상조서_전체사업(05년지목별)_0902-2012(수자원공사 토지산출근거)" xfId="5762" xr:uid="{00000000-0005-0000-0000-000074060000}"/>
    <cellStyle name="_연차별보상조서_전체사업(05년지목별)_090603(수자원공사-중부권광역상수도,논산)" xfId="5763" xr:uid="{00000000-0005-0000-0000-000075060000}"/>
    <cellStyle name="_연차별보상조서_전체사업(05년지목별)_090603(수자원공사-중부권광역상수도,논산)_090603(수자원공사-중부권광역상수도,논산)-최종수정" xfId="5764" xr:uid="{00000000-0005-0000-0000-000076060000}"/>
    <cellStyle name="_연차별보상조서_전체사업(05년지목별)_20060919(수정중) 수자원공사(논산) - 산출내역" xfId="5765" xr:uid="{00000000-0005-0000-0000-000077060000}"/>
    <cellStyle name="_연차별보상조서_전체사업(05년지목별)_20060919(수정중) 수자원공사(논산) - 산출내역_090603(수자원공사-중부권광역상수도,논산)-최종수정" xfId="5766" xr:uid="{00000000-0005-0000-0000-000078060000}"/>
    <cellStyle name="_연차별보상조서_전체사업(05년지목별)_수용재결8차(사업자제시액)지번별-작업중" xfId="5767" xr:uid="{00000000-0005-0000-0000-000079060000}"/>
    <cellStyle name="_연차별보상조서_전체사업(05년지목별)_지장물산출" xfId="5768" xr:uid="{00000000-0005-0000-0000-00007A060000}"/>
    <cellStyle name="_연차별보상조서_전체사업(05년지목별)_홍수조절지" xfId="5769" xr:uid="{00000000-0005-0000-0000-00007B060000}"/>
    <cellStyle name="_연차별보상조서_지장물산출" xfId="5770" xr:uid="{00000000-0005-0000-0000-00007C060000}"/>
    <cellStyle name="_연차별보상조서_홍수조절지" xfId="5771" xr:uid="{00000000-0005-0000-0000-00007D060000}"/>
    <cellStyle name="_연차별집행현황(6단계)" xfId="177" xr:uid="{00000000-0005-0000-0000-00007E060000}"/>
    <cellStyle name="_연차별집행현황(6단계)_0902-2012(수자원공사 토지산출근거)" xfId="5772" xr:uid="{00000000-0005-0000-0000-00007F060000}"/>
    <cellStyle name="_연차별집행현황(6단계)_090603(수자원공사-중부권광역상수도,논산)" xfId="5773" xr:uid="{00000000-0005-0000-0000-000080060000}"/>
    <cellStyle name="_연차별집행현황(6단계)_090603(수자원공사-중부권광역상수도,논산)_090603(수자원공사-중부권광역상수도,논산)-최종수정" xfId="5774" xr:uid="{00000000-0005-0000-0000-000081060000}"/>
    <cellStyle name="_연차별집행현황(6단계)_1-1)전체사업(05년지목별)본사용" xfId="178" xr:uid="{00000000-0005-0000-0000-000082060000}"/>
    <cellStyle name="_연차별집행현황(6단계)_1-1)전체사업(05년지목별)본사용_0902-2012(수자원공사 토지산출근거)" xfId="5775" xr:uid="{00000000-0005-0000-0000-000083060000}"/>
    <cellStyle name="_연차별집행현황(6단계)_1-1)전체사업(05년지목별)본사용_090603(수자원공사-중부권광역상수도,논산)" xfId="5776" xr:uid="{00000000-0005-0000-0000-000084060000}"/>
    <cellStyle name="_연차별집행현황(6단계)_1-1)전체사업(05년지목별)본사용_090603(수자원공사-중부권광역상수도,논산)_090603(수자원공사-중부권광역상수도,논산)-최종수정" xfId="5777" xr:uid="{00000000-0005-0000-0000-000085060000}"/>
    <cellStyle name="_연차별집행현황(6단계)_1-1)전체사업(05년지목별)본사용_20060919(수정중) 수자원공사(논산) - 산출내역" xfId="5778" xr:uid="{00000000-0005-0000-0000-000086060000}"/>
    <cellStyle name="_연차별집행현황(6단계)_1-1)전체사업(05년지목별)본사용_20060919(수정중) 수자원공사(논산) - 산출내역_090603(수자원공사-중부권광역상수도,논산)-최종수정" xfId="5779" xr:uid="{00000000-0005-0000-0000-000087060000}"/>
    <cellStyle name="_연차별집행현황(6단계)_1-1)전체사업(05년지목별)본사용_수용재결8차(사업자제시액)지번별-작업중" xfId="5780" xr:uid="{00000000-0005-0000-0000-000088060000}"/>
    <cellStyle name="_연차별집행현황(6단계)_1-1)전체사업(05년지목별)본사용_지장물산출" xfId="5781" xr:uid="{00000000-0005-0000-0000-000089060000}"/>
    <cellStyle name="_연차별집행현황(6단계)_1-1)전체사업(05년지목별)본사용_홍수조절지" xfId="5782" xr:uid="{00000000-0005-0000-0000-00008A060000}"/>
    <cellStyle name="_연차별집행현황(6단계)_1-2)전체사업(05년지목별)현장송부용" xfId="179" xr:uid="{00000000-0005-0000-0000-00008B060000}"/>
    <cellStyle name="_연차별집행현황(6단계)_1-2)전체사업(05년지목별)현장송부용_0902-2012(수자원공사 토지산출근거)" xfId="5783" xr:uid="{00000000-0005-0000-0000-00008C060000}"/>
    <cellStyle name="_연차별집행현황(6단계)_1-2)전체사업(05년지목별)현장송부용_090603(수자원공사-중부권광역상수도,논산)" xfId="5784" xr:uid="{00000000-0005-0000-0000-00008D060000}"/>
    <cellStyle name="_연차별집행현황(6단계)_1-2)전체사업(05년지목별)현장송부용_090603(수자원공사-중부권광역상수도,논산)_090603(수자원공사-중부권광역상수도,논산)-최종수정" xfId="5785" xr:uid="{00000000-0005-0000-0000-00008E060000}"/>
    <cellStyle name="_연차별집행현황(6단계)_1-2)전체사업(05년지목별)현장송부용_20060919(수정중) 수자원공사(논산) - 산출내역" xfId="5786" xr:uid="{00000000-0005-0000-0000-00008F060000}"/>
    <cellStyle name="_연차별집행현황(6단계)_1-2)전체사업(05년지목별)현장송부용_20060919(수정중) 수자원공사(논산) - 산출내역_090603(수자원공사-중부권광역상수도,논산)-최종수정" xfId="5787" xr:uid="{00000000-0005-0000-0000-000090060000}"/>
    <cellStyle name="_연차별집행현황(6단계)_1-2)전체사업(05년지목별)현장송부용_수용재결8차(사업자제시액)지번별-작업중" xfId="5788" xr:uid="{00000000-0005-0000-0000-000091060000}"/>
    <cellStyle name="_연차별집행현황(6단계)_1-2)전체사업(05년지목별)현장송부용_지장물산출" xfId="5789" xr:uid="{00000000-0005-0000-0000-000092060000}"/>
    <cellStyle name="_연차별집행현황(6단계)_1-2)전체사업(05년지목별)현장송부용_홍수조절지" xfId="5790" xr:uid="{00000000-0005-0000-0000-000093060000}"/>
    <cellStyle name="_연차별집행현황(6단계)_1차 보상실적" xfId="180" xr:uid="{00000000-0005-0000-0000-000094060000}"/>
    <cellStyle name="_연차별집행현황(6단계)_1차 보상실적_0902-2012(수자원공사 토지산출근거)" xfId="5791" xr:uid="{00000000-0005-0000-0000-000095060000}"/>
    <cellStyle name="_연차별집행현황(6단계)_1차 보상실적_090603(수자원공사-중부권광역상수도,논산)" xfId="5792" xr:uid="{00000000-0005-0000-0000-000096060000}"/>
    <cellStyle name="_연차별집행현황(6단계)_1차 보상실적_090603(수자원공사-중부권광역상수도,논산)_090603(수자원공사-중부권광역상수도,논산)-최종수정" xfId="5793" xr:uid="{00000000-0005-0000-0000-000097060000}"/>
    <cellStyle name="_연차별집행현황(6단계)_1차 보상실적_1-1)전체사업(05년지목별)본사용" xfId="181" xr:uid="{00000000-0005-0000-0000-000098060000}"/>
    <cellStyle name="_연차별집행현황(6단계)_1차 보상실적_1-1)전체사업(05년지목별)본사용_0902-2012(수자원공사 토지산출근거)" xfId="5794" xr:uid="{00000000-0005-0000-0000-000099060000}"/>
    <cellStyle name="_연차별집행현황(6단계)_1차 보상실적_1-1)전체사업(05년지목별)본사용_090603(수자원공사-중부권광역상수도,논산)" xfId="5795" xr:uid="{00000000-0005-0000-0000-00009A060000}"/>
    <cellStyle name="_연차별집행현황(6단계)_1차 보상실적_1-1)전체사업(05년지목별)본사용_090603(수자원공사-중부권광역상수도,논산)_090603(수자원공사-중부권광역상수도,논산)-최종수정" xfId="5796" xr:uid="{00000000-0005-0000-0000-00009B060000}"/>
    <cellStyle name="_연차별집행현황(6단계)_1차 보상실적_1-1)전체사업(05년지목별)본사용_20060919(수정중) 수자원공사(논산) - 산출내역" xfId="5797" xr:uid="{00000000-0005-0000-0000-00009C060000}"/>
    <cellStyle name="_연차별집행현황(6단계)_1차 보상실적_1-1)전체사업(05년지목별)본사용_20060919(수정중) 수자원공사(논산) - 산출내역_090603(수자원공사-중부권광역상수도,논산)-최종수정" xfId="5798" xr:uid="{00000000-0005-0000-0000-00009D060000}"/>
    <cellStyle name="_연차별집행현황(6단계)_1차 보상실적_1-1)전체사업(05년지목별)본사용_수용재결8차(사업자제시액)지번별-작업중" xfId="5799" xr:uid="{00000000-0005-0000-0000-00009E060000}"/>
    <cellStyle name="_연차별집행현황(6단계)_1차 보상실적_1-1)전체사업(05년지목별)본사용_지장물산출" xfId="5800" xr:uid="{00000000-0005-0000-0000-00009F060000}"/>
    <cellStyle name="_연차별집행현황(6단계)_1차 보상실적_1-1)전체사업(05년지목별)본사용_홍수조절지" xfId="5801" xr:uid="{00000000-0005-0000-0000-0000A0060000}"/>
    <cellStyle name="_연차별집행현황(6단계)_1차 보상실적_1-2)전체사업(05년지목별)현장송부용" xfId="182" xr:uid="{00000000-0005-0000-0000-0000A1060000}"/>
    <cellStyle name="_연차별집행현황(6단계)_1차 보상실적_1-2)전체사업(05년지목별)현장송부용_0902-2012(수자원공사 토지산출근거)" xfId="5802" xr:uid="{00000000-0005-0000-0000-0000A2060000}"/>
    <cellStyle name="_연차별집행현황(6단계)_1차 보상실적_1-2)전체사업(05년지목별)현장송부용_090603(수자원공사-중부권광역상수도,논산)" xfId="5803" xr:uid="{00000000-0005-0000-0000-0000A3060000}"/>
    <cellStyle name="_연차별집행현황(6단계)_1차 보상실적_1-2)전체사업(05년지목별)현장송부용_090603(수자원공사-중부권광역상수도,논산)_090603(수자원공사-중부권광역상수도,논산)-최종수정" xfId="5804" xr:uid="{00000000-0005-0000-0000-0000A4060000}"/>
    <cellStyle name="_연차별집행현황(6단계)_1차 보상실적_1-2)전체사업(05년지목별)현장송부용_20060919(수정중) 수자원공사(논산) - 산출내역" xfId="5805" xr:uid="{00000000-0005-0000-0000-0000A5060000}"/>
    <cellStyle name="_연차별집행현황(6단계)_1차 보상실적_1-2)전체사업(05년지목별)현장송부용_20060919(수정중) 수자원공사(논산) - 산출내역_090603(수자원공사-중부권광역상수도,논산)-최종수정" xfId="5806" xr:uid="{00000000-0005-0000-0000-0000A6060000}"/>
    <cellStyle name="_연차별집행현황(6단계)_1차 보상실적_1-2)전체사업(05년지목별)현장송부용_수용재결8차(사업자제시액)지번별-작업중" xfId="5807" xr:uid="{00000000-0005-0000-0000-0000A7060000}"/>
    <cellStyle name="_연차별집행현황(6단계)_1차 보상실적_1-2)전체사업(05년지목별)현장송부용_지장물산출" xfId="5808" xr:uid="{00000000-0005-0000-0000-0000A8060000}"/>
    <cellStyle name="_연차별집행현황(6단계)_1차 보상실적_1-2)전체사업(05년지목별)현장송부용_홍수조절지" xfId="5809" xr:uid="{00000000-0005-0000-0000-0000A9060000}"/>
    <cellStyle name="_연차별집행현황(6단계)_1차 보상실적_1차 보상실적" xfId="183" xr:uid="{00000000-0005-0000-0000-0000AA060000}"/>
    <cellStyle name="_연차별집행현황(6단계)_1차 보상실적_1차 보상실적_0902-2012(수자원공사 토지산출근거)" xfId="5810" xr:uid="{00000000-0005-0000-0000-0000AB060000}"/>
    <cellStyle name="_연차별집행현황(6단계)_1차 보상실적_1차 보상실적_090603(수자원공사-중부권광역상수도,논산)" xfId="5811" xr:uid="{00000000-0005-0000-0000-0000AC060000}"/>
    <cellStyle name="_연차별집행현황(6단계)_1차 보상실적_1차 보상실적_090603(수자원공사-중부권광역상수도,논산)_090603(수자원공사-중부권광역상수도,논산)-최종수정" xfId="5812" xr:uid="{00000000-0005-0000-0000-0000AD060000}"/>
    <cellStyle name="_연차별집행현황(6단계)_1차 보상실적_1차 보상실적_20060919(수정중) 수자원공사(논산) - 산출내역" xfId="5813" xr:uid="{00000000-0005-0000-0000-0000AE060000}"/>
    <cellStyle name="_연차별집행현황(6단계)_1차 보상실적_1차 보상실적_20060919(수정중) 수자원공사(논산) - 산출내역_090603(수자원공사-중부권광역상수도,논산)-최종수정" xfId="5814" xr:uid="{00000000-0005-0000-0000-0000AF060000}"/>
    <cellStyle name="_연차별집행현황(6단계)_1차 보상실적_1차 보상실적_수용재결8차(사업자제시액)지번별-작업중" xfId="5815" xr:uid="{00000000-0005-0000-0000-0000B0060000}"/>
    <cellStyle name="_연차별집행현황(6단계)_1차 보상실적_1차 보상실적_지장물산출" xfId="5816" xr:uid="{00000000-0005-0000-0000-0000B1060000}"/>
    <cellStyle name="_연차별집행현황(6단계)_1차 보상실적_1차 보상실적_홍수조절지" xfId="5817" xr:uid="{00000000-0005-0000-0000-0000B2060000}"/>
    <cellStyle name="_연차별집행현황(6단계)_1차 보상실적_20060919(수정중) 수자원공사(논산) - 산출내역" xfId="5818" xr:uid="{00000000-0005-0000-0000-0000B3060000}"/>
    <cellStyle name="_연차별집행현황(6단계)_1차 보상실적_20060919(수정중) 수자원공사(논산) - 산출내역_090603(수자원공사-중부권광역상수도,논산)-최종수정" xfId="5819" xr:uid="{00000000-0005-0000-0000-0000B4060000}"/>
    <cellStyle name="_연차별집행현황(6단계)_1차 보상실적_Book1" xfId="186" xr:uid="{00000000-0005-0000-0000-0000B5060000}"/>
    <cellStyle name="_연차별집행현황(6단계)_1차 보상실적_Book1_0902-2012(수자원공사 토지산출근거)" xfId="5820" xr:uid="{00000000-0005-0000-0000-0000B6060000}"/>
    <cellStyle name="_연차별집행현황(6단계)_1차 보상실적_Book1_090603(수자원공사-중부권광역상수도,논산)" xfId="5821" xr:uid="{00000000-0005-0000-0000-0000B7060000}"/>
    <cellStyle name="_연차별집행현황(6단계)_1차 보상실적_Book1_090603(수자원공사-중부권광역상수도,논산)_090603(수자원공사-중부권광역상수도,논산)-최종수정" xfId="5822" xr:uid="{00000000-0005-0000-0000-0000B8060000}"/>
    <cellStyle name="_연차별집행현황(6단계)_1차 보상실적_Book1_1-1)전체사업(05년지목별)본사용" xfId="187" xr:uid="{00000000-0005-0000-0000-0000B9060000}"/>
    <cellStyle name="_연차별집행현황(6단계)_1차 보상실적_Book1_1-1)전체사업(05년지목별)본사용_0902-2012(수자원공사 토지산출근거)" xfId="5823" xr:uid="{00000000-0005-0000-0000-0000BA060000}"/>
    <cellStyle name="_연차별집행현황(6단계)_1차 보상실적_Book1_1-1)전체사업(05년지목별)본사용_090603(수자원공사-중부권광역상수도,논산)" xfId="5824" xr:uid="{00000000-0005-0000-0000-0000BB060000}"/>
    <cellStyle name="_연차별집행현황(6단계)_1차 보상실적_Book1_1-1)전체사업(05년지목별)본사용_090603(수자원공사-중부권광역상수도,논산)_090603(수자원공사-중부권광역상수도,논산)-최종수정" xfId="5825" xr:uid="{00000000-0005-0000-0000-0000BC060000}"/>
    <cellStyle name="_연차별집행현황(6단계)_1차 보상실적_Book1_1-1)전체사업(05년지목별)본사용_20060919(수정중) 수자원공사(논산) - 산출내역" xfId="5826" xr:uid="{00000000-0005-0000-0000-0000BD060000}"/>
    <cellStyle name="_연차별집행현황(6단계)_1차 보상실적_Book1_1-1)전체사업(05년지목별)본사용_20060919(수정중) 수자원공사(논산) - 산출내역_090603(수자원공사-중부권광역상수도,논산)-최종수정" xfId="5827" xr:uid="{00000000-0005-0000-0000-0000BE060000}"/>
    <cellStyle name="_연차별집행현황(6단계)_1차 보상실적_Book1_1-1)전체사업(05년지목별)본사용_수용재결8차(사업자제시액)지번별-작업중" xfId="5828" xr:uid="{00000000-0005-0000-0000-0000BF060000}"/>
    <cellStyle name="_연차별집행현황(6단계)_1차 보상실적_Book1_1-1)전체사업(05년지목별)본사용_지장물산출" xfId="5829" xr:uid="{00000000-0005-0000-0000-0000C0060000}"/>
    <cellStyle name="_연차별집행현황(6단계)_1차 보상실적_Book1_1-1)전체사업(05년지목별)본사용_홍수조절지" xfId="5830" xr:uid="{00000000-0005-0000-0000-0000C1060000}"/>
    <cellStyle name="_연차별집행현황(6단계)_1차 보상실적_Book1_1-2)전체사업(05년지목별)현장송부용" xfId="188" xr:uid="{00000000-0005-0000-0000-0000C2060000}"/>
    <cellStyle name="_연차별집행현황(6단계)_1차 보상실적_Book1_1-2)전체사업(05년지목별)현장송부용_0902-2012(수자원공사 토지산출근거)" xfId="5831" xr:uid="{00000000-0005-0000-0000-0000C3060000}"/>
    <cellStyle name="_연차별집행현황(6단계)_1차 보상실적_Book1_1-2)전체사업(05년지목별)현장송부용_090603(수자원공사-중부권광역상수도,논산)" xfId="5832" xr:uid="{00000000-0005-0000-0000-0000C4060000}"/>
    <cellStyle name="_연차별집행현황(6단계)_1차 보상실적_Book1_1-2)전체사업(05년지목별)현장송부용_090603(수자원공사-중부권광역상수도,논산)_090603(수자원공사-중부권광역상수도,논산)-최종수정" xfId="5833" xr:uid="{00000000-0005-0000-0000-0000C5060000}"/>
    <cellStyle name="_연차별집행현황(6단계)_1차 보상실적_Book1_1-2)전체사업(05년지목별)현장송부용_20060919(수정중) 수자원공사(논산) - 산출내역" xfId="5834" xr:uid="{00000000-0005-0000-0000-0000C6060000}"/>
    <cellStyle name="_연차별집행현황(6단계)_1차 보상실적_Book1_1-2)전체사업(05년지목별)현장송부용_20060919(수정중) 수자원공사(논산) - 산출내역_090603(수자원공사-중부권광역상수도,논산)-최종수정" xfId="5835" xr:uid="{00000000-0005-0000-0000-0000C7060000}"/>
    <cellStyle name="_연차별집행현황(6단계)_1차 보상실적_Book1_1-2)전체사업(05년지목별)현장송부용_수용재결8차(사업자제시액)지번별-작업중" xfId="5836" xr:uid="{00000000-0005-0000-0000-0000C8060000}"/>
    <cellStyle name="_연차별집행현황(6단계)_1차 보상실적_Book1_1-2)전체사업(05년지목별)현장송부용_지장물산출" xfId="5837" xr:uid="{00000000-0005-0000-0000-0000C9060000}"/>
    <cellStyle name="_연차별집행현황(6단계)_1차 보상실적_Book1_1-2)전체사업(05년지목별)현장송부용_홍수조절지" xfId="5838" xr:uid="{00000000-0005-0000-0000-0000CA060000}"/>
    <cellStyle name="_연차별집행현황(6단계)_1차 보상실적_Book1_20060919(수정중) 수자원공사(논산) - 산출내역" xfId="5839" xr:uid="{00000000-0005-0000-0000-0000CB060000}"/>
    <cellStyle name="_연차별집행현황(6단계)_1차 보상실적_Book1_20060919(수정중) 수자원공사(논산) - 산출내역_090603(수자원공사-중부권광역상수도,논산)-최종수정" xfId="5840" xr:uid="{00000000-0005-0000-0000-0000CC060000}"/>
    <cellStyle name="_연차별집행현황(6단계)_1차 보상실적_Book1_Sheet1" xfId="191" xr:uid="{00000000-0005-0000-0000-0000CD060000}"/>
    <cellStyle name="_연차별집행현황(6단계)_1차 보상실적_Book1_Sheet1_0902-2012(수자원공사 토지산출근거)" xfId="5841" xr:uid="{00000000-0005-0000-0000-0000CE060000}"/>
    <cellStyle name="_연차별집행현황(6단계)_1차 보상실적_Book1_Sheet1_090603(수자원공사-중부권광역상수도,논산)" xfId="5842" xr:uid="{00000000-0005-0000-0000-0000CF060000}"/>
    <cellStyle name="_연차별집행현황(6단계)_1차 보상실적_Book1_Sheet1_090603(수자원공사-중부권광역상수도,논산)_090603(수자원공사-중부권광역상수도,논산)-최종수정" xfId="5843" xr:uid="{00000000-0005-0000-0000-0000D0060000}"/>
    <cellStyle name="_연차별집행현황(6단계)_1차 보상실적_Book1_Sheet1_20060919(수정중) 수자원공사(논산) - 산출내역" xfId="5844" xr:uid="{00000000-0005-0000-0000-0000D1060000}"/>
    <cellStyle name="_연차별집행현황(6단계)_1차 보상실적_Book1_Sheet1_20060919(수정중) 수자원공사(논산) - 산출내역_090603(수자원공사-중부권광역상수도,논산)-최종수정" xfId="5845" xr:uid="{00000000-0005-0000-0000-0000D2060000}"/>
    <cellStyle name="_연차별집행현황(6단계)_1차 보상실적_Book1_Sheet1_수용재결8차(사업자제시액)지번별-작업중" xfId="5846" xr:uid="{00000000-0005-0000-0000-0000D3060000}"/>
    <cellStyle name="_연차별집행현황(6단계)_1차 보상실적_Book1_Sheet1_지장물산출" xfId="5847" xr:uid="{00000000-0005-0000-0000-0000D4060000}"/>
    <cellStyle name="_연차별집행현황(6단계)_1차 보상실적_Book1_Sheet1_홍수조절지" xfId="5848" xr:uid="{00000000-0005-0000-0000-0000D5060000}"/>
    <cellStyle name="_연차별집행현황(6단계)_1차 보상실적_Book1_수용재결8차(사업자제시액)지번별-작업중" xfId="5849" xr:uid="{00000000-0005-0000-0000-0000D6060000}"/>
    <cellStyle name="_연차별집행현황(6단계)_1차 보상실적_Book1_자료" xfId="189" xr:uid="{00000000-0005-0000-0000-0000D7060000}"/>
    <cellStyle name="_연차별집행현황(6단계)_1차 보상실적_Book1_자료_0902-2012(수자원공사 토지산출근거)" xfId="5850" xr:uid="{00000000-0005-0000-0000-0000D8060000}"/>
    <cellStyle name="_연차별집행현황(6단계)_1차 보상실적_Book1_자료_090603(수자원공사-중부권광역상수도,논산)" xfId="5851" xr:uid="{00000000-0005-0000-0000-0000D9060000}"/>
    <cellStyle name="_연차별집행현황(6단계)_1차 보상실적_Book1_자료_090603(수자원공사-중부권광역상수도,논산)_090603(수자원공사-중부권광역상수도,논산)-최종수정" xfId="5852" xr:uid="{00000000-0005-0000-0000-0000DA060000}"/>
    <cellStyle name="_연차별집행현황(6단계)_1차 보상실적_Book1_자료_20060919(수정중) 수자원공사(논산) - 산출내역" xfId="5853" xr:uid="{00000000-0005-0000-0000-0000DB060000}"/>
    <cellStyle name="_연차별집행현황(6단계)_1차 보상실적_Book1_자료_20060919(수정중) 수자원공사(논산) - 산출내역_090603(수자원공사-중부권광역상수도,논산)-최종수정" xfId="5854" xr:uid="{00000000-0005-0000-0000-0000DC060000}"/>
    <cellStyle name="_연차별집행현황(6단계)_1차 보상실적_Book1_자료_수용재결8차(사업자제시액)지번별-작업중" xfId="5855" xr:uid="{00000000-0005-0000-0000-0000DD060000}"/>
    <cellStyle name="_연차별집행현황(6단계)_1차 보상실적_Book1_자료_지장물산출" xfId="5856" xr:uid="{00000000-0005-0000-0000-0000DE060000}"/>
    <cellStyle name="_연차별집행현황(6단계)_1차 보상실적_Book1_자료_홍수조절지" xfId="5857" xr:uid="{00000000-0005-0000-0000-0000DF060000}"/>
    <cellStyle name="_연차별집행현황(6단계)_1차 보상실적_Book1_전체사업(05년지목별)" xfId="190" xr:uid="{00000000-0005-0000-0000-0000E0060000}"/>
    <cellStyle name="_연차별집행현황(6단계)_1차 보상실적_Book1_전체사업(05년지목별)_0902-2012(수자원공사 토지산출근거)" xfId="5858" xr:uid="{00000000-0005-0000-0000-0000E1060000}"/>
    <cellStyle name="_연차별집행현황(6단계)_1차 보상실적_Book1_전체사업(05년지목별)_090603(수자원공사-중부권광역상수도,논산)" xfId="5859" xr:uid="{00000000-0005-0000-0000-0000E2060000}"/>
    <cellStyle name="_연차별집행현황(6단계)_1차 보상실적_Book1_전체사업(05년지목별)_090603(수자원공사-중부권광역상수도,논산)_090603(수자원공사-중부권광역상수도,논산)-최종수정" xfId="5860" xr:uid="{00000000-0005-0000-0000-0000E3060000}"/>
    <cellStyle name="_연차별집행현황(6단계)_1차 보상실적_Book1_전체사업(05년지목별)_20060919(수정중) 수자원공사(논산) - 산출내역" xfId="5861" xr:uid="{00000000-0005-0000-0000-0000E4060000}"/>
    <cellStyle name="_연차별집행현황(6단계)_1차 보상실적_Book1_전체사업(05년지목별)_20060919(수정중) 수자원공사(논산) - 산출내역_090603(수자원공사-중부권광역상수도,논산)-최종수정" xfId="5862" xr:uid="{00000000-0005-0000-0000-0000E5060000}"/>
    <cellStyle name="_연차별집행현황(6단계)_1차 보상실적_Book1_전체사업(05년지목별)_수용재결8차(사업자제시액)지번별-작업중" xfId="5863" xr:uid="{00000000-0005-0000-0000-0000E6060000}"/>
    <cellStyle name="_연차별집행현황(6단계)_1차 보상실적_Book1_전체사업(05년지목별)_지장물산출" xfId="5864" xr:uid="{00000000-0005-0000-0000-0000E7060000}"/>
    <cellStyle name="_연차별집행현황(6단계)_1차 보상실적_Book1_전체사업(05년지목별)_홍수조절지" xfId="5865" xr:uid="{00000000-0005-0000-0000-0000E8060000}"/>
    <cellStyle name="_연차별집행현황(6단계)_1차 보상실적_Book1_지장물산출" xfId="5866" xr:uid="{00000000-0005-0000-0000-0000E9060000}"/>
    <cellStyle name="_연차별집행현황(6단계)_1차 보상실적_Book1_홍수조절지" xfId="5867" xr:uid="{00000000-0005-0000-0000-0000EA060000}"/>
    <cellStyle name="_연차별집행현황(6단계)_1차 보상실적_Sheet1" xfId="192" xr:uid="{00000000-0005-0000-0000-0000EB060000}"/>
    <cellStyle name="_연차별집행현황(6단계)_1차 보상실적_Sheet1_0902-2012(수자원공사 토지산출근거)" xfId="5868" xr:uid="{00000000-0005-0000-0000-0000EC060000}"/>
    <cellStyle name="_연차별집행현황(6단계)_1차 보상실적_Sheet1_090603(수자원공사-중부권광역상수도,논산)" xfId="5869" xr:uid="{00000000-0005-0000-0000-0000ED060000}"/>
    <cellStyle name="_연차별집행현황(6단계)_1차 보상실적_Sheet1_090603(수자원공사-중부권광역상수도,논산)_090603(수자원공사-중부권광역상수도,논산)-최종수정" xfId="5870" xr:uid="{00000000-0005-0000-0000-0000EE060000}"/>
    <cellStyle name="_연차별집행현황(6단계)_1차 보상실적_Sheet1_20060919(수정중) 수자원공사(논산) - 산출내역" xfId="5871" xr:uid="{00000000-0005-0000-0000-0000EF060000}"/>
    <cellStyle name="_연차별집행현황(6단계)_1차 보상실적_Sheet1_20060919(수정중) 수자원공사(논산) - 산출내역_090603(수자원공사-중부권광역상수도,논산)-최종수정" xfId="5872" xr:uid="{00000000-0005-0000-0000-0000F0060000}"/>
    <cellStyle name="_연차별집행현황(6단계)_1차 보상실적_Sheet1_수용재결8차(사업자제시액)지번별-작업중" xfId="5873" xr:uid="{00000000-0005-0000-0000-0000F1060000}"/>
    <cellStyle name="_연차별집행현황(6단계)_1차 보상실적_Sheet1_지장물산출" xfId="5874" xr:uid="{00000000-0005-0000-0000-0000F2060000}"/>
    <cellStyle name="_연차별집행현황(6단계)_1차 보상실적_Sheet1_홍수조절지" xfId="5875" xr:uid="{00000000-0005-0000-0000-0000F3060000}"/>
    <cellStyle name="_연차별집행현황(6단계)_1차 보상실적_수용재결8차(사업자제시액)지번별-작업중" xfId="5876" xr:uid="{00000000-0005-0000-0000-0000F4060000}"/>
    <cellStyle name="_연차별집행현황(6단계)_1차 보상실적_자료" xfId="184" xr:uid="{00000000-0005-0000-0000-0000F5060000}"/>
    <cellStyle name="_연차별집행현황(6단계)_1차 보상실적_자료_0902-2012(수자원공사 토지산출근거)" xfId="5877" xr:uid="{00000000-0005-0000-0000-0000F6060000}"/>
    <cellStyle name="_연차별집행현황(6단계)_1차 보상실적_자료_090603(수자원공사-중부권광역상수도,논산)" xfId="5878" xr:uid="{00000000-0005-0000-0000-0000F7060000}"/>
    <cellStyle name="_연차별집행현황(6단계)_1차 보상실적_자료_090603(수자원공사-중부권광역상수도,논산)_090603(수자원공사-중부권광역상수도,논산)-최종수정" xfId="5879" xr:uid="{00000000-0005-0000-0000-0000F8060000}"/>
    <cellStyle name="_연차별집행현황(6단계)_1차 보상실적_자료_20060919(수정중) 수자원공사(논산) - 산출내역" xfId="5880" xr:uid="{00000000-0005-0000-0000-0000F9060000}"/>
    <cellStyle name="_연차별집행현황(6단계)_1차 보상실적_자료_20060919(수정중) 수자원공사(논산) - 산출내역_090603(수자원공사-중부권광역상수도,논산)-최종수정" xfId="5881" xr:uid="{00000000-0005-0000-0000-0000FA060000}"/>
    <cellStyle name="_연차별집행현황(6단계)_1차 보상실적_자료_수용재결8차(사업자제시액)지번별-작업중" xfId="5882" xr:uid="{00000000-0005-0000-0000-0000FB060000}"/>
    <cellStyle name="_연차별집행현황(6단계)_1차 보상실적_자료_지장물산출" xfId="5883" xr:uid="{00000000-0005-0000-0000-0000FC060000}"/>
    <cellStyle name="_연차별집행현황(6단계)_1차 보상실적_자료_홍수조절지" xfId="5884" xr:uid="{00000000-0005-0000-0000-0000FD060000}"/>
    <cellStyle name="_연차별집행현황(6단계)_1차 보상실적_전체사업(05년지목별)" xfId="185" xr:uid="{00000000-0005-0000-0000-0000FE060000}"/>
    <cellStyle name="_연차별집행현황(6단계)_1차 보상실적_전체사업(05년지목별)_0902-2012(수자원공사 토지산출근거)" xfId="5885" xr:uid="{00000000-0005-0000-0000-0000FF060000}"/>
    <cellStyle name="_연차별집행현황(6단계)_1차 보상실적_전체사업(05년지목별)_090603(수자원공사-중부권광역상수도,논산)" xfId="5886" xr:uid="{00000000-0005-0000-0000-000000070000}"/>
    <cellStyle name="_연차별집행현황(6단계)_1차 보상실적_전체사업(05년지목별)_090603(수자원공사-중부권광역상수도,논산)_090603(수자원공사-중부권광역상수도,논산)-최종수정" xfId="5887" xr:uid="{00000000-0005-0000-0000-000001070000}"/>
    <cellStyle name="_연차별집행현황(6단계)_1차 보상실적_전체사업(05년지목별)_20060919(수정중) 수자원공사(논산) - 산출내역" xfId="5888" xr:uid="{00000000-0005-0000-0000-000002070000}"/>
    <cellStyle name="_연차별집행현황(6단계)_1차 보상실적_전체사업(05년지목별)_20060919(수정중) 수자원공사(논산) - 산출내역_090603(수자원공사-중부권광역상수도,논산)-최종수정" xfId="5889" xr:uid="{00000000-0005-0000-0000-000003070000}"/>
    <cellStyle name="_연차별집행현황(6단계)_1차 보상실적_전체사업(05년지목별)_수용재결8차(사업자제시액)지번별-작업중" xfId="5890" xr:uid="{00000000-0005-0000-0000-000004070000}"/>
    <cellStyle name="_연차별집행현황(6단계)_1차 보상실적_전체사업(05년지목별)_지장물산출" xfId="5891" xr:uid="{00000000-0005-0000-0000-000005070000}"/>
    <cellStyle name="_연차별집행현황(6단계)_1차 보상실적_전체사업(05년지목별)_홍수조절지" xfId="5892" xr:uid="{00000000-0005-0000-0000-000006070000}"/>
    <cellStyle name="_연차별집행현황(6단계)_1차 보상실적_지장물산출" xfId="5893" xr:uid="{00000000-0005-0000-0000-000007070000}"/>
    <cellStyle name="_연차별집행현황(6단계)_1차 보상실적_홍수조절지" xfId="5894" xr:uid="{00000000-0005-0000-0000-000008070000}"/>
    <cellStyle name="_연차별집행현황(6단계)_20060919(수정중) 수자원공사(논산) - 산출내역" xfId="5895" xr:uid="{00000000-0005-0000-0000-000009070000}"/>
    <cellStyle name="_연차별집행현황(6단계)_20060919(수정중) 수자원공사(논산) - 산출내역_090603(수자원공사-중부권광역상수도,논산)-최종수정" xfId="5896" xr:uid="{00000000-0005-0000-0000-00000A070000}"/>
    <cellStyle name="_연차별집행현황(6단계)_2차 보상실적" xfId="193" xr:uid="{00000000-0005-0000-0000-00000B070000}"/>
    <cellStyle name="_연차별집행현황(6단계)_2차 보상실적_0902-2012(수자원공사 토지산출근거)" xfId="5897" xr:uid="{00000000-0005-0000-0000-00000C070000}"/>
    <cellStyle name="_연차별집행현황(6단계)_2차 보상실적_090603(수자원공사-중부권광역상수도,논산)" xfId="5898" xr:uid="{00000000-0005-0000-0000-00000D070000}"/>
    <cellStyle name="_연차별집행현황(6단계)_2차 보상실적_090603(수자원공사-중부권광역상수도,논산)_090603(수자원공사-중부권광역상수도,논산)-최종수정" xfId="5899" xr:uid="{00000000-0005-0000-0000-00000E070000}"/>
    <cellStyle name="_연차별집행현황(6단계)_2차 보상실적_1-1)전체사업(05년지목별)본사용" xfId="194" xr:uid="{00000000-0005-0000-0000-00000F070000}"/>
    <cellStyle name="_연차별집행현황(6단계)_2차 보상실적_1-1)전체사업(05년지목별)본사용_0902-2012(수자원공사 토지산출근거)" xfId="5900" xr:uid="{00000000-0005-0000-0000-000010070000}"/>
    <cellStyle name="_연차별집행현황(6단계)_2차 보상실적_1-1)전체사업(05년지목별)본사용_090603(수자원공사-중부권광역상수도,논산)" xfId="5901" xr:uid="{00000000-0005-0000-0000-000011070000}"/>
    <cellStyle name="_연차별집행현황(6단계)_2차 보상실적_1-1)전체사업(05년지목별)본사용_090603(수자원공사-중부권광역상수도,논산)_090603(수자원공사-중부권광역상수도,논산)-최종수정" xfId="5902" xr:uid="{00000000-0005-0000-0000-000012070000}"/>
    <cellStyle name="_연차별집행현황(6단계)_2차 보상실적_1-1)전체사업(05년지목별)본사용_20060919(수정중) 수자원공사(논산) - 산출내역" xfId="5903" xr:uid="{00000000-0005-0000-0000-000013070000}"/>
    <cellStyle name="_연차별집행현황(6단계)_2차 보상실적_1-1)전체사업(05년지목별)본사용_20060919(수정중) 수자원공사(논산) - 산출내역_090603(수자원공사-중부권광역상수도,논산)-최종수정" xfId="5904" xr:uid="{00000000-0005-0000-0000-000014070000}"/>
    <cellStyle name="_연차별집행현황(6단계)_2차 보상실적_1-1)전체사업(05년지목별)본사용_수용재결8차(사업자제시액)지번별-작업중" xfId="5905" xr:uid="{00000000-0005-0000-0000-000015070000}"/>
    <cellStyle name="_연차별집행현황(6단계)_2차 보상실적_1-1)전체사업(05년지목별)본사용_지장물산출" xfId="5906" xr:uid="{00000000-0005-0000-0000-000016070000}"/>
    <cellStyle name="_연차별집행현황(6단계)_2차 보상실적_1-1)전체사업(05년지목별)본사용_홍수조절지" xfId="5907" xr:uid="{00000000-0005-0000-0000-000017070000}"/>
    <cellStyle name="_연차별집행현황(6단계)_2차 보상실적_1-2)전체사업(05년지목별)현장송부용" xfId="195" xr:uid="{00000000-0005-0000-0000-000018070000}"/>
    <cellStyle name="_연차별집행현황(6단계)_2차 보상실적_1-2)전체사업(05년지목별)현장송부용_0902-2012(수자원공사 토지산출근거)" xfId="5908" xr:uid="{00000000-0005-0000-0000-000019070000}"/>
    <cellStyle name="_연차별집행현황(6단계)_2차 보상실적_1-2)전체사업(05년지목별)현장송부용_090603(수자원공사-중부권광역상수도,논산)" xfId="5909" xr:uid="{00000000-0005-0000-0000-00001A070000}"/>
    <cellStyle name="_연차별집행현황(6단계)_2차 보상실적_1-2)전체사업(05년지목별)현장송부용_090603(수자원공사-중부권광역상수도,논산)_090603(수자원공사-중부권광역상수도,논산)-최종수정" xfId="5910" xr:uid="{00000000-0005-0000-0000-00001B070000}"/>
    <cellStyle name="_연차별집행현황(6단계)_2차 보상실적_1-2)전체사업(05년지목별)현장송부용_20060919(수정중) 수자원공사(논산) - 산출내역" xfId="5911" xr:uid="{00000000-0005-0000-0000-00001C070000}"/>
    <cellStyle name="_연차별집행현황(6단계)_2차 보상실적_1-2)전체사업(05년지목별)현장송부용_20060919(수정중) 수자원공사(논산) - 산출내역_090603(수자원공사-중부권광역상수도,논산)-최종수정" xfId="5912" xr:uid="{00000000-0005-0000-0000-00001D070000}"/>
    <cellStyle name="_연차별집행현황(6단계)_2차 보상실적_1-2)전체사업(05년지목별)현장송부용_수용재결8차(사업자제시액)지번별-작업중" xfId="5913" xr:uid="{00000000-0005-0000-0000-00001E070000}"/>
    <cellStyle name="_연차별집행현황(6단계)_2차 보상실적_1-2)전체사업(05년지목별)현장송부용_지장물산출" xfId="5914" xr:uid="{00000000-0005-0000-0000-00001F070000}"/>
    <cellStyle name="_연차별집행현황(6단계)_2차 보상실적_1-2)전체사업(05년지목별)현장송부용_홍수조절지" xfId="5915" xr:uid="{00000000-0005-0000-0000-000020070000}"/>
    <cellStyle name="_연차별집행현황(6단계)_2차 보상실적_20060919(수정중) 수자원공사(논산) - 산출내역" xfId="5916" xr:uid="{00000000-0005-0000-0000-000021070000}"/>
    <cellStyle name="_연차별집행현황(6단계)_2차 보상실적_20060919(수정중) 수자원공사(논산) - 산출내역_090603(수자원공사-중부권광역상수도,논산)-최종수정" xfId="5917" xr:uid="{00000000-0005-0000-0000-000022070000}"/>
    <cellStyle name="_연차별집행현황(6단계)_2차 보상실적_2차 보상실적" xfId="196" xr:uid="{00000000-0005-0000-0000-000023070000}"/>
    <cellStyle name="_연차별집행현황(6단계)_2차 보상실적_2차 보상실적_0902-2012(수자원공사 토지산출근거)" xfId="5918" xr:uid="{00000000-0005-0000-0000-000024070000}"/>
    <cellStyle name="_연차별집행현황(6단계)_2차 보상실적_2차 보상실적_090603(수자원공사-중부권광역상수도,논산)" xfId="5919" xr:uid="{00000000-0005-0000-0000-000025070000}"/>
    <cellStyle name="_연차별집행현황(6단계)_2차 보상실적_2차 보상실적_090603(수자원공사-중부권광역상수도,논산)_090603(수자원공사-중부권광역상수도,논산)-최종수정" xfId="5920" xr:uid="{00000000-0005-0000-0000-000026070000}"/>
    <cellStyle name="_연차별집행현황(6단계)_2차 보상실적_2차 보상실적_20060919(수정중) 수자원공사(논산) - 산출내역" xfId="5921" xr:uid="{00000000-0005-0000-0000-000027070000}"/>
    <cellStyle name="_연차별집행현황(6단계)_2차 보상실적_2차 보상실적_20060919(수정중) 수자원공사(논산) - 산출내역_090603(수자원공사-중부권광역상수도,논산)-최종수정" xfId="5922" xr:uid="{00000000-0005-0000-0000-000028070000}"/>
    <cellStyle name="_연차별집행현황(6단계)_2차 보상실적_2차 보상실적_수용재결8차(사업자제시액)지번별-작업중" xfId="5923" xr:uid="{00000000-0005-0000-0000-000029070000}"/>
    <cellStyle name="_연차별집행현황(6단계)_2차 보상실적_2차 보상실적_지장물산출" xfId="5924" xr:uid="{00000000-0005-0000-0000-00002A070000}"/>
    <cellStyle name="_연차별집행현황(6단계)_2차 보상실적_2차 보상실적_홍수조절지" xfId="5925" xr:uid="{00000000-0005-0000-0000-00002B070000}"/>
    <cellStyle name="_연차별집행현황(6단계)_2차 보상실적_Sheet1" xfId="199" xr:uid="{00000000-0005-0000-0000-00002C070000}"/>
    <cellStyle name="_연차별집행현황(6단계)_2차 보상실적_Sheet1_0902-2012(수자원공사 토지산출근거)" xfId="5926" xr:uid="{00000000-0005-0000-0000-00002D070000}"/>
    <cellStyle name="_연차별집행현황(6단계)_2차 보상실적_Sheet1_090603(수자원공사-중부권광역상수도,논산)" xfId="5927" xr:uid="{00000000-0005-0000-0000-00002E070000}"/>
    <cellStyle name="_연차별집행현황(6단계)_2차 보상실적_Sheet1_090603(수자원공사-중부권광역상수도,논산)_090603(수자원공사-중부권광역상수도,논산)-최종수정" xfId="5928" xr:uid="{00000000-0005-0000-0000-00002F070000}"/>
    <cellStyle name="_연차별집행현황(6단계)_2차 보상실적_Sheet1_20060919(수정중) 수자원공사(논산) - 산출내역" xfId="5929" xr:uid="{00000000-0005-0000-0000-000030070000}"/>
    <cellStyle name="_연차별집행현황(6단계)_2차 보상실적_Sheet1_20060919(수정중) 수자원공사(논산) - 산출내역_090603(수자원공사-중부권광역상수도,논산)-최종수정" xfId="5930" xr:uid="{00000000-0005-0000-0000-000031070000}"/>
    <cellStyle name="_연차별집행현황(6단계)_2차 보상실적_Sheet1_수용재결8차(사업자제시액)지번별-작업중" xfId="5931" xr:uid="{00000000-0005-0000-0000-000032070000}"/>
    <cellStyle name="_연차별집행현황(6단계)_2차 보상실적_Sheet1_지장물산출" xfId="5932" xr:uid="{00000000-0005-0000-0000-000033070000}"/>
    <cellStyle name="_연차별집행현황(6단계)_2차 보상실적_Sheet1_홍수조절지" xfId="5933" xr:uid="{00000000-0005-0000-0000-000034070000}"/>
    <cellStyle name="_연차별집행현황(6단계)_2차 보상실적_수용재결8차(사업자제시액)지번별-작업중" xfId="5934" xr:uid="{00000000-0005-0000-0000-000035070000}"/>
    <cellStyle name="_연차별집행현황(6단계)_2차 보상실적_자료" xfId="197" xr:uid="{00000000-0005-0000-0000-000036070000}"/>
    <cellStyle name="_연차별집행현황(6단계)_2차 보상실적_자료_0902-2012(수자원공사 토지산출근거)" xfId="5935" xr:uid="{00000000-0005-0000-0000-000037070000}"/>
    <cellStyle name="_연차별집행현황(6단계)_2차 보상실적_자료_090603(수자원공사-중부권광역상수도,논산)" xfId="5936" xr:uid="{00000000-0005-0000-0000-000038070000}"/>
    <cellStyle name="_연차별집행현황(6단계)_2차 보상실적_자료_090603(수자원공사-중부권광역상수도,논산)_090603(수자원공사-중부권광역상수도,논산)-최종수정" xfId="5937" xr:uid="{00000000-0005-0000-0000-000039070000}"/>
    <cellStyle name="_연차별집행현황(6단계)_2차 보상실적_자료_20060919(수정중) 수자원공사(논산) - 산출내역" xfId="5938" xr:uid="{00000000-0005-0000-0000-00003A070000}"/>
    <cellStyle name="_연차별집행현황(6단계)_2차 보상실적_자료_20060919(수정중) 수자원공사(논산) - 산출내역_090603(수자원공사-중부권광역상수도,논산)-최종수정" xfId="5939" xr:uid="{00000000-0005-0000-0000-00003B070000}"/>
    <cellStyle name="_연차별집행현황(6단계)_2차 보상실적_자료_수용재결8차(사업자제시액)지번별-작업중" xfId="5940" xr:uid="{00000000-0005-0000-0000-00003C070000}"/>
    <cellStyle name="_연차별집행현황(6단계)_2차 보상실적_자료_지장물산출" xfId="5941" xr:uid="{00000000-0005-0000-0000-00003D070000}"/>
    <cellStyle name="_연차별집행현황(6단계)_2차 보상실적_자료_홍수조절지" xfId="5942" xr:uid="{00000000-0005-0000-0000-00003E070000}"/>
    <cellStyle name="_연차별집행현황(6단계)_2차 보상실적_전체사업(05년지목별)" xfId="198" xr:uid="{00000000-0005-0000-0000-00003F070000}"/>
    <cellStyle name="_연차별집행현황(6단계)_2차 보상실적_전체사업(05년지목별)_0902-2012(수자원공사 토지산출근거)" xfId="5943" xr:uid="{00000000-0005-0000-0000-000040070000}"/>
    <cellStyle name="_연차별집행현황(6단계)_2차 보상실적_전체사업(05년지목별)_090603(수자원공사-중부권광역상수도,논산)" xfId="5944" xr:uid="{00000000-0005-0000-0000-000041070000}"/>
    <cellStyle name="_연차별집행현황(6단계)_2차 보상실적_전체사업(05년지목별)_090603(수자원공사-중부권광역상수도,논산)_090603(수자원공사-중부권광역상수도,논산)-최종수정" xfId="5945" xr:uid="{00000000-0005-0000-0000-000042070000}"/>
    <cellStyle name="_연차별집행현황(6단계)_2차 보상실적_전체사업(05년지목별)_20060919(수정중) 수자원공사(논산) - 산출내역" xfId="5946" xr:uid="{00000000-0005-0000-0000-000043070000}"/>
    <cellStyle name="_연차별집행현황(6단계)_2차 보상실적_전체사업(05년지목별)_20060919(수정중) 수자원공사(논산) - 산출내역_090603(수자원공사-중부권광역상수도,논산)-최종수정" xfId="5947" xr:uid="{00000000-0005-0000-0000-000044070000}"/>
    <cellStyle name="_연차별집행현황(6단계)_2차 보상실적_전체사업(05년지목별)_수용재결8차(사업자제시액)지번별-작업중" xfId="5948" xr:uid="{00000000-0005-0000-0000-000045070000}"/>
    <cellStyle name="_연차별집행현황(6단계)_2차 보상실적_전체사업(05년지목별)_지장물산출" xfId="5949" xr:uid="{00000000-0005-0000-0000-000046070000}"/>
    <cellStyle name="_연차별집행현황(6단계)_2차 보상실적_전체사업(05년지목별)_홍수조절지" xfId="5950" xr:uid="{00000000-0005-0000-0000-000047070000}"/>
    <cellStyle name="_연차별집행현황(6단계)_2차 보상실적_지장물산출" xfId="5951" xr:uid="{00000000-0005-0000-0000-000048070000}"/>
    <cellStyle name="_연차별집행현황(6단계)_2차 보상실적_홍수조절지" xfId="5952" xr:uid="{00000000-0005-0000-0000-000049070000}"/>
    <cellStyle name="_연차별집행현황(6단계)_6단계 보상실적" xfId="200" xr:uid="{00000000-0005-0000-0000-00004A070000}"/>
    <cellStyle name="_연차별집행현황(6단계)_6단계 보상실적_0902-2012(수자원공사 토지산출근거)" xfId="5953" xr:uid="{00000000-0005-0000-0000-00004B070000}"/>
    <cellStyle name="_연차별집행현황(6단계)_6단계 보상실적_090603(수자원공사-중부권광역상수도,논산)" xfId="5954" xr:uid="{00000000-0005-0000-0000-00004C070000}"/>
    <cellStyle name="_연차별집행현황(6단계)_6단계 보상실적_090603(수자원공사-중부권광역상수도,논산)_090603(수자원공사-중부권광역상수도,논산)-최종수정" xfId="5955" xr:uid="{00000000-0005-0000-0000-00004D070000}"/>
    <cellStyle name="_연차별집행현황(6단계)_6단계 보상실적_1-1)전체사업(05년지목별)본사용" xfId="201" xr:uid="{00000000-0005-0000-0000-00004E070000}"/>
    <cellStyle name="_연차별집행현황(6단계)_6단계 보상실적_1-1)전체사업(05년지목별)본사용_0902-2012(수자원공사 토지산출근거)" xfId="5956" xr:uid="{00000000-0005-0000-0000-00004F070000}"/>
    <cellStyle name="_연차별집행현황(6단계)_6단계 보상실적_1-1)전체사업(05년지목별)본사용_090603(수자원공사-중부권광역상수도,논산)" xfId="5957" xr:uid="{00000000-0005-0000-0000-000050070000}"/>
    <cellStyle name="_연차별집행현황(6단계)_6단계 보상실적_1-1)전체사업(05년지목별)본사용_090603(수자원공사-중부권광역상수도,논산)_090603(수자원공사-중부권광역상수도,논산)-최종수정" xfId="5958" xr:uid="{00000000-0005-0000-0000-000051070000}"/>
    <cellStyle name="_연차별집행현황(6단계)_6단계 보상실적_1-1)전체사업(05년지목별)본사용_20060919(수정중) 수자원공사(논산) - 산출내역" xfId="5959" xr:uid="{00000000-0005-0000-0000-000052070000}"/>
    <cellStyle name="_연차별집행현황(6단계)_6단계 보상실적_1-1)전체사업(05년지목별)본사용_20060919(수정중) 수자원공사(논산) - 산출내역_090603(수자원공사-중부권광역상수도,논산)-최종수정" xfId="5960" xr:uid="{00000000-0005-0000-0000-000053070000}"/>
    <cellStyle name="_연차별집행현황(6단계)_6단계 보상실적_1-1)전체사업(05년지목별)본사용_수용재결8차(사업자제시액)지번별-작업중" xfId="5961" xr:uid="{00000000-0005-0000-0000-000054070000}"/>
    <cellStyle name="_연차별집행현황(6단계)_6단계 보상실적_1-1)전체사업(05년지목별)본사용_지장물산출" xfId="5962" xr:uid="{00000000-0005-0000-0000-000055070000}"/>
    <cellStyle name="_연차별집행현황(6단계)_6단계 보상실적_1-1)전체사업(05년지목별)본사용_홍수조절지" xfId="5963" xr:uid="{00000000-0005-0000-0000-000056070000}"/>
    <cellStyle name="_연차별집행현황(6단계)_6단계 보상실적_1-2)전체사업(05년지목별)현장송부용" xfId="202" xr:uid="{00000000-0005-0000-0000-000057070000}"/>
    <cellStyle name="_연차별집행현황(6단계)_6단계 보상실적_1-2)전체사업(05년지목별)현장송부용_0902-2012(수자원공사 토지산출근거)" xfId="5964" xr:uid="{00000000-0005-0000-0000-000058070000}"/>
    <cellStyle name="_연차별집행현황(6단계)_6단계 보상실적_1-2)전체사업(05년지목별)현장송부용_090603(수자원공사-중부권광역상수도,논산)" xfId="5965" xr:uid="{00000000-0005-0000-0000-000059070000}"/>
    <cellStyle name="_연차별집행현황(6단계)_6단계 보상실적_1-2)전체사업(05년지목별)현장송부용_090603(수자원공사-중부권광역상수도,논산)_090603(수자원공사-중부권광역상수도,논산)-최종수정" xfId="5966" xr:uid="{00000000-0005-0000-0000-00005A070000}"/>
    <cellStyle name="_연차별집행현황(6단계)_6단계 보상실적_1-2)전체사업(05년지목별)현장송부용_20060919(수정중) 수자원공사(논산) - 산출내역" xfId="5967" xr:uid="{00000000-0005-0000-0000-00005B070000}"/>
    <cellStyle name="_연차별집행현황(6단계)_6단계 보상실적_1-2)전체사업(05년지목별)현장송부용_20060919(수정중) 수자원공사(논산) - 산출내역_090603(수자원공사-중부권광역상수도,논산)-최종수정" xfId="5968" xr:uid="{00000000-0005-0000-0000-00005C070000}"/>
    <cellStyle name="_연차별집행현황(6단계)_6단계 보상실적_1-2)전체사업(05년지목별)현장송부용_수용재결8차(사업자제시액)지번별-작업중" xfId="5969" xr:uid="{00000000-0005-0000-0000-00005D070000}"/>
    <cellStyle name="_연차별집행현황(6단계)_6단계 보상실적_1-2)전체사업(05년지목별)현장송부용_지장물산출" xfId="5970" xr:uid="{00000000-0005-0000-0000-00005E070000}"/>
    <cellStyle name="_연차별집행현황(6단계)_6단계 보상실적_1-2)전체사업(05년지목별)현장송부용_홍수조절지" xfId="5971" xr:uid="{00000000-0005-0000-0000-00005F070000}"/>
    <cellStyle name="_연차별집행현황(6단계)_6단계 보상실적_20060919(수정중) 수자원공사(논산) - 산출내역" xfId="5972" xr:uid="{00000000-0005-0000-0000-000060070000}"/>
    <cellStyle name="_연차별집행현황(6단계)_6단계 보상실적_20060919(수정중) 수자원공사(논산) - 산출내역_090603(수자원공사-중부권광역상수도,논산)-최종수정" xfId="5973" xr:uid="{00000000-0005-0000-0000-000061070000}"/>
    <cellStyle name="_연차별집행현황(6단계)_6단계 보상실적_2차 보상실적" xfId="203" xr:uid="{00000000-0005-0000-0000-000062070000}"/>
    <cellStyle name="_연차별집행현황(6단계)_6단계 보상실적_2차 보상실적_0902-2012(수자원공사 토지산출근거)" xfId="5974" xr:uid="{00000000-0005-0000-0000-000063070000}"/>
    <cellStyle name="_연차별집행현황(6단계)_6단계 보상실적_2차 보상실적_090603(수자원공사-중부권광역상수도,논산)" xfId="5975" xr:uid="{00000000-0005-0000-0000-000064070000}"/>
    <cellStyle name="_연차별집행현황(6단계)_6단계 보상실적_2차 보상실적_090603(수자원공사-중부권광역상수도,논산)_090603(수자원공사-중부권광역상수도,논산)-최종수정" xfId="5976" xr:uid="{00000000-0005-0000-0000-000065070000}"/>
    <cellStyle name="_연차별집행현황(6단계)_6단계 보상실적_2차 보상실적_20060919(수정중) 수자원공사(논산) - 산출내역" xfId="5977" xr:uid="{00000000-0005-0000-0000-000066070000}"/>
    <cellStyle name="_연차별집행현황(6단계)_6단계 보상실적_2차 보상실적_20060919(수정중) 수자원공사(논산) - 산출내역_090603(수자원공사-중부권광역상수도,논산)-최종수정" xfId="5978" xr:uid="{00000000-0005-0000-0000-000067070000}"/>
    <cellStyle name="_연차별집행현황(6단계)_6단계 보상실적_2차 보상실적_수용재결8차(사업자제시액)지번별-작업중" xfId="5979" xr:uid="{00000000-0005-0000-0000-000068070000}"/>
    <cellStyle name="_연차별집행현황(6단계)_6단계 보상실적_2차 보상실적_지장물산출" xfId="5980" xr:uid="{00000000-0005-0000-0000-000069070000}"/>
    <cellStyle name="_연차별집행현황(6단계)_6단계 보상실적_2차 보상실적_홍수조절지" xfId="5981" xr:uid="{00000000-0005-0000-0000-00006A070000}"/>
    <cellStyle name="_연차별집행현황(6단계)_6단계 보상실적_6단계 보상실적" xfId="204" xr:uid="{00000000-0005-0000-0000-00006B070000}"/>
    <cellStyle name="_연차별집행현황(6단계)_6단계 보상실적_6단계 보상실적_0902-2012(수자원공사 토지산출근거)" xfId="5982" xr:uid="{00000000-0005-0000-0000-00006C070000}"/>
    <cellStyle name="_연차별집행현황(6단계)_6단계 보상실적_6단계 보상실적_090603(수자원공사-중부권광역상수도,논산)" xfId="5983" xr:uid="{00000000-0005-0000-0000-00006D070000}"/>
    <cellStyle name="_연차별집행현황(6단계)_6단계 보상실적_6단계 보상실적_090603(수자원공사-중부권광역상수도,논산)_090603(수자원공사-중부권광역상수도,논산)-최종수정" xfId="5984" xr:uid="{00000000-0005-0000-0000-00006E070000}"/>
    <cellStyle name="_연차별집행현황(6단계)_6단계 보상실적_6단계 보상실적_1-1)전체사업(05년지목별)본사용" xfId="205" xr:uid="{00000000-0005-0000-0000-00006F070000}"/>
    <cellStyle name="_연차별집행현황(6단계)_6단계 보상실적_6단계 보상실적_1-1)전체사업(05년지목별)본사용_0902-2012(수자원공사 토지산출근거)" xfId="5985" xr:uid="{00000000-0005-0000-0000-000070070000}"/>
    <cellStyle name="_연차별집행현황(6단계)_6단계 보상실적_6단계 보상실적_1-1)전체사업(05년지목별)본사용_090603(수자원공사-중부권광역상수도,논산)" xfId="5986" xr:uid="{00000000-0005-0000-0000-000071070000}"/>
    <cellStyle name="_연차별집행현황(6단계)_6단계 보상실적_6단계 보상실적_1-1)전체사업(05년지목별)본사용_090603(수자원공사-중부권광역상수도,논산)_090603(수자원공사-중부권광역상수도,논산)-최종수정" xfId="5987" xr:uid="{00000000-0005-0000-0000-000072070000}"/>
    <cellStyle name="_연차별집행현황(6단계)_6단계 보상실적_6단계 보상실적_1-1)전체사업(05년지목별)본사용_20060919(수정중) 수자원공사(논산) - 산출내역" xfId="5988" xr:uid="{00000000-0005-0000-0000-000073070000}"/>
    <cellStyle name="_연차별집행현황(6단계)_6단계 보상실적_6단계 보상실적_1-1)전체사업(05년지목별)본사용_20060919(수정중) 수자원공사(논산) - 산출내역_090603(수자원공사-중부권광역상수도,논산)-최종수정" xfId="5989" xr:uid="{00000000-0005-0000-0000-000074070000}"/>
    <cellStyle name="_연차별집행현황(6단계)_6단계 보상실적_6단계 보상실적_1-1)전체사업(05년지목별)본사용_수용재결8차(사업자제시액)지번별-작업중" xfId="5990" xr:uid="{00000000-0005-0000-0000-000075070000}"/>
    <cellStyle name="_연차별집행현황(6단계)_6단계 보상실적_6단계 보상실적_1-1)전체사업(05년지목별)본사용_지장물산출" xfId="5991" xr:uid="{00000000-0005-0000-0000-000076070000}"/>
    <cellStyle name="_연차별집행현황(6단계)_6단계 보상실적_6단계 보상실적_1-1)전체사업(05년지목별)본사용_홍수조절지" xfId="5992" xr:uid="{00000000-0005-0000-0000-000077070000}"/>
    <cellStyle name="_연차별집행현황(6단계)_6단계 보상실적_6단계 보상실적_1-2)전체사업(05년지목별)현장송부용" xfId="206" xr:uid="{00000000-0005-0000-0000-000078070000}"/>
    <cellStyle name="_연차별집행현황(6단계)_6단계 보상실적_6단계 보상실적_1-2)전체사업(05년지목별)현장송부용_0902-2012(수자원공사 토지산출근거)" xfId="5993" xr:uid="{00000000-0005-0000-0000-000079070000}"/>
    <cellStyle name="_연차별집행현황(6단계)_6단계 보상실적_6단계 보상실적_1-2)전체사업(05년지목별)현장송부용_090603(수자원공사-중부권광역상수도,논산)" xfId="5994" xr:uid="{00000000-0005-0000-0000-00007A070000}"/>
    <cellStyle name="_연차별집행현황(6단계)_6단계 보상실적_6단계 보상실적_1-2)전체사업(05년지목별)현장송부용_090603(수자원공사-중부권광역상수도,논산)_090603(수자원공사-중부권광역상수도,논산)-최종수정" xfId="5995" xr:uid="{00000000-0005-0000-0000-00007B070000}"/>
    <cellStyle name="_연차별집행현황(6단계)_6단계 보상실적_6단계 보상실적_1-2)전체사업(05년지목별)현장송부용_20060919(수정중) 수자원공사(논산) - 산출내역" xfId="5996" xr:uid="{00000000-0005-0000-0000-00007C070000}"/>
    <cellStyle name="_연차별집행현황(6단계)_6단계 보상실적_6단계 보상실적_1-2)전체사업(05년지목별)현장송부용_20060919(수정중) 수자원공사(논산) - 산출내역_090603(수자원공사-중부권광역상수도,논산)-최종수정" xfId="5997" xr:uid="{00000000-0005-0000-0000-00007D070000}"/>
    <cellStyle name="_연차별집행현황(6단계)_6단계 보상실적_6단계 보상실적_1-2)전체사업(05년지목별)현장송부용_수용재결8차(사업자제시액)지번별-작업중" xfId="5998" xr:uid="{00000000-0005-0000-0000-00007E070000}"/>
    <cellStyle name="_연차별집행현황(6단계)_6단계 보상실적_6단계 보상실적_1-2)전체사업(05년지목별)현장송부용_지장물산출" xfId="5999" xr:uid="{00000000-0005-0000-0000-00007F070000}"/>
    <cellStyle name="_연차별집행현황(6단계)_6단계 보상실적_6단계 보상실적_1-2)전체사업(05년지목별)현장송부용_홍수조절지" xfId="6000" xr:uid="{00000000-0005-0000-0000-000080070000}"/>
    <cellStyle name="_연차별집행현황(6단계)_6단계 보상실적_6단계 보상실적_20060919(수정중) 수자원공사(논산) - 산출내역" xfId="6001" xr:uid="{00000000-0005-0000-0000-000081070000}"/>
    <cellStyle name="_연차별집행현황(6단계)_6단계 보상실적_6단계 보상실적_20060919(수정중) 수자원공사(논산) - 산출내역_090603(수자원공사-중부권광역상수도,논산)-최종수정" xfId="6002" xr:uid="{00000000-0005-0000-0000-000082070000}"/>
    <cellStyle name="_연차별집행현황(6단계)_6단계 보상실적_6단계 보상실적_Sheet1" xfId="209" xr:uid="{00000000-0005-0000-0000-000083070000}"/>
    <cellStyle name="_연차별집행현황(6단계)_6단계 보상실적_6단계 보상실적_Sheet1_0902-2012(수자원공사 토지산출근거)" xfId="6003" xr:uid="{00000000-0005-0000-0000-000084070000}"/>
    <cellStyle name="_연차별집행현황(6단계)_6단계 보상실적_6단계 보상실적_Sheet1_090603(수자원공사-중부권광역상수도,논산)" xfId="6004" xr:uid="{00000000-0005-0000-0000-000085070000}"/>
    <cellStyle name="_연차별집행현황(6단계)_6단계 보상실적_6단계 보상실적_Sheet1_090603(수자원공사-중부권광역상수도,논산)_090603(수자원공사-중부권광역상수도,논산)-최종수정" xfId="6005" xr:uid="{00000000-0005-0000-0000-000086070000}"/>
    <cellStyle name="_연차별집행현황(6단계)_6단계 보상실적_6단계 보상실적_Sheet1_20060919(수정중) 수자원공사(논산) - 산출내역" xfId="6006" xr:uid="{00000000-0005-0000-0000-000087070000}"/>
    <cellStyle name="_연차별집행현황(6단계)_6단계 보상실적_6단계 보상실적_Sheet1_20060919(수정중) 수자원공사(논산) - 산출내역_090603(수자원공사-중부권광역상수도,논산)-최종수정" xfId="6007" xr:uid="{00000000-0005-0000-0000-000088070000}"/>
    <cellStyle name="_연차별집행현황(6단계)_6단계 보상실적_6단계 보상실적_Sheet1_수용재결8차(사업자제시액)지번별-작업중" xfId="6008" xr:uid="{00000000-0005-0000-0000-000089070000}"/>
    <cellStyle name="_연차별집행현황(6단계)_6단계 보상실적_6단계 보상실적_Sheet1_지장물산출" xfId="6009" xr:uid="{00000000-0005-0000-0000-00008A070000}"/>
    <cellStyle name="_연차별집행현황(6단계)_6단계 보상실적_6단계 보상실적_Sheet1_홍수조절지" xfId="6010" xr:uid="{00000000-0005-0000-0000-00008B070000}"/>
    <cellStyle name="_연차별집행현황(6단계)_6단계 보상실적_6단계 보상실적_수용재결8차(사업자제시액)지번별-작업중" xfId="6011" xr:uid="{00000000-0005-0000-0000-00008C070000}"/>
    <cellStyle name="_연차별집행현황(6단계)_6단계 보상실적_6단계 보상실적_자료" xfId="207" xr:uid="{00000000-0005-0000-0000-00008D070000}"/>
    <cellStyle name="_연차별집행현황(6단계)_6단계 보상실적_6단계 보상실적_자료_0902-2012(수자원공사 토지산출근거)" xfId="6012" xr:uid="{00000000-0005-0000-0000-00008E070000}"/>
    <cellStyle name="_연차별집행현황(6단계)_6단계 보상실적_6단계 보상실적_자료_090603(수자원공사-중부권광역상수도,논산)" xfId="6013" xr:uid="{00000000-0005-0000-0000-00008F070000}"/>
    <cellStyle name="_연차별집행현황(6단계)_6단계 보상실적_6단계 보상실적_자료_090603(수자원공사-중부권광역상수도,논산)_090603(수자원공사-중부권광역상수도,논산)-최종수정" xfId="6014" xr:uid="{00000000-0005-0000-0000-000090070000}"/>
    <cellStyle name="_연차별집행현황(6단계)_6단계 보상실적_6단계 보상실적_자료_20060919(수정중) 수자원공사(논산) - 산출내역" xfId="6015" xr:uid="{00000000-0005-0000-0000-000091070000}"/>
    <cellStyle name="_연차별집행현황(6단계)_6단계 보상실적_6단계 보상실적_자료_20060919(수정중) 수자원공사(논산) - 산출내역_090603(수자원공사-중부권광역상수도,논산)-최종수정" xfId="6016" xr:uid="{00000000-0005-0000-0000-000092070000}"/>
    <cellStyle name="_연차별집행현황(6단계)_6단계 보상실적_6단계 보상실적_자료_수용재결8차(사업자제시액)지번별-작업중" xfId="6017" xr:uid="{00000000-0005-0000-0000-000093070000}"/>
    <cellStyle name="_연차별집행현황(6단계)_6단계 보상실적_6단계 보상실적_자료_지장물산출" xfId="6018" xr:uid="{00000000-0005-0000-0000-000094070000}"/>
    <cellStyle name="_연차별집행현황(6단계)_6단계 보상실적_6단계 보상실적_자료_홍수조절지" xfId="6019" xr:uid="{00000000-0005-0000-0000-000095070000}"/>
    <cellStyle name="_연차별집행현황(6단계)_6단계 보상실적_6단계 보상실적_전체사업(05년지목별)" xfId="208" xr:uid="{00000000-0005-0000-0000-000096070000}"/>
    <cellStyle name="_연차별집행현황(6단계)_6단계 보상실적_6단계 보상실적_전체사업(05년지목별)_0902-2012(수자원공사 토지산출근거)" xfId="6020" xr:uid="{00000000-0005-0000-0000-000097070000}"/>
    <cellStyle name="_연차별집행현황(6단계)_6단계 보상실적_6단계 보상실적_전체사업(05년지목별)_090603(수자원공사-중부권광역상수도,논산)" xfId="6021" xr:uid="{00000000-0005-0000-0000-000098070000}"/>
    <cellStyle name="_연차별집행현황(6단계)_6단계 보상실적_6단계 보상실적_전체사업(05년지목별)_090603(수자원공사-중부권광역상수도,논산)_090603(수자원공사-중부권광역상수도,논산)-최종수정" xfId="6022" xr:uid="{00000000-0005-0000-0000-000099070000}"/>
    <cellStyle name="_연차별집행현황(6단계)_6단계 보상실적_6단계 보상실적_전체사업(05년지목별)_20060919(수정중) 수자원공사(논산) - 산출내역" xfId="6023" xr:uid="{00000000-0005-0000-0000-00009A070000}"/>
    <cellStyle name="_연차별집행현황(6단계)_6단계 보상실적_6단계 보상실적_전체사업(05년지목별)_20060919(수정중) 수자원공사(논산) - 산출내역_090603(수자원공사-중부권광역상수도,논산)-최종수정" xfId="6024" xr:uid="{00000000-0005-0000-0000-00009B070000}"/>
    <cellStyle name="_연차별집행현황(6단계)_6단계 보상실적_6단계 보상실적_전체사업(05년지목별)_수용재결8차(사업자제시액)지번별-작업중" xfId="6025" xr:uid="{00000000-0005-0000-0000-00009C070000}"/>
    <cellStyle name="_연차별집행현황(6단계)_6단계 보상실적_6단계 보상실적_전체사업(05년지목별)_지장물산출" xfId="6026" xr:uid="{00000000-0005-0000-0000-00009D070000}"/>
    <cellStyle name="_연차별집행현황(6단계)_6단계 보상실적_6단계 보상실적_전체사업(05년지목별)_홍수조절지" xfId="6027" xr:uid="{00000000-0005-0000-0000-00009E070000}"/>
    <cellStyle name="_연차별집행현황(6단계)_6단계 보상실적_6단계 보상실적_지장물산출" xfId="6028" xr:uid="{00000000-0005-0000-0000-00009F070000}"/>
    <cellStyle name="_연차별집행현황(6단계)_6단계 보상실적_6단계 보상실적_홍수조절지" xfId="6029" xr:uid="{00000000-0005-0000-0000-0000A0070000}"/>
    <cellStyle name="_연차별집행현황(6단계)_6단계 보상실적_Sheet1" xfId="212" xr:uid="{00000000-0005-0000-0000-0000A1070000}"/>
    <cellStyle name="_연차별집행현황(6단계)_6단계 보상실적_Sheet1_0902-2012(수자원공사 토지산출근거)" xfId="6030" xr:uid="{00000000-0005-0000-0000-0000A2070000}"/>
    <cellStyle name="_연차별집행현황(6단계)_6단계 보상실적_Sheet1_090603(수자원공사-중부권광역상수도,논산)" xfId="6031" xr:uid="{00000000-0005-0000-0000-0000A3070000}"/>
    <cellStyle name="_연차별집행현황(6단계)_6단계 보상실적_Sheet1_090603(수자원공사-중부권광역상수도,논산)_090603(수자원공사-중부권광역상수도,논산)-최종수정" xfId="6032" xr:uid="{00000000-0005-0000-0000-0000A4070000}"/>
    <cellStyle name="_연차별집행현황(6단계)_6단계 보상실적_Sheet1_20060919(수정중) 수자원공사(논산) - 산출내역" xfId="6033" xr:uid="{00000000-0005-0000-0000-0000A5070000}"/>
    <cellStyle name="_연차별집행현황(6단계)_6단계 보상실적_Sheet1_20060919(수정중) 수자원공사(논산) - 산출내역_090603(수자원공사-중부권광역상수도,논산)-최종수정" xfId="6034" xr:uid="{00000000-0005-0000-0000-0000A6070000}"/>
    <cellStyle name="_연차별집행현황(6단계)_6단계 보상실적_Sheet1_수용재결8차(사업자제시액)지번별-작업중" xfId="6035" xr:uid="{00000000-0005-0000-0000-0000A7070000}"/>
    <cellStyle name="_연차별집행현황(6단계)_6단계 보상실적_Sheet1_지장물산출" xfId="6036" xr:uid="{00000000-0005-0000-0000-0000A8070000}"/>
    <cellStyle name="_연차별집행현황(6단계)_6단계 보상실적_Sheet1_홍수조절지" xfId="6037" xr:uid="{00000000-0005-0000-0000-0000A9070000}"/>
    <cellStyle name="_연차별집행현황(6단계)_6단계 보상실적_수용재결8차(사업자제시액)지번별-작업중" xfId="6038" xr:uid="{00000000-0005-0000-0000-0000AA070000}"/>
    <cellStyle name="_연차별집행현황(6단계)_6단계 보상실적_자료" xfId="210" xr:uid="{00000000-0005-0000-0000-0000AB070000}"/>
    <cellStyle name="_연차별집행현황(6단계)_6단계 보상실적_자료_0902-2012(수자원공사 토지산출근거)" xfId="6039" xr:uid="{00000000-0005-0000-0000-0000AC070000}"/>
    <cellStyle name="_연차별집행현황(6단계)_6단계 보상실적_자료_090603(수자원공사-중부권광역상수도,논산)" xfId="6040" xr:uid="{00000000-0005-0000-0000-0000AD070000}"/>
    <cellStyle name="_연차별집행현황(6단계)_6단계 보상실적_자료_090603(수자원공사-중부권광역상수도,논산)_090603(수자원공사-중부권광역상수도,논산)-최종수정" xfId="6041" xr:uid="{00000000-0005-0000-0000-0000AE070000}"/>
    <cellStyle name="_연차별집행현황(6단계)_6단계 보상실적_자료_20060919(수정중) 수자원공사(논산) - 산출내역" xfId="6042" xr:uid="{00000000-0005-0000-0000-0000AF070000}"/>
    <cellStyle name="_연차별집행현황(6단계)_6단계 보상실적_자료_20060919(수정중) 수자원공사(논산) - 산출내역_090603(수자원공사-중부권광역상수도,논산)-최종수정" xfId="6043" xr:uid="{00000000-0005-0000-0000-0000B0070000}"/>
    <cellStyle name="_연차별집행현황(6단계)_6단계 보상실적_자료_수용재결8차(사업자제시액)지번별-작업중" xfId="6044" xr:uid="{00000000-0005-0000-0000-0000B1070000}"/>
    <cellStyle name="_연차별집행현황(6단계)_6단계 보상실적_자료_지장물산출" xfId="6045" xr:uid="{00000000-0005-0000-0000-0000B2070000}"/>
    <cellStyle name="_연차별집행현황(6단계)_6단계 보상실적_자료_홍수조절지" xfId="6046" xr:uid="{00000000-0005-0000-0000-0000B3070000}"/>
    <cellStyle name="_연차별집행현황(6단계)_6단계 보상실적_전체사업(05년지목별)" xfId="211" xr:uid="{00000000-0005-0000-0000-0000B4070000}"/>
    <cellStyle name="_연차별집행현황(6단계)_6단계 보상실적_전체사업(05년지목별)_0902-2012(수자원공사 토지산출근거)" xfId="6047" xr:uid="{00000000-0005-0000-0000-0000B5070000}"/>
    <cellStyle name="_연차별집행현황(6단계)_6단계 보상실적_전체사업(05년지목별)_090603(수자원공사-중부권광역상수도,논산)" xfId="6048" xr:uid="{00000000-0005-0000-0000-0000B6070000}"/>
    <cellStyle name="_연차별집행현황(6단계)_6단계 보상실적_전체사업(05년지목별)_090603(수자원공사-중부권광역상수도,논산)_090603(수자원공사-중부권광역상수도,논산)-최종수정" xfId="6049" xr:uid="{00000000-0005-0000-0000-0000B7070000}"/>
    <cellStyle name="_연차별집행현황(6단계)_6단계 보상실적_전체사업(05년지목별)_20060919(수정중) 수자원공사(논산) - 산출내역" xfId="6050" xr:uid="{00000000-0005-0000-0000-0000B8070000}"/>
    <cellStyle name="_연차별집행현황(6단계)_6단계 보상실적_전체사업(05년지목별)_20060919(수정중) 수자원공사(논산) - 산출내역_090603(수자원공사-중부권광역상수도,논산)-최종수정" xfId="6051" xr:uid="{00000000-0005-0000-0000-0000B9070000}"/>
    <cellStyle name="_연차별집행현황(6단계)_6단계 보상실적_전체사업(05년지목별)_수용재결8차(사업자제시액)지번별-작업중" xfId="6052" xr:uid="{00000000-0005-0000-0000-0000BA070000}"/>
    <cellStyle name="_연차별집행현황(6단계)_6단계 보상실적_전체사업(05년지목별)_지장물산출" xfId="6053" xr:uid="{00000000-0005-0000-0000-0000BB070000}"/>
    <cellStyle name="_연차별집행현황(6단계)_6단계 보상실적_전체사업(05년지목별)_홍수조절지" xfId="6054" xr:uid="{00000000-0005-0000-0000-0000BC070000}"/>
    <cellStyle name="_연차별집행현황(6단계)_6단계 보상실적_지장물산출" xfId="6055" xr:uid="{00000000-0005-0000-0000-0000BD070000}"/>
    <cellStyle name="_연차별집행현황(6단계)_6단계 보상실적_홍수조절지" xfId="6056" xr:uid="{00000000-0005-0000-0000-0000BE070000}"/>
    <cellStyle name="_연차별집행현황(6단계)_Sheet1" xfId="240" xr:uid="{00000000-0005-0000-0000-0000BF070000}"/>
    <cellStyle name="_연차별집행현황(6단계)_Sheet1_0902-2012(수자원공사 토지산출근거)" xfId="6057" xr:uid="{00000000-0005-0000-0000-0000C0070000}"/>
    <cellStyle name="_연차별집행현황(6단계)_Sheet1_090603(수자원공사-중부권광역상수도,논산)" xfId="6058" xr:uid="{00000000-0005-0000-0000-0000C1070000}"/>
    <cellStyle name="_연차별집행현황(6단계)_Sheet1_090603(수자원공사-중부권광역상수도,논산)_090603(수자원공사-중부권광역상수도,논산)-최종수정" xfId="6059" xr:uid="{00000000-0005-0000-0000-0000C2070000}"/>
    <cellStyle name="_연차별집행현황(6단계)_Sheet1_20060919(수정중) 수자원공사(논산) - 산출내역" xfId="6060" xr:uid="{00000000-0005-0000-0000-0000C3070000}"/>
    <cellStyle name="_연차별집행현황(6단계)_Sheet1_20060919(수정중) 수자원공사(논산) - 산출내역_090603(수자원공사-중부권광역상수도,논산)-최종수정" xfId="6061" xr:uid="{00000000-0005-0000-0000-0000C4070000}"/>
    <cellStyle name="_연차별집행현황(6단계)_Sheet1_수용재결8차(사업자제시액)지번별-작업중" xfId="6062" xr:uid="{00000000-0005-0000-0000-0000C5070000}"/>
    <cellStyle name="_연차별집행현황(6단계)_Sheet1_지장물산출" xfId="6063" xr:uid="{00000000-0005-0000-0000-0000C6070000}"/>
    <cellStyle name="_연차별집행현황(6단계)_Sheet1_홍수조절지" xfId="6064" xr:uid="{00000000-0005-0000-0000-0000C7070000}"/>
    <cellStyle name="_연차별집행현황(6단계)_경기북부1차 보상실적(03년도까지)" xfId="213" xr:uid="{00000000-0005-0000-0000-0000C8070000}"/>
    <cellStyle name="_연차별집행현황(6단계)_경기북부1차 보상실적(03년도까지)_0902-2012(수자원공사 토지산출근거)" xfId="6065" xr:uid="{00000000-0005-0000-0000-0000C9070000}"/>
    <cellStyle name="_연차별집행현황(6단계)_경기북부1차 보상실적(03년도까지)_090603(수자원공사-중부권광역상수도,논산)" xfId="6066" xr:uid="{00000000-0005-0000-0000-0000CA070000}"/>
    <cellStyle name="_연차별집행현황(6단계)_경기북부1차 보상실적(03년도까지)_090603(수자원공사-중부권광역상수도,논산)_090603(수자원공사-중부권광역상수도,논산)-최종수정" xfId="6067" xr:uid="{00000000-0005-0000-0000-0000CB070000}"/>
    <cellStyle name="_연차별집행현황(6단계)_경기북부1차 보상실적(03년도까지)_1-1)전체사업(05년지목별)본사용" xfId="214" xr:uid="{00000000-0005-0000-0000-0000CC070000}"/>
    <cellStyle name="_연차별집행현황(6단계)_경기북부1차 보상실적(03년도까지)_1-1)전체사업(05년지목별)본사용_0902-2012(수자원공사 토지산출근거)" xfId="6068" xr:uid="{00000000-0005-0000-0000-0000CD070000}"/>
    <cellStyle name="_연차별집행현황(6단계)_경기북부1차 보상실적(03년도까지)_1-1)전체사업(05년지목별)본사용_090603(수자원공사-중부권광역상수도,논산)" xfId="6069" xr:uid="{00000000-0005-0000-0000-0000CE070000}"/>
    <cellStyle name="_연차별집행현황(6단계)_경기북부1차 보상실적(03년도까지)_1-1)전체사업(05년지목별)본사용_090603(수자원공사-중부권광역상수도,논산)_090603(수자원공사-중부권광역상수도,논산)-최종수정" xfId="6070" xr:uid="{00000000-0005-0000-0000-0000CF070000}"/>
    <cellStyle name="_연차별집행현황(6단계)_경기북부1차 보상실적(03년도까지)_1-1)전체사업(05년지목별)본사용_20060919(수정중) 수자원공사(논산) - 산출내역" xfId="6071" xr:uid="{00000000-0005-0000-0000-0000D0070000}"/>
    <cellStyle name="_연차별집행현황(6단계)_경기북부1차 보상실적(03년도까지)_1-1)전체사업(05년지목별)본사용_20060919(수정중) 수자원공사(논산) - 산출내역_090603(수자원공사-중부권광역상수도,논산)-최종수정" xfId="6072" xr:uid="{00000000-0005-0000-0000-0000D1070000}"/>
    <cellStyle name="_연차별집행현황(6단계)_경기북부1차 보상실적(03년도까지)_1-1)전체사업(05년지목별)본사용_수용재결8차(사업자제시액)지번별-작업중" xfId="6073" xr:uid="{00000000-0005-0000-0000-0000D2070000}"/>
    <cellStyle name="_연차별집행현황(6단계)_경기북부1차 보상실적(03년도까지)_1-1)전체사업(05년지목별)본사용_지장물산출" xfId="6074" xr:uid="{00000000-0005-0000-0000-0000D3070000}"/>
    <cellStyle name="_연차별집행현황(6단계)_경기북부1차 보상실적(03년도까지)_1-1)전체사업(05년지목별)본사용_홍수조절지" xfId="6075" xr:uid="{00000000-0005-0000-0000-0000D4070000}"/>
    <cellStyle name="_연차별집행현황(6단계)_경기북부1차 보상실적(03년도까지)_1-2)전체사업(05년지목별)현장송부용" xfId="215" xr:uid="{00000000-0005-0000-0000-0000D5070000}"/>
    <cellStyle name="_연차별집행현황(6단계)_경기북부1차 보상실적(03년도까지)_1-2)전체사업(05년지목별)현장송부용_0902-2012(수자원공사 토지산출근거)" xfId="6076" xr:uid="{00000000-0005-0000-0000-0000D6070000}"/>
    <cellStyle name="_연차별집행현황(6단계)_경기북부1차 보상실적(03년도까지)_1-2)전체사업(05년지목별)현장송부용_090603(수자원공사-중부권광역상수도,논산)" xfId="6077" xr:uid="{00000000-0005-0000-0000-0000D7070000}"/>
    <cellStyle name="_연차별집행현황(6단계)_경기북부1차 보상실적(03년도까지)_1-2)전체사업(05년지목별)현장송부용_090603(수자원공사-중부권광역상수도,논산)_090603(수자원공사-중부권광역상수도,논산)-최종수정" xfId="6078" xr:uid="{00000000-0005-0000-0000-0000D8070000}"/>
    <cellStyle name="_연차별집행현황(6단계)_경기북부1차 보상실적(03년도까지)_1-2)전체사업(05년지목별)현장송부용_20060919(수정중) 수자원공사(논산) - 산출내역" xfId="6079" xr:uid="{00000000-0005-0000-0000-0000D9070000}"/>
    <cellStyle name="_연차별집행현황(6단계)_경기북부1차 보상실적(03년도까지)_1-2)전체사업(05년지목별)현장송부용_20060919(수정중) 수자원공사(논산) - 산출내역_090603(수자원공사-중부권광역상수도,논산)-최종수정" xfId="6080" xr:uid="{00000000-0005-0000-0000-0000DA070000}"/>
    <cellStyle name="_연차별집행현황(6단계)_경기북부1차 보상실적(03년도까지)_1-2)전체사업(05년지목별)현장송부용_수용재결8차(사업자제시액)지번별-작업중" xfId="6081" xr:uid="{00000000-0005-0000-0000-0000DB070000}"/>
    <cellStyle name="_연차별집행현황(6단계)_경기북부1차 보상실적(03년도까지)_1-2)전체사업(05년지목별)현장송부용_지장물산출" xfId="6082" xr:uid="{00000000-0005-0000-0000-0000DC070000}"/>
    <cellStyle name="_연차별집행현황(6단계)_경기북부1차 보상실적(03년도까지)_1-2)전체사업(05년지목별)현장송부용_홍수조절지" xfId="6083" xr:uid="{00000000-0005-0000-0000-0000DD070000}"/>
    <cellStyle name="_연차별집행현황(6단계)_경기북부1차 보상실적(03년도까지)_1차 보상실적" xfId="216" xr:uid="{00000000-0005-0000-0000-0000DE070000}"/>
    <cellStyle name="_연차별집행현황(6단계)_경기북부1차 보상실적(03년도까지)_1차 보상실적_0902-2012(수자원공사 토지산출근거)" xfId="6084" xr:uid="{00000000-0005-0000-0000-0000DF070000}"/>
    <cellStyle name="_연차별집행현황(6단계)_경기북부1차 보상실적(03년도까지)_1차 보상실적_090603(수자원공사-중부권광역상수도,논산)" xfId="6085" xr:uid="{00000000-0005-0000-0000-0000E0070000}"/>
    <cellStyle name="_연차별집행현황(6단계)_경기북부1차 보상실적(03년도까지)_1차 보상실적_090603(수자원공사-중부권광역상수도,논산)_090603(수자원공사-중부권광역상수도,논산)-최종수정" xfId="6086" xr:uid="{00000000-0005-0000-0000-0000E1070000}"/>
    <cellStyle name="_연차별집행현황(6단계)_경기북부1차 보상실적(03년도까지)_1차 보상실적_20060919(수정중) 수자원공사(논산) - 산출내역" xfId="6087" xr:uid="{00000000-0005-0000-0000-0000E2070000}"/>
    <cellStyle name="_연차별집행현황(6단계)_경기북부1차 보상실적(03년도까지)_1차 보상실적_20060919(수정중) 수자원공사(논산) - 산출내역_090603(수자원공사-중부권광역상수도,논산)-최종수정" xfId="6088" xr:uid="{00000000-0005-0000-0000-0000E3070000}"/>
    <cellStyle name="_연차별집행현황(6단계)_경기북부1차 보상실적(03년도까지)_1차 보상실적_수용재결8차(사업자제시액)지번별-작업중" xfId="6089" xr:uid="{00000000-0005-0000-0000-0000E4070000}"/>
    <cellStyle name="_연차별집행현황(6단계)_경기북부1차 보상실적(03년도까지)_1차 보상실적_지장물산출" xfId="6090" xr:uid="{00000000-0005-0000-0000-0000E5070000}"/>
    <cellStyle name="_연차별집행현황(6단계)_경기북부1차 보상실적(03년도까지)_1차 보상실적_홍수조절지" xfId="6091" xr:uid="{00000000-0005-0000-0000-0000E6070000}"/>
    <cellStyle name="_연차별집행현황(6단계)_경기북부1차 보상실적(03년도까지)_20060919(수정중) 수자원공사(논산) - 산출내역" xfId="6092" xr:uid="{00000000-0005-0000-0000-0000E7070000}"/>
    <cellStyle name="_연차별집행현황(6단계)_경기북부1차 보상실적(03년도까지)_20060919(수정중) 수자원공사(논산) - 산출내역_090603(수자원공사-중부권광역상수도,논산)-최종수정" xfId="6093" xr:uid="{00000000-0005-0000-0000-0000E8070000}"/>
    <cellStyle name="_연차별집행현황(6단계)_경기북부1차 보상실적(03년도까지)_Book1" xfId="219" xr:uid="{00000000-0005-0000-0000-0000E9070000}"/>
    <cellStyle name="_연차별집행현황(6단계)_경기북부1차 보상실적(03년도까지)_Book1_0902-2012(수자원공사 토지산출근거)" xfId="6094" xr:uid="{00000000-0005-0000-0000-0000EA070000}"/>
    <cellStyle name="_연차별집행현황(6단계)_경기북부1차 보상실적(03년도까지)_Book1_090603(수자원공사-중부권광역상수도,논산)" xfId="6095" xr:uid="{00000000-0005-0000-0000-0000EB070000}"/>
    <cellStyle name="_연차별집행현황(6단계)_경기북부1차 보상실적(03년도까지)_Book1_090603(수자원공사-중부권광역상수도,논산)_090603(수자원공사-중부권광역상수도,논산)-최종수정" xfId="6096" xr:uid="{00000000-0005-0000-0000-0000EC070000}"/>
    <cellStyle name="_연차별집행현황(6단계)_경기북부1차 보상실적(03년도까지)_Book1_1-1)전체사업(05년지목별)본사용" xfId="220" xr:uid="{00000000-0005-0000-0000-0000ED070000}"/>
    <cellStyle name="_연차별집행현황(6단계)_경기북부1차 보상실적(03년도까지)_Book1_1-1)전체사업(05년지목별)본사용_0902-2012(수자원공사 토지산출근거)" xfId="6097" xr:uid="{00000000-0005-0000-0000-0000EE070000}"/>
    <cellStyle name="_연차별집행현황(6단계)_경기북부1차 보상실적(03년도까지)_Book1_1-1)전체사업(05년지목별)본사용_090603(수자원공사-중부권광역상수도,논산)" xfId="6098" xr:uid="{00000000-0005-0000-0000-0000EF070000}"/>
    <cellStyle name="_연차별집행현황(6단계)_경기북부1차 보상실적(03년도까지)_Book1_1-1)전체사업(05년지목별)본사용_090603(수자원공사-중부권광역상수도,논산)_090603(수자원공사-중부권광역상수도,논산)-최종수정" xfId="6099" xr:uid="{00000000-0005-0000-0000-0000F0070000}"/>
    <cellStyle name="_연차별집행현황(6단계)_경기북부1차 보상실적(03년도까지)_Book1_1-1)전체사업(05년지목별)본사용_20060919(수정중) 수자원공사(논산) - 산출내역" xfId="6100" xr:uid="{00000000-0005-0000-0000-0000F1070000}"/>
    <cellStyle name="_연차별집행현황(6단계)_경기북부1차 보상실적(03년도까지)_Book1_1-1)전체사업(05년지목별)본사용_20060919(수정중) 수자원공사(논산) - 산출내역_090603(수자원공사-중부권광역상수도,논산)-최종수정" xfId="6101" xr:uid="{00000000-0005-0000-0000-0000F2070000}"/>
    <cellStyle name="_연차별집행현황(6단계)_경기북부1차 보상실적(03년도까지)_Book1_1-1)전체사업(05년지목별)본사용_수용재결8차(사업자제시액)지번별-작업중" xfId="6102" xr:uid="{00000000-0005-0000-0000-0000F3070000}"/>
    <cellStyle name="_연차별집행현황(6단계)_경기북부1차 보상실적(03년도까지)_Book1_1-1)전체사업(05년지목별)본사용_지장물산출" xfId="6103" xr:uid="{00000000-0005-0000-0000-0000F4070000}"/>
    <cellStyle name="_연차별집행현황(6단계)_경기북부1차 보상실적(03년도까지)_Book1_1-1)전체사업(05년지목별)본사용_홍수조절지" xfId="6104" xr:uid="{00000000-0005-0000-0000-0000F5070000}"/>
    <cellStyle name="_연차별집행현황(6단계)_경기북부1차 보상실적(03년도까지)_Book1_1-2)전체사업(05년지목별)현장송부용" xfId="221" xr:uid="{00000000-0005-0000-0000-0000F6070000}"/>
    <cellStyle name="_연차별집행현황(6단계)_경기북부1차 보상실적(03년도까지)_Book1_1-2)전체사업(05년지목별)현장송부용_0902-2012(수자원공사 토지산출근거)" xfId="6105" xr:uid="{00000000-0005-0000-0000-0000F7070000}"/>
    <cellStyle name="_연차별집행현황(6단계)_경기북부1차 보상실적(03년도까지)_Book1_1-2)전체사업(05년지목별)현장송부용_090603(수자원공사-중부권광역상수도,논산)" xfId="6106" xr:uid="{00000000-0005-0000-0000-0000F8070000}"/>
    <cellStyle name="_연차별집행현황(6단계)_경기북부1차 보상실적(03년도까지)_Book1_1-2)전체사업(05년지목별)현장송부용_090603(수자원공사-중부권광역상수도,논산)_090603(수자원공사-중부권광역상수도,논산)-최종수정" xfId="6107" xr:uid="{00000000-0005-0000-0000-0000F9070000}"/>
    <cellStyle name="_연차별집행현황(6단계)_경기북부1차 보상실적(03년도까지)_Book1_1-2)전체사업(05년지목별)현장송부용_20060919(수정중) 수자원공사(논산) - 산출내역" xfId="6108" xr:uid="{00000000-0005-0000-0000-0000FA070000}"/>
    <cellStyle name="_연차별집행현황(6단계)_경기북부1차 보상실적(03년도까지)_Book1_1-2)전체사업(05년지목별)현장송부용_20060919(수정중) 수자원공사(논산) - 산출내역_090603(수자원공사-중부권광역상수도,논산)-최종수정" xfId="6109" xr:uid="{00000000-0005-0000-0000-0000FB070000}"/>
    <cellStyle name="_연차별집행현황(6단계)_경기북부1차 보상실적(03년도까지)_Book1_1-2)전체사업(05년지목별)현장송부용_수용재결8차(사업자제시액)지번별-작업중" xfId="6110" xr:uid="{00000000-0005-0000-0000-0000FC070000}"/>
    <cellStyle name="_연차별집행현황(6단계)_경기북부1차 보상실적(03년도까지)_Book1_1-2)전체사업(05년지목별)현장송부용_지장물산출" xfId="6111" xr:uid="{00000000-0005-0000-0000-0000FD070000}"/>
    <cellStyle name="_연차별집행현황(6단계)_경기북부1차 보상실적(03년도까지)_Book1_1-2)전체사업(05년지목별)현장송부용_홍수조절지" xfId="6112" xr:uid="{00000000-0005-0000-0000-0000FE070000}"/>
    <cellStyle name="_연차별집행현황(6단계)_경기북부1차 보상실적(03년도까지)_Book1_20060919(수정중) 수자원공사(논산) - 산출내역" xfId="6113" xr:uid="{00000000-0005-0000-0000-0000FF070000}"/>
    <cellStyle name="_연차별집행현황(6단계)_경기북부1차 보상실적(03년도까지)_Book1_20060919(수정중) 수자원공사(논산) - 산출내역_090603(수자원공사-중부권광역상수도,논산)-최종수정" xfId="6114" xr:uid="{00000000-0005-0000-0000-000000080000}"/>
    <cellStyle name="_연차별집행현황(6단계)_경기북부1차 보상실적(03년도까지)_Book1_Sheet1" xfId="224" xr:uid="{00000000-0005-0000-0000-000001080000}"/>
    <cellStyle name="_연차별집행현황(6단계)_경기북부1차 보상실적(03년도까지)_Book1_Sheet1_0902-2012(수자원공사 토지산출근거)" xfId="6115" xr:uid="{00000000-0005-0000-0000-000002080000}"/>
    <cellStyle name="_연차별집행현황(6단계)_경기북부1차 보상실적(03년도까지)_Book1_Sheet1_090603(수자원공사-중부권광역상수도,논산)" xfId="6116" xr:uid="{00000000-0005-0000-0000-000003080000}"/>
    <cellStyle name="_연차별집행현황(6단계)_경기북부1차 보상실적(03년도까지)_Book1_Sheet1_090603(수자원공사-중부권광역상수도,논산)_090603(수자원공사-중부권광역상수도,논산)-최종수정" xfId="6117" xr:uid="{00000000-0005-0000-0000-000004080000}"/>
    <cellStyle name="_연차별집행현황(6단계)_경기북부1차 보상실적(03년도까지)_Book1_Sheet1_20060919(수정중) 수자원공사(논산) - 산출내역" xfId="6118" xr:uid="{00000000-0005-0000-0000-000005080000}"/>
    <cellStyle name="_연차별집행현황(6단계)_경기북부1차 보상실적(03년도까지)_Book1_Sheet1_20060919(수정중) 수자원공사(논산) - 산출내역_090603(수자원공사-중부권광역상수도,논산)-최종수정" xfId="6119" xr:uid="{00000000-0005-0000-0000-000006080000}"/>
    <cellStyle name="_연차별집행현황(6단계)_경기북부1차 보상실적(03년도까지)_Book1_Sheet1_수용재결8차(사업자제시액)지번별-작업중" xfId="6120" xr:uid="{00000000-0005-0000-0000-000007080000}"/>
    <cellStyle name="_연차별집행현황(6단계)_경기북부1차 보상실적(03년도까지)_Book1_Sheet1_지장물산출" xfId="6121" xr:uid="{00000000-0005-0000-0000-000008080000}"/>
    <cellStyle name="_연차별집행현황(6단계)_경기북부1차 보상실적(03년도까지)_Book1_Sheet1_홍수조절지" xfId="6122" xr:uid="{00000000-0005-0000-0000-000009080000}"/>
    <cellStyle name="_연차별집행현황(6단계)_경기북부1차 보상실적(03년도까지)_Book1_수용재결8차(사업자제시액)지번별-작업중" xfId="6123" xr:uid="{00000000-0005-0000-0000-00000A080000}"/>
    <cellStyle name="_연차별집행현황(6단계)_경기북부1차 보상실적(03년도까지)_Book1_자료" xfId="222" xr:uid="{00000000-0005-0000-0000-00000B080000}"/>
    <cellStyle name="_연차별집행현황(6단계)_경기북부1차 보상실적(03년도까지)_Book1_자료_0902-2012(수자원공사 토지산출근거)" xfId="6124" xr:uid="{00000000-0005-0000-0000-00000C080000}"/>
    <cellStyle name="_연차별집행현황(6단계)_경기북부1차 보상실적(03년도까지)_Book1_자료_090603(수자원공사-중부권광역상수도,논산)" xfId="6125" xr:uid="{00000000-0005-0000-0000-00000D080000}"/>
    <cellStyle name="_연차별집행현황(6단계)_경기북부1차 보상실적(03년도까지)_Book1_자료_090603(수자원공사-중부권광역상수도,논산)_090603(수자원공사-중부권광역상수도,논산)-최종수정" xfId="6126" xr:uid="{00000000-0005-0000-0000-00000E080000}"/>
    <cellStyle name="_연차별집행현황(6단계)_경기북부1차 보상실적(03년도까지)_Book1_자료_20060919(수정중) 수자원공사(논산) - 산출내역" xfId="6127" xr:uid="{00000000-0005-0000-0000-00000F080000}"/>
    <cellStyle name="_연차별집행현황(6단계)_경기북부1차 보상실적(03년도까지)_Book1_자료_20060919(수정중) 수자원공사(논산) - 산출내역_090603(수자원공사-중부권광역상수도,논산)-최종수정" xfId="6128" xr:uid="{00000000-0005-0000-0000-000010080000}"/>
    <cellStyle name="_연차별집행현황(6단계)_경기북부1차 보상실적(03년도까지)_Book1_자료_수용재결8차(사업자제시액)지번별-작업중" xfId="6129" xr:uid="{00000000-0005-0000-0000-000011080000}"/>
    <cellStyle name="_연차별집행현황(6단계)_경기북부1차 보상실적(03년도까지)_Book1_자료_지장물산출" xfId="6130" xr:uid="{00000000-0005-0000-0000-000012080000}"/>
    <cellStyle name="_연차별집행현황(6단계)_경기북부1차 보상실적(03년도까지)_Book1_자료_홍수조절지" xfId="6131" xr:uid="{00000000-0005-0000-0000-000013080000}"/>
    <cellStyle name="_연차별집행현황(6단계)_경기북부1차 보상실적(03년도까지)_Book1_전체사업(05년지목별)" xfId="223" xr:uid="{00000000-0005-0000-0000-000014080000}"/>
    <cellStyle name="_연차별집행현황(6단계)_경기북부1차 보상실적(03년도까지)_Book1_전체사업(05년지목별)_0902-2012(수자원공사 토지산출근거)" xfId="6132" xr:uid="{00000000-0005-0000-0000-000015080000}"/>
    <cellStyle name="_연차별집행현황(6단계)_경기북부1차 보상실적(03년도까지)_Book1_전체사업(05년지목별)_090603(수자원공사-중부권광역상수도,논산)" xfId="6133" xr:uid="{00000000-0005-0000-0000-000016080000}"/>
    <cellStyle name="_연차별집행현황(6단계)_경기북부1차 보상실적(03년도까지)_Book1_전체사업(05년지목별)_090603(수자원공사-중부권광역상수도,논산)_090603(수자원공사-중부권광역상수도,논산)-최종수정" xfId="6134" xr:uid="{00000000-0005-0000-0000-000017080000}"/>
    <cellStyle name="_연차별집행현황(6단계)_경기북부1차 보상실적(03년도까지)_Book1_전체사업(05년지목별)_20060919(수정중) 수자원공사(논산) - 산출내역" xfId="6135" xr:uid="{00000000-0005-0000-0000-000018080000}"/>
    <cellStyle name="_연차별집행현황(6단계)_경기북부1차 보상실적(03년도까지)_Book1_전체사업(05년지목별)_20060919(수정중) 수자원공사(논산) - 산출내역_090603(수자원공사-중부권광역상수도,논산)-최종수정" xfId="6136" xr:uid="{00000000-0005-0000-0000-000019080000}"/>
    <cellStyle name="_연차별집행현황(6단계)_경기북부1차 보상실적(03년도까지)_Book1_전체사업(05년지목별)_수용재결8차(사업자제시액)지번별-작업중" xfId="6137" xr:uid="{00000000-0005-0000-0000-00001A080000}"/>
    <cellStyle name="_연차별집행현황(6단계)_경기북부1차 보상실적(03년도까지)_Book1_전체사업(05년지목별)_지장물산출" xfId="6138" xr:uid="{00000000-0005-0000-0000-00001B080000}"/>
    <cellStyle name="_연차별집행현황(6단계)_경기북부1차 보상실적(03년도까지)_Book1_전체사업(05년지목별)_홍수조절지" xfId="6139" xr:uid="{00000000-0005-0000-0000-00001C080000}"/>
    <cellStyle name="_연차별집행현황(6단계)_경기북부1차 보상실적(03년도까지)_Book1_지장물산출" xfId="6140" xr:uid="{00000000-0005-0000-0000-00001D080000}"/>
    <cellStyle name="_연차별집행현황(6단계)_경기북부1차 보상실적(03년도까지)_Book1_홍수조절지" xfId="6141" xr:uid="{00000000-0005-0000-0000-00001E080000}"/>
    <cellStyle name="_연차별집행현황(6단계)_경기북부1차 보상실적(03년도까지)_Sheet1" xfId="225" xr:uid="{00000000-0005-0000-0000-00001F080000}"/>
    <cellStyle name="_연차별집행현황(6단계)_경기북부1차 보상실적(03년도까지)_Sheet1_0902-2012(수자원공사 토지산출근거)" xfId="6142" xr:uid="{00000000-0005-0000-0000-000020080000}"/>
    <cellStyle name="_연차별집행현황(6단계)_경기북부1차 보상실적(03년도까지)_Sheet1_090603(수자원공사-중부권광역상수도,논산)" xfId="6143" xr:uid="{00000000-0005-0000-0000-000021080000}"/>
    <cellStyle name="_연차별집행현황(6단계)_경기북부1차 보상실적(03년도까지)_Sheet1_090603(수자원공사-중부권광역상수도,논산)_090603(수자원공사-중부권광역상수도,논산)-최종수정" xfId="6144" xr:uid="{00000000-0005-0000-0000-000022080000}"/>
    <cellStyle name="_연차별집행현황(6단계)_경기북부1차 보상실적(03년도까지)_Sheet1_20060919(수정중) 수자원공사(논산) - 산출내역" xfId="6145" xr:uid="{00000000-0005-0000-0000-000023080000}"/>
    <cellStyle name="_연차별집행현황(6단계)_경기북부1차 보상실적(03년도까지)_Sheet1_20060919(수정중) 수자원공사(논산) - 산출내역_090603(수자원공사-중부권광역상수도,논산)-최종수정" xfId="6146" xr:uid="{00000000-0005-0000-0000-000024080000}"/>
    <cellStyle name="_연차별집행현황(6단계)_경기북부1차 보상실적(03년도까지)_Sheet1_수용재결8차(사업자제시액)지번별-작업중" xfId="6147" xr:uid="{00000000-0005-0000-0000-000025080000}"/>
    <cellStyle name="_연차별집행현황(6단계)_경기북부1차 보상실적(03년도까지)_Sheet1_지장물산출" xfId="6148" xr:uid="{00000000-0005-0000-0000-000026080000}"/>
    <cellStyle name="_연차별집행현황(6단계)_경기북부1차 보상실적(03년도까지)_Sheet1_홍수조절지" xfId="6149" xr:uid="{00000000-0005-0000-0000-000027080000}"/>
    <cellStyle name="_연차별집행현황(6단계)_경기북부1차 보상실적(03년도까지)_수용재결8차(사업자제시액)지번별-작업중" xfId="6150" xr:uid="{00000000-0005-0000-0000-000028080000}"/>
    <cellStyle name="_연차별집행현황(6단계)_경기북부1차 보상실적(03년도까지)_자료" xfId="217" xr:uid="{00000000-0005-0000-0000-000029080000}"/>
    <cellStyle name="_연차별집행현황(6단계)_경기북부1차 보상실적(03년도까지)_자료_0902-2012(수자원공사 토지산출근거)" xfId="6151" xr:uid="{00000000-0005-0000-0000-00002A080000}"/>
    <cellStyle name="_연차별집행현황(6단계)_경기북부1차 보상실적(03년도까지)_자료_090603(수자원공사-중부권광역상수도,논산)" xfId="6152" xr:uid="{00000000-0005-0000-0000-00002B080000}"/>
    <cellStyle name="_연차별집행현황(6단계)_경기북부1차 보상실적(03년도까지)_자료_090603(수자원공사-중부권광역상수도,논산)_090603(수자원공사-중부권광역상수도,논산)-최종수정" xfId="6153" xr:uid="{00000000-0005-0000-0000-00002C080000}"/>
    <cellStyle name="_연차별집행현황(6단계)_경기북부1차 보상실적(03년도까지)_자료_20060919(수정중) 수자원공사(논산) - 산출내역" xfId="6154" xr:uid="{00000000-0005-0000-0000-00002D080000}"/>
    <cellStyle name="_연차별집행현황(6단계)_경기북부1차 보상실적(03년도까지)_자료_20060919(수정중) 수자원공사(논산) - 산출내역_090603(수자원공사-중부권광역상수도,논산)-최종수정" xfId="6155" xr:uid="{00000000-0005-0000-0000-00002E080000}"/>
    <cellStyle name="_연차별집행현황(6단계)_경기북부1차 보상실적(03년도까지)_자료_수용재결8차(사업자제시액)지번별-작업중" xfId="6156" xr:uid="{00000000-0005-0000-0000-00002F080000}"/>
    <cellStyle name="_연차별집행현황(6단계)_경기북부1차 보상실적(03년도까지)_자료_지장물산출" xfId="6157" xr:uid="{00000000-0005-0000-0000-000030080000}"/>
    <cellStyle name="_연차별집행현황(6단계)_경기북부1차 보상실적(03년도까지)_자료_홍수조절지" xfId="6158" xr:uid="{00000000-0005-0000-0000-000031080000}"/>
    <cellStyle name="_연차별집행현황(6단계)_경기북부1차 보상실적(03년도까지)_전체사업(05년지목별)" xfId="218" xr:uid="{00000000-0005-0000-0000-000032080000}"/>
    <cellStyle name="_연차별집행현황(6단계)_경기북부1차 보상실적(03년도까지)_전체사업(05년지목별)_0902-2012(수자원공사 토지산출근거)" xfId="6159" xr:uid="{00000000-0005-0000-0000-000033080000}"/>
    <cellStyle name="_연차별집행현황(6단계)_경기북부1차 보상실적(03년도까지)_전체사업(05년지목별)_090603(수자원공사-중부권광역상수도,논산)" xfId="6160" xr:uid="{00000000-0005-0000-0000-000034080000}"/>
    <cellStyle name="_연차별집행현황(6단계)_경기북부1차 보상실적(03년도까지)_전체사업(05년지목별)_090603(수자원공사-중부권광역상수도,논산)_090603(수자원공사-중부권광역상수도,논산)-최종수정" xfId="6161" xr:uid="{00000000-0005-0000-0000-000035080000}"/>
    <cellStyle name="_연차별집행현황(6단계)_경기북부1차 보상실적(03년도까지)_전체사업(05년지목별)_20060919(수정중) 수자원공사(논산) - 산출내역" xfId="6162" xr:uid="{00000000-0005-0000-0000-000036080000}"/>
    <cellStyle name="_연차별집행현황(6단계)_경기북부1차 보상실적(03년도까지)_전체사업(05년지목별)_20060919(수정중) 수자원공사(논산) - 산출내역_090603(수자원공사-중부권광역상수도,논산)-최종수정" xfId="6163" xr:uid="{00000000-0005-0000-0000-000037080000}"/>
    <cellStyle name="_연차별집행현황(6단계)_경기북부1차 보상실적(03년도까지)_전체사업(05년지목별)_수용재결8차(사업자제시액)지번별-작업중" xfId="6164" xr:uid="{00000000-0005-0000-0000-000038080000}"/>
    <cellStyle name="_연차별집행현황(6단계)_경기북부1차 보상실적(03년도까지)_전체사업(05년지목별)_지장물산출" xfId="6165" xr:uid="{00000000-0005-0000-0000-000039080000}"/>
    <cellStyle name="_연차별집행현황(6단계)_경기북부1차 보상실적(03년도까지)_전체사업(05년지목별)_홍수조절지" xfId="6166" xr:uid="{00000000-0005-0000-0000-00003A080000}"/>
    <cellStyle name="_연차별집행현황(6단계)_경기북부1차 보상실적(03년도까지)_지장물산출" xfId="6167" xr:uid="{00000000-0005-0000-0000-00003B080000}"/>
    <cellStyle name="_연차별집행현황(6단계)_경기북부1차 보상실적(03년도까지)_홍수조절지" xfId="6168" xr:uid="{00000000-0005-0000-0000-00003C080000}"/>
    <cellStyle name="_연차별집행현황(6단계)_수도권6단계 보상실적(현재까지)" xfId="226" xr:uid="{00000000-0005-0000-0000-00003D080000}"/>
    <cellStyle name="_연차별집행현황(6단계)_수도권6단계 보상실적(현재까지)_0902-2012(수자원공사 토지산출근거)" xfId="6169" xr:uid="{00000000-0005-0000-0000-00003E080000}"/>
    <cellStyle name="_연차별집행현황(6단계)_수도권6단계 보상실적(현재까지)_090603(수자원공사-중부권광역상수도,논산)" xfId="6170" xr:uid="{00000000-0005-0000-0000-00003F080000}"/>
    <cellStyle name="_연차별집행현황(6단계)_수도권6단계 보상실적(현재까지)_090603(수자원공사-중부권광역상수도,논산)_090603(수자원공사-중부권광역상수도,논산)-최종수정" xfId="6171" xr:uid="{00000000-0005-0000-0000-000040080000}"/>
    <cellStyle name="_연차별집행현황(6단계)_수도권6단계 보상실적(현재까지)_1-1)전체사업(05년지목별)본사용" xfId="227" xr:uid="{00000000-0005-0000-0000-000041080000}"/>
    <cellStyle name="_연차별집행현황(6단계)_수도권6단계 보상실적(현재까지)_1-1)전체사업(05년지목별)본사용_0902-2012(수자원공사 토지산출근거)" xfId="6172" xr:uid="{00000000-0005-0000-0000-000042080000}"/>
    <cellStyle name="_연차별집행현황(6단계)_수도권6단계 보상실적(현재까지)_1-1)전체사업(05년지목별)본사용_090603(수자원공사-중부권광역상수도,논산)" xfId="6173" xr:uid="{00000000-0005-0000-0000-000043080000}"/>
    <cellStyle name="_연차별집행현황(6단계)_수도권6단계 보상실적(현재까지)_1-1)전체사업(05년지목별)본사용_090603(수자원공사-중부권광역상수도,논산)_090603(수자원공사-중부권광역상수도,논산)-최종수정" xfId="6174" xr:uid="{00000000-0005-0000-0000-000044080000}"/>
    <cellStyle name="_연차별집행현황(6단계)_수도권6단계 보상실적(현재까지)_1-1)전체사업(05년지목별)본사용_20060919(수정중) 수자원공사(논산) - 산출내역" xfId="6175" xr:uid="{00000000-0005-0000-0000-000045080000}"/>
    <cellStyle name="_연차별집행현황(6단계)_수도권6단계 보상실적(현재까지)_1-1)전체사업(05년지목별)본사용_20060919(수정중) 수자원공사(논산) - 산출내역_090603(수자원공사-중부권광역상수도,논산)-최종수정" xfId="6176" xr:uid="{00000000-0005-0000-0000-000046080000}"/>
    <cellStyle name="_연차별집행현황(6단계)_수도권6단계 보상실적(현재까지)_1-1)전체사업(05년지목별)본사용_수용재결8차(사업자제시액)지번별-작업중" xfId="6177" xr:uid="{00000000-0005-0000-0000-000047080000}"/>
    <cellStyle name="_연차별집행현황(6단계)_수도권6단계 보상실적(현재까지)_1-1)전체사업(05년지목별)본사용_지장물산출" xfId="6178" xr:uid="{00000000-0005-0000-0000-000048080000}"/>
    <cellStyle name="_연차별집행현황(6단계)_수도권6단계 보상실적(현재까지)_1-1)전체사업(05년지목별)본사용_홍수조절지" xfId="6179" xr:uid="{00000000-0005-0000-0000-000049080000}"/>
    <cellStyle name="_연차별집행현황(6단계)_수도권6단계 보상실적(현재까지)_1-2)전체사업(05년지목별)현장송부용" xfId="228" xr:uid="{00000000-0005-0000-0000-00004A080000}"/>
    <cellStyle name="_연차별집행현황(6단계)_수도권6단계 보상실적(현재까지)_1-2)전체사업(05년지목별)현장송부용_0902-2012(수자원공사 토지산출근거)" xfId="6180" xr:uid="{00000000-0005-0000-0000-00004B080000}"/>
    <cellStyle name="_연차별집행현황(6단계)_수도권6단계 보상실적(현재까지)_1-2)전체사업(05년지목별)현장송부용_090603(수자원공사-중부권광역상수도,논산)" xfId="6181" xr:uid="{00000000-0005-0000-0000-00004C080000}"/>
    <cellStyle name="_연차별집행현황(6단계)_수도권6단계 보상실적(현재까지)_1-2)전체사업(05년지목별)현장송부용_090603(수자원공사-중부권광역상수도,논산)_090603(수자원공사-중부권광역상수도,논산)-최종수정" xfId="6182" xr:uid="{00000000-0005-0000-0000-00004D080000}"/>
    <cellStyle name="_연차별집행현황(6단계)_수도권6단계 보상실적(현재까지)_1-2)전체사업(05년지목별)현장송부용_20060919(수정중) 수자원공사(논산) - 산출내역" xfId="6183" xr:uid="{00000000-0005-0000-0000-00004E080000}"/>
    <cellStyle name="_연차별집행현황(6단계)_수도권6단계 보상실적(현재까지)_1-2)전체사업(05년지목별)현장송부용_20060919(수정중) 수자원공사(논산) - 산출내역_090603(수자원공사-중부권광역상수도,논산)-최종수정" xfId="6184" xr:uid="{00000000-0005-0000-0000-00004F080000}"/>
    <cellStyle name="_연차별집행현황(6단계)_수도권6단계 보상실적(현재까지)_1-2)전체사업(05년지목별)현장송부용_수용재결8차(사업자제시액)지번별-작업중" xfId="6185" xr:uid="{00000000-0005-0000-0000-000050080000}"/>
    <cellStyle name="_연차별집행현황(6단계)_수도권6단계 보상실적(현재까지)_1-2)전체사업(05년지목별)현장송부용_지장물산출" xfId="6186" xr:uid="{00000000-0005-0000-0000-000051080000}"/>
    <cellStyle name="_연차별집행현황(6단계)_수도권6단계 보상실적(현재까지)_1-2)전체사업(05년지목별)현장송부용_홍수조절지" xfId="6187" xr:uid="{00000000-0005-0000-0000-000052080000}"/>
    <cellStyle name="_연차별집행현황(6단계)_수도권6단계 보상실적(현재까지)_20060919(수정중) 수자원공사(논산) - 산출내역" xfId="6188" xr:uid="{00000000-0005-0000-0000-000053080000}"/>
    <cellStyle name="_연차별집행현황(6단계)_수도권6단계 보상실적(현재까지)_20060919(수정중) 수자원공사(논산) - 산출내역_090603(수자원공사-중부권광역상수도,논산)-최종수정" xfId="6189" xr:uid="{00000000-0005-0000-0000-000054080000}"/>
    <cellStyle name="_연차별집행현황(6단계)_수도권6단계 보상실적(현재까지)_6단계 보상실적" xfId="229" xr:uid="{00000000-0005-0000-0000-000055080000}"/>
    <cellStyle name="_연차별집행현황(6단계)_수도권6단계 보상실적(현재까지)_6단계 보상실적_0902-2012(수자원공사 토지산출근거)" xfId="6190" xr:uid="{00000000-0005-0000-0000-000056080000}"/>
    <cellStyle name="_연차별집행현황(6단계)_수도권6단계 보상실적(현재까지)_6단계 보상실적_090603(수자원공사-중부권광역상수도,논산)" xfId="6191" xr:uid="{00000000-0005-0000-0000-000057080000}"/>
    <cellStyle name="_연차별집행현황(6단계)_수도권6단계 보상실적(현재까지)_6단계 보상실적_090603(수자원공사-중부권광역상수도,논산)_090603(수자원공사-중부권광역상수도,논산)-최종수정" xfId="6192" xr:uid="{00000000-0005-0000-0000-000058080000}"/>
    <cellStyle name="_연차별집행현황(6단계)_수도권6단계 보상실적(현재까지)_6단계 보상실적_1-1)전체사업(05년지목별)본사용" xfId="230" xr:uid="{00000000-0005-0000-0000-000059080000}"/>
    <cellStyle name="_연차별집행현황(6단계)_수도권6단계 보상실적(현재까지)_6단계 보상실적_1-1)전체사업(05년지목별)본사용_0902-2012(수자원공사 토지산출근거)" xfId="6193" xr:uid="{00000000-0005-0000-0000-00005A080000}"/>
    <cellStyle name="_연차별집행현황(6단계)_수도권6단계 보상실적(현재까지)_6단계 보상실적_1-1)전체사업(05년지목별)본사용_090603(수자원공사-중부권광역상수도,논산)" xfId="6194" xr:uid="{00000000-0005-0000-0000-00005B080000}"/>
    <cellStyle name="_연차별집행현황(6단계)_수도권6단계 보상실적(현재까지)_6단계 보상실적_1-1)전체사업(05년지목별)본사용_090603(수자원공사-중부권광역상수도,논산)_090603(수자원공사-중부권광역상수도,논산)-최종수정" xfId="6195" xr:uid="{00000000-0005-0000-0000-00005C080000}"/>
    <cellStyle name="_연차별집행현황(6단계)_수도권6단계 보상실적(현재까지)_6단계 보상실적_1-1)전체사업(05년지목별)본사용_20060919(수정중) 수자원공사(논산) - 산출내역" xfId="6196" xr:uid="{00000000-0005-0000-0000-00005D080000}"/>
    <cellStyle name="_연차별집행현황(6단계)_수도권6단계 보상실적(현재까지)_6단계 보상실적_1-1)전체사업(05년지목별)본사용_20060919(수정중) 수자원공사(논산) - 산출내역_090603(수자원공사-중부권광역상수도,논산)-최종수정" xfId="6197" xr:uid="{00000000-0005-0000-0000-00005E080000}"/>
    <cellStyle name="_연차별집행현황(6단계)_수도권6단계 보상실적(현재까지)_6단계 보상실적_1-1)전체사업(05년지목별)본사용_수용재결8차(사업자제시액)지번별-작업중" xfId="6198" xr:uid="{00000000-0005-0000-0000-00005F080000}"/>
    <cellStyle name="_연차별집행현황(6단계)_수도권6단계 보상실적(현재까지)_6단계 보상실적_1-1)전체사업(05년지목별)본사용_지장물산출" xfId="6199" xr:uid="{00000000-0005-0000-0000-000060080000}"/>
    <cellStyle name="_연차별집행현황(6단계)_수도권6단계 보상실적(현재까지)_6단계 보상실적_1-1)전체사업(05년지목별)본사용_홍수조절지" xfId="6200" xr:uid="{00000000-0005-0000-0000-000061080000}"/>
    <cellStyle name="_연차별집행현황(6단계)_수도권6단계 보상실적(현재까지)_6단계 보상실적_1-2)전체사업(05년지목별)현장송부용" xfId="231" xr:uid="{00000000-0005-0000-0000-000062080000}"/>
    <cellStyle name="_연차별집행현황(6단계)_수도권6단계 보상실적(현재까지)_6단계 보상실적_1-2)전체사업(05년지목별)현장송부용_0902-2012(수자원공사 토지산출근거)" xfId="6201" xr:uid="{00000000-0005-0000-0000-000063080000}"/>
    <cellStyle name="_연차별집행현황(6단계)_수도권6단계 보상실적(현재까지)_6단계 보상실적_1-2)전체사업(05년지목별)현장송부용_090603(수자원공사-중부권광역상수도,논산)" xfId="6202" xr:uid="{00000000-0005-0000-0000-000064080000}"/>
    <cellStyle name="_연차별집행현황(6단계)_수도권6단계 보상실적(현재까지)_6단계 보상실적_1-2)전체사업(05년지목별)현장송부용_090603(수자원공사-중부권광역상수도,논산)_090603(수자원공사-중부권광역상수도,논산)-최종수정" xfId="6203" xr:uid="{00000000-0005-0000-0000-000065080000}"/>
    <cellStyle name="_연차별집행현황(6단계)_수도권6단계 보상실적(현재까지)_6단계 보상실적_1-2)전체사업(05년지목별)현장송부용_20060919(수정중) 수자원공사(논산) - 산출내역" xfId="6204" xr:uid="{00000000-0005-0000-0000-000066080000}"/>
    <cellStyle name="_연차별집행현황(6단계)_수도권6단계 보상실적(현재까지)_6단계 보상실적_1-2)전체사업(05년지목별)현장송부용_20060919(수정중) 수자원공사(논산) - 산출내역_090603(수자원공사-중부권광역상수도,논산)-최종수정" xfId="6205" xr:uid="{00000000-0005-0000-0000-000067080000}"/>
    <cellStyle name="_연차별집행현황(6단계)_수도권6단계 보상실적(현재까지)_6단계 보상실적_1-2)전체사업(05년지목별)현장송부용_수용재결8차(사업자제시액)지번별-작업중" xfId="6206" xr:uid="{00000000-0005-0000-0000-000068080000}"/>
    <cellStyle name="_연차별집행현황(6단계)_수도권6단계 보상실적(현재까지)_6단계 보상실적_1-2)전체사업(05년지목별)현장송부용_지장물산출" xfId="6207" xr:uid="{00000000-0005-0000-0000-000069080000}"/>
    <cellStyle name="_연차별집행현황(6단계)_수도권6단계 보상실적(현재까지)_6단계 보상실적_1-2)전체사업(05년지목별)현장송부용_홍수조절지" xfId="6208" xr:uid="{00000000-0005-0000-0000-00006A080000}"/>
    <cellStyle name="_연차별집행현황(6단계)_수도권6단계 보상실적(현재까지)_6단계 보상실적_20060919(수정중) 수자원공사(논산) - 산출내역" xfId="6209" xr:uid="{00000000-0005-0000-0000-00006B080000}"/>
    <cellStyle name="_연차별집행현황(6단계)_수도권6단계 보상실적(현재까지)_6단계 보상실적_20060919(수정중) 수자원공사(논산) - 산출내역_090603(수자원공사-중부권광역상수도,논산)-최종수정" xfId="6210" xr:uid="{00000000-0005-0000-0000-00006C080000}"/>
    <cellStyle name="_연차별집행현황(6단계)_수도권6단계 보상실적(현재까지)_6단계 보상실적_Sheet1" xfId="234" xr:uid="{00000000-0005-0000-0000-00006D080000}"/>
    <cellStyle name="_연차별집행현황(6단계)_수도권6단계 보상실적(현재까지)_6단계 보상실적_Sheet1_0902-2012(수자원공사 토지산출근거)" xfId="6211" xr:uid="{00000000-0005-0000-0000-00006E080000}"/>
    <cellStyle name="_연차별집행현황(6단계)_수도권6단계 보상실적(현재까지)_6단계 보상실적_Sheet1_090603(수자원공사-중부권광역상수도,논산)" xfId="6212" xr:uid="{00000000-0005-0000-0000-00006F080000}"/>
    <cellStyle name="_연차별집행현황(6단계)_수도권6단계 보상실적(현재까지)_6단계 보상실적_Sheet1_090603(수자원공사-중부권광역상수도,논산)_090603(수자원공사-중부권광역상수도,논산)-최종수정" xfId="6213" xr:uid="{00000000-0005-0000-0000-000070080000}"/>
    <cellStyle name="_연차별집행현황(6단계)_수도권6단계 보상실적(현재까지)_6단계 보상실적_Sheet1_20060919(수정중) 수자원공사(논산) - 산출내역" xfId="6214" xr:uid="{00000000-0005-0000-0000-000071080000}"/>
    <cellStyle name="_연차별집행현황(6단계)_수도권6단계 보상실적(현재까지)_6단계 보상실적_Sheet1_20060919(수정중) 수자원공사(논산) - 산출내역_090603(수자원공사-중부권광역상수도,논산)-최종수정" xfId="6215" xr:uid="{00000000-0005-0000-0000-000072080000}"/>
    <cellStyle name="_연차별집행현황(6단계)_수도권6단계 보상실적(현재까지)_6단계 보상실적_Sheet1_수용재결8차(사업자제시액)지번별-작업중" xfId="6216" xr:uid="{00000000-0005-0000-0000-000073080000}"/>
    <cellStyle name="_연차별집행현황(6단계)_수도권6단계 보상실적(현재까지)_6단계 보상실적_Sheet1_지장물산출" xfId="6217" xr:uid="{00000000-0005-0000-0000-000074080000}"/>
    <cellStyle name="_연차별집행현황(6단계)_수도권6단계 보상실적(현재까지)_6단계 보상실적_Sheet1_홍수조절지" xfId="6218" xr:uid="{00000000-0005-0000-0000-000075080000}"/>
    <cellStyle name="_연차별집행현황(6단계)_수도권6단계 보상실적(현재까지)_6단계 보상실적_수용재결8차(사업자제시액)지번별-작업중" xfId="6219" xr:uid="{00000000-0005-0000-0000-000076080000}"/>
    <cellStyle name="_연차별집행현황(6단계)_수도권6단계 보상실적(현재까지)_6단계 보상실적_자료" xfId="232" xr:uid="{00000000-0005-0000-0000-000077080000}"/>
    <cellStyle name="_연차별집행현황(6단계)_수도권6단계 보상실적(현재까지)_6단계 보상실적_자료_0902-2012(수자원공사 토지산출근거)" xfId="6220" xr:uid="{00000000-0005-0000-0000-000078080000}"/>
    <cellStyle name="_연차별집행현황(6단계)_수도권6단계 보상실적(현재까지)_6단계 보상실적_자료_090603(수자원공사-중부권광역상수도,논산)" xfId="6221" xr:uid="{00000000-0005-0000-0000-000079080000}"/>
    <cellStyle name="_연차별집행현황(6단계)_수도권6단계 보상실적(현재까지)_6단계 보상실적_자료_090603(수자원공사-중부권광역상수도,논산)_090603(수자원공사-중부권광역상수도,논산)-최종수정" xfId="6222" xr:uid="{00000000-0005-0000-0000-00007A080000}"/>
    <cellStyle name="_연차별집행현황(6단계)_수도권6단계 보상실적(현재까지)_6단계 보상실적_자료_20060919(수정중) 수자원공사(논산) - 산출내역" xfId="6223" xr:uid="{00000000-0005-0000-0000-00007B080000}"/>
    <cellStyle name="_연차별집행현황(6단계)_수도권6단계 보상실적(현재까지)_6단계 보상실적_자료_20060919(수정중) 수자원공사(논산) - 산출내역_090603(수자원공사-중부권광역상수도,논산)-최종수정" xfId="6224" xr:uid="{00000000-0005-0000-0000-00007C080000}"/>
    <cellStyle name="_연차별집행현황(6단계)_수도권6단계 보상실적(현재까지)_6단계 보상실적_자료_수용재결8차(사업자제시액)지번별-작업중" xfId="6225" xr:uid="{00000000-0005-0000-0000-00007D080000}"/>
    <cellStyle name="_연차별집행현황(6단계)_수도권6단계 보상실적(현재까지)_6단계 보상실적_자료_지장물산출" xfId="6226" xr:uid="{00000000-0005-0000-0000-00007E080000}"/>
    <cellStyle name="_연차별집행현황(6단계)_수도권6단계 보상실적(현재까지)_6단계 보상실적_자료_홍수조절지" xfId="6227" xr:uid="{00000000-0005-0000-0000-00007F080000}"/>
    <cellStyle name="_연차별집행현황(6단계)_수도권6단계 보상실적(현재까지)_6단계 보상실적_전체사업(05년지목별)" xfId="233" xr:uid="{00000000-0005-0000-0000-000080080000}"/>
    <cellStyle name="_연차별집행현황(6단계)_수도권6단계 보상실적(현재까지)_6단계 보상실적_전체사업(05년지목별)_0902-2012(수자원공사 토지산출근거)" xfId="6228" xr:uid="{00000000-0005-0000-0000-000081080000}"/>
    <cellStyle name="_연차별집행현황(6단계)_수도권6단계 보상실적(현재까지)_6단계 보상실적_전체사업(05년지목별)_090603(수자원공사-중부권광역상수도,논산)" xfId="6229" xr:uid="{00000000-0005-0000-0000-000082080000}"/>
    <cellStyle name="_연차별집행현황(6단계)_수도권6단계 보상실적(현재까지)_6단계 보상실적_전체사업(05년지목별)_090603(수자원공사-중부권광역상수도,논산)_090603(수자원공사-중부권광역상수도,논산)-최종수정" xfId="6230" xr:uid="{00000000-0005-0000-0000-000083080000}"/>
    <cellStyle name="_연차별집행현황(6단계)_수도권6단계 보상실적(현재까지)_6단계 보상실적_전체사업(05년지목별)_20060919(수정중) 수자원공사(논산) - 산출내역" xfId="6231" xr:uid="{00000000-0005-0000-0000-000084080000}"/>
    <cellStyle name="_연차별집행현황(6단계)_수도권6단계 보상실적(현재까지)_6단계 보상실적_전체사업(05년지목별)_20060919(수정중) 수자원공사(논산) - 산출내역_090603(수자원공사-중부권광역상수도,논산)-최종수정" xfId="6232" xr:uid="{00000000-0005-0000-0000-000085080000}"/>
    <cellStyle name="_연차별집행현황(6단계)_수도권6단계 보상실적(현재까지)_6단계 보상실적_전체사업(05년지목별)_수용재결8차(사업자제시액)지번별-작업중" xfId="6233" xr:uid="{00000000-0005-0000-0000-000086080000}"/>
    <cellStyle name="_연차별집행현황(6단계)_수도권6단계 보상실적(현재까지)_6단계 보상실적_전체사업(05년지목별)_지장물산출" xfId="6234" xr:uid="{00000000-0005-0000-0000-000087080000}"/>
    <cellStyle name="_연차별집행현황(6단계)_수도권6단계 보상실적(현재까지)_6단계 보상실적_전체사업(05년지목별)_홍수조절지" xfId="6235" xr:uid="{00000000-0005-0000-0000-000088080000}"/>
    <cellStyle name="_연차별집행현황(6단계)_수도권6단계 보상실적(현재까지)_6단계 보상실적_지장물산출" xfId="6236" xr:uid="{00000000-0005-0000-0000-000089080000}"/>
    <cellStyle name="_연차별집행현황(6단계)_수도권6단계 보상실적(현재까지)_6단계 보상실적_홍수조절지" xfId="6237" xr:uid="{00000000-0005-0000-0000-00008A080000}"/>
    <cellStyle name="_연차별집행현황(6단계)_수도권6단계 보상실적(현재까지)_Sheet1" xfId="237" xr:uid="{00000000-0005-0000-0000-00008B080000}"/>
    <cellStyle name="_연차별집행현황(6단계)_수도권6단계 보상실적(현재까지)_Sheet1_0902-2012(수자원공사 토지산출근거)" xfId="6238" xr:uid="{00000000-0005-0000-0000-00008C080000}"/>
    <cellStyle name="_연차별집행현황(6단계)_수도권6단계 보상실적(현재까지)_Sheet1_090603(수자원공사-중부권광역상수도,논산)" xfId="6239" xr:uid="{00000000-0005-0000-0000-00008D080000}"/>
    <cellStyle name="_연차별집행현황(6단계)_수도권6단계 보상실적(현재까지)_Sheet1_090603(수자원공사-중부권광역상수도,논산)_090603(수자원공사-중부권광역상수도,논산)-최종수정" xfId="6240" xr:uid="{00000000-0005-0000-0000-00008E080000}"/>
    <cellStyle name="_연차별집행현황(6단계)_수도권6단계 보상실적(현재까지)_Sheet1_20060919(수정중) 수자원공사(논산) - 산출내역" xfId="6241" xr:uid="{00000000-0005-0000-0000-00008F080000}"/>
    <cellStyle name="_연차별집행현황(6단계)_수도권6단계 보상실적(현재까지)_Sheet1_20060919(수정중) 수자원공사(논산) - 산출내역_090603(수자원공사-중부권광역상수도,논산)-최종수정" xfId="6242" xr:uid="{00000000-0005-0000-0000-000090080000}"/>
    <cellStyle name="_연차별집행현황(6단계)_수도권6단계 보상실적(현재까지)_Sheet1_수용재결8차(사업자제시액)지번별-작업중" xfId="6243" xr:uid="{00000000-0005-0000-0000-000091080000}"/>
    <cellStyle name="_연차별집행현황(6단계)_수도권6단계 보상실적(현재까지)_Sheet1_지장물산출" xfId="6244" xr:uid="{00000000-0005-0000-0000-000092080000}"/>
    <cellStyle name="_연차별집행현황(6단계)_수도권6단계 보상실적(현재까지)_Sheet1_홍수조절지" xfId="6245" xr:uid="{00000000-0005-0000-0000-000093080000}"/>
    <cellStyle name="_연차별집행현황(6단계)_수도권6단계 보상실적(현재까지)_수용재결8차(사업자제시액)지번별-작업중" xfId="6246" xr:uid="{00000000-0005-0000-0000-000094080000}"/>
    <cellStyle name="_연차별집행현황(6단계)_수도권6단계 보상실적(현재까지)_자료" xfId="235" xr:uid="{00000000-0005-0000-0000-000095080000}"/>
    <cellStyle name="_연차별집행현황(6단계)_수도권6단계 보상실적(현재까지)_자료_0902-2012(수자원공사 토지산출근거)" xfId="6247" xr:uid="{00000000-0005-0000-0000-000096080000}"/>
    <cellStyle name="_연차별집행현황(6단계)_수도권6단계 보상실적(현재까지)_자료_090603(수자원공사-중부권광역상수도,논산)" xfId="6248" xr:uid="{00000000-0005-0000-0000-000097080000}"/>
    <cellStyle name="_연차별집행현황(6단계)_수도권6단계 보상실적(현재까지)_자료_090603(수자원공사-중부권광역상수도,논산)_090603(수자원공사-중부권광역상수도,논산)-최종수정" xfId="6249" xr:uid="{00000000-0005-0000-0000-000098080000}"/>
    <cellStyle name="_연차별집행현황(6단계)_수도권6단계 보상실적(현재까지)_자료_20060919(수정중) 수자원공사(논산) - 산출내역" xfId="6250" xr:uid="{00000000-0005-0000-0000-000099080000}"/>
    <cellStyle name="_연차별집행현황(6단계)_수도권6단계 보상실적(현재까지)_자료_20060919(수정중) 수자원공사(논산) - 산출내역_090603(수자원공사-중부권광역상수도,논산)-최종수정" xfId="6251" xr:uid="{00000000-0005-0000-0000-00009A080000}"/>
    <cellStyle name="_연차별집행현황(6단계)_수도권6단계 보상실적(현재까지)_자료_수용재결8차(사업자제시액)지번별-작업중" xfId="6252" xr:uid="{00000000-0005-0000-0000-00009B080000}"/>
    <cellStyle name="_연차별집행현황(6단계)_수도권6단계 보상실적(현재까지)_자료_지장물산출" xfId="6253" xr:uid="{00000000-0005-0000-0000-00009C080000}"/>
    <cellStyle name="_연차별집행현황(6단계)_수도권6단계 보상실적(현재까지)_자료_홍수조절지" xfId="6254" xr:uid="{00000000-0005-0000-0000-00009D080000}"/>
    <cellStyle name="_연차별집행현황(6단계)_수도권6단계 보상실적(현재까지)_전체사업(05년지목별)" xfId="236" xr:uid="{00000000-0005-0000-0000-00009E080000}"/>
    <cellStyle name="_연차별집행현황(6단계)_수도권6단계 보상실적(현재까지)_전체사업(05년지목별)_0902-2012(수자원공사 토지산출근거)" xfId="6255" xr:uid="{00000000-0005-0000-0000-00009F080000}"/>
    <cellStyle name="_연차별집행현황(6단계)_수도권6단계 보상실적(현재까지)_전체사업(05년지목별)_090603(수자원공사-중부권광역상수도,논산)" xfId="6256" xr:uid="{00000000-0005-0000-0000-0000A0080000}"/>
    <cellStyle name="_연차별집행현황(6단계)_수도권6단계 보상실적(현재까지)_전체사업(05년지목별)_090603(수자원공사-중부권광역상수도,논산)_090603(수자원공사-중부권광역상수도,논산)-최종수정" xfId="6257" xr:uid="{00000000-0005-0000-0000-0000A1080000}"/>
    <cellStyle name="_연차별집행현황(6단계)_수도권6단계 보상실적(현재까지)_전체사업(05년지목별)_20060919(수정중) 수자원공사(논산) - 산출내역" xfId="6258" xr:uid="{00000000-0005-0000-0000-0000A2080000}"/>
    <cellStyle name="_연차별집행현황(6단계)_수도권6단계 보상실적(현재까지)_전체사업(05년지목별)_20060919(수정중) 수자원공사(논산) - 산출내역_090603(수자원공사-중부권광역상수도,논산)-최종수정" xfId="6259" xr:uid="{00000000-0005-0000-0000-0000A3080000}"/>
    <cellStyle name="_연차별집행현황(6단계)_수도권6단계 보상실적(현재까지)_전체사업(05년지목별)_수용재결8차(사업자제시액)지번별-작업중" xfId="6260" xr:uid="{00000000-0005-0000-0000-0000A4080000}"/>
    <cellStyle name="_연차별집행현황(6단계)_수도권6단계 보상실적(현재까지)_전체사업(05년지목별)_지장물산출" xfId="6261" xr:uid="{00000000-0005-0000-0000-0000A5080000}"/>
    <cellStyle name="_연차별집행현황(6단계)_수도권6단계 보상실적(현재까지)_전체사업(05년지목별)_홍수조절지" xfId="6262" xr:uid="{00000000-0005-0000-0000-0000A6080000}"/>
    <cellStyle name="_연차별집행현황(6단계)_수도권6단계 보상실적(현재까지)_지장물산출" xfId="6263" xr:uid="{00000000-0005-0000-0000-0000A7080000}"/>
    <cellStyle name="_연차별집행현황(6단계)_수도권6단계 보상실적(현재까지)_홍수조절지" xfId="6264" xr:uid="{00000000-0005-0000-0000-0000A8080000}"/>
    <cellStyle name="_연차별집행현황(6단계)_수용재결8차(사업자제시액)지번별-작업중" xfId="6265" xr:uid="{00000000-0005-0000-0000-0000A9080000}"/>
    <cellStyle name="_연차별집행현황(6단계)_자료" xfId="238" xr:uid="{00000000-0005-0000-0000-0000AA080000}"/>
    <cellStyle name="_연차별집행현황(6단계)_자료_0902-2012(수자원공사 토지산출근거)" xfId="6266" xr:uid="{00000000-0005-0000-0000-0000AB080000}"/>
    <cellStyle name="_연차별집행현황(6단계)_자료_090603(수자원공사-중부권광역상수도,논산)" xfId="6267" xr:uid="{00000000-0005-0000-0000-0000AC080000}"/>
    <cellStyle name="_연차별집행현황(6단계)_자료_090603(수자원공사-중부권광역상수도,논산)_090603(수자원공사-중부권광역상수도,논산)-최종수정" xfId="6268" xr:uid="{00000000-0005-0000-0000-0000AD080000}"/>
    <cellStyle name="_연차별집행현황(6단계)_자료_20060919(수정중) 수자원공사(논산) - 산출내역" xfId="6269" xr:uid="{00000000-0005-0000-0000-0000AE080000}"/>
    <cellStyle name="_연차별집행현황(6단계)_자료_20060919(수정중) 수자원공사(논산) - 산출내역_090603(수자원공사-중부권광역상수도,논산)-최종수정" xfId="6270" xr:uid="{00000000-0005-0000-0000-0000AF080000}"/>
    <cellStyle name="_연차별집행현황(6단계)_자료_수용재결8차(사업자제시액)지번별-작업중" xfId="6271" xr:uid="{00000000-0005-0000-0000-0000B0080000}"/>
    <cellStyle name="_연차별집행현황(6단계)_자료_지장물산출" xfId="6272" xr:uid="{00000000-0005-0000-0000-0000B1080000}"/>
    <cellStyle name="_연차별집행현황(6단계)_자료_홍수조절지" xfId="6273" xr:uid="{00000000-0005-0000-0000-0000B2080000}"/>
    <cellStyle name="_연차별집행현황(6단계)_전체사업(05년지목별)" xfId="239" xr:uid="{00000000-0005-0000-0000-0000B3080000}"/>
    <cellStyle name="_연차별집행현황(6단계)_전체사업(05년지목별)_0902-2012(수자원공사 토지산출근거)" xfId="6274" xr:uid="{00000000-0005-0000-0000-0000B4080000}"/>
    <cellStyle name="_연차별집행현황(6단계)_전체사업(05년지목별)_090603(수자원공사-중부권광역상수도,논산)" xfId="6275" xr:uid="{00000000-0005-0000-0000-0000B5080000}"/>
    <cellStyle name="_연차별집행현황(6단계)_전체사업(05년지목별)_090603(수자원공사-중부권광역상수도,논산)_090603(수자원공사-중부권광역상수도,논산)-최종수정" xfId="6276" xr:uid="{00000000-0005-0000-0000-0000B6080000}"/>
    <cellStyle name="_연차별집행현황(6단계)_전체사업(05년지목별)_20060919(수정중) 수자원공사(논산) - 산출내역" xfId="6277" xr:uid="{00000000-0005-0000-0000-0000B7080000}"/>
    <cellStyle name="_연차별집행현황(6단계)_전체사업(05년지목별)_20060919(수정중) 수자원공사(논산) - 산출내역_090603(수자원공사-중부권광역상수도,논산)-최종수정" xfId="6278" xr:uid="{00000000-0005-0000-0000-0000B8080000}"/>
    <cellStyle name="_연차별집행현황(6단계)_전체사업(05년지목별)_수용재결8차(사업자제시액)지번별-작업중" xfId="6279" xr:uid="{00000000-0005-0000-0000-0000B9080000}"/>
    <cellStyle name="_연차별집행현황(6단계)_전체사업(05년지목별)_지장물산출" xfId="6280" xr:uid="{00000000-0005-0000-0000-0000BA080000}"/>
    <cellStyle name="_연차별집행현황(6단계)_전체사업(05년지목별)_홍수조절지" xfId="6281" xr:uid="{00000000-0005-0000-0000-0000BB080000}"/>
    <cellStyle name="_연차별집행현황(6단계)_지장물산출" xfId="6282" xr:uid="{00000000-0005-0000-0000-0000BC080000}"/>
    <cellStyle name="_연차별집행현황(6단계)_홍수조절지" xfId="6283" xr:uid="{00000000-0005-0000-0000-0000BD080000}"/>
    <cellStyle name="_연차별집행현황(경기북부)" xfId="241" xr:uid="{00000000-0005-0000-0000-0000BE080000}"/>
    <cellStyle name="_연차별집행현황(경기북부)_0902-2012(수자원공사 토지산출근거)" xfId="6284" xr:uid="{00000000-0005-0000-0000-0000BF080000}"/>
    <cellStyle name="_연차별집행현황(경기북부)_090603(수자원공사-중부권광역상수도,논산)" xfId="6285" xr:uid="{00000000-0005-0000-0000-0000C0080000}"/>
    <cellStyle name="_연차별집행현황(경기북부)_090603(수자원공사-중부권광역상수도,논산)_090603(수자원공사-중부권광역상수도,논산)-최종수정" xfId="6286" xr:uid="{00000000-0005-0000-0000-0000C1080000}"/>
    <cellStyle name="_연차별집행현황(경기북부)_1-1)전체사업(05년지목별)본사용" xfId="242" xr:uid="{00000000-0005-0000-0000-0000C2080000}"/>
    <cellStyle name="_연차별집행현황(경기북부)_1-1)전체사업(05년지목별)본사용_0902-2012(수자원공사 토지산출근거)" xfId="6287" xr:uid="{00000000-0005-0000-0000-0000C3080000}"/>
    <cellStyle name="_연차별집행현황(경기북부)_1-1)전체사업(05년지목별)본사용_090603(수자원공사-중부권광역상수도,논산)" xfId="6288" xr:uid="{00000000-0005-0000-0000-0000C4080000}"/>
    <cellStyle name="_연차별집행현황(경기북부)_1-1)전체사업(05년지목별)본사용_090603(수자원공사-중부권광역상수도,논산)_090603(수자원공사-중부권광역상수도,논산)-최종수정" xfId="6289" xr:uid="{00000000-0005-0000-0000-0000C5080000}"/>
    <cellStyle name="_연차별집행현황(경기북부)_1-1)전체사업(05년지목별)본사용_20060919(수정중) 수자원공사(논산) - 산출내역" xfId="6290" xr:uid="{00000000-0005-0000-0000-0000C6080000}"/>
    <cellStyle name="_연차별집행현황(경기북부)_1-1)전체사업(05년지목별)본사용_20060919(수정중) 수자원공사(논산) - 산출내역_090603(수자원공사-중부권광역상수도,논산)-최종수정" xfId="6291" xr:uid="{00000000-0005-0000-0000-0000C7080000}"/>
    <cellStyle name="_연차별집행현황(경기북부)_1-1)전체사업(05년지목별)본사용_수용재결8차(사업자제시액)지번별-작업중" xfId="6292" xr:uid="{00000000-0005-0000-0000-0000C8080000}"/>
    <cellStyle name="_연차별집행현황(경기북부)_1-1)전체사업(05년지목별)본사용_지장물산출" xfId="6293" xr:uid="{00000000-0005-0000-0000-0000C9080000}"/>
    <cellStyle name="_연차별집행현황(경기북부)_1-1)전체사업(05년지목별)본사용_홍수조절지" xfId="6294" xr:uid="{00000000-0005-0000-0000-0000CA080000}"/>
    <cellStyle name="_연차별집행현황(경기북부)_1-2)전체사업(05년지목별)현장송부용" xfId="243" xr:uid="{00000000-0005-0000-0000-0000CB080000}"/>
    <cellStyle name="_연차별집행현황(경기북부)_1-2)전체사업(05년지목별)현장송부용_0902-2012(수자원공사 토지산출근거)" xfId="6295" xr:uid="{00000000-0005-0000-0000-0000CC080000}"/>
    <cellStyle name="_연차별집행현황(경기북부)_1-2)전체사업(05년지목별)현장송부용_090603(수자원공사-중부권광역상수도,논산)" xfId="6296" xr:uid="{00000000-0005-0000-0000-0000CD080000}"/>
    <cellStyle name="_연차별집행현황(경기북부)_1-2)전체사업(05년지목별)현장송부용_090603(수자원공사-중부권광역상수도,논산)_090603(수자원공사-중부권광역상수도,논산)-최종수정" xfId="6297" xr:uid="{00000000-0005-0000-0000-0000CE080000}"/>
    <cellStyle name="_연차별집행현황(경기북부)_1-2)전체사업(05년지목별)현장송부용_20060919(수정중) 수자원공사(논산) - 산출내역" xfId="6298" xr:uid="{00000000-0005-0000-0000-0000CF080000}"/>
    <cellStyle name="_연차별집행현황(경기북부)_1-2)전체사업(05년지목별)현장송부용_20060919(수정중) 수자원공사(논산) - 산출내역_090603(수자원공사-중부권광역상수도,논산)-최종수정" xfId="6299" xr:uid="{00000000-0005-0000-0000-0000D0080000}"/>
    <cellStyle name="_연차별집행현황(경기북부)_1-2)전체사업(05년지목별)현장송부용_수용재결8차(사업자제시액)지번별-작업중" xfId="6300" xr:uid="{00000000-0005-0000-0000-0000D1080000}"/>
    <cellStyle name="_연차별집행현황(경기북부)_1-2)전체사업(05년지목별)현장송부용_지장물산출" xfId="6301" xr:uid="{00000000-0005-0000-0000-0000D2080000}"/>
    <cellStyle name="_연차별집행현황(경기북부)_1-2)전체사업(05년지목별)현장송부용_홍수조절지" xfId="6302" xr:uid="{00000000-0005-0000-0000-0000D3080000}"/>
    <cellStyle name="_연차별집행현황(경기북부)_1차 보상실적" xfId="244" xr:uid="{00000000-0005-0000-0000-0000D4080000}"/>
    <cellStyle name="_연차별집행현황(경기북부)_1차 보상실적_0902-2012(수자원공사 토지산출근거)" xfId="6303" xr:uid="{00000000-0005-0000-0000-0000D5080000}"/>
    <cellStyle name="_연차별집행현황(경기북부)_1차 보상실적_090603(수자원공사-중부권광역상수도,논산)" xfId="6304" xr:uid="{00000000-0005-0000-0000-0000D6080000}"/>
    <cellStyle name="_연차별집행현황(경기북부)_1차 보상실적_090603(수자원공사-중부권광역상수도,논산)_090603(수자원공사-중부권광역상수도,논산)-최종수정" xfId="6305" xr:uid="{00000000-0005-0000-0000-0000D7080000}"/>
    <cellStyle name="_연차별집행현황(경기북부)_1차 보상실적_20060919(수정중) 수자원공사(논산) - 산출내역" xfId="6306" xr:uid="{00000000-0005-0000-0000-0000D8080000}"/>
    <cellStyle name="_연차별집행현황(경기북부)_1차 보상실적_20060919(수정중) 수자원공사(논산) - 산출내역_090603(수자원공사-중부권광역상수도,논산)-최종수정" xfId="6307" xr:uid="{00000000-0005-0000-0000-0000D9080000}"/>
    <cellStyle name="_연차별집행현황(경기북부)_1차 보상실적_수용재결8차(사업자제시액)지번별-작업중" xfId="6308" xr:uid="{00000000-0005-0000-0000-0000DA080000}"/>
    <cellStyle name="_연차별집행현황(경기북부)_1차 보상실적_지장물산출" xfId="6309" xr:uid="{00000000-0005-0000-0000-0000DB080000}"/>
    <cellStyle name="_연차별집행현황(경기북부)_1차 보상실적_홍수조절지" xfId="6310" xr:uid="{00000000-0005-0000-0000-0000DC080000}"/>
    <cellStyle name="_연차별집행현황(경기북부)_20060919(수정중) 수자원공사(논산) - 산출내역" xfId="6311" xr:uid="{00000000-0005-0000-0000-0000DD080000}"/>
    <cellStyle name="_연차별집행현황(경기북부)_20060919(수정중) 수자원공사(논산) - 산출내역_090603(수자원공사-중부권광역상수도,논산)-최종수정" xfId="6312" xr:uid="{00000000-0005-0000-0000-0000DE080000}"/>
    <cellStyle name="_연차별집행현황(경기북부)_2차 보상실적" xfId="245" xr:uid="{00000000-0005-0000-0000-0000DF080000}"/>
    <cellStyle name="_연차별집행현황(경기북부)_2차 보상실적_0902-2012(수자원공사 토지산출근거)" xfId="6313" xr:uid="{00000000-0005-0000-0000-0000E0080000}"/>
    <cellStyle name="_연차별집행현황(경기북부)_2차 보상실적_090603(수자원공사-중부권광역상수도,논산)" xfId="6314" xr:uid="{00000000-0005-0000-0000-0000E1080000}"/>
    <cellStyle name="_연차별집행현황(경기북부)_2차 보상실적_090603(수자원공사-중부권광역상수도,논산)_090603(수자원공사-중부권광역상수도,논산)-최종수정" xfId="6315" xr:uid="{00000000-0005-0000-0000-0000E2080000}"/>
    <cellStyle name="_연차별집행현황(경기북부)_2차 보상실적_20060919(수정중) 수자원공사(논산) - 산출내역" xfId="6316" xr:uid="{00000000-0005-0000-0000-0000E3080000}"/>
    <cellStyle name="_연차별집행현황(경기북부)_2차 보상실적_20060919(수정중) 수자원공사(논산) - 산출내역_090603(수자원공사-중부권광역상수도,논산)-최종수정" xfId="6317" xr:uid="{00000000-0005-0000-0000-0000E4080000}"/>
    <cellStyle name="_연차별집행현황(경기북부)_2차 보상실적_수용재결8차(사업자제시액)지번별-작업중" xfId="6318" xr:uid="{00000000-0005-0000-0000-0000E5080000}"/>
    <cellStyle name="_연차별집행현황(경기북부)_2차 보상실적_지장물산출" xfId="6319" xr:uid="{00000000-0005-0000-0000-0000E6080000}"/>
    <cellStyle name="_연차별집행현황(경기북부)_2차 보상실적_홍수조절지" xfId="6320" xr:uid="{00000000-0005-0000-0000-0000E7080000}"/>
    <cellStyle name="_연차별집행현황(경기북부)_Book1" xfId="287" xr:uid="{00000000-0005-0000-0000-0000E8080000}"/>
    <cellStyle name="_연차별집행현황(경기북부)_Book1_0902-2012(수자원공사 토지산출근거)" xfId="6321" xr:uid="{00000000-0005-0000-0000-0000E9080000}"/>
    <cellStyle name="_연차별집행현황(경기북부)_Book1_090603(수자원공사-중부권광역상수도,논산)" xfId="6322" xr:uid="{00000000-0005-0000-0000-0000EA080000}"/>
    <cellStyle name="_연차별집행현황(경기북부)_Book1_090603(수자원공사-중부권광역상수도,논산)_090603(수자원공사-중부권광역상수도,논산)-최종수정" xfId="6323" xr:uid="{00000000-0005-0000-0000-0000EB080000}"/>
    <cellStyle name="_연차별집행현황(경기북부)_Book1_1-1)전체사업(05년지목별)본사용" xfId="288" xr:uid="{00000000-0005-0000-0000-0000EC080000}"/>
    <cellStyle name="_연차별집행현황(경기북부)_Book1_1-1)전체사업(05년지목별)본사용_0902-2012(수자원공사 토지산출근거)" xfId="6324" xr:uid="{00000000-0005-0000-0000-0000ED080000}"/>
    <cellStyle name="_연차별집행현황(경기북부)_Book1_1-1)전체사업(05년지목별)본사용_090603(수자원공사-중부권광역상수도,논산)" xfId="6325" xr:uid="{00000000-0005-0000-0000-0000EE080000}"/>
    <cellStyle name="_연차별집행현황(경기북부)_Book1_1-1)전체사업(05년지목별)본사용_090603(수자원공사-중부권광역상수도,논산)_090603(수자원공사-중부권광역상수도,논산)-최종수정" xfId="6326" xr:uid="{00000000-0005-0000-0000-0000EF080000}"/>
    <cellStyle name="_연차별집행현황(경기북부)_Book1_1-1)전체사업(05년지목별)본사용_20060919(수정중) 수자원공사(논산) - 산출내역" xfId="6327" xr:uid="{00000000-0005-0000-0000-0000F0080000}"/>
    <cellStyle name="_연차별집행현황(경기북부)_Book1_1-1)전체사업(05년지목별)본사용_20060919(수정중) 수자원공사(논산) - 산출내역_090603(수자원공사-중부권광역상수도,논산)-최종수정" xfId="6328" xr:uid="{00000000-0005-0000-0000-0000F1080000}"/>
    <cellStyle name="_연차별집행현황(경기북부)_Book1_1-1)전체사업(05년지목별)본사용_수용재결8차(사업자제시액)지번별-작업중" xfId="6329" xr:uid="{00000000-0005-0000-0000-0000F2080000}"/>
    <cellStyle name="_연차별집행현황(경기북부)_Book1_1-1)전체사업(05년지목별)본사용_지장물산출" xfId="6330" xr:uid="{00000000-0005-0000-0000-0000F3080000}"/>
    <cellStyle name="_연차별집행현황(경기북부)_Book1_1-1)전체사업(05년지목별)본사용_홍수조절지" xfId="6331" xr:uid="{00000000-0005-0000-0000-0000F4080000}"/>
    <cellStyle name="_연차별집행현황(경기북부)_Book1_1-2)전체사업(05년지목별)현장송부용" xfId="289" xr:uid="{00000000-0005-0000-0000-0000F5080000}"/>
    <cellStyle name="_연차별집행현황(경기북부)_Book1_1-2)전체사업(05년지목별)현장송부용_0902-2012(수자원공사 토지산출근거)" xfId="6332" xr:uid="{00000000-0005-0000-0000-0000F6080000}"/>
    <cellStyle name="_연차별집행현황(경기북부)_Book1_1-2)전체사업(05년지목별)현장송부용_090603(수자원공사-중부권광역상수도,논산)" xfId="6333" xr:uid="{00000000-0005-0000-0000-0000F7080000}"/>
    <cellStyle name="_연차별집행현황(경기북부)_Book1_1-2)전체사업(05년지목별)현장송부용_090603(수자원공사-중부권광역상수도,논산)_090603(수자원공사-중부권광역상수도,논산)-최종수정" xfId="6334" xr:uid="{00000000-0005-0000-0000-0000F8080000}"/>
    <cellStyle name="_연차별집행현황(경기북부)_Book1_1-2)전체사업(05년지목별)현장송부용_20060919(수정중) 수자원공사(논산) - 산출내역" xfId="6335" xr:uid="{00000000-0005-0000-0000-0000F9080000}"/>
    <cellStyle name="_연차별집행현황(경기북부)_Book1_1-2)전체사업(05년지목별)현장송부용_20060919(수정중) 수자원공사(논산) - 산출내역_090603(수자원공사-중부권광역상수도,논산)-최종수정" xfId="6336" xr:uid="{00000000-0005-0000-0000-0000FA080000}"/>
    <cellStyle name="_연차별집행현황(경기북부)_Book1_1-2)전체사업(05년지목별)현장송부용_수용재결8차(사업자제시액)지번별-작업중" xfId="6337" xr:uid="{00000000-0005-0000-0000-0000FB080000}"/>
    <cellStyle name="_연차별집행현황(경기북부)_Book1_1-2)전체사업(05년지목별)현장송부용_지장물산출" xfId="6338" xr:uid="{00000000-0005-0000-0000-0000FC080000}"/>
    <cellStyle name="_연차별집행현황(경기북부)_Book1_1-2)전체사업(05년지목별)현장송부용_홍수조절지" xfId="6339" xr:uid="{00000000-0005-0000-0000-0000FD080000}"/>
    <cellStyle name="_연차별집행현황(경기북부)_Book1_20060919(수정중) 수자원공사(논산) - 산출내역" xfId="6340" xr:uid="{00000000-0005-0000-0000-0000FE080000}"/>
    <cellStyle name="_연차별집행현황(경기북부)_Book1_20060919(수정중) 수자원공사(논산) - 산출내역_090603(수자원공사-중부권광역상수도,논산)-최종수정" xfId="6341" xr:uid="{00000000-0005-0000-0000-0000FF080000}"/>
    <cellStyle name="_연차별집행현황(경기북부)_Book1_Sheet1" xfId="292" xr:uid="{00000000-0005-0000-0000-000000090000}"/>
    <cellStyle name="_연차별집행현황(경기북부)_Book1_Sheet1_0902-2012(수자원공사 토지산출근거)" xfId="6342" xr:uid="{00000000-0005-0000-0000-000001090000}"/>
    <cellStyle name="_연차별집행현황(경기북부)_Book1_Sheet1_090603(수자원공사-중부권광역상수도,논산)" xfId="6343" xr:uid="{00000000-0005-0000-0000-000002090000}"/>
    <cellStyle name="_연차별집행현황(경기북부)_Book1_Sheet1_090603(수자원공사-중부권광역상수도,논산)_090603(수자원공사-중부권광역상수도,논산)-최종수정" xfId="6344" xr:uid="{00000000-0005-0000-0000-000003090000}"/>
    <cellStyle name="_연차별집행현황(경기북부)_Book1_Sheet1_20060919(수정중) 수자원공사(논산) - 산출내역" xfId="6345" xr:uid="{00000000-0005-0000-0000-000004090000}"/>
    <cellStyle name="_연차별집행현황(경기북부)_Book1_Sheet1_20060919(수정중) 수자원공사(논산) - 산출내역_090603(수자원공사-중부권광역상수도,논산)-최종수정" xfId="6346" xr:uid="{00000000-0005-0000-0000-000005090000}"/>
    <cellStyle name="_연차별집행현황(경기북부)_Book1_Sheet1_수용재결8차(사업자제시액)지번별-작업중" xfId="6347" xr:uid="{00000000-0005-0000-0000-000006090000}"/>
    <cellStyle name="_연차별집행현황(경기북부)_Book1_Sheet1_지장물산출" xfId="6348" xr:uid="{00000000-0005-0000-0000-000007090000}"/>
    <cellStyle name="_연차별집행현황(경기북부)_Book1_Sheet1_홍수조절지" xfId="6349" xr:uid="{00000000-0005-0000-0000-000008090000}"/>
    <cellStyle name="_연차별집행현황(경기북부)_Book1_수용재결8차(사업자제시액)지번별-작업중" xfId="6350" xr:uid="{00000000-0005-0000-0000-000009090000}"/>
    <cellStyle name="_연차별집행현황(경기북부)_Book1_자료" xfId="290" xr:uid="{00000000-0005-0000-0000-00000A090000}"/>
    <cellStyle name="_연차별집행현황(경기북부)_Book1_자료_0902-2012(수자원공사 토지산출근거)" xfId="6351" xr:uid="{00000000-0005-0000-0000-00000B090000}"/>
    <cellStyle name="_연차별집행현황(경기북부)_Book1_자료_090603(수자원공사-중부권광역상수도,논산)" xfId="6352" xr:uid="{00000000-0005-0000-0000-00000C090000}"/>
    <cellStyle name="_연차별집행현황(경기북부)_Book1_자료_090603(수자원공사-중부권광역상수도,논산)_090603(수자원공사-중부권광역상수도,논산)-최종수정" xfId="6353" xr:uid="{00000000-0005-0000-0000-00000D090000}"/>
    <cellStyle name="_연차별집행현황(경기북부)_Book1_자료_20060919(수정중) 수자원공사(논산) - 산출내역" xfId="6354" xr:uid="{00000000-0005-0000-0000-00000E090000}"/>
    <cellStyle name="_연차별집행현황(경기북부)_Book1_자료_20060919(수정중) 수자원공사(논산) - 산출내역_090603(수자원공사-중부권광역상수도,논산)-최종수정" xfId="6355" xr:uid="{00000000-0005-0000-0000-00000F090000}"/>
    <cellStyle name="_연차별집행현황(경기북부)_Book1_자료_수용재결8차(사업자제시액)지번별-작업중" xfId="6356" xr:uid="{00000000-0005-0000-0000-000010090000}"/>
    <cellStyle name="_연차별집행현황(경기북부)_Book1_자료_지장물산출" xfId="6357" xr:uid="{00000000-0005-0000-0000-000011090000}"/>
    <cellStyle name="_연차별집행현황(경기북부)_Book1_자료_홍수조절지" xfId="6358" xr:uid="{00000000-0005-0000-0000-000012090000}"/>
    <cellStyle name="_연차별집행현황(경기북부)_Book1_전체사업(05년지목별)" xfId="291" xr:uid="{00000000-0005-0000-0000-000013090000}"/>
    <cellStyle name="_연차별집행현황(경기북부)_Book1_전체사업(05년지목별)_0902-2012(수자원공사 토지산출근거)" xfId="6359" xr:uid="{00000000-0005-0000-0000-000014090000}"/>
    <cellStyle name="_연차별집행현황(경기북부)_Book1_전체사업(05년지목별)_090603(수자원공사-중부권광역상수도,논산)" xfId="6360" xr:uid="{00000000-0005-0000-0000-000015090000}"/>
    <cellStyle name="_연차별집행현황(경기북부)_Book1_전체사업(05년지목별)_090603(수자원공사-중부권광역상수도,논산)_090603(수자원공사-중부권광역상수도,논산)-최종수정" xfId="6361" xr:uid="{00000000-0005-0000-0000-000016090000}"/>
    <cellStyle name="_연차별집행현황(경기북부)_Book1_전체사업(05년지목별)_20060919(수정중) 수자원공사(논산) - 산출내역" xfId="6362" xr:uid="{00000000-0005-0000-0000-000017090000}"/>
    <cellStyle name="_연차별집행현황(경기북부)_Book1_전체사업(05년지목별)_20060919(수정중) 수자원공사(논산) - 산출내역_090603(수자원공사-중부권광역상수도,논산)-최종수정" xfId="6363" xr:uid="{00000000-0005-0000-0000-000018090000}"/>
    <cellStyle name="_연차별집행현황(경기북부)_Book1_전체사업(05년지목별)_수용재결8차(사업자제시액)지번별-작업중" xfId="6364" xr:uid="{00000000-0005-0000-0000-000019090000}"/>
    <cellStyle name="_연차별집행현황(경기북부)_Book1_전체사업(05년지목별)_지장물산출" xfId="6365" xr:uid="{00000000-0005-0000-0000-00001A090000}"/>
    <cellStyle name="_연차별집행현황(경기북부)_Book1_전체사업(05년지목별)_홍수조절지" xfId="6366" xr:uid="{00000000-0005-0000-0000-00001B090000}"/>
    <cellStyle name="_연차별집행현황(경기북부)_Book1_지장물산출" xfId="6367" xr:uid="{00000000-0005-0000-0000-00001C090000}"/>
    <cellStyle name="_연차별집행현황(경기북부)_Book1_홍수조절지" xfId="6368" xr:uid="{00000000-0005-0000-0000-00001D090000}"/>
    <cellStyle name="_연차별집행현황(경기북부)_Sheet1" xfId="293" xr:uid="{00000000-0005-0000-0000-00001E090000}"/>
    <cellStyle name="_연차별집행현황(경기북부)_Sheet1_0902-2012(수자원공사 토지산출근거)" xfId="6369" xr:uid="{00000000-0005-0000-0000-00001F090000}"/>
    <cellStyle name="_연차별집행현황(경기북부)_Sheet1_090603(수자원공사-중부권광역상수도,논산)" xfId="6370" xr:uid="{00000000-0005-0000-0000-000020090000}"/>
    <cellStyle name="_연차별집행현황(경기북부)_Sheet1_090603(수자원공사-중부권광역상수도,논산)_090603(수자원공사-중부권광역상수도,논산)-최종수정" xfId="6371" xr:uid="{00000000-0005-0000-0000-000021090000}"/>
    <cellStyle name="_연차별집행현황(경기북부)_Sheet1_20060919(수정중) 수자원공사(논산) - 산출내역" xfId="6372" xr:uid="{00000000-0005-0000-0000-000022090000}"/>
    <cellStyle name="_연차별집행현황(경기북부)_Sheet1_20060919(수정중) 수자원공사(논산) - 산출내역_090603(수자원공사-중부권광역상수도,논산)-최종수정" xfId="6373" xr:uid="{00000000-0005-0000-0000-000023090000}"/>
    <cellStyle name="_연차별집행현황(경기북부)_Sheet1_수용재결8차(사업자제시액)지번별-작업중" xfId="6374" xr:uid="{00000000-0005-0000-0000-000024090000}"/>
    <cellStyle name="_연차별집행현황(경기북부)_Sheet1_지장물산출" xfId="6375" xr:uid="{00000000-0005-0000-0000-000025090000}"/>
    <cellStyle name="_연차별집행현황(경기북부)_Sheet1_홍수조절지" xfId="6376" xr:uid="{00000000-0005-0000-0000-000026090000}"/>
    <cellStyle name="_연차별집행현황(경기북부)_수용재결8차(사업자제시액)지번별-작업중" xfId="6377" xr:uid="{00000000-0005-0000-0000-000027090000}"/>
    <cellStyle name="_연차별집행현황(경기북부)_연차별보상조서" xfId="246" xr:uid="{00000000-0005-0000-0000-000028090000}"/>
    <cellStyle name="_연차별집행현황(경기북부)_연차별보상조서_0902-2012(수자원공사 토지산출근거)" xfId="6378" xr:uid="{00000000-0005-0000-0000-000029090000}"/>
    <cellStyle name="_연차별집행현황(경기북부)_연차별보상조서_090603(수자원공사-중부권광역상수도,논산)" xfId="6379" xr:uid="{00000000-0005-0000-0000-00002A090000}"/>
    <cellStyle name="_연차별집행현황(경기북부)_연차별보상조서_090603(수자원공사-중부권광역상수도,논산)_090603(수자원공사-중부권광역상수도,논산)-최종수정" xfId="6380" xr:uid="{00000000-0005-0000-0000-00002B090000}"/>
    <cellStyle name="_연차별집행현황(경기북부)_연차별보상조서_1-1)전체사업(05년지목별)본사용" xfId="247" xr:uid="{00000000-0005-0000-0000-00002C090000}"/>
    <cellStyle name="_연차별집행현황(경기북부)_연차별보상조서_1-1)전체사업(05년지목별)본사용_0902-2012(수자원공사 토지산출근거)" xfId="6381" xr:uid="{00000000-0005-0000-0000-00002D090000}"/>
    <cellStyle name="_연차별집행현황(경기북부)_연차별보상조서_1-1)전체사업(05년지목별)본사용_090603(수자원공사-중부권광역상수도,논산)" xfId="6382" xr:uid="{00000000-0005-0000-0000-00002E090000}"/>
    <cellStyle name="_연차별집행현황(경기북부)_연차별보상조서_1-1)전체사업(05년지목별)본사용_090603(수자원공사-중부권광역상수도,논산)_090603(수자원공사-중부권광역상수도,논산)-최종수정" xfId="6383" xr:uid="{00000000-0005-0000-0000-00002F090000}"/>
    <cellStyle name="_연차별집행현황(경기북부)_연차별보상조서_1-1)전체사업(05년지목별)본사용_20060919(수정중) 수자원공사(논산) - 산출내역" xfId="6384" xr:uid="{00000000-0005-0000-0000-000030090000}"/>
    <cellStyle name="_연차별집행현황(경기북부)_연차별보상조서_1-1)전체사업(05년지목별)본사용_20060919(수정중) 수자원공사(논산) - 산출내역_090603(수자원공사-중부권광역상수도,논산)-최종수정" xfId="6385" xr:uid="{00000000-0005-0000-0000-000031090000}"/>
    <cellStyle name="_연차별집행현황(경기북부)_연차별보상조서_1-1)전체사업(05년지목별)본사용_수용재결8차(사업자제시액)지번별-작업중" xfId="6386" xr:uid="{00000000-0005-0000-0000-000032090000}"/>
    <cellStyle name="_연차별집행현황(경기북부)_연차별보상조서_1-1)전체사업(05년지목별)본사용_지장물산출" xfId="6387" xr:uid="{00000000-0005-0000-0000-000033090000}"/>
    <cellStyle name="_연차별집행현황(경기북부)_연차별보상조서_1-1)전체사업(05년지목별)본사용_홍수조절지" xfId="6388" xr:uid="{00000000-0005-0000-0000-000034090000}"/>
    <cellStyle name="_연차별집행현황(경기북부)_연차별보상조서_1-2)전체사업(05년지목별)현장송부용" xfId="248" xr:uid="{00000000-0005-0000-0000-000035090000}"/>
    <cellStyle name="_연차별집행현황(경기북부)_연차별보상조서_1-2)전체사업(05년지목별)현장송부용_0902-2012(수자원공사 토지산출근거)" xfId="6389" xr:uid="{00000000-0005-0000-0000-000036090000}"/>
    <cellStyle name="_연차별집행현황(경기북부)_연차별보상조서_1-2)전체사업(05년지목별)현장송부용_090603(수자원공사-중부권광역상수도,논산)" xfId="6390" xr:uid="{00000000-0005-0000-0000-000037090000}"/>
    <cellStyle name="_연차별집행현황(경기북부)_연차별보상조서_1-2)전체사업(05년지목별)현장송부용_090603(수자원공사-중부권광역상수도,논산)_090603(수자원공사-중부권광역상수도,논산)-최종수정" xfId="6391" xr:uid="{00000000-0005-0000-0000-000038090000}"/>
    <cellStyle name="_연차별집행현황(경기북부)_연차별보상조서_1-2)전체사업(05년지목별)현장송부용_20060919(수정중) 수자원공사(논산) - 산출내역" xfId="6392" xr:uid="{00000000-0005-0000-0000-000039090000}"/>
    <cellStyle name="_연차별집행현황(경기북부)_연차별보상조서_1-2)전체사업(05년지목별)현장송부용_20060919(수정중) 수자원공사(논산) - 산출내역_090603(수자원공사-중부권광역상수도,논산)-최종수정" xfId="6393" xr:uid="{00000000-0005-0000-0000-00003A090000}"/>
    <cellStyle name="_연차별집행현황(경기북부)_연차별보상조서_1-2)전체사업(05년지목별)현장송부용_수용재결8차(사업자제시액)지번별-작업중" xfId="6394" xr:uid="{00000000-0005-0000-0000-00003B090000}"/>
    <cellStyle name="_연차별집행현황(경기북부)_연차별보상조서_1-2)전체사업(05년지목별)현장송부용_지장물산출" xfId="6395" xr:uid="{00000000-0005-0000-0000-00003C090000}"/>
    <cellStyle name="_연차별집행현황(경기북부)_연차별보상조서_1-2)전체사업(05년지목별)현장송부용_홍수조절지" xfId="6396" xr:uid="{00000000-0005-0000-0000-00003D090000}"/>
    <cellStyle name="_연차별집행현황(경기북부)_연차별보상조서_1차 보상실적" xfId="249" xr:uid="{00000000-0005-0000-0000-00003E090000}"/>
    <cellStyle name="_연차별집행현황(경기북부)_연차별보상조서_1차 보상실적_0902-2012(수자원공사 토지산출근거)" xfId="6397" xr:uid="{00000000-0005-0000-0000-00003F090000}"/>
    <cellStyle name="_연차별집행현황(경기북부)_연차별보상조서_1차 보상실적_090603(수자원공사-중부권광역상수도,논산)" xfId="6398" xr:uid="{00000000-0005-0000-0000-000040090000}"/>
    <cellStyle name="_연차별집행현황(경기북부)_연차별보상조서_1차 보상실적_090603(수자원공사-중부권광역상수도,논산)_090603(수자원공사-중부권광역상수도,논산)-최종수정" xfId="6399" xr:uid="{00000000-0005-0000-0000-000041090000}"/>
    <cellStyle name="_연차별집행현황(경기북부)_연차별보상조서_1차 보상실적_1-1)전체사업(05년지목별)본사용" xfId="250" xr:uid="{00000000-0005-0000-0000-000042090000}"/>
    <cellStyle name="_연차별집행현황(경기북부)_연차별보상조서_1차 보상실적_1-1)전체사업(05년지목별)본사용_0902-2012(수자원공사 토지산출근거)" xfId="6400" xr:uid="{00000000-0005-0000-0000-000043090000}"/>
    <cellStyle name="_연차별집행현황(경기북부)_연차별보상조서_1차 보상실적_1-1)전체사업(05년지목별)본사용_090603(수자원공사-중부권광역상수도,논산)" xfId="6401" xr:uid="{00000000-0005-0000-0000-000044090000}"/>
    <cellStyle name="_연차별집행현황(경기북부)_연차별보상조서_1차 보상실적_1-1)전체사업(05년지목별)본사용_090603(수자원공사-중부권광역상수도,논산)_090603(수자원공사-중부권광역상수도,논산)-최종수정" xfId="6402" xr:uid="{00000000-0005-0000-0000-000045090000}"/>
    <cellStyle name="_연차별집행현황(경기북부)_연차별보상조서_1차 보상실적_1-1)전체사업(05년지목별)본사용_20060919(수정중) 수자원공사(논산) - 산출내역" xfId="6403" xr:uid="{00000000-0005-0000-0000-000046090000}"/>
    <cellStyle name="_연차별집행현황(경기북부)_연차별보상조서_1차 보상실적_1-1)전체사업(05년지목별)본사용_20060919(수정중) 수자원공사(논산) - 산출내역_090603(수자원공사-중부권광역상수도,논산)-최종수정" xfId="6404" xr:uid="{00000000-0005-0000-0000-000047090000}"/>
    <cellStyle name="_연차별집행현황(경기북부)_연차별보상조서_1차 보상실적_1-1)전체사업(05년지목별)본사용_수용재결8차(사업자제시액)지번별-작업중" xfId="6405" xr:uid="{00000000-0005-0000-0000-000048090000}"/>
    <cellStyle name="_연차별집행현황(경기북부)_연차별보상조서_1차 보상실적_1-1)전체사업(05년지목별)본사용_지장물산출" xfId="6406" xr:uid="{00000000-0005-0000-0000-000049090000}"/>
    <cellStyle name="_연차별집행현황(경기북부)_연차별보상조서_1차 보상실적_1-1)전체사업(05년지목별)본사용_홍수조절지" xfId="6407" xr:uid="{00000000-0005-0000-0000-00004A090000}"/>
    <cellStyle name="_연차별집행현황(경기북부)_연차별보상조서_1차 보상실적_1-2)전체사업(05년지목별)현장송부용" xfId="251" xr:uid="{00000000-0005-0000-0000-00004B090000}"/>
    <cellStyle name="_연차별집행현황(경기북부)_연차별보상조서_1차 보상실적_1-2)전체사업(05년지목별)현장송부용_0902-2012(수자원공사 토지산출근거)" xfId="6408" xr:uid="{00000000-0005-0000-0000-00004C090000}"/>
    <cellStyle name="_연차별집행현황(경기북부)_연차별보상조서_1차 보상실적_1-2)전체사업(05년지목별)현장송부용_090603(수자원공사-중부권광역상수도,논산)" xfId="6409" xr:uid="{00000000-0005-0000-0000-00004D090000}"/>
    <cellStyle name="_연차별집행현황(경기북부)_연차별보상조서_1차 보상실적_1-2)전체사업(05년지목별)현장송부용_090603(수자원공사-중부권광역상수도,논산)_090603(수자원공사-중부권광역상수도,논산)-최종수정" xfId="6410" xr:uid="{00000000-0005-0000-0000-00004E090000}"/>
    <cellStyle name="_연차별집행현황(경기북부)_연차별보상조서_1차 보상실적_1-2)전체사업(05년지목별)현장송부용_20060919(수정중) 수자원공사(논산) - 산출내역" xfId="6411" xr:uid="{00000000-0005-0000-0000-00004F090000}"/>
    <cellStyle name="_연차별집행현황(경기북부)_연차별보상조서_1차 보상실적_1-2)전체사업(05년지목별)현장송부용_20060919(수정중) 수자원공사(논산) - 산출내역_090603(수자원공사-중부권광역상수도,논산)-최종수정" xfId="6412" xr:uid="{00000000-0005-0000-0000-000050090000}"/>
    <cellStyle name="_연차별집행현황(경기북부)_연차별보상조서_1차 보상실적_1-2)전체사업(05년지목별)현장송부용_수용재결8차(사업자제시액)지번별-작업중" xfId="6413" xr:uid="{00000000-0005-0000-0000-000051090000}"/>
    <cellStyle name="_연차별집행현황(경기북부)_연차별보상조서_1차 보상실적_1-2)전체사업(05년지목별)현장송부용_지장물산출" xfId="6414" xr:uid="{00000000-0005-0000-0000-000052090000}"/>
    <cellStyle name="_연차별집행현황(경기북부)_연차별보상조서_1차 보상실적_1-2)전체사업(05년지목별)현장송부용_홍수조절지" xfId="6415" xr:uid="{00000000-0005-0000-0000-000053090000}"/>
    <cellStyle name="_연차별집행현황(경기북부)_연차별보상조서_1차 보상실적_1차 보상실적" xfId="252" xr:uid="{00000000-0005-0000-0000-000054090000}"/>
    <cellStyle name="_연차별집행현황(경기북부)_연차별보상조서_1차 보상실적_1차 보상실적_0902-2012(수자원공사 토지산출근거)" xfId="6416" xr:uid="{00000000-0005-0000-0000-000055090000}"/>
    <cellStyle name="_연차별집행현황(경기북부)_연차별보상조서_1차 보상실적_1차 보상실적_090603(수자원공사-중부권광역상수도,논산)" xfId="6417" xr:uid="{00000000-0005-0000-0000-000056090000}"/>
    <cellStyle name="_연차별집행현황(경기북부)_연차별보상조서_1차 보상실적_1차 보상실적_090603(수자원공사-중부권광역상수도,논산)_090603(수자원공사-중부권광역상수도,논산)-최종수정" xfId="6418" xr:uid="{00000000-0005-0000-0000-000057090000}"/>
    <cellStyle name="_연차별집행현황(경기북부)_연차별보상조서_1차 보상실적_1차 보상실적_20060919(수정중) 수자원공사(논산) - 산출내역" xfId="6419" xr:uid="{00000000-0005-0000-0000-000058090000}"/>
    <cellStyle name="_연차별집행현황(경기북부)_연차별보상조서_1차 보상실적_1차 보상실적_20060919(수정중) 수자원공사(논산) - 산출내역_090603(수자원공사-중부권광역상수도,논산)-최종수정" xfId="6420" xr:uid="{00000000-0005-0000-0000-000059090000}"/>
    <cellStyle name="_연차별집행현황(경기북부)_연차별보상조서_1차 보상실적_1차 보상실적_수용재결8차(사업자제시액)지번별-작업중" xfId="6421" xr:uid="{00000000-0005-0000-0000-00005A090000}"/>
    <cellStyle name="_연차별집행현황(경기북부)_연차별보상조서_1차 보상실적_1차 보상실적_지장물산출" xfId="6422" xr:uid="{00000000-0005-0000-0000-00005B090000}"/>
    <cellStyle name="_연차별집행현황(경기북부)_연차별보상조서_1차 보상실적_1차 보상실적_홍수조절지" xfId="6423" xr:uid="{00000000-0005-0000-0000-00005C090000}"/>
    <cellStyle name="_연차별집행현황(경기북부)_연차별보상조서_1차 보상실적_20060919(수정중) 수자원공사(논산) - 산출내역" xfId="6424" xr:uid="{00000000-0005-0000-0000-00005D090000}"/>
    <cellStyle name="_연차별집행현황(경기북부)_연차별보상조서_1차 보상실적_20060919(수정중) 수자원공사(논산) - 산출내역_090603(수자원공사-중부권광역상수도,논산)-최종수정" xfId="6425" xr:uid="{00000000-0005-0000-0000-00005E090000}"/>
    <cellStyle name="_연차별집행현황(경기북부)_연차별보상조서_1차 보상실적_Book1" xfId="255" xr:uid="{00000000-0005-0000-0000-00005F090000}"/>
    <cellStyle name="_연차별집행현황(경기북부)_연차별보상조서_1차 보상실적_Book1_0902-2012(수자원공사 토지산출근거)" xfId="6426" xr:uid="{00000000-0005-0000-0000-000060090000}"/>
    <cellStyle name="_연차별집행현황(경기북부)_연차별보상조서_1차 보상실적_Book1_090603(수자원공사-중부권광역상수도,논산)" xfId="6427" xr:uid="{00000000-0005-0000-0000-000061090000}"/>
    <cellStyle name="_연차별집행현황(경기북부)_연차별보상조서_1차 보상실적_Book1_090603(수자원공사-중부권광역상수도,논산)_090603(수자원공사-중부권광역상수도,논산)-최종수정" xfId="6428" xr:uid="{00000000-0005-0000-0000-000062090000}"/>
    <cellStyle name="_연차별집행현황(경기북부)_연차별보상조서_1차 보상실적_Book1_1-1)전체사업(05년지목별)본사용" xfId="256" xr:uid="{00000000-0005-0000-0000-000063090000}"/>
    <cellStyle name="_연차별집행현황(경기북부)_연차별보상조서_1차 보상실적_Book1_1-1)전체사업(05년지목별)본사용_0902-2012(수자원공사 토지산출근거)" xfId="6429" xr:uid="{00000000-0005-0000-0000-000064090000}"/>
    <cellStyle name="_연차별집행현황(경기북부)_연차별보상조서_1차 보상실적_Book1_1-1)전체사업(05년지목별)본사용_090603(수자원공사-중부권광역상수도,논산)" xfId="6430" xr:uid="{00000000-0005-0000-0000-000065090000}"/>
    <cellStyle name="_연차별집행현황(경기북부)_연차별보상조서_1차 보상실적_Book1_1-1)전체사업(05년지목별)본사용_090603(수자원공사-중부권광역상수도,논산)_090603(수자원공사-중부권광역상수도,논산)-최종수정" xfId="6431" xr:uid="{00000000-0005-0000-0000-000066090000}"/>
    <cellStyle name="_연차별집행현황(경기북부)_연차별보상조서_1차 보상실적_Book1_1-1)전체사업(05년지목별)본사용_20060919(수정중) 수자원공사(논산) - 산출내역" xfId="6432" xr:uid="{00000000-0005-0000-0000-000067090000}"/>
    <cellStyle name="_연차별집행현황(경기북부)_연차별보상조서_1차 보상실적_Book1_1-1)전체사업(05년지목별)본사용_20060919(수정중) 수자원공사(논산) - 산출내역_090603(수자원공사-중부권광역상수도,논산)-최종수정" xfId="6433" xr:uid="{00000000-0005-0000-0000-000068090000}"/>
    <cellStyle name="_연차별집행현황(경기북부)_연차별보상조서_1차 보상실적_Book1_1-1)전체사업(05년지목별)본사용_수용재결8차(사업자제시액)지번별-작업중" xfId="6434" xr:uid="{00000000-0005-0000-0000-000069090000}"/>
    <cellStyle name="_연차별집행현황(경기북부)_연차별보상조서_1차 보상실적_Book1_1-1)전체사업(05년지목별)본사용_지장물산출" xfId="6435" xr:uid="{00000000-0005-0000-0000-00006A090000}"/>
    <cellStyle name="_연차별집행현황(경기북부)_연차별보상조서_1차 보상실적_Book1_1-1)전체사업(05년지목별)본사용_홍수조절지" xfId="6436" xr:uid="{00000000-0005-0000-0000-00006B090000}"/>
    <cellStyle name="_연차별집행현황(경기북부)_연차별보상조서_1차 보상실적_Book1_1-2)전체사업(05년지목별)현장송부용" xfId="257" xr:uid="{00000000-0005-0000-0000-00006C090000}"/>
    <cellStyle name="_연차별집행현황(경기북부)_연차별보상조서_1차 보상실적_Book1_1-2)전체사업(05년지목별)현장송부용_0902-2012(수자원공사 토지산출근거)" xfId="6437" xr:uid="{00000000-0005-0000-0000-00006D090000}"/>
    <cellStyle name="_연차별집행현황(경기북부)_연차별보상조서_1차 보상실적_Book1_1-2)전체사업(05년지목별)현장송부용_090603(수자원공사-중부권광역상수도,논산)" xfId="6438" xr:uid="{00000000-0005-0000-0000-00006E090000}"/>
    <cellStyle name="_연차별집행현황(경기북부)_연차별보상조서_1차 보상실적_Book1_1-2)전체사업(05년지목별)현장송부용_090603(수자원공사-중부권광역상수도,논산)_090603(수자원공사-중부권광역상수도,논산)-최종수정" xfId="6439" xr:uid="{00000000-0005-0000-0000-00006F090000}"/>
    <cellStyle name="_연차별집행현황(경기북부)_연차별보상조서_1차 보상실적_Book1_1-2)전체사업(05년지목별)현장송부용_20060919(수정중) 수자원공사(논산) - 산출내역" xfId="6440" xr:uid="{00000000-0005-0000-0000-000070090000}"/>
    <cellStyle name="_연차별집행현황(경기북부)_연차별보상조서_1차 보상실적_Book1_1-2)전체사업(05년지목별)현장송부용_20060919(수정중) 수자원공사(논산) - 산출내역_090603(수자원공사-중부권광역상수도,논산)-최종수정" xfId="6441" xr:uid="{00000000-0005-0000-0000-000071090000}"/>
    <cellStyle name="_연차별집행현황(경기북부)_연차별보상조서_1차 보상실적_Book1_1-2)전체사업(05년지목별)현장송부용_수용재결8차(사업자제시액)지번별-작업중" xfId="6442" xr:uid="{00000000-0005-0000-0000-000072090000}"/>
    <cellStyle name="_연차별집행현황(경기북부)_연차별보상조서_1차 보상실적_Book1_1-2)전체사업(05년지목별)현장송부용_지장물산출" xfId="6443" xr:uid="{00000000-0005-0000-0000-000073090000}"/>
    <cellStyle name="_연차별집행현황(경기북부)_연차별보상조서_1차 보상실적_Book1_1-2)전체사업(05년지목별)현장송부용_홍수조절지" xfId="6444" xr:uid="{00000000-0005-0000-0000-000074090000}"/>
    <cellStyle name="_연차별집행현황(경기북부)_연차별보상조서_1차 보상실적_Book1_20060919(수정중) 수자원공사(논산) - 산출내역" xfId="6445" xr:uid="{00000000-0005-0000-0000-000075090000}"/>
    <cellStyle name="_연차별집행현황(경기북부)_연차별보상조서_1차 보상실적_Book1_20060919(수정중) 수자원공사(논산) - 산출내역_090603(수자원공사-중부권광역상수도,논산)-최종수정" xfId="6446" xr:uid="{00000000-0005-0000-0000-000076090000}"/>
    <cellStyle name="_연차별집행현황(경기북부)_연차별보상조서_1차 보상실적_Book1_Sheet1" xfId="260" xr:uid="{00000000-0005-0000-0000-000077090000}"/>
    <cellStyle name="_연차별집행현황(경기북부)_연차별보상조서_1차 보상실적_Book1_Sheet1_0902-2012(수자원공사 토지산출근거)" xfId="6447" xr:uid="{00000000-0005-0000-0000-000078090000}"/>
    <cellStyle name="_연차별집행현황(경기북부)_연차별보상조서_1차 보상실적_Book1_Sheet1_090603(수자원공사-중부권광역상수도,논산)" xfId="6448" xr:uid="{00000000-0005-0000-0000-000079090000}"/>
    <cellStyle name="_연차별집행현황(경기북부)_연차별보상조서_1차 보상실적_Book1_Sheet1_090603(수자원공사-중부권광역상수도,논산)_090603(수자원공사-중부권광역상수도,논산)-최종수정" xfId="6449" xr:uid="{00000000-0005-0000-0000-00007A090000}"/>
    <cellStyle name="_연차별집행현황(경기북부)_연차별보상조서_1차 보상실적_Book1_Sheet1_20060919(수정중) 수자원공사(논산) - 산출내역" xfId="6450" xr:uid="{00000000-0005-0000-0000-00007B090000}"/>
    <cellStyle name="_연차별집행현황(경기북부)_연차별보상조서_1차 보상실적_Book1_Sheet1_20060919(수정중) 수자원공사(논산) - 산출내역_090603(수자원공사-중부권광역상수도,논산)-최종수정" xfId="6451" xr:uid="{00000000-0005-0000-0000-00007C090000}"/>
    <cellStyle name="_연차별집행현황(경기북부)_연차별보상조서_1차 보상실적_Book1_Sheet1_수용재결8차(사업자제시액)지번별-작업중" xfId="6452" xr:uid="{00000000-0005-0000-0000-00007D090000}"/>
    <cellStyle name="_연차별집행현황(경기북부)_연차별보상조서_1차 보상실적_Book1_Sheet1_지장물산출" xfId="6453" xr:uid="{00000000-0005-0000-0000-00007E090000}"/>
    <cellStyle name="_연차별집행현황(경기북부)_연차별보상조서_1차 보상실적_Book1_Sheet1_홍수조절지" xfId="6454" xr:uid="{00000000-0005-0000-0000-00007F090000}"/>
    <cellStyle name="_연차별집행현황(경기북부)_연차별보상조서_1차 보상실적_Book1_수용재결8차(사업자제시액)지번별-작업중" xfId="6455" xr:uid="{00000000-0005-0000-0000-000080090000}"/>
    <cellStyle name="_연차별집행현황(경기북부)_연차별보상조서_1차 보상실적_Book1_자료" xfId="258" xr:uid="{00000000-0005-0000-0000-000081090000}"/>
    <cellStyle name="_연차별집행현황(경기북부)_연차별보상조서_1차 보상실적_Book1_자료_0902-2012(수자원공사 토지산출근거)" xfId="6456" xr:uid="{00000000-0005-0000-0000-000082090000}"/>
    <cellStyle name="_연차별집행현황(경기북부)_연차별보상조서_1차 보상실적_Book1_자료_090603(수자원공사-중부권광역상수도,논산)" xfId="6457" xr:uid="{00000000-0005-0000-0000-000083090000}"/>
    <cellStyle name="_연차별집행현황(경기북부)_연차별보상조서_1차 보상실적_Book1_자료_090603(수자원공사-중부권광역상수도,논산)_090603(수자원공사-중부권광역상수도,논산)-최종수정" xfId="6458" xr:uid="{00000000-0005-0000-0000-000084090000}"/>
    <cellStyle name="_연차별집행현황(경기북부)_연차별보상조서_1차 보상실적_Book1_자료_20060919(수정중) 수자원공사(논산) - 산출내역" xfId="6459" xr:uid="{00000000-0005-0000-0000-000085090000}"/>
    <cellStyle name="_연차별집행현황(경기북부)_연차별보상조서_1차 보상실적_Book1_자료_20060919(수정중) 수자원공사(논산) - 산출내역_090603(수자원공사-중부권광역상수도,논산)-최종수정" xfId="6460" xr:uid="{00000000-0005-0000-0000-000086090000}"/>
    <cellStyle name="_연차별집행현황(경기북부)_연차별보상조서_1차 보상실적_Book1_자료_수용재결8차(사업자제시액)지번별-작업중" xfId="6461" xr:uid="{00000000-0005-0000-0000-000087090000}"/>
    <cellStyle name="_연차별집행현황(경기북부)_연차별보상조서_1차 보상실적_Book1_자료_지장물산출" xfId="6462" xr:uid="{00000000-0005-0000-0000-000088090000}"/>
    <cellStyle name="_연차별집행현황(경기북부)_연차별보상조서_1차 보상실적_Book1_자료_홍수조절지" xfId="6463" xr:uid="{00000000-0005-0000-0000-000089090000}"/>
    <cellStyle name="_연차별집행현황(경기북부)_연차별보상조서_1차 보상실적_Book1_전체사업(05년지목별)" xfId="259" xr:uid="{00000000-0005-0000-0000-00008A090000}"/>
    <cellStyle name="_연차별집행현황(경기북부)_연차별보상조서_1차 보상실적_Book1_전체사업(05년지목별)_0902-2012(수자원공사 토지산출근거)" xfId="6464" xr:uid="{00000000-0005-0000-0000-00008B090000}"/>
    <cellStyle name="_연차별집행현황(경기북부)_연차별보상조서_1차 보상실적_Book1_전체사업(05년지목별)_090603(수자원공사-중부권광역상수도,논산)" xfId="6465" xr:uid="{00000000-0005-0000-0000-00008C090000}"/>
    <cellStyle name="_연차별집행현황(경기북부)_연차별보상조서_1차 보상실적_Book1_전체사업(05년지목별)_090603(수자원공사-중부권광역상수도,논산)_090603(수자원공사-중부권광역상수도,논산)-최종수정" xfId="6466" xr:uid="{00000000-0005-0000-0000-00008D090000}"/>
    <cellStyle name="_연차별집행현황(경기북부)_연차별보상조서_1차 보상실적_Book1_전체사업(05년지목별)_20060919(수정중) 수자원공사(논산) - 산출내역" xfId="6467" xr:uid="{00000000-0005-0000-0000-00008E090000}"/>
    <cellStyle name="_연차별집행현황(경기북부)_연차별보상조서_1차 보상실적_Book1_전체사업(05년지목별)_20060919(수정중) 수자원공사(논산) - 산출내역_090603(수자원공사-중부권광역상수도,논산)-최종수정" xfId="6468" xr:uid="{00000000-0005-0000-0000-00008F090000}"/>
    <cellStyle name="_연차별집행현황(경기북부)_연차별보상조서_1차 보상실적_Book1_전체사업(05년지목별)_수용재결8차(사업자제시액)지번별-작업중" xfId="6469" xr:uid="{00000000-0005-0000-0000-000090090000}"/>
    <cellStyle name="_연차별집행현황(경기북부)_연차별보상조서_1차 보상실적_Book1_전체사업(05년지목별)_지장물산출" xfId="6470" xr:uid="{00000000-0005-0000-0000-000091090000}"/>
    <cellStyle name="_연차별집행현황(경기북부)_연차별보상조서_1차 보상실적_Book1_전체사업(05년지목별)_홍수조절지" xfId="6471" xr:uid="{00000000-0005-0000-0000-000092090000}"/>
    <cellStyle name="_연차별집행현황(경기북부)_연차별보상조서_1차 보상실적_Book1_지장물산출" xfId="6472" xr:uid="{00000000-0005-0000-0000-000093090000}"/>
    <cellStyle name="_연차별집행현황(경기북부)_연차별보상조서_1차 보상실적_Book1_홍수조절지" xfId="6473" xr:uid="{00000000-0005-0000-0000-000094090000}"/>
    <cellStyle name="_연차별집행현황(경기북부)_연차별보상조서_1차 보상실적_Sheet1" xfId="261" xr:uid="{00000000-0005-0000-0000-000095090000}"/>
    <cellStyle name="_연차별집행현황(경기북부)_연차별보상조서_1차 보상실적_Sheet1_0902-2012(수자원공사 토지산출근거)" xfId="6474" xr:uid="{00000000-0005-0000-0000-000096090000}"/>
    <cellStyle name="_연차별집행현황(경기북부)_연차별보상조서_1차 보상실적_Sheet1_090603(수자원공사-중부권광역상수도,논산)" xfId="6475" xr:uid="{00000000-0005-0000-0000-000097090000}"/>
    <cellStyle name="_연차별집행현황(경기북부)_연차별보상조서_1차 보상실적_Sheet1_090603(수자원공사-중부권광역상수도,논산)_090603(수자원공사-중부권광역상수도,논산)-최종수정" xfId="6476" xr:uid="{00000000-0005-0000-0000-000098090000}"/>
    <cellStyle name="_연차별집행현황(경기북부)_연차별보상조서_1차 보상실적_Sheet1_20060919(수정중) 수자원공사(논산) - 산출내역" xfId="6477" xr:uid="{00000000-0005-0000-0000-000099090000}"/>
    <cellStyle name="_연차별집행현황(경기북부)_연차별보상조서_1차 보상실적_Sheet1_20060919(수정중) 수자원공사(논산) - 산출내역_090603(수자원공사-중부권광역상수도,논산)-최종수정" xfId="6478" xr:uid="{00000000-0005-0000-0000-00009A090000}"/>
    <cellStyle name="_연차별집행현황(경기북부)_연차별보상조서_1차 보상실적_Sheet1_수용재결8차(사업자제시액)지번별-작업중" xfId="6479" xr:uid="{00000000-0005-0000-0000-00009B090000}"/>
    <cellStyle name="_연차별집행현황(경기북부)_연차별보상조서_1차 보상실적_Sheet1_지장물산출" xfId="6480" xr:uid="{00000000-0005-0000-0000-00009C090000}"/>
    <cellStyle name="_연차별집행현황(경기북부)_연차별보상조서_1차 보상실적_Sheet1_홍수조절지" xfId="6481" xr:uid="{00000000-0005-0000-0000-00009D090000}"/>
    <cellStyle name="_연차별집행현황(경기북부)_연차별보상조서_1차 보상실적_수용재결8차(사업자제시액)지번별-작업중" xfId="6482" xr:uid="{00000000-0005-0000-0000-00009E090000}"/>
    <cellStyle name="_연차별집행현황(경기북부)_연차별보상조서_1차 보상실적_자료" xfId="253" xr:uid="{00000000-0005-0000-0000-00009F090000}"/>
    <cellStyle name="_연차별집행현황(경기북부)_연차별보상조서_1차 보상실적_자료_0902-2012(수자원공사 토지산출근거)" xfId="6483" xr:uid="{00000000-0005-0000-0000-0000A0090000}"/>
    <cellStyle name="_연차별집행현황(경기북부)_연차별보상조서_1차 보상실적_자료_090603(수자원공사-중부권광역상수도,논산)" xfId="6484" xr:uid="{00000000-0005-0000-0000-0000A1090000}"/>
    <cellStyle name="_연차별집행현황(경기북부)_연차별보상조서_1차 보상실적_자료_090603(수자원공사-중부권광역상수도,논산)_090603(수자원공사-중부권광역상수도,논산)-최종수정" xfId="6485" xr:uid="{00000000-0005-0000-0000-0000A2090000}"/>
    <cellStyle name="_연차별집행현황(경기북부)_연차별보상조서_1차 보상실적_자료_20060919(수정중) 수자원공사(논산) - 산출내역" xfId="6486" xr:uid="{00000000-0005-0000-0000-0000A3090000}"/>
    <cellStyle name="_연차별집행현황(경기북부)_연차별보상조서_1차 보상실적_자료_20060919(수정중) 수자원공사(논산) - 산출내역_090603(수자원공사-중부권광역상수도,논산)-최종수정" xfId="6487" xr:uid="{00000000-0005-0000-0000-0000A4090000}"/>
    <cellStyle name="_연차별집행현황(경기북부)_연차별보상조서_1차 보상실적_자료_수용재결8차(사업자제시액)지번별-작업중" xfId="6488" xr:uid="{00000000-0005-0000-0000-0000A5090000}"/>
    <cellStyle name="_연차별집행현황(경기북부)_연차별보상조서_1차 보상실적_자료_지장물산출" xfId="6489" xr:uid="{00000000-0005-0000-0000-0000A6090000}"/>
    <cellStyle name="_연차별집행현황(경기북부)_연차별보상조서_1차 보상실적_자료_홍수조절지" xfId="6490" xr:uid="{00000000-0005-0000-0000-0000A7090000}"/>
    <cellStyle name="_연차별집행현황(경기북부)_연차별보상조서_1차 보상실적_전체사업(05년지목별)" xfId="254" xr:uid="{00000000-0005-0000-0000-0000A8090000}"/>
    <cellStyle name="_연차별집행현황(경기북부)_연차별보상조서_1차 보상실적_전체사업(05년지목별)_0902-2012(수자원공사 토지산출근거)" xfId="6491" xr:uid="{00000000-0005-0000-0000-0000A9090000}"/>
    <cellStyle name="_연차별집행현황(경기북부)_연차별보상조서_1차 보상실적_전체사업(05년지목별)_090603(수자원공사-중부권광역상수도,논산)" xfId="6492" xr:uid="{00000000-0005-0000-0000-0000AA090000}"/>
    <cellStyle name="_연차별집행현황(경기북부)_연차별보상조서_1차 보상실적_전체사업(05년지목별)_090603(수자원공사-중부권광역상수도,논산)_090603(수자원공사-중부권광역상수도,논산)-최종수정" xfId="6493" xr:uid="{00000000-0005-0000-0000-0000AB090000}"/>
    <cellStyle name="_연차별집행현황(경기북부)_연차별보상조서_1차 보상실적_전체사업(05년지목별)_20060919(수정중) 수자원공사(논산) - 산출내역" xfId="6494" xr:uid="{00000000-0005-0000-0000-0000AC090000}"/>
    <cellStyle name="_연차별집행현황(경기북부)_연차별보상조서_1차 보상실적_전체사업(05년지목별)_20060919(수정중) 수자원공사(논산) - 산출내역_090603(수자원공사-중부권광역상수도,논산)-최종수정" xfId="6495" xr:uid="{00000000-0005-0000-0000-0000AD090000}"/>
    <cellStyle name="_연차별집행현황(경기북부)_연차별보상조서_1차 보상실적_전체사업(05년지목별)_수용재결8차(사업자제시액)지번별-작업중" xfId="6496" xr:uid="{00000000-0005-0000-0000-0000AE090000}"/>
    <cellStyle name="_연차별집행현황(경기북부)_연차별보상조서_1차 보상실적_전체사업(05년지목별)_지장물산출" xfId="6497" xr:uid="{00000000-0005-0000-0000-0000AF090000}"/>
    <cellStyle name="_연차별집행현황(경기북부)_연차별보상조서_1차 보상실적_전체사업(05년지목별)_홍수조절지" xfId="6498" xr:uid="{00000000-0005-0000-0000-0000B0090000}"/>
    <cellStyle name="_연차별집행현황(경기북부)_연차별보상조서_1차 보상실적_지장물산출" xfId="6499" xr:uid="{00000000-0005-0000-0000-0000B1090000}"/>
    <cellStyle name="_연차별집행현황(경기북부)_연차별보상조서_1차 보상실적_홍수조절지" xfId="6500" xr:uid="{00000000-0005-0000-0000-0000B2090000}"/>
    <cellStyle name="_연차별집행현황(경기북부)_연차별보상조서_20060919(수정중) 수자원공사(논산) - 산출내역" xfId="6501" xr:uid="{00000000-0005-0000-0000-0000B3090000}"/>
    <cellStyle name="_연차별집행현황(경기북부)_연차별보상조서_20060919(수정중) 수자원공사(논산) - 산출내역_090603(수자원공사-중부권광역상수도,논산)-최종수정" xfId="6502" xr:uid="{00000000-0005-0000-0000-0000B4090000}"/>
    <cellStyle name="_연차별집행현황(경기북부)_연차별보상조서_2차 보상실적" xfId="262" xr:uid="{00000000-0005-0000-0000-0000B5090000}"/>
    <cellStyle name="_연차별집행현황(경기북부)_연차별보상조서_2차 보상실적_0902-2012(수자원공사 토지산출근거)" xfId="6503" xr:uid="{00000000-0005-0000-0000-0000B6090000}"/>
    <cellStyle name="_연차별집행현황(경기북부)_연차별보상조서_2차 보상실적_090603(수자원공사-중부권광역상수도,논산)" xfId="6504" xr:uid="{00000000-0005-0000-0000-0000B7090000}"/>
    <cellStyle name="_연차별집행현황(경기북부)_연차별보상조서_2차 보상실적_090603(수자원공사-중부권광역상수도,논산)_090603(수자원공사-중부권광역상수도,논산)-최종수정" xfId="6505" xr:uid="{00000000-0005-0000-0000-0000B8090000}"/>
    <cellStyle name="_연차별집행현황(경기북부)_연차별보상조서_2차 보상실적_1-1)전체사업(05년지목별)본사용" xfId="263" xr:uid="{00000000-0005-0000-0000-0000B9090000}"/>
    <cellStyle name="_연차별집행현황(경기북부)_연차별보상조서_2차 보상실적_1-1)전체사업(05년지목별)본사용_0902-2012(수자원공사 토지산출근거)" xfId="6506" xr:uid="{00000000-0005-0000-0000-0000BA090000}"/>
    <cellStyle name="_연차별집행현황(경기북부)_연차별보상조서_2차 보상실적_1-1)전체사업(05년지목별)본사용_090603(수자원공사-중부권광역상수도,논산)" xfId="6507" xr:uid="{00000000-0005-0000-0000-0000BB090000}"/>
    <cellStyle name="_연차별집행현황(경기북부)_연차별보상조서_2차 보상실적_1-1)전체사업(05년지목별)본사용_090603(수자원공사-중부권광역상수도,논산)_090603(수자원공사-중부권광역상수도,논산)-최종수정" xfId="6508" xr:uid="{00000000-0005-0000-0000-0000BC090000}"/>
    <cellStyle name="_연차별집행현황(경기북부)_연차별보상조서_2차 보상실적_1-1)전체사업(05년지목별)본사용_20060919(수정중) 수자원공사(논산) - 산출내역" xfId="6509" xr:uid="{00000000-0005-0000-0000-0000BD090000}"/>
    <cellStyle name="_연차별집행현황(경기북부)_연차별보상조서_2차 보상실적_1-1)전체사업(05년지목별)본사용_20060919(수정중) 수자원공사(논산) - 산출내역_090603(수자원공사-중부권광역상수도,논산)-최종수정" xfId="6510" xr:uid="{00000000-0005-0000-0000-0000BE090000}"/>
    <cellStyle name="_연차별집행현황(경기북부)_연차별보상조서_2차 보상실적_1-1)전체사업(05년지목별)본사용_수용재결8차(사업자제시액)지번별-작업중" xfId="6511" xr:uid="{00000000-0005-0000-0000-0000BF090000}"/>
    <cellStyle name="_연차별집행현황(경기북부)_연차별보상조서_2차 보상실적_1-1)전체사업(05년지목별)본사용_지장물산출" xfId="6512" xr:uid="{00000000-0005-0000-0000-0000C0090000}"/>
    <cellStyle name="_연차별집행현황(경기북부)_연차별보상조서_2차 보상실적_1-1)전체사업(05년지목별)본사용_홍수조절지" xfId="6513" xr:uid="{00000000-0005-0000-0000-0000C1090000}"/>
    <cellStyle name="_연차별집행현황(경기북부)_연차별보상조서_2차 보상실적_1-2)전체사업(05년지목별)현장송부용" xfId="264" xr:uid="{00000000-0005-0000-0000-0000C2090000}"/>
    <cellStyle name="_연차별집행현황(경기북부)_연차별보상조서_2차 보상실적_1-2)전체사업(05년지목별)현장송부용_0902-2012(수자원공사 토지산출근거)" xfId="6514" xr:uid="{00000000-0005-0000-0000-0000C3090000}"/>
    <cellStyle name="_연차별집행현황(경기북부)_연차별보상조서_2차 보상실적_1-2)전체사업(05년지목별)현장송부용_090603(수자원공사-중부권광역상수도,논산)" xfId="6515" xr:uid="{00000000-0005-0000-0000-0000C4090000}"/>
    <cellStyle name="_연차별집행현황(경기북부)_연차별보상조서_2차 보상실적_1-2)전체사업(05년지목별)현장송부용_090603(수자원공사-중부권광역상수도,논산)_090603(수자원공사-중부권광역상수도,논산)-최종수정" xfId="6516" xr:uid="{00000000-0005-0000-0000-0000C5090000}"/>
    <cellStyle name="_연차별집행현황(경기북부)_연차별보상조서_2차 보상실적_1-2)전체사업(05년지목별)현장송부용_20060919(수정중) 수자원공사(논산) - 산출내역" xfId="6517" xr:uid="{00000000-0005-0000-0000-0000C6090000}"/>
    <cellStyle name="_연차별집행현황(경기북부)_연차별보상조서_2차 보상실적_1-2)전체사업(05년지목별)현장송부용_20060919(수정중) 수자원공사(논산) - 산출내역_090603(수자원공사-중부권광역상수도,논산)-최종수정" xfId="6518" xr:uid="{00000000-0005-0000-0000-0000C7090000}"/>
    <cellStyle name="_연차별집행현황(경기북부)_연차별보상조서_2차 보상실적_1-2)전체사업(05년지목별)현장송부용_수용재결8차(사업자제시액)지번별-작업중" xfId="6519" xr:uid="{00000000-0005-0000-0000-0000C8090000}"/>
    <cellStyle name="_연차별집행현황(경기북부)_연차별보상조서_2차 보상실적_1-2)전체사업(05년지목별)현장송부용_지장물산출" xfId="6520" xr:uid="{00000000-0005-0000-0000-0000C9090000}"/>
    <cellStyle name="_연차별집행현황(경기북부)_연차별보상조서_2차 보상실적_1-2)전체사업(05년지목별)현장송부용_홍수조절지" xfId="6521" xr:uid="{00000000-0005-0000-0000-0000CA090000}"/>
    <cellStyle name="_연차별집행현황(경기북부)_연차별보상조서_2차 보상실적_20060919(수정중) 수자원공사(논산) - 산출내역" xfId="6522" xr:uid="{00000000-0005-0000-0000-0000CB090000}"/>
    <cellStyle name="_연차별집행현황(경기북부)_연차별보상조서_2차 보상실적_20060919(수정중) 수자원공사(논산) - 산출내역_090603(수자원공사-중부권광역상수도,논산)-최종수정" xfId="6523" xr:uid="{00000000-0005-0000-0000-0000CC090000}"/>
    <cellStyle name="_연차별집행현황(경기북부)_연차별보상조서_2차 보상실적_2차 보상실적" xfId="265" xr:uid="{00000000-0005-0000-0000-0000CD090000}"/>
    <cellStyle name="_연차별집행현황(경기북부)_연차별보상조서_2차 보상실적_2차 보상실적_0902-2012(수자원공사 토지산출근거)" xfId="6524" xr:uid="{00000000-0005-0000-0000-0000CE090000}"/>
    <cellStyle name="_연차별집행현황(경기북부)_연차별보상조서_2차 보상실적_2차 보상실적_090603(수자원공사-중부권광역상수도,논산)" xfId="6525" xr:uid="{00000000-0005-0000-0000-0000CF090000}"/>
    <cellStyle name="_연차별집행현황(경기북부)_연차별보상조서_2차 보상실적_2차 보상실적_090603(수자원공사-중부권광역상수도,논산)_090603(수자원공사-중부권광역상수도,논산)-최종수정" xfId="6526" xr:uid="{00000000-0005-0000-0000-0000D0090000}"/>
    <cellStyle name="_연차별집행현황(경기북부)_연차별보상조서_2차 보상실적_2차 보상실적_20060919(수정중) 수자원공사(논산) - 산출내역" xfId="6527" xr:uid="{00000000-0005-0000-0000-0000D1090000}"/>
    <cellStyle name="_연차별집행현황(경기북부)_연차별보상조서_2차 보상실적_2차 보상실적_20060919(수정중) 수자원공사(논산) - 산출내역_090603(수자원공사-중부권광역상수도,논산)-최종수정" xfId="6528" xr:uid="{00000000-0005-0000-0000-0000D2090000}"/>
    <cellStyle name="_연차별집행현황(경기북부)_연차별보상조서_2차 보상실적_2차 보상실적_수용재결8차(사업자제시액)지번별-작업중" xfId="6529" xr:uid="{00000000-0005-0000-0000-0000D3090000}"/>
    <cellStyle name="_연차별집행현황(경기북부)_연차별보상조서_2차 보상실적_2차 보상실적_지장물산출" xfId="6530" xr:uid="{00000000-0005-0000-0000-0000D4090000}"/>
    <cellStyle name="_연차별집행현황(경기북부)_연차별보상조서_2차 보상실적_2차 보상실적_홍수조절지" xfId="6531" xr:uid="{00000000-0005-0000-0000-0000D5090000}"/>
    <cellStyle name="_연차별집행현황(경기북부)_연차별보상조서_2차 보상실적_Sheet1" xfId="268" xr:uid="{00000000-0005-0000-0000-0000D6090000}"/>
    <cellStyle name="_연차별집행현황(경기북부)_연차별보상조서_2차 보상실적_Sheet1_0902-2012(수자원공사 토지산출근거)" xfId="6532" xr:uid="{00000000-0005-0000-0000-0000D7090000}"/>
    <cellStyle name="_연차별집행현황(경기북부)_연차별보상조서_2차 보상실적_Sheet1_090603(수자원공사-중부권광역상수도,논산)" xfId="6533" xr:uid="{00000000-0005-0000-0000-0000D8090000}"/>
    <cellStyle name="_연차별집행현황(경기북부)_연차별보상조서_2차 보상실적_Sheet1_090603(수자원공사-중부권광역상수도,논산)_090603(수자원공사-중부권광역상수도,논산)-최종수정" xfId="6534" xr:uid="{00000000-0005-0000-0000-0000D9090000}"/>
    <cellStyle name="_연차별집행현황(경기북부)_연차별보상조서_2차 보상실적_Sheet1_20060919(수정중) 수자원공사(논산) - 산출내역" xfId="6535" xr:uid="{00000000-0005-0000-0000-0000DA090000}"/>
    <cellStyle name="_연차별집행현황(경기북부)_연차별보상조서_2차 보상실적_Sheet1_20060919(수정중) 수자원공사(논산) - 산출내역_090603(수자원공사-중부권광역상수도,논산)-최종수정" xfId="6536" xr:uid="{00000000-0005-0000-0000-0000DB090000}"/>
    <cellStyle name="_연차별집행현황(경기북부)_연차별보상조서_2차 보상실적_Sheet1_수용재결8차(사업자제시액)지번별-작업중" xfId="6537" xr:uid="{00000000-0005-0000-0000-0000DC090000}"/>
    <cellStyle name="_연차별집행현황(경기북부)_연차별보상조서_2차 보상실적_Sheet1_지장물산출" xfId="6538" xr:uid="{00000000-0005-0000-0000-0000DD090000}"/>
    <cellStyle name="_연차별집행현황(경기북부)_연차별보상조서_2차 보상실적_Sheet1_홍수조절지" xfId="6539" xr:uid="{00000000-0005-0000-0000-0000DE090000}"/>
    <cellStyle name="_연차별집행현황(경기북부)_연차별보상조서_2차 보상실적_수용재결8차(사업자제시액)지번별-작업중" xfId="6540" xr:uid="{00000000-0005-0000-0000-0000DF090000}"/>
    <cellStyle name="_연차별집행현황(경기북부)_연차별보상조서_2차 보상실적_자료" xfId="266" xr:uid="{00000000-0005-0000-0000-0000E0090000}"/>
    <cellStyle name="_연차별집행현황(경기북부)_연차별보상조서_2차 보상실적_자료_0902-2012(수자원공사 토지산출근거)" xfId="6541" xr:uid="{00000000-0005-0000-0000-0000E1090000}"/>
    <cellStyle name="_연차별집행현황(경기북부)_연차별보상조서_2차 보상실적_자료_090603(수자원공사-중부권광역상수도,논산)" xfId="6542" xr:uid="{00000000-0005-0000-0000-0000E2090000}"/>
    <cellStyle name="_연차별집행현황(경기북부)_연차별보상조서_2차 보상실적_자료_090603(수자원공사-중부권광역상수도,논산)_090603(수자원공사-중부권광역상수도,논산)-최종수정" xfId="6543" xr:uid="{00000000-0005-0000-0000-0000E3090000}"/>
    <cellStyle name="_연차별집행현황(경기북부)_연차별보상조서_2차 보상실적_자료_20060919(수정중) 수자원공사(논산) - 산출내역" xfId="6544" xr:uid="{00000000-0005-0000-0000-0000E4090000}"/>
    <cellStyle name="_연차별집행현황(경기북부)_연차별보상조서_2차 보상실적_자료_20060919(수정중) 수자원공사(논산) - 산출내역_090603(수자원공사-중부권광역상수도,논산)-최종수정" xfId="6545" xr:uid="{00000000-0005-0000-0000-0000E5090000}"/>
    <cellStyle name="_연차별집행현황(경기북부)_연차별보상조서_2차 보상실적_자료_수용재결8차(사업자제시액)지번별-작업중" xfId="6546" xr:uid="{00000000-0005-0000-0000-0000E6090000}"/>
    <cellStyle name="_연차별집행현황(경기북부)_연차별보상조서_2차 보상실적_자료_지장물산출" xfId="6547" xr:uid="{00000000-0005-0000-0000-0000E7090000}"/>
    <cellStyle name="_연차별집행현황(경기북부)_연차별보상조서_2차 보상실적_자료_홍수조절지" xfId="6548" xr:uid="{00000000-0005-0000-0000-0000E8090000}"/>
    <cellStyle name="_연차별집행현황(경기북부)_연차별보상조서_2차 보상실적_전체사업(05년지목별)" xfId="267" xr:uid="{00000000-0005-0000-0000-0000E9090000}"/>
    <cellStyle name="_연차별집행현황(경기북부)_연차별보상조서_2차 보상실적_전체사업(05년지목별)_0902-2012(수자원공사 토지산출근거)" xfId="6549" xr:uid="{00000000-0005-0000-0000-0000EA090000}"/>
    <cellStyle name="_연차별집행현황(경기북부)_연차별보상조서_2차 보상실적_전체사업(05년지목별)_090603(수자원공사-중부권광역상수도,논산)" xfId="6550" xr:uid="{00000000-0005-0000-0000-0000EB090000}"/>
    <cellStyle name="_연차별집행현황(경기북부)_연차별보상조서_2차 보상실적_전체사업(05년지목별)_090603(수자원공사-중부권광역상수도,논산)_090603(수자원공사-중부권광역상수도,논산)-최종수정" xfId="6551" xr:uid="{00000000-0005-0000-0000-0000EC090000}"/>
    <cellStyle name="_연차별집행현황(경기북부)_연차별보상조서_2차 보상실적_전체사업(05년지목별)_20060919(수정중) 수자원공사(논산) - 산출내역" xfId="6552" xr:uid="{00000000-0005-0000-0000-0000ED090000}"/>
    <cellStyle name="_연차별집행현황(경기북부)_연차별보상조서_2차 보상실적_전체사업(05년지목별)_20060919(수정중) 수자원공사(논산) - 산출내역_090603(수자원공사-중부권광역상수도,논산)-최종수정" xfId="6553" xr:uid="{00000000-0005-0000-0000-0000EE090000}"/>
    <cellStyle name="_연차별집행현황(경기북부)_연차별보상조서_2차 보상실적_전체사업(05년지목별)_수용재결8차(사업자제시액)지번별-작업중" xfId="6554" xr:uid="{00000000-0005-0000-0000-0000EF090000}"/>
    <cellStyle name="_연차별집행현황(경기북부)_연차별보상조서_2차 보상실적_전체사업(05년지목별)_지장물산출" xfId="6555" xr:uid="{00000000-0005-0000-0000-0000F0090000}"/>
    <cellStyle name="_연차별집행현황(경기북부)_연차별보상조서_2차 보상실적_전체사업(05년지목별)_홍수조절지" xfId="6556" xr:uid="{00000000-0005-0000-0000-0000F1090000}"/>
    <cellStyle name="_연차별집행현황(경기북부)_연차별보상조서_2차 보상실적_지장물산출" xfId="6557" xr:uid="{00000000-0005-0000-0000-0000F2090000}"/>
    <cellStyle name="_연차별집행현황(경기북부)_연차별보상조서_2차 보상실적_홍수조절지" xfId="6558" xr:uid="{00000000-0005-0000-0000-0000F3090000}"/>
    <cellStyle name="_연차별집행현황(경기북부)_연차별보상조서_Sheet1" xfId="284" xr:uid="{00000000-0005-0000-0000-0000F4090000}"/>
    <cellStyle name="_연차별집행현황(경기북부)_연차별보상조서_Sheet1_0902-2012(수자원공사 토지산출근거)" xfId="6559" xr:uid="{00000000-0005-0000-0000-0000F5090000}"/>
    <cellStyle name="_연차별집행현황(경기북부)_연차별보상조서_Sheet1_090603(수자원공사-중부권광역상수도,논산)" xfId="6560" xr:uid="{00000000-0005-0000-0000-0000F6090000}"/>
    <cellStyle name="_연차별집행현황(경기북부)_연차별보상조서_Sheet1_090603(수자원공사-중부권광역상수도,논산)_090603(수자원공사-중부권광역상수도,논산)-최종수정" xfId="6561" xr:uid="{00000000-0005-0000-0000-0000F7090000}"/>
    <cellStyle name="_연차별집행현황(경기북부)_연차별보상조서_Sheet1_20060919(수정중) 수자원공사(논산) - 산출내역" xfId="6562" xr:uid="{00000000-0005-0000-0000-0000F8090000}"/>
    <cellStyle name="_연차별집행현황(경기북부)_연차별보상조서_Sheet1_20060919(수정중) 수자원공사(논산) - 산출내역_090603(수자원공사-중부권광역상수도,논산)-최종수정" xfId="6563" xr:uid="{00000000-0005-0000-0000-0000F9090000}"/>
    <cellStyle name="_연차별집행현황(경기북부)_연차별보상조서_Sheet1_수용재결8차(사업자제시액)지번별-작업중" xfId="6564" xr:uid="{00000000-0005-0000-0000-0000FA090000}"/>
    <cellStyle name="_연차별집행현황(경기북부)_연차별보상조서_Sheet1_지장물산출" xfId="6565" xr:uid="{00000000-0005-0000-0000-0000FB090000}"/>
    <cellStyle name="_연차별집행현황(경기북부)_연차별보상조서_Sheet1_홍수조절지" xfId="6566" xr:uid="{00000000-0005-0000-0000-0000FC090000}"/>
    <cellStyle name="_연차별집행현황(경기북부)_연차별보상조서_경기북부1차 보상실적(03년도까지)" xfId="269" xr:uid="{00000000-0005-0000-0000-0000FD090000}"/>
    <cellStyle name="_연차별집행현황(경기북부)_연차별보상조서_경기북부1차 보상실적(03년도까지)_0902-2012(수자원공사 토지산출근거)" xfId="6567" xr:uid="{00000000-0005-0000-0000-0000FE090000}"/>
    <cellStyle name="_연차별집행현황(경기북부)_연차별보상조서_경기북부1차 보상실적(03년도까지)_090603(수자원공사-중부권광역상수도,논산)" xfId="6568" xr:uid="{00000000-0005-0000-0000-0000FF090000}"/>
    <cellStyle name="_연차별집행현황(경기북부)_연차별보상조서_경기북부1차 보상실적(03년도까지)_090603(수자원공사-중부권광역상수도,논산)_090603(수자원공사-중부권광역상수도,논산)-최종수정" xfId="6569" xr:uid="{00000000-0005-0000-0000-0000000A0000}"/>
    <cellStyle name="_연차별집행현황(경기북부)_연차별보상조서_경기북부1차 보상실적(03년도까지)_1-1)전체사업(05년지목별)본사용" xfId="270" xr:uid="{00000000-0005-0000-0000-0000010A0000}"/>
    <cellStyle name="_연차별집행현황(경기북부)_연차별보상조서_경기북부1차 보상실적(03년도까지)_1-1)전체사업(05년지목별)본사용_0902-2012(수자원공사 토지산출근거)" xfId="6570" xr:uid="{00000000-0005-0000-0000-0000020A0000}"/>
    <cellStyle name="_연차별집행현황(경기북부)_연차별보상조서_경기북부1차 보상실적(03년도까지)_1-1)전체사업(05년지목별)본사용_090603(수자원공사-중부권광역상수도,논산)" xfId="6571" xr:uid="{00000000-0005-0000-0000-0000030A0000}"/>
    <cellStyle name="_연차별집행현황(경기북부)_연차별보상조서_경기북부1차 보상실적(03년도까지)_1-1)전체사업(05년지목별)본사용_090603(수자원공사-중부권광역상수도,논산)_090603(수자원공사-중부권광역상수도,논산)-최종수정" xfId="6572" xr:uid="{00000000-0005-0000-0000-0000040A0000}"/>
    <cellStyle name="_연차별집행현황(경기북부)_연차별보상조서_경기북부1차 보상실적(03년도까지)_1-1)전체사업(05년지목별)본사용_20060919(수정중) 수자원공사(논산) - 산출내역" xfId="6573" xr:uid="{00000000-0005-0000-0000-0000050A0000}"/>
    <cellStyle name="_연차별집행현황(경기북부)_연차별보상조서_경기북부1차 보상실적(03년도까지)_1-1)전체사업(05년지목별)본사용_20060919(수정중) 수자원공사(논산) - 산출내역_090603(수자원공사-중부권광역상수도,논산)-최종수정" xfId="6574" xr:uid="{00000000-0005-0000-0000-0000060A0000}"/>
    <cellStyle name="_연차별집행현황(경기북부)_연차별보상조서_경기북부1차 보상실적(03년도까지)_1-1)전체사업(05년지목별)본사용_수용재결8차(사업자제시액)지번별-작업중" xfId="6575" xr:uid="{00000000-0005-0000-0000-0000070A0000}"/>
    <cellStyle name="_연차별집행현황(경기북부)_연차별보상조서_경기북부1차 보상실적(03년도까지)_1-1)전체사업(05년지목별)본사용_지장물산출" xfId="6576" xr:uid="{00000000-0005-0000-0000-0000080A0000}"/>
    <cellStyle name="_연차별집행현황(경기북부)_연차별보상조서_경기북부1차 보상실적(03년도까지)_1-1)전체사업(05년지목별)본사용_홍수조절지" xfId="6577" xr:uid="{00000000-0005-0000-0000-0000090A0000}"/>
    <cellStyle name="_연차별집행현황(경기북부)_연차별보상조서_경기북부1차 보상실적(03년도까지)_1-2)전체사업(05년지목별)현장송부용" xfId="271" xr:uid="{00000000-0005-0000-0000-00000A0A0000}"/>
    <cellStyle name="_연차별집행현황(경기북부)_연차별보상조서_경기북부1차 보상실적(03년도까지)_1-2)전체사업(05년지목별)현장송부용_0902-2012(수자원공사 토지산출근거)" xfId="6578" xr:uid="{00000000-0005-0000-0000-00000B0A0000}"/>
    <cellStyle name="_연차별집행현황(경기북부)_연차별보상조서_경기북부1차 보상실적(03년도까지)_1-2)전체사업(05년지목별)현장송부용_090603(수자원공사-중부권광역상수도,논산)" xfId="6579" xr:uid="{00000000-0005-0000-0000-00000C0A0000}"/>
    <cellStyle name="_연차별집행현황(경기북부)_연차별보상조서_경기북부1차 보상실적(03년도까지)_1-2)전체사업(05년지목별)현장송부용_090603(수자원공사-중부권광역상수도,논산)_090603(수자원공사-중부권광역상수도,논산)-최종수정" xfId="6580" xr:uid="{00000000-0005-0000-0000-00000D0A0000}"/>
    <cellStyle name="_연차별집행현황(경기북부)_연차별보상조서_경기북부1차 보상실적(03년도까지)_1-2)전체사업(05년지목별)현장송부용_20060919(수정중) 수자원공사(논산) - 산출내역" xfId="6581" xr:uid="{00000000-0005-0000-0000-00000E0A0000}"/>
    <cellStyle name="_연차별집행현황(경기북부)_연차별보상조서_경기북부1차 보상실적(03년도까지)_1-2)전체사업(05년지목별)현장송부용_20060919(수정중) 수자원공사(논산) - 산출내역_090603(수자원공사-중부권광역상수도,논산)-최종수정" xfId="6582" xr:uid="{00000000-0005-0000-0000-00000F0A0000}"/>
    <cellStyle name="_연차별집행현황(경기북부)_연차별보상조서_경기북부1차 보상실적(03년도까지)_1-2)전체사업(05년지목별)현장송부용_수용재결8차(사업자제시액)지번별-작업중" xfId="6583" xr:uid="{00000000-0005-0000-0000-0000100A0000}"/>
    <cellStyle name="_연차별집행현황(경기북부)_연차별보상조서_경기북부1차 보상실적(03년도까지)_1-2)전체사업(05년지목별)현장송부용_지장물산출" xfId="6584" xr:uid="{00000000-0005-0000-0000-0000110A0000}"/>
    <cellStyle name="_연차별집행현황(경기북부)_연차별보상조서_경기북부1차 보상실적(03년도까지)_1-2)전체사업(05년지목별)현장송부용_홍수조절지" xfId="6585" xr:uid="{00000000-0005-0000-0000-0000120A0000}"/>
    <cellStyle name="_연차별집행현황(경기북부)_연차별보상조서_경기북부1차 보상실적(03년도까지)_1차 보상실적" xfId="272" xr:uid="{00000000-0005-0000-0000-0000130A0000}"/>
    <cellStyle name="_연차별집행현황(경기북부)_연차별보상조서_경기북부1차 보상실적(03년도까지)_1차 보상실적_0902-2012(수자원공사 토지산출근거)" xfId="6586" xr:uid="{00000000-0005-0000-0000-0000140A0000}"/>
    <cellStyle name="_연차별집행현황(경기북부)_연차별보상조서_경기북부1차 보상실적(03년도까지)_1차 보상실적_090603(수자원공사-중부권광역상수도,논산)" xfId="6587" xr:uid="{00000000-0005-0000-0000-0000150A0000}"/>
    <cellStyle name="_연차별집행현황(경기북부)_연차별보상조서_경기북부1차 보상실적(03년도까지)_1차 보상실적_090603(수자원공사-중부권광역상수도,논산)_090603(수자원공사-중부권광역상수도,논산)-최종수정" xfId="6588" xr:uid="{00000000-0005-0000-0000-0000160A0000}"/>
    <cellStyle name="_연차별집행현황(경기북부)_연차별보상조서_경기북부1차 보상실적(03년도까지)_1차 보상실적_20060919(수정중) 수자원공사(논산) - 산출내역" xfId="6589" xr:uid="{00000000-0005-0000-0000-0000170A0000}"/>
    <cellStyle name="_연차별집행현황(경기북부)_연차별보상조서_경기북부1차 보상실적(03년도까지)_1차 보상실적_20060919(수정중) 수자원공사(논산) - 산출내역_090603(수자원공사-중부권광역상수도,논산)-최종수정" xfId="6590" xr:uid="{00000000-0005-0000-0000-0000180A0000}"/>
    <cellStyle name="_연차별집행현황(경기북부)_연차별보상조서_경기북부1차 보상실적(03년도까지)_1차 보상실적_수용재결8차(사업자제시액)지번별-작업중" xfId="6591" xr:uid="{00000000-0005-0000-0000-0000190A0000}"/>
    <cellStyle name="_연차별집행현황(경기북부)_연차별보상조서_경기북부1차 보상실적(03년도까지)_1차 보상실적_지장물산출" xfId="6592" xr:uid="{00000000-0005-0000-0000-00001A0A0000}"/>
    <cellStyle name="_연차별집행현황(경기북부)_연차별보상조서_경기북부1차 보상실적(03년도까지)_1차 보상실적_홍수조절지" xfId="6593" xr:uid="{00000000-0005-0000-0000-00001B0A0000}"/>
    <cellStyle name="_연차별집행현황(경기북부)_연차별보상조서_경기북부1차 보상실적(03년도까지)_20060919(수정중) 수자원공사(논산) - 산출내역" xfId="6594" xr:uid="{00000000-0005-0000-0000-00001C0A0000}"/>
    <cellStyle name="_연차별집행현황(경기북부)_연차별보상조서_경기북부1차 보상실적(03년도까지)_20060919(수정중) 수자원공사(논산) - 산출내역_090603(수자원공사-중부권광역상수도,논산)-최종수정" xfId="6595" xr:uid="{00000000-0005-0000-0000-00001D0A0000}"/>
    <cellStyle name="_연차별집행현황(경기북부)_연차별보상조서_경기북부1차 보상실적(03년도까지)_Book1" xfId="275" xr:uid="{00000000-0005-0000-0000-00001E0A0000}"/>
    <cellStyle name="_연차별집행현황(경기북부)_연차별보상조서_경기북부1차 보상실적(03년도까지)_Book1_0902-2012(수자원공사 토지산출근거)" xfId="6596" xr:uid="{00000000-0005-0000-0000-00001F0A0000}"/>
    <cellStyle name="_연차별집행현황(경기북부)_연차별보상조서_경기북부1차 보상실적(03년도까지)_Book1_090603(수자원공사-중부권광역상수도,논산)" xfId="6597" xr:uid="{00000000-0005-0000-0000-0000200A0000}"/>
    <cellStyle name="_연차별집행현황(경기북부)_연차별보상조서_경기북부1차 보상실적(03년도까지)_Book1_090603(수자원공사-중부권광역상수도,논산)_090603(수자원공사-중부권광역상수도,논산)-최종수정" xfId="6598" xr:uid="{00000000-0005-0000-0000-0000210A0000}"/>
    <cellStyle name="_연차별집행현황(경기북부)_연차별보상조서_경기북부1차 보상실적(03년도까지)_Book1_1-1)전체사업(05년지목별)본사용" xfId="276" xr:uid="{00000000-0005-0000-0000-0000220A0000}"/>
    <cellStyle name="_연차별집행현황(경기북부)_연차별보상조서_경기북부1차 보상실적(03년도까지)_Book1_1-1)전체사업(05년지목별)본사용_0902-2012(수자원공사 토지산출근거)" xfId="6599" xr:uid="{00000000-0005-0000-0000-0000230A0000}"/>
    <cellStyle name="_연차별집행현황(경기북부)_연차별보상조서_경기북부1차 보상실적(03년도까지)_Book1_1-1)전체사업(05년지목별)본사용_090603(수자원공사-중부권광역상수도,논산)" xfId="6600" xr:uid="{00000000-0005-0000-0000-0000240A0000}"/>
    <cellStyle name="_연차별집행현황(경기북부)_연차별보상조서_경기북부1차 보상실적(03년도까지)_Book1_1-1)전체사업(05년지목별)본사용_090603(수자원공사-중부권광역상수도,논산)_090603(수자원공사-중부권광역상수도,논산)-최종수정" xfId="6601" xr:uid="{00000000-0005-0000-0000-0000250A0000}"/>
    <cellStyle name="_연차별집행현황(경기북부)_연차별보상조서_경기북부1차 보상실적(03년도까지)_Book1_1-1)전체사업(05년지목별)본사용_20060919(수정중) 수자원공사(논산) - 산출내역" xfId="6602" xr:uid="{00000000-0005-0000-0000-0000260A0000}"/>
    <cellStyle name="_연차별집행현황(경기북부)_연차별보상조서_경기북부1차 보상실적(03년도까지)_Book1_1-1)전체사업(05년지목별)본사용_20060919(수정중) 수자원공사(논산) - 산출내역_090603(수자원공사-중부권광역상수도,논산)-최종수정" xfId="6603" xr:uid="{00000000-0005-0000-0000-0000270A0000}"/>
    <cellStyle name="_연차별집행현황(경기북부)_연차별보상조서_경기북부1차 보상실적(03년도까지)_Book1_1-1)전체사업(05년지목별)본사용_수용재결8차(사업자제시액)지번별-작업중" xfId="6604" xr:uid="{00000000-0005-0000-0000-0000280A0000}"/>
    <cellStyle name="_연차별집행현황(경기북부)_연차별보상조서_경기북부1차 보상실적(03년도까지)_Book1_1-1)전체사업(05년지목별)본사용_지장물산출" xfId="6605" xr:uid="{00000000-0005-0000-0000-0000290A0000}"/>
    <cellStyle name="_연차별집행현황(경기북부)_연차별보상조서_경기북부1차 보상실적(03년도까지)_Book1_1-1)전체사업(05년지목별)본사용_홍수조절지" xfId="6606" xr:uid="{00000000-0005-0000-0000-00002A0A0000}"/>
    <cellStyle name="_연차별집행현황(경기북부)_연차별보상조서_경기북부1차 보상실적(03년도까지)_Book1_1-2)전체사업(05년지목별)현장송부용" xfId="277" xr:uid="{00000000-0005-0000-0000-00002B0A0000}"/>
    <cellStyle name="_연차별집행현황(경기북부)_연차별보상조서_경기북부1차 보상실적(03년도까지)_Book1_1-2)전체사업(05년지목별)현장송부용_0902-2012(수자원공사 토지산출근거)" xfId="6607" xr:uid="{00000000-0005-0000-0000-00002C0A0000}"/>
    <cellStyle name="_연차별집행현황(경기북부)_연차별보상조서_경기북부1차 보상실적(03년도까지)_Book1_1-2)전체사업(05년지목별)현장송부용_090603(수자원공사-중부권광역상수도,논산)" xfId="6608" xr:uid="{00000000-0005-0000-0000-00002D0A0000}"/>
    <cellStyle name="_연차별집행현황(경기북부)_연차별보상조서_경기북부1차 보상실적(03년도까지)_Book1_1-2)전체사업(05년지목별)현장송부용_090603(수자원공사-중부권광역상수도,논산)_090603(수자원공사-중부권광역상수도,논산)-최종수정" xfId="6609" xr:uid="{00000000-0005-0000-0000-00002E0A0000}"/>
    <cellStyle name="_연차별집행현황(경기북부)_연차별보상조서_경기북부1차 보상실적(03년도까지)_Book1_1-2)전체사업(05년지목별)현장송부용_20060919(수정중) 수자원공사(논산) - 산출내역" xfId="6610" xr:uid="{00000000-0005-0000-0000-00002F0A0000}"/>
    <cellStyle name="_연차별집행현황(경기북부)_연차별보상조서_경기북부1차 보상실적(03년도까지)_Book1_1-2)전체사업(05년지목별)현장송부용_20060919(수정중) 수자원공사(논산) - 산출내역_090603(수자원공사-중부권광역상수도,논산)-최종수정" xfId="6611" xr:uid="{00000000-0005-0000-0000-0000300A0000}"/>
    <cellStyle name="_연차별집행현황(경기북부)_연차별보상조서_경기북부1차 보상실적(03년도까지)_Book1_1-2)전체사업(05년지목별)현장송부용_수용재결8차(사업자제시액)지번별-작업중" xfId="6612" xr:uid="{00000000-0005-0000-0000-0000310A0000}"/>
    <cellStyle name="_연차별집행현황(경기북부)_연차별보상조서_경기북부1차 보상실적(03년도까지)_Book1_1-2)전체사업(05년지목별)현장송부용_지장물산출" xfId="6613" xr:uid="{00000000-0005-0000-0000-0000320A0000}"/>
    <cellStyle name="_연차별집행현황(경기북부)_연차별보상조서_경기북부1차 보상실적(03년도까지)_Book1_1-2)전체사업(05년지목별)현장송부용_홍수조절지" xfId="6614" xr:uid="{00000000-0005-0000-0000-0000330A0000}"/>
    <cellStyle name="_연차별집행현황(경기북부)_연차별보상조서_경기북부1차 보상실적(03년도까지)_Book1_20060919(수정중) 수자원공사(논산) - 산출내역" xfId="6615" xr:uid="{00000000-0005-0000-0000-0000340A0000}"/>
    <cellStyle name="_연차별집행현황(경기북부)_연차별보상조서_경기북부1차 보상실적(03년도까지)_Book1_20060919(수정중) 수자원공사(논산) - 산출내역_090603(수자원공사-중부권광역상수도,논산)-최종수정" xfId="6616" xr:uid="{00000000-0005-0000-0000-0000350A0000}"/>
    <cellStyle name="_연차별집행현황(경기북부)_연차별보상조서_경기북부1차 보상실적(03년도까지)_Book1_Sheet1" xfId="280" xr:uid="{00000000-0005-0000-0000-0000360A0000}"/>
    <cellStyle name="_연차별집행현황(경기북부)_연차별보상조서_경기북부1차 보상실적(03년도까지)_Book1_Sheet1_0902-2012(수자원공사 토지산출근거)" xfId="6617" xr:uid="{00000000-0005-0000-0000-0000370A0000}"/>
    <cellStyle name="_연차별집행현황(경기북부)_연차별보상조서_경기북부1차 보상실적(03년도까지)_Book1_Sheet1_090603(수자원공사-중부권광역상수도,논산)" xfId="6618" xr:uid="{00000000-0005-0000-0000-0000380A0000}"/>
    <cellStyle name="_연차별집행현황(경기북부)_연차별보상조서_경기북부1차 보상실적(03년도까지)_Book1_Sheet1_090603(수자원공사-중부권광역상수도,논산)_090603(수자원공사-중부권광역상수도,논산)-최종수정" xfId="6619" xr:uid="{00000000-0005-0000-0000-0000390A0000}"/>
    <cellStyle name="_연차별집행현황(경기북부)_연차별보상조서_경기북부1차 보상실적(03년도까지)_Book1_Sheet1_20060919(수정중) 수자원공사(논산) - 산출내역" xfId="6620" xr:uid="{00000000-0005-0000-0000-00003A0A0000}"/>
    <cellStyle name="_연차별집행현황(경기북부)_연차별보상조서_경기북부1차 보상실적(03년도까지)_Book1_Sheet1_20060919(수정중) 수자원공사(논산) - 산출내역_090603(수자원공사-중부권광역상수도,논산)-최종수정" xfId="6621" xr:uid="{00000000-0005-0000-0000-00003B0A0000}"/>
    <cellStyle name="_연차별집행현황(경기북부)_연차별보상조서_경기북부1차 보상실적(03년도까지)_Book1_Sheet1_수용재결8차(사업자제시액)지번별-작업중" xfId="6622" xr:uid="{00000000-0005-0000-0000-00003C0A0000}"/>
    <cellStyle name="_연차별집행현황(경기북부)_연차별보상조서_경기북부1차 보상실적(03년도까지)_Book1_Sheet1_지장물산출" xfId="6623" xr:uid="{00000000-0005-0000-0000-00003D0A0000}"/>
    <cellStyle name="_연차별집행현황(경기북부)_연차별보상조서_경기북부1차 보상실적(03년도까지)_Book1_Sheet1_홍수조절지" xfId="6624" xr:uid="{00000000-0005-0000-0000-00003E0A0000}"/>
    <cellStyle name="_연차별집행현황(경기북부)_연차별보상조서_경기북부1차 보상실적(03년도까지)_Book1_수용재결8차(사업자제시액)지번별-작업중" xfId="6625" xr:uid="{00000000-0005-0000-0000-00003F0A0000}"/>
    <cellStyle name="_연차별집행현황(경기북부)_연차별보상조서_경기북부1차 보상실적(03년도까지)_Book1_자료" xfId="278" xr:uid="{00000000-0005-0000-0000-0000400A0000}"/>
    <cellStyle name="_연차별집행현황(경기북부)_연차별보상조서_경기북부1차 보상실적(03년도까지)_Book1_자료_0902-2012(수자원공사 토지산출근거)" xfId="6626" xr:uid="{00000000-0005-0000-0000-0000410A0000}"/>
    <cellStyle name="_연차별집행현황(경기북부)_연차별보상조서_경기북부1차 보상실적(03년도까지)_Book1_자료_090603(수자원공사-중부권광역상수도,논산)" xfId="6627" xr:uid="{00000000-0005-0000-0000-0000420A0000}"/>
    <cellStyle name="_연차별집행현황(경기북부)_연차별보상조서_경기북부1차 보상실적(03년도까지)_Book1_자료_090603(수자원공사-중부권광역상수도,논산)_090603(수자원공사-중부권광역상수도,논산)-최종수정" xfId="6628" xr:uid="{00000000-0005-0000-0000-0000430A0000}"/>
    <cellStyle name="_연차별집행현황(경기북부)_연차별보상조서_경기북부1차 보상실적(03년도까지)_Book1_자료_20060919(수정중) 수자원공사(논산) - 산출내역" xfId="6629" xr:uid="{00000000-0005-0000-0000-0000440A0000}"/>
    <cellStyle name="_연차별집행현황(경기북부)_연차별보상조서_경기북부1차 보상실적(03년도까지)_Book1_자료_20060919(수정중) 수자원공사(논산) - 산출내역_090603(수자원공사-중부권광역상수도,논산)-최종수정" xfId="6630" xr:uid="{00000000-0005-0000-0000-0000450A0000}"/>
    <cellStyle name="_연차별집행현황(경기북부)_연차별보상조서_경기북부1차 보상실적(03년도까지)_Book1_자료_수용재결8차(사업자제시액)지번별-작업중" xfId="6631" xr:uid="{00000000-0005-0000-0000-0000460A0000}"/>
    <cellStyle name="_연차별집행현황(경기북부)_연차별보상조서_경기북부1차 보상실적(03년도까지)_Book1_자료_지장물산출" xfId="6632" xr:uid="{00000000-0005-0000-0000-0000470A0000}"/>
    <cellStyle name="_연차별집행현황(경기북부)_연차별보상조서_경기북부1차 보상실적(03년도까지)_Book1_자료_홍수조절지" xfId="6633" xr:uid="{00000000-0005-0000-0000-0000480A0000}"/>
    <cellStyle name="_연차별집행현황(경기북부)_연차별보상조서_경기북부1차 보상실적(03년도까지)_Book1_전체사업(05년지목별)" xfId="279" xr:uid="{00000000-0005-0000-0000-0000490A0000}"/>
    <cellStyle name="_연차별집행현황(경기북부)_연차별보상조서_경기북부1차 보상실적(03년도까지)_Book1_전체사업(05년지목별)_0902-2012(수자원공사 토지산출근거)" xfId="6634" xr:uid="{00000000-0005-0000-0000-00004A0A0000}"/>
    <cellStyle name="_연차별집행현황(경기북부)_연차별보상조서_경기북부1차 보상실적(03년도까지)_Book1_전체사업(05년지목별)_090603(수자원공사-중부권광역상수도,논산)" xfId="6635" xr:uid="{00000000-0005-0000-0000-00004B0A0000}"/>
    <cellStyle name="_연차별집행현황(경기북부)_연차별보상조서_경기북부1차 보상실적(03년도까지)_Book1_전체사업(05년지목별)_090603(수자원공사-중부권광역상수도,논산)_090603(수자원공사-중부권광역상수도,논산)-최종수정" xfId="6636" xr:uid="{00000000-0005-0000-0000-00004C0A0000}"/>
    <cellStyle name="_연차별집행현황(경기북부)_연차별보상조서_경기북부1차 보상실적(03년도까지)_Book1_전체사업(05년지목별)_20060919(수정중) 수자원공사(논산) - 산출내역" xfId="6637" xr:uid="{00000000-0005-0000-0000-00004D0A0000}"/>
    <cellStyle name="_연차별집행현황(경기북부)_연차별보상조서_경기북부1차 보상실적(03년도까지)_Book1_전체사업(05년지목별)_20060919(수정중) 수자원공사(논산) - 산출내역_090603(수자원공사-중부권광역상수도,논산)-최종수정" xfId="6638" xr:uid="{00000000-0005-0000-0000-00004E0A0000}"/>
    <cellStyle name="_연차별집행현황(경기북부)_연차별보상조서_경기북부1차 보상실적(03년도까지)_Book1_전체사업(05년지목별)_수용재결8차(사업자제시액)지번별-작업중" xfId="6639" xr:uid="{00000000-0005-0000-0000-00004F0A0000}"/>
    <cellStyle name="_연차별집행현황(경기북부)_연차별보상조서_경기북부1차 보상실적(03년도까지)_Book1_전체사업(05년지목별)_지장물산출" xfId="6640" xr:uid="{00000000-0005-0000-0000-0000500A0000}"/>
    <cellStyle name="_연차별집행현황(경기북부)_연차별보상조서_경기북부1차 보상실적(03년도까지)_Book1_전체사업(05년지목별)_홍수조절지" xfId="6641" xr:uid="{00000000-0005-0000-0000-0000510A0000}"/>
    <cellStyle name="_연차별집행현황(경기북부)_연차별보상조서_경기북부1차 보상실적(03년도까지)_Book1_지장물산출" xfId="6642" xr:uid="{00000000-0005-0000-0000-0000520A0000}"/>
    <cellStyle name="_연차별집행현황(경기북부)_연차별보상조서_경기북부1차 보상실적(03년도까지)_Book1_홍수조절지" xfId="6643" xr:uid="{00000000-0005-0000-0000-0000530A0000}"/>
    <cellStyle name="_연차별집행현황(경기북부)_연차별보상조서_경기북부1차 보상실적(03년도까지)_Sheet1" xfId="281" xr:uid="{00000000-0005-0000-0000-0000540A0000}"/>
    <cellStyle name="_연차별집행현황(경기북부)_연차별보상조서_경기북부1차 보상실적(03년도까지)_Sheet1_0902-2012(수자원공사 토지산출근거)" xfId="6644" xr:uid="{00000000-0005-0000-0000-0000550A0000}"/>
    <cellStyle name="_연차별집행현황(경기북부)_연차별보상조서_경기북부1차 보상실적(03년도까지)_Sheet1_090603(수자원공사-중부권광역상수도,논산)" xfId="6645" xr:uid="{00000000-0005-0000-0000-0000560A0000}"/>
    <cellStyle name="_연차별집행현황(경기북부)_연차별보상조서_경기북부1차 보상실적(03년도까지)_Sheet1_090603(수자원공사-중부권광역상수도,논산)_090603(수자원공사-중부권광역상수도,논산)-최종수정" xfId="6646" xr:uid="{00000000-0005-0000-0000-0000570A0000}"/>
    <cellStyle name="_연차별집행현황(경기북부)_연차별보상조서_경기북부1차 보상실적(03년도까지)_Sheet1_20060919(수정중) 수자원공사(논산) - 산출내역" xfId="6647" xr:uid="{00000000-0005-0000-0000-0000580A0000}"/>
    <cellStyle name="_연차별집행현황(경기북부)_연차별보상조서_경기북부1차 보상실적(03년도까지)_Sheet1_20060919(수정중) 수자원공사(논산) - 산출내역_090603(수자원공사-중부권광역상수도,논산)-최종수정" xfId="6648" xr:uid="{00000000-0005-0000-0000-0000590A0000}"/>
    <cellStyle name="_연차별집행현황(경기북부)_연차별보상조서_경기북부1차 보상실적(03년도까지)_Sheet1_수용재결8차(사업자제시액)지번별-작업중" xfId="6649" xr:uid="{00000000-0005-0000-0000-00005A0A0000}"/>
    <cellStyle name="_연차별집행현황(경기북부)_연차별보상조서_경기북부1차 보상실적(03년도까지)_Sheet1_지장물산출" xfId="6650" xr:uid="{00000000-0005-0000-0000-00005B0A0000}"/>
    <cellStyle name="_연차별집행현황(경기북부)_연차별보상조서_경기북부1차 보상실적(03년도까지)_Sheet1_홍수조절지" xfId="6651" xr:uid="{00000000-0005-0000-0000-00005C0A0000}"/>
    <cellStyle name="_연차별집행현황(경기북부)_연차별보상조서_경기북부1차 보상실적(03년도까지)_수용재결8차(사업자제시액)지번별-작업중" xfId="6652" xr:uid="{00000000-0005-0000-0000-00005D0A0000}"/>
    <cellStyle name="_연차별집행현황(경기북부)_연차별보상조서_경기북부1차 보상실적(03년도까지)_자료" xfId="273" xr:uid="{00000000-0005-0000-0000-00005E0A0000}"/>
    <cellStyle name="_연차별집행현황(경기북부)_연차별보상조서_경기북부1차 보상실적(03년도까지)_자료_0902-2012(수자원공사 토지산출근거)" xfId="6653" xr:uid="{00000000-0005-0000-0000-00005F0A0000}"/>
    <cellStyle name="_연차별집행현황(경기북부)_연차별보상조서_경기북부1차 보상실적(03년도까지)_자료_090603(수자원공사-중부권광역상수도,논산)" xfId="6654" xr:uid="{00000000-0005-0000-0000-0000600A0000}"/>
    <cellStyle name="_연차별집행현황(경기북부)_연차별보상조서_경기북부1차 보상실적(03년도까지)_자료_090603(수자원공사-중부권광역상수도,논산)_090603(수자원공사-중부권광역상수도,논산)-최종수정" xfId="6655" xr:uid="{00000000-0005-0000-0000-0000610A0000}"/>
    <cellStyle name="_연차별집행현황(경기북부)_연차별보상조서_경기북부1차 보상실적(03년도까지)_자료_20060919(수정중) 수자원공사(논산) - 산출내역" xfId="6656" xr:uid="{00000000-0005-0000-0000-0000620A0000}"/>
    <cellStyle name="_연차별집행현황(경기북부)_연차별보상조서_경기북부1차 보상실적(03년도까지)_자료_20060919(수정중) 수자원공사(논산) - 산출내역_090603(수자원공사-중부권광역상수도,논산)-최종수정" xfId="6657" xr:uid="{00000000-0005-0000-0000-0000630A0000}"/>
    <cellStyle name="_연차별집행현황(경기북부)_연차별보상조서_경기북부1차 보상실적(03년도까지)_자료_수용재결8차(사업자제시액)지번별-작업중" xfId="6658" xr:uid="{00000000-0005-0000-0000-0000640A0000}"/>
    <cellStyle name="_연차별집행현황(경기북부)_연차별보상조서_경기북부1차 보상실적(03년도까지)_자료_지장물산출" xfId="6659" xr:uid="{00000000-0005-0000-0000-0000650A0000}"/>
    <cellStyle name="_연차별집행현황(경기북부)_연차별보상조서_경기북부1차 보상실적(03년도까지)_자료_홍수조절지" xfId="6660" xr:uid="{00000000-0005-0000-0000-0000660A0000}"/>
    <cellStyle name="_연차별집행현황(경기북부)_연차별보상조서_경기북부1차 보상실적(03년도까지)_전체사업(05년지목별)" xfId="274" xr:uid="{00000000-0005-0000-0000-0000670A0000}"/>
    <cellStyle name="_연차별집행현황(경기북부)_연차별보상조서_경기북부1차 보상실적(03년도까지)_전체사업(05년지목별)_0902-2012(수자원공사 토지산출근거)" xfId="6661" xr:uid="{00000000-0005-0000-0000-0000680A0000}"/>
    <cellStyle name="_연차별집행현황(경기북부)_연차별보상조서_경기북부1차 보상실적(03년도까지)_전체사업(05년지목별)_090603(수자원공사-중부권광역상수도,논산)" xfId="6662" xr:uid="{00000000-0005-0000-0000-0000690A0000}"/>
    <cellStyle name="_연차별집행현황(경기북부)_연차별보상조서_경기북부1차 보상실적(03년도까지)_전체사업(05년지목별)_090603(수자원공사-중부권광역상수도,논산)_090603(수자원공사-중부권광역상수도,논산)-최종수정" xfId="6663" xr:uid="{00000000-0005-0000-0000-00006A0A0000}"/>
    <cellStyle name="_연차별집행현황(경기북부)_연차별보상조서_경기북부1차 보상실적(03년도까지)_전체사업(05년지목별)_20060919(수정중) 수자원공사(논산) - 산출내역" xfId="6664" xr:uid="{00000000-0005-0000-0000-00006B0A0000}"/>
    <cellStyle name="_연차별집행현황(경기북부)_연차별보상조서_경기북부1차 보상실적(03년도까지)_전체사업(05년지목별)_20060919(수정중) 수자원공사(논산) - 산출내역_090603(수자원공사-중부권광역상수도,논산)-최종수정" xfId="6665" xr:uid="{00000000-0005-0000-0000-00006C0A0000}"/>
    <cellStyle name="_연차별집행현황(경기북부)_연차별보상조서_경기북부1차 보상실적(03년도까지)_전체사업(05년지목별)_수용재결8차(사업자제시액)지번별-작업중" xfId="6666" xr:uid="{00000000-0005-0000-0000-00006D0A0000}"/>
    <cellStyle name="_연차별집행현황(경기북부)_연차별보상조서_경기북부1차 보상실적(03년도까지)_전체사업(05년지목별)_지장물산출" xfId="6667" xr:uid="{00000000-0005-0000-0000-00006E0A0000}"/>
    <cellStyle name="_연차별집행현황(경기북부)_연차별보상조서_경기북부1차 보상실적(03년도까지)_전체사업(05년지목별)_홍수조절지" xfId="6668" xr:uid="{00000000-0005-0000-0000-00006F0A0000}"/>
    <cellStyle name="_연차별집행현황(경기북부)_연차별보상조서_경기북부1차 보상실적(03년도까지)_지장물산출" xfId="6669" xr:uid="{00000000-0005-0000-0000-0000700A0000}"/>
    <cellStyle name="_연차별집행현황(경기북부)_연차별보상조서_경기북부1차 보상실적(03년도까지)_홍수조절지" xfId="6670" xr:uid="{00000000-0005-0000-0000-0000710A0000}"/>
    <cellStyle name="_연차별집행현황(경기북부)_연차별보상조서_수용재결8차(사업자제시액)지번별-작업중" xfId="6671" xr:uid="{00000000-0005-0000-0000-0000720A0000}"/>
    <cellStyle name="_연차별집행현황(경기북부)_연차별보상조서_자료" xfId="282" xr:uid="{00000000-0005-0000-0000-0000730A0000}"/>
    <cellStyle name="_연차별집행현황(경기북부)_연차별보상조서_자료_0902-2012(수자원공사 토지산출근거)" xfId="6672" xr:uid="{00000000-0005-0000-0000-0000740A0000}"/>
    <cellStyle name="_연차별집행현황(경기북부)_연차별보상조서_자료_090603(수자원공사-중부권광역상수도,논산)" xfId="6673" xr:uid="{00000000-0005-0000-0000-0000750A0000}"/>
    <cellStyle name="_연차별집행현황(경기북부)_연차별보상조서_자료_090603(수자원공사-중부권광역상수도,논산)_090603(수자원공사-중부권광역상수도,논산)-최종수정" xfId="6674" xr:uid="{00000000-0005-0000-0000-0000760A0000}"/>
    <cellStyle name="_연차별집행현황(경기북부)_연차별보상조서_자료_20060919(수정중) 수자원공사(논산) - 산출내역" xfId="6675" xr:uid="{00000000-0005-0000-0000-0000770A0000}"/>
    <cellStyle name="_연차별집행현황(경기북부)_연차별보상조서_자료_20060919(수정중) 수자원공사(논산) - 산출내역_090603(수자원공사-중부권광역상수도,논산)-최종수정" xfId="6676" xr:uid="{00000000-0005-0000-0000-0000780A0000}"/>
    <cellStyle name="_연차별집행현황(경기북부)_연차별보상조서_자료_수용재결8차(사업자제시액)지번별-작업중" xfId="6677" xr:uid="{00000000-0005-0000-0000-0000790A0000}"/>
    <cellStyle name="_연차별집행현황(경기북부)_연차별보상조서_자료_지장물산출" xfId="6678" xr:uid="{00000000-0005-0000-0000-00007A0A0000}"/>
    <cellStyle name="_연차별집행현황(경기북부)_연차별보상조서_자료_홍수조절지" xfId="6679" xr:uid="{00000000-0005-0000-0000-00007B0A0000}"/>
    <cellStyle name="_연차별집행현황(경기북부)_연차별보상조서_전체사업(05년지목별)" xfId="283" xr:uid="{00000000-0005-0000-0000-00007C0A0000}"/>
    <cellStyle name="_연차별집행현황(경기북부)_연차별보상조서_전체사업(05년지목별)_0902-2012(수자원공사 토지산출근거)" xfId="6680" xr:uid="{00000000-0005-0000-0000-00007D0A0000}"/>
    <cellStyle name="_연차별집행현황(경기북부)_연차별보상조서_전체사업(05년지목별)_090603(수자원공사-중부권광역상수도,논산)" xfId="6681" xr:uid="{00000000-0005-0000-0000-00007E0A0000}"/>
    <cellStyle name="_연차별집행현황(경기북부)_연차별보상조서_전체사업(05년지목별)_090603(수자원공사-중부권광역상수도,논산)_090603(수자원공사-중부권광역상수도,논산)-최종수정" xfId="6682" xr:uid="{00000000-0005-0000-0000-00007F0A0000}"/>
    <cellStyle name="_연차별집행현황(경기북부)_연차별보상조서_전체사업(05년지목별)_20060919(수정중) 수자원공사(논산) - 산출내역" xfId="6683" xr:uid="{00000000-0005-0000-0000-0000800A0000}"/>
    <cellStyle name="_연차별집행현황(경기북부)_연차별보상조서_전체사업(05년지목별)_20060919(수정중) 수자원공사(논산) - 산출내역_090603(수자원공사-중부권광역상수도,논산)-최종수정" xfId="6684" xr:uid="{00000000-0005-0000-0000-0000810A0000}"/>
    <cellStyle name="_연차별집행현황(경기북부)_연차별보상조서_전체사업(05년지목별)_수용재결8차(사업자제시액)지번별-작업중" xfId="6685" xr:uid="{00000000-0005-0000-0000-0000820A0000}"/>
    <cellStyle name="_연차별집행현황(경기북부)_연차별보상조서_전체사업(05년지목별)_지장물산출" xfId="6686" xr:uid="{00000000-0005-0000-0000-0000830A0000}"/>
    <cellStyle name="_연차별집행현황(경기북부)_연차별보상조서_전체사업(05년지목별)_홍수조절지" xfId="6687" xr:uid="{00000000-0005-0000-0000-0000840A0000}"/>
    <cellStyle name="_연차별집행현황(경기북부)_연차별보상조서_지장물산출" xfId="6688" xr:uid="{00000000-0005-0000-0000-0000850A0000}"/>
    <cellStyle name="_연차별집행현황(경기북부)_연차별보상조서_홍수조절지" xfId="6689" xr:uid="{00000000-0005-0000-0000-0000860A0000}"/>
    <cellStyle name="_연차별집행현황(경기북부)_자료" xfId="285" xr:uid="{00000000-0005-0000-0000-0000870A0000}"/>
    <cellStyle name="_연차별집행현황(경기북부)_자료_0902-2012(수자원공사 토지산출근거)" xfId="6690" xr:uid="{00000000-0005-0000-0000-0000880A0000}"/>
    <cellStyle name="_연차별집행현황(경기북부)_자료_090603(수자원공사-중부권광역상수도,논산)" xfId="6691" xr:uid="{00000000-0005-0000-0000-0000890A0000}"/>
    <cellStyle name="_연차별집행현황(경기북부)_자료_090603(수자원공사-중부권광역상수도,논산)_090603(수자원공사-중부권광역상수도,논산)-최종수정" xfId="6692" xr:uid="{00000000-0005-0000-0000-00008A0A0000}"/>
    <cellStyle name="_연차별집행현황(경기북부)_자료_20060919(수정중) 수자원공사(논산) - 산출내역" xfId="6693" xr:uid="{00000000-0005-0000-0000-00008B0A0000}"/>
    <cellStyle name="_연차별집행현황(경기북부)_자료_20060919(수정중) 수자원공사(논산) - 산출내역_090603(수자원공사-중부권광역상수도,논산)-최종수정" xfId="6694" xr:uid="{00000000-0005-0000-0000-00008C0A0000}"/>
    <cellStyle name="_연차별집행현황(경기북부)_자료_수용재결8차(사업자제시액)지번별-작업중" xfId="6695" xr:uid="{00000000-0005-0000-0000-00008D0A0000}"/>
    <cellStyle name="_연차별집행현황(경기북부)_자료_지장물산출" xfId="6696" xr:uid="{00000000-0005-0000-0000-00008E0A0000}"/>
    <cellStyle name="_연차별집행현황(경기북부)_자료_홍수조절지" xfId="6697" xr:uid="{00000000-0005-0000-0000-00008F0A0000}"/>
    <cellStyle name="_연차별집행현황(경기북부)_전체사업(05년지목별)" xfId="286" xr:uid="{00000000-0005-0000-0000-0000900A0000}"/>
    <cellStyle name="_연차별집행현황(경기북부)_전체사업(05년지목별)_0902-2012(수자원공사 토지산출근거)" xfId="6698" xr:uid="{00000000-0005-0000-0000-0000910A0000}"/>
    <cellStyle name="_연차별집행현황(경기북부)_전체사업(05년지목별)_090603(수자원공사-중부권광역상수도,논산)" xfId="6699" xr:uid="{00000000-0005-0000-0000-0000920A0000}"/>
    <cellStyle name="_연차별집행현황(경기북부)_전체사업(05년지목별)_090603(수자원공사-중부권광역상수도,논산)_090603(수자원공사-중부권광역상수도,논산)-최종수정" xfId="6700" xr:uid="{00000000-0005-0000-0000-0000930A0000}"/>
    <cellStyle name="_연차별집행현황(경기북부)_전체사업(05년지목별)_20060919(수정중) 수자원공사(논산) - 산출내역" xfId="6701" xr:uid="{00000000-0005-0000-0000-0000940A0000}"/>
    <cellStyle name="_연차별집행현황(경기북부)_전체사업(05년지목별)_20060919(수정중) 수자원공사(논산) - 산출내역_090603(수자원공사-중부권광역상수도,논산)-최종수정" xfId="6702" xr:uid="{00000000-0005-0000-0000-0000950A0000}"/>
    <cellStyle name="_연차별집행현황(경기북부)_전체사업(05년지목별)_수용재결8차(사업자제시액)지번별-작업중" xfId="6703" xr:uid="{00000000-0005-0000-0000-0000960A0000}"/>
    <cellStyle name="_연차별집행현황(경기북부)_전체사업(05년지목별)_지장물산출" xfId="6704" xr:uid="{00000000-0005-0000-0000-0000970A0000}"/>
    <cellStyle name="_연차별집행현황(경기북부)_전체사업(05년지목별)_홍수조절지" xfId="6705" xr:uid="{00000000-0005-0000-0000-0000980A0000}"/>
    <cellStyle name="_연차별집행현황(경기북부)_지장물산출" xfId="6706" xr:uid="{00000000-0005-0000-0000-0000990A0000}"/>
    <cellStyle name="_연차별집행현황(경기북부)_홍수조절지" xfId="6707" xr:uid="{00000000-0005-0000-0000-00009A0A0000}"/>
    <cellStyle name="_오설가도" xfId="2965" xr:uid="{00000000-0005-0000-0000-00009B0A0000}"/>
    <cellStyle name="_오설가도_변경설계서" xfId="2966" xr:uid="{00000000-0005-0000-0000-00009C0A0000}"/>
    <cellStyle name="_오설가도_복사본 설계변경현황" xfId="2967" xr:uid="{00000000-0005-0000-0000-00009D0A0000}"/>
    <cellStyle name="_오설가도_복사본 설계변경현황_설계변경현황(병풍)" xfId="2968" xr:uid="{00000000-0005-0000-0000-00009E0A0000}"/>
    <cellStyle name="_오설가도_복사본 설계변경현황_설계변경현황(병풍)_변경설계서" xfId="2969" xr:uid="{00000000-0005-0000-0000-00009F0A0000}"/>
    <cellStyle name="_오설가도_복사본 설계변경현황_설계변경현황(병풍)_설계변경현황" xfId="2970" xr:uid="{00000000-0005-0000-0000-0000A00A0000}"/>
    <cellStyle name="_오설가도_설계변경현황" xfId="2971" xr:uid="{00000000-0005-0000-0000-0000A10A0000}"/>
    <cellStyle name="_오설제" xfId="2972" xr:uid="{00000000-0005-0000-0000-0000A20A0000}"/>
    <cellStyle name="_오천공구(폐기물총공사)" xfId="7565" xr:uid="{00000000-0005-0000-0000-0000A30A0000}"/>
    <cellStyle name="_오천폐기물물량(2007년)" xfId="7566" xr:uid="{00000000-0005-0000-0000-0000A40A0000}"/>
    <cellStyle name="_와동리-조서" xfId="8983" xr:uid="{00000000-0005-0000-0000-0000A50A0000}"/>
    <cellStyle name="_원삼면조서" xfId="9109" xr:uid="{00000000-0005-0000-0000-0000A60A0000}"/>
    <cellStyle name="_위천제고수부지현황" xfId="2973" xr:uid="{00000000-0005-0000-0000-0000A70A0000}"/>
    <cellStyle name="_위치도" xfId="2974" xr:uid="{00000000-0005-0000-0000-0000A80A0000}"/>
    <cellStyle name="_위치도_5차발주안차트" xfId="2975" xr:uid="{00000000-0005-0000-0000-0000A90A0000}"/>
    <cellStyle name="_위치도_발주차트1" xfId="2976" xr:uid="{00000000-0005-0000-0000-0000AA0A0000}"/>
    <cellStyle name="_위치도_발주차트1_5차발주안차트" xfId="2977" xr:uid="{00000000-0005-0000-0000-0000AB0A0000}"/>
    <cellStyle name="_위치도_발주차트1_설변차트2회변경-1" xfId="2978" xr:uid="{00000000-0005-0000-0000-0000AC0A0000}"/>
    <cellStyle name="_위치도_설변차트1" xfId="2979" xr:uid="{00000000-0005-0000-0000-0000AD0A0000}"/>
    <cellStyle name="_위치도_설변차트1_3차공사구간변경" xfId="2980" xr:uid="{00000000-0005-0000-0000-0000AE0A0000}"/>
    <cellStyle name="_위치도_설변차트1_3차공사구간변경_5차발주안차트" xfId="2981" xr:uid="{00000000-0005-0000-0000-0000AF0A0000}"/>
    <cellStyle name="_위치도_설변차트1_3차공사구간변경_설변차트2회변경-1" xfId="2982" xr:uid="{00000000-0005-0000-0000-0000B00A0000}"/>
    <cellStyle name="_위치도_설변차트2회변경-1" xfId="2983" xr:uid="{00000000-0005-0000-0000-0000B10A0000}"/>
    <cellStyle name="_위치도_실정보고표지 위치도 평면도 표준도" xfId="2984" xr:uid="{00000000-0005-0000-0000-0000B20A0000}"/>
    <cellStyle name="_위치도_실정보고표지 위치도 평면도 표준도_5차발주안차트" xfId="2985" xr:uid="{00000000-0005-0000-0000-0000B30A0000}"/>
    <cellStyle name="_위치도_실정보고표지 위치도 평면도 표준도_설변차트2회변경-1" xfId="2986" xr:uid="{00000000-0005-0000-0000-0000B40A0000}"/>
    <cellStyle name="_위치도_업무보고3" xfId="2987" xr:uid="{00000000-0005-0000-0000-0000B50A0000}"/>
    <cellStyle name="_위치도_업무보고3_5차발주안차트" xfId="2988" xr:uid="{00000000-0005-0000-0000-0000B60A0000}"/>
    <cellStyle name="_위치도_업무보고3_설변차트2회변경-1" xfId="2989" xr:uid="{00000000-0005-0000-0000-0000B70A0000}"/>
    <cellStyle name="_유첨3(서식)" xfId="2990" xr:uid="{00000000-0005-0000-0000-0000B80A0000}"/>
    <cellStyle name="_유첨3(서식)_0707-02-18010(345kV영흥TL) 수정(version 2)" xfId="7567" xr:uid="{00000000-0005-0000-0000-0000B90A0000}"/>
    <cellStyle name="_유첨3(서식)_1" xfId="2991" xr:uid="{00000000-0005-0000-0000-0000BA0A0000}"/>
    <cellStyle name="_유첨3(서식)_1_0707-02-18010(345kV영흥TL) 수정(version 2)" xfId="7568" xr:uid="{00000000-0005-0000-0000-0000BB0A0000}"/>
    <cellStyle name="_의견" xfId="294" xr:uid="{00000000-0005-0000-0000-0000BC0A0000}"/>
    <cellStyle name="_인원계획표 " xfId="295" xr:uid="{00000000-0005-0000-0000-0000BD0A0000}"/>
    <cellStyle name="_인원계획표 _1차공정표(착공)" xfId="296" xr:uid="{00000000-0005-0000-0000-0000BE0A0000}"/>
    <cellStyle name="_인원계획표 _1차공정표(착공)_1차공정표(착공)" xfId="297" xr:uid="{00000000-0005-0000-0000-0000BF0A0000}"/>
    <cellStyle name="_인원계획표 _2차공사시공구간변경" xfId="2992" xr:uid="{00000000-0005-0000-0000-0000C00A0000}"/>
    <cellStyle name="_인원계획표 _2차공사시공구간변경_5차발주안차트" xfId="2993" xr:uid="{00000000-0005-0000-0000-0000C10A0000}"/>
    <cellStyle name="_인원계획표 _2차공사시공구간변경_발주차트1" xfId="2994" xr:uid="{00000000-0005-0000-0000-0000C20A0000}"/>
    <cellStyle name="_인원계획표 _2차공사시공구간변경_발주차트1_5차발주안차트" xfId="2995" xr:uid="{00000000-0005-0000-0000-0000C30A0000}"/>
    <cellStyle name="_인원계획표 _2차공사시공구간변경_발주차트1_설변차트2회변경-1" xfId="2996" xr:uid="{00000000-0005-0000-0000-0000C40A0000}"/>
    <cellStyle name="_인원계획표 _2차공사시공구간변경_설변차트1" xfId="2997" xr:uid="{00000000-0005-0000-0000-0000C50A0000}"/>
    <cellStyle name="_인원계획표 _2차공사시공구간변경_설변차트1_3차공사구간변경" xfId="2998" xr:uid="{00000000-0005-0000-0000-0000C60A0000}"/>
    <cellStyle name="_인원계획표 _2차공사시공구간변경_설변차트1_3차공사구간변경_5차발주안차트" xfId="2999" xr:uid="{00000000-0005-0000-0000-0000C70A0000}"/>
    <cellStyle name="_인원계획표 _2차공사시공구간변경_설변차트1_3차공사구간변경_설변차트2회변경-1" xfId="3000" xr:uid="{00000000-0005-0000-0000-0000C80A0000}"/>
    <cellStyle name="_인원계획표 _2차공사시공구간변경_설변차트2회변경-1" xfId="3001" xr:uid="{00000000-0005-0000-0000-0000C90A0000}"/>
    <cellStyle name="_인원계획표 _2차공사시공구간변경2" xfId="3002" xr:uid="{00000000-0005-0000-0000-0000CA0A0000}"/>
    <cellStyle name="_인원계획표 _2차공사시공구간변경2_5차발주안차트" xfId="3003" xr:uid="{00000000-0005-0000-0000-0000CB0A0000}"/>
    <cellStyle name="_인원계획표 _2차공사시공구간변경2_발주차트1" xfId="3004" xr:uid="{00000000-0005-0000-0000-0000CC0A0000}"/>
    <cellStyle name="_인원계획표 _2차공사시공구간변경2_발주차트1_5차발주안차트" xfId="3005" xr:uid="{00000000-0005-0000-0000-0000CD0A0000}"/>
    <cellStyle name="_인원계획표 _2차공사시공구간변경2_발주차트1_설변차트2회변경-1" xfId="3006" xr:uid="{00000000-0005-0000-0000-0000CE0A0000}"/>
    <cellStyle name="_인원계획표 _2차공사시공구간변경2_설변차트1" xfId="3007" xr:uid="{00000000-0005-0000-0000-0000CF0A0000}"/>
    <cellStyle name="_인원계획표 _2차공사시공구간변경2_설변차트1_3차공사구간변경" xfId="3008" xr:uid="{00000000-0005-0000-0000-0000D00A0000}"/>
    <cellStyle name="_인원계획표 _2차공사시공구간변경2_설변차트1_3차공사구간변경_5차발주안차트" xfId="3009" xr:uid="{00000000-0005-0000-0000-0000D10A0000}"/>
    <cellStyle name="_인원계획표 _2차공사시공구간변경2_설변차트1_3차공사구간변경_설변차트2회변경-1" xfId="3010" xr:uid="{00000000-0005-0000-0000-0000D20A0000}"/>
    <cellStyle name="_인원계획표 _2차공사시공구간변경2_설변차트2회변경-1" xfId="3011" xr:uid="{00000000-0005-0000-0000-0000D30A0000}"/>
    <cellStyle name="_인원계획표 _2차공사시공구간변경3" xfId="3012" xr:uid="{00000000-0005-0000-0000-0000D40A0000}"/>
    <cellStyle name="_인원계획표 _2차공사시공구간변경3_5차발주안차트" xfId="3013" xr:uid="{00000000-0005-0000-0000-0000D50A0000}"/>
    <cellStyle name="_인원계획표 _2차공사시공구간변경3_발주차트1" xfId="3014" xr:uid="{00000000-0005-0000-0000-0000D60A0000}"/>
    <cellStyle name="_인원계획표 _2차공사시공구간변경3_발주차트1_5차발주안차트" xfId="3015" xr:uid="{00000000-0005-0000-0000-0000D70A0000}"/>
    <cellStyle name="_인원계획표 _2차공사시공구간변경3_발주차트1_설변차트2회변경-1" xfId="3016" xr:uid="{00000000-0005-0000-0000-0000D80A0000}"/>
    <cellStyle name="_인원계획표 _2차공사시공구간변경3_설변차트1" xfId="3017" xr:uid="{00000000-0005-0000-0000-0000D90A0000}"/>
    <cellStyle name="_인원계획표 _2차공사시공구간변경3_설변차트1_3차공사구간변경" xfId="3018" xr:uid="{00000000-0005-0000-0000-0000DA0A0000}"/>
    <cellStyle name="_인원계획표 _2차공사시공구간변경3_설변차트1_3차공사구간변경_5차발주안차트" xfId="3019" xr:uid="{00000000-0005-0000-0000-0000DB0A0000}"/>
    <cellStyle name="_인원계획표 _2차공사시공구간변경3_설변차트1_3차공사구간변경_설변차트2회변경-1" xfId="3020" xr:uid="{00000000-0005-0000-0000-0000DC0A0000}"/>
    <cellStyle name="_인원계획표 _2차공사시공구간변경3_설변차트2회변경-1" xfId="3021" xr:uid="{00000000-0005-0000-0000-0000DD0A0000}"/>
    <cellStyle name="_인원계획표 _3차공사구간변경" xfId="3022" xr:uid="{00000000-0005-0000-0000-0000DE0A0000}"/>
    <cellStyle name="_인원계획표 _3차공사구간변경_5차발주안차트" xfId="3023" xr:uid="{00000000-0005-0000-0000-0000DF0A0000}"/>
    <cellStyle name="_인원계획표 _3차공사구간변경_설변차트2회변경-1" xfId="3024" xr:uid="{00000000-0005-0000-0000-0000E00A0000}"/>
    <cellStyle name="_인원계획표 _거제U-2(3차)" xfId="3025" xr:uid="{00000000-0005-0000-0000-0000E10A0000}"/>
    <cellStyle name="_인원계획표 _거제U-2(3차)_거제U-2(3차)" xfId="3026" xr:uid="{00000000-0005-0000-0000-0000E20A0000}"/>
    <cellStyle name="_인원계획표 _거제U-2(3차)_거제U-2(3차)_변경설계서" xfId="3027" xr:uid="{00000000-0005-0000-0000-0000E30A0000}"/>
    <cellStyle name="_인원계획표 _거제U-2(3차)_거제U-2(3차)_복사본 설계변경현황" xfId="3028" xr:uid="{00000000-0005-0000-0000-0000E40A0000}"/>
    <cellStyle name="_인원계획표 _거제U-2(3차)_거제U-2(3차)_복사본 설계변경현황_설계변경현황(병풍)" xfId="3029" xr:uid="{00000000-0005-0000-0000-0000E50A0000}"/>
    <cellStyle name="_인원계획표 _거제U-2(3차)_거제U-2(3차)_복사본 설계변경현황_설계변경현황(병풍)_변경설계서" xfId="3030" xr:uid="{00000000-0005-0000-0000-0000E60A0000}"/>
    <cellStyle name="_인원계획표 _거제U-2(3차)_거제U-2(3차)_복사본 설계변경현황_설계변경현황(병풍)_설계변경현황" xfId="3031" xr:uid="{00000000-0005-0000-0000-0000E70A0000}"/>
    <cellStyle name="_인원계획표 _거제U-2(3차)_거제U-2(3차)_서후-평은(투찰)" xfId="3032" xr:uid="{00000000-0005-0000-0000-0000E80A0000}"/>
    <cellStyle name="_인원계획표 _거제U-2(3차)_거제U-2(3차)_서후-평은(투찰)_변경설계서" xfId="3033" xr:uid="{00000000-0005-0000-0000-0000E90A0000}"/>
    <cellStyle name="_인원계획표 _거제U-2(3차)_거제U-2(3차)_서후-평은(투찰)_복사본 설계변경현황" xfId="3034" xr:uid="{00000000-0005-0000-0000-0000EA0A0000}"/>
    <cellStyle name="_인원계획표 _거제U-2(3차)_거제U-2(3차)_서후-평은(투찰)_복사본 설계변경현황_설계변경현황(병풍)" xfId="3035" xr:uid="{00000000-0005-0000-0000-0000EB0A0000}"/>
    <cellStyle name="_인원계획표 _거제U-2(3차)_거제U-2(3차)_서후-평은(투찰)_복사본 설계변경현황_설계변경현황(병풍)_변경설계서" xfId="3036" xr:uid="{00000000-0005-0000-0000-0000EC0A0000}"/>
    <cellStyle name="_인원계획표 _거제U-2(3차)_거제U-2(3차)_서후-평은(투찰)_복사본 설계변경현황_설계변경현황(병풍)_설계변경현황" xfId="3037" xr:uid="{00000000-0005-0000-0000-0000ED0A0000}"/>
    <cellStyle name="_인원계획표 _거제U-2(3차)_거제U-2(3차)_서후-평은(투찰)_설계변경조서(병풍)2003.9" xfId="3038" xr:uid="{00000000-0005-0000-0000-0000EE0A0000}"/>
    <cellStyle name="_인원계획표 _거제U-2(3차)_거제U-2(3차)_서후-평은(투찰)_설계변경조서(병풍)2003.9_변경설계서" xfId="3039" xr:uid="{00000000-0005-0000-0000-0000EF0A0000}"/>
    <cellStyle name="_인원계획표 _거제U-2(3차)_거제U-2(3차)_서후-평은(투찰)_설계변경조서(병풍)2003.9_복사본 설계변경현황" xfId="3040" xr:uid="{00000000-0005-0000-0000-0000F00A0000}"/>
    <cellStyle name="_인원계획표 _거제U-2(3차)_거제U-2(3차)_서후-평은(투찰)_설계변경조서(병풍)2003.9_복사본 설계변경현황_설계변경현황(병풍)" xfId="3041" xr:uid="{00000000-0005-0000-0000-0000F10A0000}"/>
    <cellStyle name="_인원계획표 _거제U-2(3차)_거제U-2(3차)_서후-평은(투찰)_설계변경조서(병풍)2003.9_복사본 설계변경현황_설계변경현황(병풍)_변경설계서" xfId="3042" xr:uid="{00000000-0005-0000-0000-0000F20A0000}"/>
    <cellStyle name="_인원계획표 _거제U-2(3차)_거제U-2(3차)_서후-평은(투찰)_설계변경조서(병풍)2003.9_복사본 설계변경현황_설계변경현황(병풍)_설계변경현황" xfId="3043" xr:uid="{00000000-0005-0000-0000-0000F30A0000}"/>
    <cellStyle name="_인원계획표 _거제U-2(3차)_거제U-2(3차)_서후-평은(투찰)_설계변경조서(병풍)2003.9_설계변경(병풍)2003.9" xfId="3044" xr:uid="{00000000-0005-0000-0000-0000F40A0000}"/>
    <cellStyle name="_인원계획표 _거제U-2(3차)_거제U-2(3차)_서후-평은(투찰)_설계변경조서(병풍)2003.9_설계변경(병풍)2003.9_변경설계서" xfId="3045" xr:uid="{00000000-0005-0000-0000-0000F50A0000}"/>
    <cellStyle name="_인원계획표 _거제U-2(3차)_거제U-2(3차)_서후-평은(투찰)_설계변경조서(병풍)2003.9_설계변경(병풍)2003.9_복사본 설계변경현황" xfId="3046" xr:uid="{00000000-0005-0000-0000-0000F60A0000}"/>
    <cellStyle name="_인원계획표 _거제U-2(3차)_거제U-2(3차)_서후-평은(투찰)_설계변경조서(병풍)2003.9_설계변경(병풍)2003.9_복사본 설계변경현황_설계변경현황(병풍)" xfId="3047" xr:uid="{00000000-0005-0000-0000-0000F70A0000}"/>
    <cellStyle name="_인원계획표 _거제U-2(3차)_거제U-2(3차)_서후-평은(투찰)_설계변경조서(병풍)2003.9_설계변경(병풍)2003.9_복사본 설계변경현황_설계변경현황(병풍)_변경설계서" xfId="3048" xr:uid="{00000000-0005-0000-0000-0000F80A0000}"/>
    <cellStyle name="_인원계획표 _거제U-2(3차)_거제U-2(3차)_서후-평은(투찰)_설계변경조서(병풍)2003.9_설계변경(병풍)2003.9_복사본 설계변경현황_설계변경현황(병풍)_설계변경현황" xfId="3049" xr:uid="{00000000-0005-0000-0000-0000F90A0000}"/>
    <cellStyle name="_인원계획표 _거제U-2(3차)_거제U-2(3차)_서후-평은(투찰)_설계변경조서(병풍)2003.9_설계변경(병풍)2003.9_설계변경현황" xfId="3050" xr:uid="{00000000-0005-0000-0000-0000FA0A0000}"/>
    <cellStyle name="_인원계획표 _거제U-2(3차)_거제U-2(3차)_서후-평은(투찰)_설계변경조서(병풍)2003.9_설계변경현황" xfId="3051" xr:uid="{00000000-0005-0000-0000-0000FB0A0000}"/>
    <cellStyle name="_인원계획표 _거제U-2(3차)_거제U-2(3차)_서후-평은(투찰)_설계변경현황" xfId="3052" xr:uid="{00000000-0005-0000-0000-0000FC0A0000}"/>
    <cellStyle name="_인원계획표 _거제U-2(3차)_거제U-2(3차)_설계변경조서(병풍)2003.9" xfId="3053" xr:uid="{00000000-0005-0000-0000-0000FD0A0000}"/>
    <cellStyle name="_인원계획표 _거제U-2(3차)_거제U-2(3차)_설계변경조서(병풍)2003.9_변경설계서" xfId="3054" xr:uid="{00000000-0005-0000-0000-0000FE0A0000}"/>
    <cellStyle name="_인원계획표 _거제U-2(3차)_거제U-2(3차)_설계변경조서(병풍)2003.9_복사본 설계변경현황" xfId="3055" xr:uid="{00000000-0005-0000-0000-0000FF0A0000}"/>
    <cellStyle name="_인원계획표 _거제U-2(3차)_거제U-2(3차)_설계변경조서(병풍)2003.9_복사본 설계변경현황_설계변경현황(병풍)" xfId="3056" xr:uid="{00000000-0005-0000-0000-0000000B0000}"/>
    <cellStyle name="_인원계획표 _거제U-2(3차)_거제U-2(3차)_설계변경조서(병풍)2003.9_복사본 설계변경현황_설계변경현황(병풍)_변경설계서" xfId="3057" xr:uid="{00000000-0005-0000-0000-0000010B0000}"/>
    <cellStyle name="_인원계획표 _거제U-2(3차)_거제U-2(3차)_설계변경조서(병풍)2003.9_복사본 설계변경현황_설계변경현황(병풍)_설계변경현황" xfId="3058" xr:uid="{00000000-0005-0000-0000-0000020B0000}"/>
    <cellStyle name="_인원계획표 _거제U-2(3차)_거제U-2(3차)_설계변경조서(병풍)2003.9_설계변경(병풍)2003.9" xfId="3059" xr:uid="{00000000-0005-0000-0000-0000030B0000}"/>
    <cellStyle name="_인원계획표 _거제U-2(3차)_거제U-2(3차)_설계변경조서(병풍)2003.9_설계변경(병풍)2003.9_변경설계서" xfId="3060" xr:uid="{00000000-0005-0000-0000-0000040B0000}"/>
    <cellStyle name="_인원계획표 _거제U-2(3차)_거제U-2(3차)_설계변경조서(병풍)2003.9_설계변경(병풍)2003.9_복사본 설계변경현황" xfId="3061" xr:uid="{00000000-0005-0000-0000-0000050B0000}"/>
    <cellStyle name="_인원계획표 _거제U-2(3차)_거제U-2(3차)_설계변경조서(병풍)2003.9_설계변경(병풍)2003.9_복사본 설계변경현황_설계변경현황(병풍)" xfId="3062" xr:uid="{00000000-0005-0000-0000-0000060B0000}"/>
    <cellStyle name="_인원계획표 _거제U-2(3차)_거제U-2(3차)_설계변경조서(병풍)2003.9_설계변경(병풍)2003.9_복사본 설계변경현황_설계변경현황(병풍)_변경설계서" xfId="3063" xr:uid="{00000000-0005-0000-0000-0000070B0000}"/>
    <cellStyle name="_인원계획표 _거제U-2(3차)_거제U-2(3차)_설계변경조서(병풍)2003.9_설계변경(병풍)2003.9_복사본 설계변경현황_설계변경현황(병풍)_설계변경현황" xfId="3064" xr:uid="{00000000-0005-0000-0000-0000080B0000}"/>
    <cellStyle name="_인원계획표 _거제U-2(3차)_거제U-2(3차)_설계변경조서(병풍)2003.9_설계변경(병풍)2003.9_설계변경현황" xfId="3065" xr:uid="{00000000-0005-0000-0000-0000090B0000}"/>
    <cellStyle name="_인원계획표 _거제U-2(3차)_거제U-2(3차)_설계변경조서(병풍)2003.9_설계변경현황" xfId="3066" xr:uid="{00000000-0005-0000-0000-00000A0B0000}"/>
    <cellStyle name="_인원계획표 _거제U-2(3차)_거제U-2(3차)_설계변경현황" xfId="3067" xr:uid="{00000000-0005-0000-0000-00000B0B0000}"/>
    <cellStyle name="_인원계획표 _거제U-2(3차)_변경설계서" xfId="3068" xr:uid="{00000000-0005-0000-0000-00000C0B0000}"/>
    <cellStyle name="_인원계획표 _거제U-2(3차)_복사본 설계변경현황" xfId="3069" xr:uid="{00000000-0005-0000-0000-00000D0B0000}"/>
    <cellStyle name="_인원계획표 _거제U-2(3차)_복사본 설계변경현황_설계변경현황(병풍)" xfId="3070" xr:uid="{00000000-0005-0000-0000-00000E0B0000}"/>
    <cellStyle name="_인원계획표 _거제U-2(3차)_복사본 설계변경현황_설계변경현황(병풍)_변경설계서" xfId="3071" xr:uid="{00000000-0005-0000-0000-00000F0B0000}"/>
    <cellStyle name="_인원계획표 _거제U-2(3차)_복사본 설계변경현황_설계변경현황(병풍)_설계변경현황" xfId="3072" xr:uid="{00000000-0005-0000-0000-0000100B0000}"/>
    <cellStyle name="_인원계획표 _거제U-2(3차)_서후-평은(투찰)" xfId="3073" xr:uid="{00000000-0005-0000-0000-0000110B0000}"/>
    <cellStyle name="_인원계획표 _거제U-2(3차)_서후-평은(투찰)_변경설계서" xfId="3074" xr:uid="{00000000-0005-0000-0000-0000120B0000}"/>
    <cellStyle name="_인원계획표 _거제U-2(3차)_서후-평은(투찰)_복사본 설계변경현황" xfId="3075" xr:uid="{00000000-0005-0000-0000-0000130B0000}"/>
    <cellStyle name="_인원계획표 _거제U-2(3차)_서후-평은(투찰)_복사본 설계변경현황_설계변경현황(병풍)" xfId="3076" xr:uid="{00000000-0005-0000-0000-0000140B0000}"/>
    <cellStyle name="_인원계획표 _거제U-2(3차)_서후-평은(투찰)_복사본 설계변경현황_설계변경현황(병풍)_변경설계서" xfId="3077" xr:uid="{00000000-0005-0000-0000-0000150B0000}"/>
    <cellStyle name="_인원계획표 _거제U-2(3차)_서후-평은(투찰)_복사본 설계변경현황_설계변경현황(병풍)_설계변경현황" xfId="3078" xr:uid="{00000000-0005-0000-0000-0000160B0000}"/>
    <cellStyle name="_인원계획표 _거제U-2(3차)_서후-평은(투찰)_설계변경조서(병풍)2003.9" xfId="3079" xr:uid="{00000000-0005-0000-0000-0000170B0000}"/>
    <cellStyle name="_인원계획표 _거제U-2(3차)_서후-평은(투찰)_설계변경조서(병풍)2003.9_변경설계서" xfId="3080" xr:uid="{00000000-0005-0000-0000-0000180B0000}"/>
    <cellStyle name="_인원계획표 _거제U-2(3차)_서후-평은(투찰)_설계변경조서(병풍)2003.9_복사본 설계변경현황" xfId="3081" xr:uid="{00000000-0005-0000-0000-0000190B0000}"/>
    <cellStyle name="_인원계획표 _거제U-2(3차)_서후-평은(투찰)_설계변경조서(병풍)2003.9_복사본 설계변경현황_설계변경현황(병풍)" xfId="3082" xr:uid="{00000000-0005-0000-0000-00001A0B0000}"/>
    <cellStyle name="_인원계획표 _거제U-2(3차)_서후-평은(투찰)_설계변경조서(병풍)2003.9_복사본 설계변경현황_설계변경현황(병풍)_변경설계서" xfId="3083" xr:uid="{00000000-0005-0000-0000-00001B0B0000}"/>
    <cellStyle name="_인원계획표 _거제U-2(3차)_서후-평은(투찰)_설계변경조서(병풍)2003.9_복사본 설계변경현황_설계변경현황(병풍)_설계변경현황" xfId="3084" xr:uid="{00000000-0005-0000-0000-00001C0B0000}"/>
    <cellStyle name="_인원계획표 _거제U-2(3차)_서후-평은(투찰)_설계변경조서(병풍)2003.9_설계변경(병풍)2003.9" xfId="3085" xr:uid="{00000000-0005-0000-0000-00001D0B0000}"/>
    <cellStyle name="_인원계획표 _거제U-2(3차)_서후-평은(투찰)_설계변경조서(병풍)2003.9_설계변경(병풍)2003.9_변경설계서" xfId="3086" xr:uid="{00000000-0005-0000-0000-00001E0B0000}"/>
    <cellStyle name="_인원계획표 _거제U-2(3차)_서후-평은(투찰)_설계변경조서(병풍)2003.9_설계변경(병풍)2003.9_복사본 설계변경현황" xfId="3087" xr:uid="{00000000-0005-0000-0000-00001F0B0000}"/>
    <cellStyle name="_인원계획표 _거제U-2(3차)_서후-평은(투찰)_설계변경조서(병풍)2003.9_설계변경(병풍)2003.9_복사본 설계변경현황_설계변경현황(병풍)" xfId="3088" xr:uid="{00000000-0005-0000-0000-0000200B0000}"/>
    <cellStyle name="_인원계획표 _거제U-2(3차)_서후-평은(투찰)_설계변경조서(병풍)2003.9_설계변경(병풍)2003.9_복사본 설계변경현황_설계변경현황(병풍)_변경설계서" xfId="3089" xr:uid="{00000000-0005-0000-0000-0000210B0000}"/>
    <cellStyle name="_인원계획표 _거제U-2(3차)_서후-평은(투찰)_설계변경조서(병풍)2003.9_설계변경(병풍)2003.9_복사본 설계변경현황_설계변경현황(병풍)_설계변경현황" xfId="3090" xr:uid="{00000000-0005-0000-0000-0000220B0000}"/>
    <cellStyle name="_인원계획표 _거제U-2(3차)_서후-평은(투찰)_설계변경조서(병풍)2003.9_설계변경(병풍)2003.9_설계변경현황" xfId="3091" xr:uid="{00000000-0005-0000-0000-0000230B0000}"/>
    <cellStyle name="_인원계획표 _거제U-2(3차)_서후-평은(투찰)_설계변경조서(병풍)2003.9_설계변경현황" xfId="3092" xr:uid="{00000000-0005-0000-0000-0000240B0000}"/>
    <cellStyle name="_인원계획표 _거제U-2(3차)_서후-평은(투찰)_설계변경현황" xfId="3093" xr:uid="{00000000-0005-0000-0000-0000250B0000}"/>
    <cellStyle name="_인원계획표 _거제U-2(3차)_설계변경조서(병풍)2003.9" xfId="3094" xr:uid="{00000000-0005-0000-0000-0000260B0000}"/>
    <cellStyle name="_인원계획표 _거제U-2(3차)_설계변경조서(병풍)2003.9_변경설계서" xfId="3095" xr:uid="{00000000-0005-0000-0000-0000270B0000}"/>
    <cellStyle name="_인원계획표 _거제U-2(3차)_설계변경조서(병풍)2003.9_복사본 설계변경현황" xfId="3096" xr:uid="{00000000-0005-0000-0000-0000280B0000}"/>
    <cellStyle name="_인원계획표 _거제U-2(3차)_설계변경조서(병풍)2003.9_복사본 설계변경현황_설계변경현황(병풍)" xfId="3097" xr:uid="{00000000-0005-0000-0000-0000290B0000}"/>
    <cellStyle name="_인원계획표 _거제U-2(3차)_설계변경조서(병풍)2003.9_복사본 설계변경현황_설계변경현황(병풍)_변경설계서" xfId="3098" xr:uid="{00000000-0005-0000-0000-00002A0B0000}"/>
    <cellStyle name="_인원계획표 _거제U-2(3차)_설계변경조서(병풍)2003.9_복사본 설계변경현황_설계변경현황(병풍)_설계변경현황" xfId="3099" xr:uid="{00000000-0005-0000-0000-00002B0B0000}"/>
    <cellStyle name="_인원계획표 _거제U-2(3차)_설계변경조서(병풍)2003.9_설계변경(병풍)2003.9" xfId="3100" xr:uid="{00000000-0005-0000-0000-00002C0B0000}"/>
    <cellStyle name="_인원계획표 _거제U-2(3차)_설계변경조서(병풍)2003.9_설계변경(병풍)2003.9_변경설계서" xfId="3101" xr:uid="{00000000-0005-0000-0000-00002D0B0000}"/>
    <cellStyle name="_인원계획표 _거제U-2(3차)_설계변경조서(병풍)2003.9_설계변경(병풍)2003.9_복사본 설계변경현황" xfId="3102" xr:uid="{00000000-0005-0000-0000-00002E0B0000}"/>
    <cellStyle name="_인원계획표 _거제U-2(3차)_설계변경조서(병풍)2003.9_설계변경(병풍)2003.9_복사본 설계변경현황_설계변경현황(병풍)" xfId="3103" xr:uid="{00000000-0005-0000-0000-00002F0B0000}"/>
    <cellStyle name="_인원계획표 _거제U-2(3차)_설계변경조서(병풍)2003.9_설계변경(병풍)2003.9_복사본 설계변경현황_설계변경현황(병풍)_변경설계서" xfId="3104" xr:uid="{00000000-0005-0000-0000-0000300B0000}"/>
    <cellStyle name="_인원계획표 _거제U-2(3차)_설계변경조서(병풍)2003.9_설계변경(병풍)2003.9_복사본 설계변경현황_설계변경현황(병풍)_설계변경현황" xfId="3105" xr:uid="{00000000-0005-0000-0000-0000310B0000}"/>
    <cellStyle name="_인원계획표 _거제U-2(3차)_설계변경조서(병풍)2003.9_설계변경(병풍)2003.9_설계변경현황" xfId="3106" xr:uid="{00000000-0005-0000-0000-0000320B0000}"/>
    <cellStyle name="_인원계획표 _거제U-2(3차)_설계변경조서(병풍)2003.9_설계변경현황" xfId="3107" xr:uid="{00000000-0005-0000-0000-0000330B0000}"/>
    <cellStyle name="_인원계획표 _거제U-2(3차)_설계변경현황" xfId="3108" xr:uid="{00000000-0005-0000-0000-0000340B0000}"/>
    <cellStyle name="_인원계획표 _변경설계서" xfId="3109" xr:uid="{00000000-0005-0000-0000-0000350B0000}"/>
    <cellStyle name="_인원계획표 _복사본 설계변경현황" xfId="3110" xr:uid="{00000000-0005-0000-0000-0000360B0000}"/>
    <cellStyle name="_인원계획표 _복사본 설계변경현황_설계변경현황(병풍)" xfId="3111" xr:uid="{00000000-0005-0000-0000-0000370B0000}"/>
    <cellStyle name="_인원계획표 _복사본 설계변경현황_설계변경현황(병풍)_변경설계서" xfId="3112" xr:uid="{00000000-0005-0000-0000-0000380B0000}"/>
    <cellStyle name="_인원계획표 _복사본 설계변경현황_설계변경현황(병풍)_설계변경현황" xfId="3113" xr:uid="{00000000-0005-0000-0000-0000390B0000}"/>
    <cellStyle name="_인원계획표 _서후-평은(투찰)" xfId="3114" xr:uid="{00000000-0005-0000-0000-00003A0B0000}"/>
    <cellStyle name="_인원계획표 _서후-평은(투찰)_변경설계서" xfId="3115" xr:uid="{00000000-0005-0000-0000-00003B0B0000}"/>
    <cellStyle name="_인원계획표 _서후-평은(투찰)_복사본 설계변경현황" xfId="3116" xr:uid="{00000000-0005-0000-0000-00003C0B0000}"/>
    <cellStyle name="_인원계획표 _서후-평은(투찰)_복사본 설계변경현황_설계변경현황(병풍)" xfId="3117" xr:uid="{00000000-0005-0000-0000-00003D0B0000}"/>
    <cellStyle name="_인원계획표 _서후-평은(투찰)_복사본 설계변경현황_설계변경현황(병풍)_변경설계서" xfId="3118" xr:uid="{00000000-0005-0000-0000-00003E0B0000}"/>
    <cellStyle name="_인원계획표 _서후-평은(투찰)_복사본 설계변경현황_설계변경현황(병풍)_설계변경현황" xfId="3119" xr:uid="{00000000-0005-0000-0000-00003F0B0000}"/>
    <cellStyle name="_인원계획표 _서후-평은(투찰)_설계변경조서(병풍)2003.9" xfId="3120" xr:uid="{00000000-0005-0000-0000-0000400B0000}"/>
    <cellStyle name="_인원계획표 _서후-평은(투찰)_설계변경조서(병풍)2003.9_변경설계서" xfId="3121" xr:uid="{00000000-0005-0000-0000-0000410B0000}"/>
    <cellStyle name="_인원계획표 _서후-평은(투찰)_설계변경조서(병풍)2003.9_복사본 설계변경현황" xfId="3122" xr:uid="{00000000-0005-0000-0000-0000420B0000}"/>
    <cellStyle name="_인원계획표 _서후-평은(투찰)_설계변경조서(병풍)2003.9_복사본 설계변경현황_설계변경현황(병풍)" xfId="3123" xr:uid="{00000000-0005-0000-0000-0000430B0000}"/>
    <cellStyle name="_인원계획표 _서후-평은(투찰)_설계변경조서(병풍)2003.9_복사본 설계변경현황_설계변경현황(병풍)_변경설계서" xfId="3124" xr:uid="{00000000-0005-0000-0000-0000440B0000}"/>
    <cellStyle name="_인원계획표 _서후-평은(투찰)_설계변경조서(병풍)2003.9_복사본 설계변경현황_설계변경현황(병풍)_설계변경현황" xfId="3125" xr:uid="{00000000-0005-0000-0000-0000450B0000}"/>
    <cellStyle name="_인원계획표 _서후-평은(투찰)_설계변경조서(병풍)2003.9_설계변경(병풍)2003.9" xfId="3126" xr:uid="{00000000-0005-0000-0000-0000460B0000}"/>
    <cellStyle name="_인원계획표 _서후-평은(투찰)_설계변경조서(병풍)2003.9_설계변경(병풍)2003.9_변경설계서" xfId="3127" xr:uid="{00000000-0005-0000-0000-0000470B0000}"/>
    <cellStyle name="_인원계획표 _서후-평은(투찰)_설계변경조서(병풍)2003.9_설계변경(병풍)2003.9_복사본 설계변경현황" xfId="3128" xr:uid="{00000000-0005-0000-0000-0000480B0000}"/>
    <cellStyle name="_인원계획표 _서후-평은(투찰)_설계변경조서(병풍)2003.9_설계변경(병풍)2003.9_복사본 설계변경현황_설계변경현황(병풍)" xfId="3129" xr:uid="{00000000-0005-0000-0000-0000490B0000}"/>
    <cellStyle name="_인원계획표 _서후-평은(투찰)_설계변경조서(병풍)2003.9_설계변경(병풍)2003.9_복사본 설계변경현황_설계변경현황(병풍)_변경설계서" xfId="3130" xr:uid="{00000000-0005-0000-0000-00004A0B0000}"/>
    <cellStyle name="_인원계획표 _서후-평은(투찰)_설계변경조서(병풍)2003.9_설계변경(병풍)2003.9_복사본 설계변경현황_설계변경현황(병풍)_설계변경현황" xfId="3131" xr:uid="{00000000-0005-0000-0000-00004B0B0000}"/>
    <cellStyle name="_인원계획표 _서후-평은(투찰)_설계변경조서(병풍)2003.9_설계변경(병풍)2003.9_설계변경현황" xfId="3132" xr:uid="{00000000-0005-0000-0000-00004C0B0000}"/>
    <cellStyle name="_인원계획표 _서후-평은(투찰)_설계변경조서(병풍)2003.9_설계변경현황" xfId="3133" xr:uid="{00000000-0005-0000-0000-00004D0B0000}"/>
    <cellStyle name="_인원계획표 _서후-평은(투찰)_설계변경현황" xfId="3134" xr:uid="{00000000-0005-0000-0000-00004E0B0000}"/>
    <cellStyle name="_인원계획표 _설계변경조서(병풍)2003.9" xfId="3135" xr:uid="{00000000-0005-0000-0000-00004F0B0000}"/>
    <cellStyle name="_인원계획표 _설계변경조서(병풍)2003.9_변경설계서" xfId="3136" xr:uid="{00000000-0005-0000-0000-0000500B0000}"/>
    <cellStyle name="_인원계획표 _설계변경조서(병풍)2003.9_복사본 설계변경현황" xfId="3137" xr:uid="{00000000-0005-0000-0000-0000510B0000}"/>
    <cellStyle name="_인원계획표 _설계변경조서(병풍)2003.9_복사본 설계변경현황_설계변경현황(병풍)" xfId="3138" xr:uid="{00000000-0005-0000-0000-0000520B0000}"/>
    <cellStyle name="_인원계획표 _설계변경조서(병풍)2003.9_복사본 설계변경현황_설계변경현황(병풍)_변경설계서" xfId="3139" xr:uid="{00000000-0005-0000-0000-0000530B0000}"/>
    <cellStyle name="_인원계획표 _설계변경조서(병풍)2003.9_복사본 설계변경현황_설계변경현황(병풍)_설계변경현황" xfId="3140" xr:uid="{00000000-0005-0000-0000-0000540B0000}"/>
    <cellStyle name="_인원계획표 _설계변경조서(병풍)2003.9_설계변경(병풍)2003.9" xfId="3141" xr:uid="{00000000-0005-0000-0000-0000550B0000}"/>
    <cellStyle name="_인원계획표 _설계변경조서(병풍)2003.9_설계변경(병풍)2003.9_변경설계서" xfId="3142" xr:uid="{00000000-0005-0000-0000-0000560B0000}"/>
    <cellStyle name="_인원계획표 _설계변경조서(병풍)2003.9_설계변경(병풍)2003.9_복사본 설계변경현황" xfId="3143" xr:uid="{00000000-0005-0000-0000-0000570B0000}"/>
    <cellStyle name="_인원계획표 _설계변경조서(병풍)2003.9_설계변경(병풍)2003.9_복사본 설계변경현황_설계변경현황(병풍)" xfId="3144" xr:uid="{00000000-0005-0000-0000-0000580B0000}"/>
    <cellStyle name="_인원계획표 _설계변경조서(병풍)2003.9_설계변경(병풍)2003.9_복사본 설계변경현황_설계변경현황(병풍)_변경설계서" xfId="3145" xr:uid="{00000000-0005-0000-0000-0000590B0000}"/>
    <cellStyle name="_인원계획표 _설계변경조서(병풍)2003.9_설계변경(병풍)2003.9_복사본 설계변경현황_설계변경현황(병풍)_설계변경현황" xfId="3146" xr:uid="{00000000-0005-0000-0000-00005A0B0000}"/>
    <cellStyle name="_인원계획표 _설계변경조서(병풍)2003.9_설계변경(병풍)2003.9_설계변경현황" xfId="3147" xr:uid="{00000000-0005-0000-0000-00005B0B0000}"/>
    <cellStyle name="_인원계획표 _설계변경조서(병풍)2003.9_설계변경현황" xfId="3148" xr:uid="{00000000-0005-0000-0000-00005C0B0000}"/>
    <cellStyle name="_인원계획표 _설계변경현황" xfId="3149" xr:uid="{00000000-0005-0000-0000-00005D0B0000}"/>
    <cellStyle name="_인원계획표 _위치도" xfId="3150" xr:uid="{00000000-0005-0000-0000-00005E0B0000}"/>
    <cellStyle name="_인원계획표 _위치도_5차발주안차트" xfId="3151" xr:uid="{00000000-0005-0000-0000-00005F0B0000}"/>
    <cellStyle name="_인원계획표 _위치도_발주차트1" xfId="3152" xr:uid="{00000000-0005-0000-0000-0000600B0000}"/>
    <cellStyle name="_인원계획표 _위치도_발주차트1_5차발주안차트" xfId="3153" xr:uid="{00000000-0005-0000-0000-0000610B0000}"/>
    <cellStyle name="_인원계획표 _위치도_발주차트1_설변차트2회변경-1" xfId="3154" xr:uid="{00000000-0005-0000-0000-0000620B0000}"/>
    <cellStyle name="_인원계획표 _위치도_설변차트1" xfId="3155" xr:uid="{00000000-0005-0000-0000-0000630B0000}"/>
    <cellStyle name="_인원계획표 _위치도_설변차트1_3차공사구간변경" xfId="3156" xr:uid="{00000000-0005-0000-0000-0000640B0000}"/>
    <cellStyle name="_인원계획표 _위치도_설변차트1_3차공사구간변경_5차발주안차트" xfId="3157" xr:uid="{00000000-0005-0000-0000-0000650B0000}"/>
    <cellStyle name="_인원계획표 _위치도_설변차트1_3차공사구간변경_설변차트2회변경-1" xfId="3158" xr:uid="{00000000-0005-0000-0000-0000660B0000}"/>
    <cellStyle name="_인원계획표 _위치도_설변차트2회변경-1" xfId="3159" xr:uid="{00000000-0005-0000-0000-0000670B0000}"/>
    <cellStyle name="_인원계획표 _위치도_실정보고표지 위치도 평면도 표준도" xfId="3160" xr:uid="{00000000-0005-0000-0000-0000680B0000}"/>
    <cellStyle name="_인원계획표 _위치도_실정보고표지 위치도 평면도 표준도_5차발주안차트" xfId="3161" xr:uid="{00000000-0005-0000-0000-0000690B0000}"/>
    <cellStyle name="_인원계획표 _위치도_실정보고표지 위치도 평면도 표준도_설변차트2회변경-1" xfId="3162" xr:uid="{00000000-0005-0000-0000-00006A0B0000}"/>
    <cellStyle name="_인원계획표 _위치도_업무보고3" xfId="3163" xr:uid="{00000000-0005-0000-0000-00006B0B0000}"/>
    <cellStyle name="_인원계획표 _위치도_업무보고3_5차발주안차트" xfId="3164" xr:uid="{00000000-0005-0000-0000-00006C0B0000}"/>
    <cellStyle name="_인원계획표 _위치도_업무보고3_설변차트2회변경-1" xfId="3165" xr:uid="{00000000-0005-0000-0000-00006D0B0000}"/>
    <cellStyle name="_인원계획표 _임시" xfId="3166" xr:uid="{00000000-0005-0000-0000-00006E0B0000}"/>
    <cellStyle name="_인원계획표 _임시_3차공사구간변경" xfId="3167" xr:uid="{00000000-0005-0000-0000-00006F0B0000}"/>
    <cellStyle name="_인원계획표 _임시_3차공사구간변경_5차발주안차트" xfId="3168" xr:uid="{00000000-0005-0000-0000-0000700B0000}"/>
    <cellStyle name="_인원계획표 _임시_3차공사구간변경_설변차트2회변경-1" xfId="3169" xr:uid="{00000000-0005-0000-0000-0000710B0000}"/>
    <cellStyle name="_인원계획표 _임시_위치도" xfId="3170" xr:uid="{00000000-0005-0000-0000-0000720B0000}"/>
    <cellStyle name="_인원계획표 _임시_위치도_5차발주안차트" xfId="3171" xr:uid="{00000000-0005-0000-0000-0000730B0000}"/>
    <cellStyle name="_인원계획표 _임시_위치도_발주차트1" xfId="3172" xr:uid="{00000000-0005-0000-0000-0000740B0000}"/>
    <cellStyle name="_인원계획표 _임시_위치도_발주차트1_5차발주안차트" xfId="3173" xr:uid="{00000000-0005-0000-0000-0000750B0000}"/>
    <cellStyle name="_인원계획표 _임시_위치도_발주차트1_설변차트2회변경-1" xfId="3174" xr:uid="{00000000-0005-0000-0000-0000760B0000}"/>
    <cellStyle name="_인원계획표 _임시_위치도_설변차트1" xfId="3175" xr:uid="{00000000-0005-0000-0000-0000770B0000}"/>
    <cellStyle name="_인원계획표 _임시_위치도_설변차트1_3차공사구간변경" xfId="3176" xr:uid="{00000000-0005-0000-0000-0000780B0000}"/>
    <cellStyle name="_인원계획표 _임시_위치도_설변차트1_3차공사구간변경_5차발주안차트" xfId="3177" xr:uid="{00000000-0005-0000-0000-0000790B0000}"/>
    <cellStyle name="_인원계획표 _임시_위치도_설변차트1_3차공사구간변경_설변차트2회변경-1" xfId="3178" xr:uid="{00000000-0005-0000-0000-00007A0B0000}"/>
    <cellStyle name="_인원계획표 _임시_위치도_설변차트2회변경-1" xfId="3179" xr:uid="{00000000-0005-0000-0000-00007B0B0000}"/>
    <cellStyle name="_인원계획표 _임시_위치도_실정보고표지 위치도 평면도 표준도" xfId="3180" xr:uid="{00000000-0005-0000-0000-00007C0B0000}"/>
    <cellStyle name="_인원계획표 _임시_위치도_실정보고표지 위치도 평면도 표준도_5차발주안차트" xfId="3181" xr:uid="{00000000-0005-0000-0000-00007D0B0000}"/>
    <cellStyle name="_인원계획표 _임시_위치도_실정보고표지 위치도 평면도 표준도_설변차트2회변경-1" xfId="3182" xr:uid="{00000000-0005-0000-0000-00007E0B0000}"/>
    <cellStyle name="_인원계획표 _임시_위치도_업무보고3" xfId="3183" xr:uid="{00000000-0005-0000-0000-00007F0B0000}"/>
    <cellStyle name="_인원계획표 _임시_위치도_업무보고3_5차발주안차트" xfId="3184" xr:uid="{00000000-0005-0000-0000-0000800B0000}"/>
    <cellStyle name="_인원계획표 _임시_위치도_업무보고3_설변차트2회변경-1" xfId="3185" xr:uid="{00000000-0005-0000-0000-0000810B0000}"/>
    <cellStyle name="_인원계획표 _적격 " xfId="298" xr:uid="{00000000-0005-0000-0000-0000820B0000}"/>
    <cellStyle name="_인원계획표 _적격 _1차공정표(착공)" xfId="299" xr:uid="{00000000-0005-0000-0000-0000830B0000}"/>
    <cellStyle name="_인원계획표 _적격 _1차공정표(착공)_1차공정표(착공)" xfId="300" xr:uid="{00000000-0005-0000-0000-0000840B0000}"/>
    <cellStyle name="_인원계획표 _적격 _2차공사시공구간변경" xfId="3186" xr:uid="{00000000-0005-0000-0000-0000850B0000}"/>
    <cellStyle name="_인원계획표 _적격 _2차공사시공구간변경_5차발주안차트" xfId="3187" xr:uid="{00000000-0005-0000-0000-0000860B0000}"/>
    <cellStyle name="_인원계획표 _적격 _2차공사시공구간변경_발주차트1" xfId="3188" xr:uid="{00000000-0005-0000-0000-0000870B0000}"/>
    <cellStyle name="_인원계획표 _적격 _2차공사시공구간변경_발주차트1_5차발주안차트" xfId="3189" xr:uid="{00000000-0005-0000-0000-0000880B0000}"/>
    <cellStyle name="_인원계획표 _적격 _2차공사시공구간변경_발주차트1_설변차트2회변경-1" xfId="3190" xr:uid="{00000000-0005-0000-0000-0000890B0000}"/>
    <cellStyle name="_인원계획표 _적격 _2차공사시공구간변경_설변차트1" xfId="3191" xr:uid="{00000000-0005-0000-0000-00008A0B0000}"/>
    <cellStyle name="_인원계획표 _적격 _2차공사시공구간변경_설변차트1_3차공사구간변경" xfId="3192" xr:uid="{00000000-0005-0000-0000-00008B0B0000}"/>
    <cellStyle name="_인원계획표 _적격 _2차공사시공구간변경_설변차트1_3차공사구간변경_5차발주안차트" xfId="3193" xr:uid="{00000000-0005-0000-0000-00008C0B0000}"/>
    <cellStyle name="_인원계획표 _적격 _2차공사시공구간변경_설변차트1_3차공사구간변경_설변차트2회변경-1" xfId="3194" xr:uid="{00000000-0005-0000-0000-00008D0B0000}"/>
    <cellStyle name="_인원계획표 _적격 _2차공사시공구간변경_설변차트2회변경-1" xfId="3195" xr:uid="{00000000-0005-0000-0000-00008E0B0000}"/>
    <cellStyle name="_인원계획표 _적격 _2차공사시공구간변경2" xfId="3196" xr:uid="{00000000-0005-0000-0000-00008F0B0000}"/>
    <cellStyle name="_인원계획표 _적격 _2차공사시공구간변경2_5차발주안차트" xfId="3197" xr:uid="{00000000-0005-0000-0000-0000900B0000}"/>
    <cellStyle name="_인원계획표 _적격 _2차공사시공구간변경2_발주차트1" xfId="3198" xr:uid="{00000000-0005-0000-0000-0000910B0000}"/>
    <cellStyle name="_인원계획표 _적격 _2차공사시공구간변경2_발주차트1_5차발주안차트" xfId="3199" xr:uid="{00000000-0005-0000-0000-0000920B0000}"/>
    <cellStyle name="_인원계획표 _적격 _2차공사시공구간변경2_발주차트1_설변차트2회변경-1" xfId="3200" xr:uid="{00000000-0005-0000-0000-0000930B0000}"/>
    <cellStyle name="_인원계획표 _적격 _2차공사시공구간변경2_설변차트1" xfId="3201" xr:uid="{00000000-0005-0000-0000-0000940B0000}"/>
    <cellStyle name="_인원계획표 _적격 _2차공사시공구간변경2_설변차트1_3차공사구간변경" xfId="3202" xr:uid="{00000000-0005-0000-0000-0000950B0000}"/>
    <cellStyle name="_인원계획표 _적격 _2차공사시공구간변경2_설변차트1_3차공사구간변경_5차발주안차트" xfId="3203" xr:uid="{00000000-0005-0000-0000-0000960B0000}"/>
    <cellStyle name="_인원계획표 _적격 _2차공사시공구간변경2_설변차트1_3차공사구간변경_설변차트2회변경-1" xfId="3204" xr:uid="{00000000-0005-0000-0000-0000970B0000}"/>
    <cellStyle name="_인원계획표 _적격 _2차공사시공구간변경2_설변차트2회변경-1" xfId="3205" xr:uid="{00000000-0005-0000-0000-0000980B0000}"/>
    <cellStyle name="_인원계획표 _적격 _2차공사시공구간변경3" xfId="3206" xr:uid="{00000000-0005-0000-0000-0000990B0000}"/>
    <cellStyle name="_인원계획표 _적격 _2차공사시공구간변경3_5차발주안차트" xfId="3207" xr:uid="{00000000-0005-0000-0000-00009A0B0000}"/>
    <cellStyle name="_인원계획표 _적격 _2차공사시공구간변경3_발주차트1" xfId="3208" xr:uid="{00000000-0005-0000-0000-00009B0B0000}"/>
    <cellStyle name="_인원계획표 _적격 _2차공사시공구간변경3_발주차트1_5차발주안차트" xfId="3209" xr:uid="{00000000-0005-0000-0000-00009C0B0000}"/>
    <cellStyle name="_인원계획표 _적격 _2차공사시공구간변경3_발주차트1_설변차트2회변경-1" xfId="3210" xr:uid="{00000000-0005-0000-0000-00009D0B0000}"/>
    <cellStyle name="_인원계획표 _적격 _2차공사시공구간변경3_설변차트1" xfId="3211" xr:uid="{00000000-0005-0000-0000-00009E0B0000}"/>
    <cellStyle name="_인원계획표 _적격 _2차공사시공구간변경3_설변차트1_3차공사구간변경" xfId="3212" xr:uid="{00000000-0005-0000-0000-00009F0B0000}"/>
    <cellStyle name="_인원계획표 _적격 _2차공사시공구간변경3_설변차트1_3차공사구간변경_5차발주안차트" xfId="3213" xr:uid="{00000000-0005-0000-0000-0000A00B0000}"/>
    <cellStyle name="_인원계획표 _적격 _2차공사시공구간변경3_설변차트1_3차공사구간변경_설변차트2회변경-1" xfId="3214" xr:uid="{00000000-0005-0000-0000-0000A10B0000}"/>
    <cellStyle name="_인원계획표 _적격 _2차공사시공구간변경3_설변차트2회변경-1" xfId="3215" xr:uid="{00000000-0005-0000-0000-0000A20B0000}"/>
    <cellStyle name="_인원계획표 _적격 _3차공사구간변경" xfId="3216" xr:uid="{00000000-0005-0000-0000-0000A30B0000}"/>
    <cellStyle name="_인원계획표 _적격 _3차공사구간변경_5차발주안차트" xfId="3217" xr:uid="{00000000-0005-0000-0000-0000A40B0000}"/>
    <cellStyle name="_인원계획표 _적격 _3차공사구간변경_설변차트2회변경-1" xfId="3218" xr:uid="{00000000-0005-0000-0000-0000A50B0000}"/>
    <cellStyle name="_인원계획표 _적격 _위치도" xfId="3219" xr:uid="{00000000-0005-0000-0000-0000A60B0000}"/>
    <cellStyle name="_인원계획표 _적격 _위치도_5차발주안차트" xfId="3220" xr:uid="{00000000-0005-0000-0000-0000A70B0000}"/>
    <cellStyle name="_인원계획표 _적격 _위치도_발주차트1" xfId="3221" xr:uid="{00000000-0005-0000-0000-0000A80B0000}"/>
    <cellStyle name="_인원계획표 _적격 _위치도_발주차트1_5차발주안차트" xfId="3222" xr:uid="{00000000-0005-0000-0000-0000A90B0000}"/>
    <cellStyle name="_인원계획표 _적격 _위치도_발주차트1_설변차트2회변경-1" xfId="3223" xr:uid="{00000000-0005-0000-0000-0000AA0B0000}"/>
    <cellStyle name="_인원계획표 _적격 _위치도_설변차트1" xfId="3224" xr:uid="{00000000-0005-0000-0000-0000AB0B0000}"/>
    <cellStyle name="_인원계획표 _적격 _위치도_설변차트1_3차공사구간변경" xfId="3225" xr:uid="{00000000-0005-0000-0000-0000AC0B0000}"/>
    <cellStyle name="_인원계획표 _적격 _위치도_설변차트1_3차공사구간변경_5차발주안차트" xfId="3226" xr:uid="{00000000-0005-0000-0000-0000AD0B0000}"/>
    <cellStyle name="_인원계획표 _적격 _위치도_설변차트1_3차공사구간변경_설변차트2회변경-1" xfId="3227" xr:uid="{00000000-0005-0000-0000-0000AE0B0000}"/>
    <cellStyle name="_인원계획표 _적격 _위치도_설변차트2회변경-1" xfId="3228" xr:uid="{00000000-0005-0000-0000-0000AF0B0000}"/>
    <cellStyle name="_인원계획표 _적격 _위치도_실정보고표지 위치도 평면도 표준도" xfId="3229" xr:uid="{00000000-0005-0000-0000-0000B00B0000}"/>
    <cellStyle name="_인원계획표 _적격 _위치도_실정보고표지 위치도 평면도 표준도_5차발주안차트" xfId="3230" xr:uid="{00000000-0005-0000-0000-0000B10B0000}"/>
    <cellStyle name="_인원계획표 _적격 _위치도_실정보고표지 위치도 평면도 표준도_설변차트2회변경-1" xfId="3231" xr:uid="{00000000-0005-0000-0000-0000B20B0000}"/>
    <cellStyle name="_인원계획표 _적격 _위치도_업무보고3" xfId="3232" xr:uid="{00000000-0005-0000-0000-0000B30B0000}"/>
    <cellStyle name="_인원계획표 _적격 _위치도_업무보고3_5차발주안차트" xfId="3233" xr:uid="{00000000-0005-0000-0000-0000B40B0000}"/>
    <cellStyle name="_인원계획표 _적격 _위치도_업무보고3_설변차트2회변경-1" xfId="3234" xr:uid="{00000000-0005-0000-0000-0000B50B0000}"/>
    <cellStyle name="_인원계획표 _적격 _임시" xfId="3235" xr:uid="{00000000-0005-0000-0000-0000B60B0000}"/>
    <cellStyle name="_인원계획표 _적격 _임시_3차공사구간변경" xfId="3236" xr:uid="{00000000-0005-0000-0000-0000B70B0000}"/>
    <cellStyle name="_인원계획표 _적격 _임시_3차공사구간변경_5차발주안차트" xfId="3237" xr:uid="{00000000-0005-0000-0000-0000B80B0000}"/>
    <cellStyle name="_인원계획표 _적격 _임시_3차공사구간변경_설변차트2회변경-1" xfId="3238" xr:uid="{00000000-0005-0000-0000-0000B90B0000}"/>
    <cellStyle name="_인원계획표 _적격 _임시_위치도" xfId="3239" xr:uid="{00000000-0005-0000-0000-0000BA0B0000}"/>
    <cellStyle name="_인원계획표 _적격 _임시_위치도_5차발주안차트" xfId="3240" xr:uid="{00000000-0005-0000-0000-0000BB0B0000}"/>
    <cellStyle name="_인원계획표 _적격 _임시_위치도_발주차트1" xfId="3241" xr:uid="{00000000-0005-0000-0000-0000BC0B0000}"/>
    <cellStyle name="_인원계획표 _적격 _임시_위치도_발주차트1_5차발주안차트" xfId="3242" xr:uid="{00000000-0005-0000-0000-0000BD0B0000}"/>
    <cellStyle name="_인원계획표 _적격 _임시_위치도_발주차트1_설변차트2회변경-1" xfId="3243" xr:uid="{00000000-0005-0000-0000-0000BE0B0000}"/>
    <cellStyle name="_인원계획표 _적격 _임시_위치도_설변차트1" xfId="3244" xr:uid="{00000000-0005-0000-0000-0000BF0B0000}"/>
    <cellStyle name="_인원계획표 _적격 _임시_위치도_설변차트1_3차공사구간변경" xfId="3245" xr:uid="{00000000-0005-0000-0000-0000C00B0000}"/>
    <cellStyle name="_인원계획표 _적격 _임시_위치도_설변차트1_3차공사구간변경_5차발주안차트" xfId="3246" xr:uid="{00000000-0005-0000-0000-0000C10B0000}"/>
    <cellStyle name="_인원계획표 _적격 _임시_위치도_설변차트1_3차공사구간변경_설변차트2회변경-1" xfId="3247" xr:uid="{00000000-0005-0000-0000-0000C20B0000}"/>
    <cellStyle name="_인원계획표 _적격 _임시_위치도_설변차트2회변경-1" xfId="3248" xr:uid="{00000000-0005-0000-0000-0000C30B0000}"/>
    <cellStyle name="_인원계획표 _적격 _임시_위치도_실정보고표지 위치도 평면도 표준도" xfId="3249" xr:uid="{00000000-0005-0000-0000-0000C40B0000}"/>
    <cellStyle name="_인원계획표 _적격 _임시_위치도_실정보고표지 위치도 평면도 표준도_5차발주안차트" xfId="3250" xr:uid="{00000000-0005-0000-0000-0000C50B0000}"/>
    <cellStyle name="_인원계획표 _적격 _임시_위치도_실정보고표지 위치도 평면도 표준도_설변차트2회변경-1" xfId="3251" xr:uid="{00000000-0005-0000-0000-0000C60B0000}"/>
    <cellStyle name="_인원계획표 _적격 _임시_위치도_업무보고3" xfId="3252" xr:uid="{00000000-0005-0000-0000-0000C70B0000}"/>
    <cellStyle name="_인원계획표 _적격 _임시_위치도_업무보고3_5차발주안차트" xfId="3253" xr:uid="{00000000-0005-0000-0000-0000C80B0000}"/>
    <cellStyle name="_인원계획표 _적격 _임시_위치도_업무보고3_설변차트2회변경-1" xfId="3254" xr:uid="{00000000-0005-0000-0000-0000C90B0000}"/>
    <cellStyle name="_인원계획표 _적격 _홍보지구2004내역서" xfId="7569" xr:uid="{00000000-0005-0000-0000-0000CA0B0000}"/>
    <cellStyle name="_인원계획표 _적격 _홍보지구2004내역서(기성)" xfId="7570" xr:uid="{00000000-0005-0000-0000-0000CB0B0000}"/>
    <cellStyle name="_인원계획표 _적격 _홍보지구계약내역서(총괄)" xfId="7571" xr:uid="{00000000-0005-0000-0000-0000CC0B0000}"/>
    <cellStyle name="_인원계획표 _적격 _홍보지구오천공구하자공종분할내역" xfId="7572" xr:uid="{00000000-0005-0000-0000-0000CD0B0000}"/>
    <cellStyle name="_인원계획표 _진월 공내역서" xfId="3255" xr:uid="{00000000-0005-0000-0000-0000CE0B0000}"/>
    <cellStyle name="_인원계획표 _진월 공내역서_변경설계서" xfId="3256" xr:uid="{00000000-0005-0000-0000-0000CF0B0000}"/>
    <cellStyle name="_인원계획표 _진월 공내역서_복사본 설계변경현황" xfId="3257" xr:uid="{00000000-0005-0000-0000-0000D00B0000}"/>
    <cellStyle name="_인원계획표 _진월 공내역서_복사본 설계변경현황_설계변경현황(병풍)" xfId="3258" xr:uid="{00000000-0005-0000-0000-0000D10B0000}"/>
    <cellStyle name="_인원계획표 _진월 공내역서_복사본 설계변경현황_설계변경현황(병풍)_변경설계서" xfId="3259" xr:uid="{00000000-0005-0000-0000-0000D20B0000}"/>
    <cellStyle name="_인원계획표 _진월 공내역서_복사본 설계변경현황_설계변경현황(병풍)_설계변경현황" xfId="3260" xr:uid="{00000000-0005-0000-0000-0000D30B0000}"/>
    <cellStyle name="_인원계획표 _진월 공내역서_서후-평은(투찰)" xfId="3261" xr:uid="{00000000-0005-0000-0000-0000D40B0000}"/>
    <cellStyle name="_인원계획표 _진월 공내역서_서후-평은(투찰)_변경설계서" xfId="3262" xr:uid="{00000000-0005-0000-0000-0000D50B0000}"/>
    <cellStyle name="_인원계획표 _진월 공내역서_서후-평은(투찰)_복사본 설계변경현황" xfId="3263" xr:uid="{00000000-0005-0000-0000-0000D60B0000}"/>
    <cellStyle name="_인원계획표 _진월 공내역서_서후-평은(투찰)_복사본 설계변경현황_설계변경현황(병풍)" xfId="3264" xr:uid="{00000000-0005-0000-0000-0000D70B0000}"/>
    <cellStyle name="_인원계획표 _진월 공내역서_서후-평은(투찰)_복사본 설계변경현황_설계변경현황(병풍)_변경설계서" xfId="3265" xr:uid="{00000000-0005-0000-0000-0000D80B0000}"/>
    <cellStyle name="_인원계획표 _진월 공내역서_서후-평은(투찰)_복사본 설계변경현황_설계변경현황(병풍)_설계변경현황" xfId="3266" xr:uid="{00000000-0005-0000-0000-0000D90B0000}"/>
    <cellStyle name="_인원계획표 _진월 공내역서_서후-평은(투찰)_설계변경조서(병풍)2003.9" xfId="3267" xr:uid="{00000000-0005-0000-0000-0000DA0B0000}"/>
    <cellStyle name="_인원계획표 _진월 공내역서_서후-평은(투찰)_설계변경조서(병풍)2003.9_변경설계서" xfId="3268" xr:uid="{00000000-0005-0000-0000-0000DB0B0000}"/>
    <cellStyle name="_인원계획표 _진월 공내역서_서후-평은(투찰)_설계변경조서(병풍)2003.9_복사본 설계변경현황" xfId="3269" xr:uid="{00000000-0005-0000-0000-0000DC0B0000}"/>
    <cellStyle name="_인원계획표 _진월 공내역서_서후-평은(투찰)_설계변경조서(병풍)2003.9_복사본 설계변경현황_설계변경현황(병풍)" xfId="3270" xr:uid="{00000000-0005-0000-0000-0000DD0B0000}"/>
    <cellStyle name="_인원계획표 _진월 공내역서_서후-평은(투찰)_설계변경조서(병풍)2003.9_복사본 설계변경현황_설계변경현황(병풍)_변경설계서" xfId="3271" xr:uid="{00000000-0005-0000-0000-0000DE0B0000}"/>
    <cellStyle name="_인원계획표 _진월 공내역서_서후-평은(투찰)_설계변경조서(병풍)2003.9_복사본 설계변경현황_설계변경현황(병풍)_설계변경현황" xfId="3272" xr:uid="{00000000-0005-0000-0000-0000DF0B0000}"/>
    <cellStyle name="_인원계획표 _진월 공내역서_서후-평은(투찰)_설계변경조서(병풍)2003.9_설계변경(병풍)2003.9" xfId="3273" xr:uid="{00000000-0005-0000-0000-0000E00B0000}"/>
    <cellStyle name="_인원계획표 _진월 공내역서_서후-평은(투찰)_설계변경조서(병풍)2003.9_설계변경(병풍)2003.9_변경설계서" xfId="3274" xr:uid="{00000000-0005-0000-0000-0000E10B0000}"/>
    <cellStyle name="_인원계획표 _진월 공내역서_서후-평은(투찰)_설계변경조서(병풍)2003.9_설계변경(병풍)2003.9_복사본 설계변경현황" xfId="3275" xr:uid="{00000000-0005-0000-0000-0000E20B0000}"/>
    <cellStyle name="_인원계획표 _진월 공내역서_서후-평은(투찰)_설계변경조서(병풍)2003.9_설계변경(병풍)2003.9_복사본 설계변경현황_설계변경현황(병풍)" xfId="3276" xr:uid="{00000000-0005-0000-0000-0000E30B0000}"/>
    <cellStyle name="_인원계획표 _진월 공내역서_서후-평은(투찰)_설계변경조서(병풍)2003.9_설계변경(병풍)2003.9_복사본 설계변경현황_설계변경현황(병풍)_변경설계서" xfId="3277" xr:uid="{00000000-0005-0000-0000-0000E40B0000}"/>
    <cellStyle name="_인원계획표 _진월 공내역서_서후-평은(투찰)_설계변경조서(병풍)2003.9_설계변경(병풍)2003.9_복사본 설계변경현황_설계변경현황(병풍)_설계변경현황" xfId="3278" xr:uid="{00000000-0005-0000-0000-0000E50B0000}"/>
    <cellStyle name="_인원계획표 _진월 공내역서_서후-평은(투찰)_설계변경조서(병풍)2003.9_설계변경(병풍)2003.9_설계변경현황" xfId="3279" xr:uid="{00000000-0005-0000-0000-0000E60B0000}"/>
    <cellStyle name="_인원계획표 _진월 공내역서_서후-평은(투찰)_설계변경조서(병풍)2003.9_설계변경현황" xfId="3280" xr:uid="{00000000-0005-0000-0000-0000E70B0000}"/>
    <cellStyle name="_인원계획표 _진월 공내역서_서후-평은(투찰)_설계변경현황" xfId="3281" xr:uid="{00000000-0005-0000-0000-0000E80B0000}"/>
    <cellStyle name="_인원계획표 _진월 공내역서_설계변경조서(병풍)2003.9" xfId="3282" xr:uid="{00000000-0005-0000-0000-0000E90B0000}"/>
    <cellStyle name="_인원계획표 _진월 공내역서_설계변경조서(병풍)2003.9_변경설계서" xfId="3283" xr:uid="{00000000-0005-0000-0000-0000EA0B0000}"/>
    <cellStyle name="_인원계획표 _진월 공내역서_설계변경조서(병풍)2003.9_복사본 설계변경현황" xfId="3284" xr:uid="{00000000-0005-0000-0000-0000EB0B0000}"/>
    <cellStyle name="_인원계획표 _진월 공내역서_설계변경조서(병풍)2003.9_복사본 설계변경현황_설계변경현황(병풍)" xfId="3285" xr:uid="{00000000-0005-0000-0000-0000EC0B0000}"/>
    <cellStyle name="_인원계획표 _진월 공내역서_설계변경조서(병풍)2003.9_복사본 설계변경현황_설계변경현황(병풍)_변경설계서" xfId="3286" xr:uid="{00000000-0005-0000-0000-0000ED0B0000}"/>
    <cellStyle name="_인원계획표 _진월 공내역서_설계변경조서(병풍)2003.9_복사본 설계변경현황_설계변경현황(병풍)_설계변경현황" xfId="3287" xr:uid="{00000000-0005-0000-0000-0000EE0B0000}"/>
    <cellStyle name="_인원계획표 _진월 공내역서_설계변경조서(병풍)2003.9_설계변경(병풍)2003.9" xfId="3288" xr:uid="{00000000-0005-0000-0000-0000EF0B0000}"/>
    <cellStyle name="_인원계획표 _진월 공내역서_설계변경조서(병풍)2003.9_설계변경(병풍)2003.9_변경설계서" xfId="3289" xr:uid="{00000000-0005-0000-0000-0000F00B0000}"/>
    <cellStyle name="_인원계획표 _진월 공내역서_설계변경조서(병풍)2003.9_설계변경(병풍)2003.9_복사본 설계변경현황" xfId="3290" xr:uid="{00000000-0005-0000-0000-0000F10B0000}"/>
    <cellStyle name="_인원계획표 _진월 공내역서_설계변경조서(병풍)2003.9_설계변경(병풍)2003.9_복사본 설계변경현황_설계변경현황(병풍)" xfId="3291" xr:uid="{00000000-0005-0000-0000-0000F20B0000}"/>
    <cellStyle name="_인원계획표 _진월 공내역서_설계변경조서(병풍)2003.9_설계변경(병풍)2003.9_복사본 설계변경현황_설계변경현황(병풍)_변경설계서" xfId="3292" xr:uid="{00000000-0005-0000-0000-0000F30B0000}"/>
    <cellStyle name="_인원계획표 _진월 공내역서_설계변경조서(병풍)2003.9_설계변경(병풍)2003.9_복사본 설계변경현황_설계변경현황(병풍)_설계변경현황" xfId="3293" xr:uid="{00000000-0005-0000-0000-0000F40B0000}"/>
    <cellStyle name="_인원계획표 _진월 공내역서_설계변경조서(병풍)2003.9_설계변경(병풍)2003.9_설계변경현황" xfId="3294" xr:uid="{00000000-0005-0000-0000-0000F50B0000}"/>
    <cellStyle name="_인원계획표 _진월 공내역서_설계변경조서(병풍)2003.9_설계변경현황" xfId="3295" xr:uid="{00000000-0005-0000-0000-0000F60B0000}"/>
    <cellStyle name="_인원계획표 _진월 공내역서_설계변경현황" xfId="3296" xr:uid="{00000000-0005-0000-0000-0000F70B0000}"/>
    <cellStyle name="_인원계획표 _홍보지구2004내역서" xfId="7573" xr:uid="{00000000-0005-0000-0000-0000F80B0000}"/>
    <cellStyle name="_인원계획표 _홍보지구2004내역서(기성)" xfId="7574" xr:uid="{00000000-0005-0000-0000-0000F90B0000}"/>
    <cellStyle name="_인원계획표 _홍보지구계약내역서(총괄)" xfId="7575" xr:uid="{00000000-0005-0000-0000-0000FA0B0000}"/>
    <cellStyle name="_인원계획표 _홍보지구오천공구하자공종분할내역" xfId="7576" xr:uid="{00000000-0005-0000-0000-0000FB0B0000}"/>
    <cellStyle name="_일반관리비 명세서 양식(최종)" xfId="7577" xr:uid="{00000000-0005-0000-0000-0000FC0B0000}"/>
    <cellStyle name="_임시" xfId="3297" xr:uid="{00000000-0005-0000-0000-0000FD0B0000}"/>
    <cellStyle name="_임시_3차공사구간변경" xfId="3298" xr:uid="{00000000-0005-0000-0000-0000FE0B0000}"/>
    <cellStyle name="_임시_3차공사구간변경_5차발주안차트" xfId="3299" xr:uid="{00000000-0005-0000-0000-0000FF0B0000}"/>
    <cellStyle name="_임시_3차공사구간변경_설변차트2회변경-1" xfId="3300" xr:uid="{00000000-0005-0000-0000-0000000C0000}"/>
    <cellStyle name="_임시_위치도" xfId="3301" xr:uid="{00000000-0005-0000-0000-0000010C0000}"/>
    <cellStyle name="_임시_위치도_5차발주안차트" xfId="3302" xr:uid="{00000000-0005-0000-0000-0000020C0000}"/>
    <cellStyle name="_임시_위치도_발주차트1" xfId="3303" xr:uid="{00000000-0005-0000-0000-0000030C0000}"/>
    <cellStyle name="_임시_위치도_발주차트1_5차발주안차트" xfId="3304" xr:uid="{00000000-0005-0000-0000-0000040C0000}"/>
    <cellStyle name="_임시_위치도_발주차트1_설변차트2회변경-1" xfId="3305" xr:uid="{00000000-0005-0000-0000-0000050C0000}"/>
    <cellStyle name="_임시_위치도_설변차트1" xfId="3306" xr:uid="{00000000-0005-0000-0000-0000060C0000}"/>
    <cellStyle name="_임시_위치도_설변차트1_3차공사구간변경" xfId="3307" xr:uid="{00000000-0005-0000-0000-0000070C0000}"/>
    <cellStyle name="_임시_위치도_설변차트1_3차공사구간변경_5차발주안차트" xfId="3308" xr:uid="{00000000-0005-0000-0000-0000080C0000}"/>
    <cellStyle name="_임시_위치도_설변차트1_3차공사구간변경_설변차트2회변경-1" xfId="3309" xr:uid="{00000000-0005-0000-0000-0000090C0000}"/>
    <cellStyle name="_임시_위치도_설변차트2회변경-1" xfId="3310" xr:uid="{00000000-0005-0000-0000-00000A0C0000}"/>
    <cellStyle name="_임시_위치도_실정보고표지 위치도 평면도 표준도" xfId="3311" xr:uid="{00000000-0005-0000-0000-00000B0C0000}"/>
    <cellStyle name="_임시_위치도_실정보고표지 위치도 평면도 표준도_5차발주안차트" xfId="3312" xr:uid="{00000000-0005-0000-0000-00000C0C0000}"/>
    <cellStyle name="_임시_위치도_실정보고표지 위치도 평면도 표준도_설변차트2회변경-1" xfId="3313" xr:uid="{00000000-0005-0000-0000-00000D0C0000}"/>
    <cellStyle name="_임시_위치도_업무보고3" xfId="3314" xr:uid="{00000000-0005-0000-0000-00000E0C0000}"/>
    <cellStyle name="_임시_위치도_업무보고3_5차발주안차트" xfId="3315" xr:uid="{00000000-0005-0000-0000-00000F0C0000}"/>
    <cellStyle name="_임시_위치도_업무보고3_설변차트2회변경-1" xfId="3316" xr:uid="{00000000-0005-0000-0000-0000100C0000}"/>
    <cellStyle name="_입찰표지 " xfId="301" xr:uid="{00000000-0005-0000-0000-0000110C0000}"/>
    <cellStyle name="_입찰표지 _1차공정표(착공)" xfId="302" xr:uid="{00000000-0005-0000-0000-0000120C0000}"/>
    <cellStyle name="_입찰표지 _1차공정표(착공)_1차공정표(착공)" xfId="303" xr:uid="{00000000-0005-0000-0000-0000130C0000}"/>
    <cellStyle name="_입찰표지 _2차공사시공구간변경" xfId="3317" xr:uid="{00000000-0005-0000-0000-0000140C0000}"/>
    <cellStyle name="_입찰표지 _2차공사시공구간변경_5차발주안차트" xfId="3318" xr:uid="{00000000-0005-0000-0000-0000150C0000}"/>
    <cellStyle name="_입찰표지 _2차공사시공구간변경_발주차트1" xfId="3319" xr:uid="{00000000-0005-0000-0000-0000160C0000}"/>
    <cellStyle name="_입찰표지 _2차공사시공구간변경_발주차트1_5차발주안차트" xfId="3320" xr:uid="{00000000-0005-0000-0000-0000170C0000}"/>
    <cellStyle name="_입찰표지 _2차공사시공구간변경_발주차트1_설변차트2회변경-1" xfId="3321" xr:uid="{00000000-0005-0000-0000-0000180C0000}"/>
    <cellStyle name="_입찰표지 _2차공사시공구간변경_설변차트1" xfId="3322" xr:uid="{00000000-0005-0000-0000-0000190C0000}"/>
    <cellStyle name="_입찰표지 _2차공사시공구간변경_설변차트1_3차공사구간변경" xfId="3323" xr:uid="{00000000-0005-0000-0000-00001A0C0000}"/>
    <cellStyle name="_입찰표지 _2차공사시공구간변경_설변차트1_3차공사구간변경_5차발주안차트" xfId="3324" xr:uid="{00000000-0005-0000-0000-00001B0C0000}"/>
    <cellStyle name="_입찰표지 _2차공사시공구간변경_설변차트1_3차공사구간변경_설변차트2회변경-1" xfId="3325" xr:uid="{00000000-0005-0000-0000-00001C0C0000}"/>
    <cellStyle name="_입찰표지 _2차공사시공구간변경_설변차트2회변경-1" xfId="3326" xr:uid="{00000000-0005-0000-0000-00001D0C0000}"/>
    <cellStyle name="_입찰표지 _2차공사시공구간변경2" xfId="3327" xr:uid="{00000000-0005-0000-0000-00001E0C0000}"/>
    <cellStyle name="_입찰표지 _2차공사시공구간변경2_5차발주안차트" xfId="3328" xr:uid="{00000000-0005-0000-0000-00001F0C0000}"/>
    <cellStyle name="_입찰표지 _2차공사시공구간변경2_발주차트1" xfId="3329" xr:uid="{00000000-0005-0000-0000-0000200C0000}"/>
    <cellStyle name="_입찰표지 _2차공사시공구간변경2_발주차트1_5차발주안차트" xfId="3330" xr:uid="{00000000-0005-0000-0000-0000210C0000}"/>
    <cellStyle name="_입찰표지 _2차공사시공구간변경2_발주차트1_설변차트2회변경-1" xfId="3331" xr:uid="{00000000-0005-0000-0000-0000220C0000}"/>
    <cellStyle name="_입찰표지 _2차공사시공구간변경2_설변차트1" xfId="3332" xr:uid="{00000000-0005-0000-0000-0000230C0000}"/>
    <cellStyle name="_입찰표지 _2차공사시공구간변경2_설변차트1_3차공사구간변경" xfId="3333" xr:uid="{00000000-0005-0000-0000-0000240C0000}"/>
    <cellStyle name="_입찰표지 _2차공사시공구간변경2_설변차트1_3차공사구간변경_5차발주안차트" xfId="3334" xr:uid="{00000000-0005-0000-0000-0000250C0000}"/>
    <cellStyle name="_입찰표지 _2차공사시공구간변경2_설변차트1_3차공사구간변경_설변차트2회변경-1" xfId="3335" xr:uid="{00000000-0005-0000-0000-0000260C0000}"/>
    <cellStyle name="_입찰표지 _2차공사시공구간변경2_설변차트2회변경-1" xfId="3336" xr:uid="{00000000-0005-0000-0000-0000270C0000}"/>
    <cellStyle name="_입찰표지 _2차공사시공구간변경3" xfId="3337" xr:uid="{00000000-0005-0000-0000-0000280C0000}"/>
    <cellStyle name="_입찰표지 _2차공사시공구간변경3_5차발주안차트" xfId="3338" xr:uid="{00000000-0005-0000-0000-0000290C0000}"/>
    <cellStyle name="_입찰표지 _2차공사시공구간변경3_발주차트1" xfId="3339" xr:uid="{00000000-0005-0000-0000-00002A0C0000}"/>
    <cellStyle name="_입찰표지 _2차공사시공구간변경3_발주차트1_5차발주안차트" xfId="3340" xr:uid="{00000000-0005-0000-0000-00002B0C0000}"/>
    <cellStyle name="_입찰표지 _2차공사시공구간변경3_발주차트1_설변차트2회변경-1" xfId="3341" xr:uid="{00000000-0005-0000-0000-00002C0C0000}"/>
    <cellStyle name="_입찰표지 _2차공사시공구간변경3_설변차트1" xfId="3342" xr:uid="{00000000-0005-0000-0000-00002D0C0000}"/>
    <cellStyle name="_입찰표지 _2차공사시공구간변경3_설변차트1_3차공사구간변경" xfId="3343" xr:uid="{00000000-0005-0000-0000-00002E0C0000}"/>
    <cellStyle name="_입찰표지 _2차공사시공구간변경3_설변차트1_3차공사구간변경_5차발주안차트" xfId="3344" xr:uid="{00000000-0005-0000-0000-00002F0C0000}"/>
    <cellStyle name="_입찰표지 _2차공사시공구간변경3_설변차트1_3차공사구간변경_설변차트2회변경-1" xfId="3345" xr:uid="{00000000-0005-0000-0000-0000300C0000}"/>
    <cellStyle name="_입찰표지 _2차공사시공구간변경3_설변차트2회변경-1" xfId="3346" xr:uid="{00000000-0005-0000-0000-0000310C0000}"/>
    <cellStyle name="_입찰표지 _3차공사구간변경" xfId="3347" xr:uid="{00000000-0005-0000-0000-0000320C0000}"/>
    <cellStyle name="_입찰표지 _3차공사구간변경_5차발주안차트" xfId="3348" xr:uid="{00000000-0005-0000-0000-0000330C0000}"/>
    <cellStyle name="_입찰표지 _3차공사구간변경_설변차트2회변경-1" xfId="3349" xr:uid="{00000000-0005-0000-0000-0000340C0000}"/>
    <cellStyle name="_입찰표지 _거제U-2(3차)" xfId="3350" xr:uid="{00000000-0005-0000-0000-0000350C0000}"/>
    <cellStyle name="_입찰표지 _거제U-2(3차)_거제U-2(3차)" xfId="3351" xr:uid="{00000000-0005-0000-0000-0000360C0000}"/>
    <cellStyle name="_입찰표지 _거제U-2(3차)_거제U-2(3차)_변경설계서" xfId="3352" xr:uid="{00000000-0005-0000-0000-0000370C0000}"/>
    <cellStyle name="_입찰표지 _거제U-2(3차)_거제U-2(3차)_복사본 설계변경현황" xfId="3353" xr:uid="{00000000-0005-0000-0000-0000380C0000}"/>
    <cellStyle name="_입찰표지 _거제U-2(3차)_거제U-2(3차)_복사본 설계변경현황_설계변경현황(병풍)" xfId="3354" xr:uid="{00000000-0005-0000-0000-0000390C0000}"/>
    <cellStyle name="_입찰표지 _거제U-2(3차)_거제U-2(3차)_복사본 설계변경현황_설계변경현황(병풍)_변경설계서" xfId="3355" xr:uid="{00000000-0005-0000-0000-00003A0C0000}"/>
    <cellStyle name="_입찰표지 _거제U-2(3차)_거제U-2(3차)_복사본 설계변경현황_설계변경현황(병풍)_설계변경현황" xfId="3356" xr:uid="{00000000-0005-0000-0000-00003B0C0000}"/>
    <cellStyle name="_입찰표지 _거제U-2(3차)_거제U-2(3차)_서후-평은(투찰)" xfId="3357" xr:uid="{00000000-0005-0000-0000-00003C0C0000}"/>
    <cellStyle name="_입찰표지 _거제U-2(3차)_거제U-2(3차)_서후-평은(투찰)_변경설계서" xfId="3358" xr:uid="{00000000-0005-0000-0000-00003D0C0000}"/>
    <cellStyle name="_입찰표지 _거제U-2(3차)_거제U-2(3차)_서후-평은(투찰)_복사본 설계변경현황" xfId="3359" xr:uid="{00000000-0005-0000-0000-00003E0C0000}"/>
    <cellStyle name="_입찰표지 _거제U-2(3차)_거제U-2(3차)_서후-평은(투찰)_복사본 설계변경현황_설계변경현황(병풍)" xfId="3360" xr:uid="{00000000-0005-0000-0000-00003F0C0000}"/>
    <cellStyle name="_입찰표지 _거제U-2(3차)_거제U-2(3차)_서후-평은(투찰)_복사본 설계변경현황_설계변경현황(병풍)_변경설계서" xfId="3361" xr:uid="{00000000-0005-0000-0000-0000400C0000}"/>
    <cellStyle name="_입찰표지 _거제U-2(3차)_거제U-2(3차)_서후-평은(투찰)_복사본 설계변경현황_설계변경현황(병풍)_설계변경현황" xfId="3362" xr:uid="{00000000-0005-0000-0000-0000410C0000}"/>
    <cellStyle name="_입찰표지 _거제U-2(3차)_거제U-2(3차)_서후-평은(투찰)_설계변경조서(병풍)2003.9" xfId="3363" xr:uid="{00000000-0005-0000-0000-0000420C0000}"/>
    <cellStyle name="_입찰표지 _거제U-2(3차)_거제U-2(3차)_서후-평은(투찰)_설계변경조서(병풍)2003.9_변경설계서" xfId="3364" xr:uid="{00000000-0005-0000-0000-0000430C0000}"/>
    <cellStyle name="_입찰표지 _거제U-2(3차)_거제U-2(3차)_서후-평은(투찰)_설계변경조서(병풍)2003.9_복사본 설계변경현황" xfId="3365" xr:uid="{00000000-0005-0000-0000-0000440C0000}"/>
    <cellStyle name="_입찰표지 _거제U-2(3차)_거제U-2(3차)_서후-평은(투찰)_설계변경조서(병풍)2003.9_복사본 설계변경현황_설계변경현황(병풍)" xfId="3366" xr:uid="{00000000-0005-0000-0000-0000450C0000}"/>
    <cellStyle name="_입찰표지 _거제U-2(3차)_거제U-2(3차)_서후-평은(투찰)_설계변경조서(병풍)2003.9_복사본 설계변경현황_설계변경현황(병풍)_변경설계서" xfId="3367" xr:uid="{00000000-0005-0000-0000-0000460C0000}"/>
    <cellStyle name="_입찰표지 _거제U-2(3차)_거제U-2(3차)_서후-평은(투찰)_설계변경조서(병풍)2003.9_복사본 설계변경현황_설계변경현황(병풍)_설계변경현황" xfId="3368" xr:uid="{00000000-0005-0000-0000-0000470C0000}"/>
    <cellStyle name="_입찰표지 _거제U-2(3차)_거제U-2(3차)_서후-평은(투찰)_설계변경조서(병풍)2003.9_설계변경(병풍)2003.9" xfId="3369" xr:uid="{00000000-0005-0000-0000-0000480C0000}"/>
    <cellStyle name="_입찰표지 _거제U-2(3차)_거제U-2(3차)_서후-평은(투찰)_설계변경조서(병풍)2003.9_설계변경(병풍)2003.9_변경설계서" xfId="3370" xr:uid="{00000000-0005-0000-0000-0000490C0000}"/>
    <cellStyle name="_입찰표지 _거제U-2(3차)_거제U-2(3차)_서후-평은(투찰)_설계변경조서(병풍)2003.9_설계변경(병풍)2003.9_복사본 설계변경현황" xfId="3371" xr:uid="{00000000-0005-0000-0000-00004A0C0000}"/>
    <cellStyle name="_입찰표지 _거제U-2(3차)_거제U-2(3차)_서후-평은(투찰)_설계변경조서(병풍)2003.9_설계변경(병풍)2003.9_복사본 설계변경현황_설계변경현황(병풍)" xfId="3372" xr:uid="{00000000-0005-0000-0000-00004B0C0000}"/>
    <cellStyle name="_입찰표지 _거제U-2(3차)_거제U-2(3차)_서후-평은(투찰)_설계변경조서(병풍)2003.9_설계변경(병풍)2003.9_복사본 설계변경현황_설계변경현황(병풍)_변경설계서" xfId="3373" xr:uid="{00000000-0005-0000-0000-00004C0C0000}"/>
    <cellStyle name="_입찰표지 _거제U-2(3차)_거제U-2(3차)_서후-평은(투찰)_설계변경조서(병풍)2003.9_설계변경(병풍)2003.9_복사본 설계변경현황_설계변경현황(병풍)_설계변경현황" xfId="3374" xr:uid="{00000000-0005-0000-0000-00004D0C0000}"/>
    <cellStyle name="_입찰표지 _거제U-2(3차)_거제U-2(3차)_서후-평은(투찰)_설계변경조서(병풍)2003.9_설계변경(병풍)2003.9_설계변경현황" xfId="3375" xr:uid="{00000000-0005-0000-0000-00004E0C0000}"/>
    <cellStyle name="_입찰표지 _거제U-2(3차)_거제U-2(3차)_서후-평은(투찰)_설계변경조서(병풍)2003.9_설계변경현황" xfId="3376" xr:uid="{00000000-0005-0000-0000-00004F0C0000}"/>
    <cellStyle name="_입찰표지 _거제U-2(3차)_거제U-2(3차)_서후-평은(투찰)_설계변경현황" xfId="3377" xr:uid="{00000000-0005-0000-0000-0000500C0000}"/>
    <cellStyle name="_입찰표지 _거제U-2(3차)_거제U-2(3차)_설계변경조서(병풍)2003.9" xfId="3378" xr:uid="{00000000-0005-0000-0000-0000510C0000}"/>
    <cellStyle name="_입찰표지 _거제U-2(3차)_거제U-2(3차)_설계변경조서(병풍)2003.9_변경설계서" xfId="3379" xr:uid="{00000000-0005-0000-0000-0000520C0000}"/>
    <cellStyle name="_입찰표지 _거제U-2(3차)_거제U-2(3차)_설계변경조서(병풍)2003.9_복사본 설계변경현황" xfId="3380" xr:uid="{00000000-0005-0000-0000-0000530C0000}"/>
    <cellStyle name="_입찰표지 _거제U-2(3차)_거제U-2(3차)_설계변경조서(병풍)2003.9_복사본 설계변경현황_설계변경현황(병풍)" xfId="3381" xr:uid="{00000000-0005-0000-0000-0000540C0000}"/>
    <cellStyle name="_입찰표지 _거제U-2(3차)_거제U-2(3차)_설계변경조서(병풍)2003.9_복사본 설계변경현황_설계변경현황(병풍)_변경설계서" xfId="3382" xr:uid="{00000000-0005-0000-0000-0000550C0000}"/>
    <cellStyle name="_입찰표지 _거제U-2(3차)_거제U-2(3차)_설계변경조서(병풍)2003.9_복사본 설계변경현황_설계변경현황(병풍)_설계변경현황" xfId="3383" xr:uid="{00000000-0005-0000-0000-0000560C0000}"/>
    <cellStyle name="_입찰표지 _거제U-2(3차)_거제U-2(3차)_설계변경조서(병풍)2003.9_설계변경(병풍)2003.9" xfId="3384" xr:uid="{00000000-0005-0000-0000-0000570C0000}"/>
    <cellStyle name="_입찰표지 _거제U-2(3차)_거제U-2(3차)_설계변경조서(병풍)2003.9_설계변경(병풍)2003.9_변경설계서" xfId="3385" xr:uid="{00000000-0005-0000-0000-0000580C0000}"/>
    <cellStyle name="_입찰표지 _거제U-2(3차)_거제U-2(3차)_설계변경조서(병풍)2003.9_설계변경(병풍)2003.9_복사본 설계변경현황" xfId="3386" xr:uid="{00000000-0005-0000-0000-0000590C0000}"/>
    <cellStyle name="_입찰표지 _거제U-2(3차)_거제U-2(3차)_설계변경조서(병풍)2003.9_설계변경(병풍)2003.9_복사본 설계변경현황_설계변경현황(병풍)" xfId="3387" xr:uid="{00000000-0005-0000-0000-00005A0C0000}"/>
    <cellStyle name="_입찰표지 _거제U-2(3차)_거제U-2(3차)_설계변경조서(병풍)2003.9_설계변경(병풍)2003.9_복사본 설계변경현황_설계변경현황(병풍)_변경설계서" xfId="3388" xr:uid="{00000000-0005-0000-0000-00005B0C0000}"/>
    <cellStyle name="_입찰표지 _거제U-2(3차)_거제U-2(3차)_설계변경조서(병풍)2003.9_설계변경(병풍)2003.9_복사본 설계변경현황_설계변경현황(병풍)_설계변경현황" xfId="3389" xr:uid="{00000000-0005-0000-0000-00005C0C0000}"/>
    <cellStyle name="_입찰표지 _거제U-2(3차)_거제U-2(3차)_설계변경조서(병풍)2003.9_설계변경(병풍)2003.9_설계변경현황" xfId="3390" xr:uid="{00000000-0005-0000-0000-00005D0C0000}"/>
    <cellStyle name="_입찰표지 _거제U-2(3차)_거제U-2(3차)_설계변경조서(병풍)2003.9_설계변경현황" xfId="3391" xr:uid="{00000000-0005-0000-0000-00005E0C0000}"/>
    <cellStyle name="_입찰표지 _거제U-2(3차)_거제U-2(3차)_설계변경현황" xfId="3392" xr:uid="{00000000-0005-0000-0000-00005F0C0000}"/>
    <cellStyle name="_입찰표지 _거제U-2(3차)_변경설계서" xfId="3393" xr:uid="{00000000-0005-0000-0000-0000600C0000}"/>
    <cellStyle name="_입찰표지 _거제U-2(3차)_복사본 설계변경현황" xfId="3394" xr:uid="{00000000-0005-0000-0000-0000610C0000}"/>
    <cellStyle name="_입찰표지 _거제U-2(3차)_복사본 설계변경현황_설계변경현황(병풍)" xfId="3395" xr:uid="{00000000-0005-0000-0000-0000620C0000}"/>
    <cellStyle name="_입찰표지 _거제U-2(3차)_복사본 설계변경현황_설계변경현황(병풍)_변경설계서" xfId="3396" xr:uid="{00000000-0005-0000-0000-0000630C0000}"/>
    <cellStyle name="_입찰표지 _거제U-2(3차)_복사본 설계변경현황_설계변경현황(병풍)_설계변경현황" xfId="3397" xr:uid="{00000000-0005-0000-0000-0000640C0000}"/>
    <cellStyle name="_입찰표지 _거제U-2(3차)_서후-평은(투찰)" xfId="3398" xr:uid="{00000000-0005-0000-0000-0000650C0000}"/>
    <cellStyle name="_입찰표지 _거제U-2(3차)_서후-평은(투찰)_변경설계서" xfId="3399" xr:uid="{00000000-0005-0000-0000-0000660C0000}"/>
    <cellStyle name="_입찰표지 _거제U-2(3차)_서후-평은(투찰)_복사본 설계변경현황" xfId="3400" xr:uid="{00000000-0005-0000-0000-0000670C0000}"/>
    <cellStyle name="_입찰표지 _거제U-2(3차)_서후-평은(투찰)_복사본 설계변경현황_설계변경현황(병풍)" xfId="3401" xr:uid="{00000000-0005-0000-0000-0000680C0000}"/>
    <cellStyle name="_입찰표지 _거제U-2(3차)_서후-평은(투찰)_복사본 설계변경현황_설계변경현황(병풍)_변경설계서" xfId="3402" xr:uid="{00000000-0005-0000-0000-0000690C0000}"/>
    <cellStyle name="_입찰표지 _거제U-2(3차)_서후-평은(투찰)_복사본 설계변경현황_설계변경현황(병풍)_설계변경현황" xfId="3403" xr:uid="{00000000-0005-0000-0000-00006A0C0000}"/>
    <cellStyle name="_입찰표지 _거제U-2(3차)_서후-평은(투찰)_설계변경조서(병풍)2003.9" xfId="3404" xr:uid="{00000000-0005-0000-0000-00006B0C0000}"/>
    <cellStyle name="_입찰표지 _거제U-2(3차)_서후-평은(투찰)_설계변경조서(병풍)2003.9_변경설계서" xfId="3405" xr:uid="{00000000-0005-0000-0000-00006C0C0000}"/>
    <cellStyle name="_입찰표지 _거제U-2(3차)_서후-평은(투찰)_설계변경조서(병풍)2003.9_복사본 설계변경현황" xfId="3406" xr:uid="{00000000-0005-0000-0000-00006D0C0000}"/>
    <cellStyle name="_입찰표지 _거제U-2(3차)_서후-평은(투찰)_설계변경조서(병풍)2003.9_복사본 설계변경현황_설계변경현황(병풍)" xfId="3407" xr:uid="{00000000-0005-0000-0000-00006E0C0000}"/>
    <cellStyle name="_입찰표지 _거제U-2(3차)_서후-평은(투찰)_설계변경조서(병풍)2003.9_복사본 설계변경현황_설계변경현황(병풍)_변경설계서" xfId="3408" xr:uid="{00000000-0005-0000-0000-00006F0C0000}"/>
    <cellStyle name="_입찰표지 _거제U-2(3차)_서후-평은(투찰)_설계변경조서(병풍)2003.9_복사본 설계변경현황_설계변경현황(병풍)_설계변경현황" xfId="3409" xr:uid="{00000000-0005-0000-0000-0000700C0000}"/>
    <cellStyle name="_입찰표지 _거제U-2(3차)_서후-평은(투찰)_설계변경조서(병풍)2003.9_설계변경(병풍)2003.9" xfId="3410" xr:uid="{00000000-0005-0000-0000-0000710C0000}"/>
    <cellStyle name="_입찰표지 _거제U-2(3차)_서후-평은(투찰)_설계변경조서(병풍)2003.9_설계변경(병풍)2003.9_변경설계서" xfId="3411" xr:uid="{00000000-0005-0000-0000-0000720C0000}"/>
    <cellStyle name="_입찰표지 _거제U-2(3차)_서후-평은(투찰)_설계변경조서(병풍)2003.9_설계변경(병풍)2003.9_복사본 설계변경현황" xfId="3412" xr:uid="{00000000-0005-0000-0000-0000730C0000}"/>
    <cellStyle name="_입찰표지 _거제U-2(3차)_서후-평은(투찰)_설계변경조서(병풍)2003.9_설계변경(병풍)2003.9_복사본 설계변경현황_설계변경현황(병풍)" xfId="3413" xr:uid="{00000000-0005-0000-0000-0000740C0000}"/>
    <cellStyle name="_입찰표지 _거제U-2(3차)_서후-평은(투찰)_설계변경조서(병풍)2003.9_설계변경(병풍)2003.9_복사본 설계변경현황_설계변경현황(병풍)_변경설계서" xfId="3414" xr:uid="{00000000-0005-0000-0000-0000750C0000}"/>
    <cellStyle name="_입찰표지 _거제U-2(3차)_서후-평은(투찰)_설계변경조서(병풍)2003.9_설계변경(병풍)2003.9_복사본 설계변경현황_설계변경현황(병풍)_설계변경현황" xfId="3415" xr:uid="{00000000-0005-0000-0000-0000760C0000}"/>
    <cellStyle name="_입찰표지 _거제U-2(3차)_서후-평은(투찰)_설계변경조서(병풍)2003.9_설계변경(병풍)2003.9_설계변경현황" xfId="3416" xr:uid="{00000000-0005-0000-0000-0000770C0000}"/>
    <cellStyle name="_입찰표지 _거제U-2(3차)_서후-평은(투찰)_설계변경조서(병풍)2003.9_설계변경현황" xfId="3417" xr:uid="{00000000-0005-0000-0000-0000780C0000}"/>
    <cellStyle name="_입찰표지 _거제U-2(3차)_서후-평은(투찰)_설계변경현황" xfId="3418" xr:uid="{00000000-0005-0000-0000-0000790C0000}"/>
    <cellStyle name="_입찰표지 _거제U-2(3차)_설계변경조서(병풍)2003.9" xfId="3419" xr:uid="{00000000-0005-0000-0000-00007A0C0000}"/>
    <cellStyle name="_입찰표지 _거제U-2(3차)_설계변경조서(병풍)2003.9_변경설계서" xfId="3420" xr:uid="{00000000-0005-0000-0000-00007B0C0000}"/>
    <cellStyle name="_입찰표지 _거제U-2(3차)_설계변경조서(병풍)2003.9_복사본 설계변경현황" xfId="3421" xr:uid="{00000000-0005-0000-0000-00007C0C0000}"/>
    <cellStyle name="_입찰표지 _거제U-2(3차)_설계변경조서(병풍)2003.9_복사본 설계변경현황_설계변경현황(병풍)" xfId="3422" xr:uid="{00000000-0005-0000-0000-00007D0C0000}"/>
    <cellStyle name="_입찰표지 _거제U-2(3차)_설계변경조서(병풍)2003.9_복사본 설계변경현황_설계변경현황(병풍)_변경설계서" xfId="3423" xr:uid="{00000000-0005-0000-0000-00007E0C0000}"/>
    <cellStyle name="_입찰표지 _거제U-2(3차)_설계변경조서(병풍)2003.9_복사본 설계변경현황_설계변경현황(병풍)_설계변경현황" xfId="3424" xr:uid="{00000000-0005-0000-0000-00007F0C0000}"/>
    <cellStyle name="_입찰표지 _거제U-2(3차)_설계변경조서(병풍)2003.9_설계변경(병풍)2003.9" xfId="3425" xr:uid="{00000000-0005-0000-0000-0000800C0000}"/>
    <cellStyle name="_입찰표지 _거제U-2(3차)_설계변경조서(병풍)2003.9_설계변경(병풍)2003.9_변경설계서" xfId="3426" xr:uid="{00000000-0005-0000-0000-0000810C0000}"/>
    <cellStyle name="_입찰표지 _거제U-2(3차)_설계변경조서(병풍)2003.9_설계변경(병풍)2003.9_복사본 설계변경현황" xfId="3427" xr:uid="{00000000-0005-0000-0000-0000820C0000}"/>
    <cellStyle name="_입찰표지 _거제U-2(3차)_설계변경조서(병풍)2003.9_설계변경(병풍)2003.9_복사본 설계변경현황_설계변경현황(병풍)" xfId="3428" xr:uid="{00000000-0005-0000-0000-0000830C0000}"/>
    <cellStyle name="_입찰표지 _거제U-2(3차)_설계변경조서(병풍)2003.9_설계변경(병풍)2003.9_복사본 설계변경현황_설계변경현황(병풍)_변경설계서" xfId="3429" xr:uid="{00000000-0005-0000-0000-0000840C0000}"/>
    <cellStyle name="_입찰표지 _거제U-2(3차)_설계변경조서(병풍)2003.9_설계변경(병풍)2003.9_복사본 설계변경현황_설계변경현황(병풍)_설계변경현황" xfId="3430" xr:uid="{00000000-0005-0000-0000-0000850C0000}"/>
    <cellStyle name="_입찰표지 _거제U-2(3차)_설계변경조서(병풍)2003.9_설계변경(병풍)2003.9_설계변경현황" xfId="3431" xr:uid="{00000000-0005-0000-0000-0000860C0000}"/>
    <cellStyle name="_입찰표지 _거제U-2(3차)_설계변경조서(병풍)2003.9_설계변경현황" xfId="3432" xr:uid="{00000000-0005-0000-0000-0000870C0000}"/>
    <cellStyle name="_입찰표지 _거제U-2(3차)_설계변경현황" xfId="3433" xr:uid="{00000000-0005-0000-0000-0000880C0000}"/>
    <cellStyle name="_입찰표지 _변경설계서" xfId="3434" xr:uid="{00000000-0005-0000-0000-0000890C0000}"/>
    <cellStyle name="_입찰표지 _복사본 설계변경현황" xfId="3435" xr:uid="{00000000-0005-0000-0000-00008A0C0000}"/>
    <cellStyle name="_입찰표지 _복사본 설계변경현황_설계변경현황(병풍)" xfId="3436" xr:uid="{00000000-0005-0000-0000-00008B0C0000}"/>
    <cellStyle name="_입찰표지 _복사본 설계변경현황_설계변경현황(병풍)_변경설계서" xfId="3437" xr:uid="{00000000-0005-0000-0000-00008C0C0000}"/>
    <cellStyle name="_입찰표지 _복사본 설계변경현황_설계변경현황(병풍)_설계변경현황" xfId="3438" xr:uid="{00000000-0005-0000-0000-00008D0C0000}"/>
    <cellStyle name="_입찰표지 _서후-평은(투찰)" xfId="3439" xr:uid="{00000000-0005-0000-0000-00008E0C0000}"/>
    <cellStyle name="_입찰표지 _서후-평은(투찰)_변경설계서" xfId="3440" xr:uid="{00000000-0005-0000-0000-00008F0C0000}"/>
    <cellStyle name="_입찰표지 _서후-평은(투찰)_복사본 설계변경현황" xfId="3441" xr:uid="{00000000-0005-0000-0000-0000900C0000}"/>
    <cellStyle name="_입찰표지 _서후-평은(투찰)_복사본 설계변경현황_설계변경현황(병풍)" xfId="3442" xr:uid="{00000000-0005-0000-0000-0000910C0000}"/>
    <cellStyle name="_입찰표지 _서후-평은(투찰)_복사본 설계변경현황_설계변경현황(병풍)_변경설계서" xfId="3443" xr:uid="{00000000-0005-0000-0000-0000920C0000}"/>
    <cellStyle name="_입찰표지 _서후-평은(투찰)_복사본 설계변경현황_설계변경현황(병풍)_설계변경현황" xfId="3444" xr:uid="{00000000-0005-0000-0000-0000930C0000}"/>
    <cellStyle name="_입찰표지 _서후-평은(투찰)_설계변경조서(병풍)2003.9" xfId="3445" xr:uid="{00000000-0005-0000-0000-0000940C0000}"/>
    <cellStyle name="_입찰표지 _서후-평은(투찰)_설계변경조서(병풍)2003.9_변경설계서" xfId="3446" xr:uid="{00000000-0005-0000-0000-0000950C0000}"/>
    <cellStyle name="_입찰표지 _서후-평은(투찰)_설계변경조서(병풍)2003.9_복사본 설계변경현황" xfId="3447" xr:uid="{00000000-0005-0000-0000-0000960C0000}"/>
    <cellStyle name="_입찰표지 _서후-평은(투찰)_설계변경조서(병풍)2003.9_복사본 설계변경현황_설계변경현황(병풍)" xfId="3448" xr:uid="{00000000-0005-0000-0000-0000970C0000}"/>
    <cellStyle name="_입찰표지 _서후-평은(투찰)_설계변경조서(병풍)2003.9_복사본 설계변경현황_설계변경현황(병풍)_변경설계서" xfId="3449" xr:uid="{00000000-0005-0000-0000-0000980C0000}"/>
    <cellStyle name="_입찰표지 _서후-평은(투찰)_설계변경조서(병풍)2003.9_복사본 설계변경현황_설계변경현황(병풍)_설계변경현황" xfId="3450" xr:uid="{00000000-0005-0000-0000-0000990C0000}"/>
    <cellStyle name="_입찰표지 _서후-평은(투찰)_설계변경조서(병풍)2003.9_설계변경(병풍)2003.9" xfId="3451" xr:uid="{00000000-0005-0000-0000-00009A0C0000}"/>
    <cellStyle name="_입찰표지 _서후-평은(투찰)_설계변경조서(병풍)2003.9_설계변경(병풍)2003.9_변경설계서" xfId="3452" xr:uid="{00000000-0005-0000-0000-00009B0C0000}"/>
    <cellStyle name="_입찰표지 _서후-평은(투찰)_설계변경조서(병풍)2003.9_설계변경(병풍)2003.9_복사본 설계변경현황" xfId="3453" xr:uid="{00000000-0005-0000-0000-00009C0C0000}"/>
    <cellStyle name="_입찰표지 _서후-평은(투찰)_설계변경조서(병풍)2003.9_설계변경(병풍)2003.9_복사본 설계변경현황_설계변경현황(병풍)" xfId="3454" xr:uid="{00000000-0005-0000-0000-00009D0C0000}"/>
    <cellStyle name="_입찰표지 _서후-평은(투찰)_설계변경조서(병풍)2003.9_설계변경(병풍)2003.9_복사본 설계변경현황_설계변경현황(병풍)_변경설계서" xfId="3455" xr:uid="{00000000-0005-0000-0000-00009E0C0000}"/>
    <cellStyle name="_입찰표지 _서후-평은(투찰)_설계변경조서(병풍)2003.9_설계변경(병풍)2003.9_복사본 설계변경현황_설계변경현황(병풍)_설계변경현황" xfId="3456" xr:uid="{00000000-0005-0000-0000-00009F0C0000}"/>
    <cellStyle name="_입찰표지 _서후-평은(투찰)_설계변경조서(병풍)2003.9_설계변경(병풍)2003.9_설계변경현황" xfId="3457" xr:uid="{00000000-0005-0000-0000-0000A00C0000}"/>
    <cellStyle name="_입찰표지 _서후-평은(투찰)_설계변경조서(병풍)2003.9_설계변경현황" xfId="3458" xr:uid="{00000000-0005-0000-0000-0000A10C0000}"/>
    <cellStyle name="_입찰표지 _서후-평은(투찰)_설계변경현황" xfId="3459" xr:uid="{00000000-0005-0000-0000-0000A20C0000}"/>
    <cellStyle name="_입찰표지 _설계변경조서(병풍)2003.9" xfId="3460" xr:uid="{00000000-0005-0000-0000-0000A30C0000}"/>
    <cellStyle name="_입찰표지 _설계변경조서(병풍)2003.9_변경설계서" xfId="3461" xr:uid="{00000000-0005-0000-0000-0000A40C0000}"/>
    <cellStyle name="_입찰표지 _설계변경조서(병풍)2003.9_복사본 설계변경현황" xfId="3462" xr:uid="{00000000-0005-0000-0000-0000A50C0000}"/>
    <cellStyle name="_입찰표지 _설계변경조서(병풍)2003.9_복사본 설계변경현황_설계변경현황(병풍)" xfId="3463" xr:uid="{00000000-0005-0000-0000-0000A60C0000}"/>
    <cellStyle name="_입찰표지 _설계변경조서(병풍)2003.9_복사본 설계변경현황_설계변경현황(병풍)_변경설계서" xfId="3464" xr:uid="{00000000-0005-0000-0000-0000A70C0000}"/>
    <cellStyle name="_입찰표지 _설계변경조서(병풍)2003.9_복사본 설계변경현황_설계변경현황(병풍)_설계변경현황" xfId="3465" xr:uid="{00000000-0005-0000-0000-0000A80C0000}"/>
    <cellStyle name="_입찰표지 _설계변경조서(병풍)2003.9_설계변경(병풍)2003.9" xfId="3466" xr:uid="{00000000-0005-0000-0000-0000A90C0000}"/>
    <cellStyle name="_입찰표지 _설계변경조서(병풍)2003.9_설계변경(병풍)2003.9_변경설계서" xfId="3467" xr:uid="{00000000-0005-0000-0000-0000AA0C0000}"/>
    <cellStyle name="_입찰표지 _설계변경조서(병풍)2003.9_설계변경(병풍)2003.9_복사본 설계변경현황" xfId="3468" xr:uid="{00000000-0005-0000-0000-0000AB0C0000}"/>
    <cellStyle name="_입찰표지 _설계변경조서(병풍)2003.9_설계변경(병풍)2003.9_복사본 설계변경현황_설계변경현황(병풍)" xfId="3469" xr:uid="{00000000-0005-0000-0000-0000AC0C0000}"/>
    <cellStyle name="_입찰표지 _설계변경조서(병풍)2003.9_설계변경(병풍)2003.9_복사본 설계변경현황_설계변경현황(병풍)_변경설계서" xfId="3470" xr:uid="{00000000-0005-0000-0000-0000AD0C0000}"/>
    <cellStyle name="_입찰표지 _설계변경조서(병풍)2003.9_설계변경(병풍)2003.9_복사본 설계변경현황_설계변경현황(병풍)_설계변경현황" xfId="3471" xr:uid="{00000000-0005-0000-0000-0000AE0C0000}"/>
    <cellStyle name="_입찰표지 _설계변경조서(병풍)2003.9_설계변경(병풍)2003.9_설계변경현황" xfId="3472" xr:uid="{00000000-0005-0000-0000-0000AF0C0000}"/>
    <cellStyle name="_입찰표지 _설계변경조서(병풍)2003.9_설계변경현황" xfId="3473" xr:uid="{00000000-0005-0000-0000-0000B00C0000}"/>
    <cellStyle name="_입찰표지 _설계변경현황" xfId="3474" xr:uid="{00000000-0005-0000-0000-0000B10C0000}"/>
    <cellStyle name="_입찰표지 _위치도" xfId="3475" xr:uid="{00000000-0005-0000-0000-0000B20C0000}"/>
    <cellStyle name="_입찰표지 _위치도_5차발주안차트" xfId="3476" xr:uid="{00000000-0005-0000-0000-0000B30C0000}"/>
    <cellStyle name="_입찰표지 _위치도_발주차트1" xfId="3477" xr:uid="{00000000-0005-0000-0000-0000B40C0000}"/>
    <cellStyle name="_입찰표지 _위치도_발주차트1_5차발주안차트" xfId="3478" xr:uid="{00000000-0005-0000-0000-0000B50C0000}"/>
    <cellStyle name="_입찰표지 _위치도_발주차트1_설변차트2회변경-1" xfId="3479" xr:uid="{00000000-0005-0000-0000-0000B60C0000}"/>
    <cellStyle name="_입찰표지 _위치도_설변차트1" xfId="3480" xr:uid="{00000000-0005-0000-0000-0000B70C0000}"/>
    <cellStyle name="_입찰표지 _위치도_설변차트1_3차공사구간변경" xfId="3481" xr:uid="{00000000-0005-0000-0000-0000B80C0000}"/>
    <cellStyle name="_입찰표지 _위치도_설변차트1_3차공사구간변경_5차발주안차트" xfId="3482" xr:uid="{00000000-0005-0000-0000-0000B90C0000}"/>
    <cellStyle name="_입찰표지 _위치도_설변차트1_3차공사구간변경_설변차트2회변경-1" xfId="3483" xr:uid="{00000000-0005-0000-0000-0000BA0C0000}"/>
    <cellStyle name="_입찰표지 _위치도_설변차트2회변경-1" xfId="3484" xr:uid="{00000000-0005-0000-0000-0000BB0C0000}"/>
    <cellStyle name="_입찰표지 _위치도_실정보고표지 위치도 평면도 표준도" xfId="3485" xr:uid="{00000000-0005-0000-0000-0000BC0C0000}"/>
    <cellStyle name="_입찰표지 _위치도_실정보고표지 위치도 평면도 표준도_5차발주안차트" xfId="3486" xr:uid="{00000000-0005-0000-0000-0000BD0C0000}"/>
    <cellStyle name="_입찰표지 _위치도_실정보고표지 위치도 평면도 표준도_설변차트2회변경-1" xfId="3487" xr:uid="{00000000-0005-0000-0000-0000BE0C0000}"/>
    <cellStyle name="_입찰표지 _위치도_업무보고3" xfId="3488" xr:uid="{00000000-0005-0000-0000-0000BF0C0000}"/>
    <cellStyle name="_입찰표지 _위치도_업무보고3_5차발주안차트" xfId="3489" xr:uid="{00000000-0005-0000-0000-0000C00C0000}"/>
    <cellStyle name="_입찰표지 _위치도_업무보고3_설변차트2회변경-1" xfId="3490" xr:uid="{00000000-0005-0000-0000-0000C10C0000}"/>
    <cellStyle name="_입찰표지 _임시" xfId="3491" xr:uid="{00000000-0005-0000-0000-0000C20C0000}"/>
    <cellStyle name="_입찰표지 _임시_3차공사구간변경" xfId="3492" xr:uid="{00000000-0005-0000-0000-0000C30C0000}"/>
    <cellStyle name="_입찰표지 _임시_3차공사구간변경_5차발주안차트" xfId="3493" xr:uid="{00000000-0005-0000-0000-0000C40C0000}"/>
    <cellStyle name="_입찰표지 _임시_3차공사구간변경_설변차트2회변경-1" xfId="3494" xr:uid="{00000000-0005-0000-0000-0000C50C0000}"/>
    <cellStyle name="_입찰표지 _임시_위치도" xfId="3495" xr:uid="{00000000-0005-0000-0000-0000C60C0000}"/>
    <cellStyle name="_입찰표지 _임시_위치도_5차발주안차트" xfId="3496" xr:uid="{00000000-0005-0000-0000-0000C70C0000}"/>
    <cellStyle name="_입찰표지 _임시_위치도_발주차트1" xfId="3497" xr:uid="{00000000-0005-0000-0000-0000C80C0000}"/>
    <cellStyle name="_입찰표지 _임시_위치도_발주차트1_5차발주안차트" xfId="3498" xr:uid="{00000000-0005-0000-0000-0000C90C0000}"/>
    <cellStyle name="_입찰표지 _임시_위치도_발주차트1_설변차트2회변경-1" xfId="3499" xr:uid="{00000000-0005-0000-0000-0000CA0C0000}"/>
    <cellStyle name="_입찰표지 _임시_위치도_설변차트1" xfId="3500" xr:uid="{00000000-0005-0000-0000-0000CB0C0000}"/>
    <cellStyle name="_입찰표지 _임시_위치도_설변차트1_3차공사구간변경" xfId="3501" xr:uid="{00000000-0005-0000-0000-0000CC0C0000}"/>
    <cellStyle name="_입찰표지 _임시_위치도_설변차트1_3차공사구간변경_5차발주안차트" xfId="3502" xr:uid="{00000000-0005-0000-0000-0000CD0C0000}"/>
    <cellStyle name="_입찰표지 _임시_위치도_설변차트1_3차공사구간변경_설변차트2회변경-1" xfId="3503" xr:uid="{00000000-0005-0000-0000-0000CE0C0000}"/>
    <cellStyle name="_입찰표지 _임시_위치도_설변차트2회변경-1" xfId="3504" xr:uid="{00000000-0005-0000-0000-0000CF0C0000}"/>
    <cellStyle name="_입찰표지 _임시_위치도_실정보고표지 위치도 평면도 표준도" xfId="3505" xr:uid="{00000000-0005-0000-0000-0000D00C0000}"/>
    <cellStyle name="_입찰표지 _임시_위치도_실정보고표지 위치도 평면도 표준도_5차발주안차트" xfId="3506" xr:uid="{00000000-0005-0000-0000-0000D10C0000}"/>
    <cellStyle name="_입찰표지 _임시_위치도_실정보고표지 위치도 평면도 표준도_설변차트2회변경-1" xfId="3507" xr:uid="{00000000-0005-0000-0000-0000D20C0000}"/>
    <cellStyle name="_입찰표지 _임시_위치도_업무보고3" xfId="3508" xr:uid="{00000000-0005-0000-0000-0000D30C0000}"/>
    <cellStyle name="_입찰표지 _임시_위치도_업무보고3_5차발주안차트" xfId="3509" xr:uid="{00000000-0005-0000-0000-0000D40C0000}"/>
    <cellStyle name="_입찰표지 _임시_위치도_업무보고3_설변차트2회변경-1" xfId="3510" xr:uid="{00000000-0005-0000-0000-0000D50C0000}"/>
    <cellStyle name="_입찰표지 _진월 공내역서" xfId="3511" xr:uid="{00000000-0005-0000-0000-0000D60C0000}"/>
    <cellStyle name="_입찰표지 _진월 공내역서_변경설계서" xfId="3512" xr:uid="{00000000-0005-0000-0000-0000D70C0000}"/>
    <cellStyle name="_입찰표지 _진월 공내역서_복사본 설계변경현황" xfId="3513" xr:uid="{00000000-0005-0000-0000-0000D80C0000}"/>
    <cellStyle name="_입찰표지 _진월 공내역서_복사본 설계변경현황_설계변경현황(병풍)" xfId="3514" xr:uid="{00000000-0005-0000-0000-0000D90C0000}"/>
    <cellStyle name="_입찰표지 _진월 공내역서_복사본 설계변경현황_설계변경현황(병풍)_변경설계서" xfId="3515" xr:uid="{00000000-0005-0000-0000-0000DA0C0000}"/>
    <cellStyle name="_입찰표지 _진월 공내역서_복사본 설계변경현황_설계변경현황(병풍)_설계변경현황" xfId="3516" xr:uid="{00000000-0005-0000-0000-0000DB0C0000}"/>
    <cellStyle name="_입찰표지 _진월 공내역서_서후-평은(투찰)" xfId="3517" xr:uid="{00000000-0005-0000-0000-0000DC0C0000}"/>
    <cellStyle name="_입찰표지 _진월 공내역서_서후-평은(투찰)_변경설계서" xfId="3518" xr:uid="{00000000-0005-0000-0000-0000DD0C0000}"/>
    <cellStyle name="_입찰표지 _진월 공내역서_서후-평은(투찰)_복사본 설계변경현황" xfId="3519" xr:uid="{00000000-0005-0000-0000-0000DE0C0000}"/>
    <cellStyle name="_입찰표지 _진월 공내역서_서후-평은(투찰)_복사본 설계변경현황_설계변경현황(병풍)" xfId="3520" xr:uid="{00000000-0005-0000-0000-0000DF0C0000}"/>
    <cellStyle name="_입찰표지 _진월 공내역서_서후-평은(투찰)_복사본 설계변경현황_설계변경현황(병풍)_변경설계서" xfId="3521" xr:uid="{00000000-0005-0000-0000-0000E00C0000}"/>
    <cellStyle name="_입찰표지 _진월 공내역서_서후-평은(투찰)_복사본 설계변경현황_설계변경현황(병풍)_설계변경현황" xfId="3522" xr:uid="{00000000-0005-0000-0000-0000E10C0000}"/>
    <cellStyle name="_입찰표지 _진월 공내역서_서후-평은(투찰)_설계변경조서(병풍)2003.9" xfId="3523" xr:uid="{00000000-0005-0000-0000-0000E20C0000}"/>
    <cellStyle name="_입찰표지 _진월 공내역서_서후-평은(투찰)_설계변경조서(병풍)2003.9_변경설계서" xfId="3524" xr:uid="{00000000-0005-0000-0000-0000E30C0000}"/>
    <cellStyle name="_입찰표지 _진월 공내역서_서후-평은(투찰)_설계변경조서(병풍)2003.9_복사본 설계변경현황" xfId="3525" xr:uid="{00000000-0005-0000-0000-0000E40C0000}"/>
    <cellStyle name="_입찰표지 _진월 공내역서_서후-평은(투찰)_설계변경조서(병풍)2003.9_복사본 설계변경현황_설계변경현황(병풍)" xfId="3526" xr:uid="{00000000-0005-0000-0000-0000E50C0000}"/>
    <cellStyle name="_입찰표지 _진월 공내역서_서후-평은(투찰)_설계변경조서(병풍)2003.9_복사본 설계변경현황_설계변경현황(병풍)_변경설계서" xfId="3527" xr:uid="{00000000-0005-0000-0000-0000E60C0000}"/>
    <cellStyle name="_입찰표지 _진월 공내역서_서후-평은(투찰)_설계변경조서(병풍)2003.9_복사본 설계변경현황_설계변경현황(병풍)_설계변경현황" xfId="3528" xr:uid="{00000000-0005-0000-0000-0000E70C0000}"/>
    <cellStyle name="_입찰표지 _진월 공내역서_서후-평은(투찰)_설계변경조서(병풍)2003.9_설계변경(병풍)2003.9" xfId="3529" xr:uid="{00000000-0005-0000-0000-0000E80C0000}"/>
    <cellStyle name="_입찰표지 _진월 공내역서_서후-평은(투찰)_설계변경조서(병풍)2003.9_설계변경(병풍)2003.9_변경설계서" xfId="3530" xr:uid="{00000000-0005-0000-0000-0000E90C0000}"/>
    <cellStyle name="_입찰표지 _진월 공내역서_서후-평은(투찰)_설계변경조서(병풍)2003.9_설계변경(병풍)2003.9_복사본 설계변경현황" xfId="3531" xr:uid="{00000000-0005-0000-0000-0000EA0C0000}"/>
    <cellStyle name="_입찰표지 _진월 공내역서_서후-평은(투찰)_설계변경조서(병풍)2003.9_설계변경(병풍)2003.9_복사본 설계변경현황_설계변경현황(병풍)" xfId="3532" xr:uid="{00000000-0005-0000-0000-0000EB0C0000}"/>
    <cellStyle name="_입찰표지 _진월 공내역서_서후-평은(투찰)_설계변경조서(병풍)2003.9_설계변경(병풍)2003.9_복사본 설계변경현황_설계변경현황(병풍)_변경설계서" xfId="3533" xr:uid="{00000000-0005-0000-0000-0000EC0C0000}"/>
    <cellStyle name="_입찰표지 _진월 공내역서_서후-평은(투찰)_설계변경조서(병풍)2003.9_설계변경(병풍)2003.9_복사본 설계변경현황_설계변경현황(병풍)_설계변경현황" xfId="3534" xr:uid="{00000000-0005-0000-0000-0000ED0C0000}"/>
    <cellStyle name="_입찰표지 _진월 공내역서_서후-평은(투찰)_설계변경조서(병풍)2003.9_설계변경(병풍)2003.9_설계변경현황" xfId="3535" xr:uid="{00000000-0005-0000-0000-0000EE0C0000}"/>
    <cellStyle name="_입찰표지 _진월 공내역서_서후-평은(투찰)_설계변경조서(병풍)2003.9_설계변경현황" xfId="3536" xr:uid="{00000000-0005-0000-0000-0000EF0C0000}"/>
    <cellStyle name="_입찰표지 _진월 공내역서_서후-평은(투찰)_설계변경현황" xfId="3537" xr:uid="{00000000-0005-0000-0000-0000F00C0000}"/>
    <cellStyle name="_입찰표지 _진월 공내역서_설계변경조서(병풍)2003.9" xfId="3538" xr:uid="{00000000-0005-0000-0000-0000F10C0000}"/>
    <cellStyle name="_입찰표지 _진월 공내역서_설계변경조서(병풍)2003.9_변경설계서" xfId="3539" xr:uid="{00000000-0005-0000-0000-0000F20C0000}"/>
    <cellStyle name="_입찰표지 _진월 공내역서_설계변경조서(병풍)2003.9_복사본 설계변경현황" xfId="3540" xr:uid="{00000000-0005-0000-0000-0000F30C0000}"/>
    <cellStyle name="_입찰표지 _진월 공내역서_설계변경조서(병풍)2003.9_복사본 설계변경현황_설계변경현황(병풍)" xfId="3541" xr:uid="{00000000-0005-0000-0000-0000F40C0000}"/>
    <cellStyle name="_입찰표지 _진월 공내역서_설계변경조서(병풍)2003.9_복사본 설계변경현황_설계변경현황(병풍)_변경설계서" xfId="3542" xr:uid="{00000000-0005-0000-0000-0000F50C0000}"/>
    <cellStyle name="_입찰표지 _진월 공내역서_설계변경조서(병풍)2003.9_복사본 설계변경현황_설계변경현황(병풍)_설계변경현황" xfId="3543" xr:uid="{00000000-0005-0000-0000-0000F60C0000}"/>
    <cellStyle name="_입찰표지 _진월 공내역서_설계변경조서(병풍)2003.9_설계변경(병풍)2003.9" xfId="3544" xr:uid="{00000000-0005-0000-0000-0000F70C0000}"/>
    <cellStyle name="_입찰표지 _진월 공내역서_설계변경조서(병풍)2003.9_설계변경(병풍)2003.9_변경설계서" xfId="3545" xr:uid="{00000000-0005-0000-0000-0000F80C0000}"/>
    <cellStyle name="_입찰표지 _진월 공내역서_설계변경조서(병풍)2003.9_설계변경(병풍)2003.9_복사본 설계변경현황" xfId="3546" xr:uid="{00000000-0005-0000-0000-0000F90C0000}"/>
    <cellStyle name="_입찰표지 _진월 공내역서_설계변경조서(병풍)2003.9_설계변경(병풍)2003.9_복사본 설계변경현황_설계변경현황(병풍)" xfId="3547" xr:uid="{00000000-0005-0000-0000-0000FA0C0000}"/>
    <cellStyle name="_입찰표지 _진월 공내역서_설계변경조서(병풍)2003.9_설계변경(병풍)2003.9_복사본 설계변경현황_설계변경현황(병풍)_변경설계서" xfId="3548" xr:uid="{00000000-0005-0000-0000-0000FB0C0000}"/>
    <cellStyle name="_입찰표지 _진월 공내역서_설계변경조서(병풍)2003.9_설계변경(병풍)2003.9_복사본 설계변경현황_설계변경현황(병풍)_설계변경현황" xfId="3549" xr:uid="{00000000-0005-0000-0000-0000FC0C0000}"/>
    <cellStyle name="_입찰표지 _진월 공내역서_설계변경조서(병풍)2003.9_설계변경(병풍)2003.9_설계변경현황" xfId="3550" xr:uid="{00000000-0005-0000-0000-0000FD0C0000}"/>
    <cellStyle name="_입찰표지 _진월 공내역서_설계변경조서(병풍)2003.9_설계변경현황" xfId="3551" xr:uid="{00000000-0005-0000-0000-0000FE0C0000}"/>
    <cellStyle name="_입찰표지 _진월 공내역서_설계변경현황" xfId="3552" xr:uid="{00000000-0005-0000-0000-0000FF0C0000}"/>
    <cellStyle name="_입찰표지 _홍보지구2004내역서" xfId="7578" xr:uid="{00000000-0005-0000-0000-0000000D0000}"/>
    <cellStyle name="_입찰표지 _홍보지구2004내역서(기성)" xfId="7579" xr:uid="{00000000-0005-0000-0000-0000010D0000}"/>
    <cellStyle name="_입찰표지 _홍보지구계약내역서(총괄)" xfId="7580" xr:uid="{00000000-0005-0000-0000-0000020D0000}"/>
    <cellStyle name="_입찰표지 _홍보지구오천공구하자공종분할내역" xfId="7581" xr:uid="{00000000-0005-0000-0000-0000030D0000}"/>
    <cellStyle name="_자료" xfId="304" xr:uid="{00000000-0005-0000-0000-0000040D0000}"/>
    <cellStyle name="_자료_0902-2012(수자원공사 토지산출근거)" xfId="6708" xr:uid="{00000000-0005-0000-0000-0000050D0000}"/>
    <cellStyle name="_자료_090603(수자원공사-중부권광역상수도,논산)" xfId="6709" xr:uid="{00000000-0005-0000-0000-0000060D0000}"/>
    <cellStyle name="_자료_090603(수자원공사-중부권광역상수도,논산)_090603(수자원공사-중부권광역상수도,논산)-최종수정" xfId="6710" xr:uid="{00000000-0005-0000-0000-0000070D0000}"/>
    <cellStyle name="_자료_20060919(수정중) 수자원공사(논산) - 산출내역" xfId="6711" xr:uid="{00000000-0005-0000-0000-0000080D0000}"/>
    <cellStyle name="_자료_20060919(수정중) 수자원공사(논산) - 산출내역_090603(수자원공사-중부권광역상수도,논산)-최종수정" xfId="6712" xr:uid="{00000000-0005-0000-0000-0000090D0000}"/>
    <cellStyle name="_자료_수용재결8차(사업자제시액)지번별-작업중" xfId="6713" xr:uid="{00000000-0005-0000-0000-00000A0D0000}"/>
    <cellStyle name="_자료_지장물산출" xfId="6714" xr:uid="{00000000-0005-0000-0000-00000B0D0000}"/>
    <cellStyle name="_자료_홍수조절지" xfId="6715" xr:uid="{00000000-0005-0000-0000-00000C0D0000}"/>
    <cellStyle name="_자산재평가(토지2방식) 양식" xfId="7582" xr:uid="{00000000-0005-0000-0000-00000D0D0000}"/>
    <cellStyle name="_재영웰릭스 기계기구명세표" xfId="3553" xr:uid="{00000000-0005-0000-0000-00000E0D0000}"/>
    <cellStyle name="_적격 " xfId="305" xr:uid="{00000000-0005-0000-0000-00000F0D0000}"/>
    <cellStyle name="_적격 _1차공정표(착공)" xfId="306" xr:uid="{00000000-0005-0000-0000-0000100D0000}"/>
    <cellStyle name="_적격 _1차공정표(착공)_1차공정표(착공)" xfId="307" xr:uid="{00000000-0005-0000-0000-0000110D0000}"/>
    <cellStyle name="_적격 _2차공사시공구간변경" xfId="3554" xr:uid="{00000000-0005-0000-0000-0000120D0000}"/>
    <cellStyle name="_적격 _2차공사시공구간변경_5차발주안차트" xfId="3555" xr:uid="{00000000-0005-0000-0000-0000130D0000}"/>
    <cellStyle name="_적격 _2차공사시공구간변경_발주차트1" xfId="3556" xr:uid="{00000000-0005-0000-0000-0000140D0000}"/>
    <cellStyle name="_적격 _2차공사시공구간변경_발주차트1_5차발주안차트" xfId="3557" xr:uid="{00000000-0005-0000-0000-0000150D0000}"/>
    <cellStyle name="_적격 _2차공사시공구간변경_발주차트1_설변차트2회변경-1" xfId="3558" xr:uid="{00000000-0005-0000-0000-0000160D0000}"/>
    <cellStyle name="_적격 _2차공사시공구간변경_설변차트1" xfId="3559" xr:uid="{00000000-0005-0000-0000-0000170D0000}"/>
    <cellStyle name="_적격 _2차공사시공구간변경_설변차트1_3차공사구간변경" xfId="3560" xr:uid="{00000000-0005-0000-0000-0000180D0000}"/>
    <cellStyle name="_적격 _2차공사시공구간변경_설변차트1_3차공사구간변경_5차발주안차트" xfId="3561" xr:uid="{00000000-0005-0000-0000-0000190D0000}"/>
    <cellStyle name="_적격 _2차공사시공구간변경_설변차트1_3차공사구간변경_설변차트2회변경-1" xfId="3562" xr:uid="{00000000-0005-0000-0000-00001A0D0000}"/>
    <cellStyle name="_적격 _2차공사시공구간변경_설변차트2회변경-1" xfId="3563" xr:uid="{00000000-0005-0000-0000-00001B0D0000}"/>
    <cellStyle name="_적격 _2차공사시공구간변경2" xfId="3564" xr:uid="{00000000-0005-0000-0000-00001C0D0000}"/>
    <cellStyle name="_적격 _2차공사시공구간변경2_5차발주안차트" xfId="3565" xr:uid="{00000000-0005-0000-0000-00001D0D0000}"/>
    <cellStyle name="_적격 _2차공사시공구간변경2_발주차트1" xfId="3566" xr:uid="{00000000-0005-0000-0000-00001E0D0000}"/>
    <cellStyle name="_적격 _2차공사시공구간변경2_발주차트1_5차발주안차트" xfId="3567" xr:uid="{00000000-0005-0000-0000-00001F0D0000}"/>
    <cellStyle name="_적격 _2차공사시공구간변경2_발주차트1_설변차트2회변경-1" xfId="3568" xr:uid="{00000000-0005-0000-0000-0000200D0000}"/>
    <cellStyle name="_적격 _2차공사시공구간변경2_설변차트1" xfId="3569" xr:uid="{00000000-0005-0000-0000-0000210D0000}"/>
    <cellStyle name="_적격 _2차공사시공구간변경2_설변차트1_3차공사구간변경" xfId="3570" xr:uid="{00000000-0005-0000-0000-0000220D0000}"/>
    <cellStyle name="_적격 _2차공사시공구간변경2_설변차트1_3차공사구간변경_5차발주안차트" xfId="3571" xr:uid="{00000000-0005-0000-0000-0000230D0000}"/>
    <cellStyle name="_적격 _2차공사시공구간변경2_설변차트1_3차공사구간변경_설변차트2회변경-1" xfId="3572" xr:uid="{00000000-0005-0000-0000-0000240D0000}"/>
    <cellStyle name="_적격 _2차공사시공구간변경2_설변차트2회변경-1" xfId="3573" xr:uid="{00000000-0005-0000-0000-0000250D0000}"/>
    <cellStyle name="_적격 _2차공사시공구간변경3" xfId="3574" xr:uid="{00000000-0005-0000-0000-0000260D0000}"/>
    <cellStyle name="_적격 _2차공사시공구간변경3_5차발주안차트" xfId="3575" xr:uid="{00000000-0005-0000-0000-0000270D0000}"/>
    <cellStyle name="_적격 _2차공사시공구간변경3_발주차트1" xfId="3576" xr:uid="{00000000-0005-0000-0000-0000280D0000}"/>
    <cellStyle name="_적격 _2차공사시공구간변경3_발주차트1_5차발주안차트" xfId="3577" xr:uid="{00000000-0005-0000-0000-0000290D0000}"/>
    <cellStyle name="_적격 _2차공사시공구간변경3_발주차트1_설변차트2회변경-1" xfId="3578" xr:uid="{00000000-0005-0000-0000-00002A0D0000}"/>
    <cellStyle name="_적격 _2차공사시공구간변경3_설변차트1" xfId="3579" xr:uid="{00000000-0005-0000-0000-00002B0D0000}"/>
    <cellStyle name="_적격 _2차공사시공구간변경3_설변차트1_3차공사구간변경" xfId="3580" xr:uid="{00000000-0005-0000-0000-00002C0D0000}"/>
    <cellStyle name="_적격 _2차공사시공구간변경3_설변차트1_3차공사구간변경_5차발주안차트" xfId="3581" xr:uid="{00000000-0005-0000-0000-00002D0D0000}"/>
    <cellStyle name="_적격 _2차공사시공구간변경3_설변차트1_3차공사구간변경_설변차트2회변경-1" xfId="3582" xr:uid="{00000000-0005-0000-0000-00002E0D0000}"/>
    <cellStyle name="_적격 _2차공사시공구간변경3_설변차트2회변경-1" xfId="3583" xr:uid="{00000000-0005-0000-0000-00002F0D0000}"/>
    <cellStyle name="_적격 _3차공사구간변경" xfId="3584" xr:uid="{00000000-0005-0000-0000-0000300D0000}"/>
    <cellStyle name="_적격 _3차공사구간변경_5차발주안차트" xfId="3585" xr:uid="{00000000-0005-0000-0000-0000310D0000}"/>
    <cellStyle name="_적격 _3차공사구간변경_설변차트2회변경-1" xfId="3586" xr:uid="{00000000-0005-0000-0000-0000320D0000}"/>
    <cellStyle name="_적격 _위치도" xfId="3587" xr:uid="{00000000-0005-0000-0000-0000330D0000}"/>
    <cellStyle name="_적격 _위치도_5차발주안차트" xfId="3588" xr:uid="{00000000-0005-0000-0000-0000340D0000}"/>
    <cellStyle name="_적격 _위치도_발주차트1" xfId="3589" xr:uid="{00000000-0005-0000-0000-0000350D0000}"/>
    <cellStyle name="_적격 _위치도_발주차트1_5차발주안차트" xfId="3590" xr:uid="{00000000-0005-0000-0000-0000360D0000}"/>
    <cellStyle name="_적격 _위치도_발주차트1_설변차트2회변경-1" xfId="3591" xr:uid="{00000000-0005-0000-0000-0000370D0000}"/>
    <cellStyle name="_적격 _위치도_설변차트1" xfId="3592" xr:uid="{00000000-0005-0000-0000-0000380D0000}"/>
    <cellStyle name="_적격 _위치도_설변차트1_3차공사구간변경" xfId="3593" xr:uid="{00000000-0005-0000-0000-0000390D0000}"/>
    <cellStyle name="_적격 _위치도_설변차트1_3차공사구간변경_5차발주안차트" xfId="3594" xr:uid="{00000000-0005-0000-0000-00003A0D0000}"/>
    <cellStyle name="_적격 _위치도_설변차트1_3차공사구간변경_설변차트2회변경-1" xfId="3595" xr:uid="{00000000-0005-0000-0000-00003B0D0000}"/>
    <cellStyle name="_적격 _위치도_설변차트2회변경-1" xfId="3596" xr:uid="{00000000-0005-0000-0000-00003C0D0000}"/>
    <cellStyle name="_적격 _위치도_실정보고표지 위치도 평면도 표준도" xfId="3597" xr:uid="{00000000-0005-0000-0000-00003D0D0000}"/>
    <cellStyle name="_적격 _위치도_실정보고표지 위치도 평면도 표준도_5차발주안차트" xfId="3598" xr:uid="{00000000-0005-0000-0000-00003E0D0000}"/>
    <cellStyle name="_적격 _위치도_실정보고표지 위치도 평면도 표준도_설변차트2회변경-1" xfId="3599" xr:uid="{00000000-0005-0000-0000-00003F0D0000}"/>
    <cellStyle name="_적격 _위치도_업무보고3" xfId="3600" xr:uid="{00000000-0005-0000-0000-0000400D0000}"/>
    <cellStyle name="_적격 _위치도_업무보고3_5차발주안차트" xfId="3601" xr:uid="{00000000-0005-0000-0000-0000410D0000}"/>
    <cellStyle name="_적격 _위치도_업무보고3_설변차트2회변경-1" xfId="3602" xr:uid="{00000000-0005-0000-0000-0000420D0000}"/>
    <cellStyle name="_적격 _임시" xfId="3603" xr:uid="{00000000-0005-0000-0000-0000430D0000}"/>
    <cellStyle name="_적격 _임시_3차공사구간변경" xfId="3604" xr:uid="{00000000-0005-0000-0000-0000440D0000}"/>
    <cellStyle name="_적격 _임시_3차공사구간변경_5차발주안차트" xfId="3605" xr:uid="{00000000-0005-0000-0000-0000450D0000}"/>
    <cellStyle name="_적격 _임시_3차공사구간변경_설변차트2회변경-1" xfId="3606" xr:uid="{00000000-0005-0000-0000-0000460D0000}"/>
    <cellStyle name="_적격 _임시_위치도" xfId="3607" xr:uid="{00000000-0005-0000-0000-0000470D0000}"/>
    <cellStyle name="_적격 _임시_위치도_5차발주안차트" xfId="3608" xr:uid="{00000000-0005-0000-0000-0000480D0000}"/>
    <cellStyle name="_적격 _임시_위치도_발주차트1" xfId="3609" xr:uid="{00000000-0005-0000-0000-0000490D0000}"/>
    <cellStyle name="_적격 _임시_위치도_발주차트1_5차발주안차트" xfId="3610" xr:uid="{00000000-0005-0000-0000-00004A0D0000}"/>
    <cellStyle name="_적격 _임시_위치도_발주차트1_설변차트2회변경-1" xfId="3611" xr:uid="{00000000-0005-0000-0000-00004B0D0000}"/>
    <cellStyle name="_적격 _임시_위치도_설변차트1" xfId="3612" xr:uid="{00000000-0005-0000-0000-00004C0D0000}"/>
    <cellStyle name="_적격 _임시_위치도_설변차트1_3차공사구간변경" xfId="3613" xr:uid="{00000000-0005-0000-0000-00004D0D0000}"/>
    <cellStyle name="_적격 _임시_위치도_설변차트1_3차공사구간변경_5차발주안차트" xfId="3614" xr:uid="{00000000-0005-0000-0000-00004E0D0000}"/>
    <cellStyle name="_적격 _임시_위치도_설변차트1_3차공사구간변경_설변차트2회변경-1" xfId="3615" xr:uid="{00000000-0005-0000-0000-00004F0D0000}"/>
    <cellStyle name="_적격 _임시_위치도_설변차트2회변경-1" xfId="3616" xr:uid="{00000000-0005-0000-0000-0000500D0000}"/>
    <cellStyle name="_적격 _임시_위치도_실정보고표지 위치도 평면도 표준도" xfId="3617" xr:uid="{00000000-0005-0000-0000-0000510D0000}"/>
    <cellStyle name="_적격 _임시_위치도_실정보고표지 위치도 평면도 표준도_5차발주안차트" xfId="3618" xr:uid="{00000000-0005-0000-0000-0000520D0000}"/>
    <cellStyle name="_적격 _임시_위치도_실정보고표지 위치도 평면도 표준도_설변차트2회변경-1" xfId="3619" xr:uid="{00000000-0005-0000-0000-0000530D0000}"/>
    <cellStyle name="_적격 _임시_위치도_업무보고3" xfId="3620" xr:uid="{00000000-0005-0000-0000-0000540D0000}"/>
    <cellStyle name="_적격 _임시_위치도_업무보고3_5차발주안차트" xfId="3621" xr:uid="{00000000-0005-0000-0000-0000550D0000}"/>
    <cellStyle name="_적격 _임시_위치도_업무보고3_설변차트2회변경-1" xfId="3622" xr:uid="{00000000-0005-0000-0000-0000560D0000}"/>
    <cellStyle name="_적격 _집행갑지 " xfId="308" xr:uid="{00000000-0005-0000-0000-0000570D0000}"/>
    <cellStyle name="_적격 _집행갑지 _1차공정표(착공)" xfId="309" xr:uid="{00000000-0005-0000-0000-0000580D0000}"/>
    <cellStyle name="_적격 _집행갑지 _1차공정표(착공)_1차공정표(착공)" xfId="310" xr:uid="{00000000-0005-0000-0000-0000590D0000}"/>
    <cellStyle name="_적격 _집행갑지 _2차공사시공구간변경" xfId="3623" xr:uid="{00000000-0005-0000-0000-00005A0D0000}"/>
    <cellStyle name="_적격 _집행갑지 _2차공사시공구간변경_5차발주안차트" xfId="3624" xr:uid="{00000000-0005-0000-0000-00005B0D0000}"/>
    <cellStyle name="_적격 _집행갑지 _2차공사시공구간변경_발주차트1" xfId="3625" xr:uid="{00000000-0005-0000-0000-00005C0D0000}"/>
    <cellStyle name="_적격 _집행갑지 _2차공사시공구간변경_발주차트1_5차발주안차트" xfId="3626" xr:uid="{00000000-0005-0000-0000-00005D0D0000}"/>
    <cellStyle name="_적격 _집행갑지 _2차공사시공구간변경_발주차트1_설변차트2회변경-1" xfId="3627" xr:uid="{00000000-0005-0000-0000-00005E0D0000}"/>
    <cellStyle name="_적격 _집행갑지 _2차공사시공구간변경_설변차트1" xfId="3628" xr:uid="{00000000-0005-0000-0000-00005F0D0000}"/>
    <cellStyle name="_적격 _집행갑지 _2차공사시공구간변경_설변차트1_3차공사구간변경" xfId="3629" xr:uid="{00000000-0005-0000-0000-0000600D0000}"/>
    <cellStyle name="_적격 _집행갑지 _2차공사시공구간변경_설변차트1_3차공사구간변경_5차발주안차트" xfId="3630" xr:uid="{00000000-0005-0000-0000-0000610D0000}"/>
    <cellStyle name="_적격 _집행갑지 _2차공사시공구간변경_설변차트1_3차공사구간변경_설변차트2회변경-1" xfId="3631" xr:uid="{00000000-0005-0000-0000-0000620D0000}"/>
    <cellStyle name="_적격 _집행갑지 _2차공사시공구간변경_설변차트2회변경-1" xfId="3632" xr:uid="{00000000-0005-0000-0000-0000630D0000}"/>
    <cellStyle name="_적격 _집행갑지 _2차공사시공구간변경2" xfId="3633" xr:uid="{00000000-0005-0000-0000-0000640D0000}"/>
    <cellStyle name="_적격 _집행갑지 _2차공사시공구간변경2_5차발주안차트" xfId="3634" xr:uid="{00000000-0005-0000-0000-0000650D0000}"/>
    <cellStyle name="_적격 _집행갑지 _2차공사시공구간변경2_발주차트1" xfId="3635" xr:uid="{00000000-0005-0000-0000-0000660D0000}"/>
    <cellStyle name="_적격 _집행갑지 _2차공사시공구간변경2_발주차트1_5차발주안차트" xfId="3636" xr:uid="{00000000-0005-0000-0000-0000670D0000}"/>
    <cellStyle name="_적격 _집행갑지 _2차공사시공구간변경2_발주차트1_설변차트2회변경-1" xfId="3637" xr:uid="{00000000-0005-0000-0000-0000680D0000}"/>
    <cellStyle name="_적격 _집행갑지 _2차공사시공구간변경2_설변차트1" xfId="3638" xr:uid="{00000000-0005-0000-0000-0000690D0000}"/>
    <cellStyle name="_적격 _집행갑지 _2차공사시공구간변경2_설변차트1_3차공사구간변경" xfId="3639" xr:uid="{00000000-0005-0000-0000-00006A0D0000}"/>
    <cellStyle name="_적격 _집행갑지 _2차공사시공구간변경2_설변차트1_3차공사구간변경_5차발주안차트" xfId="3640" xr:uid="{00000000-0005-0000-0000-00006B0D0000}"/>
    <cellStyle name="_적격 _집행갑지 _2차공사시공구간변경2_설변차트1_3차공사구간변경_설변차트2회변경-1" xfId="3641" xr:uid="{00000000-0005-0000-0000-00006C0D0000}"/>
    <cellStyle name="_적격 _집행갑지 _2차공사시공구간변경2_설변차트2회변경-1" xfId="3642" xr:uid="{00000000-0005-0000-0000-00006D0D0000}"/>
    <cellStyle name="_적격 _집행갑지 _2차공사시공구간변경3" xfId="3643" xr:uid="{00000000-0005-0000-0000-00006E0D0000}"/>
    <cellStyle name="_적격 _집행갑지 _2차공사시공구간변경3_5차발주안차트" xfId="3644" xr:uid="{00000000-0005-0000-0000-00006F0D0000}"/>
    <cellStyle name="_적격 _집행갑지 _2차공사시공구간변경3_발주차트1" xfId="3645" xr:uid="{00000000-0005-0000-0000-0000700D0000}"/>
    <cellStyle name="_적격 _집행갑지 _2차공사시공구간변경3_발주차트1_5차발주안차트" xfId="3646" xr:uid="{00000000-0005-0000-0000-0000710D0000}"/>
    <cellStyle name="_적격 _집행갑지 _2차공사시공구간변경3_발주차트1_설변차트2회변경-1" xfId="3647" xr:uid="{00000000-0005-0000-0000-0000720D0000}"/>
    <cellStyle name="_적격 _집행갑지 _2차공사시공구간변경3_설변차트1" xfId="3648" xr:uid="{00000000-0005-0000-0000-0000730D0000}"/>
    <cellStyle name="_적격 _집행갑지 _2차공사시공구간변경3_설변차트1_3차공사구간변경" xfId="3649" xr:uid="{00000000-0005-0000-0000-0000740D0000}"/>
    <cellStyle name="_적격 _집행갑지 _2차공사시공구간변경3_설변차트1_3차공사구간변경_5차발주안차트" xfId="3650" xr:uid="{00000000-0005-0000-0000-0000750D0000}"/>
    <cellStyle name="_적격 _집행갑지 _2차공사시공구간변경3_설변차트1_3차공사구간변경_설변차트2회변경-1" xfId="3651" xr:uid="{00000000-0005-0000-0000-0000760D0000}"/>
    <cellStyle name="_적격 _집행갑지 _2차공사시공구간변경3_설변차트2회변경-1" xfId="3652" xr:uid="{00000000-0005-0000-0000-0000770D0000}"/>
    <cellStyle name="_적격 _집행갑지 _3차공사구간변경" xfId="3653" xr:uid="{00000000-0005-0000-0000-0000780D0000}"/>
    <cellStyle name="_적격 _집행갑지 _3차공사구간변경_5차발주안차트" xfId="3654" xr:uid="{00000000-0005-0000-0000-0000790D0000}"/>
    <cellStyle name="_적격 _집행갑지 _3차공사구간변경_설변차트2회변경-1" xfId="3655" xr:uid="{00000000-0005-0000-0000-00007A0D0000}"/>
    <cellStyle name="_적격 _집행갑지 _위치도" xfId="3656" xr:uid="{00000000-0005-0000-0000-00007B0D0000}"/>
    <cellStyle name="_적격 _집행갑지 _위치도_5차발주안차트" xfId="3657" xr:uid="{00000000-0005-0000-0000-00007C0D0000}"/>
    <cellStyle name="_적격 _집행갑지 _위치도_발주차트1" xfId="3658" xr:uid="{00000000-0005-0000-0000-00007D0D0000}"/>
    <cellStyle name="_적격 _집행갑지 _위치도_발주차트1_5차발주안차트" xfId="3659" xr:uid="{00000000-0005-0000-0000-00007E0D0000}"/>
    <cellStyle name="_적격 _집행갑지 _위치도_발주차트1_설변차트2회변경-1" xfId="3660" xr:uid="{00000000-0005-0000-0000-00007F0D0000}"/>
    <cellStyle name="_적격 _집행갑지 _위치도_설변차트1" xfId="3661" xr:uid="{00000000-0005-0000-0000-0000800D0000}"/>
    <cellStyle name="_적격 _집행갑지 _위치도_설변차트1_3차공사구간변경" xfId="3662" xr:uid="{00000000-0005-0000-0000-0000810D0000}"/>
    <cellStyle name="_적격 _집행갑지 _위치도_설변차트1_3차공사구간변경_5차발주안차트" xfId="3663" xr:uid="{00000000-0005-0000-0000-0000820D0000}"/>
    <cellStyle name="_적격 _집행갑지 _위치도_설변차트1_3차공사구간변경_설변차트2회변경-1" xfId="3664" xr:uid="{00000000-0005-0000-0000-0000830D0000}"/>
    <cellStyle name="_적격 _집행갑지 _위치도_설변차트2회변경-1" xfId="3665" xr:uid="{00000000-0005-0000-0000-0000840D0000}"/>
    <cellStyle name="_적격 _집행갑지 _위치도_실정보고표지 위치도 평면도 표준도" xfId="3666" xr:uid="{00000000-0005-0000-0000-0000850D0000}"/>
    <cellStyle name="_적격 _집행갑지 _위치도_실정보고표지 위치도 평면도 표준도_5차발주안차트" xfId="3667" xr:uid="{00000000-0005-0000-0000-0000860D0000}"/>
    <cellStyle name="_적격 _집행갑지 _위치도_실정보고표지 위치도 평면도 표준도_설변차트2회변경-1" xfId="3668" xr:uid="{00000000-0005-0000-0000-0000870D0000}"/>
    <cellStyle name="_적격 _집행갑지 _위치도_업무보고3" xfId="3669" xr:uid="{00000000-0005-0000-0000-0000880D0000}"/>
    <cellStyle name="_적격 _집행갑지 _위치도_업무보고3_5차발주안차트" xfId="3670" xr:uid="{00000000-0005-0000-0000-0000890D0000}"/>
    <cellStyle name="_적격 _집행갑지 _위치도_업무보고3_설변차트2회변경-1" xfId="3671" xr:uid="{00000000-0005-0000-0000-00008A0D0000}"/>
    <cellStyle name="_적격 _집행갑지 _임시" xfId="3672" xr:uid="{00000000-0005-0000-0000-00008B0D0000}"/>
    <cellStyle name="_적격 _집행갑지 _임시_3차공사구간변경" xfId="3673" xr:uid="{00000000-0005-0000-0000-00008C0D0000}"/>
    <cellStyle name="_적격 _집행갑지 _임시_3차공사구간변경_5차발주안차트" xfId="3674" xr:uid="{00000000-0005-0000-0000-00008D0D0000}"/>
    <cellStyle name="_적격 _집행갑지 _임시_3차공사구간변경_설변차트2회변경-1" xfId="3675" xr:uid="{00000000-0005-0000-0000-00008E0D0000}"/>
    <cellStyle name="_적격 _집행갑지 _임시_위치도" xfId="3676" xr:uid="{00000000-0005-0000-0000-00008F0D0000}"/>
    <cellStyle name="_적격 _집행갑지 _임시_위치도_5차발주안차트" xfId="3677" xr:uid="{00000000-0005-0000-0000-0000900D0000}"/>
    <cellStyle name="_적격 _집행갑지 _임시_위치도_발주차트1" xfId="3678" xr:uid="{00000000-0005-0000-0000-0000910D0000}"/>
    <cellStyle name="_적격 _집행갑지 _임시_위치도_발주차트1_5차발주안차트" xfId="3679" xr:uid="{00000000-0005-0000-0000-0000920D0000}"/>
    <cellStyle name="_적격 _집행갑지 _임시_위치도_발주차트1_설변차트2회변경-1" xfId="3680" xr:uid="{00000000-0005-0000-0000-0000930D0000}"/>
    <cellStyle name="_적격 _집행갑지 _임시_위치도_설변차트1" xfId="3681" xr:uid="{00000000-0005-0000-0000-0000940D0000}"/>
    <cellStyle name="_적격 _집행갑지 _임시_위치도_설변차트1_3차공사구간변경" xfId="3682" xr:uid="{00000000-0005-0000-0000-0000950D0000}"/>
    <cellStyle name="_적격 _집행갑지 _임시_위치도_설변차트1_3차공사구간변경_5차발주안차트" xfId="3683" xr:uid="{00000000-0005-0000-0000-0000960D0000}"/>
    <cellStyle name="_적격 _집행갑지 _임시_위치도_설변차트1_3차공사구간변경_설변차트2회변경-1" xfId="3684" xr:uid="{00000000-0005-0000-0000-0000970D0000}"/>
    <cellStyle name="_적격 _집행갑지 _임시_위치도_설변차트2회변경-1" xfId="3685" xr:uid="{00000000-0005-0000-0000-0000980D0000}"/>
    <cellStyle name="_적격 _집행갑지 _임시_위치도_실정보고표지 위치도 평면도 표준도" xfId="3686" xr:uid="{00000000-0005-0000-0000-0000990D0000}"/>
    <cellStyle name="_적격 _집행갑지 _임시_위치도_실정보고표지 위치도 평면도 표준도_5차발주안차트" xfId="3687" xr:uid="{00000000-0005-0000-0000-00009A0D0000}"/>
    <cellStyle name="_적격 _집행갑지 _임시_위치도_실정보고표지 위치도 평면도 표준도_설변차트2회변경-1" xfId="3688" xr:uid="{00000000-0005-0000-0000-00009B0D0000}"/>
    <cellStyle name="_적격 _집행갑지 _임시_위치도_업무보고3" xfId="3689" xr:uid="{00000000-0005-0000-0000-00009C0D0000}"/>
    <cellStyle name="_적격 _집행갑지 _임시_위치도_업무보고3_5차발주안차트" xfId="3690" xr:uid="{00000000-0005-0000-0000-00009D0D0000}"/>
    <cellStyle name="_적격 _집행갑지 _임시_위치도_업무보고3_설변차트2회변경-1" xfId="3691" xr:uid="{00000000-0005-0000-0000-00009E0D0000}"/>
    <cellStyle name="_적격 _집행갑지 _홍보지구2004내역서" xfId="7583" xr:uid="{00000000-0005-0000-0000-00009F0D0000}"/>
    <cellStyle name="_적격 _집행갑지 _홍보지구2004내역서(기성)" xfId="7584" xr:uid="{00000000-0005-0000-0000-0000A00D0000}"/>
    <cellStyle name="_적격 _집행갑지 _홍보지구계약내역서(총괄)" xfId="7585" xr:uid="{00000000-0005-0000-0000-0000A10D0000}"/>
    <cellStyle name="_적격 _집행갑지 _홍보지구오천공구하자공종분할내역" xfId="7586" xr:uid="{00000000-0005-0000-0000-0000A20D0000}"/>
    <cellStyle name="_적격 _홍보지구2004내역서" xfId="7587" xr:uid="{00000000-0005-0000-0000-0000A30D0000}"/>
    <cellStyle name="_적격 _홍보지구2004내역서(기성)" xfId="7588" xr:uid="{00000000-0005-0000-0000-0000A40D0000}"/>
    <cellStyle name="_적격 _홍보지구계약내역서(총괄)" xfId="7589" xr:uid="{00000000-0005-0000-0000-0000A50D0000}"/>
    <cellStyle name="_적격 _홍보지구오천공구하자공종분할내역" xfId="7590" xr:uid="{00000000-0005-0000-0000-0000A60D0000}"/>
    <cellStyle name="_적격(화산) " xfId="311" xr:uid="{00000000-0005-0000-0000-0000A70D0000}"/>
    <cellStyle name="_적격(화산) _1차공정표(착공)" xfId="312" xr:uid="{00000000-0005-0000-0000-0000A80D0000}"/>
    <cellStyle name="_적격(화산) _1차공정표(착공)_1차공정표(착공)" xfId="313" xr:uid="{00000000-0005-0000-0000-0000A90D0000}"/>
    <cellStyle name="_적격(화산) _2차공사시공구간변경" xfId="3692" xr:uid="{00000000-0005-0000-0000-0000AA0D0000}"/>
    <cellStyle name="_적격(화산) _2차공사시공구간변경_5차발주안차트" xfId="3693" xr:uid="{00000000-0005-0000-0000-0000AB0D0000}"/>
    <cellStyle name="_적격(화산) _2차공사시공구간변경_발주차트1" xfId="3694" xr:uid="{00000000-0005-0000-0000-0000AC0D0000}"/>
    <cellStyle name="_적격(화산) _2차공사시공구간변경_발주차트1_5차발주안차트" xfId="3695" xr:uid="{00000000-0005-0000-0000-0000AD0D0000}"/>
    <cellStyle name="_적격(화산) _2차공사시공구간변경_발주차트1_설변차트2회변경-1" xfId="3696" xr:uid="{00000000-0005-0000-0000-0000AE0D0000}"/>
    <cellStyle name="_적격(화산) _2차공사시공구간변경_설변차트1" xfId="3697" xr:uid="{00000000-0005-0000-0000-0000AF0D0000}"/>
    <cellStyle name="_적격(화산) _2차공사시공구간변경_설변차트1_3차공사구간변경" xfId="3698" xr:uid="{00000000-0005-0000-0000-0000B00D0000}"/>
    <cellStyle name="_적격(화산) _2차공사시공구간변경_설변차트1_3차공사구간변경_5차발주안차트" xfId="3699" xr:uid="{00000000-0005-0000-0000-0000B10D0000}"/>
    <cellStyle name="_적격(화산) _2차공사시공구간변경_설변차트1_3차공사구간변경_설변차트2회변경-1" xfId="3700" xr:uid="{00000000-0005-0000-0000-0000B20D0000}"/>
    <cellStyle name="_적격(화산) _2차공사시공구간변경_설변차트2회변경-1" xfId="3701" xr:uid="{00000000-0005-0000-0000-0000B30D0000}"/>
    <cellStyle name="_적격(화산) _2차공사시공구간변경2" xfId="3702" xr:uid="{00000000-0005-0000-0000-0000B40D0000}"/>
    <cellStyle name="_적격(화산) _2차공사시공구간변경2_5차발주안차트" xfId="3703" xr:uid="{00000000-0005-0000-0000-0000B50D0000}"/>
    <cellStyle name="_적격(화산) _2차공사시공구간변경2_발주차트1" xfId="3704" xr:uid="{00000000-0005-0000-0000-0000B60D0000}"/>
    <cellStyle name="_적격(화산) _2차공사시공구간변경2_발주차트1_5차발주안차트" xfId="3705" xr:uid="{00000000-0005-0000-0000-0000B70D0000}"/>
    <cellStyle name="_적격(화산) _2차공사시공구간변경2_발주차트1_설변차트2회변경-1" xfId="3706" xr:uid="{00000000-0005-0000-0000-0000B80D0000}"/>
    <cellStyle name="_적격(화산) _2차공사시공구간변경2_설변차트1" xfId="3707" xr:uid="{00000000-0005-0000-0000-0000B90D0000}"/>
    <cellStyle name="_적격(화산) _2차공사시공구간변경2_설변차트1_3차공사구간변경" xfId="3708" xr:uid="{00000000-0005-0000-0000-0000BA0D0000}"/>
    <cellStyle name="_적격(화산) _2차공사시공구간변경2_설변차트1_3차공사구간변경_5차발주안차트" xfId="3709" xr:uid="{00000000-0005-0000-0000-0000BB0D0000}"/>
    <cellStyle name="_적격(화산) _2차공사시공구간변경2_설변차트1_3차공사구간변경_설변차트2회변경-1" xfId="3710" xr:uid="{00000000-0005-0000-0000-0000BC0D0000}"/>
    <cellStyle name="_적격(화산) _2차공사시공구간변경2_설변차트2회변경-1" xfId="3711" xr:uid="{00000000-0005-0000-0000-0000BD0D0000}"/>
    <cellStyle name="_적격(화산) _2차공사시공구간변경3" xfId="3712" xr:uid="{00000000-0005-0000-0000-0000BE0D0000}"/>
    <cellStyle name="_적격(화산) _2차공사시공구간변경3_5차발주안차트" xfId="3713" xr:uid="{00000000-0005-0000-0000-0000BF0D0000}"/>
    <cellStyle name="_적격(화산) _2차공사시공구간변경3_발주차트1" xfId="3714" xr:uid="{00000000-0005-0000-0000-0000C00D0000}"/>
    <cellStyle name="_적격(화산) _2차공사시공구간변경3_발주차트1_5차발주안차트" xfId="3715" xr:uid="{00000000-0005-0000-0000-0000C10D0000}"/>
    <cellStyle name="_적격(화산) _2차공사시공구간변경3_발주차트1_설변차트2회변경-1" xfId="3716" xr:uid="{00000000-0005-0000-0000-0000C20D0000}"/>
    <cellStyle name="_적격(화산) _2차공사시공구간변경3_설변차트1" xfId="3717" xr:uid="{00000000-0005-0000-0000-0000C30D0000}"/>
    <cellStyle name="_적격(화산) _2차공사시공구간변경3_설변차트1_3차공사구간변경" xfId="3718" xr:uid="{00000000-0005-0000-0000-0000C40D0000}"/>
    <cellStyle name="_적격(화산) _2차공사시공구간변경3_설변차트1_3차공사구간변경_5차발주안차트" xfId="3719" xr:uid="{00000000-0005-0000-0000-0000C50D0000}"/>
    <cellStyle name="_적격(화산) _2차공사시공구간변경3_설변차트1_3차공사구간변경_설변차트2회변경-1" xfId="3720" xr:uid="{00000000-0005-0000-0000-0000C60D0000}"/>
    <cellStyle name="_적격(화산) _2차공사시공구간변경3_설변차트2회변경-1" xfId="3721" xr:uid="{00000000-0005-0000-0000-0000C70D0000}"/>
    <cellStyle name="_적격(화산) _3차공사구간변경" xfId="3722" xr:uid="{00000000-0005-0000-0000-0000C80D0000}"/>
    <cellStyle name="_적격(화산) _3차공사구간변경_5차발주안차트" xfId="3723" xr:uid="{00000000-0005-0000-0000-0000C90D0000}"/>
    <cellStyle name="_적격(화산) _3차공사구간변경_설변차트2회변경-1" xfId="3724" xr:uid="{00000000-0005-0000-0000-0000CA0D0000}"/>
    <cellStyle name="_적격(화산) _거제U-2(3차)" xfId="3725" xr:uid="{00000000-0005-0000-0000-0000CB0D0000}"/>
    <cellStyle name="_적격(화산) _거제U-2(3차)_거제U-2(3차)" xfId="3726" xr:uid="{00000000-0005-0000-0000-0000CC0D0000}"/>
    <cellStyle name="_적격(화산) _거제U-2(3차)_거제U-2(3차)_변경설계서" xfId="3727" xr:uid="{00000000-0005-0000-0000-0000CD0D0000}"/>
    <cellStyle name="_적격(화산) _거제U-2(3차)_거제U-2(3차)_복사본 설계변경현황" xfId="3728" xr:uid="{00000000-0005-0000-0000-0000CE0D0000}"/>
    <cellStyle name="_적격(화산) _거제U-2(3차)_거제U-2(3차)_복사본 설계변경현황_설계변경현황(병풍)" xfId="3729" xr:uid="{00000000-0005-0000-0000-0000CF0D0000}"/>
    <cellStyle name="_적격(화산) _거제U-2(3차)_거제U-2(3차)_복사본 설계변경현황_설계변경현황(병풍)_변경설계서" xfId="3730" xr:uid="{00000000-0005-0000-0000-0000D00D0000}"/>
    <cellStyle name="_적격(화산) _거제U-2(3차)_거제U-2(3차)_복사본 설계변경현황_설계변경현황(병풍)_설계변경현황" xfId="3731" xr:uid="{00000000-0005-0000-0000-0000D10D0000}"/>
    <cellStyle name="_적격(화산) _거제U-2(3차)_거제U-2(3차)_서후-평은(투찰)" xfId="3732" xr:uid="{00000000-0005-0000-0000-0000D20D0000}"/>
    <cellStyle name="_적격(화산) _거제U-2(3차)_거제U-2(3차)_서후-평은(투찰)_변경설계서" xfId="3733" xr:uid="{00000000-0005-0000-0000-0000D30D0000}"/>
    <cellStyle name="_적격(화산) _거제U-2(3차)_거제U-2(3차)_서후-평은(투찰)_복사본 설계변경현황" xfId="3734" xr:uid="{00000000-0005-0000-0000-0000D40D0000}"/>
    <cellStyle name="_적격(화산) _거제U-2(3차)_거제U-2(3차)_서후-평은(투찰)_복사본 설계변경현황_설계변경현황(병풍)" xfId="3735" xr:uid="{00000000-0005-0000-0000-0000D50D0000}"/>
    <cellStyle name="_적격(화산) _거제U-2(3차)_거제U-2(3차)_서후-평은(투찰)_복사본 설계변경현황_설계변경현황(병풍)_변경설계서" xfId="3736" xr:uid="{00000000-0005-0000-0000-0000D60D0000}"/>
    <cellStyle name="_적격(화산) _거제U-2(3차)_거제U-2(3차)_서후-평은(투찰)_복사본 설계변경현황_설계변경현황(병풍)_설계변경현황" xfId="3737" xr:uid="{00000000-0005-0000-0000-0000D70D0000}"/>
    <cellStyle name="_적격(화산) _거제U-2(3차)_거제U-2(3차)_서후-평은(투찰)_설계변경조서(병풍)2003.9" xfId="3738" xr:uid="{00000000-0005-0000-0000-0000D80D0000}"/>
    <cellStyle name="_적격(화산) _거제U-2(3차)_거제U-2(3차)_서후-평은(투찰)_설계변경조서(병풍)2003.9_변경설계서" xfId="3739" xr:uid="{00000000-0005-0000-0000-0000D90D0000}"/>
    <cellStyle name="_적격(화산) _거제U-2(3차)_거제U-2(3차)_서후-평은(투찰)_설계변경조서(병풍)2003.9_복사본 설계변경현황" xfId="3740" xr:uid="{00000000-0005-0000-0000-0000DA0D0000}"/>
    <cellStyle name="_적격(화산) _거제U-2(3차)_거제U-2(3차)_서후-평은(투찰)_설계변경조서(병풍)2003.9_복사본 설계변경현황_설계변경현황(병풍)" xfId="3741" xr:uid="{00000000-0005-0000-0000-0000DB0D0000}"/>
    <cellStyle name="_적격(화산) _거제U-2(3차)_거제U-2(3차)_서후-평은(투찰)_설계변경조서(병풍)2003.9_복사본 설계변경현황_설계변경현황(병풍)_변경설계서" xfId="3742" xr:uid="{00000000-0005-0000-0000-0000DC0D0000}"/>
    <cellStyle name="_적격(화산) _거제U-2(3차)_거제U-2(3차)_서후-평은(투찰)_설계변경조서(병풍)2003.9_복사본 설계변경현황_설계변경현황(병풍)_설계변경현황" xfId="3743" xr:uid="{00000000-0005-0000-0000-0000DD0D0000}"/>
    <cellStyle name="_적격(화산) _거제U-2(3차)_거제U-2(3차)_서후-평은(투찰)_설계변경조서(병풍)2003.9_설계변경(병풍)2003.9" xfId="3744" xr:uid="{00000000-0005-0000-0000-0000DE0D0000}"/>
    <cellStyle name="_적격(화산) _거제U-2(3차)_거제U-2(3차)_서후-평은(투찰)_설계변경조서(병풍)2003.9_설계변경(병풍)2003.9_변경설계서" xfId="3745" xr:uid="{00000000-0005-0000-0000-0000DF0D0000}"/>
    <cellStyle name="_적격(화산) _거제U-2(3차)_거제U-2(3차)_서후-평은(투찰)_설계변경조서(병풍)2003.9_설계변경(병풍)2003.9_복사본 설계변경현황" xfId="3746" xr:uid="{00000000-0005-0000-0000-0000E00D0000}"/>
    <cellStyle name="_적격(화산) _거제U-2(3차)_거제U-2(3차)_서후-평은(투찰)_설계변경조서(병풍)2003.9_설계변경(병풍)2003.9_복사본 설계변경현황_설계변경현황(병풍)" xfId="3747" xr:uid="{00000000-0005-0000-0000-0000E10D0000}"/>
    <cellStyle name="_적격(화산) _거제U-2(3차)_거제U-2(3차)_서후-평은(투찰)_설계변경조서(병풍)2003.9_설계변경(병풍)2003.9_복사본 설계변경현황_설계변경현황(병풍)_변경설계서" xfId="3748" xr:uid="{00000000-0005-0000-0000-0000E20D0000}"/>
    <cellStyle name="_적격(화산) _거제U-2(3차)_거제U-2(3차)_서후-평은(투찰)_설계변경조서(병풍)2003.9_설계변경(병풍)2003.9_복사본 설계변경현황_설계변경현황(병풍)_설계변경현황" xfId="3749" xr:uid="{00000000-0005-0000-0000-0000E30D0000}"/>
    <cellStyle name="_적격(화산) _거제U-2(3차)_거제U-2(3차)_서후-평은(투찰)_설계변경조서(병풍)2003.9_설계변경(병풍)2003.9_설계변경현황" xfId="3750" xr:uid="{00000000-0005-0000-0000-0000E40D0000}"/>
    <cellStyle name="_적격(화산) _거제U-2(3차)_거제U-2(3차)_서후-평은(투찰)_설계변경조서(병풍)2003.9_설계변경현황" xfId="3751" xr:uid="{00000000-0005-0000-0000-0000E50D0000}"/>
    <cellStyle name="_적격(화산) _거제U-2(3차)_거제U-2(3차)_서후-평은(투찰)_설계변경현황" xfId="3752" xr:uid="{00000000-0005-0000-0000-0000E60D0000}"/>
    <cellStyle name="_적격(화산) _거제U-2(3차)_거제U-2(3차)_설계변경조서(병풍)2003.9" xfId="3753" xr:uid="{00000000-0005-0000-0000-0000E70D0000}"/>
    <cellStyle name="_적격(화산) _거제U-2(3차)_거제U-2(3차)_설계변경조서(병풍)2003.9_변경설계서" xfId="3754" xr:uid="{00000000-0005-0000-0000-0000E80D0000}"/>
    <cellStyle name="_적격(화산) _거제U-2(3차)_거제U-2(3차)_설계변경조서(병풍)2003.9_복사본 설계변경현황" xfId="3755" xr:uid="{00000000-0005-0000-0000-0000E90D0000}"/>
    <cellStyle name="_적격(화산) _거제U-2(3차)_거제U-2(3차)_설계변경조서(병풍)2003.9_복사본 설계변경현황_설계변경현황(병풍)" xfId="3756" xr:uid="{00000000-0005-0000-0000-0000EA0D0000}"/>
    <cellStyle name="_적격(화산) _거제U-2(3차)_거제U-2(3차)_설계변경조서(병풍)2003.9_복사본 설계변경현황_설계변경현황(병풍)_변경설계서" xfId="3757" xr:uid="{00000000-0005-0000-0000-0000EB0D0000}"/>
    <cellStyle name="_적격(화산) _거제U-2(3차)_거제U-2(3차)_설계변경조서(병풍)2003.9_복사본 설계변경현황_설계변경현황(병풍)_설계변경현황" xfId="3758" xr:uid="{00000000-0005-0000-0000-0000EC0D0000}"/>
    <cellStyle name="_적격(화산) _거제U-2(3차)_거제U-2(3차)_설계변경조서(병풍)2003.9_설계변경(병풍)2003.9" xfId="3759" xr:uid="{00000000-0005-0000-0000-0000ED0D0000}"/>
    <cellStyle name="_적격(화산) _거제U-2(3차)_거제U-2(3차)_설계변경조서(병풍)2003.9_설계변경(병풍)2003.9_변경설계서" xfId="3760" xr:uid="{00000000-0005-0000-0000-0000EE0D0000}"/>
    <cellStyle name="_적격(화산) _거제U-2(3차)_거제U-2(3차)_설계변경조서(병풍)2003.9_설계변경(병풍)2003.9_복사본 설계변경현황" xfId="3761" xr:uid="{00000000-0005-0000-0000-0000EF0D0000}"/>
    <cellStyle name="_적격(화산) _거제U-2(3차)_거제U-2(3차)_설계변경조서(병풍)2003.9_설계변경(병풍)2003.9_복사본 설계변경현황_설계변경현황(병풍)" xfId="3762" xr:uid="{00000000-0005-0000-0000-0000F00D0000}"/>
    <cellStyle name="_적격(화산) _거제U-2(3차)_거제U-2(3차)_설계변경조서(병풍)2003.9_설계변경(병풍)2003.9_복사본 설계변경현황_설계변경현황(병풍)_변경설계서" xfId="3763" xr:uid="{00000000-0005-0000-0000-0000F10D0000}"/>
    <cellStyle name="_적격(화산) _거제U-2(3차)_거제U-2(3차)_설계변경조서(병풍)2003.9_설계변경(병풍)2003.9_복사본 설계변경현황_설계변경현황(병풍)_설계변경현황" xfId="3764" xr:uid="{00000000-0005-0000-0000-0000F20D0000}"/>
    <cellStyle name="_적격(화산) _거제U-2(3차)_거제U-2(3차)_설계변경조서(병풍)2003.9_설계변경(병풍)2003.9_설계변경현황" xfId="3765" xr:uid="{00000000-0005-0000-0000-0000F30D0000}"/>
    <cellStyle name="_적격(화산) _거제U-2(3차)_거제U-2(3차)_설계변경조서(병풍)2003.9_설계변경현황" xfId="3766" xr:uid="{00000000-0005-0000-0000-0000F40D0000}"/>
    <cellStyle name="_적격(화산) _거제U-2(3차)_거제U-2(3차)_설계변경현황" xfId="3767" xr:uid="{00000000-0005-0000-0000-0000F50D0000}"/>
    <cellStyle name="_적격(화산) _거제U-2(3차)_변경설계서" xfId="3768" xr:uid="{00000000-0005-0000-0000-0000F60D0000}"/>
    <cellStyle name="_적격(화산) _거제U-2(3차)_복사본 설계변경현황" xfId="3769" xr:uid="{00000000-0005-0000-0000-0000F70D0000}"/>
    <cellStyle name="_적격(화산) _거제U-2(3차)_복사본 설계변경현황_설계변경현황(병풍)" xfId="3770" xr:uid="{00000000-0005-0000-0000-0000F80D0000}"/>
    <cellStyle name="_적격(화산) _거제U-2(3차)_복사본 설계변경현황_설계변경현황(병풍)_변경설계서" xfId="3771" xr:uid="{00000000-0005-0000-0000-0000F90D0000}"/>
    <cellStyle name="_적격(화산) _거제U-2(3차)_복사본 설계변경현황_설계변경현황(병풍)_설계변경현황" xfId="3772" xr:uid="{00000000-0005-0000-0000-0000FA0D0000}"/>
    <cellStyle name="_적격(화산) _거제U-2(3차)_서후-평은(투찰)" xfId="3773" xr:uid="{00000000-0005-0000-0000-0000FB0D0000}"/>
    <cellStyle name="_적격(화산) _거제U-2(3차)_서후-평은(투찰)_변경설계서" xfId="3774" xr:uid="{00000000-0005-0000-0000-0000FC0D0000}"/>
    <cellStyle name="_적격(화산) _거제U-2(3차)_서후-평은(투찰)_복사본 설계변경현황" xfId="3775" xr:uid="{00000000-0005-0000-0000-0000FD0D0000}"/>
    <cellStyle name="_적격(화산) _거제U-2(3차)_서후-평은(투찰)_복사본 설계변경현황_설계변경현황(병풍)" xfId="3776" xr:uid="{00000000-0005-0000-0000-0000FE0D0000}"/>
    <cellStyle name="_적격(화산) _거제U-2(3차)_서후-평은(투찰)_복사본 설계변경현황_설계변경현황(병풍)_변경설계서" xfId="3777" xr:uid="{00000000-0005-0000-0000-0000FF0D0000}"/>
    <cellStyle name="_적격(화산) _거제U-2(3차)_서후-평은(투찰)_복사본 설계변경현황_설계변경현황(병풍)_설계변경현황" xfId="3778" xr:uid="{00000000-0005-0000-0000-0000000E0000}"/>
    <cellStyle name="_적격(화산) _거제U-2(3차)_서후-평은(투찰)_설계변경조서(병풍)2003.9" xfId="3779" xr:uid="{00000000-0005-0000-0000-0000010E0000}"/>
    <cellStyle name="_적격(화산) _거제U-2(3차)_서후-평은(투찰)_설계변경조서(병풍)2003.9_변경설계서" xfId="3780" xr:uid="{00000000-0005-0000-0000-0000020E0000}"/>
    <cellStyle name="_적격(화산) _거제U-2(3차)_서후-평은(투찰)_설계변경조서(병풍)2003.9_복사본 설계변경현황" xfId="3781" xr:uid="{00000000-0005-0000-0000-0000030E0000}"/>
    <cellStyle name="_적격(화산) _거제U-2(3차)_서후-평은(투찰)_설계변경조서(병풍)2003.9_복사본 설계변경현황_설계변경현황(병풍)" xfId="3782" xr:uid="{00000000-0005-0000-0000-0000040E0000}"/>
    <cellStyle name="_적격(화산) _거제U-2(3차)_서후-평은(투찰)_설계변경조서(병풍)2003.9_복사본 설계변경현황_설계변경현황(병풍)_변경설계서" xfId="3783" xr:uid="{00000000-0005-0000-0000-0000050E0000}"/>
    <cellStyle name="_적격(화산) _거제U-2(3차)_서후-평은(투찰)_설계변경조서(병풍)2003.9_복사본 설계변경현황_설계변경현황(병풍)_설계변경현황" xfId="3784" xr:uid="{00000000-0005-0000-0000-0000060E0000}"/>
    <cellStyle name="_적격(화산) _거제U-2(3차)_서후-평은(투찰)_설계변경조서(병풍)2003.9_설계변경(병풍)2003.9" xfId="3785" xr:uid="{00000000-0005-0000-0000-0000070E0000}"/>
    <cellStyle name="_적격(화산) _거제U-2(3차)_서후-평은(투찰)_설계변경조서(병풍)2003.9_설계변경(병풍)2003.9_변경설계서" xfId="3786" xr:uid="{00000000-0005-0000-0000-0000080E0000}"/>
    <cellStyle name="_적격(화산) _거제U-2(3차)_서후-평은(투찰)_설계변경조서(병풍)2003.9_설계변경(병풍)2003.9_복사본 설계변경현황" xfId="3787" xr:uid="{00000000-0005-0000-0000-0000090E0000}"/>
    <cellStyle name="_적격(화산) _거제U-2(3차)_서후-평은(투찰)_설계변경조서(병풍)2003.9_설계변경(병풍)2003.9_복사본 설계변경현황_설계변경현황(병풍)" xfId="3788" xr:uid="{00000000-0005-0000-0000-00000A0E0000}"/>
    <cellStyle name="_적격(화산) _거제U-2(3차)_서후-평은(투찰)_설계변경조서(병풍)2003.9_설계변경(병풍)2003.9_복사본 설계변경현황_설계변경현황(병풍)_변경설계서" xfId="3789" xr:uid="{00000000-0005-0000-0000-00000B0E0000}"/>
    <cellStyle name="_적격(화산) _거제U-2(3차)_서후-평은(투찰)_설계변경조서(병풍)2003.9_설계변경(병풍)2003.9_복사본 설계변경현황_설계변경현황(병풍)_설계변경현황" xfId="3790" xr:uid="{00000000-0005-0000-0000-00000C0E0000}"/>
    <cellStyle name="_적격(화산) _거제U-2(3차)_서후-평은(투찰)_설계변경조서(병풍)2003.9_설계변경(병풍)2003.9_설계변경현황" xfId="3791" xr:uid="{00000000-0005-0000-0000-00000D0E0000}"/>
    <cellStyle name="_적격(화산) _거제U-2(3차)_서후-평은(투찰)_설계변경조서(병풍)2003.9_설계변경현황" xfId="3792" xr:uid="{00000000-0005-0000-0000-00000E0E0000}"/>
    <cellStyle name="_적격(화산) _거제U-2(3차)_서후-평은(투찰)_설계변경현황" xfId="3793" xr:uid="{00000000-0005-0000-0000-00000F0E0000}"/>
    <cellStyle name="_적격(화산) _거제U-2(3차)_설계변경조서(병풍)2003.9" xfId="3794" xr:uid="{00000000-0005-0000-0000-0000100E0000}"/>
    <cellStyle name="_적격(화산) _거제U-2(3차)_설계변경조서(병풍)2003.9_변경설계서" xfId="3795" xr:uid="{00000000-0005-0000-0000-0000110E0000}"/>
    <cellStyle name="_적격(화산) _거제U-2(3차)_설계변경조서(병풍)2003.9_복사본 설계변경현황" xfId="3796" xr:uid="{00000000-0005-0000-0000-0000120E0000}"/>
    <cellStyle name="_적격(화산) _거제U-2(3차)_설계변경조서(병풍)2003.9_복사본 설계변경현황_설계변경현황(병풍)" xfId="3797" xr:uid="{00000000-0005-0000-0000-0000130E0000}"/>
    <cellStyle name="_적격(화산) _거제U-2(3차)_설계변경조서(병풍)2003.9_복사본 설계변경현황_설계변경현황(병풍)_변경설계서" xfId="3798" xr:uid="{00000000-0005-0000-0000-0000140E0000}"/>
    <cellStyle name="_적격(화산) _거제U-2(3차)_설계변경조서(병풍)2003.9_복사본 설계변경현황_설계변경현황(병풍)_설계변경현황" xfId="3799" xr:uid="{00000000-0005-0000-0000-0000150E0000}"/>
    <cellStyle name="_적격(화산) _거제U-2(3차)_설계변경조서(병풍)2003.9_설계변경(병풍)2003.9" xfId="3800" xr:uid="{00000000-0005-0000-0000-0000160E0000}"/>
    <cellStyle name="_적격(화산) _거제U-2(3차)_설계변경조서(병풍)2003.9_설계변경(병풍)2003.9_변경설계서" xfId="3801" xr:uid="{00000000-0005-0000-0000-0000170E0000}"/>
    <cellStyle name="_적격(화산) _거제U-2(3차)_설계변경조서(병풍)2003.9_설계변경(병풍)2003.9_복사본 설계변경현황" xfId="3802" xr:uid="{00000000-0005-0000-0000-0000180E0000}"/>
    <cellStyle name="_적격(화산) _거제U-2(3차)_설계변경조서(병풍)2003.9_설계변경(병풍)2003.9_복사본 설계변경현황_설계변경현황(병풍)" xfId="3803" xr:uid="{00000000-0005-0000-0000-0000190E0000}"/>
    <cellStyle name="_적격(화산) _거제U-2(3차)_설계변경조서(병풍)2003.9_설계변경(병풍)2003.9_복사본 설계변경현황_설계변경현황(병풍)_변경설계서" xfId="3804" xr:uid="{00000000-0005-0000-0000-00001A0E0000}"/>
    <cellStyle name="_적격(화산) _거제U-2(3차)_설계변경조서(병풍)2003.9_설계변경(병풍)2003.9_복사본 설계변경현황_설계변경현황(병풍)_설계변경현황" xfId="3805" xr:uid="{00000000-0005-0000-0000-00001B0E0000}"/>
    <cellStyle name="_적격(화산) _거제U-2(3차)_설계변경조서(병풍)2003.9_설계변경(병풍)2003.9_설계변경현황" xfId="3806" xr:uid="{00000000-0005-0000-0000-00001C0E0000}"/>
    <cellStyle name="_적격(화산) _거제U-2(3차)_설계변경조서(병풍)2003.9_설계변경현황" xfId="3807" xr:uid="{00000000-0005-0000-0000-00001D0E0000}"/>
    <cellStyle name="_적격(화산) _거제U-2(3차)_설계변경현황" xfId="3808" xr:uid="{00000000-0005-0000-0000-00001E0E0000}"/>
    <cellStyle name="_적격(화산) _변경설계서" xfId="3809" xr:uid="{00000000-0005-0000-0000-00001F0E0000}"/>
    <cellStyle name="_적격(화산) _복사본 설계변경현황" xfId="3810" xr:uid="{00000000-0005-0000-0000-0000200E0000}"/>
    <cellStyle name="_적격(화산) _복사본 설계변경현황_설계변경현황(병풍)" xfId="3811" xr:uid="{00000000-0005-0000-0000-0000210E0000}"/>
    <cellStyle name="_적격(화산) _복사본 설계변경현황_설계변경현황(병풍)_변경설계서" xfId="3812" xr:uid="{00000000-0005-0000-0000-0000220E0000}"/>
    <cellStyle name="_적격(화산) _복사본 설계변경현황_설계변경현황(병풍)_설계변경현황" xfId="3813" xr:uid="{00000000-0005-0000-0000-0000230E0000}"/>
    <cellStyle name="_적격(화산) _서후-평은(투찰)" xfId="3814" xr:uid="{00000000-0005-0000-0000-0000240E0000}"/>
    <cellStyle name="_적격(화산) _서후-평은(투찰)_변경설계서" xfId="3815" xr:uid="{00000000-0005-0000-0000-0000250E0000}"/>
    <cellStyle name="_적격(화산) _서후-평은(투찰)_복사본 설계변경현황" xfId="3816" xr:uid="{00000000-0005-0000-0000-0000260E0000}"/>
    <cellStyle name="_적격(화산) _서후-평은(투찰)_복사본 설계변경현황_설계변경현황(병풍)" xfId="3817" xr:uid="{00000000-0005-0000-0000-0000270E0000}"/>
    <cellStyle name="_적격(화산) _서후-평은(투찰)_복사본 설계변경현황_설계변경현황(병풍)_변경설계서" xfId="3818" xr:uid="{00000000-0005-0000-0000-0000280E0000}"/>
    <cellStyle name="_적격(화산) _서후-평은(투찰)_복사본 설계변경현황_설계변경현황(병풍)_설계변경현황" xfId="3819" xr:uid="{00000000-0005-0000-0000-0000290E0000}"/>
    <cellStyle name="_적격(화산) _서후-평은(투찰)_설계변경조서(병풍)2003.9" xfId="3820" xr:uid="{00000000-0005-0000-0000-00002A0E0000}"/>
    <cellStyle name="_적격(화산) _서후-평은(투찰)_설계변경조서(병풍)2003.9_변경설계서" xfId="3821" xr:uid="{00000000-0005-0000-0000-00002B0E0000}"/>
    <cellStyle name="_적격(화산) _서후-평은(투찰)_설계변경조서(병풍)2003.9_복사본 설계변경현황" xfId="3822" xr:uid="{00000000-0005-0000-0000-00002C0E0000}"/>
    <cellStyle name="_적격(화산) _서후-평은(투찰)_설계변경조서(병풍)2003.9_복사본 설계변경현황_설계변경현황(병풍)" xfId="3823" xr:uid="{00000000-0005-0000-0000-00002D0E0000}"/>
    <cellStyle name="_적격(화산) _서후-평은(투찰)_설계변경조서(병풍)2003.9_복사본 설계변경현황_설계변경현황(병풍)_변경설계서" xfId="3824" xr:uid="{00000000-0005-0000-0000-00002E0E0000}"/>
    <cellStyle name="_적격(화산) _서후-평은(투찰)_설계변경조서(병풍)2003.9_복사본 설계변경현황_설계변경현황(병풍)_설계변경현황" xfId="3825" xr:uid="{00000000-0005-0000-0000-00002F0E0000}"/>
    <cellStyle name="_적격(화산) _서후-평은(투찰)_설계변경조서(병풍)2003.9_설계변경(병풍)2003.9" xfId="3826" xr:uid="{00000000-0005-0000-0000-0000300E0000}"/>
    <cellStyle name="_적격(화산) _서후-평은(투찰)_설계변경조서(병풍)2003.9_설계변경(병풍)2003.9_변경설계서" xfId="3827" xr:uid="{00000000-0005-0000-0000-0000310E0000}"/>
    <cellStyle name="_적격(화산) _서후-평은(투찰)_설계변경조서(병풍)2003.9_설계변경(병풍)2003.9_복사본 설계변경현황" xfId="3828" xr:uid="{00000000-0005-0000-0000-0000320E0000}"/>
    <cellStyle name="_적격(화산) _서후-평은(투찰)_설계변경조서(병풍)2003.9_설계변경(병풍)2003.9_복사본 설계변경현황_설계변경현황(병풍)" xfId="3829" xr:uid="{00000000-0005-0000-0000-0000330E0000}"/>
    <cellStyle name="_적격(화산) _서후-평은(투찰)_설계변경조서(병풍)2003.9_설계변경(병풍)2003.9_복사본 설계변경현황_설계변경현황(병풍)_변경설계서" xfId="3830" xr:uid="{00000000-0005-0000-0000-0000340E0000}"/>
    <cellStyle name="_적격(화산) _서후-평은(투찰)_설계변경조서(병풍)2003.9_설계변경(병풍)2003.9_복사본 설계변경현황_설계변경현황(병풍)_설계변경현황" xfId="3831" xr:uid="{00000000-0005-0000-0000-0000350E0000}"/>
    <cellStyle name="_적격(화산) _서후-평은(투찰)_설계변경조서(병풍)2003.9_설계변경(병풍)2003.9_설계변경현황" xfId="3832" xr:uid="{00000000-0005-0000-0000-0000360E0000}"/>
    <cellStyle name="_적격(화산) _서후-평은(투찰)_설계변경조서(병풍)2003.9_설계변경현황" xfId="3833" xr:uid="{00000000-0005-0000-0000-0000370E0000}"/>
    <cellStyle name="_적격(화산) _서후-평은(투찰)_설계변경현황" xfId="3834" xr:uid="{00000000-0005-0000-0000-0000380E0000}"/>
    <cellStyle name="_적격(화산) _설계변경조서(병풍)2003.9" xfId="3835" xr:uid="{00000000-0005-0000-0000-0000390E0000}"/>
    <cellStyle name="_적격(화산) _설계변경조서(병풍)2003.9_변경설계서" xfId="3836" xr:uid="{00000000-0005-0000-0000-00003A0E0000}"/>
    <cellStyle name="_적격(화산) _설계변경조서(병풍)2003.9_복사본 설계변경현황" xfId="3837" xr:uid="{00000000-0005-0000-0000-00003B0E0000}"/>
    <cellStyle name="_적격(화산) _설계변경조서(병풍)2003.9_복사본 설계변경현황_설계변경현황(병풍)" xfId="3838" xr:uid="{00000000-0005-0000-0000-00003C0E0000}"/>
    <cellStyle name="_적격(화산) _설계변경조서(병풍)2003.9_복사본 설계변경현황_설계변경현황(병풍)_변경설계서" xfId="3839" xr:uid="{00000000-0005-0000-0000-00003D0E0000}"/>
    <cellStyle name="_적격(화산) _설계변경조서(병풍)2003.9_복사본 설계변경현황_설계변경현황(병풍)_설계변경현황" xfId="3840" xr:uid="{00000000-0005-0000-0000-00003E0E0000}"/>
    <cellStyle name="_적격(화산) _설계변경조서(병풍)2003.9_설계변경(병풍)2003.9" xfId="3841" xr:uid="{00000000-0005-0000-0000-00003F0E0000}"/>
    <cellStyle name="_적격(화산) _설계변경조서(병풍)2003.9_설계변경(병풍)2003.9_변경설계서" xfId="3842" xr:uid="{00000000-0005-0000-0000-0000400E0000}"/>
    <cellStyle name="_적격(화산) _설계변경조서(병풍)2003.9_설계변경(병풍)2003.9_복사본 설계변경현황" xfId="3843" xr:uid="{00000000-0005-0000-0000-0000410E0000}"/>
    <cellStyle name="_적격(화산) _설계변경조서(병풍)2003.9_설계변경(병풍)2003.9_복사본 설계변경현황_설계변경현황(병풍)" xfId="3844" xr:uid="{00000000-0005-0000-0000-0000420E0000}"/>
    <cellStyle name="_적격(화산) _설계변경조서(병풍)2003.9_설계변경(병풍)2003.9_복사본 설계변경현황_설계변경현황(병풍)_변경설계서" xfId="3845" xr:uid="{00000000-0005-0000-0000-0000430E0000}"/>
    <cellStyle name="_적격(화산) _설계변경조서(병풍)2003.9_설계변경(병풍)2003.9_복사본 설계변경현황_설계변경현황(병풍)_설계변경현황" xfId="3846" xr:uid="{00000000-0005-0000-0000-0000440E0000}"/>
    <cellStyle name="_적격(화산) _설계변경조서(병풍)2003.9_설계변경(병풍)2003.9_설계변경현황" xfId="3847" xr:uid="{00000000-0005-0000-0000-0000450E0000}"/>
    <cellStyle name="_적격(화산) _설계변경조서(병풍)2003.9_설계변경현황" xfId="3848" xr:uid="{00000000-0005-0000-0000-0000460E0000}"/>
    <cellStyle name="_적격(화산) _설계변경현황" xfId="3849" xr:uid="{00000000-0005-0000-0000-0000470E0000}"/>
    <cellStyle name="_적격(화산) _위치도" xfId="3850" xr:uid="{00000000-0005-0000-0000-0000480E0000}"/>
    <cellStyle name="_적격(화산) _위치도_5차발주안차트" xfId="3851" xr:uid="{00000000-0005-0000-0000-0000490E0000}"/>
    <cellStyle name="_적격(화산) _위치도_발주차트1" xfId="3852" xr:uid="{00000000-0005-0000-0000-00004A0E0000}"/>
    <cellStyle name="_적격(화산) _위치도_발주차트1_5차발주안차트" xfId="3853" xr:uid="{00000000-0005-0000-0000-00004B0E0000}"/>
    <cellStyle name="_적격(화산) _위치도_발주차트1_설변차트2회변경-1" xfId="3854" xr:uid="{00000000-0005-0000-0000-00004C0E0000}"/>
    <cellStyle name="_적격(화산) _위치도_설변차트1" xfId="3855" xr:uid="{00000000-0005-0000-0000-00004D0E0000}"/>
    <cellStyle name="_적격(화산) _위치도_설변차트1_3차공사구간변경" xfId="3856" xr:uid="{00000000-0005-0000-0000-00004E0E0000}"/>
    <cellStyle name="_적격(화산) _위치도_설변차트1_3차공사구간변경_5차발주안차트" xfId="3857" xr:uid="{00000000-0005-0000-0000-00004F0E0000}"/>
    <cellStyle name="_적격(화산) _위치도_설변차트1_3차공사구간변경_설변차트2회변경-1" xfId="3858" xr:uid="{00000000-0005-0000-0000-0000500E0000}"/>
    <cellStyle name="_적격(화산) _위치도_설변차트2회변경-1" xfId="3859" xr:uid="{00000000-0005-0000-0000-0000510E0000}"/>
    <cellStyle name="_적격(화산) _위치도_실정보고표지 위치도 평면도 표준도" xfId="3860" xr:uid="{00000000-0005-0000-0000-0000520E0000}"/>
    <cellStyle name="_적격(화산) _위치도_실정보고표지 위치도 평면도 표준도_5차발주안차트" xfId="3861" xr:uid="{00000000-0005-0000-0000-0000530E0000}"/>
    <cellStyle name="_적격(화산) _위치도_실정보고표지 위치도 평면도 표준도_설변차트2회변경-1" xfId="3862" xr:uid="{00000000-0005-0000-0000-0000540E0000}"/>
    <cellStyle name="_적격(화산) _위치도_업무보고3" xfId="3863" xr:uid="{00000000-0005-0000-0000-0000550E0000}"/>
    <cellStyle name="_적격(화산) _위치도_업무보고3_5차발주안차트" xfId="3864" xr:uid="{00000000-0005-0000-0000-0000560E0000}"/>
    <cellStyle name="_적격(화산) _위치도_업무보고3_설변차트2회변경-1" xfId="3865" xr:uid="{00000000-0005-0000-0000-0000570E0000}"/>
    <cellStyle name="_적격(화산) _임시" xfId="3866" xr:uid="{00000000-0005-0000-0000-0000580E0000}"/>
    <cellStyle name="_적격(화산) _임시_3차공사구간변경" xfId="3867" xr:uid="{00000000-0005-0000-0000-0000590E0000}"/>
    <cellStyle name="_적격(화산) _임시_3차공사구간변경_5차발주안차트" xfId="3868" xr:uid="{00000000-0005-0000-0000-00005A0E0000}"/>
    <cellStyle name="_적격(화산) _임시_3차공사구간변경_설변차트2회변경-1" xfId="3869" xr:uid="{00000000-0005-0000-0000-00005B0E0000}"/>
    <cellStyle name="_적격(화산) _임시_위치도" xfId="3870" xr:uid="{00000000-0005-0000-0000-00005C0E0000}"/>
    <cellStyle name="_적격(화산) _임시_위치도_5차발주안차트" xfId="3871" xr:uid="{00000000-0005-0000-0000-00005D0E0000}"/>
    <cellStyle name="_적격(화산) _임시_위치도_발주차트1" xfId="3872" xr:uid="{00000000-0005-0000-0000-00005E0E0000}"/>
    <cellStyle name="_적격(화산) _임시_위치도_발주차트1_5차발주안차트" xfId="3873" xr:uid="{00000000-0005-0000-0000-00005F0E0000}"/>
    <cellStyle name="_적격(화산) _임시_위치도_발주차트1_설변차트2회변경-1" xfId="3874" xr:uid="{00000000-0005-0000-0000-0000600E0000}"/>
    <cellStyle name="_적격(화산) _임시_위치도_설변차트1" xfId="3875" xr:uid="{00000000-0005-0000-0000-0000610E0000}"/>
    <cellStyle name="_적격(화산) _임시_위치도_설변차트1_3차공사구간변경" xfId="3876" xr:uid="{00000000-0005-0000-0000-0000620E0000}"/>
    <cellStyle name="_적격(화산) _임시_위치도_설변차트1_3차공사구간변경_5차발주안차트" xfId="3877" xr:uid="{00000000-0005-0000-0000-0000630E0000}"/>
    <cellStyle name="_적격(화산) _임시_위치도_설변차트1_3차공사구간변경_설변차트2회변경-1" xfId="3878" xr:uid="{00000000-0005-0000-0000-0000640E0000}"/>
    <cellStyle name="_적격(화산) _임시_위치도_설변차트2회변경-1" xfId="3879" xr:uid="{00000000-0005-0000-0000-0000650E0000}"/>
    <cellStyle name="_적격(화산) _임시_위치도_실정보고표지 위치도 평면도 표준도" xfId="3880" xr:uid="{00000000-0005-0000-0000-0000660E0000}"/>
    <cellStyle name="_적격(화산) _임시_위치도_실정보고표지 위치도 평면도 표준도_5차발주안차트" xfId="3881" xr:uid="{00000000-0005-0000-0000-0000670E0000}"/>
    <cellStyle name="_적격(화산) _임시_위치도_실정보고표지 위치도 평면도 표준도_설변차트2회변경-1" xfId="3882" xr:uid="{00000000-0005-0000-0000-0000680E0000}"/>
    <cellStyle name="_적격(화산) _임시_위치도_업무보고3" xfId="3883" xr:uid="{00000000-0005-0000-0000-0000690E0000}"/>
    <cellStyle name="_적격(화산) _임시_위치도_업무보고3_5차발주안차트" xfId="3884" xr:uid="{00000000-0005-0000-0000-00006A0E0000}"/>
    <cellStyle name="_적격(화산) _임시_위치도_업무보고3_설변차트2회변경-1" xfId="3885" xr:uid="{00000000-0005-0000-0000-00006B0E0000}"/>
    <cellStyle name="_적격(화산) _진월 공내역서" xfId="3886" xr:uid="{00000000-0005-0000-0000-00006C0E0000}"/>
    <cellStyle name="_적격(화산) _진월 공내역서_변경설계서" xfId="3887" xr:uid="{00000000-0005-0000-0000-00006D0E0000}"/>
    <cellStyle name="_적격(화산) _진월 공내역서_복사본 설계변경현황" xfId="3888" xr:uid="{00000000-0005-0000-0000-00006E0E0000}"/>
    <cellStyle name="_적격(화산) _진월 공내역서_복사본 설계변경현황_설계변경현황(병풍)" xfId="3889" xr:uid="{00000000-0005-0000-0000-00006F0E0000}"/>
    <cellStyle name="_적격(화산) _진월 공내역서_복사본 설계변경현황_설계변경현황(병풍)_변경설계서" xfId="3890" xr:uid="{00000000-0005-0000-0000-0000700E0000}"/>
    <cellStyle name="_적격(화산) _진월 공내역서_복사본 설계변경현황_설계변경현황(병풍)_설계변경현황" xfId="3891" xr:uid="{00000000-0005-0000-0000-0000710E0000}"/>
    <cellStyle name="_적격(화산) _진월 공내역서_서후-평은(투찰)" xfId="3892" xr:uid="{00000000-0005-0000-0000-0000720E0000}"/>
    <cellStyle name="_적격(화산) _진월 공내역서_서후-평은(투찰)_변경설계서" xfId="3893" xr:uid="{00000000-0005-0000-0000-0000730E0000}"/>
    <cellStyle name="_적격(화산) _진월 공내역서_서후-평은(투찰)_복사본 설계변경현황" xfId="3894" xr:uid="{00000000-0005-0000-0000-0000740E0000}"/>
    <cellStyle name="_적격(화산) _진월 공내역서_서후-평은(투찰)_복사본 설계변경현황_설계변경현황(병풍)" xfId="3895" xr:uid="{00000000-0005-0000-0000-0000750E0000}"/>
    <cellStyle name="_적격(화산) _진월 공내역서_서후-평은(투찰)_복사본 설계변경현황_설계변경현황(병풍)_변경설계서" xfId="3896" xr:uid="{00000000-0005-0000-0000-0000760E0000}"/>
    <cellStyle name="_적격(화산) _진월 공내역서_서후-평은(투찰)_복사본 설계변경현황_설계변경현황(병풍)_설계변경현황" xfId="3897" xr:uid="{00000000-0005-0000-0000-0000770E0000}"/>
    <cellStyle name="_적격(화산) _진월 공내역서_서후-평은(투찰)_설계변경조서(병풍)2003.9" xfId="3898" xr:uid="{00000000-0005-0000-0000-0000780E0000}"/>
    <cellStyle name="_적격(화산) _진월 공내역서_서후-평은(투찰)_설계변경조서(병풍)2003.9_변경설계서" xfId="3899" xr:uid="{00000000-0005-0000-0000-0000790E0000}"/>
    <cellStyle name="_적격(화산) _진월 공내역서_서후-평은(투찰)_설계변경조서(병풍)2003.9_복사본 설계변경현황" xfId="3900" xr:uid="{00000000-0005-0000-0000-00007A0E0000}"/>
    <cellStyle name="_적격(화산) _진월 공내역서_서후-평은(투찰)_설계변경조서(병풍)2003.9_복사본 설계변경현황_설계변경현황(병풍)" xfId="3901" xr:uid="{00000000-0005-0000-0000-00007B0E0000}"/>
    <cellStyle name="_적격(화산) _진월 공내역서_서후-평은(투찰)_설계변경조서(병풍)2003.9_복사본 설계변경현황_설계변경현황(병풍)_변경설계서" xfId="3902" xr:uid="{00000000-0005-0000-0000-00007C0E0000}"/>
    <cellStyle name="_적격(화산) _진월 공내역서_서후-평은(투찰)_설계변경조서(병풍)2003.9_복사본 설계변경현황_설계변경현황(병풍)_설계변경현황" xfId="3903" xr:uid="{00000000-0005-0000-0000-00007D0E0000}"/>
    <cellStyle name="_적격(화산) _진월 공내역서_서후-평은(투찰)_설계변경조서(병풍)2003.9_설계변경(병풍)2003.9" xfId="3904" xr:uid="{00000000-0005-0000-0000-00007E0E0000}"/>
    <cellStyle name="_적격(화산) _진월 공내역서_서후-평은(투찰)_설계변경조서(병풍)2003.9_설계변경(병풍)2003.9_변경설계서" xfId="3905" xr:uid="{00000000-0005-0000-0000-00007F0E0000}"/>
    <cellStyle name="_적격(화산) _진월 공내역서_서후-평은(투찰)_설계변경조서(병풍)2003.9_설계변경(병풍)2003.9_복사본 설계변경현황" xfId="3906" xr:uid="{00000000-0005-0000-0000-0000800E0000}"/>
    <cellStyle name="_적격(화산) _진월 공내역서_서후-평은(투찰)_설계변경조서(병풍)2003.9_설계변경(병풍)2003.9_복사본 설계변경현황_설계변경현황(병풍)" xfId="3907" xr:uid="{00000000-0005-0000-0000-0000810E0000}"/>
    <cellStyle name="_적격(화산) _진월 공내역서_서후-평은(투찰)_설계변경조서(병풍)2003.9_설계변경(병풍)2003.9_복사본 설계변경현황_설계변경현황(병풍)_변경설계서" xfId="3908" xr:uid="{00000000-0005-0000-0000-0000820E0000}"/>
    <cellStyle name="_적격(화산) _진월 공내역서_서후-평은(투찰)_설계변경조서(병풍)2003.9_설계변경(병풍)2003.9_복사본 설계변경현황_설계변경현황(병풍)_설계변경현황" xfId="3909" xr:uid="{00000000-0005-0000-0000-0000830E0000}"/>
    <cellStyle name="_적격(화산) _진월 공내역서_서후-평은(투찰)_설계변경조서(병풍)2003.9_설계변경(병풍)2003.9_설계변경현황" xfId="3910" xr:uid="{00000000-0005-0000-0000-0000840E0000}"/>
    <cellStyle name="_적격(화산) _진월 공내역서_서후-평은(투찰)_설계변경조서(병풍)2003.9_설계변경현황" xfId="3911" xr:uid="{00000000-0005-0000-0000-0000850E0000}"/>
    <cellStyle name="_적격(화산) _진월 공내역서_서후-평은(투찰)_설계변경현황" xfId="3912" xr:uid="{00000000-0005-0000-0000-0000860E0000}"/>
    <cellStyle name="_적격(화산) _진월 공내역서_설계변경조서(병풍)2003.9" xfId="3913" xr:uid="{00000000-0005-0000-0000-0000870E0000}"/>
    <cellStyle name="_적격(화산) _진월 공내역서_설계변경조서(병풍)2003.9_변경설계서" xfId="3914" xr:uid="{00000000-0005-0000-0000-0000880E0000}"/>
    <cellStyle name="_적격(화산) _진월 공내역서_설계변경조서(병풍)2003.9_복사본 설계변경현황" xfId="3915" xr:uid="{00000000-0005-0000-0000-0000890E0000}"/>
    <cellStyle name="_적격(화산) _진월 공내역서_설계변경조서(병풍)2003.9_복사본 설계변경현황_설계변경현황(병풍)" xfId="3916" xr:uid="{00000000-0005-0000-0000-00008A0E0000}"/>
    <cellStyle name="_적격(화산) _진월 공내역서_설계변경조서(병풍)2003.9_복사본 설계변경현황_설계변경현황(병풍)_변경설계서" xfId="3917" xr:uid="{00000000-0005-0000-0000-00008B0E0000}"/>
    <cellStyle name="_적격(화산) _진월 공내역서_설계변경조서(병풍)2003.9_복사본 설계변경현황_설계변경현황(병풍)_설계변경현황" xfId="3918" xr:uid="{00000000-0005-0000-0000-00008C0E0000}"/>
    <cellStyle name="_적격(화산) _진월 공내역서_설계변경조서(병풍)2003.9_설계변경(병풍)2003.9" xfId="3919" xr:uid="{00000000-0005-0000-0000-00008D0E0000}"/>
    <cellStyle name="_적격(화산) _진월 공내역서_설계변경조서(병풍)2003.9_설계변경(병풍)2003.9_변경설계서" xfId="3920" xr:uid="{00000000-0005-0000-0000-00008E0E0000}"/>
    <cellStyle name="_적격(화산) _진월 공내역서_설계변경조서(병풍)2003.9_설계변경(병풍)2003.9_복사본 설계변경현황" xfId="3921" xr:uid="{00000000-0005-0000-0000-00008F0E0000}"/>
    <cellStyle name="_적격(화산) _진월 공내역서_설계변경조서(병풍)2003.9_설계변경(병풍)2003.9_복사본 설계변경현황_설계변경현황(병풍)" xfId="3922" xr:uid="{00000000-0005-0000-0000-0000900E0000}"/>
    <cellStyle name="_적격(화산) _진월 공내역서_설계변경조서(병풍)2003.9_설계변경(병풍)2003.9_복사본 설계변경현황_설계변경현황(병풍)_변경설계서" xfId="3923" xr:uid="{00000000-0005-0000-0000-0000910E0000}"/>
    <cellStyle name="_적격(화산) _진월 공내역서_설계변경조서(병풍)2003.9_설계변경(병풍)2003.9_복사본 설계변경현황_설계변경현황(병풍)_설계변경현황" xfId="3924" xr:uid="{00000000-0005-0000-0000-0000920E0000}"/>
    <cellStyle name="_적격(화산) _진월 공내역서_설계변경조서(병풍)2003.9_설계변경(병풍)2003.9_설계변경현황" xfId="3925" xr:uid="{00000000-0005-0000-0000-0000930E0000}"/>
    <cellStyle name="_적격(화산) _진월 공내역서_설계변경조서(병풍)2003.9_설계변경현황" xfId="3926" xr:uid="{00000000-0005-0000-0000-0000940E0000}"/>
    <cellStyle name="_적격(화산) _진월 공내역서_설계변경현황" xfId="3927" xr:uid="{00000000-0005-0000-0000-0000950E0000}"/>
    <cellStyle name="_적격(화산) _홍보지구2004내역서" xfId="7591" xr:uid="{00000000-0005-0000-0000-0000960E0000}"/>
    <cellStyle name="_적격(화산) _홍보지구2004내역서(기성)" xfId="7592" xr:uid="{00000000-0005-0000-0000-0000970E0000}"/>
    <cellStyle name="_적격(화산) _홍보지구계약내역서(총괄)" xfId="7593" xr:uid="{00000000-0005-0000-0000-0000980E0000}"/>
    <cellStyle name="_적격(화산) _홍보지구오천공구하자공종분할내역" xfId="7594" xr:uid="{00000000-0005-0000-0000-0000990E0000}"/>
    <cellStyle name="_적용대가 확정수량_강변로" xfId="3928" xr:uid="{00000000-0005-0000-0000-00009A0E0000}"/>
    <cellStyle name="_전력목표" xfId="3929" xr:uid="{00000000-0005-0000-0000-00009B0E0000}"/>
    <cellStyle name="_전체사업(05년지목별)" xfId="314" xr:uid="{00000000-0005-0000-0000-00009C0E0000}"/>
    <cellStyle name="_전체사업(05년지목별)_0902-2012(수자원공사 토지산출근거)" xfId="6716" xr:uid="{00000000-0005-0000-0000-00009D0E0000}"/>
    <cellStyle name="_전체사업(05년지목별)_090603(수자원공사-중부권광역상수도,논산)" xfId="6717" xr:uid="{00000000-0005-0000-0000-00009E0E0000}"/>
    <cellStyle name="_전체사업(05년지목별)_090603(수자원공사-중부권광역상수도,논산)_090603(수자원공사-중부권광역상수도,논산)-최종수정" xfId="6718" xr:uid="{00000000-0005-0000-0000-00009F0E0000}"/>
    <cellStyle name="_전체사업(05년지목별)_20060919(수정중) 수자원공사(논산) - 산출내역" xfId="6719" xr:uid="{00000000-0005-0000-0000-0000A00E0000}"/>
    <cellStyle name="_전체사업(05년지목별)_20060919(수정중) 수자원공사(논산) - 산출내역_090603(수자원공사-중부권광역상수도,논산)-최종수정" xfId="6720" xr:uid="{00000000-0005-0000-0000-0000A10E0000}"/>
    <cellStyle name="_전체사업(05년지목별)_수용재결8차(사업자제시액)지번별-작업중" xfId="6721" xr:uid="{00000000-0005-0000-0000-0000A20E0000}"/>
    <cellStyle name="_전체사업(05년지목별)_지장물산출" xfId="6722" xr:uid="{00000000-0005-0000-0000-0000A30E0000}"/>
    <cellStyle name="_전체사업(05년지목별)_홍수조절지" xfId="6723" xr:uid="{00000000-0005-0000-0000-0000A40E0000}"/>
    <cellStyle name="_조서" xfId="6724" xr:uid="{00000000-0005-0000-0000-0000A50E0000}"/>
    <cellStyle name="_조-회현동1가(의견서)-2007.12.24" xfId="315" xr:uid="{00000000-0005-0000-0000-0000A60E0000}"/>
    <cellStyle name="_준공서류" xfId="3930" xr:uid="{00000000-0005-0000-0000-0000A70E0000}"/>
    <cellStyle name="_중곡동" xfId="8984" xr:uid="{00000000-0005-0000-0000-0000A80E0000}"/>
    <cellStyle name="_지역분석" xfId="3931" xr:uid="{00000000-0005-0000-0000-0000A90E0000}"/>
    <cellStyle name="_지장물산출표" xfId="316" xr:uid="{00000000-0005-0000-0000-0000AA0E0000}"/>
    <cellStyle name="_지장물산출표_파10012801(3) 동탄5차(영업권,지장물)" xfId="3932" xr:uid="{00000000-0005-0000-0000-0000AB0E0000}"/>
    <cellStyle name="_지장물산출표_파10090802(물건조서)" xfId="3933" xr:uid="{00000000-0005-0000-0000-0000AC0E0000}"/>
    <cellStyle name="_지정과제1분기실적(확정990408)" xfId="3934" xr:uid="{00000000-0005-0000-0000-0000AD0E0000}"/>
    <cellStyle name="_지정과제1분기실적(확정990408)_0707-02-18010(345kV영흥TL) 수정(version 2)" xfId="7595" xr:uid="{00000000-0005-0000-0000-0000AE0E0000}"/>
    <cellStyle name="_지정과제1분기실적(확정990408)_1" xfId="3935" xr:uid="{00000000-0005-0000-0000-0000AF0E0000}"/>
    <cellStyle name="_지정과제1분기실적(확정990408)_1_0707-02-18010(345kV영흥TL) 수정(version 2)" xfId="7596" xr:uid="{00000000-0005-0000-0000-0000B00E0000}"/>
    <cellStyle name="_지정과제2차심의list" xfId="3936" xr:uid="{00000000-0005-0000-0000-0000B10E0000}"/>
    <cellStyle name="_지정과제2차심의list_0707-02-18010(345kV영흥TL) 수정(version 2)" xfId="7607" xr:uid="{00000000-0005-0000-0000-0000B20E0000}"/>
    <cellStyle name="_지정과제2차심의list_1" xfId="3937" xr:uid="{00000000-0005-0000-0000-0000B30E0000}"/>
    <cellStyle name="_지정과제2차심의list_1_0707-02-18010(345kV영흥TL) 수정(version 2)" xfId="7608" xr:uid="{00000000-0005-0000-0000-0000B40E0000}"/>
    <cellStyle name="_지정과제2차심의list_2" xfId="3938" xr:uid="{00000000-0005-0000-0000-0000B50E0000}"/>
    <cellStyle name="_지정과제2차심의list_2_0707-02-18010(345kV영흥TL) 수정(version 2)" xfId="7609" xr:uid="{00000000-0005-0000-0000-0000B60E0000}"/>
    <cellStyle name="_지정과제2차심의결과" xfId="3939" xr:uid="{00000000-0005-0000-0000-0000B70E0000}"/>
    <cellStyle name="_지정과제2차심의결과(금액조정후최종)" xfId="3940" xr:uid="{00000000-0005-0000-0000-0000B80E0000}"/>
    <cellStyle name="_지정과제2차심의결과(금액조정후최종)_0707-02-18010(345kV영흥TL) 수정(version 2)" xfId="7597" xr:uid="{00000000-0005-0000-0000-0000B90E0000}"/>
    <cellStyle name="_지정과제2차심의결과(금액조정후최종)_1" xfId="3941" xr:uid="{00000000-0005-0000-0000-0000BA0E0000}"/>
    <cellStyle name="_지정과제2차심의결과(금액조정후최종)_1_0707-02-18010(345kV영흥TL) 수정(version 2)" xfId="7598" xr:uid="{00000000-0005-0000-0000-0000BB0E0000}"/>
    <cellStyle name="_지정과제2차심의결과(금액조정후최종)_1_경영개선실적보고(전주공장)" xfId="3942" xr:uid="{00000000-0005-0000-0000-0000BC0E0000}"/>
    <cellStyle name="_지정과제2차심의결과(금액조정후최종)_1_경영개선실적보고(전주공장)_0707-02-18010(345kV영흥TL) 수정(version 2)" xfId="7599" xr:uid="{00000000-0005-0000-0000-0000BD0E0000}"/>
    <cellStyle name="_지정과제2차심의결과(금액조정후최종)_1_별첨1_2" xfId="3943" xr:uid="{00000000-0005-0000-0000-0000BE0E0000}"/>
    <cellStyle name="_지정과제2차심의결과(금액조정후최종)_1_별첨1_2_0707-02-18010(345kV영흥TL) 수정(version 2)" xfId="7600" xr:uid="{00000000-0005-0000-0000-0000BF0E0000}"/>
    <cellStyle name="_지정과제2차심의결과(금액조정후최종)_1_제안과제집계표(공장전체)" xfId="3944" xr:uid="{00000000-0005-0000-0000-0000C00E0000}"/>
    <cellStyle name="_지정과제2차심의결과(금액조정후최종)_1_제안과제집계표(공장전체)_0707-02-18010(345kV영흥TL) 수정(version 2)" xfId="7601" xr:uid="{00000000-0005-0000-0000-0000C10E0000}"/>
    <cellStyle name="_지정과제2차심의결과(금액조정후최종)_경영개선실적보고(전주공장)" xfId="3945" xr:uid="{00000000-0005-0000-0000-0000C20E0000}"/>
    <cellStyle name="_지정과제2차심의결과(금액조정후최종)_경영개선실적보고(전주공장)_0707-02-18010(345kV영흥TL) 수정(version 2)" xfId="7602" xr:uid="{00000000-0005-0000-0000-0000C30E0000}"/>
    <cellStyle name="_지정과제2차심의결과(금액조정후최종)_별첨1_2" xfId="3946" xr:uid="{00000000-0005-0000-0000-0000C40E0000}"/>
    <cellStyle name="_지정과제2차심의결과(금액조정후최종)_별첨1_2_0707-02-18010(345kV영흥TL) 수정(version 2)" xfId="7603" xr:uid="{00000000-0005-0000-0000-0000C50E0000}"/>
    <cellStyle name="_지정과제2차심의결과(금액조정후최종)_제안과제집계표(공장전체)" xfId="3947" xr:uid="{00000000-0005-0000-0000-0000C60E0000}"/>
    <cellStyle name="_지정과제2차심의결과(금액조정후최종)_제안과제집계표(공장전체)_0707-02-18010(345kV영흥TL) 수정(version 2)" xfId="7604" xr:uid="{00000000-0005-0000-0000-0000C70E0000}"/>
    <cellStyle name="_지정과제2차심의결과_0707-02-18010(345kV영흥TL) 수정(version 2)" xfId="7605" xr:uid="{00000000-0005-0000-0000-0000C80E0000}"/>
    <cellStyle name="_지정과제2차심의결과_1" xfId="3948" xr:uid="{00000000-0005-0000-0000-0000C90E0000}"/>
    <cellStyle name="_지정과제2차심의결과_1_0707-02-18010(345kV영흥TL) 수정(version 2)" xfId="7606" xr:uid="{00000000-0005-0000-0000-0000CA0E0000}"/>
    <cellStyle name="_진월 공내역서" xfId="3949" xr:uid="{00000000-0005-0000-0000-0000CB0E0000}"/>
    <cellStyle name="_진월 공내역서_변경설계서" xfId="3950" xr:uid="{00000000-0005-0000-0000-0000CC0E0000}"/>
    <cellStyle name="_진월 공내역서_복사본 설계변경현황" xfId="3951" xr:uid="{00000000-0005-0000-0000-0000CD0E0000}"/>
    <cellStyle name="_진월 공내역서_복사본 설계변경현황_설계변경현황(병풍)" xfId="3952" xr:uid="{00000000-0005-0000-0000-0000CE0E0000}"/>
    <cellStyle name="_진월 공내역서_복사본 설계변경현황_설계변경현황(병풍)_변경설계서" xfId="3953" xr:uid="{00000000-0005-0000-0000-0000CF0E0000}"/>
    <cellStyle name="_진월 공내역서_복사본 설계변경현황_설계변경현황(병풍)_설계변경현황" xfId="3954" xr:uid="{00000000-0005-0000-0000-0000D00E0000}"/>
    <cellStyle name="_진월 공내역서_서후-평은(투찰)" xfId="3955" xr:uid="{00000000-0005-0000-0000-0000D10E0000}"/>
    <cellStyle name="_진월 공내역서_서후-평은(투찰)_변경설계서" xfId="3956" xr:uid="{00000000-0005-0000-0000-0000D20E0000}"/>
    <cellStyle name="_진월 공내역서_서후-평은(투찰)_복사본 설계변경현황" xfId="3957" xr:uid="{00000000-0005-0000-0000-0000D30E0000}"/>
    <cellStyle name="_진월 공내역서_서후-평은(투찰)_복사본 설계변경현황_설계변경현황(병풍)" xfId="3958" xr:uid="{00000000-0005-0000-0000-0000D40E0000}"/>
    <cellStyle name="_진월 공내역서_서후-평은(투찰)_복사본 설계변경현황_설계변경현황(병풍)_변경설계서" xfId="3959" xr:uid="{00000000-0005-0000-0000-0000D50E0000}"/>
    <cellStyle name="_진월 공내역서_서후-평은(투찰)_복사본 설계변경현황_설계변경현황(병풍)_설계변경현황" xfId="3960" xr:uid="{00000000-0005-0000-0000-0000D60E0000}"/>
    <cellStyle name="_진월 공내역서_서후-평은(투찰)_설계변경조서(병풍)2003.9" xfId="3961" xr:uid="{00000000-0005-0000-0000-0000D70E0000}"/>
    <cellStyle name="_진월 공내역서_서후-평은(투찰)_설계변경조서(병풍)2003.9_변경설계서" xfId="3962" xr:uid="{00000000-0005-0000-0000-0000D80E0000}"/>
    <cellStyle name="_진월 공내역서_서후-평은(투찰)_설계변경조서(병풍)2003.9_복사본 설계변경현황" xfId="3963" xr:uid="{00000000-0005-0000-0000-0000D90E0000}"/>
    <cellStyle name="_진월 공내역서_서후-평은(투찰)_설계변경조서(병풍)2003.9_복사본 설계변경현황_설계변경현황(병풍)" xfId="3964" xr:uid="{00000000-0005-0000-0000-0000DA0E0000}"/>
    <cellStyle name="_진월 공내역서_서후-평은(투찰)_설계변경조서(병풍)2003.9_복사본 설계변경현황_설계변경현황(병풍)_변경설계서" xfId="3965" xr:uid="{00000000-0005-0000-0000-0000DB0E0000}"/>
    <cellStyle name="_진월 공내역서_서후-평은(투찰)_설계변경조서(병풍)2003.9_복사본 설계변경현황_설계변경현황(병풍)_설계변경현황" xfId="3966" xr:uid="{00000000-0005-0000-0000-0000DC0E0000}"/>
    <cellStyle name="_진월 공내역서_서후-평은(투찰)_설계변경조서(병풍)2003.9_설계변경(병풍)2003.9" xfId="3967" xr:uid="{00000000-0005-0000-0000-0000DD0E0000}"/>
    <cellStyle name="_진월 공내역서_서후-평은(투찰)_설계변경조서(병풍)2003.9_설계변경(병풍)2003.9_변경설계서" xfId="3968" xr:uid="{00000000-0005-0000-0000-0000DE0E0000}"/>
    <cellStyle name="_진월 공내역서_서후-평은(투찰)_설계변경조서(병풍)2003.9_설계변경(병풍)2003.9_복사본 설계변경현황" xfId="3969" xr:uid="{00000000-0005-0000-0000-0000DF0E0000}"/>
    <cellStyle name="_진월 공내역서_서후-평은(투찰)_설계변경조서(병풍)2003.9_설계변경(병풍)2003.9_복사본 설계변경현황_설계변경현황(병풍)" xfId="3970" xr:uid="{00000000-0005-0000-0000-0000E00E0000}"/>
    <cellStyle name="_진월 공내역서_서후-평은(투찰)_설계변경조서(병풍)2003.9_설계변경(병풍)2003.9_복사본 설계변경현황_설계변경현황(병풍)_변경설계서" xfId="3971" xr:uid="{00000000-0005-0000-0000-0000E10E0000}"/>
    <cellStyle name="_진월 공내역서_서후-평은(투찰)_설계변경조서(병풍)2003.9_설계변경(병풍)2003.9_복사본 설계변경현황_설계변경현황(병풍)_설계변경현황" xfId="3972" xr:uid="{00000000-0005-0000-0000-0000E20E0000}"/>
    <cellStyle name="_진월 공내역서_서후-평은(투찰)_설계변경조서(병풍)2003.9_설계변경(병풍)2003.9_설계변경현황" xfId="3973" xr:uid="{00000000-0005-0000-0000-0000E30E0000}"/>
    <cellStyle name="_진월 공내역서_서후-평은(투찰)_설계변경조서(병풍)2003.9_설계변경현황" xfId="3974" xr:uid="{00000000-0005-0000-0000-0000E40E0000}"/>
    <cellStyle name="_진월 공내역서_서후-평은(투찰)_설계변경현황" xfId="3975" xr:uid="{00000000-0005-0000-0000-0000E50E0000}"/>
    <cellStyle name="_진월 공내역서_설계변경조서(병풍)2003.9" xfId="3976" xr:uid="{00000000-0005-0000-0000-0000E60E0000}"/>
    <cellStyle name="_진월 공내역서_설계변경조서(병풍)2003.9_변경설계서" xfId="3977" xr:uid="{00000000-0005-0000-0000-0000E70E0000}"/>
    <cellStyle name="_진월 공내역서_설계변경조서(병풍)2003.9_복사본 설계변경현황" xfId="3978" xr:uid="{00000000-0005-0000-0000-0000E80E0000}"/>
    <cellStyle name="_진월 공내역서_설계변경조서(병풍)2003.9_복사본 설계변경현황_설계변경현황(병풍)" xfId="3979" xr:uid="{00000000-0005-0000-0000-0000E90E0000}"/>
    <cellStyle name="_진월 공내역서_설계변경조서(병풍)2003.9_복사본 설계변경현황_설계변경현황(병풍)_변경설계서" xfId="3980" xr:uid="{00000000-0005-0000-0000-0000EA0E0000}"/>
    <cellStyle name="_진월 공내역서_설계변경조서(병풍)2003.9_복사본 설계변경현황_설계변경현황(병풍)_설계변경현황" xfId="3981" xr:uid="{00000000-0005-0000-0000-0000EB0E0000}"/>
    <cellStyle name="_진월 공내역서_설계변경조서(병풍)2003.9_설계변경(병풍)2003.9" xfId="3982" xr:uid="{00000000-0005-0000-0000-0000EC0E0000}"/>
    <cellStyle name="_진월 공내역서_설계변경조서(병풍)2003.9_설계변경(병풍)2003.9_변경설계서" xfId="3983" xr:uid="{00000000-0005-0000-0000-0000ED0E0000}"/>
    <cellStyle name="_진월 공내역서_설계변경조서(병풍)2003.9_설계변경(병풍)2003.9_복사본 설계변경현황" xfId="3984" xr:uid="{00000000-0005-0000-0000-0000EE0E0000}"/>
    <cellStyle name="_진월 공내역서_설계변경조서(병풍)2003.9_설계변경(병풍)2003.9_복사본 설계변경현황_설계변경현황(병풍)" xfId="3985" xr:uid="{00000000-0005-0000-0000-0000EF0E0000}"/>
    <cellStyle name="_진월 공내역서_설계변경조서(병풍)2003.9_설계변경(병풍)2003.9_복사본 설계변경현황_설계변경현황(병풍)_변경설계서" xfId="3986" xr:uid="{00000000-0005-0000-0000-0000F00E0000}"/>
    <cellStyle name="_진월 공내역서_설계변경조서(병풍)2003.9_설계변경(병풍)2003.9_복사본 설계변경현황_설계변경현황(병풍)_설계변경현황" xfId="3987" xr:uid="{00000000-0005-0000-0000-0000F10E0000}"/>
    <cellStyle name="_진월 공내역서_설계변경조서(병풍)2003.9_설계변경(병풍)2003.9_설계변경현황" xfId="3988" xr:uid="{00000000-0005-0000-0000-0000F20E0000}"/>
    <cellStyle name="_진월 공내역서_설계변경조서(병풍)2003.9_설계변경현황" xfId="3989" xr:uid="{00000000-0005-0000-0000-0000F30E0000}"/>
    <cellStyle name="_진월 공내역서_설계변경현황" xfId="3990" xr:uid="{00000000-0005-0000-0000-0000F40E0000}"/>
    <cellStyle name="_집중관리(981231)" xfId="3991" xr:uid="{00000000-0005-0000-0000-0000F50E0000}"/>
    <cellStyle name="_집중관리(981231)_0707-02-18010(345kV영흥TL) 수정(version 2)" xfId="7610" xr:uid="{00000000-0005-0000-0000-0000F60E0000}"/>
    <cellStyle name="_집중관리(981231)_1" xfId="3992" xr:uid="{00000000-0005-0000-0000-0000F70E0000}"/>
    <cellStyle name="_집중관리(981231)_1_0707-02-18010(345kV영흥TL) 수정(version 2)" xfId="7611" xr:uid="{00000000-0005-0000-0000-0000F80E0000}"/>
    <cellStyle name="_집중관리(지정과제및 양식)" xfId="3993" xr:uid="{00000000-0005-0000-0000-0000F90E0000}"/>
    <cellStyle name="_집중관리(지정과제및 양식)_0707-02-18010(345kV영흥TL) 수정(version 2)" xfId="7612" xr:uid="{00000000-0005-0000-0000-0000FA0E0000}"/>
    <cellStyle name="_집중관리(지정과제및 양식)_1" xfId="3994" xr:uid="{00000000-0005-0000-0000-0000FB0E0000}"/>
    <cellStyle name="_집중관리(지정과제및 양식)_1_0707-02-18010(345kV영흥TL) 수정(version 2)" xfId="7613" xr:uid="{00000000-0005-0000-0000-0000FC0E0000}"/>
    <cellStyle name="_집행갑지 " xfId="317" xr:uid="{00000000-0005-0000-0000-0000FD0E0000}"/>
    <cellStyle name="_집행갑지 _1차공정표(착공)" xfId="318" xr:uid="{00000000-0005-0000-0000-0000FE0E0000}"/>
    <cellStyle name="_집행갑지 _1차공정표(착공)_1차공정표(착공)" xfId="319" xr:uid="{00000000-0005-0000-0000-0000FF0E0000}"/>
    <cellStyle name="_집행갑지 _2차공사시공구간변경" xfId="3995" xr:uid="{00000000-0005-0000-0000-0000000F0000}"/>
    <cellStyle name="_집행갑지 _2차공사시공구간변경_5차발주안차트" xfId="3996" xr:uid="{00000000-0005-0000-0000-0000010F0000}"/>
    <cellStyle name="_집행갑지 _2차공사시공구간변경_발주차트1" xfId="3997" xr:uid="{00000000-0005-0000-0000-0000020F0000}"/>
    <cellStyle name="_집행갑지 _2차공사시공구간변경_발주차트1_5차발주안차트" xfId="3998" xr:uid="{00000000-0005-0000-0000-0000030F0000}"/>
    <cellStyle name="_집행갑지 _2차공사시공구간변경_발주차트1_설변차트2회변경-1" xfId="3999" xr:uid="{00000000-0005-0000-0000-0000040F0000}"/>
    <cellStyle name="_집행갑지 _2차공사시공구간변경_설변차트1" xfId="4000" xr:uid="{00000000-0005-0000-0000-0000050F0000}"/>
    <cellStyle name="_집행갑지 _2차공사시공구간변경_설변차트1_3차공사구간변경" xfId="4001" xr:uid="{00000000-0005-0000-0000-0000060F0000}"/>
    <cellStyle name="_집행갑지 _2차공사시공구간변경_설변차트1_3차공사구간변경_5차발주안차트" xfId="4002" xr:uid="{00000000-0005-0000-0000-0000070F0000}"/>
    <cellStyle name="_집행갑지 _2차공사시공구간변경_설변차트1_3차공사구간변경_설변차트2회변경-1" xfId="4003" xr:uid="{00000000-0005-0000-0000-0000080F0000}"/>
    <cellStyle name="_집행갑지 _2차공사시공구간변경_설변차트2회변경-1" xfId="4004" xr:uid="{00000000-0005-0000-0000-0000090F0000}"/>
    <cellStyle name="_집행갑지 _2차공사시공구간변경2" xfId="4005" xr:uid="{00000000-0005-0000-0000-00000A0F0000}"/>
    <cellStyle name="_집행갑지 _2차공사시공구간변경2_5차발주안차트" xfId="4006" xr:uid="{00000000-0005-0000-0000-00000B0F0000}"/>
    <cellStyle name="_집행갑지 _2차공사시공구간변경2_발주차트1" xfId="4007" xr:uid="{00000000-0005-0000-0000-00000C0F0000}"/>
    <cellStyle name="_집행갑지 _2차공사시공구간변경2_발주차트1_5차발주안차트" xfId="4008" xr:uid="{00000000-0005-0000-0000-00000D0F0000}"/>
    <cellStyle name="_집행갑지 _2차공사시공구간변경2_발주차트1_설변차트2회변경-1" xfId="4009" xr:uid="{00000000-0005-0000-0000-00000E0F0000}"/>
    <cellStyle name="_집행갑지 _2차공사시공구간변경2_설변차트1" xfId="4010" xr:uid="{00000000-0005-0000-0000-00000F0F0000}"/>
    <cellStyle name="_집행갑지 _2차공사시공구간변경2_설변차트1_3차공사구간변경" xfId="4011" xr:uid="{00000000-0005-0000-0000-0000100F0000}"/>
    <cellStyle name="_집행갑지 _2차공사시공구간변경2_설변차트1_3차공사구간변경_5차발주안차트" xfId="4012" xr:uid="{00000000-0005-0000-0000-0000110F0000}"/>
    <cellStyle name="_집행갑지 _2차공사시공구간변경2_설변차트1_3차공사구간변경_설변차트2회변경-1" xfId="4013" xr:uid="{00000000-0005-0000-0000-0000120F0000}"/>
    <cellStyle name="_집행갑지 _2차공사시공구간변경2_설변차트2회변경-1" xfId="4014" xr:uid="{00000000-0005-0000-0000-0000130F0000}"/>
    <cellStyle name="_집행갑지 _2차공사시공구간변경3" xfId="4015" xr:uid="{00000000-0005-0000-0000-0000140F0000}"/>
    <cellStyle name="_집행갑지 _2차공사시공구간변경3_5차발주안차트" xfId="4016" xr:uid="{00000000-0005-0000-0000-0000150F0000}"/>
    <cellStyle name="_집행갑지 _2차공사시공구간변경3_발주차트1" xfId="4017" xr:uid="{00000000-0005-0000-0000-0000160F0000}"/>
    <cellStyle name="_집행갑지 _2차공사시공구간변경3_발주차트1_5차발주안차트" xfId="4018" xr:uid="{00000000-0005-0000-0000-0000170F0000}"/>
    <cellStyle name="_집행갑지 _2차공사시공구간변경3_발주차트1_설변차트2회변경-1" xfId="4019" xr:uid="{00000000-0005-0000-0000-0000180F0000}"/>
    <cellStyle name="_집행갑지 _2차공사시공구간변경3_설변차트1" xfId="4020" xr:uid="{00000000-0005-0000-0000-0000190F0000}"/>
    <cellStyle name="_집행갑지 _2차공사시공구간변경3_설변차트1_3차공사구간변경" xfId="4021" xr:uid="{00000000-0005-0000-0000-00001A0F0000}"/>
    <cellStyle name="_집행갑지 _2차공사시공구간변경3_설변차트1_3차공사구간변경_5차발주안차트" xfId="4022" xr:uid="{00000000-0005-0000-0000-00001B0F0000}"/>
    <cellStyle name="_집행갑지 _2차공사시공구간변경3_설변차트1_3차공사구간변경_설변차트2회변경-1" xfId="4023" xr:uid="{00000000-0005-0000-0000-00001C0F0000}"/>
    <cellStyle name="_집행갑지 _2차공사시공구간변경3_설변차트2회변경-1" xfId="4024" xr:uid="{00000000-0005-0000-0000-00001D0F0000}"/>
    <cellStyle name="_집행갑지 _3차공사구간변경" xfId="4025" xr:uid="{00000000-0005-0000-0000-00001E0F0000}"/>
    <cellStyle name="_집행갑지 _3차공사구간변경_5차발주안차트" xfId="4026" xr:uid="{00000000-0005-0000-0000-00001F0F0000}"/>
    <cellStyle name="_집행갑지 _3차공사구간변경_설변차트2회변경-1" xfId="4027" xr:uid="{00000000-0005-0000-0000-0000200F0000}"/>
    <cellStyle name="_집행갑지 _위치도" xfId="4028" xr:uid="{00000000-0005-0000-0000-0000210F0000}"/>
    <cellStyle name="_집행갑지 _위치도_5차발주안차트" xfId="4029" xr:uid="{00000000-0005-0000-0000-0000220F0000}"/>
    <cellStyle name="_집행갑지 _위치도_발주차트1" xfId="4030" xr:uid="{00000000-0005-0000-0000-0000230F0000}"/>
    <cellStyle name="_집행갑지 _위치도_발주차트1_5차발주안차트" xfId="4031" xr:uid="{00000000-0005-0000-0000-0000240F0000}"/>
    <cellStyle name="_집행갑지 _위치도_발주차트1_설변차트2회변경-1" xfId="4032" xr:uid="{00000000-0005-0000-0000-0000250F0000}"/>
    <cellStyle name="_집행갑지 _위치도_설변차트1" xfId="4033" xr:uid="{00000000-0005-0000-0000-0000260F0000}"/>
    <cellStyle name="_집행갑지 _위치도_설변차트1_3차공사구간변경" xfId="4034" xr:uid="{00000000-0005-0000-0000-0000270F0000}"/>
    <cellStyle name="_집행갑지 _위치도_설변차트1_3차공사구간변경_5차발주안차트" xfId="4035" xr:uid="{00000000-0005-0000-0000-0000280F0000}"/>
    <cellStyle name="_집행갑지 _위치도_설변차트1_3차공사구간변경_설변차트2회변경-1" xfId="4036" xr:uid="{00000000-0005-0000-0000-0000290F0000}"/>
    <cellStyle name="_집행갑지 _위치도_설변차트2회변경-1" xfId="4037" xr:uid="{00000000-0005-0000-0000-00002A0F0000}"/>
    <cellStyle name="_집행갑지 _위치도_실정보고표지 위치도 평면도 표준도" xfId="4038" xr:uid="{00000000-0005-0000-0000-00002B0F0000}"/>
    <cellStyle name="_집행갑지 _위치도_실정보고표지 위치도 평면도 표준도_5차발주안차트" xfId="4039" xr:uid="{00000000-0005-0000-0000-00002C0F0000}"/>
    <cellStyle name="_집행갑지 _위치도_실정보고표지 위치도 평면도 표준도_설변차트2회변경-1" xfId="4040" xr:uid="{00000000-0005-0000-0000-00002D0F0000}"/>
    <cellStyle name="_집행갑지 _위치도_업무보고3" xfId="4041" xr:uid="{00000000-0005-0000-0000-00002E0F0000}"/>
    <cellStyle name="_집행갑지 _위치도_업무보고3_5차발주안차트" xfId="4042" xr:uid="{00000000-0005-0000-0000-00002F0F0000}"/>
    <cellStyle name="_집행갑지 _위치도_업무보고3_설변차트2회변경-1" xfId="4043" xr:uid="{00000000-0005-0000-0000-0000300F0000}"/>
    <cellStyle name="_집행갑지 _임시" xfId="4044" xr:uid="{00000000-0005-0000-0000-0000310F0000}"/>
    <cellStyle name="_집행갑지 _임시_3차공사구간변경" xfId="4045" xr:uid="{00000000-0005-0000-0000-0000320F0000}"/>
    <cellStyle name="_집행갑지 _임시_3차공사구간변경_5차발주안차트" xfId="4046" xr:uid="{00000000-0005-0000-0000-0000330F0000}"/>
    <cellStyle name="_집행갑지 _임시_3차공사구간변경_설변차트2회변경-1" xfId="4047" xr:uid="{00000000-0005-0000-0000-0000340F0000}"/>
    <cellStyle name="_집행갑지 _임시_위치도" xfId="4048" xr:uid="{00000000-0005-0000-0000-0000350F0000}"/>
    <cellStyle name="_집행갑지 _임시_위치도_5차발주안차트" xfId="4049" xr:uid="{00000000-0005-0000-0000-0000360F0000}"/>
    <cellStyle name="_집행갑지 _임시_위치도_발주차트1" xfId="4050" xr:uid="{00000000-0005-0000-0000-0000370F0000}"/>
    <cellStyle name="_집행갑지 _임시_위치도_발주차트1_5차발주안차트" xfId="4051" xr:uid="{00000000-0005-0000-0000-0000380F0000}"/>
    <cellStyle name="_집행갑지 _임시_위치도_발주차트1_설변차트2회변경-1" xfId="4052" xr:uid="{00000000-0005-0000-0000-0000390F0000}"/>
    <cellStyle name="_집행갑지 _임시_위치도_설변차트1" xfId="4053" xr:uid="{00000000-0005-0000-0000-00003A0F0000}"/>
    <cellStyle name="_집행갑지 _임시_위치도_설변차트1_3차공사구간변경" xfId="4054" xr:uid="{00000000-0005-0000-0000-00003B0F0000}"/>
    <cellStyle name="_집행갑지 _임시_위치도_설변차트1_3차공사구간변경_5차발주안차트" xfId="4055" xr:uid="{00000000-0005-0000-0000-00003C0F0000}"/>
    <cellStyle name="_집행갑지 _임시_위치도_설변차트1_3차공사구간변경_설변차트2회변경-1" xfId="4056" xr:uid="{00000000-0005-0000-0000-00003D0F0000}"/>
    <cellStyle name="_집행갑지 _임시_위치도_설변차트2회변경-1" xfId="4057" xr:uid="{00000000-0005-0000-0000-00003E0F0000}"/>
    <cellStyle name="_집행갑지 _임시_위치도_실정보고표지 위치도 평면도 표준도" xfId="4058" xr:uid="{00000000-0005-0000-0000-00003F0F0000}"/>
    <cellStyle name="_집행갑지 _임시_위치도_실정보고표지 위치도 평면도 표준도_5차발주안차트" xfId="4059" xr:uid="{00000000-0005-0000-0000-0000400F0000}"/>
    <cellStyle name="_집행갑지 _임시_위치도_실정보고표지 위치도 평면도 표준도_설변차트2회변경-1" xfId="4060" xr:uid="{00000000-0005-0000-0000-0000410F0000}"/>
    <cellStyle name="_집행갑지 _임시_위치도_업무보고3" xfId="4061" xr:uid="{00000000-0005-0000-0000-0000420F0000}"/>
    <cellStyle name="_집행갑지 _임시_위치도_업무보고3_5차발주안차트" xfId="4062" xr:uid="{00000000-0005-0000-0000-0000430F0000}"/>
    <cellStyle name="_집행갑지 _임시_위치도_업무보고3_설변차트2회변경-1" xfId="4063" xr:uid="{00000000-0005-0000-0000-0000440F0000}"/>
    <cellStyle name="_집행갑지 _홍보지구2004내역서" xfId="7614" xr:uid="{00000000-0005-0000-0000-0000450F0000}"/>
    <cellStyle name="_집행갑지 _홍보지구2004내역서(기성)" xfId="7615" xr:uid="{00000000-0005-0000-0000-0000460F0000}"/>
    <cellStyle name="_집행갑지 _홍보지구계약내역서(총괄)" xfId="7616" xr:uid="{00000000-0005-0000-0000-0000470F0000}"/>
    <cellStyle name="_집행갑지 _홍보지구오천공구하자공종분할내역" xfId="7617" xr:uid="{00000000-0005-0000-0000-0000480F0000}"/>
    <cellStyle name="_철구조물(배관,탱크등) 지수" xfId="4064" xr:uid="{00000000-0005-0000-0000-0000490F0000}"/>
    <cellStyle name="_철구조물(배관등) 지수 산정" xfId="320" xr:uid="{00000000-0005-0000-0000-00004A0F0000}"/>
    <cellStyle name="_청진지구 예상평가액- 산출기초표 포함" xfId="7618" xr:uid="{00000000-0005-0000-0000-00004B0F0000}"/>
    <cellStyle name="_타08090501(평가표)" xfId="321" xr:uid="{00000000-0005-0000-0000-00004C0F0000}"/>
    <cellStyle name="_토공" xfId="7619" xr:uid="{00000000-0005-0000-0000-00004D0F0000}"/>
    <cellStyle name="_토공_02.토공" xfId="7620" xr:uid="{00000000-0005-0000-0000-00004E0F0000}"/>
    <cellStyle name="_토공_깨기수량" xfId="7621" xr:uid="{00000000-0005-0000-0000-00004F0F0000}"/>
    <cellStyle name="_토지(신정3지구)sh공사" xfId="4065" xr:uid="{00000000-0005-0000-0000-0000500F0000}"/>
    <cellStyle name="_토지(신정3지구)sh공사-감정원" xfId="4066" xr:uid="{00000000-0005-0000-0000-0000510F0000}"/>
    <cellStyle name="_토지가격산출기초표(5.13)" xfId="7622" xr:uid="{00000000-0005-0000-0000-0000520F0000}"/>
    <cellStyle name="_토출구조물(06보완)" xfId="7623" xr:uid="{00000000-0005-0000-0000-0000530F0000}"/>
    <cellStyle name="_파06092201.1-평가표(일진소재)" xfId="322" xr:uid="{00000000-0005-0000-0000-0000540F0000}"/>
    <cellStyle name="_파06092201.1-평가표(일진소재)_파10012801(3) 동탄5차(영업권,지장물)" xfId="4067" xr:uid="{00000000-0005-0000-0000-0000550F0000}"/>
    <cellStyle name="_파06092201.1-평가표(일진소재)_파10090802(물건조서)" xfId="4068" xr:uid="{00000000-0005-0000-0000-0000560F0000}"/>
    <cellStyle name="_파06111402-물건조서" xfId="323" xr:uid="{00000000-0005-0000-0000-0000570F0000}"/>
    <cellStyle name="_파07100202-지장물" xfId="324" xr:uid="{00000000-0005-0000-0000-0000580F0000}"/>
    <cellStyle name="_파07100202-지장물_파10012801(3) 동탄5차(영업권,지장물)" xfId="4069" xr:uid="{00000000-0005-0000-0000-0000590F0000}"/>
    <cellStyle name="_파07100202-지장물_파10090802(물건조서)" xfId="4070" xr:uid="{00000000-0005-0000-0000-00005A0F0000}"/>
    <cellStyle name="_파08021202-조서" xfId="9110" xr:uid="{00000000-0005-0000-0000-00005B0F0000}"/>
    <cellStyle name="_파09051801(영덕~오산간도로,수용재결)" xfId="9111" xr:uid="{00000000-0005-0000-0000-00005C0F0000}"/>
    <cellStyle name="_파09061902(매립장 외 가격산출내역(제일,090708)" xfId="325" xr:uid="{00000000-0005-0000-0000-00005D0F0000}"/>
    <cellStyle name="_폐기물실정보고-5" xfId="4071" xr:uid="{00000000-0005-0000-0000-00005E0F0000}"/>
    <cellStyle name="_한탄강지장물20090701(물건동수포함) 최종" xfId="7624" xr:uid="{00000000-0005-0000-0000-00005F0F0000}"/>
    <cellStyle name="_해평지구 감리인수인계서첨부자료" xfId="4072" xr:uid="{00000000-0005-0000-0000-0000600F0000}"/>
    <cellStyle name="_홍보지구2004내역서" xfId="7625" xr:uid="{00000000-0005-0000-0000-0000610F0000}"/>
    <cellStyle name="_홍보지구2004내역서(기성)" xfId="7626" xr:uid="{00000000-0005-0000-0000-0000620F0000}"/>
    <cellStyle name="_홍보지구계약내역서(총괄)" xfId="7627" xr:uid="{00000000-0005-0000-0000-0000630F0000}"/>
    <cellStyle name="_홍보지구오천공구하자공종분할내역" xfId="7628" xr:uid="{00000000-0005-0000-0000-0000640F0000}"/>
    <cellStyle name="_홍수조절지" xfId="6725" xr:uid="{00000000-0005-0000-0000-0000650F0000}"/>
    <cellStyle name="_화원제위치도" xfId="4073" xr:uid="{00000000-0005-0000-0000-0000660F0000}"/>
    <cellStyle name="´þ" xfId="4074" xr:uid="{00000000-0005-0000-0000-0000670F0000}"/>
    <cellStyle name="’E‰Y [0.00]_laroux" xfId="333" xr:uid="{00000000-0005-0000-0000-0000680F0000}"/>
    <cellStyle name="’E‰Y_laroux" xfId="334" xr:uid="{00000000-0005-0000-0000-0000690F0000}"/>
    <cellStyle name="¤@?e_TEST-1 " xfId="4075" xr:uid="{00000000-0005-0000-0000-00006A0F0000}"/>
    <cellStyle name="+,-,0" xfId="6726" xr:uid="{00000000-0005-0000-0000-00006B0F0000}"/>
    <cellStyle name="=C:\WINDOWS\SYSTEM32\COMMAND.COM" xfId="4076" xr:uid="{00000000-0005-0000-0000-00006C0F0000}"/>
    <cellStyle name="&gt;걸?슇솛솛?_x000a_龍p=_x000a_?" xfId="4077" xr:uid="{00000000-0005-0000-0000-00006D0F0000}"/>
    <cellStyle name="&gt;슇솛솛?_x000a_龍p=_x000a_?" xfId="4078" xr:uid="{00000000-0005-0000-0000-00006E0F0000}"/>
    <cellStyle name="±a°e" xfId="4079" xr:uid="{00000000-0005-0000-0000-00006F0F0000}"/>
    <cellStyle name="±a°e 2" xfId="8985" xr:uid="{00000000-0005-0000-0000-0000700F0000}"/>
    <cellStyle name="△ []" xfId="6727" xr:uid="{00000000-0005-0000-0000-0000710F0000}"/>
    <cellStyle name="△ [0]" xfId="6728" xr:uid="{00000000-0005-0000-0000-0000720F0000}"/>
    <cellStyle name="°ia¤¼o " xfId="4080" xr:uid="{00000000-0005-0000-0000-0000730F0000}"/>
    <cellStyle name="°ia¤aa " xfId="4081" xr:uid="{00000000-0005-0000-0000-0000740F0000}"/>
    <cellStyle name="°ßAu" xfId="4082" xr:uid="{00000000-0005-0000-0000-0000750F0000}"/>
    <cellStyle name="°ßAu 2" xfId="8986" xr:uid="{00000000-0005-0000-0000-0000760F0000}"/>
    <cellStyle name="•W_laroux" xfId="4083" xr:uid="{00000000-0005-0000-0000-0000770F0000}"/>
    <cellStyle name="ÊÝ [0.00]_PRODUCT DETAIL Q3 (2)_3¿ù ½ÇÀû " xfId="4084" xr:uid="{00000000-0005-0000-0000-0000780F0000}"/>
    <cellStyle name="ÊÝ_PRODUCT DETAIL Q3 (2)_3¿ù ½ÇÀû " xfId="4085" xr:uid="{00000000-0005-0000-0000-0000790F0000}"/>
    <cellStyle name="W?_BOOKSHIP_½ÇÀûÇöÈ² " xfId="4086" xr:uid="{00000000-0005-0000-0000-00007A0F0000}"/>
    <cellStyle name="W_W9 ROLL-UP_1" xfId="8903" xr:uid="{00000000-0005-0000-0000-00007B0F0000}"/>
    <cellStyle name="0.0" xfId="4087" xr:uid="{00000000-0005-0000-0000-00007C0F0000}"/>
    <cellStyle name="0.00" xfId="4088" xr:uid="{00000000-0005-0000-0000-00007D0F0000}"/>
    <cellStyle name="0.000%_예정공정표_계통도 " xfId="7635" xr:uid="{00000000-0005-0000-0000-00007E0F0000}"/>
    <cellStyle name="0.0000%_계통도 " xfId="7636" xr:uid="{00000000-0005-0000-0000-00007F0F0000}"/>
    <cellStyle name="1" xfId="4089" xr:uid="{00000000-0005-0000-0000-0000800F0000}"/>
    <cellStyle name="1)제목" xfId="6729" xr:uid="{00000000-0005-0000-0000-0000810F0000}"/>
    <cellStyle name="1. 제목" xfId="6730" xr:uid="{00000000-0005-0000-0000-0000820F0000}"/>
    <cellStyle name="1_개별필지" xfId="4090" xr:uid="{00000000-0005-0000-0000-0000830F0000}"/>
    <cellStyle name="1_설계현황" xfId="4091" xr:uid="{00000000-0005-0000-0000-0000840F0000}"/>
    <cellStyle name="123" xfId="4092" xr:uid="{00000000-0005-0000-0000-0000850F0000}"/>
    <cellStyle name="123 2" xfId="7637" xr:uid="{00000000-0005-0000-0000-0000860F0000}"/>
    <cellStyle name="16" xfId="4093" xr:uid="{00000000-0005-0000-0000-0000870F0000}"/>
    <cellStyle name="¹e" xfId="4094" xr:uid="{00000000-0005-0000-0000-0000880F0000}"/>
    <cellStyle name="¹eº" xfId="7638" xr:uid="{00000000-0005-0000-0000-0000890F0000}"/>
    <cellStyle name="¹éº" xfId="7639" xr:uid="{00000000-0005-0000-0000-00008A0F0000}"/>
    <cellStyle name="¹eº_마곡보완" xfId="7640" xr:uid="{00000000-0005-0000-0000-00008B0F0000}"/>
    <cellStyle name="¹éº_마곡보완" xfId="7641" xr:uid="{00000000-0005-0000-0000-00008C0F0000}"/>
    <cellStyle name="¹eº_연다산1지구 공사비" xfId="7642" xr:uid="{00000000-0005-0000-0000-00008D0F0000}"/>
    <cellStyle name="2" xfId="4095" xr:uid="{00000000-0005-0000-0000-00008E0F0000}"/>
    <cellStyle name="2)" xfId="4096" xr:uid="{00000000-0005-0000-0000-00008F0F0000}"/>
    <cellStyle name="2) 2" xfId="7643" xr:uid="{00000000-0005-0000-0000-0000900F0000}"/>
    <cellStyle name="2_개별필지" xfId="4097" xr:uid="{00000000-0005-0000-0000-0000910F0000}"/>
    <cellStyle name="20% - Accent1" xfId="4098" xr:uid="{00000000-0005-0000-0000-0000920F0000}"/>
    <cellStyle name="20% - Accent2" xfId="4099" xr:uid="{00000000-0005-0000-0000-0000930F0000}"/>
    <cellStyle name="20% - Accent3" xfId="4100" xr:uid="{00000000-0005-0000-0000-0000940F0000}"/>
    <cellStyle name="20% - Accent4" xfId="4101" xr:uid="{00000000-0005-0000-0000-0000950F0000}"/>
    <cellStyle name="20% - Accent5" xfId="4102" xr:uid="{00000000-0005-0000-0000-0000960F0000}"/>
    <cellStyle name="20% - Accent6" xfId="4103" xr:uid="{00000000-0005-0000-0000-0000970F0000}"/>
    <cellStyle name="20% - 강조색1 10" xfId="7644" xr:uid="{00000000-0005-0000-0000-0000980F0000}"/>
    <cellStyle name="20% - 강조색1 11" xfId="7645" xr:uid="{00000000-0005-0000-0000-0000990F0000}"/>
    <cellStyle name="20% - 강조색1 12" xfId="7646" xr:uid="{00000000-0005-0000-0000-00009A0F0000}"/>
    <cellStyle name="20% - 강조색1 13" xfId="7647" xr:uid="{00000000-0005-0000-0000-00009B0F0000}"/>
    <cellStyle name="20% - 강조색1 14" xfId="7648" xr:uid="{00000000-0005-0000-0000-00009C0F0000}"/>
    <cellStyle name="20% - 강조색1 15" xfId="7649" xr:uid="{00000000-0005-0000-0000-00009D0F0000}"/>
    <cellStyle name="20% - 강조색1 16" xfId="7650" xr:uid="{00000000-0005-0000-0000-00009E0F0000}"/>
    <cellStyle name="20% - 강조색1 17" xfId="9112" xr:uid="{00000000-0005-0000-0000-00009F0F0000}"/>
    <cellStyle name="20% - 강조색1 18" xfId="9113" xr:uid="{00000000-0005-0000-0000-0000A00F0000}"/>
    <cellStyle name="20% - 강조색1 19" xfId="9114" xr:uid="{00000000-0005-0000-0000-0000A10F0000}"/>
    <cellStyle name="20% - 강조색1 2" xfId="6731" xr:uid="{00000000-0005-0000-0000-0000A20F0000}"/>
    <cellStyle name="20% - 강조색1 2 2" xfId="6732" xr:uid="{00000000-0005-0000-0000-0000A30F0000}"/>
    <cellStyle name="20% - 강조색1 20" xfId="9115" xr:uid="{00000000-0005-0000-0000-0000A40F0000}"/>
    <cellStyle name="20% - 강조색1 21" xfId="9116" xr:uid="{00000000-0005-0000-0000-0000A50F0000}"/>
    <cellStyle name="20% - 강조색1 22" xfId="9117" xr:uid="{00000000-0005-0000-0000-0000A60F0000}"/>
    <cellStyle name="20% - 강조색1 23" xfId="9118" xr:uid="{00000000-0005-0000-0000-0000A70F0000}"/>
    <cellStyle name="20% - 강조색1 24" xfId="9119" xr:uid="{00000000-0005-0000-0000-0000A80F0000}"/>
    <cellStyle name="20% - 강조색1 25" xfId="9120" xr:uid="{00000000-0005-0000-0000-0000A90F0000}"/>
    <cellStyle name="20% - 강조색1 26" xfId="9121" xr:uid="{00000000-0005-0000-0000-0000AA0F0000}"/>
    <cellStyle name="20% - 강조색1 27" xfId="9122" xr:uid="{00000000-0005-0000-0000-0000AB0F0000}"/>
    <cellStyle name="20% - 강조색1 28" xfId="9123" xr:uid="{00000000-0005-0000-0000-0000AC0F0000}"/>
    <cellStyle name="20% - 강조색1 29" xfId="9124" xr:uid="{00000000-0005-0000-0000-0000AD0F0000}"/>
    <cellStyle name="20% - 강조색1 3" xfId="6733" xr:uid="{00000000-0005-0000-0000-0000AE0F0000}"/>
    <cellStyle name="20% - 강조색1 3 2" xfId="6734" xr:uid="{00000000-0005-0000-0000-0000AF0F0000}"/>
    <cellStyle name="20% - 강조색1 30" xfId="9125" xr:uid="{00000000-0005-0000-0000-0000B00F0000}"/>
    <cellStyle name="20% - 강조색1 31" xfId="9126" xr:uid="{00000000-0005-0000-0000-0000B10F0000}"/>
    <cellStyle name="20% - 강조색1 32" xfId="9127" xr:uid="{00000000-0005-0000-0000-0000B20F0000}"/>
    <cellStyle name="20% - 강조색1 33" xfId="9128" xr:uid="{00000000-0005-0000-0000-0000B30F0000}"/>
    <cellStyle name="20% - 강조색1 34" xfId="9129" xr:uid="{00000000-0005-0000-0000-0000B40F0000}"/>
    <cellStyle name="20% - 강조색1 35" xfId="9130" xr:uid="{00000000-0005-0000-0000-0000B50F0000}"/>
    <cellStyle name="20% - 강조색1 36" xfId="9131" xr:uid="{00000000-0005-0000-0000-0000B60F0000}"/>
    <cellStyle name="20% - 강조색1 37" xfId="9132" xr:uid="{00000000-0005-0000-0000-0000B70F0000}"/>
    <cellStyle name="20% - 강조색1 38" xfId="9133" xr:uid="{00000000-0005-0000-0000-0000B80F0000}"/>
    <cellStyle name="20% - 강조색1 39" xfId="9134" xr:uid="{00000000-0005-0000-0000-0000B90F0000}"/>
    <cellStyle name="20% - 강조색1 4" xfId="6735" xr:uid="{00000000-0005-0000-0000-0000BA0F0000}"/>
    <cellStyle name="20% - 강조색1 4 2" xfId="6736" xr:uid="{00000000-0005-0000-0000-0000BB0F0000}"/>
    <cellStyle name="20% - 강조색1 40" xfId="9135" xr:uid="{00000000-0005-0000-0000-0000BC0F0000}"/>
    <cellStyle name="20% - 강조색1 41" xfId="9136" xr:uid="{00000000-0005-0000-0000-0000BD0F0000}"/>
    <cellStyle name="20% - 강조색1 42" xfId="9137" xr:uid="{00000000-0005-0000-0000-0000BE0F0000}"/>
    <cellStyle name="20% - 강조색1 43" xfId="9138" xr:uid="{00000000-0005-0000-0000-0000BF0F0000}"/>
    <cellStyle name="20% - 강조색1 44" xfId="9139" xr:uid="{00000000-0005-0000-0000-0000C00F0000}"/>
    <cellStyle name="20% - 강조색1 45" xfId="9140" xr:uid="{00000000-0005-0000-0000-0000C10F0000}"/>
    <cellStyle name="20% - 강조색1 46" xfId="9141" xr:uid="{00000000-0005-0000-0000-0000C20F0000}"/>
    <cellStyle name="20% - 강조색1 47" xfId="9142" xr:uid="{00000000-0005-0000-0000-0000C30F0000}"/>
    <cellStyle name="20% - 강조색1 48" xfId="9143" xr:uid="{00000000-0005-0000-0000-0000C40F0000}"/>
    <cellStyle name="20% - 강조색1 49" xfId="9144" xr:uid="{00000000-0005-0000-0000-0000C50F0000}"/>
    <cellStyle name="20% - 강조색1 5" xfId="6737" xr:uid="{00000000-0005-0000-0000-0000C60F0000}"/>
    <cellStyle name="20% - 강조색1 5 2" xfId="6738" xr:uid="{00000000-0005-0000-0000-0000C70F0000}"/>
    <cellStyle name="20% - 강조색1 50" xfId="9145" xr:uid="{00000000-0005-0000-0000-0000C80F0000}"/>
    <cellStyle name="20% - 강조색1 51" xfId="9146" xr:uid="{00000000-0005-0000-0000-0000C90F0000}"/>
    <cellStyle name="20% - 강조색1 52" xfId="9147" xr:uid="{00000000-0005-0000-0000-0000CA0F0000}"/>
    <cellStyle name="20% - 강조색1 53" xfId="9148" xr:uid="{00000000-0005-0000-0000-0000CB0F0000}"/>
    <cellStyle name="20% - 강조색1 54" xfId="9149" xr:uid="{00000000-0005-0000-0000-0000CC0F0000}"/>
    <cellStyle name="20% - 강조색1 55" xfId="9150" xr:uid="{00000000-0005-0000-0000-0000CD0F0000}"/>
    <cellStyle name="20% - 강조색1 56" xfId="9151" xr:uid="{00000000-0005-0000-0000-0000CE0F0000}"/>
    <cellStyle name="20% - 강조색1 57" xfId="9152" xr:uid="{00000000-0005-0000-0000-0000CF0F0000}"/>
    <cellStyle name="20% - 강조색1 58" xfId="9153" xr:uid="{00000000-0005-0000-0000-0000D00F0000}"/>
    <cellStyle name="20% - 강조색1 59" xfId="9154" xr:uid="{00000000-0005-0000-0000-0000D10F0000}"/>
    <cellStyle name="20% - 강조색1 6" xfId="7651" xr:uid="{00000000-0005-0000-0000-0000D20F0000}"/>
    <cellStyle name="20% - 강조색1 60" xfId="9155" xr:uid="{00000000-0005-0000-0000-0000D30F0000}"/>
    <cellStyle name="20% - 강조색1 61" xfId="9156" xr:uid="{00000000-0005-0000-0000-0000D40F0000}"/>
    <cellStyle name="20% - 강조색1 62" xfId="9157" xr:uid="{00000000-0005-0000-0000-0000D50F0000}"/>
    <cellStyle name="20% - 강조색1 63" xfId="9158" xr:uid="{00000000-0005-0000-0000-0000D60F0000}"/>
    <cellStyle name="20% - 강조색1 7" xfId="7652" xr:uid="{00000000-0005-0000-0000-0000D70F0000}"/>
    <cellStyle name="20% - 강조색1 8" xfId="7653" xr:uid="{00000000-0005-0000-0000-0000D80F0000}"/>
    <cellStyle name="20% - 강조색1 9" xfId="7654" xr:uid="{00000000-0005-0000-0000-0000D90F0000}"/>
    <cellStyle name="20% - 강조색2 10" xfId="7655" xr:uid="{00000000-0005-0000-0000-0000DA0F0000}"/>
    <cellStyle name="20% - 강조색2 11" xfId="7656" xr:uid="{00000000-0005-0000-0000-0000DB0F0000}"/>
    <cellStyle name="20% - 강조색2 12" xfId="7657" xr:uid="{00000000-0005-0000-0000-0000DC0F0000}"/>
    <cellStyle name="20% - 강조색2 13" xfId="7658" xr:uid="{00000000-0005-0000-0000-0000DD0F0000}"/>
    <cellStyle name="20% - 강조색2 14" xfId="7659" xr:uid="{00000000-0005-0000-0000-0000DE0F0000}"/>
    <cellStyle name="20% - 강조색2 15" xfId="7660" xr:uid="{00000000-0005-0000-0000-0000DF0F0000}"/>
    <cellStyle name="20% - 강조색2 16" xfId="7661" xr:uid="{00000000-0005-0000-0000-0000E00F0000}"/>
    <cellStyle name="20% - 강조색2 17" xfId="9159" xr:uid="{00000000-0005-0000-0000-0000E10F0000}"/>
    <cellStyle name="20% - 강조색2 18" xfId="9160" xr:uid="{00000000-0005-0000-0000-0000E20F0000}"/>
    <cellStyle name="20% - 강조색2 19" xfId="9161" xr:uid="{00000000-0005-0000-0000-0000E30F0000}"/>
    <cellStyle name="20% - 강조색2 2" xfId="6739" xr:uid="{00000000-0005-0000-0000-0000E40F0000}"/>
    <cellStyle name="20% - 강조색2 2 2" xfId="6740" xr:uid="{00000000-0005-0000-0000-0000E50F0000}"/>
    <cellStyle name="20% - 강조색2 20" xfId="9162" xr:uid="{00000000-0005-0000-0000-0000E60F0000}"/>
    <cellStyle name="20% - 강조색2 21" xfId="9163" xr:uid="{00000000-0005-0000-0000-0000E70F0000}"/>
    <cellStyle name="20% - 강조색2 22" xfId="9164" xr:uid="{00000000-0005-0000-0000-0000E80F0000}"/>
    <cellStyle name="20% - 강조색2 23" xfId="9165" xr:uid="{00000000-0005-0000-0000-0000E90F0000}"/>
    <cellStyle name="20% - 강조색2 24" xfId="9166" xr:uid="{00000000-0005-0000-0000-0000EA0F0000}"/>
    <cellStyle name="20% - 강조색2 25" xfId="9167" xr:uid="{00000000-0005-0000-0000-0000EB0F0000}"/>
    <cellStyle name="20% - 강조색2 26" xfId="9168" xr:uid="{00000000-0005-0000-0000-0000EC0F0000}"/>
    <cellStyle name="20% - 강조색2 27" xfId="9169" xr:uid="{00000000-0005-0000-0000-0000ED0F0000}"/>
    <cellStyle name="20% - 강조색2 28" xfId="9170" xr:uid="{00000000-0005-0000-0000-0000EE0F0000}"/>
    <cellStyle name="20% - 강조색2 29" xfId="9171" xr:uid="{00000000-0005-0000-0000-0000EF0F0000}"/>
    <cellStyle name="20% - 강조색2 3" xfId="6741" xr:uid="{00000000-0005-0000-0000-0000F00F0000}"/>
    <cellStyle name="20% - 강조색2 3 2" xfId="6742" xr:uid="{00000000-0005-0000-0000-0000F10F0000}"/>
    <cellStyle name="20% - 강조색2 30" xfId="9172" xr:uid="{00000000-0005-0000-0000-0000F20F0000}"/>
    <cellStyle name="20% - 강조색2 31" xfId="9173" xr:uid="{00000000-0005-0000-0000-0000F30F0000}"/>
    <cellStyle name="20% - 강조색2 32" xfId="9174" xr:uid="{00000000-0005-0000-0000-0000F40F0000}"/>
    <cellStyle name="20% - 강조색2 33" xfId="9175" xr:uid="{00000000-0005-0000-0000-0000F50F0000}"/>
    <cellStyle name="20% - 강조색2 34" xfId="9176" xr:uid="{00000000-0005-0000-0000-0000F60F0000}"/>
    <cellStyle name="20% - 강조색2 35" xfId="9177" xr:uid="{00000000-0005-0000-0000-0000F70F0000}"/>
    <cellStyle name="20% - 강조색2 36" xfId="9178" xr:uid="{00000000-0005-0000-0000-0000F80F0000}"/>
    <cellStyle name="20% - 강조색2 37" xfId="9179" xr:uid="{00000000-0005-0000-0000-0000F90F0000}"/>
    <cellStyle name="20% - 강조색2 38" xfId="9180" xr:uid="{00000000-0005-0000-0000-0000FA0F0000}"/>
    <cellStyle name="20% - 강조색2 39" xfId="9181" xr:uid="{00000000-0005-0000-0000-0000FB0F0000}"/>
    <cellStyle name="20% - 강조색2 4" xfId="6743" xr:uid="{00000000-0005-0000-0000-0000FC0F0000}"/>
    <cellStyle name="20% - 강조색2 4 2" xfId="6744" xr:uid="{00000000-0005-0000-0000-0000FD0F0000}"/>
    <cellStyle name="20% - 강조색2 40" xfId="9182" xr:uid="{00000000-0005-0000-0000-0000FE0F0000}"/>
    <cellStyle name="20% - 강조색2 41" xfId="9183" xr:uid="{00000000-0005-0000-0000-0000FF0F0000}"/>
    <cellStyle name="20% - 강조색2 42" xfId="9184" xr:uid="{00000000-0005-0000-0000-000000100000}"/>
    <cellStyle name="20% - 강조색2 43" xfId="9185" xr:uid="{00000000-0005-0000-0000-000001100000}"/>
    <cellStyle name="20% - 강조색2 44" xfId="9186" xr:uid="{00000000-0005-0000-0000-000002100000}"/>
    <cellStyle name="20% - 강조색2 45" xfId="9187" xr:uid="{00000000-0005-0000-0000-000003100000}"/>
    <cellStyle name="20% - 강조색2 46" xfId="9188" xr:uid="{00000000-0005-0000-0000-000004100000}"/>
    <cellStyle name="20% - 강조색2 47" xfId="9189" xr:uid="{00000000-0005-0000-0000-000005100000}"/>
    <cellStyle name="20% - 강조색2 48" xfId="9190" xr:uid="{00000000-0005-0000-0000-000006100000}"/>
    <cellStyle name="20% - 강조색2 49" xfId="9191" xr:uid="{00000000-0005-0000-0000-000007100000}"/>
    <cellStyle name="20% - 강조색2 5" xfId="6745" xr:uid="{00000000-0005-0000-0000-000008100000}"/>
    <cellStyle name="20% - 강조색2 5 2" xfId="6746" xr:uid="{00000000-0005-0000-0000-000009100000}"/>
    <cellStyle name="20% - 강조색2 50" xfId="9192" xr:uid="{00000000-0005-0000-0000-00000A100000}"/>
    <cellStyle name="20% - 강조색2 51" xfId="9193" xr:uid="{00000000-0005-0000-0000-00000B100000}"/>
    <cellStyle name="20% - 강조색2 52" xfId="9194" xr:uid="{00000000-0005-0000-0000-00000C100000}"/>
    <cellStyle name="20% - 강조색2 53" xfId="9195" xr:uid="{00000000-0005-0000-0000-00000D100000}"/>
    <cellStyle name="20% - 강조색2 54" xfId="9196" xr:uid="{00000000-0005-0000-0000-00000E100000}"/>
    <cellStyle name="20% - 강조색2 55" xfId="9197" xr:uid="{00000000-0005-0000-0000-00000F100000}"/>
    <cellStyle name="20% - 강조색2 56" xfId="9198" xr:uid="{00000000-0005-0000-0000-000010100000}"/>
    <cellStyle name="20% - 강조색2 57" xfId="9199" xr:uid="{00000000-0005-0000-0000-000011100000}"/>
    <cellStyle name="20% - 강조색2 58" xfId="9200" xr:uid="{00000000-0005-0000-0000-000012100000}"/>
    <cellStyle name="20% - 강조색2 59" xfId="9201" xr:uid="{00000000-0005-0000-0000-000013100000}"/>
    <cellStyle name="20% - 강조색2 6" xfId="7662" xr:uid="{00000000-0005-0000-0000-000014100000}"/>
    <cellStyle name="20% - 강조색2 60" xfId="9202" xr:uid="{00000000-0005-0000-0000-000015100000}"/>
    <cellStyle name="20% - 강조색2 61" xfId="9203" xr:uid="{00000000-0005-0000-0000-000016100000}"/>
    <cellStyle name="20% - 강조색2 62" xfId="9204" xr:uid="{00000000-0005-0000-0000-000017100000}"/>
    <cellStyle name="20% - 강조색2 63" xfId="9205" xr:uid="{00000000-0005-0000-0000-000018100000}"/>
    <cellStyle name="20% - 강조색2 7" xfId="7663" xr:uid="{00000000-0005-0000-0000-000019100000}"/>
    <cellStyle name="20% - 강조색2 8" xfId="7664" xr:uid="{00000000-0005-0000-0000-00001A100000}"/>
    <cellStyle name="20% - 강조색2 9" xfId="7665" xr:uid="{00000000-0005-0000-0000-00001B100000}"/>
    <cellStyle name="20% - 강조색3 10" xfId="7666" xr:uid="{00000000-0005-0000-0000-00001C100000}"/>
    <cellStyle name="20% - 강조색3 11" xfId="7667" xr:uid="{00000000-0005-0000-0000-00001D100000}"/>
    <cellStyle name="20% - 강조색3 12" xfId="7668" xr:uid="{00000000-0005-0000-0000-00001E100000}"/>
    <cellStyle name="20% - 강조색3 13" xfId="7669" xr:uid="{00000000-0005-0000-0000-00001F100000}"/>
    <cellStyle name="20% - 강조색3 14" xfId="7670" xr:uid="{00000000-0005-0000-0000-000020100000}"/>
    <cellStyle name="20% - 강조색3 15" xfId="7671" xr:uid="{00000000-0005-0000-0000-000021100000}"/>
    <cellStyle name="20% - 강조색3 16" xfId="7672" xr:uid="{00000000-0005-0000-0000-000022100000}"/>
    <cellStyle name="20% - 강조색3 17" xfId="9206" xr:uid="{00000000-0005-0000-0000-000023100000}"/>
    <cellStyle name="20% - 강조색3 18" xfId="9207" xr:uid="{00000000-0005-0000-0000-000024100000}"/>
    <cellStyle name="20% - 강조색3 19" xfId="9208" xr:uid="{00000000-0005-0000-0000-000025100000}"/>
    <cellStyle name="20% - 강조색3 2" xfId="6747" xr:uid="{00000000-0005-0000-0000-000026100000}"/>
    <cellStyle name="20% - 강조색3 2 2" xfId="6748" xr:uid="{00000000-0005-0000-0000-000027100000}"/>
    <cellStyle name="20% - 강조색3 20" xfId="9209" xr:uid="{00000000-0005-0000-0000-000028100000}"/>
    <cellStyle name="20% - 강조색3 21" xfId="9210" xr:uid="{00000000-0005-0000-0000-000029100000}"/>
    <cellStyle name="20% - 강조색3 22" xfId="9211" xr:uid="{00000000-0005-0000-0000-00002A100000}"/>
    <cellStyle name="20% - 강조색3 23" xfId="9212" xr:uid="{00000000-0005-0000-0000-00002B100000}"/>
    <cellStyle name="20% - 강조색3 24" xfId="9213" xr:uid="{00000000-0005-0000-0000-00002C100000}"/>
    <cellStyle name="20% - 강조색3 25" xfId="9214" xr:uid="{00000000-0005-0000-0000-00002D100000}"/>
    <cellStyle name="20% - 강조색3 26" xfId="9215" xr:uid="{00000000-0005-0000-0000-00002E100000}"/>
    <cellStyle name="20% - 강조색3 27" xfId="9216" xr:uid="{00000000-0005-0000-0000-00002F100000}"/>
    <cellStyle name="20% - 강조색3 28" xfId="9217" xr:uid="{00000000-0005-0000-0000-000030100000}"/>
    <cellStyle name="20% - 강조색3 29" xfId="9218" xr:uid="{00000000-0005-0000-0000-000031100000}"/>
    <cellStyle name="20% - 강조색3 3" xfId="6749" xr:uid="{00000000-0005-0000-0000-000032100000}"/>
    <cellStyle name="20% - 강조색3 3 2" xfId="6750" xr:uid="{00000000-0005-0000-0000-000033100000}"/>
    <cellStyle name="20% - 강조색3 30" xfId="9219" xr:uid="{00000000-0005-0000-0000-000034100000}"/>
    <cellStyle name="20% - 강조색3 31" xfId="9220" xr:uid="{00000000-0005-0000-0000-000035100000}"/>
    <cellStyle name="20% - 강조색3 32" xfId="9221" xr:uid="{00000000-0005-0000-0000-000036100000}"/>
    <cellStyle name="20% - 강조색3 33" xfId="9222" xr:uid="{00000000-0005-0000-0000-000037100000}"/>
    <cellStyle name="20% - 강조색3 34" xfId="9223" xr:uid="{00000000-0005-0000-0000-000038100000}"/>
    <cellStyle name="20% - 강조색3 35" xfId="9224" xr:uid="{00000000-0005-0000-0000-000039100000}"/>
    <cellStyle name="20% - 강조색3 36" xfId="9225" xr:uid="{00000000-0005-0000-0000-00003A100000}"/>
    <cellStyle name="20% - 강조색3 37" xfId="9226" xr:uid="{00000000-0005-0000-0000-00003B100000}"/>
    <cellStyle name="20% - 강조색3 38" xfId="9227" xr:uid="{00000000-0005-0000-0000-00003C100000}"/>
    <cellStyle name="20% - 강조색3 39" xfId="9228" xr:uid="{00000000-0005-0000-0000-00003D100000}"/>
    <cellStyle name="20% - 강조색3 4" xfId="6751" xr:uid="{00000000-0005-0000-0000-00003E100000}"/>
    <cellStyle name="20% - 강조색3 4 2" xfId="6752" xr:uid="{00000000-0005-0000-0000-00003F100000}"/>
    <cellStyle name="20% - 강조색3 40" xfId="9229" xr:uid="{00000000-0005-0000-0000-000040100000}"/>
    <cellStyle name="20% - 강조색3 41" xfId="9230" xr:uid="{00000000-0005-0000-0000-000041100000}"/>
    <cellStyle name="20% - 강조색3 42" xfId="9231" xr:uid="{00000000-0005-0000-0000-000042100000}"/>
    <cellStyle name="20% - 강조색3 43" xfId="9232" xr:uid="{00000000-0005-0000-0000-000043100000}"/>
    <cellStyle name="20% - 강조색3 44" xfId="9233" xr:uid="{00000000-0005-0000-0000-000044100000}"/>
    <cellStyle name="20% - 강조색3 45" xfId="9234" xr:uid="{00000000-0005-0000-0000-000045100000}"/>
    <cellStyle name="20% - 강조색3 46" xfId="9235" xr:uid="{00000000-0005-0000-0000-000046100000}"/>
    <cellStyle name="20% - 강조색3 47" xfId="9236" xr:uid="{00000000-0005-0000-0000-000047100000}"/>
    <cellStyle name="20% - 강조색3 48" xfId="9237" xr:uid="{00000000-0005-0000-0000-000048100000}"/>
    <cellStyle name="20% - 강조색3 49" xfId="9238" xr:uid="{00000000-0005-0000-0000-000049100000}"/>
    <cellStyle name="20% - 강조색3 5" xfId="6753" xr:uid="{00000000-0005-0000-0000-00004A100000}"/>
    <cellStyle name="20% - 강조색3 5 2" xfId="6754" xr:uid="{00000000-0005-0000-0000-00004B100000}"/>
    <cellStyle name="20% - 강조색3 50" xfId="9239" xr:uid="{00000000-0005-0000-0000-00004C100000}"/>
    <cellStyle name="20% - 강조색3 51" xfId="9240" xr:uid="{00000000-0005-0000-0000-00004D100000}"/>
    <cellStyle name="20% - 강조색3 52" xfId="9241" xr:uid="{00000000-0005-0000-0000-00004E100000}"/>
    <cellStyle name="20% - 강조색3 53" xfId="9242" xr:uid="{00000000-0005-0000-0000-00004F100000}"/>
    <cellStyle name="20% - 강조색3 54" xfId="9243" xr:uid="{00000000-0005-0000-0000-000050100000}"/>
    <cellStyle name="20% - 강조색3 55" xfId="9244" xr:uid="{00000000-0005-0000-0000-000051100000}"/>
    <cellStyle name="20% - 강조색3 56" xfId="9245" xr:uid="{00000000-0005-0000-0000-000052100000}"/>
    <cellStyle name="20% - 강조색3 57" xfId="9246" xr:uid="{00000000-0005-0000-0000-000053100000}"/>
    <cellStyle name="20% - 강조색3 58" xfId="9247" xr:uid="{00000000-0005-0000-0000-000054100000}"/>
    <cellStyle name="20% - 강조색3 59" xfId="9248" xr:uid="{00000000-0005-0000-0000-000055100000}"/>
    <cellStyle name="20% - 강조색3 6" xfId="7673" xr:uid="{00000000-0005-0000-0000-000056100000}"/>
    <cellStyle name="20% - 강조색3 60" xfId="9249" xr:uid="{00000000-0005-0000-0000-000057100000}"/>
    <cellStyle name="20% - 강조색3 61" xfId="9250" xr:uid="{00000000-0005-0000-0000-000058100000}"/>
    <cellStyle name="20% - 강조색3 62" xfId="9251" xr:uid="{00000000-0005-0000-0000-000059100000}"/>
    <cellStyle name="20% - 강조색3 7" xfId="7674" xr:uid="{00000000-0005-0000-0000-00005A100000}"/>
    <cellStyle name="20% - 강조색3 8" xfId="7675" xr:uid="{00000000-0005-0000-0000-00005B100000}"/>
    <cellStyle name="20% - 강조색3 9" xfId="7676" xr:uid="{00000000-0005-0000-0000-00005C100000}"/>
    <cellStyle name="20% - 강조색4 10" xfId="7677" xr:uid="{00000000-0005-0000-0000-00005D100000}"/>
    <cellStyle name="20% - 강조색4 11" xfId="7678" xr:uid="{00000000-0005-0000-0000-00005E100000}"/>
    <cellStyle name="20% - 강조색4 12" xfId="7679" xr:uid="{00000000-0005-0000-0000-00005F100000}"/>
    <cellStyle name="20% - 강조색4 13" xfId="7680" xr:uid="{00000000-0005-0000-0000-000060100000}"/>
    <cellStyle name="20% - 강조색4 14" xfId="7681" xr:uid="{00000000-0005-0000-0000-000061100000}"/>
    <cellStyle name="20% - 강조색4 15" xfId="7682" xr:uid="{00000000-0005-0000-0000-000062100000}"/>
    <cellStyle name="20% - 강조색4 16" xfId="7683" xr:uid="{00000000-0005-0000-0000-000063100000}"/>
    <cellStyle name="20% - 강조색4 17" xfId="9252" xr:uid="{00000000-0005-0000-0000-000064100000}"/>
    <cellStyle name="20% - 강조색4 18" xfId="9253" xr:uid="{00000000-0005-0000-0000-000065100000}"/>
    <cellStyle name="20% - 강조색4 19" xfId="9254" xr:uid="{00000000-0005-0000-0000-000066100000}"/>
    <cellStyle name="20% - 강조색4 2" xfId="6755" xr:uid="{00000000-0005-0000-0000-000067100000}"/>
    <cellStyle name="20% - 강조색4 2 2" xfId="6756" xr:uid="{00000000-0005-0000-0000-000068100000}"/>
    <cellStyle name="20% - 강조색4 20" xfId="9255" xr:uid="{00000000-0005-0000-0000-000069100000}"/>
    <cellStyle name="20% - 강조색4 21" xfId="9256" xr:uid="{00000000-0005-0000-0000-00006A100000}"/>
    <cellStyle name="20% - 강조색4 22" xfId="9257" xr:uid="{00000000-0005-0000-0000-00006B100000}"/>
    <cellStyle name="20% - 강조색4 23" xfId="9258" xr:uid="{00000000-0005-0000-0000-00006C100000}"/>
    <cellStyle name="20% - 강조색4 24" xfId="9259" xr:uid="{00000000-0005-0000-0000-00006D100000}"/>
    <cellStyle name="20% - 강조색4 25" xfId="9260" xr:uid="{00000000-0005-0000-0000-00006E100000}"/>
    <cellStyle name="20% - 강조색4 26" xfId="9261" xr:uid="{00000000-0005-0000-0000-00006F100000}"/>
    <cellStyle name="20% - 강조색4 27" xfId="9262" xr:uid="{00000000-0005-0000-0000-000070100000}"/>
    <cellStyle name="20% - 강조색4 28" xfId="9263" xr:uid="{00000000-0005-0000-0000-000071100000}"/>
    <cellStyle name="20% - 강조색4 29" xfId="9264" xr:uid="{00000000-0005-0000-0000-000072100000}"/>
    <cellStyle name="20% - 강조색4 3" xfId="6757" xr:uid="{00000000-0005-0000-0000-000073100000}"/>
    <cellStyle name="20% - 강조색4 3 2" xfId="6758" xr:uid="{00000000-0005-0000-0000-000074100000}"/>
    <cellStyle name="20% - 강조색4 30" xfId="9265" xr:uid="{00000000-0005-0000-0000-000075100000}"/>
    <cellStyle name="20% - 강조색4 31" xfId="9266" xr:uid="{00000000-0005-0000-0000-000076100000}"/>
    <cellStyle name="20% - 강조색4 32" xfId="9267" xr:uid="{00000000-0005-0000-0000-000077100000}"/>
    <cellStyle name="20% - 강조색4 33" xfId="9268" xr:uid="{00000000-0005-0000-0000-000078100000}"/>
    <cellStyle name="20% - 강조색4 34" xfId="9269" xr:uid="{00000000-0005-0000-0000-000079100000}"/>
    <cellStyle name="20% - 강조색4 35" xfId="9270" xr:uid="{00000000-0005-0000-0000-00007A100000}"/>
    <cellStyle name="20% - 강조색4 36" xfId="9271" xr:uid="{00000000-0005-0000-0000-00007B100000}"/>
    <cellStyle name="20% - 강조색4 37" xfId="9272" xr:uid="{00000000-0005-0000-0000-00007C100000}"/>
    <cellStyle name="20% - 강조색4 38" xfId="9273" xr:uid="{00000000-0005-0000-0000-00007D100000}"/>
    <cellStyle name="20% - 강조색4 39" xfId="9274" xr:uid="{00000000-0005-0000-0000-00007E100000}"/>
    <cellStyle name="20% - 강조색4 4" xfId="6759" xr:uid="{00000000-0005-0000-0000-00007F100000}"/>
    <cellStyle name="20% - 강조색4 4 2" xfId="6760" xr:uid="{00000000-0005-0000-0000-000080100000}"/>
    <cellStyle name="20% - 강조색4 40" xfId="9275" xr:uid="{00000000-0005-0000-0000-000081100000}"/>
    <cellStyle name="20% - 강조색4 41" xfId="9276" xr:uid="{00000000-0005-0000-0000-000082100000}"/>
    <cellStyle name="20% - 강조색4 42" xfId="9277" xr:uid="{00000000-0005-0000-0000-000083100000}"/>
    <cellStyle name="20% - 강조색4 43" xfId="9278" xr:uid="{00000000-0005-0000-0000-000084100000}"/>
    <cellStyle name="20% - 강조색4 44" xfId="9279" xr:uid="{00000000-0005-0000-0000-000085100000}"/>
    <cellStyle name="20% - 강조색4 45" xfId="9280" xr:uid="{00000000-0005-0000-0000-000086100000}"/>
    <cellStyle name="20% - 강조색4 46" xfId="9281" xr:uid="{00000000-0005-0000-0000-000087100000}"/>
    <cellStyle name="20% - 강조색4 47" xfId="9282" xr:uid="{00000000-0005-0000-0000-000088100000}"/>
    <cellStyle name="20% - 강조색4 48" xfId="9283" xr:uid="{00000000-0005-0000-0000-000089100000}"/>
    <cellStyle name="20% - 강조색4 49" xfId="9284" xr:uid="{00000000-0005-0000-0000-00008A100000}"/>
    <cellStyle name="20% - 강조색4 5" xfId="6761" xr:uid="{00000000-0005-0000-0000-00008B100000}"/>
    <cellStyle name="20% - 강조색4 5 2" xfId="6762" xr:uid="{00000000-0005-0000-0000-00008C100000}"/>
    <cellStyle name="20% - 강조색4 50" xfId="9285" xr:uid="{00000000-0005-0000-0000-00008D100000}"/>
    <cellStyle name="20% - 강조색4 51" xfId="9286" xr:uid="{00000000-0005-0000-0000-00008E100000}"/>
    <cellStyle name="20% - 강조색4 52" xfId="9287" xr:uid="{00000000-0005-0000-0000-00008F100000}"/>
    <cellStyle name="20% - 강조색4 53" xfId="9288" xr:uid="{00000000-0005-0000-0000-000090100000}"/>
    <cellStyle name="20% - 강조색4 54" xfId="9289" xr:uid="{00000000-0005-0000-0000-000091100000}"/>
    <cellStyle name="20% - 강조색4 55" xfId="9290" xr:uid="{00000000-0005-0000-0000-000092100000}"/>
    <cellStyle name="20% - 강조색4 56" xfId="9291" xr:uid="{00000000-0005-0000-0000-000093100000}"/>
    <cellStyle name="20% - 강조색4 57" xfId="9292" xr:uid="{00000000-0005-0000-0000-000094100000}"/>
    <cellStyle name="20% - 강조색4 58" xfId="9293" xr:uid="{00000000-0005-0000-0000-000095100000}"/>
    <cellStyle name="20% - 강조색4 59" xfId="9294" xr:uid="{00000000-0005-0000-0000-000096100000}"/>
    <cellStyle name="20% - 강조색4 6" xfId="7684" xr:uid="{00000000-0005-0000-0000-000097100000}"/>
    <cellStyle name="20% - 강조색4 60" xfId="9295" xr:uid="{00000000-0005-0000-0000-000098100000}"/>
    <cellStyle name="20% - 강조색4 61" xfId="9296" xr:uid="{00000000-0005-0000-0000-000099100000}"/>
    <cellStyle name="20% - 강조색4 62" xfId="9297" xr:uid="{00000000-0005-0000-0000-00009A100000}"/>
    <cellStyle name="20% - 강조색4 63" xfId="9298" xr:uid="{00000000-0005-0000-0000-00009B100000}"/>
    <cellStyle name="20% - 강조색4 7" xfId="7685" xr:uid="{00000000-0005-0000-0000-00009C100000}"/>
    <cellStyle name="20% - 강조색4 8" xfId="7686" xr:uid="{00000000-0005-0000-0000-00009D100000}"/>
    <cellStyle name="20% - 강조색4 9" xfId="7687" xr:uid="{00000000-0005-0000-0000-00009E100000}"/>
    <cellStyle name="20% - 강조색5 10" xfId="7688" xr:uid="{00000000-0005-0000-0000-00009F100000}"/>
    <cellStyle name="20% - 강조색5 11" xfId="7689" xr:uid="{00000000-0005-0000-0000-0000A0100000}"/>
    <cellStyle name="20% - 강조색5 12" xfId="7690" xr:uid="{00000000-0005-0000-0000-0000A1100000}"/>
    <cellStyle name="20% - 강조색5 13" xfId="7691" xr:uid="{00000000-0005-0000-0000-0000A2100000}"/>
    <cellStyle name="20% - 강조색5 14" xfId="7692" xr:uid="{00000000-0005-0000-0000-0000A3100000}"/>
    <cellStyle name="20% - 강조색5 15" xfId="7693" xr:uid="{00000000-0005-0000-0000-0000A4100000}"/>
    <cellStyle name="20% - 강조색5 16" xfId="7694" xr:uid="{00000000-0005-0000-0000-0000A5100000}"/>
    <cellStyle name="20% - 강조색5 17" xfId="9299" xr:uid="{00000000-0005-0000-0000-0000A6100000}"/>
    <cellStyle name="20% - 강조색5 18" xfId="9300" xr:uid="{00000000-0005-0000-0000-0000A7100000}"/>
    <cellStyle name="20% - 강조색5 19" xfId="9301" xr:uid="{00000000-0005-0000-0000-0000A8100000}"/>
    <cellStyle name="20% - 강조색5 2" xfId="6763" xr:uid="{00000000-0005-0000-0000-0000A9100000}"/>
    <cellStyle name="20% - 강조색5 2 2" xfId="6764" xr:uid="{00000000-0005-0000-0000-0000AA100000}"/>
    <cellStyle name="20% - 강조색5 20" xfId="9302" xr:uid="{00000000-0005-0000-0000-0000AB100000}"/>
    <cellStyle name="20% - 강조색5 21" xfId="9303" xr:uid="{00000000-0005-0000-0000-0000AC100000}"/>
    <cellStyle name="20% - 강조색5 22" xfId="9304" xr:uid="{00000000-0005-0000-0000-0000AD100000}"/>
    <cellStyle name="20% - 강조색5 23" xfId="9305" xr:uid="{00000000-0005-0000-0000-0000AE100000}"/>
    <cellStyle name="20% - 강조색5 24" xfId="9306" xr:uid="{00000000-0005-0000-0000-0000AF100000}"/>
    <cellStyle name="20% - 강조색5 25" xfId="9307" xr:uid="{00000000-0005-0000-0000-0000B0100000}"/>
    <cellStyle name="20% - 강조색5 26" xfId="9308" xr:uid="{00000000-0005-0000-0000-0000B1100000}"/>
    <cellStyle name="20% - 강조색5 27" xfId="9309" xr:uid="{00000000-0005-0000-0000-0000B2100000}"/>
    <cellStyle name="20% - 강조색5 28" xfId="9310" xr:uid="{00000000-0005-0000-0000-0000B3100000}"/>
    <cellStyle name="20% - 강조색5 29" xfId="9311" xr:uid="{00000000-0005-0000-0000-0000B4100000}"/>
    <cellStyle name="20% - 강조색5 3" xfId="6765" xr:uid="{00000000-0005-0000-0000-0000B5100000}"/>
    <cellStyle name="20% - 강조색5 3 2" xfId="6766" xr:uid="{00000000-0005-0000-0000-0000B6100000}"/>
    <cellStyle name="20% - 강조색5 30" xfId="9312" xr:uid="{00000000-0005-0000-0000-0000B7100000}"/>
    <cellStyle name="20% - 강조색5 31" xfId="9313" xr:uid="{00000000-0005-0000-0000-0000B8100000}"/>
    <cellStyle name="20% - 강조색5 32" xfId="9314" xr:uid="{00000000-0005-0000-0000-0000B9100000}"/>
    <cellStyle name="20% - 강조색5 33" xfId="9315" xr:uid="{00000000-0005-0000-0000-0000BA100000}"/>
    <cellStyle name="20% - 강조색5 34" xfId="9316" xr:uid="{00000000-0005-0000-0000-0000BB100000}"/>
    <cellStyle name="20% - 강조색5 35" xfId="9317" xr:uid="{00000000-0005-0000-0000-0000BC100000}"/>
    <cellStyle name="20% - 강조색5 36" xfId="9318" xr:uid="{00000000-0005-0000-0000-0000BD100000}"/>
    <cellStyle name="20% - 강조색5 37" xfId="9319" xr:uid="{00000000-0005-0000-0000-0000BE100000}"/>
    <cellStyle name="20% - 강조색5 38" xfId="9320" xr:uid="{00000000-0005-0000-0000-0000BF100000}"/>
    <cellStyle name="20% - 강조색5 39" xfId="9321" xr:uid="{00000000-0005-0000-0000-0000C0100000}"/>
    <cellStyle name="20% - 강조색5 4" xfId="6767" xr:uid="{00000000-0005-0000-0000-0000C1100000}"/>
    <cellStyle name="20% - 강조색5 4 2" xfId="6768" xr:uid="{00000000-0005-0000-0000-0000C2100000}"/>
    <cellStyle name="20% - 강조색5 40" xfId="9322" xr:uid="{00000000-0005-0000-0000-0000C3100000}"/>
    <cellStyle name="20% - 강조색5 41" xfId="9323" xr:uid="{00000000-0005-0000-0000-0000C4100000}"/>
    <cellStyle name="20% - 강조색5 42" xfId="9324" xr:uid="{00000000-0005-0000-0000-0000C5100000}"/>
    <cellStyle name="20% - 강조색5 43" xfId="9325" xr:uid="{00000000-0005-0000-0000-0000C6100000}"/>
    <cellStyle name="20% - 강조색5 44" xfId="9326" xr:uid="{00000000-0005-0000-0000-0000C7100000}"/>
    <cellStyle name="20% - 강조색5 45" xfId="9327" xr:uid="{00000000-0005-0000-0000-0000C8100000}"/>
    <cellStyle name="20% - 강조색5 46" xfId="9328" xr:uid="{00000000-0005-0000-0000-0000C9100000}"/>
    <cellStyle name="20% - 강조색5 47" xfId="9329" xr:uid="{00000000-0005-0000-0000-0000CA100000}"/>
    <cellStyle name="20% - 강조색5 48" xfId="9330" xr:uid="{00000000-0005-0000-0000-0000CB100000}"/>
    <cellStyle name="20% - 강조색5 49" xfId="9331" xr:uid="{00000000-0005-0000-0000-0000CC100000}"/>
    <cellStyle name="20% - 강조색5 5" xfId="6769" xr:uid="{00000000-0005-0000-0000-0000CD100000}"/>
    <cellStyle name="20% - 강조색5 5 2" xfId="6770" xr:uid="{00000000-0005-0000-0000-0000CE100000}"/>
    <cellStyle name="20% - 강조색5 50" xfId="9332" xr:uid="{00000000-0005-0000-0000-0000CF100000}"/>
    <cellStyle name="20% - 강조색5 51" xfId="9333" xr:uid="{00000000-0005-0000-0000-0000D0100000}"/>
    <cellStyle name="20% - 강조색5 52" xfId="9334" xr:uid="{00000000-0005-0000-0000-0000D1100000}"/>
    <cellStyle name="20% - 강조색5 53" xfId="9335" xr:uid="{00000000-0005-0000-0000-0000D2100000}"/>
    <cellStyle name="20% - 강조색5 54" xfId="9336" xr:uid="{00000000-0005-0000-0000-0000D3100000}"/>
    <cellStyle name="20% - 강조색5 55" xfId="9337" xr:uid="{00000000-0005-0000-0000-0000D4100000}"/>
    <cellStyle name="20% - 강조색5 56" xfId="9338" xr:uid="{00000000-0005-0000-0000-0000D5100000}"/>
    <cellStyle name="20% - 강조색5 57" xfId="9339" xr:uid="{00000000-0005-0000-0000-0000D6100000}"/>
    <cellStyle name="20% - 강조색5 58" xfId="9340" xr:uid="{00000000-0005-0000-0000-0000D7100000}"/>
    <cellStyle name="20% - 강조색5 59" xfId="9341" xr:uid="{00000000-0005-0000-0000-0000D8100000}"/>
    <cellStyle name="20% - 강조색5 6" xfId="7695" xr:uid="{00000000-0005-0000-0000-0000D9100000}"/>
    <cellStyle name="20% - 강조색5 60" xfId="9342" xr:uid="{00000000-0005-0000-0000-0000DA100000}"/>
    <cellStyle name="20% - 강조색5 61" xfId="9343" xr:uid="{00000000-0005-0000-0000-0000DB100000}"/>
    <cellStyle name="20% - 강조색5 62" xfId="9344" xr:uid="{00000000-0005-0000-0000-0000DC100000}"/>
    <cellStyle name="20% - 강조색5 63" xfId="9345" xr:uid="{00000000-0005-0000-0000-0000DD100000}"/>
    <cellStyle name="20% - 강조색5 7" xfId="7696" xr:uid="{00000000-0005-0000-0000-0000DE100000}"/>
    <cellStyle name="20% - 강조색5 8" xfId="7697" xr:uid="{00000000-0005-0000-0000-0000DF100000}"/>
    <cellStyle name="20% - 강조색5 9" xfId="7698" xr:uid="{00000000-0005-0000-0000-0000E0100000}"/>
    <cellStyle name="20% - 강조색6 10" xfId="7699" xr:uid="{00000000-0005-0000-0000-0000E1100000}"/>
    <cellStyle name="20% - 강조색6 11" xfId="7700" xr:uid="{00000000-0005-0000-0000-0000E2100000}"/>
    <cellStyle name="20% - 강조색6 12" xfId="7701" xr:uid="{00000000-0005-0000-0000-0000E3100000}"/>
    <cellStyle name="20% - 강조색6 13" xfId="7702" xr:uid="{00000000-0005-0000-0000-0000E4100000}"/>
    <cellStyle name="20% - 강조색6 14" xfId="7703" xr:uid="{00000000-0005-0000-0000-0000E5100000}"/>
    <cellStyle name="20% - 강조색6 15" xfId="7704" xr:uid="{00000000-0005-0000-0000-0000E6100000}"/>
    <cellStyle name="20% - 강조색6 16" xfId="7705" xr:uid="{00000000-0005-0000-0000-0000E7100000}"/>
    <cellStyle name="20% - 강조색6 17" xfId="9346" xr:uid="{00000000-0005-0000-0000-0000E8100000}"/>
    <cellStyle name="20% - 강조색6 18" xfId="9347" xr:uid="{00000000-0005-0000-0000-0000E9100000}"/>
    <cellStyle name="20% - 강조색6 19" xfId="9348" xr:uid="{00000000-0005-0000-0000-0000EA100000}"/>
    <cellStyle name="20% - 강조색6 2" xfId="6771" xr:uid="{00000000-0005-0000-0000-0000EB100000}"/>
    <cellStyle name="20% - 강조색6 2 2" xfId="6772" xr:uid="{00000000-0005-0000-0000-0000EC100000}"/>
    <cellStyle name="20% - 강조색6 20" xfId="9349" xr:uid="{00000000-0005-0000-0000-0000ED100000}"/>
    <cellStyle name="20% - 강조색6 21" xfId="9350" xr:uid="{00000000-0005-0000-0000-0000EE100000}"/>
    <cellStyle name="20% - 강조색6 22" xfId="9351" xr:uid="{00000000-0005-0000-0000-0000EF100000}"/>
    <cellStyle name="20% - 강조색6 23" xfId="9352" xr:uid="{00000000-0005-0000-0000-0000F0100000}"/>
    <cellStyle name="20% - 강조색6 24" xfId="9353" xr:uid="{00000000-0005-0000-0000-0000F1100000}"/>
    <cellStyle name="20% - 강조색6 25" xfId="9354" xr:uid="{00000000-0005-0000-0000-0000F2100000}"/>
    <cellStyle name="20% - 강조색6 26" xfId="9355" xr:uid="{00000000-0005-0000-0000-0000F3100000}"/>
    <cellStyle name="20% - 강조색6 27" xfId="9356" xr:uid="{00000000-0005-0000-0000-0000F4100000}"/>
    <cellStyle name="20% - 강조색6 28" xfId="9357" xr:uid="{00000000-0005-0000-0000-0000F5100000}"/>
    <cellStyle name="20% - 강조색6 29" xfId="9358" xr:uid="{00000000-0005-0000-0000-0000F6100000}"/>
    <cellStyle name="20% - 강조색6 3" xfId="6773" xr:uid="{00000000-0005-0000-0000-0000F7100000}"/>
    <cellStyle name="20% - 강조색6 3 2" xfId="6774" xr:uid="{00000000-0005-0000-0000-0000F8100000}"/>
    <cellStyle name="20% - 강조색6 30" xfId="9359" xr:uid="{00000000-0005-0000-0000-0000F9100000}"/>
    <cellStyle name="20% - 강조색6 31" xfId="9360" xr:uid="{00000000-0005-0000-0000-0000FA100000}"/>
    <cellStyle name="20% - 강조색6 32" xfId="9361" xr:uid="{00000000-0005-0000-0000-0000FB100000}"/>
    <cellStyle name="20% - 강조색6 33" xfId="9362" xr:uid="{00000000-0005-0000-0000-0000FC100000}"/>
    <cellStyle name="20% - 강조색6 34" xfId="9363" xr:uid="{00000000-0005-0000-0000-0000FD100000}"/>
    <cellStyle name="20% - 강조색6 35" xfId="9364" xr:uid="{00000000-0005-0000-0000-0000FE100000}"/>
    <cellStyle name="20% - 강조색6 36" xfId="9365" xr:uid="{00000000-0005-0000-0000-0000FF100000}"/>
    <cellStyle name="20% - 강조색6 37" xfId="9366" xr:uid="{00000000-0005-0000-0000-000000110000}"/>
    <cellStyle name="20% - 강조색6 38" xfId="9367" xr:uid="{00000000-0005-0000-0000-000001110000}"/>
    <cellStyle name="20% - 강조색6 39" xfId="9368" xr:uid="{00000000-0005-0000-0000-000002110000}"/>
    <cellStyle name="20% - 강조색6 4" xfId="6775" xr:uid="{00000000-0005-0000-0000-000003110000}"/>
    <cellStyle name="20% - 강조색6 4 2" xfId="6776" xr:uid="{00000000-0005-0000-0000-000004110000}"/>
    <cellStyle name="20% - 강조색6 40" xfId="9369" xr:uid="{00000000-0005-0000-0000-000005110000}"/>
    <cellStyle name="20% - 강조색6 41" xfId="9370" xr:uid="{00000000-0005-0000-0000-000006110000}"/>
    <cellStyle name="20% - 강조색6 42" xfId="9371" xr:uid="{00000000-0005-0000-0000-000007110000}"/>
    <cellStyle name="20% - 강조색6 43" xfId="9372" xr:uid="{00000000-0005-0000-0000-000008110000}"/>
    <cellStyle name="20% - 강조색6 44" xfId="9373" xr:uid="{00000000-0005-0000-0000-000009110000}"/>
    <cellStyle name="20% - 강조색6 45" xfId="9374" xr:uid="{00000000-0005-0000-0000-00000A110000}"/>
    <cellStyle name="20% - 강조색6 46" xfId="9375" xr:uid="{00000000-0005-0000-0000-00000B110000}"/>
    <cellStyle name="20% - 강조색6 47" xfId="9376" xr:uid="{00000000-0005-0000-0000-00000C110000}"/>
    <cellStyle name="20% - 강조색6 48" xfId="9377" xr:uid="{00000000-0005-0000-0000-00000D110000}"/>
    <cellStyle name="20% - 강조색6 49" xfId="9378" xr:uid="{00000000-0005-0000-0000-00000E110000}"/>
    <cellStyle name="20% - 강조색6 5" xfId="6777" xr:uid="{00000000-0005-0000-0000-00000F110000}"/>
    <cellStyle name="20% - 강조색6 5 2" xfId="6778" xr:uid="{00000000-0005-0000-0000-000010110000}"/>
    <cellStyle name="20% - 강조색6 50" xfId="9379" xr:uid="{00000000-0005-0000-0000-000011110000}"/>
    <cellStyle name="20% - 강조색6 51" xfId="9380" xr:uid="{00000000-0005-0000-0000-000012110000}"/>
    <cellStyle name="20% - 강조색6 52" xfId="9381" xr:uid="{00000000-0005-0000-0000-000013110000}"/>
    <cellStyle name="20% - 강조색6 53" xfId="9382" xr:uid="{00000000-0005-0000-0000-000014110000}"/>
    <cellStyle name="20% - 강조색6 54" xfId="9383" xr:uid="{00000000-0005-0000-0000-000015110000}"/>
    <cellStyle name="20% - 강조색6 55" xfId="9384" xr:uid="{00000000-0005-0000-0000-000016110000}"/>
    <cellStyle name="20% - 강조색6 56" xfId="9385" xr:uid="{00000000-0005-0000-0000-000017110000}"/>
    <cellStyle name="20% - 강조색6 57" xfId="9386" xr:uid="{00000000-0005-0000-0000-000018110000}"/>
    <cellStyle name="20% - 강조색6 58" xfId="9387" xr:uid="{00000000-0005-0000-0000-000019110000}"/>
    <cellStyle name="20% - 강조색6 59" xfId="9388" xr:uid="{00000000-0005-0000-0000-00001A110000}"/>
    <cellStyle name="20% - 강조색6 6" xfId="7706" xr:uid="{00000000-0005-0000-0000-00001B110000}"/>
    <cellStyle name="20% - 강조색6 60" xfId="9389" xr:uid="{00000000-0005-0000-0000-00001C110000}"/>
    <cellStyle name="20% - 강조색6 61" xfId="9390" xr:uid="{00000000-0005-0000-0000-00001D110000}"/>
    <cellStyle name="20% - 강조색6 62" xfId="9391" xr:uid="{00000000-0005-0000-0000-00001E110000}"/>
    <cellStyle name="20% - 강조색6 7" xfId="7707" xr:uid="{00000000-0005-0000-0000-00001F110000}"/>
    <cellStyle name="20% - 강조색6 8" xfId="7708" xr:uid="{00000000-0005-0000-0000-000020110000}"/>
    <cellStyle name="20% - 강조색6 9" xfId="7709" xr:uid="{00000000-0005-0000-0000-000021110000}"/>
    <cellStyle name="³?a" xfId="4104" xr:uid="{00000000-0005-0000-0000-000022110000}"/>
    <cellStyle name="၃urrency_OTD thru NOR " xfId="7710" xr:uid="{00000000-0005-0000-0000-000023110000}"/>
    <cellStyle name="40% - Accent1" xfId="4105" xr:uid="{00000000-0005-0000-0000-000024110000}"/>
    <cellStyle name="40% - Accent2" xfId="4106" xr:uid="{00000000-0005-0000-0000-000025110000}"/>
    <cellStyle name="40% - Accent3" xfId="4107" xr:uid="{00000000-0005-0000-0000-000026110000}"/>
    <cellStyle name="40% - Accent4" xfId="4108" xr:uid="{00000000-0005-0000-0000-000027110000}"/>
    <cellStyle name="40% - Accent5" xfId="4109" xr:uid="{00000000-0005-0000-0000-000028110000}"/>
    <cellStyle name="40% - Accent6" xfId="4110" xr:uid="{00000000-0005-0000-0000-000029110000}"/>
    <cellStyle name="40% - 강조색1 10" xfId="7711" xr:uid="{00000000-0005-0000-0000-00002A110000}"/>
    <cellStyle name="40% - 강조색1 11" xfId="7712" xr:uid="{00000000-0005-0000-0000-00002B110000}"/>
    <cellStyle name="40% - 강조색1 12" xfId="7713" xr:uid="{00000000-0005-0000-0000-00002C110000}"/>
    <cellStyle name="40% - 강조색1 13" xfId="7714" xr:uid="{00000000-0005-0000-0000-00002D110000}"/>
    <cellStyle name="40% - 강조색1 14" xfId="7715" xr:uid="{00000000-0005-0000-0000-00002E110000}"/>
    <cellStyle name="40% - 강조색1 15" xfId="7716" xr:uid="{00000000-0005-0000-0000-00002F110000}"/>
    <cellStyle name="40% - 강조색1 16" xfId="7717" xr:uid="{00000000-0005-0000-0000-000030110000}"/>
    <cellStyle name="40% - 강조색1 17" xfId="9392" xr:uid="{00000000-0005-0000-0000-000031110000}"/>
    <cellStyle name="40% - 강조색1 18" xfId="9393" xr:uid="{00000000-0005-0000-0000-000032110000}"/>
    <cellStyle name="40% - 강조색1 19" xfId="9394" xr:uid="{00000000-0005-0000-0000-000033110000}"/>
    <cellStyle name="40% - 강조색1 2" xfId="6779" xr:uid="{00000000-0005-0000-0000-000034110000}"/>
    <cellStyle name="40% - 강조색1 2 2" xfId="6780" xr:uid="{00000000-0005-0000-0000-000035110000}"/>
    <cellStyle name="40% - 강조색1 20" xfId="9395" xr:uid="{00000000-0005-0000-0000-000036110000}"/>
    <cellStyle name="40% - 강조색1 21" xfId="9396" xr:uid="{00000000-0005-0000-0000-000037110000}"/>
    <cellStyle name="40% - 강조색1 22" xfId="9397" xr:uid="{00000000-0005-0000-0000-000038110000}"/>
    <cellStyle name="40% - 강조색1 23" xfId="9398" xr:uid="{00000000-0005-0000-0000-000039110000}"/>
    <cellStyle name="40% - 강조색1 24" xfId="9399" xr:uid="{00000000-0005-0000-0000-00003A110000}"/>
    <cellStyle name="40% - 강조색1 25" xfId="9400" xr:uid="{00000000-0005-0000-0000-00003B110000}"/>
    <cellStyle name="40% - 강조색1 26" xfId="9401" xr:uid="{00000000-0005-0000-0000-00003C110000}"/>
    <cellStyle name="40% - 강조색1 27" xfId="9402" xr:uid="{00000000-0005-0000-0000-00003D110000}"/>
    <cellStyle name="40% - 강조색1 28" xfId="9403" xr:uid="{00000000-0005-0000-0000-00003E110000}"/>
    <cellStyle name="40% - 강조색1 29" xfId="9404" xr:uid="{00000000-0005-0000-0000-00003F110000}"/>
    <cellStyle name="40% - 강조색1 3" xfId="6781" xr:uid="{00000000-0005-0000-0000-000040110000}"/>
    <cellStyle name="40% - 강조색1 3 2" xfId="6782" xr:uid="{00000000-0005-0000-0000-000041110000}"/>
    <cellStyle name="40% - 강조색1 30" xfId="9405" xr:uid="{00000000-0005-0000-0000-000042110000}"/>
    <cellStyle name="40% - 강조색1 31" xfId="9406" xr:uid="{00000000-0005-0000-0000-000043110000}"/>
    <cellStyle name="40% - 강조색1 32" xfId="9407" xr:uid="{00000000-0005-0000-0000-000044110000}"/>
    <cellStyle name="40% - 강조색1 33" xfId="9408" xr:uid="{00000000-0005-0000-0000-000045110000}"/>
    <cellStyle name="40% - 강조색1 34" xfId="9409" xr:uid="{00000000-0005-0000-0000-000046110000}"/>
    <cellStyle name="40% - 강조색1 35" xfId="9410" xr:uid="{00000000-0005-0000-0000-000047110000}"/>
    <cellStyle name="40% - 강조색1 36" xfId="9411" xr:uid="{00000000-0005-0000-0000-000048110000}"/>
    <cellStyle name="40% - 강조색1 37" xfId="9412" xr:uid="{00000000-0005-0000-0000-000049110000}"/>
    <cellStyle name="40% - 강조색1 38" xfId="9413" xr:uid="{00000000-0005-0000-0000-00004A110000}"/>
    <cellStyle name="40% - 강조색1 39" xfId="9414" xr:uid="{00000000-0005-0000-0000-00004B110000}"/>
    <cellStyle name="40% - 강조색1 4" xfId="6783" xr:uid="{00000000-0005-0000-0000-00004C110000}"/>
    <cellStyle name="40% - 강조색1 4 2" xfId="6784" xr:uid="{00000000-0005-0000-0000-00004D110000}"/>
    <cellStyle name="40% - 강조색1 40" xfId="9415" xr:uid="{00000000-0005-0000-0000-00004E110000}"/>
    <cellStyle name="40% - 강조색1 41" xfId="9416" xr:uid="{00000000-0005-0000-0000-00004F110000}"/>
    <cellStyle name="40% - 강조색1 42" xfId="9417" xr:uid="{00000000-0005-0000-0000-000050110000}"/>
    <cellStyle name="40% - 강조색1 43" xfId="9418" xr:uid="{00000000-0005-0000-0000-000051110000}"/>
    <cellStyle name="40% - 강조색1 44" xfId="9419" xr:uid="{00000000-0005-0000-0000-000052110000}"/>
    <cellStyle name="40% - 강조색1 45" xfId="9420" xr:uid="{00000000-0005-0000-0000-000053110000}"/>
    <cellStyle name="40% - 강조색1 46" xfId="9421" xr:uid="{00000000-0005-0000-0000-000054110000}"/>
    <cellStyle name="40% - 강조색1 47" xfId="9422" xr:uid="{00000000-0005-0000-0000-000055110000}"/>
    <cellStyle name="40% - 강조색1 48" xfId="9423" xr:uid="{00000000-0005-0000-0000-000056110000}"/>
    <cellStyle name="40% - 강조색1 49" xfId="9424" xr:uid="{00000000-0005-0000-0000-000057110000}"/>
    <cellStyle name="40% - 강조색1 5" xfId="6785" xr:uid="{00000000-0005-0000-0000-000058110000}"/>
    <cellStyle name="40% - 강조색1 5 2" xfId="6786" xr:uid="{00000000-0005-0000-0000-000059110000}"/>
    <cellStyle name="40% - 강조색1 50" xfId="9425" xr:uid="{00000000-0005-0000-0000-00005A110000}"/>
    <cellStyle name="40% - 강조색1 51" xfId="9426" xr:uid="{00000000-0005-0000-0000-00005B110000}"/>
    <cellStyle name="40% - 강조색1 52" xfId="9427" xr:uid="{00000000-0005-0000-0000-00005C110000}"/>
    <cellStyle name="40% - 강조색1 53" xfId="9428" xr:uid="{00000000-0005-0000-0000-00005D110000}"/>
    <cellStyle name="40% - 강조색1 54" xfId="9429" xr:uid="{00000000-0005-0000-0000-00005E110000}"/>
    <cellStyle name="40% - 강조색1 55" xfId="9430" xr:uid="{00000000-0005-0000-0000-00005F110000}"/>
    <cellStyle name="40% - 강조색1 56" xfId="9431" xr:uid="{00000000-0005-0000-0000-000060110000}"/>
    <cellStyle name="40% - 강조색1 57" xfId="9432" xr:uid="{00000000-0005-0000-0000-000061110000}"/>
    <cellStyle name="40% - 강조색1 58" xfId="9433" xr:uid="{00000000-0005-0000-0000-000062110000}"/>
    <cellStyle name="40% - 강조색1 59" xfId="9434" xr:uid="{00000000-0005-0000-0000-000063110000}"/>
    <cellStyle name="40% - 강조색1 6" xfId="7718" xr:uid="{00000000-0005-0000-0000-000064110000}"/>
    <cellStyle name="40% - 강조색1 60" xfId="9435" xr:uid="{00000000-0005-0000-0000-000065110000}"/>
    <cellStyle name="40% - 강조색1 61" xfId="9436" xr:uid="{00000000-0005-0000-0000-000066110000}"/>
    <cellStyle name="40% - 강조색1 62" xfId="9437" xr:uid="{00000000-0005-0000-0000-000067110000}"/>
    <cellStyle name="40% - 강조색1 7" xfId="7719" xr:uid="{00000000-0005-0000-0000-000068110000}"/>
    <cellStyle name="40% - 강조색1 8" xfId="7720" xr:uid="{00000000-0005-0000-0000-000069110000}"/>
    <cellStyle name="40% - 강조색1 9" xfId="7721" xr:uid="{00000000-0005-0000-0000-00006A110000}"/>
    <cellStyle name="40% - 강조색2 10" xfId="7722" xr:uid="{00000000-0005-0000-0000-00006B110000}"/>
    <cellStyle name="40% - 강조색2 11" xfId="7723" xr:uid="{00000000-0005-0000-0000-00006C110000}"/>
    <cellStyle name="40% - 강조색2 12" xfId="7724" xr:uid="{00000000-0005-0000-0000-00006D110000}"/>
    <cellStyle name="40% - 강조색2 13" xfId="7725" xr:uid="{00000000-0005-0000-0000-00006E110000}"/>
    <cellStyle name="40% - 강조색2 14" xfId="7726" xr:uid="{00000000-0005-0000-0000-00006F110000}"/>
    <cellStyle name="40% - 강조색2 15" xfId="7727" xr:uid="{00000000-0005-0000-0000-000070110000}"/>
    <cellStyle name="40% - 강조색2 16" xfId="7728" xr:uid="{00000000-0005-0000-0000-000071110000}"/>
    <cellStyle name="40% - 강조색2 17" xfId="9438" xr:uid="{00000000-0005-0000-0000-000072110000}"/>
    <cellStyle name="40% - 강조색2 18" xfId="9439" xr:uid="{00000000-0005-0000-0000-000073110000}"/>
    <cellStyle name="40% - 강조색2 19" xfId="9440" xr:uid="{00000000-0005-0000-0000-000074110000}"/>
    <cellStyle name="40% - 강조색2 2" xfId="6787" xr:uid="{00000000-0005-0000-0000-000075110000}"/>
    <cellStyle name="40% - 강조색2 2 2" xfId="6788" xr:uid="{00000000-0005-0000-0000-000076110000}"/>
    <cellStyle name="40% - 강조색2 20" xfId="9441" xr:uid="{00000000-0005-0000-0000-000077110000}"/>
    <cellStyle name="40% - 강조색2 21" xfId="9442" xr:uid="{00000000-0005-0000-0000-000078110000}"/>
    <cellStyle name="40% - 강조색2 22" xfId="9443" xr:uid="{00000000-0005-0000-0000-000079110000}"/>
    <cellStyle name="40% - 강조색2 23" xfId="9444" xr:uid="{00000000-0005-0000-0000-00007A110000}"/>
    <cellStyle name="40% - 강조색2 24" xfId="9445" xr:uid="{00000000-0005-0000-0000-00007B110000}"/>
    <cellStyle name="40% - 강조색2 25" xfId="9446" xr:uid="{00000000-0005-0000-0000-00007C110000}"/>
    <cellStyle name="40% - 강조색2 26" xfId="9447" xr:uid="{00000000-0005-0000-0000-00007D110000}"/>
    <cellStyle name="40% - 강조색2 27" xfId="9448" xr:uid="{00000000-0005-0000-0000-00007E110000}"/>
    <cellStyle name="40% - 강조색2 28" xfId="9449" xr:uid="{00000000-0005-0000-0000-00007F110000}"/>
    <cellStyle name="40% - 강조색2 29" xfId="9450" xr:uid="{00000000-0005-0000-0000-000080110000}"/>
    <cellStyle name="40% - 강조색2 3" xfId="6789" xr:uid="{00000000-0005-0000-0000-000081110000}"/>
    <cellStyle name="40% - 강조색2 3 2" xfId="6790" xr:uid="{00000000-0005-0000-0000-000082110000}"/>
    <cellStyle name="40% - 강조색2 30" xfId="9451" xr:uid="{00000000-0005-0000-0000-000083110000}"/>
    <cellStyle name="40% - 강조색2 31" xfId="9452" xr:uid="{00000000-0005-0000-0000-000084110000}"/>
    <cellStyle name="40% - 강조색2 32" xfId="9453" xr:uid="{00000000-0005-0000-0000-000085110000}"/>
    <cellStyle name="40% - 강조색2 33" xfId="9454" xr:uid="{00000000-0005-0000-0000-000086110000}"/>
    <cellStyle name="40% - 강조색2 34" xfId="9455" xr:uid="{00000000-0005-0000-0000-000087110000}"/>
    <cellStyle name="40% - 강조색2 35" xfId="9456" xr:uid="{00000000-0005-0000-0000-000088110000}"/>
    <cellStyle name="40% - 강조색2 36" xfId="9457" xr:uid="{00000000-0005-0000-0000-000089110000}"/>
    <cellStyle name="40% - 강조색2 37" xfId="9458" xr:uid="{00000000-0005-0000-0000-00008A110000}"/>
    <cellStyle name="40% - 강조색2 38" xfId="9459" xr:uid="{00000000-0005-0000-0000-00008B110000}"/>
    <cellStyle name="40% - 강조색2 39" xfId="9460" xr:uid="{00000000-0005-0000-0000-00008C110000}"/>
    <cellStyle name="40% - 강조색2 4" xfId="6791" xr:uid="{00000000-0005-0000-0000-00008D110000}"/>
    <cellStyle name="40% - 강조색2 4 2" xfId="6792" xr:uid="{00000000-0005-0000-0000-00008E110000}"/>
    <cellStyle name="40% - 강조색2 40" xfId="9461" xr:uid="{00000000-0005-0000-0000-00008F110000}"/>
    <cellStyle name="40% - 강조색2 41" xfId="9462" xr:uid="{00000000-0005-0000-0000-000090110000}"/>
    <cellStyle name="40% - 강조색2 42" xfId="9463" xr:uid="{00000000-0005-0000-0000-000091110000}"/>
    <cellStyle name="40% - 강조색2 43" xfId="9464" xr:uid="{00000000-0005-0000-0000-000092110000}"/>
    <cellStyle name="40% - 강조색2 44" xfId="9465" xr:uid="{00000000-0005-0000-0000-000093110000}"/>
    <cellStyle name="40% - 강조색2 45" xfId="9466" xr:uid="{00000000-0005-0000-0000-000094110000}"/>
    <cellStyle name="40% - 강조색2 46" xfId="9467" xr:uid="{00000000-0005-0000-0000-000095110000}"/>
    <cellStyle name="40% - 강조색2 47" xfId="9468" xr:uid="{00000000-0005-0000-0000-000096110000}"/>
    <cellStyle name="40% - 강조색2 48" xfId="9469" xr:uid="{00000000-0005-0000-0000-000097110000}"/>
    <cellStyle name="40% - 강조색2 49" xfId="9470" xr:uid="{00000000-0005-0000-0000-000098110000}"/>
    <cellStyle name="40% - 강조색2 5" xfId="6793" xr:uid="{00000000-0005-0000-0000-000099110000}"/>
    <cellStyle name="40% - 강조색2 5 2" xfId="6794" xr:uid="{00000000-0005-0000-0000-00009A110000}"/>
    <cellStyle name="40% - 강조색2 50" xfId="9471" xr:uid="{00000000-0005-0000-0000-00009B110000}"/>
    <cellStyle name="40% - 강조색2 51" xfId="9472" xr:uid="{00000000-0005-0000-0000-00009C110000}"/>
    <cellStyle name="40% - 강조색2 52" xfId="9473" xr:uid="{00000000-0005-0000-0000-00009D110000}"/>
    <cellStyle name="40% - 강조색2 53" xfId="9474" xr:uid="{00000000-0005-0000-0000-00009E110000}"/>
    <cellStyle name="40% - 강조색2 54" xfId="9475" xr:uid="{00000000-0005-0000-0000-00009F110000}"/>
    <cellStyle name="40% - 강조색2 55" xfId="9476" xr:uid="{00000000-0005-0000-0000-0000A0110000}"/>
    <cellStyle name="40% - 강조색2 56" xfId="9477" xr:uid="{00000000-0005-0000-0000-0000A1110000}"/>
    <cellStyle name="40% - 강조색2 57" xfId="9478" xr:uid="{00000000-0005-0000-0000-0000A2110000}"/>
    <cellStyle name="40% - 강조색2 58" xfId="9479" xr:uid="{00000000-0005-0000-0000-0000A3110000}"/>
    <cellStyle name="40% - 강조색2 59" xfId="9480" xr:uid="{00000000-0005-0000-0000-0000A4110000}"/>
    <cellStyle name="40% - 강조색2 6" xfId="7729" xr:uid="{00000000-0005-0000-0000-0000A5110000}"/>
    <cellStyle name="40% - 강조색2 60" xfId="9481" xr:uid="{00000000-0005-0000-0000-0000A6110000}"/>
    <cellStyle name="40% - 강조색2 61" xfId="9482" xr:uid="{00000000-0005-0000-0000-0000A7110000}"/>
    <cellStyle name="40% - 강조색2 62" xfId="9483" xr:uid="{00000000-0005-0000-0000-0000A8110000}"/>
    <cellStyle name="40% - 강조색2 7" xfId="7730" xr:uid="{00000000-0005-0000-0000-0000A9110000}"/>
    <cellStyle name="40% - 강조색2 8" xfId="7731" xr:uid="{00000000-0005-0000-0000-0000AA110000}"/>
    <cellStyle name="40% - 강조색2 9" xfId="7732" xr:uid="{00000000-0005-0000-0000-0000AB110000}"/>
    <cellStyle name="40% - 강조색3 10" xfId="7733" xr:uid="{00000000-0005-0000-0000-0000AC110000}"/>
    <cellStyle name="40% - 강조색3 11" xfId="7734" xr:uid="{00000000-0005-0000-0000-0000AD110000}"/>
    <cellStyle name="40% - 강조색3 12" xfId="7735" xr:uid="{00000000-0005-0000-0000-0000AE110000}"/>
    <cellStyle name="40% - 강조색3 13" xfId="7736" xr:uid="{00000000-0005-0000-0000-0000AF110000}"/>
    <cellStyle name="40% - 강조색3 14" xfId="7737" xr:uid="{00000000-0005-0000-0000-0000B0110000}"/>
    <cellStyle name="40% - 강조색3 15" xfId="7738" xr:uid="{00000000-0005-0000-0000-0000B1110000}"/>
    <cellStyle name="40% - 강조색3 16" xfId="7739" xr:uid="{00000000-0005-0000-0000-0000B2110000}"/>
    <cellStyle name="40% - 강조색3 17" xfId="9484" xr:uid="{00000000-0005-0000-0000-0000B3110000}"/>
    <cellStyle name="40% - 강조색3 18" xfId="9485" xr:uid="{00000000-0005-0000-0000-0000B4110000}"/>
    <cellStyle name="40% - 강조색3 19" xfId="9486" xr:uid="{00000000-0005-0000-0000-0000B5110000}"/>
    <cellStyle name="40% - 강조색3 2" xfId="6795" xr:uid="{00000000-0005-0000-0000-0000B6110000}"/>
    <cellStyle name="40% - 강조색3 2 2" xfId="6796" xr:uid="{00000000-0005-0000-0000-0000B7110000}"/>
    <cellStyle name="40% - 강조색3 20" xfId="9487" xr:uid="{00000000-0005-0000-0000-0000B8110000}"/>
    <cellStyle name="40% - 강조색3 21" xfId="9488" xr:uid="{00000000-0005-0000-0000-0000B9110000}"/>
    <cellStyle name="40% - 강조색3 22" xfId="9489" xr:uid="{00000000-0005-0000-0000-0000BA110000}"/>
    <cellStyle name="40% - 강조색3 23" xfId="9490" xr:uid="{00000000-0005-0000-0000-0000BB110000}"/>
    <cellStyle name="40% - 강조색3 24" xfId="9491" xr:uid="{00000000-0005-0000-0000-0000BC110000}"/>
    <cellStyle name="40% - 강조색3 25" xfId="9492" xr:uid="{00000000-0005-0000-0000-0000BD110000}"/>
    <cellStyle name="40% - 강조색3 26" xfId="9493" xr:uid="{00000000-0005-0000-0000-0000BE110000}"/>
    <cellStyle name="40% - 강조색3 27" xfId="9494" xr:uid="{00000000-0005-0000-0000-0000BF110000}"/>
    <cellStyle name="40% - 강조색3 28" xfId="9495" xr:uid="{00000000-0005-0000-0000-0000C0110000}"/>
    <cellStyle name="40% - 강조색3 29" xfId="9496" xr:uid="{00000000-0005-0000-0000-0000C1110000}"/>
    <cellStyle name="40% - 강조색3 3" xfId="6797" xr:uid="{00000000-0005-0000-0000-0000C2110000}"/>
    <cellStyle name="40% - 강조색3 3 2" xfId="6798" xr:uid="{00000000-0005-0000-0000-0000C3110000}"/>
    <cellStyle name="40% - 강조색3 30" xfId="9497" xr:uid="{00000000-0005-0000-0000-0000C4110000}"/>
    <cellStyle name="40% - 강조색3 31" xfId="9498" xr:uid="{00000000-0005-0000-0000-0000C5110000}"/>
    <cellStyle name="40% - 강조색3 32" xfId="9499" xr:uid="{00000000-0005-0000-0000-0000C6110000}"/>
    <cellStyle name="40% - 강조색3 33" xfId="9500" xr:uid="{00000000-0005-0000-0000-0000C7110000}"/>
    <cellStyle name="40% - 강조색3 34" xfId="9501" xr:uid="{00000000-0005-0000-0000-0000C8110000}"/>
    <cellStyle name="40% - 강조색3 35" xfId="9502" xr:uid="{00000000-0005-0000-0000-0000C9110000}"/>
    <cellStyle name="40% - 강조색3 36" xfId="9503" xr:uid="{00000000-0005-0000-0000-0000CA110000}"/>
    <cellStyle name="40% - 강조색3 37" xfId="9504" xr:uid="{00000000-0005-0000-0000-0000CB110000}"/>
    <cellStyle name="40% - 강조색3 38" xfId="9505" xr:uid="{00000000-0005-0000-0000-0000CC110000}"/>
    <cellStyle name="40% - 강조색3 39" xfId="9506" xr:uid="{00000000-0005-0000-0000-0000CD110000}"/>
    <cellStyle name="40% - 강조색3 4" xfId="6799" xr:uid="{00000000-0005-0000-0000-0000CE110000}"/>
    <cellStyle name="40% - 강조색3 4 2" xfId="6800" xr:uid="{00000000-0005-0000-0000-0000CF110000}"/>
    <cellStyle name="40% - 강조색3 40" xfId="9507" xr:uid="{00000000-0005-0000-0000-0000D0110000}"/>
    <cellStyle name="40% - 강조색3 41" xfId="9508" xr:uid="{00000000-0005-0000-0000-0000D1110000}"/>
    <cellStyle name="40% - 강조색3 42" xfId="9509" xr:uid="{00000000-0005-0000-0000-0000D2110000}"/>
    <cellStyle name="40% - 강조색3 43" xfId="9510" xr:uid="{00000000-0005-0000-0000-0000D3110000}"/>
    <cellStyle name="40% - 강조색3 44" xfId="9511" xr:uid="{00000000-0005-0000-0000-0000D4110000}"/>
    <cellStyle name="40% - 강조색3 45" xfId="9512" xr:uid="{00000000-0005-0000-0000-0000D5110000}"/>
    <cellStyle name="40% - 강조색3 46" xfId="9513" xr:uid="{00000000-0005-0000-0000-0000D6110000}"/>
    <cellStyle name="40% - 강조색3 47" xfId="9514" xr:uid="{00000000-0005-0000-0000-0000D7110000}"/>
    <cellStyle name="40% - 강조색3 48" xfId="9515" xr:uid="{00000000-0005-0000-0000-0000D8110000}"/>
    <cellStyle name="40% - 강조색3 49" xfId="9516" xr:uid="{00000000-0005-0000-0000-0000D9110000}"/>
    <cellStyle name="40% - 강조색3 5" xfId="6801" xr:uid="{00000000-0005-0000-0000-0000DA110000}"/>
    <cellStyle name="40% - 강조색3 5 2" xfId="6802" xr:uid="{00000000-0005-0000-0000-0000DB110000}"/>
    <cellStyle name="40% - 강조색3 50" xfId="9517" xr:uid="{00000000-0005-0000-0000-0000DC110000}"/>
    <cellStyle name="40% - 강조색3 51" xfId="9518" xr:uid="{00000000-0005-0000-0000-0000DD110000}"/>
    <cellStyle name="40% - 강조색3 52" xfId="9519" xr:uid="{00000000-0005-0000-0000-0000DE110000}"/>
    <cellStyle name="40% - 강조색3 53" xfId="9520" xr:uid="{00000000-0005-0000-0000-0000DF110000}"/>
    <cellStyle name="40% - 강조색3 54" xfId="9521" xr:uid="{00000000-0005-0000-0000-0000E0110000}"/>
    <cellStyle name="40% - 강조색3 55" xfId="9522" xr:uid="{00000000-0005-0000-0000-0000E1110000}"/>
    <cellStyle name="40% - 강조색3 56" xfId="9523" xr:uid="{00000000-0005-0000-0000-0000E2110000}"/>
    <cellStyle name="40% - 강조색3 57" xfId="9524" xr:uid="{00000000-0005-0000-0000-0000E3110000}"/>
    <cellStyle name="40% - 강조색3 58" xfId="9525" xr:uid="{00000000-0005-0000-0000-0000E4110000}"/>
    <cellStyle name="40% - 강조색3 59" xfId="9526" xr:uid="{00000000-0005-0000-0000-0000E5110000}"/>
    <cellStyle name="40% - 강조색3 6" xfId="7740" xr:uid="{00000000-0005-0000-0000-0000E6110000}"/>
    <cellStyle name="40% - 강조색3 60" xfId="9527" xr:uid="{00000000-0005-0000-0000-0000E7110000}"/>
    <cellStyle name="40% - 강조색3 61" xfId="9528" xr:uid="{00000000-0005-0000-0000-0000E8110000}"/>
    <cellStyle name="40% - 강조색3 62" xfId="9529" xr:uid="{00000000-0005-0000-0000-0000E9110000}"/>
    <cellStyle name="40% - 강조색3 7" xfId="7741" xr:uid="{00000000-0005-0000-0000-0000EA110000}"/>
    <cellStyle name="40% - 강조색3 8" xfId="7742" xr:uid="{00000000-0005-0000-0000-0000EB110000}"/>
    <cellStyle name="40% - 강조색3 9" xfId="7743" xr:uid="{00000000-0005-0000-0000-0000EC110000}"/>
    <cellStyle name="40% - 강조색4 10" xfId="7744" xr:uid="{00000000-0005-0000-0000-0000ED110000}"/>
    <cellStyle name="40% - 강조색4 11" xfId="7745" xr:uid="{00000000-0005-0000-0000-0000EE110000}"/>
    <cellStyle name="40% - 강조색4 12" xfId="7746" xr:uid="{00000000-0005-0000-0000-0000EF110000}"/>
    <cellStyle name="40% - 강조색4 13" xfId="7747" xr:uid="{00000000-0005-0000-0000-0000F0110000}"/>
    <cellStyle name="40% - 강조색4 14" xfId="7748" xr:uid="{00000000-0005-0000-0000-0000F1110000}"/>
    <cellStyle name="40% - 강조색4 15" xfId="7749" xr:uid="{00000000-0005-0000-0000-0000F2110000}"/>
    <cellStyle name="40% - 강조색4 16" xfId="7750" xr:uid="{00000000-0005-0000-0000-0000F3110000}"/>
    <cellStyle name="40% - 강조색4 17" xfId="9530" xr:uid="{00000000-0005-0000-0000-0000F4110000}"/>
    <cellStyle name="40% - 강조색4 18" xfId="9531" xr:uid="{00000000-0005-0000-0000-0000F5110000}"/>
    <cellStyle name="40% - 강조색4 19" xfId="9532" xr:uid="{00000000-0005-0000-0000-0000F6110000}"/>
    <cellStyle name="40% - 강조색4 2" xfId="6803" xr:uid="{00000000-0005-0000-0000-0000F7110000}"/>
    <cellStyle name="40% - 강조색4 2 2" xfId="6804" xr:uid="{00000000-0005-0000-0000-0000F8110000}"/>
    <cellStyle name="40% - 강조색4 20" xfId="9533" xr:uid="{00000000-0005-0000-0000-0000F9110000}"/>
    <cellStyle name="40% - 강조색4 21" xfId="9534" xr:uid="{00000000-0005-0000-0000-0000FA110000}"/>
    <cellStyle name="40% - 강조색4 22" xfId="9535" xr:uid="{00000000-0005-0000-0000-0000FB110000}"/>
    <cellStyle name="40% - 강조색4 23" xfId="9536" xr:uid="{00000000-0005-0000-0000-0000FC110000}"/>
    <cellStyle name="40% - 강조색4 24" xfId="9537" xr:uid="{00000000-0005-0000-0000-0000FD110000}"/>
    <cellStyle name="40% - 강조색4 25" xfId="9538" xr:uid="{00000000-0005-0000-0000-0000FE110000}"/>
    <cellStyle name="40% - 강조색4 26" xfId="9539" xr:uid="{00000000-0005-0000-0000-0000FF110000}"/>
    <cellStyle name="40% - 강조색4 27" xfId="9540" xr:uid="{00000000-0005-0000-0000-000000120000}"/>
    <cellStyle name="40% - 강조색4 28" xfId="9541" xr:uid="{00000000-0005-0000-0000-000001120000}"/>
    <cellStyle name="40% - 강조색4 29" xfId="9542" xr:uid="{00000000-0005-0000-0000-000002120000}"/>
    <cellStyle name="40% - 강조색4 3" xfId="6805" xr:uid="{00000000-0005-0000-0000-000003120000}"/>
    <cellStyle name="40% - 강조색4 3 2" xfId="6806" xr:uid="{00000000-0005-0000-0000-000004120000}"/>
    <cellStyle name="40% - 강조색4 30" xfId="9543" xr:uid="{00000000-0005-0000-0000-000005120000}"/>
    <cellStyle name="40% - 강조색4 31" xfId="9544" xr:uid="{00000000-0005-0000-0000-000006120000}"/>
    <cellStyle name="40% - 강조색4 32" xfId="9545" xr:uid="{00000000-0005-0000-0000-000007120000}"/>
    <cellStyle name="40% - 강조색4 33" xfId="9546" xr:uid="{00000000-0005-0000-0000-000008120000}"/>
    <cellStyle name="40% - 강조색4 34" xfId="9547" xr:uid="{00000000-0005-0000-0000-000009120000}"/>
    <cellStyle name="40% - 강조색4 35" xfId="9548" xr:uid="{00000000-0005-0000-0000-00000A120000}"/>
    <cellStyle name="40% - 강조색4 36" xfId="9549" xr:uid="{00000000-0005-0000-0000-00000B120000}"/>
    <cellStyle name="40% - 강조색4 37" xfId="9550" xr:uid="{00000000-0005-0000-0000-00000C120000}"/>
    <cellStyle name="40% - 강조색4 38" xfId="9551" xr:uid="{00000000-0005-0000-0000-00000D120000}"/>
    <cellStyle name="40% - 강조색4 39" xfId="9552" xr:uid="{00000000-0005-0000-0000-00000E120000}"/>
    <cellStyle name="40% - 강조색4 4" xfId="6807" xr:uid="{00000000-0005-0000-0000-00000F120000}"/>
    <cellStyle name="40% - 강조색4 4 2" xfId="6808" xr:uid="{00000000-0005-0000-0000-000010120000}"/>
    <cellStyle name="40% - 강조색4 40" xfId="9553" xr:uid="{00000000-0005-0000-0000-000011120000}"/>
    <cellStyle name="40% - 강조색4 41" xfId="9554" xr:uid="{00000000-0005-0000-0000-000012120000}"/>
    <cellStyle name="40% - 강조색4 42" xfId="9555" xr:uid="{00000000-0005-0000-0000-000013120000}"/>
    <cellStyle name="40% - 강조색4 43" xfId="9556" xr:uid="{00000000-0005-0000-0000-000014120000}"/>
    <cellStyle name="40% - 강조색4 44" xfId="9557" xr:uid="{00000000-0005-0000-0000-000015120000}"/>
    <cellStyle name="40% - 강조색4 45" xfId="9558" xr:uid="{00000000-0005-0000-0000-000016120000}"/>
    <cellStyle name="40% - 강조색4 46" xfId="9559" xr:uid="{00000000-0005-0000-0000-000017120000}"/>
    <cellStyle name="40% - 강조색4 47" xfId="9560" xr:uid="{00000000-0005-0000-0000-000018120000}"/>
    <cellStyle name="40% - 강조색4 48" xfId="9561" xr:uid="{00000000-0005-0000-0000-000019120000}"/>
    <cellStyle name="40% - 강조색4 49" xfId="9562" xr:uid="{00000000-0005-0000-0000-00001A120000}"/>
    <cellStyle name="40% - 강조색4 5" xfId="6809" xr:uid="{00000000-0005-0000-0000-00001B120000}"/>
    <cellStyle name="40% - 강조색4 5 2" xfId="6810" xr:uid="{00000000-0005-0000-0000-00001C120000}"/>
    <cellStyle name="40% - 강조색4 50" xfId="9563" xr:uid="{00000000-0005-0000-0000-00001D120000}"/>
    <cellStyle name="40% - 강조색4 51" xfId="9564" xr:uid="{00000000-0005-0000-0000-00001E120000}"/>
    <cellStyle name="40% - 강조색4 52" xfId="9565" xr:uid="{00000000-0005-0000-0000-00001F120000}"/>
    <cellStyle name="40% - 강조색4 53" xfId="9566" xr:uid="{00000000-0005-0000-0000-000020120000}"/>
    <cellStyle name="40% - 강조색4 54" xfId="9567" xr:uid="{00000000-0005-0000-0000-000021120000}"/>
    <cellStyle name="40% - 강조색4 55" xfId="9568" xr:uid="{00000000-0005-0000-0000-000022120000}"/>
    <cellStyle name="40% - 강조색4 56" xfId="9569" xr:uid="{00000000-0005-0000-0000-000023120000}"/>
    <cellStyle name="40% - 강조색4 57" xfId="9570" xr:uid="{00000000-0005-0000-0000-000024120000}"/>
    <cellStyle name="40% - 강조색4 58" xfId="9571" xr:uid="{00000000-0005-0000-0000-000025120000}"/>
    <cellStyle name="40% - 강조색4 59" xfId="9572" xr:uid="{00000000-0005-0000-0000-000026120000}"/>
    <cellStyle name="40% - 강조색4 6" xfId="7751" xr:uid="{00000000-0005-0000-0000-000027120000}"/>
    <cellStyle name="40% - 강조색4 60" xfId="9573" xr:uid="{00000000-0005-0000-0000-000028120000}"/>
    <cellStyle name="40% - 강조색4 61" xfId="9574" xr:uid="{00000000-0005-0000-0000-000029120000}"/>
    <cellStyle name="40% - 강조색4 62" xfId="9575" xr:uid="{00000000-0005-0000-0000-00002A120000}"/>
    <cellStyle name="40% - 강조색4 7" xfId="7752" xr:uid="{00000000-0005-0000-0000-00002B120000}"/>
    <cellStyle name="40% - 강조색4 8" xfId="7753" xr:uid="{00000000-0005-0000-0000-00002C120000}"/>
    <cellStyle name="40% - 강조색4 9" xfId="7754" xr:uid="{00000000-0005-0000-0000-00002D120000}"/>
    <cellStyle name="40% - 강조색5 10" xfId="7755" xr:uid="{00000000-0005-0000-0000-00002E120000}"/>
    <cellStyle name="40% - 강조색5 11" xfId="7756" xr:uid="{00000000-0005-0000-0000-00002F120000}"/>
    <cellStyle name="40% - 강조색5 12" xfId="7757" xr:uid="{00000000-0005-0000-0000-000030120000}"/>
    <cellStyle name="40% - 강조색5 13" xfId="7758" xr:uid="{00000000-0005-0000-0000-000031120000}"/>
    <cellStyle name="40% - 강조색5 14" xfId="7759" xr:uid="{00000000-0005-0000-0000-000032120000}"/>
    <cellStyle name="40% - 강조색5 15" xfId="7760" xr:uid="{00000000-0005-0000-0000-000033120000}"/>
    <cellStyle name="40% - 강조색5 16" xfId="7761" xr:uid="{00000000-0005-0000-0000-000034120000}"/>
    <cellStyle name="40% - 강조색5 17" xfId="9576" xr:uid="{00000000-0005-0000-0000-000035120000}"/>
    <cellStyle name="40% - 강조색5 18" xfId="9577" xr:uid="{00000000-0005-0000-0000-000036120000}"/>
    <cellStyle name="40% - 강조색5 19" xfId="9578" xr:uid="{00000000-0005-0000-0000-000037120000}"/>
    <cellStyle name="40% - 강조색5 2" xfId="6811" xr:uid="{00000000-0005-0000-0000-000038120000}"/>
    <cellStyle name="40% - 강조색5 2 2" xfId="6812" xr:uid="{00000000-0005-0000-0000-000039120000}"/>
    <cellStyle name="40% - 강조색5 20" xfId="9579" xr:uid="{00000000-0005-0000-0000-00003A120000}"/>
    <cellStyle name="40% - 강조색5 21" xfId="9580" xr:uid="{00000000-0005-0000-0000-00003B120000}"/>
    <cellStyle name="40% - 강조색5 22" xfId="9581" xr:uid="{00000000-0005-0000-0000-00003C120000}"/>
    <cellStyle name="40% - 강조색5 23" xfId="9582" xr:uid="{00000000-0005-0000-0000-00003D120000}"/>
    <cellStyle name="40% - 강조색5 24" xfId="9583" xr:uid="{00000000-0005-0000-0000-00003E120000}"/>
    <cellStyle name="40% - 강조색5 25" xfId="9584" xr:uid="{00000000-0005-0000-0000-00003F120000}"/>
    <cellStyle name="40% - 강조색5 26" xfId="9585" xr:uid="{00000000-0005-0000-0000-000040120000}"/>
    <cellStyle name="40% - 강조색5 27" xfId="9586" xr:uid="{00000000-0005-0000-0000-000041120000}"/>
    <cellStyle name="40% - 강조색5 28" xfId="9587" xr:uid="{00000000-0005-0000-0000-000042120000}"/>
    <cellStyle name="40% - 강조색5 29" xfId="9588" xr:uid="{00000000-0005-0000-0000-000043120000}"/>
    <cellStyle name="40% - 강조색5 3" xfId="6813" xr:uid="{00000000-0005-0000-0000-000044120000}"/>
    <cellStyle name="40% - 강조색5 3 2" xfId="6814" xr:uid="{00000000-0005-0000-0000-000045120000}"/>
    <cellStyle name="40% - 강조색5 30" xfId="9589" xr:uid="{00000000-0005-0000-0000-000046120000}"/>
    <cellStyle name="40% - 강조색5 31" xfId="9590" xr:uid="{00000000-0005-0000-0000-000047120000}"/>
    <cellStyle name="40% - 강조색5 32" xfId="9591" xr:uid="{00000000-0005-0000-0000-000048120000}"/>
    <cellStyle name="40% - 강조색5 33" xfId="9592" xr:uid="{00000000-0005-0000-0000-000049120000}"/>
    <cellStyle name="40% - 강조색5 34" xfId="9593" xr:uid="{00000000-0005-0000-0000-00004A120000}"/>
    <cellStyle name="40% - 강조색5 35" xfId="9594" xr:uid="{00000000-0005-0000-0000-00004B120000}"/>
    <cellStyle name="40% - 강조색5 36" xfId="9595" xr:uid="{00000000-0005-0000-0000-00004C120000}"/>
    <cellStyle name="40% - 강조색5 37" xfId="9596" xr:uid="{00000000-0005-0000-0000-00004D120000}"/>
    <cellStyle name="40% - 강조색5 38" xfId="9597" xr:uid="{00000000-0005-0000-0000-00004E120000}"/>
    <cellStyle name="40% - 강조색5 39" xfId="9598" xr:uid="{00000000-0005-0000-0000-00004F120000}"/>
    <cellStyle name="40% - 강조색5 4" xfId="6815" xr:uid="{00000000-0005-0000-0000-000050120000}"/>
    <cellStyle name="40% - 강조색5 4 2" xfId="6816" xr:uid="{00000000-0005-0000-0000-000051120000}"/>
    <cellStyle name="40% - 강조색5 40" xfId="9599" xr:uid="{00000000-0005-0000-0000-000052120000}"/>
    <cellStyle name="40% - 강조색5 41" xfId="9600" xr:uid="{00000000-0005-0000-0000-000053120000}"/>
    <cellStyle name="40% - 강조색5 42" xfId="9601" xr:uid="{00000000-0005-0000-0000-000054120000}"/>
    <cellStyle name="40% - 강조색5 43" xfId="9602" xr:uid="{00000000-0005-0000-0000-000055120000}"/>
    <cellStyle name="40% - 강조색5 44" xfId="9603" xr:uid="{00000000-0005-0000-0000-000056120000}"/>
    <cellStyle name="40% - 강조색5 45" xfId="9604" xr:uid="{00000000-0005-0000-0000-000057120000}"/>
    <cellStyle name="40% - 강조색5 46" xfId="9605" xr:uid="{00000000-0005-0000-0000-000058120000}"/>
    <cellStyle name="40% - 강조색5 47" xfId="9606" xr:uid="{00000000-0005-0000-0000-000059120000}"/>
    <cellStyle name="40% - 강조색5 48" xfId="9607" xr:uid="{00000000-0005-0000-0000-00005A120000}"/>
    <cellStyle name="40% - 강조색5 49" xfId="9608" xr:uid="{00000000-0005-0000-0000-00005B120000}"/>
    <cellStyle name="40% - 강조색5 5" xfId="6817" xr:uid="{00000000-0005-0000-0000-00005C120000}"/>
    <cellStyle name="40% - 강조색5 5 2" xfId="6818" xr:uid="{00000000-0005-0000-0000-00005D120000}"/>
    <cellStyle name="40% - 강조색5 50" xfId="9609" xr:uid="{00000000-0005-0000-0000-00005E120000}"/>
    <cellStyle name="40% - 강조색5 51" xfId="9610" xr:uid="{00000000-0005-0000-0000-00005F120000}"/>
    <cellStyle name="40% - 강조색5 52" xfId="9611" xr:uid="{00000000-0005-0000-0000-000060120000}"/>
    <cellStyle name="40% - 강조색5 53" xfId="9612" xr:uid="{00000000-0005-0000-0000-000061120000}"/>
    <cellStyle name="40% - 강조색5 54" xfId="9613" xr:uid="{00000000-0005-0000-0000-000062120000}"/>
    <cellStyle name="40% - 강조색5 55" xfId="9614" xr:uid="{00000000-0005-0000-0000-000063120000}"/>
    <cellStyle name="40% - 강조색5 56" xfId="9615" xr:uid="{00000000-0005-0000-0000-000064120000}"/>
    <cellStyle name="40% - 강조색5 57" xfId="9616" xr:uid="{00000000-0005-0000-0000-000065120000}"/>
    <cellStyle name="40% - 강조색5 58" xfId="9617" xr:uid="{00000000-0005-0000-0000-000066120000}"/>
    <cellStyle name="40% - 강조색5 59" xfId="9618" xr:uid="{00000000-0005-0000-0000-000067120000}"/>
    <cellStyle name="40% - 강조색5 6" xfId="7762" xr:uid="{00000000-0005-0000-0000-000068120000}"/>
    <cellStyle name="40% - 강조색5 60" xfId="9619" xr:uid="{00000000-0005-0000-0000-000069120000}"/>
    <cellStyle name="40% - 강조색5 61" xfId="9620" xr:uid="{00000000-0005-0000-0000-00006A120000}"/>
    <cellStyle name="40% - 강조색5 62" xfId="9621" xr:uid="{00000000-0005-0000-0000-00006B120000}"/>
    <cellStyle name="40% - 강조색5 7" xfId="7763" xr:uid="{00000000-0005-0000-0000-00006C120000}"/>
    <cellStyle name="40% - 강조색5 8" xfId="7764" xr:uid="{00000000-0005-0000-0000-00006D120000}"/>
    <cellStyle name="40% - 강조색5 9" xfId="7765" xr:uid="{00000000-0005-0000-0000-00006E120000}"/>
    <cellStyle name="40% - 강조색6 10" xfId="7766" xr:uid="{00000000-0005-0000-0000-00006F120000}"/>
    <cellStyle name="40% - 강조색6 11" xfId="7767" xr:uid="{00000000-0005-0000-0000-000070120000}"/>
    <cellStyle name="40% - 강조색6 12" xfId="7768" xr:uid="{00000000-0005-0000-0000-000071120000}"/>
    <cellStyle name="40% - 강조색6 13" xfId="7769" xr:uid="{00000000-0005-0000-0000-000072120000}"/>
    <cellStyle name="40% - 강조색6 14" xfId="7770" xr:uid="{00000000-0005-0000-0000-000073120000}"/>
    <cellStyle name="40% - 강조색6 15" xfId="7771" xr:uid="{00000000-0005-0000-0000-000074120000}"/>
    <cellStyle name="40% - 강조색6 16" xfId="7772" xr:uid="{00000000-0005-0000-0000-000075120000}"/>
    <cellStyle name="40% - 강조색6 17" xfId="9622" xr:uid="{00000000-0005-0000-0000-000076120000}"/>
    <cellStyle name="40% - 강조색6 18" xfId="9623" xr:uid="{00000000-0005-0000-0000-000077120000}"/>
    <cellStyle name="40% - 강조색6 19" xfId="9624" xr:uid="{00000000-0005-0000-0000-000078120000}"/>
    <cellStyle name="40% - 강조색6 2" xfId="6819" xr:uid="{00000000-0005-0000-0000-000079120000}"/>
    <cellStyle name="40% - 강조색6 2 2" xfId="6820" xr:uid="{00000000-0005-0000-0000-00007A120000}"/>
    <cellStyle name="40% - 강조색6 20" xfId="9625" xr:uid="{00000000-0005-0000-0000-00007B120000}"/>
    <cellStyle name="40% - 강조색6 21" xfId="9626" xr:uid="{00000000-0005-0000-0000-00007C120000}"/>
    <cellStyle name="40% - 강조색6 22" xfId="9627" xr:uid="{00000000-0005-0000-0000-00007D120000}"/>
    <cellStyle name="40% - 강조색6 23" xfId="9628" xr:uid="{00000000-0005-0000-0000-00007E120000}"/>
    <cellStyle name="40% - 강조색6 24" xfId="9629" xr:uid="{00000000-0005-0000-0000-00007F120000}"/>
    <cellStyle name="40% - 강조색6 25" xfId="9630" xr:uid="{00000000-0005-0000-0000-000080120000}"/>
    <cellStyle name="40% - 강조색6 26" xfId="9631" xr:uid="{00000000-0005-0000-0000-000081120000}"/>
    <cellStyle name="40% - 강조색6 27" xfId="9632" xr:uid="{00000000-0005-0000-0000-000082120000}"/>
    <cellStyle name="40% - 강조색6 28" xfId="9633" xr:uid="{00000000-0005-0000-0000-000083120000}"/>
    <cellStyle name="40% - 강조색6 29" xfId="9634" xr:uid="{00000000-0005-0000-0000-000084120000}"/>
    <cellStyle name="40% - 강조색6 3" xfId="6821" xr:uid="{00000000-0005-0000-0000-000085120000}"/>
    <cellStyle name="40% - 강조색6 3 2" xfId="6822" xr:uid="{00000000-0005-0000-0000-000086120000}"/>
    <cellStyle name="40% - 강조색6 30" xfId="9635" xr:uid="{00000000-0005-0000-0000-000087120000}"/>
    <cellStyle name="40% - 강조색6 31" xfId="9636" xr:uid="{00000000-0005-0000-0000-000088120000}"/>
    <cellStyle name="40% - 강조색6 32" xfId="9637" xr:uid="{00000000-0005-0000-0000-000089120000}"/>
    <cellStyle name="40% - 강조색6 33" xfId="9638" xr:uid="{00000000-0005-0000-0000-00008A120000}"/>
    <cellStyle name="40% - 강조색6 34" xfId="9639" xr:uid="{00000000-0005-0000-0000-00008B120000}"/>
    <cellStyle name="40% - 강조색6 35" xfId="9640" xr:uid="{00000000-0005-0000-0000-00008C120000}"/>
    <cellStyle name="40% - 강조색6 36" xfId="9641" xr:uid="{00000000-0005-0000-0000-00008D120000}"/>
    <cellStyle name="40% - 강조색6 37" xfId="9642" xr:uid="{00000000-0005-0000-0000-00008E120000}"/>
    <cellStyle name="40% - 강조색6 38" xfId="9643" xr:uid="{00000000-0005-0000-0000-00008F120000}"/>
    <cellStyle name="40% - 강조색6 39" xfId="9644" xr:uid="{00000000-0005-0000-0000-000090120000}"/>
    <cellStyle name="40% - 강조색6 4" xfId="6823" xr:uid="{00000000-0005-0000-0000-000091120000}"/>
    <cellStyle name="40% - 강조색6 4 2" xfId="6824" xr:uid="{00000000-0005-0000-0000-000092120000}"/>
    <cellStyle name="40% - 강조색6 40" xfId="9645" xr:uid="{00000000-0005-0000-0000-000093120000}"/>
    <cellStyle name="40% - 강조색6 41" xfId="9646" xr:uid="{00000000-0005-0000-0000-000094120000}"/>
    <cellStyle name="40% - 강조색6 42" xfId="9647" xr:uid="{00000000-0005-0000-0000-000095120000}"/>
    <cellStyle name="40% - 강조색6 43" xfId="9648" xr:uid="{00000000-0005-0000-0000-000096120000}"/>
    <cellStyle name="40% - 강조색6 44" xfId="9649" xr:uid="{00000000-0005-0000-0000-000097120000}"/>
    <cellStyle name="40% - 강조색6 45" xfId="9650" xr:uid="{00000000-0005-0000-0000-000098120000}"/>
    <cellStyle name="40% - 강조색6 46" xfId="9651" xr:uid="{00000000-0005-0000-0000-000099120000}"/>
    <cellStyle name="40% - 강조색6 47" xfId="9652" xr:uid="{00000000-0005-0000-0000-00009A120000}"/>
    <cellStyle name="40% - 강조색6 48" xfId="9653" xr:uid="{00000000-0005-0000-0000-00009B120000}"/>
    <cellStyle name="40% - 강조색6 49" xfId="9654" xr:uid="{00000000-0005-0000-0000-00009C120000}"/>
    <cellStyle name="40% - 강조색6 5" xfId="6825" xr:uid="{00000000-0005-0000-0000-00009D120000}"/>
    <cellStyle name="40% - 강조색6 5 2" xfId="6826" xr:uid="{00000000-0005-0000-0000-00009E120000}"/>
    <cellStyle name="40% - 강조색6 50" xfId="9655" xr:uid="{00000000-0005-0000-0000-00009F120000}"/>
    <cellStyle name="40% - 강조색6 51" xfId="9656" xr:uid="{00000000-0005-0000-0000-0000A0120000}"/>
    <cellStyle name="40% - 강조색6 52" xfId="9657" xr:uid="{00000000-0005-0000-0000-0000A1120000}"/>
    <cellStyle name="40% - 강조색6 53" xfId="9658" xr:uid="{00000000-0005-0000-0000-0000A2120000}"/>
    <cellStyle name="40% - 강조색6 54" xfId="9659" xr:uid="{00000000-0005-0000-0000-0000A3120000}"/>
    <cellStyle name="40% - 강조색6 55" xfId="9660" xr:uid="{00000000-0005-0000-0000-0000A4120000}"/>
    <cellStyle name="40% - 강조색6 56" xfId="9661" xr:uid="{00000000-0005-0000-0000-0000A5120000}"/>
    <cellStyle name="40% - 강조색6 57" xfId="9662" xr:uid="{00000000-0005-0000-0000-0000A6120000}"/>
    <cellStyle name="40% - 강조색6 58" xfId="9663" xr:uid="{00000000-0005-0000-0000-0000A7120000}"/>
    <cellStyle name="40% - 강조색6 59" xfId="9664" xr:uid="{00000000-0005-0000-0000-0000A8120000}"/>
    <cellStyle name="40% - 강조색6 6" xfId="7773" xr:uid="{00000000-0005-0000-0000-0000A9120000}"/>
    <cellStyle name="40% - 강조색6 60" xfId="9665" xr:uid="{00000000-0005-0000-0000-0000AA120000}"/>
    <cellStyle name="40% - 강조색6 61" xfId="9666" xr:uid="{00000000-0005-0000-0000-0000AB120000}"/>
    <cellStyle name="40% - 강조색6 62" xfId="9667" xr:uid="{00000000-0005-0000-0000-0000AC120000}"/>
    <cellStyle name="40% - 강조색6 7" xfId="7774" xr:uid="{00000000-0005-0000-0000-0000AD120000}"/>
    <cellStyle name="40% - 강조색6 8" xfId="7775" xr:uid="{00000000-0005-0000-0000-0000AE120000}"/>
    <cellStyle name="40% - 강조색6 9" xfId="7776" xr:uid="{00000000-0005-0000-0000-0000AF120000}"/>
    <cellStyle name="60" xfId="4111" xr:uid="{00000000-0005-0000-0000-0000B0120000}"/>
    <cellStyle name="60% - Accent1" xfId="4112" xr:uid="{00000000-0005-0000-0000-0000B1120000}"/>
    <cellStyle name="60% - Accent2" xfId="4113" xr:uid="{00000000-0005-0000-0000-0000B2120000}"/>
    <cellStyle name="60% - Accent3" xfId="4114" xr:uid="{00000000-0005-0000-0000-0000B3120000}"/>
    <cellStyle name="60% - Accent4" xfId="4115" xr:uid="{00000000-0005-0000-0000-0000B4120000}"/>
    <cellStyle name="60% - Accent5" xfId="4116" xr:uid="{00000000-0005-0000-0000-0000B5120000}"/>
    <cellStyle name="60% - Accent6" xfId="4117" xr:uid="{00000000-0005-0000-0000-0000B6120000}"/>
    <cellStyle name="60% - 강조색1 10" xfId="7777" xr:uid="{00000000-0005-0000-0000-0000B7120000}"/>
    <cellStyle name="60% - 강조색1 11" xfId="7778" xr:uid="{00000000-0005-0000-0000-0000B8120000}"/>
    <cellStyle name="60% - 강조색1 12" xfId="7779" xr:uid="{00000000-0005-0000-0000-0000B9120000}"/>
    <cellStyle name="60% - 강조색1 13" xfId="7780" xr:uid="{00000000-0005-0000-0000-0000BA120000}"/>
    <cellStyle name="60% - 강조색1 14" xfId="7781" xr:uid="{00000000-0005-0000-0000-0000BB120000}"/>
    <cellStyle name="60% - 강조색1 15" xfId="7782" xr:uid="{00000000-0005-0000-0000-0000BC120000}"/>
    <cellStyle name="60% - 강조색1 16" xfId="7783" xr:uid="{00000000-0005-0000-0000-0000BD120000}"/>
    <cellStyle name="60% - 강조색1 17" xfId="9668" xr:uid="{00000000-0005-0000-0000-0000BE120000}"/>
    <cellStyle name="60% - 강조색1 18" xfId="9669" xr:uid="{00000000-0005-0000-0000-0000BF120000}"/>
    <cellStyle name="60% - 강조색1 19" xfId="9670" xr:uid="{00000000-0005-0000-0000-0000C0120000}"/>
    <cellStyle name="60% - 강조색1 2" xfId="6827" xr:uid="{00000000-0005-0000-0000-0000C1120000}"/>
    <cellStyle name="60% - 강조색1 2 2" xfId="6828" xr:uid="{00000000-0005-0000-0000-0000C2120000}"/>
    <cellStyle name="60% - 강조색1 20" xfId="9671" xr:uid="{00000000-0005-0000-0000-0000C3120000}"/>
    <cellStyle name="60% - 강조색1 21" xfId="9672" xr:uid="{00000000-0005-0000-0000-0000C4120000}"/>
    <cellStyle name="60% - 강조색1 22" xfId="9673" xr:uid="{00000000-0005-0000-0000-0000C5120000}"/>
    <cellStyle name="60% - 강조색1 23" xfId="9674" xr:uid="{00000000-0005-0000-0000-0000C6120000}"/>
    <cellStyle name="60% - 강조색1 24" xfId="9675" xr:uid="{00000000-0005-0000-0000-0000C7120000}"/>
    <cellStyle name="60% - 강조색1 25" xfId="9676" xr:uid="{00000000-0005-0000-0000-0000C8120000}"/>
    <cellStyle name="60% - 강조색1 26" xfId="9677" xr:uid="{00000000-0005-0000-0000-0000C9120000}"/>
    <cellStyle name="60% - 강조색1 27" xfId="9678" xr:uid="{00000000-0005-0000-0000-0000CA120000}"/>
    <cellStyle name="60% - 강조색1 28" xfId="9679" xr:uid="{00000000-0005-0000-0000-0000CB120000}"/>
    <cellStyle name="60% - 강조색1 29" xfId="9680" xr:uid="{00000000-0005-0000-0000-0000CC120000}"/>
    <cellStyle name="60% - 강조색1 3" xfId="6829" xr:uid="{00000000-0005-0000-0000-0000CD120000}"/>
    <cellStyle name="60% - 강조색1 3 2" xfId="6830" xr:uid="{00000000-0005-0000-0000-0000CE120000}"/>
    <cellStyle name="60% - 강조색1 30" xfId="9681" xr:uid="{00000000-0005-0000-0000-0000CF120000}"/>
    <cellStyle name="60% - 강조색1 31" xfId="9682" xr:uid="{00000000-0005-0000-0000-0000D0120000}"/>
    <cellStyle name="60% - 강조색1 32" xfId="9683" xr:uid="{00000000-0005-0000-0000-0000D1120000}"/>
    <cellStyle name="60% - 강조색1 33" xfId="9684" xr:uid="{00000000-0005-0000-0000-0000D2120000}"/>
    <cellStyle name="60% - 강조색1 34" xfId="9685" xr:uid="{00000000-0005-0000-0000-0000D3120000}"/>
    <cellStyle name="60% - 강조색1 35" xfId="9686" xr:uid="{00000000-0005-0000-0000-0000D4120000}"/>
    <cellStyle name="60% - 강조색1 36" xfId="9687" xr:uid="{00000000-0005-0000-0000-0000D5120000}"/>
    <cellStyle name="60% - 강조색1 37" xfId="9688" xr:uid="{00000000-0005-0000-0000-0000D6120000}"/>
    <cellStyle name="60% - 강조색1 38" xfId="9689" xr:uid="{00000000-0005-0000-0000-0000D7120000}"/>
    <cellStyle name="60% - 강조색1 39" xfId="9690" xr:uid="{00000000-0005-0000-0000-0000D8120000}"/>
    <cellStyle name="60% - 강조색1 4" xfId="6831" xr:uid="{00000000-0005-0000-0000-0000D9120000}"/>
    <cellStyle name="60% - 강조색1 4 2" xfId="6832" xr:uid="{00000000-0005-0000-0000-0000DA120000}"/>
    <cellStyle name="60% - 강조색1 40" xfId="9691" xr:uid="{00000000-0005-0000-0000-0000DB120000}"/>
    <cellStyle name="60% - 강조색1 41" xfId="9692" xr:uid="{00000000-0005-0000-0000-0000DC120000}"/>
    <cellStyle name="60% - 강조색1 42" xfId="9693" xr:uid="{00000000-0005-0000-0000-0000DD120000}"/>
    <cellStyle name="60% - 강조색1 43" xfId="9694" xr:uid="{00000000-0005-0000-0000-0000DE120000}"/>
    <cellStyle name="60% - 강조색1 44" xfId="9695" xr:uid="{00000000-0005-0000-0000-0000DF120000}"/>
    <cellStyle name="60% - 강조색1 45" xfId="9696" xr:uid="{00000000-0005-0000-0000-0000E0120000}"/>
    <cellStyle name="60% - 강조색1 46" xfId="9697" xr:uid="{00000000-0005-0000-0000-0000E1120000}"/>
    <cellStyle name="60% - 강조색1 47" xfId="9698" xr:uid="{00000000-0005-0000-0000-0000E2120000}"/>
    <cellStyle name="60% - 강조색1 48" xfId="9699" xr:uid="{00000000-0005-0000-0000-0000E3120000}"/>
    <cellStyle name="60% - 강조색1 49" xfId="9700" xr:uid="{00000000-0005-0000-0000-0000E4120000}"/>
    <cellStyle name="60% - 강조색1 5" xfId="6833" xr:uid="{00000000-0005-0000-0000-0000E5120000}"/>
    <cellStyle name="60% - 강조색1 5 2" xfId="6834" xr:uid="{00000000-0005-0000-0000-0000E6120000}"/>
    <cellStyle name="60% - 강조색1 50" xfId="9701" xr:uid="{00000000-0005-0000-0000-0000E7120000}"/>
    <cellStyle name="60% - 강조색1 51" xfId="9702" xr:uid="{00000000-0005-0000-0000-0000E8120000}"/>
    <cellStyle name="60% - 강조색1 52" xfId="9703" xr:uid="{00000000-0005-0000-0000-0000E9120000}"/>
    <cellStyle name="60% - 강조색1 53" xfId="9704" xr:uid="{00000000-0005-0000-0000-0000EA120000}"/>
    <cellStyle name="60% - 강조색1 54" xfId="9705" xr:uid="{00000000-0005-0000-0000-0000EB120000}"/>
    <cellStyle name="60% - 강조색1 55" xfId="9706" xr:uid="{00000000-0005-0000-0000-0000EC120000}"/>
    <cellStyle name="60% - 강조색1 56" xfId="9707" xr:uid="{00000000-0005-0000-0000-0000ED120000}"/>
    <cellStyle name="60% - 강조색1 57" xfId="9708" xr:uid="{00000000-0005-0000-0000-0000EE120000}"/>
    <cellStyle name="60% - 강조색1 58" xfId="9709" xr:uid="{00000000-0005-0000-0000-0000EF120000}"/>
    <cellStyle name="60% - 강조색1 59" xfId="9710" xr:uid="{00000000-0005-0000-0000-0000F0120000}"/>
    <cellStyle name="60% - 강조색1 6" xfId="7784" xr:uid="{00000000-0005-0000-0000-0000F1120000}"/>
    <cellStyle name="60% - 강조색1 60" xfId="9711" xr:uid="{00000000-0005-0000-0000-0000F2120000}"/>
    <cellStyle name="60% - 강조색1 61" xfId="9712" xr:uid="{00000000-0005-0000-0000-0000F3120000}"/>
    <cellStyle name="60% - 강조색1 62" xfId="9713" xr:uid="{00000000-0005-0000-0000-0000F4120000}"/>
    <cellStyle name="60% - 강조색1 7" xfId="7785" xr:uid="{00000000-0005-0000-0000-0000F5120000}"/>
    <cellStyle name="60% - 강조색1 8" xfId="7786" xr:uid="{00000000-0005-0000-0000-0000F6120000}"/>
    <cellStyle name="60% - 강조색1 9" xfId="7787" xr:uid="{00000000-0005-0000-0000-0000F7120000}"/>
    <cellStyle name="60% - 강조색2 10" xfId="7788" xr:uid="{00000000-0005-0000-0000-0000F8120000}"/>
    <cellStyle name="60% - 강조색2 11" xfId="7789" xr:uid="{00000000-0005-0000-0000-0000F9120000}"/>
    <cellStyle name="60% - 강조색2 12" xfId="7790" xr:uid="{00000000-0005-0000-0000-0000FA120000}"/>
    <cellStyle name="60% - 강조색2 13" xfId="7791" xr:uid="{00000000-0005-0000-0000-0000FB120000}"/>
    <cellStyle name="60% - 강조색2 14" xfId="7792" xr:uid="{00000000-0005-0000-0000-0000FC120000}"/>
    <cellStyle name="60% - 강조색2 15" xfId="7793" xr:uid="{00000000-0005-0000-0000-0000FD120000}"/>
    <cellStyle name="60% - 강조색2 16" xfId="7794" xr:uid="{00000000-0005-0000-0000-0000FE120000}"/>
    <cellStyle name="60% - 강조색2 17" xfId="9714" xr:uid="{00000000-0005-0000-0000-0000FF120000}"/>
    <cellStyle name="60% - 강조색2 18" xfId="9715" xr:uid="{00000000-0005-0000-0000-000000130000}"/>
    <cellStyle name="60% - 강조색2 19" xfId="9716" xr:uid="{00000000-0005-0000-0000-000001130000}"/>
    <cellStyle name="60% - 강조색2 2" xfId="6835" xr:uid="{00000000-0005-0000-0000-000002130000}"/>
    <cellStyle name="60% - 강조색2 2 2" xfId="6836" xr:uid="{00000000-0005-0000-0000-000003130000}"/>
    <cellStyle name="60% - 강조색2 20" xfId="9717" xr:uid="{00000000-0005-0000-0000-000004130000}"/>
    <cellStyle name="60% - 강조색2 21" xfId="9718" xr:uid="{00000000-0005-0000-0000-000005130000}"/>
    <cellStyle name="60% - 강조색2 22" xfId="9719" xr:uid="{00000000-0005-0000-0000-000006130000}"/>
    <cellStyle name="60% - 강조색2 23" xfId="9720" xr:uid="{00000000-0005-0000-0000-000007130000}"/>
    <cellStyle name="60% - 강조색2 24" xfId="9721" xr:uid="{00000000-0005-0000-0000-000008130000}"/>
    <cellStyle name="60% - 강조색2 25" xfId="9722" xr:uid="{00000000-0005-0000-0000-000009130000}"/>
    <cellStyle name="60% - 강조색2 26" xfId="9723" xr:uid="{00000000-0005-0000-0000-00000A130000}"/>
    <cellStyle name="60% - 강조색2 27" xfId="9724" xr:uid="{00000000-0005-0000-0000-00000B130000}"/>
    <cellStyle name="60% - 강조색2 28" xfId="9725" xr:uid="{00000000-0005-0000-0000-00000C130000}"/>
    <cellStyle name="60% - 강조색2 29" xfId="9726" xr:uid="{00000000-0005-0000-0000-00000D130000}"/>
    <cellStyle name="60% - 강조색2 3" xfId="6837" xr:uid="{00000000-0005-0000-0000-00000E130000}"/>
    <cellStyle name="60% - 강조색2 3 2" xfId="6838" xr:uid="{00000000-0005-0000-0000-00000F130000}"/>
    <cellStyle name="60% - 강조색2 30" xfId="9727" xr:uid="{00000000-0005-0000-0000-000010130000}"/>
    <cellStyle name="60% - 강조색2 31" xfId="9728" xr:uid="{00000000-0005-0000-0000-000011130000}"/>
    <cellStyle name="60% - 강조색2 32" xfId="9729" xr:uid="{00000000-0005-0000-0000-000012130000}"/>
    <cellStyle name="60% - 강조색2 33" xfId="9730" xr:uid="{00000000-0005-0000-0000-000013130000}"/>
    <cellStyle name="60% - 강조색2 34" xfId="9731" xr:uid="{00000000-0005-0000-0000-000014130000}"/>
    <cellStyle name="60% - 강조색2 35" xfId="9732" xr:uid="{00000000-0005-0000-0000-000015130000}"/>
    <cellStyle name="60% - 강조색2 36" xfId="9733" xr:uid="{00000000-0005-0000-0000-000016130000}"/>
    <cellStyle name="60% - 강조색2 37" xfId="9734" xr:uid="{00000000-0005-0000-0000-000017130000}"/>
    <cellStyle name="60% - 강조색2 38" xfId="9735" xr:uid="{00000000-0005-0000-0000-000018130000}"/>
    <cellStyle name="60% - 강조색2 39" xfId="9736" xr:uid="{00000000-0005-0000-0000-000019130000}"/>
    <cellStyle name="60% - 강조색2 4" xfId="6839" xr:uid="{00000000-0005-0000-0000-00001A130000}"/>
    <cellStyle name="60% - 강조색2 4 2" xfId="6840" xr:uid="{00000000-0005-0000-0000-00001B130000}"/>
    <cellStyle name="60% - 강조색2 40" xfId="9737" xr:uid="{00000000-0005-0000-0000-00001C130000}"/>
    <cellStyle name="60% - 강조색2 41" xfId="9738" xr:uid="{00000000-0005-0000-0000-00001D130000}"/>
    <cellStyle name="60% - 강조색2 42" xfId="9739" xr:uid="{00000000-0005-0000-0000-00001E130000}"/>
    <cellStyle name="60% - 강조색2 43" xfId="9740" xr:uid="{00000000-0005-0000-0000-00001F130000}"/>
    <cellStyle name="60% - 강조색2 44" xfId="9741" xr:uid="{00000000-0005-0000-0000-000020130000}"/>
    <cellStyle name="60% - 강조색2 45" xfId="9742" xr:uid="{00000000-0005-0000-0000-000021130000}"/>
    <cellStyle name="60% - 강조색2 46" xfId="9743" xr:uid="{00000000-0005-0000-0000-000022130000}"/>
    <cellStyle name="60% - 강조색2 47" xfId="9744" xr:uid="{00000000-0005-0000-0000-000023130000}"/>
    <cellStyle name="60% - 강조색2 48" xfId="9745" xr:uid="{00000000-0005-0000-0000-000024130000}"/>
    <cellStyle name="60% - 강조색2 49" xfId="9746" xr:uid="{00000000-0005-0000-0000-000025130000}"/>
    <cellStyle name="60% - 강조색2 5" xfId="6841" xr:uid="{00000000-0005-0000-0000-000026130000}"/>
    <cellStyle name="60% - 강조색2 5 2" xfId="6842" xr:uid="{00000000-0005-0000-0000-000027130000}"/>
    <cellStyle name="60% - 강조색2 50" xfId="9747" xr:uid="{00000000-0005-0000-0000-000028130000}"/>
    <cellStyle name="60% - 강조색2 51" xfId="9748" xr:uid="{00000000-0005-0000-0000-000029130000}"/>
    <cellStyle name="60% - 강조색2 52" xfId="9749" xr:uid="{00000000-0005-0000-0000-00002A130000}"/>
    <cellStyle name="60% - 강조색2 53" xfId="9750" xr:uid="{00000000-0005-0000-0000-00002B130000}"/>
    <cellStyle name="60% - 강조색2 54" xfId="9751" xr:uid="{00000000-0005-0000-0000-00002C130000}"/>
    <cellStyle name="60% - 강조색2 55" xfId="9752" xr:uid="{00000000-0005-0000-0000-00002D130000}"/>
    <cellStyle name="60% - 강조색2 56" xfId="9753" xr:uid="{00000000-0005-0000-0000-00002E130000}"/>
    <cellStyle name="60% - 강조색2 57" xfId="9754" xr:uid="{00000000-0005-0000-0000-00002F130000}"/>
    <cellStyle name="60% - 강조색2 58" xfId="9755" xr:uid="{00000000-0005-0000-0000-000030130000}"/>
    <cellStyle name="60% - 강조색2 59" xfId="9756" xr:uid="{00000000-0005-0000-0000-000031130000}"/>
    <cellStyle name="60% - 강조색2 6" xfId="7795" xr:uid="{00000000-0005-0000-0000-000032130000}"/>
    <cellStyle name="60% - 강조색2 60" xfId="9757" xr:uid="{00000000-0005-0000-0000-000033130000}"/>
    <cellStyle name="60% - 강조색2 61" xfId="9758" xr:uid="{00000000-0005-0000-0000-000034130000}"/>
    <cellStyle name="60% - 강조색2 62" xfId="9759" xr:uid="{00000000-0005-0000-0000-000035130000}"/>
    <cellStyle name="60% - 강조색2 7" xfId="7796" xr:uid="{00000000-0005-0000-0000-000036130000}"/>
    <cellStyle name="60% - 강조색2 8" xfId="7797" xr:uid="{00000000-0005-0000-0000-000037130000}"/>
    <cellStyle name="60% - 강조색2 9" xfId="7798" xr:uid="{00000000-0005-0000-0000-000038130000}"/>
    <cellStyle name="60% - 강조색3 10" xfId="7799" xr:uid="{00000000-0005-0000-0000-000039130000}"/>
    <cellStyle name="60% - 강조색3 11" xfId="7800" xr:uid="{00000000-0005-0000-0000-00003A130000}"/>
    <cellStyle name="60% - 강조색3 12" xfId="7801" xr:uid="{00000000-0005-0000-0000-00003B130000}"/>
    <cellStyle name="60% - 강조색3 13" xfId="7802" xr:uid="{00000000-0005-0000-0000-00003C130000}"/>
    <cellStyle name="60% - 강조색3 14" xfId="7803" xr:uid="{00000000-0005-0000-0000-00003D130000}"/>
    <cellStyle name="60% - 강조색3 15" xfId="7804" xr:uid="{00000000-0005-0000-0000-00003E130000}"/>
    <cellStyle name="60% - 강조색3 16" xfId="7805" xr:uid="{00000000-0005-0000-0000-00003F130000}"/>
    <cellStyle name="60% - 강조색3 17" xfId="9760" xr:uid="{00000000-0005-0000-0000-000040130000}"/>
    <cellStyle name="60% - 강조색3 18" xfId="9761" xr:uid="{00000000-0005-0000-0000-000041130000}"/>
    <cellStyle name="60% - 강조색3 19" xfId="9762" xr:uid="{00000000-0005-0000-0000-000042130000}"/>
    <cellStyle name="60% - 강조색3 2" xfId="6843" xr:uid="{00000000-0005-0000-0000-000043130000}"/>
    <cellStyle name="60% - 강조색3 2 2" xfId="6844" xr:uid="{00000000-0005-0000-0000-000044130000}"/>
    <cellStyle name="60% - 강조색3 20" xfId="9763" xr:uid="{00000000-0005-0000-0000-000045130000}"/>
    <cellStyle name="60% - 강조색3 21" xfId="9764" xr:uid="{00000000-0005-0000-0000-000046130000}"/>
    <cellStyle name="60% - 강조색3 22" xfId="9765" xr:uid="{00000000-0005-0000-0000-000047130000}"/>
    <cellStyle name="60% - 강조색3 23" xfId="9766" xr:uid="{00000000-0005-0000-0000-000048130000}"/>
    <cellStyle name="60% - 강조색3 24" xfId="9767" xr:uid="{00000000-0005-0000-0000-000049130000}"/>
    <cellStyle name="60% - 강조색3 25" xfId="9768" xr:uid="{00000000-0005-0000-0000-00004A130000}"/>
    <cellStyle name="60% - 강조색3 26" xfId="9769" xr:uid="{00000000-0005-0000-0000-00004B130000}"/>
    <cellStyle name="60% - 강조색3 27" xfId="9770" xr:uid="{00000000-0005-0000-0000-00004C130000}"/>
    <cellStyle name="60% - 강조색3 28" xfId="9771" xr:uid="{00000000-0005-0000-0000-00004D130000}"/>
    <cellStyle name="60% - 강조색3 29" xfId="9772" xr:uid="{00000000-0005-0000-0000-00004E130000}"/>
    <cellStyle name="60% - 강조색3 3" xfId="6845" xr:uid="{00000000-0005-0000-0000-00004F130000}"/>
    <cellStyle name="60% - 강조색3 3 2" xfId="6846" xr:uid="{00000000-0005-0000-0000-000050130000}"/>
    <cellStyle name="60% - 강조색3 30" xfId="9773" xr:uid="{00000000-0005-0000-0000-000051130000}"/>
    <cellStyle name="60% - 강조색3 31" xfId="9774" xr:uid="{00000000-0005-0000-0000-000052130000}"/>
    <cellStyle name="60% - 강조색3 32" xfId="9775" xr:uid="{00000000-0005-0000-0000-000053130000}"/>
    <cellStyle name="60% - 강조색3 33" xfId="9776" xr:uid="{00000000-0005-0000-0000-000054130000}"/>
    <cellStyle name="60% - 강조색3 34" xfId="9777" xr:uid="{00000000-0005-0000-0000-000055130000}"/>
    <cellStyle name="60% - 강조색3 35" xfId="9778" xr:uid="{00000000-0005-0000-0000-000056130000}"/>
    <cellStyle name="60% - 강조색3 36" xfId="9779" xr:uid="{00000000-0005-0000-0000-000057130000}"/>
    <cellStyle name="60% - 강조색3 37" xfId="9780" xr:uid="{00000000-0005-0000-0000-000058130000}"/>
    <cellStyle name="60% - 강조색3 38" xfId="9781" xr:uid="{00000000-0005-0000-0000-000059130000}"/>
    <cellStyle name="60% - 강조색3 39" xfId="9782" xr:uid="{00000000-0005-0000-0000-00005A130000}"/>
    <cellStyle name="60% - 강조색3 4" xfId="6847" xr:uid="{00000000-0005-0000-0000-00005B130000}"/>
    <cellStyle name="60% - 강조색3 4 2" xfId="6848" xr:uid="{00000000-0005-0000-0000-00005C130000}"/>
    <cellStyle name="60% - 강조색3 40" xfId="9783" xr:uid="{00000000-0005-0000-0000-00005D130000}"/>
    <cellStyle name="60% - 강조색3 41" xfId="9784" xr:uid="{00000000-0005-0000-0000-00005E130000}"/>
    <cellStyle name="60% - 강조색3 42" xfId="9785" xr:uid="{00000000-0005-0000-0000-00005F130000}"/>
    <cellStyle name="60% - 강조색3 43" xfId="9786" xr:uid="{00000000-0005-0000-0000-000060130000}"/>
    <cellStyle name="60% - 강조색3 44" xfId="9787" xr:uid="{00000000-0005-0000-0000-000061130000}"/>
    <cellStyle name="60% - 강조색3 45" xfId="9788" xr:uid="{00000000-0005-0000-0000-000062130000}"/>
    <cellStyle name="60% - 강조색3 46" xfId="9789" xr:uid="{00000000-0005-0000-0000-000063130000}"/>
    <cellStyle name="60% - 강조색3 47" xfId="9790" xr:uid="{00000000-0005-0000-0000-000064130000}"/>
    <cellStyle name="60% - 강조색3 48" xfId="9791" xr:uid="{00000000-0005-0000-0000-000065130000}"/>
    <cellStyle name="60% - 강조색3 49" xfId="9792" xr:uid="{00000000-0005-0000-0000-000066130000}"/>
    <cellStyle name="60% - 강조색3 5" xfId="6849" xr:uid="{00000000-0005-0000-0000-000067130000}"/>
    <cellStyle name="60% - 강조색3 5 2" xfId="6850" xr:uid="{00000000-0005-0000-0000-000068130000}"/>
    <cellStyle name="60% - 강조색3 50" xfId="9793" xr:uid="{00000000-0005-0000-0000-000069130000}"/>
    <cellStyle name="60% - 강조색3 51" xfId="9794" xr:uid="{00000000-0005-0000-0000-00006A130000}"/>
    <cellStyle name="60% - 강조색3 52" xfId="9795" xr:uid="{00000000-0005-0000-0000-00006B130000}"/>
    <cellStyle name="60% - 강조색3 53" xfId="9796" xr:uid="{00000000-0005-0000-0000-00006C130000}"/>
    <cellStyle name="60% - 강조색3 54" xfId="9797" xr:uid="{00000000-0005-0000-0000-00006D130000}"/>
    <cellStyle name="60% - 강조색3 55" xfId="9798" xr:uid="{00000000-0005-0000-0000-00006E130000}"/>
    <cellStyle name="60% - 강조색3 56" xfId="9799" xr:uid="{00000000-0005-0000-0000-00006F130000}"/>
    <cellStyle name="60% - 강조색3 57" xfId="9800" xr:uid="{00000000-0005-0000-0000-000070130000}"/>
    <cellStyle name="60% - 강조색3 58" xfId="9801" xr:uid="{00000000-0005-0000-0000-000071130000}"/>
    <cellStyle name="60% - 강조색3 59" xfId="9802" xr:uid="{00000000-0005-0000-0000-000072130000}"/>
    <cellStyle name="60% - 강조색3 6" xfId="7806" xr:uid="{00000000-0005-0000-0000-000073130000}"/>
    <cellStyle name="60% - 강조색3 60" xfId="9803" xr:uid="{00000000-0005-0000-0000-000074130000}"/>
    <cellStyle name="60% - 강조색3 61" xfId="9804" xr:uid="{00000000-0005-0000-0000-000075130000}"/>
    <cellStyle name="60% - 강조색3 62" xfId="9805" xr:uid="{00000000-0005-0000-0000-000076130000}"/>
    <cellStyle name="60% - 강조색3 7" xfId="7807" xr:uid="{00000000-0005-0000-0000-000077130000}"/>
    <cellStyle name="60% - 강조색3 8" xfId="7808" xr:uid="{00000000-0005-0000-0000-000078130000}"/>
    <cellStyle name="60% - 강조색3 9" xfId="7809" xr:uid="{00000000-0005-0000-0000-000079130000}"/>
    <cellStyle name="60% - 강조색4 10" xfId="7810" xr:uid="{00000000-0005-0000-0000-00007A130000}"/>
    <cellStyle name="60% - 강조색4 11" xfId="7811" xr:uid="{00000000-0005-0000-0000-00007B130000}"/>
    <cellStyle name="60% - 강조색4 12" xfId="7812" xr:uid="{00000000-0005-0000-0000-00007C130000}"/>
    <cellStyle name="60% - 강조색4 13" xfId="7813" xr:uid="{00000000-0005-0000-0000-00007D130000}"/>
    <cellStyle name="60% - 강조색4 14" xfId="7814" xr:uid="{00000000-0005-0000-0000-00007E130000}"/>
    <cellStyle name="60% - 강조색4 15" xfId="7815" xr:uid="{00000000-0005-0000-0000-00007F130000}"/>
    <cellStyle name="60% - 강조색4 16" xfId="7816" xr:uid="{00000000-0005-0000-0000-000080130000}"/>
    <cellStyle name="60% - 강조색4 17" xfId="9806" xr:uid="{00000000-0005-0000-0000-000081130000}"/>
    <cellStyle name="60% - 강조색4 18" xfId="9807" xr:uid="{00000000-0005-0000-0000-000082130000}"/>
    <cellStyle name="60% - 강조색4 19" xfId="9808" xr:uid="{00000000-0005-0000-0000-000083130000}"/>
    <cellStyle name="60% - 강조색4 2" xfId="6851" xr:uid="{00000000-0005-0000-0000-000084130000}"/>
    <cellStyle name="60% - 강조색4 2 2" xfId="6852" xr:uid="{00000000-0005-0000-0000-000085130000}"/>
    <cellStyle name="60% - 강조색4 20" xfId="9809" xr:uid="{00000000-0005-0000-0000-000086130000}"/>
    <cellStyle name="60% - 강조색4 21" xfId="9810" xr:uid="{00000000-0005-0000-0000-000087130000}"/>
    <cellStyle name="60% - 강조색4 22" xfId="9811" xr:uid="{00000000-0005-0000-0000-000088130000}"/>
    <cellStyle name="60% - 강조색4 23" xfId="9812" xr:uid="{00000000-0005-0000-0000-000089130000}"/>
    <cellStyle name="60% - 강조색4 24" xfId="9813" xr:uid="{00000000-0005-0000-0000-00008A130000}"/>
    <cellStyle name="60% - 강조색4 25" xfId="9814" xr:uid="{00000000-0005-0000-0000-00008B130000}"/>
    <cellStyle name="60% - 강조색4 26" xfId="9815" xr:uid="{00000000-0005-0000-0000-00008C130000}"/>
    <cellStyle name="60% - 강조색4 27" xfId="9816" xr:uid="{00000000-0005-0000-0000-00008D130000}"/>
    <cellStyle name="60% - 강조색4 28" xfId="9817" xr:uid="{00000000-0005-0000-0000-00008E130000}"/>
    <cellStyle name="60% - 강조색4 29" xfId="9818" xr:uid="{00000000-0005-0000-0000-00008F130000}"/>
    <cellStyle name="60% - 강조색4 3" xfId="6853" xr:uid="{00000000-0005-0000-0000-000090130000}"/>
    <cellStyle name="60% - 강조색4 3 2" xfId="6854" xr:uid="{00000000-0005-0000-0000-000091130000}"/>
    <cellStyle name="60% - 강조색4 30" xfId="9819" xr:uid="{00000000-0005-0000-0000-000092130000}"/>
    <cellStyle name="60% - 강조색4 31" xfId="9820" xr:uid="{00000000-0005-0000-0000-000093130000}"/>
    <cellStyle name="60% - 강조색4 32" xfId="9821" xr:uid="{00000000-0005-0000-0000-000094130000}"/>
    <cellStyle name="60% - 강조색4 33" xfId="9822" xr:uid="{00000000-0005-0000-0000-000095130000}"/>
    <cellStyle name="60% - 강조색4 34" xfId="9823" xr:uid="{00000000-0005-0000-0000-000096130000}"/>
    <cellStyle name="60% - 강조색4 35" xfId="9824" xr:uid="{00000000-0005-0000-0000-000097130000}"/>
    <cellStyle name="60% - 강조색4 36" xfId="9825" xr:uid="{00000000-0005-0000-0000-000098130000}"/>
    <cellStyle name="60% - 강조색4 37" xfId="9826" xr:uid="{00000000-0005-0000-0000-000099130000}"/>
    <cellStyle name="60% - 강조색4 38" xfId="9827" xr:uid="{00000000-0005-0000-0000-00009A130000}"/>
    <cellStyle name="60% - 강조색4 39" xfId="9828" xr:uid="{00000000-0005-0000-0000-00009B130000}"/>
    <cellStyle name="60% - 강조색4 4" xfId="6855" xr:uid="{00000000-0005-0000-0000-00009C130000}"/>
    <cellStyle name="60% - 강조색4 4 2" xfId="6856" xr:uid="{00000000-0005-0000-0000-00009D130000}"/>
    <cellStyle name="60% - 강조색4 40" xfId="9829" xr:uid="{00000000-0005-0000-0000-00009E130000}"/>
    <cellStyle name="60% - 강조색4 41" xfId="9830" xr:uid="{00000000-0005-0000-0000-00009F130000}"/>
    <cellStyle name="60% - 강조색4 42" xfId="9831" xr:uid="{00000000-0005-0000-0000-0000A0130000}"/>
    <cellStyle name="60% - 강조색4 43" xfId="9832" xr:uid="{00000000-0005-0000-0000-0000A1130000}"/>
    <cellStyle name="60% - 강조색4 44" xfId="9833" xr:uid="{00000000-0005-0000-0000-0000A2130000}"/>
    <cellStyle name="60% - 강조색4 45" xfId="9834" xr:uid="{00000000-0005-0000-0000-0000A3130000}"/>
    <cellStyle name="60% - 강조색4 46" xfId="9835" xr:uid="{00000000-0005-0000-0000-0000A4130000}"/>
    <cellStyle name="60% - 강조색4 47" xfId="9836" xr:uid="{00000000-0005-0000-0000-0000A5130000}"/>
    <cellStyle name="60% - 강조색4 48" xfId="9837" xr:uid="{00000000-0005-0000-0000-0000A6130000}"/>
    <cellStyle name="60% - 강조색4 49" xfId="9838" xr:uid="{00000000-0005-0000-0000-0000A7130000}"/>
    <cellStyle name="60% - 강조색4 5" xfId="6857" xr:uid="{00000000-0005-0000-0000-0000A8130000}"/>
    <cellStyle name="60% - 강조색4 5 2" xfId="6858" xr:uid="{00000000-0005-0000-0000-0000A9130000}"/>
    <cellStyle name="60% - 강조색4 50" xfId="9839" xr:uid="{00000000-0005-0000-0000-0000AA130000}"/>
    <cellStyle name="60% - 강조색4 51" xfId="9840" xr:uid="{00000000-0005-0000-0000-0000AB130000}"/>
    <cellStyle name="60% - 강조색4 52" xfId="9841" xr:uid="{00000000-0005-0000-0000-0000AC130000}"/>
    <cellStyle name="60% - 강조색4 53" xfId="9842" xr:uid="{00000000-0005-0000-0000-0000AD130000}"/>
    <cellStyle name="60% - 강조색4 54" xfId="9843" xr:uid="{00000000-0005-0000-0000-0000AE130000}"/>
    <cellStyle name="60% - 강조색4 55" xfId="9844" xr:uid="{00000000-0005-0000-0000-0000AF130000}"/>
    <cellStyle name="60% - 강조색4 56" xfId="9845" xr:uid="{00000000-0005-0000-0000-0000B0130000}"/>
    <cellStyle name="60% - 강조색4 57" xfId="9846" xr:uid="{00000000-0005-0000-0000-0000B1130000}"/>
    <cellStyle name="60% - 강조색4 58" xfId="9847" xr:uid="{00000000-0005-0000-0000-0000B2130000}"/>
    <cellStyle name="60% - 강조색4 59" xfId="9848" xr:uid="{00000000-0005-0000-0000-0000B3130000}"/>
    <cellStyle name="60% - 강조색4 6" xfId="7817" xr:uid="{00000000-0005-0000-0000-0000B4130000}"/>
    <cellStyle name="60% - 강조색4 60" xfId="9849" xr:uid="{00000000-0005-0000-0000-0000B5130000}"/>
    <cellStyle name="60% - 강조색4 61" xfId="9850" xr:uid="{00000000-0005-0000-0000-0000B6130000}"/>
    <cellStyle name="60% - 강조색4 62" xfId="9851" xr:uid="{00000000-0005-0000-0000-0000B7130000}"/>
    <cellStyle name="60% - 강조색4 7" xfId="7818" xr:uid="{00000000-0005-0000-0000-0000B8130000}"/>
    <cellStyle name="60% - 강조색4 8" xfId="7819" xr:uid="{00000000-0005-0000-0000-0000B9130000}"/>
    <cellStyle name="60% - 강조색4 9" xfId="7820" xr:uid="{00000000-0005-0000-0000-0000BA130000}"/>
    <cellStyle name="60% - 강조색5 10" xfId="7821" xr:uid="{00000000-0005-0000-0000-0000BB130000}"/>
    <cellStyle name="60% - 강조색5 11" xfId="7822" xr:uid="{00000000-0005-0000-0000-0000BC130000}"/>
    <cellStyle name="60% - 강조색5 12" xfId="7823" xr:uid="{00000000-0005-0000-0000-0000BD130000}"/>
    <cellStyle name="60% - 강조색5 13" xfId="7824" xr:uid="{00000000-0005-0000-0000-0000BE130000}"/>
    <cellStyle name="60% - 강조색5 14" xfId="7825" xr:uid="{00000000-0005-0000-0000-0000BF130000}"/>
    <cellStyle name="60% - 강조색5 15" xfId="7826" xr:uid="{00000000-0005-0000-0000-0000C0130000}"/>
    <cellStyle name="60% - 강조색5 16" xfId="7827" xr:uid="{00000000-0005-0000-0000-0000C1130000}"/>
    <cellStyle name="60% - 강조색5 17" xfId="9852" xr:uid="{00000000-0005-0000-0000-0000C2130000}"/>
    <cellStyle name="60% - 강조색5 18" xfId="9853" xr:uid="{00000000-0005-0000-0000-0000C3130000}"/>
    <cellStyle name="60% - 강조색5 19" xfId="9854" xr:uid="{00000000-0005-0000-0000-0000C4130000}"/>
    <cellStyle name="60% - 강조색5 2" xfId="6859" xr:uid="{00000000-0005-0000-0000-0000C5130000}"/>
    <cellStyle name="60% - 강조색5 2 2" xfId="6860" xr:uid="{00000000-0005-0000-0000-0000C6130000}"/>
    <cellStyle name="60% - 강조색5 20" xfId="9855" xr:uid="{00000000-0005-0000-0000-0000C7130000}"/>
    <cellStyle name="60% - 강조색5 21" xfId="9856" xr:uid="{00000000-0005-0000-0000-0000C8130000}"/>
    <cellStyle name="60% - 강조색5 22" xfId="9857" xr:uid="{00000000-0005-0000-0000-0000C9130000}"/>
    <cellStyle name="60% - 강조색5 23" xfId="9858" xr:uid="{00000000-0005-0000-0000-0000CA130000}"/>
    <cellStyle name="60% - 강조색5 24" xfId="9859" xr:uid="{00000000-0005-0000-0000-0000CB130000}"/>
    <cellStyle name="60% - 강조색5 25" xfId="9860" xr:uid="{00000000-0005-0000-0000-0000CC130000}"/>
    <cellStyle name="60% - 강조색5 26" xfId="9861" xr:uid="{00000000-0005-0000-0000-0000CD130000}"/>
    <cellStyle name="60% - 강조색5 27" xfId="9862" xr:uid="{00000000-0005-0000-0000-0000CE130000}"/>
    <cellStyle name="60% - 강조색5 28" xfId="9863" xr:uid="{00000000-0005-0000-0000-0000CF130000}"/>
    <cellStyle name="60% - 강조색5 29" xfId="9864" xr:uid="{00000000-0005-0000-0000-0000D0130000}"/>
    <cellStyle name="60% - 강조색5 3" xfId="6861" xr:uid="{00000000-0005-0000-0000-0000D1130000}"/>
    <cellStyle name="60% - 강조색5 3 2" xfId="6862" xr:uid="{00000000-0005-0000-0000-0000D2130000}"/>
    <cellStyle name="60% - 강조색5 30" xfId="9865" xr:uid="{00000000-0005-0000-0000-0000D3130000}"/>
    <cellStyle name="60% - 강조색5 31" xfId="9866" xr:uid="{00000000-0005-0000-0000-0000D4130000}"/>
    <cellStyle name="60% - 강조색5 32" xfId="9867" xr:uid="{00000000-0005-0000-0000-0000D5130000}"/>
    <cellStyle name="60% - 강조색5 33" xfId="9868" xr:uid="{00000000-0005-0000-0000-0000D6130000}"/>
    <cellStyle name="60% - 강조색5 34" xfId="9869" xr:uid="{00000000-0005-0000-0000-0000D7130000}"/>
    <cellStyle name="60% - 강조색5 35" xfId="9870" xr:uid="{00000000-0005-0000-0000-0000D8130000}"/>
    <cellStyle name="60% - 강조색5 36" xfId="9871" xr:uid="{00000000-0005-0000-0000-0000D9130000}"/>
    <cellStyle name="60% - 강조색5 37" xfId="9872" xr:uid="{00000000-0005-0000-0000-0000DA130000}"/>
    <cellStyle name="60% - 강조색5 38" xfId="9873" xr:uid="{00000000-0005-0000-0000-0000DB130000}"/>
    <cellStyle name="60% - 강조색5 39" xfId="9874" xr:uid="{00000000-0005-0000-0000-0000DC130000}"/>
    <cellStyle name="60% - 강조색5 4" xfId="6863" xr:uid="{00000000-0005-0000-0000-0000DD130000}"/>
    <cellStyle name="60% - 강조색5 4 2" xfId="6864" xr:uid="{00000000-0005-0000-0000-0000DE130000}"/>
    <cellStyle name="60% - 강조색5 40" xfId="9875" xr:uid="{00000000-0005-0000-0000-0000DF130000}"/>
    <cellStyle name="60% - 강조색5 41" xfId="9876" xr:uid="{00000000-0005-0000-0000-0000E0130000}"/>
    <cellStyle name="60% - 강조색5 42" xfId="9877" xr:uid="{00000000-0005-0000-0000-0000E1130000}"/>
    <cellStyle name="60% - 강조색5 43" xfId="9878" xr:uid="{00000000-0005-0000-0000-0000E2130000}"/>
    <cellStyle name="60% - 강조색5 44" xfId="9879" xr:uid="{00000000-0005-0000-0000-0000E3130000}"/>
    <cellStyle name="60% - 강조색5 45" xfId="9880" xr:uid="{00000000-0005-0000-0000-0000E4130000}"/>
    <cellStyle name="60% - 강조색5 46" xfId="9881" xr:uid="{00000000-0005-0000-0000-0000E5130000}"/>
    <cellStyle name="60% - 강조색5 47" xfId="9882" xr:uid="{00000000-0005-0000-0000-0000E6130000}"/>
    <cellStyle name="60% - 강조색5 48" xfId="9883" xr:uid="{00000000-0005-0000-0000-0000E7130000}"/>
    <cellStyle name="60% - 강조색5 49" xfId="9884" xr:uid="{00000000-0005-0000-0000-0000E8130000}"/>
    <cellStyle name="60% - 강조색5 5" xfId="6865" xr:uid="{00000000-0005-0000-0000-0000E9130000}"/>
    <cellStyle name="60% - 강조색5 5 2" xfId="6866" xr:uid="{00000000-0005-0000-0000-0000EA130000}"/>
    <cellStyle name="60% - 강조색5 50" xfId="9885" xr:uid="{00000000-0005-0000-0000-0000EB130000}"/>
    <cellStyle name="60% - 강조색5 51" xfId="9886" xr:uid="{00000000-0005-0000-0000-0000EC130000}"/>
    <cellStyle name="60% - 강조색5 52" xfId="9887" xr:uid="{00000000-0005-0000-0000-0000ED130000}"/>
    <cellStyle name="60% - 강조색5 53" xfId="9888" xr:uid="{00000000-0005-0000-0000-0000EE130000}"/>
    <cellStyle name="60% - 강조색5 54" xfId="9889" xr:uid="{00000000-0005-0000-0000-0000EF130000}"/>
    <cellStyle name="60% - 강조색5 55" xfId="9890" xr:uid="{00000000-0005-0000-0000-0000F0130000}"/>
    <cellStyle name="60% - 강조색5 56" xfId="9891" xr:uid="{00000000-0005-0000-0000-0000F1130000}"/>
    <cellStyle name="60% - 강조색5 57" xfId="9892" xr:uid="{00000000-0005-0000-0000-0000F2130000}"/>
    <cellStyle name="60% - 강조색5 58" xfId="9893" xr:uid="{00000000-0005-0000-0000-0000F3130000}"/>
    <cellStyle name="60% - 강조색5 59" xfId="9894" xr:uid="{00000000-0005-0000-0000-0000F4130000}"/>
    <cellStyle name="60% - 강조색5 6" xfId="7828" xr:uid="{00000000-0005-0000-0000-0000F5130000}"/>
    <cellStyle name="60% - 강조색5 60" xfId="9895" xr:uid="{00000000-0005-0000-0000-0000F6130000}"/>
    <cellStyle name="60% - 강조색5 61" xfId="9896" xr:uid="{00000000-0005-0000-0000-0000F7130000}"/>
    <cellStyle name="60% - 강조색5 62" xfId="9897" xr:uid="{00000000-0005-0000-0000-0000F8130000}"/>
    <cellStyle name="60% - 강조색5 7" xfId="7829" xr:uid="{00000000-0005-0000-0000-0000F9130000}"/>
    <cellStyle name="60% - 강조색5 8" xfId="7830" xr:uid="{00000000-0005-0000-0000-0000FA130000}"/>
    <cellStyle name="60% - 강조색5 9" xfId="7831" xr:uid="{00000000-0005-0000-0000-0000FB130000}"/>
    <cellStyle name="60% - 강조색6 10" xfId="7832" xr:uid="{00000000-0005-0000-0000-0000FC130000}"/>
    <cellStyle name="60% - 강조색6 11" xfId="7833" xr:uid="{00000000-0005-0000-0000-0000FD130000}"/>
    <cellStyle name="60% - 강조색6 12" xfId="7834" xr:uid="{00000000-0005-0000-0000-0000FE130000}"/>
    <cellStyle name="60% - 강조색6 13" xfId="7835" xr:uid="{00000000-0005-0000-0000-0000FF130000}"/>
    <cellStyle name="60% - 강조색6 14" xfId="7836" xr:uid="{00000000-0005-0000-0000-000000140000}"/>
    <cellStyle name="60% - 강조색6 15" xfId="7837" xr:uid="{00000000-0005-0000-0000-000001140000}"/>
    <cellStyle name="60% - 강조색6 16" xfId="7838" xr:uid="{00000000-0005-0000-0000-000002140000}"/>
    <cellStyle name="60% - 강조색6 17" xfId="9898" xr:uid="{00000000-0005-0000-0000-000003140000}"/>
    <cellStyle name="60% - 강조색6 18" xfId="9899" xr:uid="{00000000-0005-0000-0000-000004140000}"/>
    <cellStyle name="60% - 강조색6 19" xfId="9900" xr:uid="{00000000-0005-0000-0000-000005140000}"/>
    <cellStyle name="60% - 강조색6 2" xfId="6867" xr:uid="{00000000-0005-0000-0000-000006140000}"/>
    <cellStyle name="60% - 강조색6 2 2" xfId="6868" xr:uid="{00000000-0005-0000-0000-000007140000}"/>
    <cellStyle name="60% - 강조색6 20" xfId="9901" xr:uid="{00000000-0005-0000-0000-000008140000}"/>
    <cellStyle name="60% - 강조색6 21" xfId="9902" xr:uid="{00000000-0005-0000-0000-000009140000}"/>
    <cellStyle name="60% - 강조색6 22" xfId="9903" xr:uid="{00000000-0005-0000-0000-00000A140000}"/>
    <cellStyle name="60% - 강조색6 23" xfId="9904" xr:uid="{00000000-0005-0000-0000-00000B140000}"/>
    <cellStyle name="60% - 강조색6 24" xfId="9905" xr:uid="{00000000-0005-0000-0000-00000C140000}"/>
    <cellStyle name="60% - 강조색6 25" xfId="9906" xr:uid="{00000000-0005-0000-0000-00000D140000}"/>
    <cellStyle name="60% - 강조색6 26" xfId="9907" xr:uid="{00000000-0005-0000-0000-00000E140000}"/>
    <cellStyle name="60% - 강조색6 27" xfId="9908" xr:uid="{00000000-0005-0000-0000-00000F140000}"/>
    <cellStyle name="60% - 강조색6 28" xfId="9909" xr:uid="{00000000-0005-0000-0000-000010140000}"/>
    <cellStyle name="60% - 강조색6 29" xfId="9910" xr:uid="{00000000-0005-0000-0000-000011140000}"/>
    <cellStyle name="60% - 강조색6 3" xfId="6869" xr:uid="{00000000-0005-0000-0000-000012140000}"/>
    <cellStyle name="60% - 강조색6 3 2" xfId="6870" xr:uid="{00000000-0005-0000-0000-000013140000}"/>
    <cellStyle name="60% - 강조색6 30" xfId="9911" xr:uid="{00000000-0005-0000-0000-000014140000}"/>
    <cellStyle name="60% - 강조색6 31" xfId="9912" xr:uid="{00000000-0005-0000-0000-000015140000}"/>
    <cellStyle name="60% - 강조색6 32" xfId="9913" xr:uid="{00000000-0005-0000-0000-000016140000}"/>
    <cellStyle name="60% - 강조색6 33" xfId="9914" xr:uid="{00000000-0005-0000-0000-000017140000}"/>
    <cellStyle name="60% - 강조색6 34" xfId="9915" xr:uid="{00000000-0005-0000-0000-000018140000}"/>
    <cellStyle name="60% - 강조색6 35" xfId="9916" xr:uid="{00000000-0005-0000-0000-000019140000}"/>
    <cellStyle name="60% - 강조색6 36" xfId="9917" xr:uid="{00000000-0005-0000-0000-00001A140000}"/>
    <cellStyle name="60% - 강조색6 37" xfId="9918" xr:uid="{00000000-0005-0000-0000-00001B140000}"/>
    <cellStyle name="60% - 강조색6 38" xfId="9919" xr:uid="{00000000-0005-0000-0000-00001C140000}"/>
    <cellStyle name="60% - 강조색6 39" xfId="9920" xr:uid="{00000000-0005-0000-0000-00001D140000}"/>
    <cellStyle name="60% - 강조색6 4" xfId="6871" xr:uid="{00000000-0005-0000-0000-00001E140000}"/>
    <cellStyle name="60% - 강조색6 4 2" xfId="6872" xr:uid="{00000000-0005-0000-0000-00001F140000}"/>
    <cellStyle name="60% - 강조색6 40" xfId="9921" xr:uid="{00000000-0005-0000-0000-000020140000}"/>
    <cellStyle name="60% - 강조색6 41" xfId="9922" xr:uid="{00000000-0005-0000-0000-000021140000}"/>
    <cellStyle name="60% - 강조색6 42" xfId="9923" xr:uid="{00000000-0005-0000-0000-000022140000}"/>
    <cellStyle name="60% - 강조색6 43" xfId="9924" xr:uid="{00000000-0005-0000-0000-000023140000}"/>
    <cellStyle name="60% - 강조색6 44" xfId="9925" xr:uid="{00000000-0005-0000-0000-000024140000}"/>
    <cellStyle name="60% - 강조색6 45" xfId="9926" xr:uid="{00000000-0005-0000-0000-000025140000}"/>
    <cellStyle name="60% - 강조색6 46" xfId="9927" xr:uid="{00000000-0005-0000-0000-000026140000}"/>
    <cellStyle name="60% - 강조색6 47" xfId="9928" xr:uid="{00000000-0005-0000-0000-000027140000}"/>
    <cellStyle name="60% - 강조색6 48" xfId="9929" xr:uid="{00000000-0005-0000-0000-000028140000}"/>
    <cellStyle name="60% - 강조색6 49" xfId="9930" xr:uid="{00000000-0005-0000-0000-000029140000}"/>
    <cellStyle name="60% - 강조색6 5" xfId="6873" xr:uid="{00000000-0005-0000-0000-00002A140000}"/>
    <cellStyle name="60% - 강조색6 5 2" xfId="6874" xr:uid="{00000000-0005-0000-0000-00002B140000}"/>
    <cellStyle name="60% - 강조색6 50" xfId="9931" xr:uid="{00000000-0005-0000-0000-00002C140000}"/>
    <cellStyle name="60% - 강조색6 51" xfId="9932" xr:uid="{00000000-0005-0000-0000-00002D140000}"/>
    <cellStyle name="60% - 강조색6 52" xfId="9933" xr:uid="{00000000-0005-0000-0000-00002E140000}"/>
    <cellStyle name="60% - 강조색6 53" xfId="9934" xr:uid="{00000000-0005-0000-0000-00002F140000}"/>
    <cellStyle name="60% - 강조색6 54" xfId="9935" xr:uid="{00000000-0005-0000-0000-000030140000}"/>
    <cellStyle name="60% - 강조색6 55" xfId="9936" xr:uid="{00000000-0005-0000-0000-000031140000}"/>
    <cellStyle name="60% - 강조색6 56" xfId="9937" xr:uid="{00000000-0005-0000-0000-000032140000}"/>
    <cellStyle name="60% - 강조색6 57" xfId="9938" xr:uid="{00000000-0005-0000-0000-000033140000}"/>
    <cellStyle name="60% - 강조색6 58" xfId="9939" xr:uid="{00000000-0005-0000-0000-000034140000}"/>
    <cellStyle name="60% - 강조색6 59" xfId="9940" xr:uid="{00000000-0005-0000-0000-000035140000}"/>
    <cellStyle name="60% - 강조색6 6" xfId="7839" xr:uid="{00000000-0005-0000-0000-000036140000}"/>
    <cellStyle name="60% - 강조색6 60" xfId="9941" xr:uid="{00000000-0005-0000-0000-000037140000}"/>
    <cellStyle name="60% - 강조색6 61" xfId="9942" xr:uid="{00000000-0005-0000-0000-000038140000}"/>
    <cellStyle name="60% - 강조색6 62" xfId="9943" xr:uid="{00000000-0005-0000-0000-000039140000}"/>
    <cellStyle name="60% - 강조색6 7" xfId="7840" xr:uid="{00000000-0005-0000-0000-00003A140000}"/>
    <cellStyle name="60% - 강조색6 8" xfId="7841" xr:uid="{00000000-0005-0000-0000-00003B140000}"/>
    <cellStyle name="60% - 강조색6 9" xfId="7842" xr:uid="{00000000-0005-0000-0000-00003C140000}"/>
    <cellStyle name="_x0014_7." xfId="7843" xr:uid="{00000000-0005-0000-0000-00003D140000}"/>
    <cellStyle name="9포인트" xfId="7844" xr:uid="{00000000-0005-0000-0000-00003E140000}"/>
    <cellStyle name="A" xfId="4118" xr:uid="{00000000-0005-0000-0000-00003F140000}"/>
    <cellStyle name="A_AM monthly_Appendixl_200206" xfId="4119" xr:uid="{00000000-0005-0000-0000-000040140000}"/>
    <cellStyle name="A_K1REITs_Rent Roll_Eng_20060612" xfId="4120" xr:uid="{00000000-0005-0000-0000-000041140000}"/>
    <cellStyle name="A_Monthly Report(대아 2002.6)" xfId="4121" xr:uid="{00000000-0005-0000-0000-000042140000}"/>
    <cellStyle name="A_NOI-2002-update1107" xfId="4122" xr:uid="{00000000-0005-0000-0000-000043140000}"/>
    <cellStyle name="A_Sheet1" xfId="4123" xr:uid="{00000000-0005-0000-0000-000044140000}"/>
    <cellStyle name="A_공사현황" xfId="4124" xr:uid="{00000000-0005-0000-0000-000045140000}"/>
    <cellStyle name="A¡§¡©¡Ë¡þ¡ËO [0]_¨Ï©ª¢®i¡§¡þI¢®¨¡eE¨Ïo¡Ë¡Íe A¨Ï¡þA¡Ë¢¥A¢®AAI " xfId="4125" xr:uid="{00000000-0005-0000-0000-000046140000}"/>
    <cellStyle name="A¡§¡©¡Ë¡þ¡ËO_¨Ï©ª¢®i¡§¡þI¢®¨¡eE¨Ïo¡Ë¡Íe A¨Ï¡þA¡Ë¢¥A¢®AAI " xfId="4126" xr:uid="{00000000-0005-0000-0000-000047140000}"/>
    <cellStyle name="A¨­¢¬¢Ò [0]_¨öCAuA¡ÀAI " xfId="4127" xr:uid="{00000000-0005-0000-0000-000048140000}"/>
    <cellStyle name="A¨­￠￢￠O [0]_¨uoAa¨oCAu " xfId="4128" xr:uid="{00000000-0005-0000-0000-000049140000}"/>
    <cellStyle name="A¨­¢¬¢Ò [0]_©ø¡í¨¬I¡ÆeE©ö¢¥e A©¬A¢´A¡ÀAI " xfId="4129" xr:uid="{00000000-0005-0000-0000-00004A140000}"/>
    <cellStyle name="A¨­￠￢￠O [0]_ⓒø¡i¨￢I¡ÆeEⓒo￠￥e Aⓒ￢A￠´A¡AAI " xfId="4130" xr:uid="{00000000-0005-0000-0000-00004B140000}"/>
    <cellStyle name="A¨­¢¬¢Ò [0]_INQUIRY ¢¯¥ì¨ú¡ÀA©¬A©ª " xfId="4131" xr:uid="{00000000-0005-0000-0000-00004C140000}"/>
    <cellStyle name="A¨­¢¬¢Ò_¨öCAuA¡ÀAI " xfId="4132" xr:uid="{00000000-0005-0000-0000-00004D140000}"/>
    <cellStyle name="A¨­￠￢￠O_¨uoAa¨oCAu " xfId="4133" xr:uid="{00000000-0005-0000-0000-00004E140000}"/>
    <cellStyle name="A¨­¢¬¢Ò_©ø¡í¨¬I¡ÆeE©ö¢¥e A©¬A¢´A¡ÀAI " xfId="4134" xr:uid="{00000000-0005-0000-0000-00004F140000}"/>
    <cellStyle name="A¨­￠￢￠O_ⓒø¡i¨￢I¡ÆeEⓒo￠￥e Aⓒ￢A￠´A¡AAI " xfId="4135" xr:uid="{00000000-0005-0000-0000-000050140000}"/>
    <cellStyle name="A¨­¢¬¢Ò_INQUIRY ¢¯¥ì¨ú¡ÀA©¬A©ª " xfId="4136" xr:uid="{00000000-0005-0000-0000-000051140000}"/>
    <cellStyle name="a-4" xfId="4137" xr:uid="{00000000-0005-0000-0000-000052140000}"/>
    <cellStyle name="Aⓒ" xfId="4138" xr:uid="{00000000-0005-0000-0000-000053140000}"/>
    <cellStyle name="Aⓒ­￠￢￠" xfId="8594" xr:uid="{00000000-0005-0000-0000-000054140000}"/>
    <cellStyle name="Accent1" xfId="4139" xr:uid="{00000000-0005-0000-0000-000055140000}"/>
    <cellStyle name="Accent2" xfId="4140" xr:uid="{00000000-0005-0000-0000-000056140000}"/>
    <cellStyle name="Accent3" xfId="4141" xr:uid="{00000000-0005-0000-0000-000057140000}"/>
    <cellStyle name="Accent4" xfId="4142" xr:uid="{00000000-0005-0000-0000-000058140000}"/>
    <cellStyle name="Accent5" xfId="4143" xr:uid="{00000000-0005-0000-0000-000059140000}"/>
    <cellStyle name="Accent6" xfId="4144" xr:uid="{00000000-0005-0000-0000-00005A140000}"/>
    <cellStyle name="Ae" xfId="4145" xr:uid="{00000000-0005-0000-0000-00005B140000}"/>
    <cellStyle name="Åë" xfId="8596" xr:uid="{00000000-0005-0000-0000-00005C140000}"/>
    <cellStyle name="Ae 2" xfId="8595" xr:uid="{00000000-0005-0000-0000-00005D140000}"/>
    <cellStyle name="Ae_마곡보완" xfId="8597" xr:uid="{00000000-0005-0000-0000-00005E140000}"/>
    <cellStyle name="Åë_마곡보완" xfId="8598" xr:uid="{00000000-0005-0000-0000-00005F140000}"/>
    <cellStyle name="Ae_연다산1지구 공사비" xfId="8599" xr:uid="{00000000-0005-0000-0000-000060140000}"/>
    <cellStyle name="Aee­ " xfId="4146" xr:uid="{00000000-0005-0000-0000-000061140000}"/>
    <cellStyle name="Aee­ [" xfId="8600" xr:uid="{00000000-0005-0000-0000-000062140000}"/>
    <cellStyle name="Åëè­ [" xfId="8601" xr:uid="{00000000-0005-0000-0000-000063140000}"/>
    <cellStyle name="Aee­ [_마곡보완" xfId="8602" xr:uid="{00000000-0005-0000-0000-000064140000}"/>
    <cellStyle name="Åëè­ [_마곡보완" xfId="8603" xr:uid="{00000000-0005-0000-0000-000065140000}"/>
    <cellStyle name="Aee­ [_연다산1지구 공사비" xfId="8604" xr:uid="{00000000-0005-0000-0000-000066140000}"/>
    <cellStyle name="AeE­ [0]_ 2ÆAAþº° " xfId="4147" xr:uid="{00000000-0005-0000-0000-000067140000}"/>
    <cellStyle name="ÅëÈ­ [0]_ ºñ¸ñº° ¿ùº°±â¼ú " xfId="4148" xr:uid="{00000000-0005-0000-0000-000068140000}"/>
    <cellStyle name="AeE­ [0]_¿øAu" xfId="4149" xr:uid="{00000000-0005-0000-0000-000069140000}"/>
    <cellStyle name="ÅëÈ­ [0]_±×·¡ÇÁ (2)" xfId="4150" xr:uid="{00000000-0005-0000-0000-00006A140000}"/>
    <cellStyle name="AeE­ [0]_°eE¹_11¿a½A " xfId="8605" xr:uid="{00000000-0005-0000-0000-00006B140000}"/>
    <cellStyle name="ÅëÈ­ [0]_¼öÃâ½ÇÀû " xfId="4151" xr:uid="{00000000-0005-0000-0000-00006C140000}"/>
    <cellStyle name="AeE­ [0]_¼oAI¼º " xfId="2445" xr:uid="{00000000-0005-0000-0000-00006D140000}"/>
    <cellStyle name="ÅëÈ­ [0]_³»ºÎ°èÈ¹´ë ÃßÁ¤Â÷ÀÌ " xfId="4152" xr:uid="{00000000-0005-0000-0000-00006E140000}"/>
    <cellStyle name="AeE­ [0]_³≫ºI°eE¹´e AßA¤A÷AI " xfId="4153" xr:uid="{00000000-0005-0000-0000-00006F140000}"/>
    <cellStyle name="ÅëÈ­ [0]_³Ã¿¬ 4 " xfId="4154" xr:uid="{00000000-0005-0000-0000-000070140000}"/>
    <cellStyle name="AeE­ [0]_A¾CO½A¼³ " xfId="4155" xr:uid="{00000000-0005-0000-0000-000071140000}"/>
    <cellStyle name="ÅëÈ­ [0]_Á¾ÇÕÃ¶°ÅºÐ " xfId="8606" xr:uid="{00000000-0005-0000-0000-000072140000}"/>
    <cellStyle name="AeE­ [0]_AMT " xfId="8607" xr:uid="{00000000-0005-0000-0000-000073140000}"/>
    <cellStyle name="ÅëÈ­ [0]_AMT " xfId="4156" xr:uid="{00000000-0005-0000-0000-000074140000}"/>
    <cellStyle name="AeE­ [0]_AMT  2" xfId="8911" xr:uid="{00000000-0005-0000-0000-000075140000}"/>
    <cellStyle name="ÅëÈ­ [0]_ÃÑ°ýº¸°í-Ãß°¡Àý°¨ " xfId="4157" xr:uid="{00000000-0005-0000-0000-000076140000}"/>
    <cellStyle name="AeE­ [0]_AU¿ⓒ°øA¾2" xfId="4158" xr:uid="{00000000-0005-0000-0000-000077140000}"/>
    <cellStyle name="ÅëÈ­ [0]_INQUIRY ¿µ¾÷ÃßÁø " xfId="4159" xr:uid="{00000000-0005-0000-0000-000078140000}"/>
    <cellStyle name="AeE­ [0]_INQUIRY ¿μ¾÷AßAø " xfId="4160" xr:uid="{00000000-0005-0000-0000-000079140000}"/>
    <cellStyle name="ÅëÈ­ [0]_º»¼± ±æ¾î±úºÎ ¼ö·® Áý°èÇ¥ " xfId="4161" xr:uid="{00000000-0005-0000-0000-00007A140000}"/>
    <cellStyle name="AeE­ [0]_º≫¼± ±æ¾i±uºI ¼o·R Ay°eC￥ " xfId="4162" xr:uid="{00000000-0005-0000-0000-00007B140000}"/>
    <cellStyle name="ÅëÈ­ [0]_ºÎ¼­Åëº¸ÇùÁ¶Àü_Àç¹«È°µ¿ " xfId="4163" xr:uid="{00000000-0005-0000-0000-00007C140000}"/>
    <cellStyle name="AeE­ [0]_PERSONAL" xfId="4164" xr:uid="{00000000-0005-0000-0000-00007D140000}"/>
    <cellStyle name="Aee­ _공사현황" xfId="4165" xr:uid="{00000000-0005-0000-0000-00007E140000}"/>
    <cellStyle name="AeE­_ 2ÆAAþº° " xfId="4166" xr:uid="{00000000-0005-0000-0000-00007F140000}"/>
    <cellStyle name="ÅëÈ­_ ºñ¸ñº° ¿ùº°±â¼ú " xfId="4167" xr:uid="{00000000-0005-0000-0000-000080140000}"/>
    <cellStyle name="AeE­_¿øAu" xfId="4168" xr:uid="{00000000-0005-0000-0000-000081140000}"/>
    <cellStyle name="ÅëÈ­_±×·¡ÇÁ (2)" xfId="4169" xr:uid="{00000000-0005-0000-0000-000082140000}"/>
    <cellStyle name="AeE­_°eE¹_11¿a½A " xfId="8608" xr:uid="{00000000-0005-0000-0000-000083140000}"/>
    <cellStyle name="ÅëÈ­_¼öÃâ½ÇÀû " xfId="4170" xr:uid="{00000000-0005-0000-0000-000084140000}"/>
    <cellStyle name="AeE­_¼oAI¼º " xfId="2446" xr:uid="{00000000-0005-0000-0000-000085140000}"/>
    <cellStyle name="ÅëÈ­_³»ºÎ°èÈ¹´ë ÃßÁ¤Â÷ÀÌ " xfId="4171" xr:uid="{00000000-0005-0000-0000-000086140000}"/>
    <cellStyle name="AeE­_³≫ºI°eE¹´e AßA¤A÷AI " xfId="4172" xr:uid="{00000000-0005-0000-0000-000087140000}"/>
    <cellStyle name="ÅëÈ­_³Ã¿¬ 4 " xfId="4173" xr:uid="{00000000-0005-0000-0000-000088140000}"/>
    <cellStyle name="AeE­_A¾CO½A¼³ " xfId="4174" xr:uid="{00000000-0005-0000-0000-000089140000}"/>
    <cellStyle name="ÅëÈ­_Á¾ÇÕÃ¶°ÅºÐ " xfId="8609" xr:uid="{00000000-0005-0000-0000-00008A140000}"/>
    <cellStyle name="AeE­_AMT " xfId="8610" xr:uid="{00000000-0005-0000-0000-00008B140000}"/>
    <cellStyle name="ÅëÈ­_AMT " xfId="4175" xr:uid="{00000000-0005-0000-0000-00008C140000}"/>
    <cellStyle name="AeE­_AMT  2" xfId="8912" xr:uid="{00000000-0005-0000-0000-00008D140000}"/>
    <cellStyle name="ÅëÈ­_ÃÑ°ýº¸°í-Ãß°¡Àý°¨ " xfId="4176" xr:uid="{00000000-0005-0000-0000-00008E140000}"/>
    <cellStyle name="AeE­_AU¿ⓒ°øA¾2" xfId="4177" xr:uid="{00000000-0005-0000-0000-00008F140000}"/>
    <cellStyle name="ÅëÈ­_INQUIRY ¿µ¾÷ÃßÁø " xfId="4178" xr:uid="{00000000-0005-0000-0000-000090140000}"/>
    <cellStyle name="AeE­_INQUIRY ¿μ¾÷AßAø " xfId="4179" xr:uid="{00000000-0005-0000-0000-000091140000}"/>
    <cellStyle name="ÅëÈ­_º»¼± ±æ¾î±úºÎ ¼ö·® Áý°èÇ¥ " xfId="4180" xr:uid="{00000000-0005-0000-0000-000092140000}"/>
    <cellStyle name="AeE­_º≫¼± ±æ¾i±uºI ¼o·R Ay°eC￥ " xfId="4181" xr:uid="{00000000-0005-0000-0000-000093140000}"/>
    <cellStyle name="ÅëÈ­_Sheet1_1_°æºñ¹èºÎ7¿ù_°æºñ¹èºÎ8¿ù " xfId="4182" xr:uid="{00000000-0005-0000-0000-000094140000}"/>
    <cellStyle name="Aee¡" xfId="4183" xr:uid="{00000000-0005-0000-0000-000095140000}"/>
    <cellStyle name="AeE¡© [0]_¨öCAuA¡ÀAI " xfId="4184" xr:uid="{00000000-0005-0000-0000-000096140000}"/>
    <cellStyle name="AeE¡©_¨öCAuA¡ÀAI " xfId="4185" xr:uid="{00000000-0005-0000-0000-000097140000}"/>
    <cellStyle name="Aee¡ⓒ " xfId="8611" xr:uid="{00000000-0005-0000-0000-000098140000}"/>
    <cellStyle name="AeE¡ⓒ [0]_¨uoAa¨oCAu " xfId="4186" xr:uid="{00000000-0005-0000-0000-000099140000}"/>
    <cellStyle name="AeE¡ⓒ_¨uoAa¨oCAu " xfId="4187" xr:uid="{00000000-0005-0000-0000-00009A140000}"/>
    <cellStyle name="AeE¢®¨Ï [0]_¨Ï©ª¢®i¡§¡þI¢®¨¡eE¨Ïo¡Ë¡Íe A¨Ï¡þA¡Ë¢¥A¢®AAI " xfId="4188" xr:uid="{00000000-0005-0000-0000-00009B140000}"/>
    <cellStyle name="AeE¢®¨Ï_¨Ï©ª¢®i¡§¡þI¢®¨¡eE¨Ïo¡Ë¡Íe A¨Ï¡þA¡Ë¢¥A¢®AAI " xfId="4189" xr:uid="{00000000-0005-0000-0000-00009C140000}"/>
    <cellStyle name="Æu¼ " xfId="4190" xr:uid="{00000000-0005-0000-0000-00009D140000}"/>
    <cellStyle name="ALIGNMENT" xfId="2447" xr:uid="{00000000-0005-0000-0000-00009E140000}"/>
    <cellStyle name="ALIGNMENT 10" xfId="34185" xr:uid="{00000000-0005-0000-0000-00009F140000}"/>
    <cellStyle name="ALIGNMENT 11" xfId="34186" xr:uid="{00000000-0005-0000-0000-0000A0140000}"/>
    <cellStyle name="ALIGNMENT 2" xfId="34187" xr:uid="{00000000-0005-0000-0000-0000A1140000}"/>
    <cellStyle name="ALIGNMENT 3" xfId="34188" xr:uid="{00000000-0005-0000-0000-0000A2140000}"/>
    <cellStyle name="ALIGNMENT 4" xfId="34189" xr:uid="{00000000-0005-0000-0000-0000A3140000}"/>
    <cellStyle name="ALIGNMENT 5" xfId="34190" xr:uid="{00000000-0005-0000-0000-0000A4140000}"/>
    <cellStyle name="ALIGNMENT 6" xfId="34191" xr:uid="{00000000-0005-0000-0000-0000A5140000}"/>
    <cellStyle name="ALIGNMENT 7" xfId="34192" xr:uid="{00000000-0005-0000-0000-0000A6140000}"/>
    <cellStyle name="ALIGNMENT 8" xfId="34193" xr:uid="{00000000-0005-0000-0000-0000A7140000}"/>
    <cellStyle name="ALIGNMENT 9" xfId="34194" xr:uid="{00000000-0005-0000-0000-0000A8140000}"/>
    <cellStyle name="ARIAL" xfId="4191" xr:uid="{00000000-0005-0000-0000-0000A9140000}"/>
    <cellStyle name="Aþ" xfId="8612" xr:uid="{00000000-0005-0000-0000-0000AA140000}"/>
    <cellStyle name="Äþ" xfId="8613" xr:uid="{00000000-0005-0000-0000-0000AB140000}"/>
    <cellStyle name="Aþ_마곡보완" xfId="8614" xr:uid="{00000000-0005-0000-0000-0000AC140000}"/>
    <cellStyle name="Äþ_마곡보완" xfId="8615" xr:uid="{00000000-0005-0000-0000-0000AD140000}"/>
    <cellStyle name="Aþ_연다산1지구 공사비" xfId="8616" xr:uid="{00000000-0005-0000-0000-0000AE140000}"/>
    <cellStyle name="Aþ¸" xfId="4192" xr:uid="{00000000-0005-0000-0000-0000AF140000}"/>
    <cellStyle name="Aþ¸¶ [" xfId="8617" xr:uid="{00000000-0005-0000-0000-0000B0140000}"/>
    <cellStyle name="Äþ¸¶ [" xfId="8618" xr:uid="{00000000-0005-0000-0000-0000B1140000}"/>
    <cellStyle name="Aþ¸¶ [_마곡보완" xfId="8619" xr:uid="{00000000-0005-0000-0000-0000B2140000}"/>
    <cellStyle name="Äþ¸¶ [_마곡보완" xfId="8620" xr:uid="{00000000-0005-0000-0000-0000B3140000}"/>
    <cellStyle name="Aþ¸¶ [_연다산1지구 공사비" xfId="8621" xr:uid="{00000000-0005-0000-0000-0000B4140000}"/>
    <cellStyle name="ÄÞ¸¶ [0]_ °ßÀû±âÁØ FLOW " xfId="4193" xr:uid="{00000000-0005-0000-0000-0000B5140000}"/>
    <cellStyle name="AÞ¸¶ [0]_ 2ÆAAþº° " xfId="4194" xr:uid="{00000000-0005-0000-0000-0000B6140000}"/>
    <cellStyle name="ÄÞ¸¶ [0]_±×·¡ÇÁ (2)" xfId="4195" xr:uid="{00000000-0005-0000-0000-0000B7140000}"/>
    <cellStyle name="AÞ¸¶ [0]_¼oAa½CAu " xfId="8622" xr:uid="{00000000-0005-0000-0000-0000B8140000}"/>
    <cellStyle name="ÄÞ¸¶ [0]_¼öÃâ½ÇÀû " xfId="8623" xr:uid="{00000000-0005-0000-0000-0000B9140000}"/>
    <cellStyle name="AÞ¸¶ [0]_¼oAa½CAu  2" xfId="8913" xr:uid="{00000000-0005-0000-0000-0000BA140000}"/>
    <cellStyle name="ÄÞ¸¶ [0]_³»ºÎ°èÈ¹´ë ÃßÁ¤Â÷ÀÌ " xfId="4196" xr:uid="{00000000-0005-0000-0000-0000BB140000}"/>
    <cellStyle name="AÞ¸¶ [0]_³≫ºI°eE¹´e AßA¤A÷AI " xfId="4197" xr:uid="{00000000-0005-0000-0000-0000BC140000}"/>
    <cellStyle name="ÄÞ¸¶ [0]_³Ã¿¬ 4 " xfId="4198" xr:uid="{00000000-0005-0000-0000-0000BD140000}"/>
    <cellStyle name="AÞ¸¶ [0]_A¾CO½A¼³ " xfId="4199" xr:uid="{00000000-0005-0000-0000-0000BE140000}"/>
    <cellStyle name="ÄÞ¸¶ [0]_Á¾ÇÕÃ¶°ÅºÐ " xfId="8624" xr:uid="{00000000-0005-0000-0000-0000BF140000}"/>
    <cellStyle name="AÞ¸¶ [0]_AN°y(1.25) " xfId="8625" xr:uid="{00000000-0005-0000-0000-0000C0140000}"/>
    <cellStyle name="ÄÞ¸¶ [0]_ÃÑ°ýº¸°í-Ãß°¡Àý°¨ " xfId="4200" xr:uid="{00000000-0005-0000-0000-0000C1140000}"/>
    <cellStyle name="AÞ¸¶ [0]_AU¿ⓒ°øA¾2" xfId="4201" xr:uid="{00000000-0005-0000-0000-0000C2140000}"/>
    <cellStyle name="ÄÞ¸¶ [0]_INQUIRY ¿µ¾÷ÃßÁø " xfId="4202" xr:uid="{00000000-0005-0000-0000-0000C3140000}"/>
    <cellStyle name="AÞ¸¶ [0]_INQUIRY ¿μ¾÷AßAø " xfId="4203" xr:uid="{00000000-0005-0000-0000-0000C4140000}"/>
    <cellStyle name="ÄÞ¸¶ [0]_º¯°æ¹®Ã³_Àç¹«È°µ¿ " xfId="4204" xr:uid="{00000000-0005-0000-0000-0000C5140000}"/>
    <cellStyle name="AÞ¸¶ [0]_º≫¼± ±æ¾i±uºI ¼o·R Ay°eC￥ " xfId="4205" xr:uid="{00000000-0005-0000-0000-0000C6140000}"/>
    <cellStyle name="ÄÞ¸¶_ °ßÀû±âÁØ FLOW " xfId="4206" xr:uid="{00000000-0005-0000-0000-0000C7140000}"/>
    <cellStyle name="AÞ¸¶_ 2ÆAAþº° " xfId="4207" xr:uid="{00000000-0005-0000-0000-0000C8140000}"/>
    <cellStyle name="ÄÞ¸¶_±×·¡ÇÁ (2)" xfId="4208" xr:uid="{00000000-0005-0000-0000-0000C9140000}"/>
    <cellStyle name="AÞ¸¶_¼oAa½CAu " xfId="8626" xr:uid="{00000000-0005-0000-0000-0000CA140000}"/>
    <cellStyle name="ÄÞ¸¶_¼öÃâ½ÇÀû " xfId="8627" xr:uid="{00000000-0005-0000-0000-0000CB140000}"/>
    <cellStyle name="AÞ¸¶_¼oAa½CAu  2" xfId="8914" xr:uid="{00000000-0005-0000-0000-0000CC140000}"/>
    <cellStyle name="ÄÞ¸¶_³»ºÎ°èÈ¹´ë ÃßÁ¤Â÷ÀÌ " xfId="4209" xr:uid="{00000000-0005-0000-0000-0000CD140000}"/>
    <cellStyle name="AÞ¸¶_³≫ºI°eE¹´e AßA¤A÷AI " xfId="4210" xr:uid="{00000000-0005-0000-0000-0000CE140000}"/>
    <cellStyle name="ÄÞ¸¶_³Ã¿¬ 4 " xfId="4211" xr:uid="{00000000-0005-0000-0000-0000CF140000}"/>
    <cellStyle name="AÞ¸¶_A¾CO½A¼³ " xfId="4212" xr:uid="{00000000-0005-0000-0000-0000D0140000}"/>
    <cellStyle name="ÄÞ¸¶_Á¾ÇÕÃ¶°ÅºÐ " xfId="8628" xr:uid="{00000000-0005-0000-0000-0000D1140000}"/>
    <cellStyle name="AÞ¸¶_AN°y(1.25) " xfId="8629" xr:uid="{00000000-0005-0000-0000-0000D2140000}"/>
    <cellStyle name="ÄÞ¸¶_ÃÑ°ýº¸°í-Ãß°¡Àý°¨ " xfId="4213" xr:uid="{00000000-0005-0000-0000-0000D3140000}"/>
    <cellStyle name="AÞ¸¶_AU¿ⓒ°øA¾2" xfId="4214" xr:uid="{00000000-0005-0000-0000-0000D4140000}"/>
    <cellStyle name="ÄÞ¸¶_INQUIRY ¿µ¾÷ÃßÁø " xfId="4215" xr:uid="{00000000-0005-0000-0000-0000D5140000}"/>
    <cellStyle name="AÞ¸¶_INQUIRY ¿μ¾÷AßAø " xfId="4216" xr:uid="{00000000-0005-0000-0000-0000D6140000}"/>
    <cellStyle name="ÄÞ¸¶_º¯°æ¹®Ã³_Àç¹«È°µ¿ " xfId="4217" xr:uid="{00000000-0005-0000-0000-0000D7140000}"/>
    <cellStyle name="AÞ¸¶_º≫¼± ±æ¾i±uºI ¼o·R Ay°eC￥ " xfId="4218" xr:uid="{00000000-0005-0000-0000-0000D8140000}"/>
    <cellStyle name="Au¸r " xfId="4219" xr:uid="{00000000-0005-0000-0000-0000D9140000}"/>
    <cellStyle name="Au¸r¼" xfId="4220" xr:uid="{00000000-0005-0000-0000-0000DA140000}"/>
    <cellStyle name="BA" xfId="4221" xr:uid="{00000000-0005-0000-0000-0000DB140000}"/>
    <cellStyle name="Background" xfId="8630" xr:uid="{00000000-0005-0000-0000-0000DC140000}"/>
    <cellStyle name="Bad" xfId="4222" xr:uid="{00000000-0005-0000-0000-0000DD140000}"/>
    <cellStyle name="body" xfId="2448" xr:uid="{00000000-0005-0000-0000-0000DE140000}"/>
    <cellStyle name="Body 10" xfId="34195" xr:uid="{00000000-0005-0000-0000-0000DF140000}"/>
    <cellStyle name="Body 11" xfId="34196" xr:uid="{00000000-0005-0000-0000-0000E0140000}"/>
    <cellStyle name="Body 12" xfId="8631" xr:uid="{00000000-0005-0000-0000-0000E1140000}"/>
    <cellStyle name="Body 2" xfId="34197" xr:uid="{00000000-0005-0000-0000-0000E2140000}"/>
    <cellStyle name="Body 3" xfId="34198" xr:uid="{00000000-0005-0000-0000-0000E3140000}"/>
    <cellStyle name="Body 4" xfId="34199" xr:uid="{00000000-0005-0000-0000-0000E4140000}"/>
    <cellStyle name="Body 5" xfId="34200" xr:uid="{00000000-0005-0000-0000-0000E5140000}"/>
    <cellStyle name="Body 6" xfId="34201" xr:uid="{00000000-0005-0000-0000-0000E6140000}"/>
    <cellStyle name="Body 7" xfId="34202" xr:uid="{00000000-0005-0000-0000-0000E7140000}"/>
    <cellStyle name="Body 8" xfId="34203" xr:uid="{00000000-0005-0000-0000-0000E8140000}"/>
    <cellStyle name="Body 9" xfId="34204" xr:uid="{00000000-0005-0000-0000-0000E9140000}"/>
    <cellStyle name="BoldHdr" xfId="8632" xr:uid="{00000000-0005-0000-0000-0000EA140000}"/>
    <cellStyle name="C" xfId="4223" xr:uid="{00000000-0005-0000-0000-0000EB140000}"/>
    <cellStyle name="C_공사현황" xfId="4224" xr:uid="{00000000-0005-0000-0000-0000EC140000}"/>
    <cellStyle name="C¡" xfId="8633" xr:uid="{00000000-0005-0000-0000-0000ED140000}"/>
    <cellStyle name="C¡IA¨ª_¡ic¨u¡A¨￢I¨￢¡Æ AN¡Æe " xfId="4225" xr:uid="{00000000-0005-0000-0000-0000EE140000}"/>
    <cellStyle name="C¡ÍA¨ª_¡íc¨ú¡À¨¬I¨¬¡Æ AN¡Æe " xfId="4226" xr:uid="{00000000-0005-0000-0000-0000EF140000}"/>
    <cellStyle name="C¡IA¨ª_￠?￥i¨u¡ACoEⓒ÷ " xfId="4227" xr:uid="{00000000-0005-0000-0000-0000F0140000}"/>
    <cellStyle name="C¡ÍA¨ª_¢¯¥ì¨ú¡ÀCoE©÷ " xfId="4228" xr:uid="{00000000-0005-0000-0000-0000F1140000}"/>
    <cellStyle name="C¡IA¨ª_0N-HANDLING " xfId="4229" xr:uid="{00000000-0005-0000-0000-0000F2140000}"/>
    <cellStyle name="C¡ÍA¨ª_0N-HANDLING " xfId="4230" xr:uid="{00000000-0005-0000-0000-0000F3140000}"/>
    <cellStyle name="C¡IA¨ª_5-1¡¾￠´¡Æi " xfId="4231" xr:uid="{00000000-0005-0000-0000-0000F4140000}"/>
    <cellStyle name="C¡ÍA¨ª_5-1¡¾¢´¡Æi " xfId="4232" xr:uid="{00000000-0005-0000-0000-0000F5140000}"/>
    <cellStyle name="C¡IA¨ª_Ay¡ÆeC¡I(2￠?u) " xfId="4233" xr:uid="{00000000-0005-0000-0000-0000F6140000}"/>
    <cellStyle name="C¡ÍA¨ª_Ay¡ÆeC¡Í(2¢¯u) " xfId="4234" xr:uid="{00000000-0005-0000-0000-0000F7140000}"/>
    <cellStyle name="C¡IA¨ª_Sheet1_0N-HANDLING " xfId="4235" xr:uid="{00000000-0005-0000-0000-0000F8140000}"/>
    <cellStyle name="C¡ÍA¨ª_Sheet1_0N-HANDLING " xfId="4236" xr:uid="{00000000-0005-0000-0000-0000F9140000}"/>
    <cellStyle name="C¢®IA¡§¨£_¡§u¢®¨úAoAc¢®¨¡i_¨Ï©ª¢®i¡§¡þI¢®¨¡eE¨Ïo¡Ë¡Íe A¨Ï¡þA¡Ë¢¥A¢®AAI " xfId="4237" xr:uid="{00000000-0005-0000-0000-0000FA140000}"/>
    <cellStyle name="C￥" xfId="8634" xr:uid="{00000000-0005-0000-0000-0000FB140000}"/>
    <cellStyle name="Ç¥" xfId="8635" xr:uid="{00000000-0005-0000-0000-0000FC140000}"/>
    <cellStyle name="C￥_마곡보완" xfId="8636" xr:uid="{00000000-0005-0000-0000-0000FD140000}"/>
    <cellStyle name="Ç¥_마곡보완" xfId="8637" xr:uid="{00000000-0005-0000-0000-0000FE140000}"/>
    <cellStyle name="C￥_연다산1지구 공사비" xfId="8638" xr:uid="{00000000-0005-0000-0000-0000FF140000}"/>
    <cellStyle name="C￥AØ_  FAB AIA¤  " xfId="2449" xr:uid="{00000000-0005-0000-0000-000000150000}"/>
    <cellStyle name="Ç¥ÁØ_´ç¿ùÃßÁø°èÈ¹" xfId="4238" xr:uid="{00000000-0005-0000-0000-000001150000}"/>
    <cellStyle name="C￥AØ_¸AAa.¼OAI " xfId="8639" xr:uid="{00000000-0005-0000-0000-000002150000}"/>
    <cellStyle name="Ç¥ÁØ_»ç¾÷ºÎº° ÃÑ°è " xfId="4239" xr:uid="{00000000-0005-0000-0000-000003150000}"/>
    <cellStyle name="C￥AØ_≫c¾÷ºIº° AN°e " xfId="4240" xr:uid="{00000000-0005-0000-0000-000004150000}"/>
    <cellStyle name="Ç¥ÁØ_°ø»çºñ¿¹»ê¼­ " xfId="4241" xr:uid="{00000000-0005-0000-0000-000005150000}"/>
    <cellStyle name="C￥AØ_0N-HANDLING " xfId="4242" xr:uid="{00000000-0005-0000-0000-000006150000}"/>
    <cellStyle name="Ç¥ÁØ_0N-HANDLING " xfId="4243" xr:uid="{00000000-0005-0000-0000-000007150000}"/>
    <cellStyle name="C￥AØ_¼±AoAc°i_1_³≫ºI°eE¹´e AßA¤A÷AI " xfId="4244" xr:uid="{00000000-0005-0000-0000-000008150000}"/>
    <cellStyle name="Ç¥ÁØ_¼±ÅõÀç°í_³»ºÎ°èÈ¹´ë ÃßÁ¤Â÷ÀÌ " xfId="4245" xr:uid="{00000000-0005-0000-0000-000009150000}"/>
    <cellStyle name="C￥AØ_¼±AoAc°i_³≫ºI°eE¹´e AßA¤A÷AI " xfId="4246" xr:uid="{00000000-0005-0000-0000-00000A150000}"/>
    <cellStyle name="Ç¥ÁØ_¼ö¾ÐÁý°è_½ÃÇà´ëºñÇ¥ " xfId="4247" xr:uid="{00000000-0005-0000-0000-00000B150000}"/>
    <cellStyle name="C￥AØ_¼OAIA÷ (2)_1_³≫ºI°eE¹´e AßA¤A÷AI " xfId="4248" xr:uid="{00000000-0005-0000-0000-00000C150000}"/>
    <cellStyle name="Ç¥ÁØ_¼ÕÀÍÂ÷ (2)_³»ºÎ°èÈ¹´ë ÃßÁ¤Â÷ÀÌ " xfId="4249" xr:uid="{00000000-0005-0000-0000-00000D150000}"/>
    <cellStyle name="C￥AØ_¼OAIA÷ (2)_³≫ºI°eE¹´e AßA¤A÷AI " xfId="4250" xr:uid="{00000000-0005-0000-0000-00000E150000}"/>
    <cellStyle name="Ç¥ÁØ_¼ÕÀÍÂ÷ÀÌ ¿øÀÎ " xfId="4251" xr:uid="{00000000-0005-0000-0000-00000F150000}"/>
    <cellStyle name="C￥AØ_¾c½A " xfId="4252" xr:uid="{00000000-0005-0000-0000-000010150000}"/>
    <cellStyle name="Ç¥ÁØ_¾ç½Ä " xfId="4253" xr:uid="{00000000-0005-0000-0000-000011150000}"/>
    <cellStyle name="C￥AØ_³≫ºI°eE¹´e AßA¤A÷AI " xfId="4254" xr:uid="{00000000-0005-0000-0000-000012150000}"/>
    <cellStyle name="Ç¥ÁØ_³Ã¿¬ 4 " xfId="4255" xr:uid="{00000000-0005-0000-0000-000013150000}"/>
    <cellStyle name="C￥AØ_5-1±¤°i " xfId="4256" xr:uid="{00000000-0005-0000-0000-000014150000}"/>
    <cellStyle name="Ç¥ÁØ_5-1±¤°í " xfId="4257" xr:uid="{00000000-0005-0000-0000-000015150000}"/>
    <cellStyle name="C￥AØ_5-1±¤°i _6RCB1 " xfId="4258" xr:uid="{00000000-0005-0000-0000-000016150000}"/>
    <cellStyle name="Ç¥ÁØ_5-1±¤°í _Çö´ë¾÷¹«ÃßÁø " xfId="4259" xr:uid="{00000000-0005-0000-0000-000017150000}"/>
    <cellStyle name="C￥AØ_5E￡±a_6RCB1 " xfId="4260" xr:uid="{00000000-0005-0000-0000-000018150000}"/>
    <cellStyle name="Ç¥ÁØ_7°èÈ¹ " xfId="4261" xr:uid="{00000000-0005-0000-0000-000019150000}"/>
    <cellStyle name="C￥AØ_A¸≫cºÐ_³≫ºI°eE¹´e AßA¤A÷AI " xfId="4262" xr:uid="{00000000-0005-0000-0000-00001A150000}"/>
    <cellStyle name="Ç¥ÁØ_Å¥ºñÅ¬" xfId="8640" xr:uid="{00000000-0005-0000-0000-00001B150000}"/>
    <cellStyle name="C￥AØ_A¾CO½A¼³ _광케이블피스표" xfId="8641" xr:uid="{00000000-0005-0000-0000-00001C150000}"/>
    <cellStyle name="Ç¥ÁØ_Á¾ÇÕ½Å¼³ _광케이블피스표" xfId="8642" xr:uid="{00000000-0005-0000-0000-00001D150000}"/>
    <cellStyle name="C￥AØ_A¾CO½A¼³ _광케이블피스표 2" xfId="8915" xr:uid="{00000000-0005-0000-0000-00001E150000}"/>
    <cellStyle name="Ç¥ÁØ_Á¾ÇÕ½Å¼³ _광케이블피스표_★100527-02-002(조서)" xfId="8643" xr:uid="{00000000-0005-0000-0000-00001F150000}"/>
    <cellStyle name="C￥AØ_A¾CO½A¼³ _광케이블피스표_★100527-02-002(조서) 2" xfId="8916" xr:uid="{00000000-0005-0000-0000-000020150000}"/>
    <cellStyle name="Ç¥ÁØ_Á¾ÇÕ½Å¼³ _광케이블피스표_100115-02-001(조서)" xfId="8644" xr:uid="{00000000-0005-0000-0000-000021150000}"/>
    <cellStyle name="C￥AØ_A¾CO½A¼³ _광케이블피스표_100115-02-001(조서) 2" xfId="8917" xr:uid="{00000000-0005-0000-0000-000022150000}"/>
    <cellStyle name="Ç¥ÁØ_Á¾ÇÕ½Å¼³ _광케이블피스표_12월정산내역서" xfId="8645" xr:uid="{00000000-0005-0000-0000-000023150000}"/>
    <cellStyle name="C￥AØ_A¾CO½A¼³ _광케이블피스표_12월정산내역서 2" xfId="8918" xr:uid="{00000000-0005-0000-0000-000024150000}"/>
    <cellStyle name="Ç¥ÁØ_Á¾ÇÕ½Å¼³ _광케이블피스표_2003.7" xfId="8646" xr:uid="{00000000-0005-0000-0000-000025150000}"/>
    <cellStyle name="C￥AØ_A¾CO½A¼³ _광케이블피스표_2003.7 2" xfId="8919" xr:uid="{00000000-0005-0000-0000-000026150000}"/>
    <cellStyle name="Ç¥ÁØ_Á¾ÇÕ½Å¼³ _광케이블피스표_2003.7_★100527-02-002(조서)" xfId="8647" xr:uid="{00000000-0005-0000-0000-000027150000}"/>
    <cellStyle name="C￥AØ_A¾CO½A¼³ _광케이블피스표_2003.7_★100527-02-002(조서) 2" xfId="8920" xr:uid="{00000000-0005-0000-0000-000028150000}"/>
    <cellStyle name="Ç¥ÁØ_Á¾ÇÕ½Å¼³ _광케이블피스표_2003.7_100115-02-001(조서)" xfId="8648" xr:uid="{00000000-0005-0000-0000-000029150000}"/>
    <cellStyle name="C￥AØ_A¾CO½A¼³ _광케이블피스표_2003.7_100115-02-001(조서) 2" xfId="8921" xr:uid="{00000000-0005-0000-0000-00002A150000}"/>
    <cellStyle name="Ç¥ÁØ_Á¾ÇÕ½Å¼³ _광케이블피스표_2003.7_Xl0000079" xfId="8651" xr:uid="{00000000-0005-0000-0000-00002B150000}"/>
    <cellStyle name="C￥AØ_A¾CO½A¼³ _광케이블피스표_2003.7_Xl0000079 2" xfId="8924" xr:uid="{00000000-0005-0000-0000-00002C150000}"/>
    <cellStyle name="Ç¥ÁØ_Á¾ÇÕ½Å¼³ _광케이블피스표_2003.7_하나(2003)" xfId="8649" xr:uid="{00000000-0005-0000-0000-00002D150000}"/>
    <cellStyle name="C￥AØ_A¾CO½A¼³ _광케이블피스표_2003.7_하나(2003) 2" xfId="8922" xr:uid="{00000000-0005-0000-0000-00002E150000}"/>
    <cellStyle name="Ç¥ÁØ_Á¾ÇÕ½Å¼³ _광케이블피스표_2003.7_하나가격결정 6" xfId="8650" xr:uid="{00000000-0005-0000-0000-00002F150000}"/>
    <cellStyle name="C￥AØ_A¾CO½A¼³ _광케이블피스표_2003.7_하나가격결정 6 2" xfId="8923" xr:uid="{00000000-0005-0000-0000-000030150000}"/>
    <cellStyle name="Ç¥ÁØ_Á¾ÇÕ½Å¼³ _광케이블피스표_2003년" xfId="8652" xr:uid="{00000000-0005-0000-0000-000031150000}"/>
    <cellStyle name="C￥AØ_A¾CO½A¼³ _광케이블피스표_2003년 2" xfId="8925" xr:uid="{00000000-0005-0000-0000-000032150000}"/>
    <cellStyle name="Ç¥ÁØ_Á¾ÇÕ½Å¼³ _광케이블피스표_2003년_★100527-02-002(조서)" xfId="8653" xr:uid="{00000000-0005-0000-0000-000033150000}"/>
    <cellStyle name="C￥AØ_A¾CO½A¼³ _광케이블피스표_2003년_★100527-02-002(조서) 2" xfId="8926" xr:uid="{00000000-0005-0000-0000-000034150000}"/>
    <cellStyle name="Ç¥ÁØ_Á¾ÇÕ½Å¼³ _광케이블피스표_2003년_100115-02-001(조서)" xfId="8654" xr:uid="{00000000-0005-0000-0000-000035150000}"/>
    <cellStyle name="C￥AØ_A¾CO½A¼³ _광케이블피스표_2003년_100115-02-001(조서) 2" xfId="8927" xr:uid="{00000000-0005-0000-0000-000036150000}"/>
    <cellStyle name="Ç¥ÁØ_Á¾ÇÕ½Å¼³ _광케이블피스표_2003년_Xl0000079" xfId="8657" xr:uid="{00000000-0005-0000-0000-000037150000}"/>
    <cellStyle name="C￥AØ_A¾CO½A¼³ _광케이블피스표_2003년_Xl0000079 2" xfId="8930" xr:uid="{00000000-0005-0000-0000-000038150000}"/>
    <cellStyle name="Ç¥ÁØ_Á¾ÇÕ½Å¼³ _광케이블피스표_2003년_하나(2003)" xfId="8655" xr:uid="{00000000-0005-0000-0000-000039150000}"/>
    <cellStyle name="C￥AØ_A¾CO½A¼³ _광케이블피스표_2003년_하나(2003) 2" xfId="8928" xr:uid="{00000000-0005-0000-0000-00003A150000}"/>
    <cellStyle name="Ç¥ÁØ_Á¾ÇÕ½Å¼³ _광케이블피스표_2003년_하나가격결정 6" xfId="8656" xr:uid="{00000000-0005-0000-0000-00003B150000}"/>
    <cellStyle name="C￥AØ_A¾CO½A¼³ _광케이블피스표_2003년_하나가격결정 6 2" xfId="8929" xr:uid="{00000000-0005-0000-0000-00003C150000}"/>
    <cellStyle name="Ç¥ÁØ_Á¾ÇÕ½Å¼³ _광케이블피스표_Xl0000079" xfId="8672" xr:uid="{00000000-0005-0000-0000-00003D150000}"/>
    <cellStyle name="C￥AØ_A¾CO½A¼³ _광케이블피스표_Xl0000079 2" xfId="8945" xr:uid="{00000000-0005-0000-0000-00003E150000}"/>
    <cellStyle name="Ç¥ÁØ_Á¾ÇÕ½Å¼³ _광케이블피스표_공릉동시영123단지" xfId="8658" xr:uid="{00000000-0005-0000-0000-00003F150000}"/>
    <cellStyle name="C￥AØ_A¾CO½A¼³ _광케이블피스표_공릉동시영123단지 2" xfId="8931" xr:uid="{00000000-0005-0000-0000-000040150000}"/>
    <cellStyle name="Ç¥ÁØ_Á¾ÇÕ½Å¼³ _광케이블피스표_드림1차정산" xfId="8659" xr:uid="{00000000-0005-0000-0000-000041150000}"/>
    <cellStyle name="C￥AØ_A¾CO½A¼³ _광케이블피스표_드림1차정산 2" xfId="8932" xr:uid="{00000000-0005-0000-0000-000042150000}"/>
    <cellStyle name="Ç¥ÁØ_Á¾ÇÕ½Å¼³ _광케이블피스표_드림테크MACA절체형" xfId="8660" xr:uid="{00000000-0005-0000-0000-000043150000}"/>
    <cellStyle name="C￥AØ_A¾CO½A¼³ _광케이블피스표_드림테크MACA절체형 2" xfId="8933" xr:uid="{00000000-0005-0000-0000-000044150000}"/>
    <cellStyle name="Ç¥ÁØ_Á¾ÇÕ½Å¼³ _광케이블피스표_발주" xfId="8661" xr:uid="{00000000-0005-0000-0000-000045150000}"/>
    <cellStyle name="C￥AØ_A¾CO½A¼³ _광케이블피스표_발주 2" xfId="8934" xr:uid="{00000000-0005-0000-0000-000046150000}"/>
    <cellStyle name="Ç¥ÁØ_Á¾ÇÕ½Å¼³ _광케이블피스표_발주_★100527-02-002(조서)" xfId="8662" xr:uid="{00000000-0005-0000-0000-000047150000}"/>
    <cellStyle name="C￥AØ_A¾CO½A¼³ _광케이블피스표_발주_★100527-02-002(조서) 2" xfId="8935" xr:uid="{00000000-0005-0000-0000-000048150000}"/>
    <cellStyle name="Ç¥ÁØ_Á¾ÇÕ½Å¼³ _광케이블피스표_발주_100115-02-001(조서)" xfId="8663" xr:uid="{00000000-0005-0000-0000-000049150000}"/>
    <cellStyle name="C￥AØ_A¾CO½A¼³ _광케이블피스표_발주_100115-02-001(조서) 2" xfId="8936" xr:uid="{00000000-0005-0000-0000-00004A150000}"/>
    <cellStyle name="Ç¥ÁØ_Á¾ÇÕ½Å¼³ _광케이블피스표_발주_Xl0000079" xfId="8666" xr:uid="{00000000-0005-0000-0000-00004B150000}"/>
    <cellStyle name="C￥AØ_A¾CO½A¼³ _광케이블피스표_발주_Xl0000079 2" xfId="8939" xr:uid="{00000000-0005-0000-0000-00004C150000}"/>
    <cellStyle name="Ç¥ÁØ_Á¾ÇÕ½Å¼³ _광케이블피스표_발주_하나(2003)" xfId="8664" xr:uid="{00000000-0005-0000-0000-00004D150000}"/>
    <cellStyle name="C￥AØ_A¾CO½A¼³ _광케이블피스표_발주_하나(2003) 2" xfId="8937" xr:uid="{00000000-0005-0000-0000-00004E150000}"/>
    <cellStyle name="Ç¥ÁØ_Á¾ÇÕ½Å¼³ _광케이블피스표_발주_하나가격결정 6" xfId="8665" xr:uid="{00000000-0005-0000-0000-00004F150000}"/>
    <cellStyle name="C￥AØ_A¾CO½A¼³ _광케이블피스표_발주_하나가격결정 6 2" xfId="8938" xr:uid="{00000000-0005-0000-0000-000050150000}"/>
    <cellStyle name="Ç¥ÁØ_Á¾ÇÕ½Å¼³ _광케이블피스표_상5벽산아파트" xfId="8667" xr:uid="{00000000-0005-0000-0000-000051150000}"/>
    <cellStyle name="C￥AØ_A¾CO½A¼³ _광케이블피스표_상5벽산아파트 2" xfId="8940" xr:uid="{00000000-0005-0000-0000-000052150000}"/>
    <cellStyle name="Ç¥ÁØ_Á¾ÇÕ½Å¼³ _광케이블피스표_중앙하이츠1차" xfId="8668" xr:uid="{00000000-0005-0000-0000-000053150000}"/>
    <cellStyle name="C￥AØ_A¾CO½A¼³ _광케이블피스표_중앙하이츠1차 2" xfId="8941" xr:uid="{00000000-0005-0000-0000-000054150000}"/>
    <cellStyle name="Ç¥ÁØ_Á¾ÇÕ½Å¼³ _광케이블피스표_중앙하이츠2차" xfId="8669" xr:uid="{00000000-0005-0000-0000-000055150000}"/>
    <cellStyle name="C￥AØ_A¾CO½A¼³ _광케이블피스표_중앙하이츠2차 2" xfId="8942" xr:uid="{00000000-0005-0000-0000-000056150000}"/>
    <cellStyle name="Ç¥ÁØ_Á¾ÇÕ½Å¼³ _광케이블피스표_하나(2003)" xfId="8670" xr:uid="{00000000-0005-0000-0000-000057150000}"/>
    <cellStyle name="C￥AØ_A¾CO½A¼³ _광케이블피스표_하나(2003) 2" xfId="8943" xr:uid="{00000000-0005-0000-0000-000058150000}"/>
    <cellStyle name="Ç¥ÁØ_Á¾ÇÕ½Å¼³ _광케이블피스표_하나가격결정 6" xfId="8671" xr:uid="{00000000-0005-0000-0000-000059150000}"/>
    <cellStyle name="C￥AØ_A¾CO½A¼³ _광케이블피스표_하나가격결정 6 2" xfId="8944" xr:uid="{00000000-0005-0000-0000-00005A150000}"/>
    <cellStyle name="Ç¥ÁØ_Á¾ÇÕÃ¶°ÅºÐ " xfId="8673" xr:uid="{00000000-0005-0000-0000-00005B150000}"/>
    <cellStyle name="C￥AØ_A¾COA¶°AºÐ  2" xfId="8946" xr:uid="{00000000-0005-0000-0000-00005C150000}"/>
    <cellStyle name="Ç¥ÁØ_Á¾ÇÕÃ¶°ÅºÐ _광케이블피스표" xfId="8674" xr:uid="{00000000-0005-0000-0000-00005D150000}"/>
    <cellStyle name="C￥AØ_A¾COA¶°AºÐ _광케이블피스표 2" xfId="8947" xr:uid="{00000000-0005-0000-0000-00005E150000}"/>
    <cellStyle name="Ç¥ÁØ_Á¾ÇÕÃ¶°ÅºÐ _광케이블피스표_★100527-02-002(조서)" xfId="8675" xr:uid="{00000000-0005-0000-0000-00005F150000}"/>
    <cellStyle name="C￥AØ_A¾COA¶°AºÐ _광케이블피스표_★100527-02-002(조서) 2" xfId="8948" xr:uid="{00000000-0005-0000-0000-000060150000}"/>
    <cellStyle name="Ç¥ÁØ_Á¾ÇÕÃ¶°ÅºÐ _광케이블피스표_100115-02-001(조서)" xfId="8676" xr:uid="{00000000-0005-0000-0000-000061150000}"/>
    <cellStyle name="C￥AØ_A¾COA¶°AºÐ _광케이블피스표_100115-02-001(조서) 2" xfId="8949" xr:uid="{00000000-0005-0000-0000-000062150000}"/>
    <cellStyle name="Ç¥ÁØ_Á¾ÇÕÃ¶°ÅºÐ _광케이블피스표_12월정산내역서" xfId="8677" xr:uid="{00000000-0005-0000-0000-000063150000}"/>
    <cellStyle name="C￥AØ_A¾COA¶°AºÐ _광케이블피스표_12월정산내역서 2" xfId="8950" xr:uid="{00000000-0005-0000-0000-000064150000}"/>
    <cellStyle name="Ç¥ÁØ_Á¾ÇÕÃ¶°ÅºÐ _광케이블피스표_2003.7" xfId="8678" xr:uid="{00000000-0005-0000-0000-000065150000}"/>
    <cellStyle name="C￥AØ_A¾COA¶°AºÐ _광케이블피스표_2003.7 2" xfId="8951" xr:uid="{00000000-0005-0000-0000-000066150000}"/>
    <cellStyle name="Ç¥ÁØ_Á¾ÇÕÃ¶°ÅºÐ _광케이블피스표_2003.7_★100527-02-002(조서)" xfId="8679" xr:uid="{00000000-0005-0000-0000-000067150000}"/>
    <cellStyle name="C￥AØ_A¾COA¶°AºÐ _광케이블피스표_2003.7_★100527-02-002(조서) 2" xfId="8952" xr:uid="{00000000-0005-0000-0000-000068150000}"/>
    <cellStyle name="Ç¥ÁØ_Á¾ÇÕÃ¶°ÅºÐ _광케이블피스표_2003.7_100115-02-001(조서)" xfId="8680" xr:uid="{00000000-0005-0000-0000-000069150000}"/>
    <cellStyle name="C￥AØ_A¾COA¶°AºÐ _광케이블피스표_2003.7_100115-02-001(조서) 2" xfId="8953" xr:uid="{00000000-0005-0000-0000-00006A150000}"/>
    <cellStyle name="Ç¥ÁØ_Á¾ÇÕÃ¶°ÅºÐ _광케이블피스표_2003.7_Xl0000079" xfId="8683" xr:uid="{00000000-0005-0000-0000-00006B150000}"/>
    <cellStyle name="C￥AØ_A¾COA¶°AºÐ _광케이블피스표_2003.7_Xl0000079 2" xfId="8956" xr:uid="{00000000-0005-0000-0000-00006C150000}"/>
    <cellStyle name="Ç¥ÁØ_Á¾ÇÕÃ¶°ÅºÐ _광케이블피스표_2003.7_하나(2003)" xfId="8681" xr:uid="{00000000-0005-0000-0000-00006D150000}"/>
    <cellStyle name="C￥AØ_A¾COA¶°AºÐ _광케이블피스표_2003.7_하나(2003) 2" xfId="8954" xr:uid="{00000000-0005-0000-0000-00006E150000}"/>
    <cellStyle name="Ç¥ÁØ_Á¾ÇÕÃ¶°ÅºÐ _광케이블피스표_2003.7_하나가격결정 6" xfId="8682" xr:uid="{00000000-0005-0000-0000-00006F150000}"/>
    <cellStyle name="C￥AØ_A¾COA¶°AºÐ _광케이블피스표_2003.7_하나가격결정 6 2" xfId="8955" xr:uid="{00000000-0005-0000-0000-000070150000}"/>
    <cellStyle name="Ç¥ÁØ_Á¾ÇÕÃ¶°ÅºÐ _광케이블피스표_2003년" xfId="8684" xr:uid="{00000000-0005-0000-0000-000071150000}"/>
    <cellStyle name="C￥AØ_A¾COA¶°AºÐ _광케이블피스표_2003년 2" xfId="8957" xr:uid="{00000000-0005-0000-0000-000072150000}"/>
    <cellStyle name="Ç¥ÁØ_Á¾ÇÕÃ¶°ÅºÐ _광케이블피스표_2003년_★100527-02-002(조서)" xfId="8685" xr:uid="{00000000-0005-0000-0000-000073150000}"/>
    <cellStyle name="C￥AØ_A¾COA¶°AºÐ _광케이블피스표_2003년_★100527-02-002(조서) 2" xfId="8958" xr:uid="{00000000-0005-0000-0000-000074150000}"/>
    <cellStyle name="Ç¥ÁØ_Á¾ÇÕÃ¶°ÅºÐ _광케이블피스표_2003년_100115-02-001(조서)" xfId="8686" xr:uid="{00000000-0005-0000-0000-000075150000}"/>
    <cellStyle name="C￥AØ_A¾COA¶°AºÐ _광케이블피스표_2003년_100115-02-001(조서) 2" xfId="8959" xr:uid="{00000000-0005-0000-0000-000076150000}"/>
    <cellStyle name="Ç¥ÁØ_Á¾ÇÕÃ¶°ÅºÐ _광케이블피스표_2003년_Xl0000079" xfId="8689" xr:uid="{00000000-0005-0000-0000-000077150000}"/>
    <cellStyle name="C￥AØ_A¾COA¶°AºÐ _광케이블피스표_2003년_Xl0000079 2" xfId="8962" xr:uid="{00000000-0005-0000-0000-000078150000}"/>
    <cellStyle name="Ç¥ÁØ_Á¾ÇÕÃ¶°ÅºÐ _광케이블피스표_2003년_하나(2003)" xfId="8687" xr:uid="{00000000-0005-0000-0000-000079150000}"/>
    <cellStyle name="C￥AØ_A¾COA¶°AºÐ _광케이블피스표_2003년_하나(2003) 2" xfId="8960" xr:uid="{00000000-0005-0000-0000-00007A150000}"/>
    <cellStyle name="Ç¥ÁØ_Á¾ÇÕÃ¶°ÅºÐ _광케이블피스표_2003년_하나가격결정 6" xfId="8688" xr:uid="{00000000-0005-0000-0000-00007B150000}"/>
    <cellStyle name="C￥AØ_A¾COA¶°AºÐ _광케이블피스표_2003년_하나가격결정 6 2" xfId="8961" xr:uid="{00000000-0005-0000-0000-00007C150000}"/>
    <cellStyle name="Ç¥ÁØ_Á¾ÇÕÃ¶°ÅºÐ _광케이블피스표_Xl0000079" xfId="8704" xr:uid="{00000000-0005-0000-0000-00007D150000}"/>
    <cellStyle name="C￥AØ_A¾COA¶°AºÐ _광케이블피스표_Xl0000079 2" xfId="8977" xr:uid="{00000000-0005-0000-0000-00007E150000}"/>
    <cellStyle name="Ç¥ÁØ_Á¾ÇÕÃ¶°ÅºÐ _광케이블피스표_공릉동시영123단지" xfId="8690" xr:uid="{00000000-0005-0000-0000-00007F150000}"/>
    <cellStyle name="C￥AØ_A¾COA¶°AºÐ _광케이블피스표_공릉동시영123단지 2" xfId="8963" xr:uid="{00000000-0005-0000-0000-000080150000}"/>
    <cellStyle name="Ç¥ÁØ_Á¾ÇÕÃ¶°ÅºÐ _광케이블피스표_드림1차정산" xfId="8691" xr:uid="{00000000-0005-0000-0000-000081150000}"/>
    <cellStyle name="C￥AØ_A¾COA¶°AºÐ _광케이블피스표_드림1차정산 2" xfId="8964" xr:uid="{00000000-0005-0000-0000-000082150000}"/>
    <cellStyle name="Ç¥ÁØ_Á¾ÇÕÃ¶°ÅºÐ _광케이블피스표_드림테크MACA절체형" xfId="8692" xr:uid="{00000000-0005-0000-0000-000083150000}"/>
    <cellStyle name="C￥AØ_A¾COA¶°AºÐ _광케이블피스표_드림테크MACA절체형 2" xfId="8965" xr:uid="{00000000-0005-0000-0000-000084150000}"/>
    <cellStyle name="Ç¥ÁØ_Á¾ÇÕÃ¶°ÅºÐ _광케이블피스표_발주" xfId="8693" xr:uid="{00000000-0005-0000-0000-000085150000}"/>
    <cellStyle name="C￥AØ_A¾COA¶°AºÐ _광케이블피스표_발주 2" xfId="8966" xr:uid="{00000000-0005-0000-0000-000086150000}"/>
    <cellStyle name="Ç¥ÁØ_Á¾ÇÕÃ¶°ÅºÐ _광케이블피스표_발주_★100527-02-002(조서)" xfId="8694" xr:uid="{00000000-0005-0000-0000-000087150000}"/>
    <cellStyle name="C￥AØ_A¾COA¶°AºÐ _광케이블피스표_발주_★100527-02-002(조서) 2" xfId="8967" xr:uid="{00000000-0005-0000-0000-000088150000}"/>
    <cellStyle name="Ç¥ÁØ_Á¾ÇÕÃ¶°ÅºÐ _광케이블피스표_발주_100115-02-001(조서)" xfId="8695" xr:uid="{00000000-0005-0000-0000-000089150000}"/>
    <cellStyle name="C￥AØ_A¾COA¶°AºÐ _광케이블피스표_발주_100115-02-001(조서) 2" xfId="8968" xr:uid="{00000000-0005-0000-0000-00008A150000}"/>
    <cellStyle name="Ç¥ÁØ_Á¾ÇÕÃ¶°ÅºÐ _광케이블피스표_발주_Xl0000079" xfId="8698" xr:uid="{00000000-0005-0000-0000-00008B150000}"/>
    <cellStyle name="C￥AØ_A¾COA¶°AºÐ _광케이블피스표_발주_Xl0000079 2" xfId="8971" xr:uid="{00000000-0005-0000-0000-00008C150000}"/>
    <cellStyle name="Ç¥ÁØ_Á¾ÇÕÃ¶°ÅºÐ _광케이블피스표_발주_하나(2003)" xfId="8696" xr:uid="{00000000-0005-0000-0000-00008D150000}"/>
    <cellStyle name="C￥AØ_A¾COA¶°AºÐ _광케이블피스표_발주_하나(2003) 2" xfId="8969" xr:uid="{00000000-0005-0000-0000-00008E150000}"/>
    <cellStyle name="Ç¥ÁØ_Á¾ÇÕÃ¶°ÅºÐ _광케이블피스표_발주_하나가격결정 6" xfId="8697" xr:uid="{00000000-0005-0000-0000-00008F150000}"/>
    <cellStyle name="C￥AØ_A¾COA¶°AºÐ _광케이블피스표_발주_하나가격결정 6 2" xfId="8970" xr:uid="{00000000-0005-0000-0000-000090150000}"/>
    <cellStyle name="Ç¥ÁØ_Á¾ÇÕÃ¶°ÅºÐ _광케이블피스표_상5벽산아파트" xfId="8699" xr:uid="{00000000-0005-0000-0000-000091150000}"/>
    <cellStyle name="C￥AØ_A¾COA¶°AºÐ _광케이블피스표_상5벽산아파트 2" xfId="8972" xr:uid="{00000000-0005-0000-0000-000092150000}"/>
    <cellStyle name="Ç¥ÁØ_Á¾ÇÕÃ¶°ÅºÐ _광케이블피스표_중앙하이츠1차" xfId="8700" xr:uid="{00000000-0005-0000-0000-000093150000}"/>
    <cellStyle name="C￥AØ_A¾COA¶°AºÐ _광케이블피스표_중앙하이츠1차 2" xfId="8973" xr:uid="{00000000-0005-0000-0000-000094150000}"/>
    <cellStyle name="Ç¥ÁØ_Á¾ÇÕÃ¶°ÅºÐ _광케이블피스표_중앙하이츠2차" xfId="8701" xr:uid="{00000000-0005-0000-0000-000095150000}"/>
    <cellStyle name="C￥AØ_A¾COA¶°AºÐ _광케이블피스표_중앙하이츠2차 2" xfId="8974" xr:uid="{00000000-0005-0000-0000-000096150000}"/>
    <cellStyle name="Ç¥ÁØ_Á¾ÇÕÃ¶°ÅºÐ _광케이블피스표_하나(2003)" xfId="8702" xr:uid="{00000000-0005-0000-0000-000097150000}"/>
    <cellStyle name="C￥AØ_A¾COA¶°AºÐ _광케이블피스표_하나(2003) 2" xfId="8975" xr:uid="{00000000-0005-0000-0000-000098150000}"/>
    <cellStyle name="Ç¥ÁØ_Á¾ÇÕÃ¶°ÅºÐ _광케이블피스표_하나가격결정 6" xfId="8703" xr:uid="{00000000-0005-0000-0000-000099150000}"/>
    <cellStyle name="C￥AØ_A¾COA¶°AºÐ _광케이블피스표_하나가격결정 6 2" xfId="8976" xr:uid="{00000000-0005-0000-0000-00009A150000}"/>
    <cellStyle name="Ç¥ÁØ_ÃÑ°ýº¸°í-Ãß°¡Àý°¨ " xfId="4263" xr:uid="{00000000-0005-0000-0000-00009B150000}"/>
    <cellStyle name="C￥AØ_Ay°eC￥(2¿u) " xfId="4264" xr:uid="{00000000-0005-0000-0000-00009C150000}"/>
    <cellStyle name="Ç¥ÁØ_Áý°èÇ¥(2¿ù) " xfId="4265" xr:uid="{00000000-0005-0000-0000-00009D150000}"/>
    <cellStyle name="C￥AØ_CoAo¹yAI °A¾×¿ⓒ½A " xfId="4266" xr:uid="{00000000-0005-0000-0000-00009E150000}"/>
    <cellStyle name="Ç¥ÁØ_ÇöÈ²_¹®Á¦Á¡ " xfId="4267" xr:uid="{00000000-0005-0000-0000-00009F150000}"/>
    <cellStyle name="C￥AØ_PERSONAL" xfId="4268" xr:uid="{00000000-0005-0000-0000-0000A0150000}"/>
    <cellStyle name="Ç¥ÁØ_Sheet1_0N-HANDLING " xfId="4269" xr:uid="{00000000-0005-0000-0000-0000A1150000}"/>
    <cellStyle name="C￥AØ_Sheet1_Ay°eC￥(2¿u) " xfId="4270" xr:uid="{00000000-0005-0000-0000-0000A2150000}"/>
    <cellStyle name="Ç¥ÁØ_Sheet1_Áý°èÇ¥(2¿ù) " xfId="4271" xr:uid="{00000000-0005-0000-0000-0000A3150000}"/>
    <cellStyle name="C￥AØ_SOON1 " xfId="4272" xr:uid="{00000000-0005-0000-0000-0000A4150000}"/>
    <cellStyle name="Ç¥ÁØ_SOON1 " xfId="4273" xr:uid="{00000000-0005-0000-0000-0000A5150000}"/>
    <cellStyle name="C￥AØ_SOON1  2" xfId="8978" xr:uid="{00000000-0005-0000-0000-0000A6150000}"/>
    <cellStyle name="Calc Currency (0)" xfId="2450" xr:uid="{00000000-0005-0000-0000-0000A7150000}"/>
    <cellStyle name="Calc Currency (0) 10" xfId="34205" xr:uid="{00000000-0005-0000-0000-0000A8150000}"/>
    <cellStyle name="Calc Currency (0) 11" xfId="34206" xr:uid="{00000000-0005-0000-0000-0000A9150000}"/>
    <cellStyle name="Calc Currency (0) 12" xfId="34207" xr:uid="{00000000-0005-0000-0000-0000AA150000}"/>
    <cellStyle name="Calc Currency (0) 13" xfId="34208" xr:uid="{00000000-0005-0000-0000-0000AB150000}"/>
    <cellStyle name="Calc Currency (0) 14" xfId="34209" xr:uid="{00000000-0005-0000-0000-0000AC150000}"/>
    <cellStyle name="Calc Currency (0) 15" xfId="34210" xr:uid="{00000000-0005-0000-0000-0000AD150000}"/>
    <cellStyle name="Calc Currency (0) 16" xfId="34211" xr:uid="{00000000-0005-0000-0000-0000AE150000}"/>
    <cellStyle name="Calc Currency (0) 17" xfId="34212" xr:uid="{00000000-0005-0000-0000-0000AF150000}"/>
    <cellStyle name="Calc Currency (0) 18" xfId="34213" xr:uid="{00000000-0005-0000-0000-0000B0150000}"/>
    <cellStyle name="Calc Currency (0) 19" xfId="34214" xr:uid="{00000000-0005-0000-0000-0000B1150000}"/>
    <cellStyle name="Calc Currency (0) 2" xfId="6875" xr:uid="{00000000-0005-0000-0000-0000B2150000}"/>
    <cellStyle name="Calc Currency (0) 2 10" xfId="34215" xr:uid="{00000000-0005-0000-0000-0000B3150000}"/>
    <cellStyle name="Calc Currency (0) 2 11" xfId="34216" xr:uid="{00000000-0005-0000-0000-0000B4150000}"/>
    <cellStyle name="Calc Currency (0) 2 12" xfId="8705" xr:uid="{00000000-0005-0000-0000-0000B5150000}"/>
    <cellStyle name="Calc Currency (0) 2 2" xfId="8706" xr:uid="{00000000-0005-0000-0000-0000B6150000}"/>
    <cellStyle name="Calc Currency (0) 2 3" xfId="34217" xr:uid="{00000000-0005-0000-0000-0000B7150000}"/>
    <cellStyle name="Calc Currency (0) 2 4" xfId="34218" xr:uid="{00000000-0005-0000-0000-0000B8150000}"/>
    <cellStyle name="Calc Currency (0) 2 5" xfId="34219" xr:uid="{00000000-0005-0000-0000-0000B9150000}"/>
    <cellStyle name="Calc Currency (0) 2 6" xfId="34220" xr:uid="{00000000-0005-0000-0000-0000BA150000}"/>
    <cellStyle name="Calc Currency (0) 2 7" xfId="34221" xr:uid="{00000000-0005-0000-0000-0000BB150000}"/>
    <cellStyle name="Calc Currency (0) 2 8" xfId="34222" xr:uid="{00000000-0005-0000-0000-0000BC150000}"/>
    <cellStyle name="Calc Currency (0) 2 9" xfId="34223" xr:uid="{00000000-0005-0000-0000-0000BD150000}"/>
    <cellStyle name="Calc Currency (0) 20" xfId="34224" xr:uid="{00000000-0005-0000-0000-0000BE150000}"/>
    <cellStyle name="Calc Currency (0) 21" xfId="34225" xr:uid="{00000000-0005-0000-0000-0000BF150000}"/>
    <cellStyle name="Calc Currency (0) 22" xfId="34226" xr:uid="{00000000-0005-0000-0000-0000C0150000}"/>
    <cellStyle name="Calc Currency (0) 23" xfId="34227" xr:uid="{00000000-0005-0000-0000-0000C1150000}"/>
    <cellStyle name="Calc Currency (0) 24" xfId="34228" xr:uid="{00000000-0005-0000-0000-0000C2150000}"/>
    <cellStyle name="Calc Currency (0) 25" xfId="34229" xr:uid="{00000000-0005-0000-0000-0000C3150000}"/>
    <cellStyle name="Calc Currency (0) 26" xfId="34230" xr:uid="{00000000-0005-0000-0000-0000C4150000}"/>
    <cellStyle name="Calc Currency (0) 27" xfId="34231" xr:uid="{00000000-0005-0000-0000-0000C5150000}"/>
    <cellStyle name="Calc Currency (0) 28" xfId="34232" xr:uid="{00000000-0005-0000-0000-0000C6150000}"/>
    <cellStyle name="Calc Currency (0) 29" xfId="34233" xr:uid="{00000000-0005-0000-0000-0000C7150000}"/>
    <cellStyle name="Calc Currency (0) 3" xfId="6876" xr:uid="{00000000-0005-0000-0000-0000C8150000}"/>
    <cellStyle name="Calc Currency (0) 3 2" xfId="8707" xr:uid="{00000000-0005-0000-0000-0000C9150000}"/>
    <cellStyle name="Calc Currency (0) 30" xfId="34234" xr:uid="{00000000-0005-0000-0000-0000CA150000}"/>
    <cellStyle name="Calc Currency (0) 31" xfId="34235" xr:uid="{00000000-0005-0000-0000-0000CB150000}"/>
    <cellStyle name="Calc Currency (0) 32" xfId="34236" xr:uid="{00000000-0005-0000-0000-0000CC150000}"/>
    <cellStyle name="Calc Currency (0) 33" xfId="34237" xr:uid="{00000000-0005-0000-0000-0000CD150000}"/>
    <cellStyle name="Calc Currency (0) 34" xfId="34238" xr:uid="{00000000-0005-0000-0000-0000CE150000}"/>
    <cellStyle name="Calc Currency (0) 35" xfId="34239" xr:uid="{00000000-0005-0000-0000-0000CF150000}"/>
    <cellStyle name="Calc Currency (0) 36" xfId="34240" xr:uid="{00000000-0005-0000-0000-0000D0150000}"/>
    <cellStyle name="Calc Currency (0) 37" xfId="34241" xr:uid="{00000000-0005-0000-0000-0000D1150000}"/>
    <cellStyle name="Calc Currency (0) 38" xfId="34242" xr:uid="{00000000-0005-0000-0000-0000D2150000}"/>
    <cellStyle name="Calc Currency (0) 39" xfId="34243" xr:uid="{00000000-0005-0000-0000-0000D3150000}"/>
    <cellStyle name="Calc Currency (0) 4" xfId="34244" xr:uid="{00000000-0005-0000-0000-0000D4150000}"/>
    <cellStyle name="Calc Currency (0) 40" xfId="34245" xr:uid="{00000000-0005-0000-0000-0000D5150000}"/>
    <cellStyle name="Calc Currency (0) 5" xfId="34246" xr:uid="{00000000-0005-0000-0000-0000D6150000}"/>
    <cellStyle name="Calc Currency (0) 6" xfId="34247" xr:uid="{00000000-0005-0000-0000-0000D7150000}"/>
    <cellStyle name="Calc Currency (0) 7" xfId="34248" xr:uid="{00000000-0005-0000-0000-0000D8150000}"/>
    <cellStyle name="Calc Currency (0) 8" xfId="34249" xr:uid="{00000000-0005-0000-0000-0000D9150000}"/>
    <cellStyle name="Calc Currency (0) 9" xfId="34250" xr:uid="{00000000-0005-0000-0000-0000DA150000}"/>
    <cellStyle name="Calc Currency (0)_지장물조서(제일)" xfId="6877" xr:uid="{00000000-0005-0000-0000-0000DB150000}"/>
    <cellStyle name="Calc Currency (2)" xfId="4274" xr:uid="{00000000-0005-0000-0000-0000DC150000}"/>
    <cellStyle name="Calc Percent (0)" xfId="4275" xr:uid="{00000000-0005-0000-0000-0000DD150000}"/>
    <cellStyle name="Calc Percent (1)" xfId="4276" xr:uid="{00000000-0005-0000-0000-0000DE150000}"/>
    <cellStyle name="Calc Percent (2)" xfId="4277" xr:uid="{00000000-0005-0000-0000-0000DF150000}"/>
    <cellStyle name="Calc Units (0)" xfId="4278" xr:uid="{00000000-0005-0000-0000-0000E0150000}"/>
    <cellStyle name="Calc Units (1)" xfId="4279" xr:uid="{00000000-0005-0000-0000-0000E1150000}"/>
    <cellStyle name="Calc Units (2)" xfId="4280" xr:uid="{00000000-0005-0000-0000-0000E2150000}"/>
    <cellStyle name="Calculation" xfId="4281" xr:uid="{00000000-0005-0000-0000-0000E3150000}"/>
    <cellStyle name="category" xfId="2451" xr:uid="{00000000-0005-0000-0000-0000E4150000}"/>
    <cellStyle name="category 10" xfId="34251" xr:uid="{00000000-0005-0000-0000-0000E5150000}"/>
    <cellStyle name="category 11" xfId="34252" xr:uid="{00000000-0005-0000-0000-0000E6150000}"/>
    <cellStyle name="category 12" xfId="34253" xr:uid="{00000000-0005-0000-0000-0000E7150000}"/>
    <cellStyle name="category 13" xfId="34254" xr:uid="{00000000-0005-0000-0000-0000E8150000}"/>
    <cellStyle name="category 14" xfId="34255" xr:uid="{00000000-0005-0000-0000-0000E9150000}"/>
    <cellStyle name="category 15" xfId="34256" xr:uid="{00000000-0005-0000-0000-0000EA150000}"/>
    <cellStyle name="category 16" xfId="34257" xr:uid="{00000000-0005-0000-0000-0000EB150000}"/>
    <cellStyle name="category 17" xfId="34258" xr:uid="{00000000-0005-0000-0000-0000EC150000}"/>
    <cellStyle name="category 18" xfId="34259" xr:uid="{00000000-0005-0000-0000-0000ED150000}"/>
    <cellStyle name="category 19" xfId="34260" xr:uid="{00000000-0005-0000-0000-0000EE150000}"/>
    <cellStyle name="category 2" xfId="34261" xr:uid="{00000000-0005-0000-0000-0000EF150000}"/>
    <cellStyle name="category 20" xfId="34262" xr:uid="{00000000-0005-0000-0000-0000F0150000}"/>
    <cellStyle name="category 21" xfId="34263" xr:uid="{00000000-0005-0000-0000-0000F1150000}"/>
    <cellStyle name="category 22" xfId="34264" xr:uid="{00000000-0005-0000-0000-0000F2150000}"/>
    <cellStyle name="category 23" xfId="34265" xr:uid="{00000000-0005-0000-0000-0000F3150000}"/>
    <cellStyle name="category 24" xfId="34266" xr:uid="{00000000-0005-0000-0000-0000F4150000}"/>
    <cellStyle name="category 25" xfId="34267" xr:uid="{00000000-0005-0000-0000-0000F5150000}"/>
    <cellStyle name="category 26" xfId="34268" xr:uid="{00000000-0005-0000-0000-0000F6150000}"/>
    <cellStyle name="category 27" xfId="34269" xr:uid="{00000000-0005-0000-0000-0000F7150000}"/>
    <cellStyle name="category 28" xfId="34270" xr:uid="{00000000-0005-0000-0000-0000F8150000}"/>
    <cellStyle name="category 29" xfId="34271" xr:uid="{00000000-0005-0000-0000-0000F9150000}"/>
    <cellStyle name="category 3" xfId="34272" xr:uid="{00000000-0005-0000-0000-0000FA150000}"/>
    <cellStyle name="category 30" xfId="34273" xr:uid="{00000000-0005-0000-0000-0000FB150000}"/>
    <cellStyle name="category 31" xfId="34274" xr:uid="{00000000-0005-0000-0000-0000FC150000}"/>
    <cellStyle name="category 32" xfId="34275" xr:uid="{00000000-0005-0000-0000-0000FD150000}"/>
    <cellStyle name="category 33" xfId="34276" xr:uid="{00000000-0005-0000-0000-0000FE150000}"/>
    <cellStyle name="category 34" xfId="34277" xr:uid="{00000000-0005-0000-0000-0000FF150000}"/>
    <cellStyle name="category 35" xfId="34278" xr:uid="{00000000-0005-0000-0000-000000160000}"/>
    <cellStyle name="category 36" xfId="34279" xr:uid="{00000000-0005-0000-0000-000001160000}"/>
    <cellStyle name="category 37" xfId="34280" xr:uid="{00000000-0005-0000-0000-000002160000}"/>
    <cellStyle name="category 38" xfId="34281" xr:uid="{00000000-0005-0000-0000-000003160000}"/>
    <cellStyle name="category 39" xfId="34282" xr:uid="{00000000-0005-0000-0000-000004160000}"/>
    <cellStyle name="category 4" xfId="34283" xr:uid="{00000000-0005-0000-0000-000005160000}"/>
    <cellStyle name="category 40" xfId="8708" xr:uid="{00000000-0005-0000-0000-000006160000}"/>
    <cellStyle name="category 5" xfId="34284" xr:uid="{00000000-0005-0000-0000-000007160000}"/>
    <cellStyle name="category 6" xfId="34285" xr:uid="{00000000-0005-0000-0000-000008160000}"/>
    <cellStyle name="category 7" xfId="34286" xr:uid="{00000000-0005-0000-0000-000009160000}"/>
    <cellStyle name="category 8" xfId="34287" xr:uid="{00000000-0005-0000-0000-00000A160000}"/>
    <cellStyle name="category 9" xfId="34288" xr:uid="{00000000-0005-0000-0000-00000B160000}"/>
    <cellStyle name="Check Cell" xfId="4282" xr:uid="{00000000-0005-0000-0000-00000C160000}"/>
    <cellStyle name="CIAIÆU¸μAⓒ" xfId="4283" xr:uid="{00000000-0005-0000-0000-00000D160000}"/>
    <cellStyle name="ⓒo" xfId="4284" xr:uid="{00000000-0005-0000-0000-00000E160000}"/>
    <cellStyle name="Co≫" xfId="4285" xr:uid="{00000000-0005-0000-0000-00000F160000}"/>
    <cellStyle name="ⓒoe" xfId="8709" xr:uid="{00000000-0005-0000-0000-000010160000}"/>
    <cellStyle name="ColHdr" xfId="8710" xr:uid="{00000000-0005-0000-0000-000011160000}"/>
    <cellStyle name="Column Heading" xfId="4286" xr:uid="{00000000-0005-0000-0000-000012160000}"/>
    <cellStyle name="Column Headings" xfId="8711" xr:uid="{00000000-0005-0000-0000-000013160000}"/>
    <cellStyle name="ColumnHeading" xfId="4287" xr:uid="{00000000-0005-0000-0000-000014160000}"/>
    <cellStyle name="Comma" xfId="2452" xr:uid="{00000000-0005-0000-0000-000015160000}"/>
    <cellStyle name="Comma [0]" xfId="4288" xr:uid="{00000000-0005-0000-0000-000016160000}"/>
    <cellStyle name="Comma [0] 2" xfId="8713" xr:uid="{00000000-0005-0000-0000-000017160000}"/>
    <cellStyle name="Comma [0]_ 내역 (2)" xfId="44607" xr:uid="{00000000-0005-0000-0000-000018160000}"/>
    <cellStyle name="Comma [00]" xfId="4289" xr:uid="{00000000-0005-0000-0000-000019160000}"/>
    <cellStyle name="Comma 10" xfId="6878" xr:uid="{00000000-0005-0000-0000-00001A160000}"/>
    <cellStyle name="Comma 10 2" xfId="8714" xr:uid="{00000000-0005-0000-0000-00001B160000}"/>
    <cellStyle name="Comma 11" xfId="6879" xr:uid="{00000000-0005-0000-0000-00001C160000}"/>
    <cellStyle name="Comma 11 2" xfId="8715" xr:uid="{00000000-0005-0000-0000-00001D160000}"/>
    <cellStyle name="Comma 12" xfId="6880" xr:uid="{00000000-0005-0000-0000-00001E160000}"/>
    <cellStyle name="Comma 12 2" xfId="8716" xr:uid="{00000000-0005-0000-0000-00001F160000}"/>
    <cellStyle name="Comma 13" xfId="6881" xr:uid="{00000000-0005-0000-0000-000020160000}"/>
    <cellStyle name="Comma 13 2" xfId="8717" xr:uid="{00000000-0005-0000-0000-000021160000}"/>
    <cellStyle name="Comma 14" xfId="6882" xr:uid="{00000000-0005-0000-0000-000022160000}"/>
    <cellStyle name="Comma 14 2" xfId="8718" xr:uid="{00000000-0005-0000-0000-000023160000}"/>
    <cellStyle name="Comma 15" xfId="6883" xr:uid="{00000000-0005-0000-0000-000024160000}"/>
    <cellStyle name="Comma 15 2" xfId="8719" xr:uid="{00000000-0005-0000-0000-000025160000}"/>
    <cellStyle name="Comma 16" xfId="6884" xr:uid="{00000000-0005-0000-0000-000026160000}"/>
    <cellStyle name="Comma 16 2" xfId="8720" xr:uid="{00000000-0005-0000-0000-000027160000}"/>
    <cellStyle name="Comma 17" xfId="6885" xr:uid="{00000000-0005-0000-0000-000028160000}"/>
    <cellStyle name="Comma 17 2" xfId="9004" xr:uid="{00000000-0005-0000-0000-000029160000}"/>
    <cellStyle name="Comma 18" xfId="6886" xr:uid="{00000000-0005-0000-0000-00002A160000}"/>
    <cellStyle name="Comma 18 2" xfId="9005" xr:uid="{00000000-0005-0000-0000-00002B160000}"/>
    <cellStyle name="Comma 19" xfId="6887" xr:uid="{00000000-0005-0000-0000-00002C160000}"/>
    <cellStyle name="Comma 19 2" xfId="9006" xr:uid="{00000000-0005-0000-0000-00002D160000}"/>
    <cellStyle name="Comma 2" xfId="6888" xr:uid="{00000000-0005-0000-0000-00002E160000}"/>
    <cellStyle name="Comma 2 10" xfId="34289" xr:uid="{00000000-0005-0000-0000-00002F160000}"/>
    <cellStyle name="Comma 2 11" xfId="34290" xr:uid="{00000000-0005-0000-0000-000030160000}"/>
    <cellStyle name="Comma 2 12" xfId="8721" xr:uid="{00000000-0005-0000-0000-000031160000}"/>
    <cellStyle name="Comma 2 2" xfId="6889" xr:uid="{00000000-0005-0000-0000-000032160000}"/>
    <cellStyle name="Comma 2 2 2" xfId="34291" xr:uid="{00000000-0005-0000-0000-000033160000}"/>
    <cellStyle name="Comma 2 3" xfId="34292" xr:uid="{00000000-0005-0000-0000-000034160000}"/>
    <cellStyle name="Comma 2 4" xfId="34293" xr:uid="{00000000-0005-0000-0000-000035160000}"/>
    <cellStyle name="Comma 2 5" xfId="34294" xr:uid="{00000000-0005-0000-0000-000036160000}"/>
    <cellStyle name="Comma 2 6" xfId="34295" xr:uid="{00000000-0005-0000-0000-000037160000}"/>
    <cellStyle name="Comma 2 7" xfId="34296" xr:uid="{00000000-0005-0000-0000-000038160000}"/>
    <cellStyle name="Comma 2 8" xfId="34297" xr:uid="{00000000-0005-0000-0000-000039160000}"/>
    <cellStyle name="Comma 2 9" xfId="34298" xr:uid="{00000000-0005-0000-0000-00003A160000}"/>
    <cellStyle name="Comma 20" xfId="6890" xr:uid="{00000000-0005-0000-0000-00003B160000}"/>
    <cellStyle name="Comma 20 2" xfId="9007" xr:uid="{00000000-0005-0000-0000-00003C160000}"/>
    <cellStyle name="Comma 21" xfId="6891" xr:uid="{00000000-0005-0000-0000-00003D160000}"/>
    <cellStyle name="Comma 21 2" xfId="9008" xr:uid="{00000000-0005-0000-0000-00003E160000}"/>
    <cellStyle name="Comma 22" xfId="6892" xr:uid="{00000000-0005-0000-0000-00003F160000}"/>
    <cellStyle name="Comma 22 2" xfId="9009" xr:uid="{00000000-0005-0000-0000-000040160000}"/>
    <cellStyle name="Comma 23" xfId="6893" xr:uid="{00000000-0005-0000-0000-000041160000}"/>
    <cellStyle name="Comma 23 2" xfId="9010" xr:uid="{00000000-0005-0000-0000-000042160000}"/>
    <cellStyle name="Comma 24" xfId="6894" xr:uid="{00000000-0005-0000-0000-000043160000}"/>
    <cellStyle name="Comma 24 2" xfId="9011" xr:uid="{00000000-0005-0000-0000-000044160000}"/>
    <cellStyle name="Comma 25" xfId="6895" xr:uid="{00000000-0005-0000-0000-000045160000}"/>
    <cellStyle name="Comma 25 2" xfId="9012" xr:uid="{00000000-0005-0000-0000-000046160000}"/>
    <cellStyle name="Comma 26" xfId="6896" xr:uid="{00000000-0005-0000-0000-000047160000}"/>
    <cellStyle name="Comma 26 2" xfId="9013" xr:uid="{00000000-0005-0000-0000-000048160000}"/>
    <cellStyle name="Comma 27" xfId="6897" xr:uid="{00000000-0005-0000-0000-000049160000}"/>
    <cellStyle name="Comma 27 2" xfId="9014" xr:uid="{00000000-0005-0000-0000-00004A160000}"/>
    <cellStyle name="Comma 28" xfId="6898" xr:uid="{00000000-0005-0000-0000-00004B160000}"/>
    <cellStyle name="Comma 28 2" xfId="9015" xr:uid="{00000000-0005-0000-0000-00004C160000}"/>
    <cellStyle name="Comma 29" xfId="6899" xr:uid="{00000000-0005-0000-0000-00004D160000}"/>
    <cellStyle name="Comma 29 2" xfId="9016" xr:uid="{00000000-0005-0000-0000-00004E160000}"/>
    <cellStyle name="Comma 3" xfId="6900" xr:uid="{00000000-0005-0000-0000-00004F160000}"/>
    <cellStyle name="Comma 3 10" xfId="34299" xr:uid="{00000000-0005-0000-0000-000050160000}"/>
    <cellStyle name="Comma 3 11" xfId="34300" xr:uid="{00000000-0005-0000-0000-000051160000}"/>
    <cellStyle name="Comma 3 12" xfId="8722" xr:uid="{00000000-0005-0000-0000-000052160000}"/>
    <cellStyle name="Comma 3 2" xfId="6901" xr:uid="{00000000-0005-0000-0000-000053160000}"/>
    <cellStyle name="Comma 3 2 2" xfId="34301" xr:uid="{00000000-0005-0000-0000-000054160000}"/>
    <cellStyle name="Comma 3 3" xfId="34302" xr:uid="{00000000-0005-0000-0000-000055160000}"/>
    <cellStyle name="Comma 3 4" xfId="34303" xr:uid="{00000000-0005-0000-0000-000056160000}"/>
    <cellStyle name="Comma 3 5" xfId="34304" xr:uid="{00000000-0005-0000-0000-000057160000}"/>
    <cellStyle name="Comma 3 6" xfId="34305" xr:uid="{00000000-0005-0000-0000-000058160000}"/>
    <cellStyle name="Comma 3 7" xfId="34306" xr:uid="{00000000-0005-0000-0000-000059160000}"/>
    <cellStyle name="Comma 3 8" xfId="34307" xr:uid="{00000000-0005-0000-0000-00005A160000}"/>
    <cellStyle name="Comma 3 9" xfId="34308" xr:uid="{00000000-0005-0000-0000-00005B160000}"/>
    <cellStyle name="Comma 30" xfId="6902" xr:uid="{00000000-0005-0000-0000-00005C160000}"/>
    <cellStyle name="Comma 30 2" xfId="9017" xr:uid="{00000000-0005-0000-0000-00005D160000}"/>
    <cellStyle name="Comma 31" xfId="6903" xr:uid="{00000000-0005-0000-0000-00005E160000}"/>
    <cellStyle name="Comma 31 2" xfId="9018" xr:uid="{00000000-0005-0000-0000-00005F160000}"/>
    <cellStyle name="Comma 32" xfId="6904" xr:uid="{00000000-0005-0000-0000-000060160000}"/>
    <cellStyle name="Comma 32 2" xfId="9019" xr:uid="{00000000-0005-0000-0000-000061160000}"/>
    <cellStyle name="Comma 33" xfId="6905" xr:uid="{00000000-0005-0000-0000-000062160000}"/>
    <cellStyle name="Comma 33 2" xfId="9020" xr:uid="{00000000-0005-0000-0000-000063160000}"/>
    <cellStyle name="Comma 34" xfId="6906" xr:uid="{00000000-0005-0000-0000-000064160000}"/>
    <cellStyle name="Comma 34 2" xfId="9021" xr:uid="{00000000-0005-0000-0000-000065160000}"/>
    <cellStyle name="Comma 35" xfId="6907" xr:uid="{00000000-0005-0000-0000-000066160000}"/>
    <cellStyle name="Comma 35 2" xfId="9022" xr:uid="{00000000-0005-0000-0000-000067160000}"/>
    <cellStyle name="Comma 36" xfId="6908" xr:uid="{00000000-0005-0000-0000-000068160000}"/>
    <cellStyle name="Comma 36 2" xfId="9023" xr:uid="{00000000-0005-0000-0000-000069160000}"/>
    <cellStyle name="Comma 37" xfId="6909" xr:uid="{00000000-0005-0000-0000-00006A160000}"/>
    <cellStyle name="Comma 37 2" xfId="9024" xr:uid="{00000000-0005-0000-0000-00006B160000}"/>
    <cellStyle name="Comma 38" xfId="6910" xr:uid="{00000000-0005-0000-0000-00006C160000}"/>
    <cellStyle name="Comma 38 2" xfId="34309" xr:uid="{00000000-0005-0000-0000-00006D160000}"/>
    <cellStyle name="Comma 39" xfId="6911" xr:uid="{00000000-0005-0000-0000-00006E160000}"/>
    <cellStyle name="Comma 39 2" xfId="34310" xr:uid="{00000000-0005-0000-0000-00006F160000}"/>
    <cellStyle name="Comma 4" xfId="6912" xr:uid="{00000000-0005-0000-0000-000070160000}"/>
    <cellStyle name="Comma 4 10" xfId="34311" xr:uid="{00000000-0005-0000-0000-000071160000}"/>
    <cellStyle name="Comma 4 11" xfId="34312" xr:uid="{00000000-0005-0000-0000-000072160000}"/>
    <cellStyle name="Comma 4 12" xfId="8723" xr:uid="{00000000-0005-0000-0000-000073160000}"/>
    <cellStyle name="Comma 4 2" xfId="6913" xr:uid="{00000000-0005-0000-0000-000074160000}"/>
    <cellStyle name="Comma 4 2 2" xfId="34313" xr:uid="{00000000-0005-0000-0000-000075160000}"/>
    <cellStyle name="Comma 4 3" xfId="34314" xr:uid="{00000000-0005-0000-0000-000076160000}"/>
    <cellStyle name="Comma 4 4" xfId="34315" xr:uid="{00000000-0005-0000-0000-000077160000}"/>
    <cellStyle name="Comma 4 5" xfId="34316" xr:uid="{00000000-0005-0000-0000-000078160000}"/>
    <cellStyle name="Comma 4 6" xfId="34317" xr:uid="{00000000-0005-0000-0000-000079160000}"/>
    <cellStyle name="Comma 4 7" xfId="34318" xr:uid="{00000000-0005-0000-0000-00007A160000}"/>
    <cellStyle name="Comma 4 8" xfId="34319" xr:uid="{00000000-0005-0000-0000-00007B160000}"/>
    <cellStyle name="Comma 4 9" xfId="34320" xr:uid="{00000000-0005-0000-0000-00007C160000}"/>
    <cellStyle name="Comma 40" xfId="6914" xr:uid="{00000000-0005-0000-0000-00007D160000}"/>
    <cellStyle name="Comma 40 2" xfId="34321" xr:uid="{00000000-0005-0000-0000-00007E160000}"/>
    <cellStyle name="Comma 41" xfId="6915" xr:uid="{00000000-0005-0000-0000-00007F160000}"/>
    <cellStyle name="Comma 41 2" xfId="34322" xr:uid="{00000000-0005-0000-0000-000080160000}"/>
    <cellStyle name="Comma 42" xfId="6916" xr:uid="{00000000-0005-0000-0000-000081160000}"/>
    <cellStyle name="Comma 42 2" xfId="34323" xr:uid="{00000000-0005-0000-0000-000082160000}"/>
    <cellStyle name="Comma 43" xfId="6917" xr:uid="{00000000-0005-0000-0000-000083160000}"/>
    <cellStyle name="Comma 43 2" xfId="34324" xr:uid="{00000000-0005-0000-0000-000084160000}"/>
    <cellStyle name="Comma 44" xfId="34325" xr:uid="{00000000-0005-0000-0000-000085160000}"/>
    <cellStyle name="Comma 45" xfId="34326" xr:uid="{00000000-0005-0000-0000-000086160000}"/>
    <cellStyle name="Comma 46" xfId="34327" xr:uid="{00000000-0005-0000-0000-000087160000}"/>
    <cellStyle name="Comma 47" xfId="34328" xr:uid="{00000000-0005-0000-0000-000088160000}"/>
    <cellStyle name="Comma 48" xfId="34329" xr:uid="{00000000-0005-0000-0000-000089160000}"/>
    <cellStyle name="Comma 49" xfId="34330" xr:uid="{00000000-0005-0000-0000-00008A160000}"/>
    <cellStyle name="Comma 5" xfId="6918" xr:uid="{00000000-0005-0000-0000-00008B160000}"/>
    <cellStyle name="Comma 5 2" xfId="8724" xr:uid="{00000000-0005-0000-0000-00008C160000}"/>
    <cellStyle name="Comma 50" xfId="34331" xr:uid="{00000000-0005-0000-0000-00008D160000}"/>
    <cellStyle name="Comma 51" xfId="34332" xr:uid="{00000000-0005-0000-0000-00008E160000}"/>
    <cellStyle name="Comma 52" xfId="34333" xr:uid="{00000000-0005-0000-0000-00008F160000}"/>
    <cellStyle name="Comma 53" xfId="34334" xr:uid="{00000000-0005-0000-0000-000090160000}"/>
    <cellStyle name="Comma 54" xfId="34335" xr:uid="{00000000-0005-0000-0000-000091160000}"/>
    <cellStyle name="Comma 55" xfId="34336" xr:uid="{00000000-0005-0000-0000-000092160000}"/>
    <cellStyle name="Comma 56" xfId="34337" xr:uid="{00000000-0005-0000-0000-000093160000}"/>
    <cellStyle name="Comma 57" xfId="34338" xr:uid="{00000000-0005-0000-0000-000094160000}"/>
    <cellStyle name="Comma 58" xfId="34339" xr:uid="{00000000-0005-0000-0000-000095160000}"/>
    <cellStyle name="Comma 59" xfId="34340" xr:uid="{00000000-0005-0000-0000-000096160000}"/>
    <cellStyle name="Comma 6" xfId="6919" xr:uid="{00000000-0005-0000-0000-000097160000}"/>
    <cellStyle name="Comma 6 2" xfId="8725" xr:uid="{00000000-0005-0000-0000-000098160000}"/>
    <cellStyle name="Comma 60" xfId="34341" xr:uid="{00000000-0005-0000-0000-000099160000}"/>
    <cellStyle name="Comma 61" xfId="34342" xr:uid="{00000000-0005-0000-0000-00009A160000}"/>
    <cellStyle name="Comma 62" xfId="34343" xr:uid="{00000000-0005-0000-0000-00009B160000}"/>
    <cellStyle name="Comma 63" xfId="34344" xr:uid="{00000000-0005-0000-0000-00009C160000}"/>
    <cellStyle name="Comma 64" xfId="34345" xr:uid="{00000000-0005-0000-0000-00009D160000}"/>
    <cellStyle name="Comma 65" xfId="34346" xr:uid="{00000000-0005-0000-0000-00009E160000}"/>
    <cellStyle name="Comma 66" xfId="34347" xr:uid="{00000000-0005-0000-0000-00009F160000}"/>
    <cellStyle name="Comma 67" xfId="34348" xr:uid="{00000000-0005-0000-0000-0000A0160000}"/>
    <cellStyle name="Comma 68" xfId="34349" xr:uid="{00000000-0005-0000-0000-0000A1160000}"/>
    <cellStyle name="Comma 69" xfId="34350" xr:uid="{00000000-0005-0000-0000-0000A2160000}"/>
    <cellStyle name="Comma 7" xfId="6920" xr:uid="{00000000-0005-0000-0000-0000A3160000}"/>
    <cellStyle name="Comma 7 2" xfId="8726" xr:uid="{00000000-0005-0000-0000-0000A4160000}"/>
    <cellStyle name="Comma 70" xfId="34351" xr:uid="{00000000-0005-0000-0000-0000A5160000}"/>
    <cellStyle name="Comma 71" xfId="34352" xr:uid="{00000000-0005-0000-0000-0000A6160000}"/>
    <cellStyle name="Comma 72" xfId="34353" xr:uid="{00000000-0005-0000-0000-0000A7160000}"/>
    <cellStyle name="Comma 73" xfId="34354" xr:uid="{00000000-0005-0000-0000-0000A8160000}"/>
    <cellStyle name="Comma 74" xfId="34355" xr:uid="{00000000-0005-0000-0000-0000A9160000}"/>
    <cellStyle name="Comma 75" xfId="34356" xr:uid="{00000000-0005-0000-0000-0000AA160000}"/>
    <cellStyle name="Comma 76" xfId="34357" xr:uid="{00000000-0005-0000-0000-0000AB160000}"/>
    <cellStyle name="Comma 77" xfId="34358" xr:uid="{00000000-0005-0000-0000-0000AC160000}"/>
    <cellStyle name="Comma 78" xfId="8712" xr:uid="{00000000-0005-0000-0000-0000AD160000}"/>
    <cellStyle name="Comma 8" xfId="6921" xr:uid="{00000000-0005-0000-0000-0000AE160000}"/>
    <cellStyle name="Comma 8 2" xfId="8727" xr:uid="{00000000-0005-0000-0000-0000AF160000}"/>
    <cellStyle name="Comma 9" xfId="6922" xr:uid="{00000000-0005-0000-0000-0000B0160000}"/>
    <cellStyle name="Comma 9 2" xfId="8728" xr:uid="{00000000-0005-0000-0000-0000B1160000}"/>
    <cellStyle name="comma zerodec" xfId="4290" xr:uid="{00000000-0005-0000-0000-0000B2160000}"/>
    <cellStyle name="comma zerodec 2" xfId="8729" xr:uid="{00000000-0005-0000-0000-0000B3160000}"/>
    <cellStyle name="Comma_ 내역 (2)" xfId="44608" xr:uid="{00000000-0005-0000-0000-0000B4160000}"/>
    <cellStyle name="Comma0" xfId="4291" xr:uid="{00000000-0005-0000-0000-0000B5160000}"/>
    <cellStyle name="Comma0 10" xfId="34359" xr:uid="{00000000-0005-0000-0000-0000B6160000}"/>
    <cellStyle name="Comma0 11" xfId="34360" xr:uid="{00000000-0005-0000-0000-0000B7160000}"/>
    <cellStyle name="Comma0 12" xfId="34361" xr:uid="{00000000-0005-0000-0000-0000B8160000}"/>
    <cellStyle name="Comma0 13" xfId="34362" xr:uid="{00000000-0005-0000-0000-0000B9160000}"/>
    <cellStyle name="Comma0 14" xfId="34363" xr:uid="{00000000-0005-0000-0000-0000BA160000}"/>
    <cellStyle name="Comma0 15" xfId="34364" xr:uid="{00000000-0005-0000-0000-0000BB160000}"/>
    <cellStyle name="Comma0 16" xfId="34365" xr:uid="{00000000-0005-0000-0000-0000BC160000}"/>
    <cellStyle name="Comma0 17" xfId="34366" xr:uid="{00000000-0005-0000-0000-0000BD160000}"/>
    <cellStyle name="Comma0 18" xfId="34367" xr:uid="{00000000-0005-0000-0000-0000BE160000}"/>
    <cellStyle name="Comma0 19" xfId="34368" xr:uid="{00000000-0005-0000-0000-0000BF160000}"/>
    <cellStyle name="Comma0 2" xfId="34369" xr:uid="{00000000-0005-0000-0000-0000C0160000}"/>
    <cellStyle name="Comma0 20" xfId="34370" xr:uid="{00000000-0005-0000-0000-0000C1160000}"/>
    <cellStyle name="Comma0 21" xfId="34371" xr:uid="{00000000-0005-0000-0000-0000C2160000}"/>
    <cellStyle name="Comma0 22" xfId="34372" xr:uid="{00000000-0005-0000-0000-0000C3160000}"/>
    <cellStyle name="Comma0 23" xfId="34373" xr:uid="{00000000-0005-0000-0000-0000C4160000}"/>
    <cellStyle name="Comma0 24" xfId="34374" xr:uid="{00000000-0005-0000-0000-0000C5160000}"/>
    <cellStyle name="Comma0 25" xfId="34375" xr:uid="{00000000-0005-0000-0000-0000C6160000}"/>
    <cellStyle name="Comma0 26" xfId="34376" xr:uid="{00000000-0005-0000-0000-0000C7160000}"/>
    <cellStyle name="Comma0 27" xfId="34377" xr:uid="{00000000-0005-0000-0000-0000C8160000}"/>
    <cellStyle name="Comma0 28" xfId="34378" xr:uid="{00000000-0005-0000-0000-0000C9160000}"/>
    <cellStyle name="Comma0 29" xfId="34379" xr:uid="{00000000-0005-0000-0000-0000CA160000}"/>
    <cellStyle name="Comma0 3" xfId="34380" xr:uid="{00000000-0005-0000-0000-0000CB160000}"/>
    <cellStyle name="Comma0 30" xfId="34381" xr:uid="{00000000-0005-0000-0000-0000CC160000}"/>
    <cellStyle name="Comma0 31" xfId="34382" xr:uid="{00000000-0005-0000-0000-0000CD160000}"/>
    <cellStyle name="Comma0 32" xfId="34383" xr:uid="{00000000-0005-0000-0000-0000CE160000}"/>
    <cellStyle name="Comma0 33" xfId="34384" xr:uid="{00000000-0005-0000-0000-0000CF160000}"/>
    <cellStyle name="Comma0 34" xfId="34385" xr:uid="{00000000-0005-0000-0000-0000D0160000}"/>
    <cellStyle name="Comma0 35" xfId="34386" xr:uid="{00000000-0005-0000-0000-0000D1160000}"/>
    <cellStyle name="Comma0 36" xfId="34387" xr:uid="{00000000-0005-0000-0000-0000D2160000}"/>
    <cellStyle name="Comma0 37" xfId="34388" xr:uid="{00000000-0005-0000-0000-0000D3160000}"/>
    <cellStyle name="Comma0 38" xfId="34389" xr:uid="{00000000-0005-0000-0000-0000D4160000}"/>
    <cellStyle name="Comma0 39" xfId="34390" xr:uid="{00000000-0005-0000-0000-0000D5160000}"/>
    <cellStyle name="Comma0 4" xfId="34391" xr:uid="{00000000-0005-0000-0000-0000D6160000}"/>
    <cellStyle name="Comma0 5" xfId="34392" xr:uid="{00000000-0005-0000-0000-0000D7160000}"/>
    <cellStyle name="Comma0 6" xfId="34393" xr:uid="{00000000-0005-0000-0000-0000D8160000}"/>
    <cellStyle name="Comma0 7" xfId="34394" xr:uid="{00000000-0005-0000-0000-0000D9160000}"/>
    <cellStyle name="Comma0 8" xfId="34395" xr:uid="{00000000-0005-0000-0000-0000DA160000}"/>
    <cellStyle name="Comma0 9" xfId="34396" xr:uid="{00000000-0005-0000-0000-0000DB160000}"/>
    <cellStyle name="Company Info" xfId="8730" xr:uid="{00000000-0005-0000-0000-0000DC160000}"/>
    <cellStyle name="Contents Heading 1" xfId="8731" xr:uid="{00000000-0005-0000-0000-0000DD160000}"/>
    <cellStyle name="Contents Heading 2" xfId="8732" xr:uid="{00000000-0005-0000-0000-0000DE160000}"/>
    <cellStyle name="Contents Heading 3" xfId="8733" xr:uid="{00000000-0005-0000-0000-0000DF160000}"/>
    <cellStyle name="Copied" xfId="2453" xr:uid="{00000000-0005-0000-0000-0000E0160000}"/>
    <cellStyle name="CoverHeadline1" xfId="8734" xr:uid="{00000000-0005-0000-0000-0000E1160000}"/>
    <cellStyle name="Curr" xfId="8735" xr:uid="{00000000-0005-0000-0000-0000E2160000}"/>
    <cellStyle name="Curren?_x0012_퐀_x0017_?" xfId="4292" xr:uid="{00000000-0005-0000-0000-0000E3160000}"/>
    <cellStyle name="Curren?_x0012_퐀_x0017_? 10" xfId="34397" xr:uid="{00000000-0005-0000-0000-0000E4160000}"/>
    <cellStyle name="Curren?_x0012_퐀_x0017_? 11" xfId="34398" xr:uid="{00000000-0005-0000-0000-0000E5160000}"/>
    <cellStyle name="Curren?_x0012_퐀_x0017_? 2" xfId="34399" xr:uid="{00000000-0005-0000-0000-0000E6160000}"/>
    <cellStyle name="Curren?_x0012_퐀_x0017_? 3" xfId="34400" xr:uid="{00000000-0005-0000-0000-0000E7160000}"/>
    <cellStyle name="Curren?_x0012_퐀_x0017_? 4" xfId="34401" xr:uid="{00000000-0005-0000-0000-0000E8160000}"/>
    <cellStyle name="Curren?_x0012_퐀_x0017_? 5" xfId="34402" xr:uid="{00000000-0005-0000-0000-0000E9160000}"/>
    <cellStyle name="Curren?_x0012_퐀_x0017_? 6" xfId="34403" xr:uid="{00000000-0005-0000-0000-0000EA160000}"/>
    <cellStyle name="Curren?_x0012_퐀_x0017_? 7" xfId="34404" xr:uid="{00000000-0005-0000-0000-0000EB160000}"/>
    <cellStyle name="Curren?_x0012_퐀_x0017_? 8" xfId="34405" xr:uid="{00000000-0005-0000-0000-0000EC160000}"/>
    <cellStyle name="Curren?_x0012_퐀_x0017_? 9" xfId="34406" xr:uid="{00000000-0005-0000-0000-0000ED160000}"/>
    <cellStyle name="Currency" xfId="2454" xr:uid="{00000000-0005-0000-0000-0000EE160000}"/>
    <cellStyle name="Currency [0]" xfId="4293" xr:uid="{00000000-0005-0000-0000-0000EF160000}"/>
    <cellStyle name="Currency [0] 2" xfId="8737" xr:uid="{00000000-0005-0000-0000-0000F0160000}"/>
    <cellStyle name="Currency [0]_ 내역 (2)" xfId="44609" xr:uid="{00000000-0005-0000-0000-0000F1160000}"/>
    <cellStyle name="Currency [00]" xfId="4294" xr:uid="{00000000-0005-0000-0000-0000F2160000}"/>
    <cellStyle name="Currency [1]" xfId="4295" xr:uid="{00000000-0005-0000-0000-0000F3160000}"/>
    <cellStyle name="Currency [2]" xfId="4296" xr:uid="{00000000-0005-0000-0000-0000F4160000}"/>
    <cellStyle name="Currency 10" xfId="6923" xr:uid="{00000000-0005-0000-0000-0000F5160000}"/>
    <cellStyle name="Currency 10 2" xfId="8738" xr:uid="{00000000-0005-0000-0000-0000F6160000}"/>
    <cellStyle name="Currency 11" xfId="6924" xr:uid="{00000000-0005-0000-0000-0000F7160000}"/>
    <cellStyle name="Currency 11 2" xfId="8739" xr:uid="{00000000-0005-0000-0000-0000F8160000}"/>
    <cellStyle name="Currency 12" xfId="6925" xr:uid="{00000000-0005-0000-0000-0000F9160000}"/>
    <cellStyle name="Currency 12 2" xfId="8740" xr:uid="{00000000-0005-0000-0000-0000FA160000}"/>
    <cellStyle name="Currency 13" xfId="6926" xr:uid="{00000000-0005-0000-0000-0000FB160000}"/>
    <cellStyle name="Currency 13 2" xfId="8741" xr:uid="{00000000-0005-0000-0000-0000FC160000}"/>
    <cellStyle name="Currency 14" xfId="6927" xr:uid="{00000000-0005-0000-0000-0000FD160000}"/>
    <cellStyle name="Currency 14 2" xfId="8742" xr:uid="{00000000-0005-0000-0000-0000FE160000}"/>
    <cellStyle name="Currency 15" xfId="6928" xr:uid="{00000000-0005-0000-0000-0000FF160000}"/>
    <cellStyle name="Currency 15 2" xfId="8743" xr:uid="{00000000-0005-0000-0000-000000170000}"/>
    <cellStyle name="Currency 16" xfId="6929" xr:uid="{00000000-0005-0000-0000-000001170000}"/>
    <cellStyle name="Currency 16 2" xfId="8744" xr:uid="{00000000-0005-0000-0000-000002170000}"/>
    <cellStyle name="Currency 17" xfId="6930" xr:uid="{00000000-0005-0000-0000-000003170000}"/>
    <cellStyle name="Currency 17 2" xfId="9025" xr:uid="{00000000-0005-0000-0000-000004170000}"/>
    <cellStyle name="Currency 18" xfId="6931" xr:uid="{00000000-0005-0000-0000-000005170000}"/>
    <cellStyle name="Currency 18 2" xfId="9026" xr:uid="{00000000-0005-0000-0000-000006170000}"/>
    <cellStyle name="Currency 19" xfId="6932" xr:uid="{00000000-0005-0000-0000-000007170000}"/>
    <cellStyle name="Currency 19 2" xfId="9027" xr:uid="{00000000-0005-0000-0000-000008170000}"/>
    <cellStyle name="Currency 2" xfId="6933" xr:uid="{00000000-0005-0000-0000-000009170000}"/>
    <cellStyle name="Currency 2 10" xfId="34407" xr:uid="{00000000-0005-0000-0000-00000A170000}"/>
    <cellStyle name="Currency 2 11" xfId="34408" xr:uid="{00000000-0005-0000-0000-00000B170000}"/>
    <cellStyle name="Currency 2 12" xfId="8745" xr:uid="{00000000-0005-0000-0000-00000C170000}"/>
    <cellStyle name="Currency 2 2" xfId="6934" xr:uid="{00000000-0005-0000-0000-00000D170000}"/>
    <cellStyle name="Currency 2 2 2" xfId="34409" xr:uid="{00000000-0005-0000-0000-00000E170000}"/>
    <cellStyle name="Currency 2 3" xfId="34410" xr:uid="{00000000-0005-0000-0000-00000F170000}"/>
    <cellStyle name="Currency 2 4" xfId="34411" xr:uid="{00000000-0005-0000-0000-000010170000}"/>
    <cellStyle name="Currency 2 5" xfId="34412" xr:uid="{00000000-0005-0000-0000-000011170000}"/>
    <cellStyle name="Currency 2 6" xfId="34413" xr:uid="{00000000-0005-0000-0000-000012170000}"/>
    <cellStyle name="Currency 2 7" xfId="34414" xr:uid="{00000000-0005-0000-0000-000013170000}"/>
    <cellStyle name="Currency 2 8" xfId="34415" xr:uid="{00000000-0005-0000-0000-000014170000}"/>
    <cellStyle name="Currency 2 9" xfId="34416" xr:uid="{00000000-0005-0000-0000-000015170000}"/>
    <cellStyle name="Currency 20" xfId="6935" xr:uid="{00000000-0005-0000-0000-000016170000}"/>
    <cellStyle name="Currency 20 2" xfId="9028" xr:uid="{00000000-0005-0000-0000-000017170000}"/>
    <cellStyle name="Currency 21" xfId="6936" xr:uid="{00000000-0005-0000-0000-000018170000}"/>
    <cellStyle name="Currency 21 2" xfId="9029" xr:uid="{00000000-0005-0000-0000-000019170000}"/>
    <cellStyle name="Currency 22" xfId="6937" xr:uid="{00000000-0005-0000-0000-00001A170000}"/>
    <cellStyle name="Currency 22 2" xfId="9030" xr:uid="{00000000-0005-0000-0000-00001B170000}"/>
    <cellStyle name="Currency 23" xfId="6938" xr:uid="{00000000-0005-0000-0000-00001C170000}"/>
    <cellStyle name="Currency 23 2" xfId="9031" xr:uid="{00000000-0005-0000-0000-00001D170000}"/>
    <cellStyle name="Currency 24" xfId="6939" xr:uid="{00000000-0005-0000-0000-00001E170000}"/>
    <cellStyle name="Currency 24 2" xfId="9032" xr:uid="{00000000-0005-0000-0000-00001F170000}"/>
    <cellStyle name="Currency 25" xfId="6940" xr:uid="{00000000-0005-0000-0000-000020170000}"/>
    <cellStyle name="Currency 25 2" xfId="9033" xr:uid="{00000000-0005-0000-0000-000021170000}"/>
    <cellStyle name="Currency 26" xfId="6941" xr:uid="{00000000-0005-0000-0000-000022170000}"/>
    <cellStyle name="Currency 26 2" xfId="9034" xr:uid="{00000000-0005-0000-0000-000023170000}"/>
    <cellStyle name="Currency 27" xfId="6942" xr:uid="{00000000-0005-0000-0000-000024170000}"/>
    <cellStyle name="Currency 27 2" xfId="9035" xr:uid="{00000000-0005-0000-0000-000025170000}"/>
    <cellStyle name="Currency 28" xfId="6943" xr:uid="{00000000-0005-0000-0000-000026170000}"/>
    <cellStyle name="Currency 28 2" xfId="9036" xr:uid="{00000000-0005-0000-0000-000027170000}"/>
    <cellStyle name="Currency 29" xfId="6944" xr:uid="{00000000-0005-0000-0000-000028170000}"/>
    <cellStyle name="Currency 29 2" xfId="9037" xr:uid="{00000000-0005-0000-0000-000029170000}"/>
    <cellStyle name="Currency 3" xfId="6945" xr:uid="{00000000-0005-0000-0000-00002A170000}"/>
    <cellStyle name="Currency 3 10" xfId="34417" xr:uid="{00000000-0005-0000-0000-00002B170000}"/>
    <cellStyle name="Currency 3 11" xfId="34418" xr:uid="{00000000-0005-0000-0000-00002C170000}"/>
    <cellStyle name="Currency 3 12" xfId="8746" xr:uid="{00000000-0005-0000-0000-00002D170000}"/>
    <cellStyle name="Currency 3 2" xfId="6946" xr:uid="{00000000-0005-0000-0000-00002E170000}"/>
    <cellStyle name="Currency 3 2 2" xfId="34419" xr:uid="{00000000-0005-0000-0000-00002F170000}"/>
    <cellStyle name="Currency 3 3" xfId="34420" xr:uid="{00000000-0005-0000-0000-000030170000}"/>
    <cellStyle name="Currency 3 4" xfId="34421" xr:uid="{00000000-0005-0000-0000-000031170000}"/>
    <cellStyle name="Currency 3 5" xfId="34422" xr:uid="{00000000-0005-0000-0000-000032170000}"/>
    <cellStyle name="Currency 3 6" xfId="34423" xr:uid="{00000000-0005-0000-0000-000033170000}"/>
    <cellStyle name="Currency 3 7" xfId="34424" xr:uid="{00000000-0005-0000-0000-000034170000}"/>
    <cellStyle name="Currency 3 8" xfId="34425" xr:uid="{00000000-0005-0000-0000-000035170000}"/>
    <cellStyle name="Currency 3 9" xfId="34426" xr:uid="{00000000-0005-0000-0000-000036170000}"/>
    <cellStyle name="Currency 30" xfId="6947" xr:uid="{00000000-0005-0000-0000-000037170000}"/>
    <cellStyle name="Currency 30 2" xfId="9038" xr:uid="{00000000-0005-0000-0000-000038170000}"/>
    <cellStyle name="Currency 31" xfId="6948" xr:uid="{00000000-0005-0000-0000-000039170000}"/>
    <cellStyle name="Currency 31 2" xfId="9039" xr:uid="{00000000-0005-0000-0000-00003A170000}"/>
    <cellStyle name="Currency 32" xfId="6949" xr:uid="{00000000-0005-0000-0000-00003B170000}"/>
    <cellStyle name="Currency 32 2" xfId="9040" xr:uid="{00000000-0005-0000-0000-00003C170000}"/>
    <cellStyle name="Currency 33" xfId="6950" xr:uid="{00000000-0005-0000-0000-00003D170000}"/>
    <cellStyle name="Currency 33 2" xfId="9041" xr:uid="{00000000-0005-0000-0000-00003E170000}"/>
    <cellStyle name="Currency 34" xfId="6951" xr:uid="{00000000-0005-0000-0000-00003F170000}"/>
    <cellStyle name="Currency 34 2" xfId="9042" xr:uid="{00000000-0005-0000-0000-000040170000}"/>
    <cellStyle name="Currency 35" xfId="6952" xr:uid="{00000000-0005-0000-0000-000041170000}"/>
    <cellStyle name="Currency 35 2" xfId="9043" xr:uid="{00000000-0005-0000-0000-000042170000}"/>
    <cellStyle name="Currency 36" xfId="6953" xr:uid="{00000000-0005-0000-0000-000043170000}"/>
    <cellStyle name="Currency 36 2" xfId="9044" xr:uid="{00000000-0005-0000-0000-000044170000}"/>
    <cellStyle name="Currency 37" xfId="6954" xr:uid="{00000000-0005-0000-0000-000045170000}"/>
    <cellStyle name="Currency 37 2" xfId="9045" xr:uid="{00000000-0005-0000-0000-000046170000}"/>
    <cellStyle name="Currency 38" xfId="6955" xr:uid="{00000000-0005-0000-0000-000047170000}"/>
    <cellStyle name="Currency 38 2" xfId="34427" xr:uid="{00000000-0005-0000-0000-000048170000}"/>
    <cellStyle name="Currency 39" xfId="6956" xr:uid="{00000000-0005-0000-0000-000049170000}"/>
    <cellStyle name="Currency 39 2" xfId="34428" xr:uid="{00000000-0005-0000-0000-00004A170000}"/>
    <cellStyle name="Currency 4" xfId="6957" xr:uid="{00000000-0005-0000-0000-00004B170000}"/>
    <cellStyle name="Currency 4 10" xfId="34429" xr:uid="{00000000-0005-0000-0000-00004C170000}"/>
    <cellStyle name="Currency 4 11" xfId="34430" xr:uid="{00000000-0005-0000-0000-00004D170000}"/>
    <cellStyle name="Currency 4 12" xfId="8747" xr:uid="{00000000-0005-0000-0000-00004E170000}"/>
    <cellStyle name="Currency 4 2" xfId="6958" xr:uid="{00000000-0005-0000-0000-00004F170000}"/>
    <cellStyle name="Currency 4 2 2" xfId="34431" xr:uid="{00000000-0005-0000-0000-000050170000}"/>
    <cellStyle name="Currency 4 3" xfId="34432" xr:uid="{00000000-0005-0000-0000-000051170000}"/>
    <cellStyle name="Currency 4 4" xfId="34433" xr:uid="{00000000-0005-0000-0000-000052170000}"/>
    <cellStyle name="Currency 4 5" xfId="34434" xr:uid="{00000000-0005-0000-0000-000053170000}"/>
    <cellStyle name="Currency 4 6" xfId="34435" xr:uid="{00000000-0005-0000-0000-000054170000}"/>
    <cellStyle name="Currency 4 7" xfId="34436" xr:uid="{00000000-0005-0000-0000-000055170000}"/>
    <cellStyle name="Currency 4 8" xfId="34437" xr:uid="{00000000-0005-0000-0000-000056170000}"/>
    <cellStyle name="Currency 4 9" xfId="34438" xr:uid="{00000000-0005-0000-0000-000057170000}"/>
    <cellStyle name="Currency 40" xfId="6959" xr:uid="{00000000-0005-0000-0000-000058170000}"/>
    <cellStyle name="Currency 40 2" xfId="34439" xr:uid="{00000000-0005-0000-0000-000059170000}"/>
    <cellStyle name="Currency 41" xfId="6960" xr:uid="{00000000-0005-0000-0000-00005A170000}"/>
    <cellStyle name="Currency 41 2" xfId="34440" xr:uid="{00000000-0005-0000-0000-00005B170000}"/>
    <cellStyle name="Currency 42" xfId="6961" xr:uid="{00000000-0005-0000-0000-00005C170000}"/>
    <cellStyle name="Currency 42 2" xfId="34441" xr:uid="{00000000-0005-0000-0000-00005D170000}"/>
    <cellStyle name="Currency 43" xfId="6962" xr:uid="{00000000-0005-0000-0000-00005E170000}"/>
    <cellStyle name="Currency 43 2" xfId="34442" xr:uid="{00000000-0005-0000-0000-00005F170000}"/>
    <cellStyle name="Currency 44" xfId="34443" xr:uid="{00000000-0005-0000-0000-000060170000}"/>
    <cellStyle name="Currency 45" xfId="34444" xr:uid="{00000000-0005-0000-0000-000061170000}"/>
    <cellStyle name="Currency 46" xfId="34445" xr:uid="{00000000-0005-0000-0000-000062170000}"/>
    <cellStyle name="Currency 47" xfId="34446" xr:uid="{00000000-0005-0000-0000-000063170000}"/>
    <cellStyle name="Currency 48" xfId="34447" xr:uid="{00000000-0005-0000-0000-000064170000}"/>
    <cellStyle name="Currency 49" xfId="34448" xr:uid="{00000000-0005-0000-0000-000065170000}"/>
    <cellStyle name="Currency 5" xfId="6963" xr:uid="{00000000-0005-0000-0000-000066170000}"/>
    <cellStyle name="Currency 5 2" xfId="8748" xr:uid="{00000000-0005-0000-0000-000067170000}"/>
    <cellStyle name="Currency 50" xfId="34449" xr:uid="{00000000-0005-0000-0000-000068170000}"/>
    <cellStyle name="Currency 51" xfId="34450" xr:uid="{00000000-0005-0000-0000-000069170000}"/>
    <cellStyle name="Currency 52" xfId="34451" xr:uid="{00000000-0005-0000-0000-00006A170000}"/>
    <cellStyle name="Currency 53" xfId="34452" xr:uid="{00000000-0005-0000-0000-00006B170000}"/>
    <cellStyle name="Currency 54" xfId="34453" xr:uid="{00000000-0005-0000-0000-00006C170000}"/>
    <cellStyle name="Currency 55" xfId="34454" xr:uid="{00000000-0005-0000-0000-00006D170000}"/>
    <cellStyle name="Currency 56" xfId="34455" xr:uid="{00000000-0005-0000-0000-00006E170000}"/>
    <cellStyle name="Currency 57" xfId="34456" xr:uid="{00000000-0005-0000-0000-00006F170000}"/>
    <cellStyle name="Currency 58" xfId="34457" xr:uid="{00000000-0005-0000-0000-000070170000}"/>
    <cellStyle name="Currency 59" xfId="34458" xr:uid="{00000000-0005-0000-0000-000071170000}"/>
    <cellStyle name="Currency 6" xfId="6964" xr:uid="{00000000-0005-0000-0000-000072170000}"/>
    <cellStyle name="Currency 6 2" xfId="8749" xr:uid="{00000000-0005-0000-0000-000073170000}"/>
    <cellStyle name="Currency 60" xfId="34459" xr:uid="{00000000-0005-0000-0000-000074170000}"/>
    <cellStyle name="Currency 61" xfId="34460" xr:uid="{00000000-0005-0000-0000-000075170000}"/>
    <cellStyle name="Currency 62" xfId="34461" xr:uid="{00000000-0005-0000-0000-000076170000}"/>
    <cellStyle name="Currency 63" xfId="34462" xr:uid="{00000000-0005-0000-0000-000077170000}"/>
    <cellStyle name="Currency 64" xfId="34463" xr:uid="{00000000-0005-0000-0000-000078170000}"/>
    <cellStyle name="Currency 65" xfId="34464" xr:uid="{00000000-0005-0000-0000-000079170000}"/>
    <cellStyle name="Currency 66" xfId="34465" xr:uid="{00000000-0005-0000-0000-00007A170000}"/>
    <cellStyle name="Currency 67" xfId="34466" xr:uid="{00000000-0005-0000-0000-00007B170000}"/>
    <cellStyle name="Currency 68" xfId="34467" xr:uid="{00000000-0005-0000-0000-00007C170000}"/>
    <cellStyle name="Currency 69" xfId="34468" xr:uid="{00000000-0005-0000-0000-00007D170000}"/>
    <cellStyle name="Currency 7" xfId="6965" xr:uid="{00000000-0005-0000-0000-00007E170000}"/>
    <cellStyle name="Currency 7 2" xfId="8750" xr:uid="{00000000-0005-0000-0000-00007F170000}"/>
    <cellStyle name="Currency 70" xfId="34469" xr:uid="{00000000-0005-0000-0000-000080170000}"/>
    <cellStyle name="Currency 71" xfId="34470" xr:uid="{00000000-0005-0000-0000-000081170000}"/>
    <cellStyle name="Currency 72" xfId="34471" xr:uid="{00000000-0005-0000-0000-000082170000}"/>
    <cellStyle name="Currency 73" xfId="34472" xr:uid="{00000000-0005-0000-0000-000083170000}"/>
    <cellStyle name="Currency 74" xfId="34473" xr:uid="{00000000-0005-0000-0000-000084170000}"/>
    <cellStyle name="Currency 75" xfId="34474" xr:uid="{00000000-0005-0000-0000-000085170000}"/>
    <cellStyle name="Currency 76" xfId="34475" xr:uid="{00000000-0005-0000-0000-000086170000}"/>
    <cellStyle name="Currency 77" xfId="34476" xr:uid="{00000000-0005-0000-0000-000087170000}"/>
    <cellStyle name="Currency 78" xfId="8736" xr:uid="{00000000-0005-0000-0000-000088170000}"/>
    <cellStyle name="Currency 8" xfId="6966" xr:uid="{00000000-0005-0000-0000-000089170000}"/>
    <cellStyle name="Currency 8 2" xfId="8751" xr:uid="{00000000-0005-0000-0000-00008A170000}"/>
    <cellStyle name="Currency 9" xfId="6967" xr:uid="{00000000-0005-0000-0000-00008B170000}"/>
    <cellStyle name="Currency 9 2" xfId="8752" xr:uid="{00000000-0005-0000-0000-00008C170000}"/>
    <cellStyle name="Currency(￦)" xfId="2455" xr:uid="{00000000-0005-0000-0000-00008D170000}"/>
    <cellStyle name="Currency(￦) 10" xfId="34477" xr:uid="{00000000-0005-0000-0000-00008E170000}"/>
    <cellStyle name="Currency(￦) 11" xfId="34478" xr:uid="{00000000-0005-0000-0000-00008F170000}"/>
    <cellStyle name="Currency(￦) 12" xfId="34479" xr:uid="{00000000-0005-0000-0000-000090170000}"/>
    <cellStyle name="Currency(￦) 13" xfId="34480" xr:uid="{00000000-0005-0000-0000-000091170000}"/>
    <cellStyle name="Currency(￦) 14" xfId="34481" xr:uid="{00000000-0005-0000-0000-000092170000}"/>
    <cellStyle name="Currency(￦) 15" xfId="34482" xr:uid="{00000000-0005-0000-0000-000093170000}"/>
    <cellStyle name="Currency(￦) 16" xfId="34483" xr:uid="{00000000-0005-0000-0000-000094170000}"/>
    <cellStyle name="Currency(￦) 17" xfId="34484" xr:uid="{00000000-0005-0000-0000-000095170000}"/>
    <cellStyle name="Currency(￦) 18" xfId="34485" xr:uid="{00000000-0005-0000-0000-000096170000}"/>
    <cellStyle name="Currency(￦) 19" xfId="34486" xr:uid="{00000000-0005-0000-0000-000097170000}"/>
    <cellStyle name="Currency(￦) 2" xfId="2456" xr:uid="{00000000-0005-0000-0000-000098170000}"/>
    <cellStyle name="Currency(￦) 2 10" xfId="34487" xr:uid="{00000000-0005-0000-0000-000099170000}"/>
    <cellStyle name="Currency(￦) 2 11" xfId="34488" xr:uid="{00000000-0005-0000-0000-00009A170000}"/>
    <cellStyle name="Currency(￦) 2 12" xfId="34489" xr:uid="{00000000-0005-0000-0000-00009B170000}"/>
    <cellStyle name="Currency(￦) 2 13" xfId="34490" xr:uid="{00000000-0005-0000-0000-00009C170000}"/>
    <cellStyle name="Currency(￦) 2 14" xfId="34491" xr:uid="{00000000-0005-0000-0000-00009D170000}"/>
    <cellStyle name="Currency(￦) 2 15" xfId="34492" xr:uid="{00000000-0005-0000-0000-00009E170000}"/>
    <cellStyle name="Currency(￦) 2 16" xfId="34493" xr:uid="{00000000-0005-0000-0000-00009F170000}"/>
    <cellStyle name="Currency(￦) 2 17" xfId="34494" xr:uid="{00000000-0005-0000-0000-0000A0170000}"/>
    <cellStyle name="Currency(￦) 2 18" xfId="34495" xr:uid="{00000000-0005-0000-0000-0000A1170000}"/>
    <cellStyle name="Currency(￦) 2 19" xfId="8754" xr:uid="{00000000-0005-0000-0000-0000A2170000}"/>
    <cellStyle name="Currency(￦) 2 2" xfId="6968" xr:uid="{00000000-0005-0000-0000-0000A3170000}"/>
    <cellStyle name="Currency(￦) 2 2 10" xfId="34496" xr:uid="{00000000-0005-0000-0000-0000A4170000}"/>
    <cellStyle name="Currency(￦) 2 2 11" xfId="34497" xr:uid="{00000000-0005-0000-0000-0000A5170000}"/>
    <cellStyle name="Currency(￦) 2 2 12" xfId="8755" xr:uid="{00000000-0005-0000-0000-0000A6170000}"/>
    <cellStyle name="Currency(￦) 2 2 2" xfId="34498" xr:uid="{00000000-0005-0000-0000-0000A7170000}"/>
    <cellStyle name="Currency(￦) 2 2 3" xfId="34499" xr:uid="{00000000-0005-0000-0000-0000A8170000}"/>
    <cellStyle name="Currency(￦) 2 2 4" xfId="34500" xr:uid="{00000000-0005-0000-0000-0000A9170000}"/>
    <cellStyle name="Currency(￦) 2 2 5" xfId="34501" xr:uid="{00000000-0005-0000-0000-0000AA170000}"/>
    <cellStyle name="Currency(￦) 2 2 6" xfId="34502" xr:uid="{00000000-0005-0000-0000-0000AB170000}"/>
    <cellStyle name="Currency(￦) 2 2 7" xfId="34503" xr:uid="{00000000-0005-0000-0000-0000AC170000}"/>
    <cellStyle name="Currency(￦) 2 2 8" xfId="34504" xr:uid="{00000000-0005-0000-0000-0000AD170000}"/>
    <cellStyle name="Currency(￦) 2 2 9" xfId="34505" xr:uid="{00000000-0005-0000-0000-0000AE170000}"/>
    <cellStyle name="Currency(￦) 2 3" xfId="6969" xr:uid="{00000000-0005-0000-0000-0000AF170000}"/>
    <cellStyle name="Currency(￦) 2 3 10" xfId="34506" xr:uid="{00000000-0005-0000-0000-0000B0170000}"/>
    <cellStyle name="Currency(￦) 2 3 11" xfId="34507" xr:uid="{00000000-0005-0000-0000-0000B1170000}"/>
    <cellStyle name="Currency(￦) 2 3 12" xfId="8756" xr:uid="{00000000-0005-0000-0000-0000B2170000}"/>
    <cellStyle name="Currency(￦) 2 3 2" xfId="34508" xr:uid="{00000000-0005-0000-0000-0000B3170000}"/>
    <cellStyle name="Currency(￦) 2 3 3" xfId="34509" xr:uid="{00000000-0005-0000-0000-0000B4170000}"/>
    <cellStyle name="Currency(￦) 2 3 4" xfId="34510" xr:uid="{00000000-0005-0000-0000-0000B5170000}"/>
    <cellStyle name="Currency(￦) 2 3 5" xfId="34511" xr:uid="{00000000-0005-0000-0000-0000B6170000}"/>
    <cellStyle name="Currency(￦) 2 3 6" xfId="34512" xr:uid="{00000000-0005-0000-0000-0000B7170000}"/>
    <cellStyle name="Currency(￦) 2 3 7" xfId="34513" xr:uid="{00000000-0005-0000-0000-0000B8170000}"/>
    <cellStyle name="Currency(￦) 2 3 8" xfId="34514" xr:uid="{00000000-0005-0000-0000-0000B9170000}"/>
    <cellStyle name="Currency(￦) 2 3 9" xfId="34515" xr:uid="{00000000-0005-0000-0000-0000BA170000}"/>
    <cellStyle name="Currency(￦) 2 4" xfId="6970" xr:uid="{00000000-0005-0000-0000-0000BB170000}"/>
    <cellStyle name="Currency(￦) 2 4 10" xfId="34516" xr:uid="{00000000-0005-0000-0000-0000BC170000}"/>
    <cellStyle name="Currency(￦) 2 4 11" xfId="34517" xr:uid="{00000000-0005-0000-0000-0000BD170000}"/>
    <cellStyle name="Currency(￦) 2 4 12" xfId="8757" xr:uid="{00000000-0005-0000-0000-0000BE170000}"/>
    <cellStyle name="Currency(￦) 2 4 2" xfId="34518" xr:uid="{00000000-0005-0000-0000-0000BF170000}"/>
    <cellStyle name="Currency(￦) 2 4 3" xfId="34519" xr:uid="{00000000-0005-0000-0000-0000C0170000}"/>
    <cellStyle name="Currency(￦) 2 4 4" xfId="34520" xr:uid="{00000000-0005-0000-0000-0000C1170000}"/>
    <cellStyle name="Currency(￦) 2 4 5" xfId="34521" xr:uid="{00000000-0005-0000-0000-0000C2170000}"/>
    <cellStyle name="Currency(￦) 2 4 6" xfId="34522" xr:uid="{00000000-0005-0000-0000-0000C3170000}"/>
    <cellStyle name="Currency(￦) 2 4 7" xfId="34523" xr:uid="{00000000-0005-0000-0000-0000C4170000}"/>
    <cellStyle name="Currency(￦) 2 4 8" xfId="34524" xr:uid="{00000000-0005-0000-0000-0000C5170000}"/>
    <cellStyle name="Currency(￦) 2 4 9" xfId="34525" xr:uid="{00000000-0005-0000-0000-0000C6170000}"/>
    <cellStyle name="Currency(￦) 2 5" xfId="6971" xr:uid="{00000000-0005-0000-0000-0000C7170000}"/>
    <cellStyle name="Currency(￦) 2 5 10" xfId="34526" xr:uid="{00000000-0005-0000-0000-0000C8170000}"/>
    <cellStyle name="Currency(￦) 2 5 11" xfId="34527" xr:uid="{00000000-0005-0000-0000-0000C9170000}"/>
    <cellStyle name="Currency(￦) 2 5 12" xfId="8758" xr:uid="{00000000-0005-0000-0000-0000CA170000}"/>
    <cellStyle name="Currency(￦) 2 5 2" xfId="34528" xr:uid="{00000000-0005-0000-0000-0000CB170000}"/>
    <cellStyle name="Currency(￦) 2 5 3" xfId="34529" xr:uid="{00000000-0005-0000-0000-0000CC170000}"/>
    <cellStyle name="Currency(￦) 2 5 4" xfId="34530" xr:uid="{00000000-0005-0000-0000-0000CD170000}"/>
    <cellStyle name="Currency(￦) 2 5 5" xfId="34531" xr:uid="{00000000-0005-0000-0000-0000CE170000}"/>
    <cellStyle name="Currency(￦) 2 5 6" xfId="34532" xr:uid="{00000000-0005-0000-0000-0000CF170000}"/>
    <cellStyle name="Currency(￦) 2 5 7" xfId="34533" xr:uid="{00000000-0005-0000-0000-0000D0170000}"/>
    <cellStyle name="Currency(￦) 2 5 8" xfId="34534" xr:uid="{00000000-0005-0000-0000-0000D1170000}"/>
    <cellStyle name="Currency(￦) 2 5 9" xfId="34535" xr:uid="{00000000-0005-0000-0000-0000D2170000}"/>
    <cellStyle name="Currency(￦) 2 6" xfId="6972" xr:uid="{00000000-0005-0000-0000-0000D3170000}"/>
    <cellStyle name="Currency(￦) 2 6 10" xfId="34536" xr:uid="{00000000-0005-0000-0000-0000D4170000}"/>
    <cellStyle name="Currency(￦) 2 6 11" xfId="34537" xr:uid="{00000000-0005-0000-0000-0000D5170000}"/>
    <cellStyle name="Currency(￦) 2 6 12" xfId="8759" xr:uid="{00000000-0005-0000-0000-0000D6170000}"/>
    <cellStyle name="Currency(￦) 2 6 2" xfId="34538" xr:uid="{00000000-0005-0000-0000-0000D7170000}"/>
    <cellStyle name="Currency(￦) 2 6 3" xfId="34539" xr:uid="{00000000-0005-0000-0000-0000D8170000}"/>
    <cellStyle name="Currency(￦) 2 6 4" xfId="34540" xr:uid="{00000000-0005-0000-0000-0000D9170000}"/>
    <cellStyle name="Currency(￦) 2 6 5" xfId="34541" xr:uid="{00000000-0005-0000-0000-0000DA170000}"/>
    <cellStyle name="Currency(￦) 2 6 6" xfId="34542" xr:uid="{00000000-0005-0000-0000-0000DB170000}"/>
    <cellStyle name="Currency(￦) 2 6 7" xfId="34543" xr:uid="{00000000-0005-0000-0000-0000DC170000}"/>
    <cellStyle name="Currency(￦) 2 6 8" xfId="34544" xr:uid="{00000000-0005-0000-0000-0000DD170000}"/>
    <cellStyle name="Currency(￦) 2 6 9" xfId="34545" xr:uid="{00000000-0005-0000-0000-0000DE170000}"/>
    <cellStyle name="Currency(￦) 2 7" xfId="6973" xr:uid="{00000000-0005-0000-0000-0000DF170000}"/>
    <cellStyle name="Currency(￦) 2 7 10" xfId="34546" xr:uid="{00000000-0005-0000-0000-0000E0170000}"/>
    <cellStyle name="Currency(￦) 2 7 11" xfId="34547" xr:uid="{00000000-0005-0000-0000-0000E1170000}"/>
    <cellStyle name="Currency(￦) 2 7 12" xfId="8760" xr:uid="{00000000-0005-0000-0000-0000E2170000}"/>
    <cellStyle name="Currency(￦) 2 7 2" xfId="34548" xr:uid="{00000000-0005-0000-0000-0000E3170000}"/>
    <cellStyle name="Currency(￦) 2 7 3" xfId="34549" xr:uid="{00000000-0005-0000-0000-0000E4170000}"/>
    <cellStyle name="Currency(￦) 2 7 4" xfId="34550" xr:uid="{00000000-0005-0000-0000-0000E5170000}"/>
    <cellStyle name="Currency(￦) 2 7 5" xfId="34551" xr:uid="{00000000-0005-0000-0000-0000E6170000}"/>
    <cellStyle name="Currency(￦) 2 7 6" xfId="34552" xr:uid="{00000000-0005-0000-0000-0000E7170000}"/>
    <cellStyle name="Currency(￦) 2 7 7" xfId="34553" xr:uid="{00000000-0005-0000-0000-0000E8170000}"/>
    <cellStyle name="Currency(￦) 2 7 8" xfId="34554" xr:uid="{00000000-0005-0000-0000-0000E9170000}"/>
    <cellStyle name="Currency(￦) 2 7 9" xfId="34555" xr:uid="{00000000-0005-0000-0000-0000EA170000}"/>
    <cellStyle name="Currency(￦) 2 8" xfId="6974" xr:uid="{00000000-0005-0000-0000-0000EB170000}"/>
    <cellStyle name="Currency(￦) 2 8 10" xfId="34556" xr:uid="{00000000-0005-0000-0000-0000EC170000}"/>
    <cellStyle name="Currency(￦) 2 8 11" xfId="34557" xr:uid="{00000000-0005-0000-0000-0000ED170000}"/>
    <cellStyle name="Currency(￦) 2 8 12" xfId="8761" xr:uid="{00000000-0005-0000-0000-0000EE170000}"/>
    <cellStyle name="Currency(￦) 2 8 2" xfId="34558" xr:uid="{00000000-0005-0000-0000-0000EF170000}"/>
    <cellStyle name="Currency(￦) 2 8 3" xfId="34559" xr:uid="{00000000-0005-0000-0000-0000F0170000}"/>
    <cellStyle name="Currency(￦) 2 8 4" xfId="34560" xr:uid="{00000000-0005-0000-0000-0000F1170000}"/>
    <cellStyle name="Currency(￦) 2 8 5" xfId="34561" xr:uid="{00000000-0005-0000-0000-0000F2170000}"/>
    <cellStyle name="Currency(￦) 2 8 6" xfId="34562" xr:uid="{00000000-0005-0000-0000-0000F3170000}"/>
    <cellStyle name="Currency(￦) 2 8 7" xfId="34563" xr:uid="{00000000-0005-0000-0000-0000F4170000}"/>
    <cellStyle name="Currency(￦) 2 8 8" xfId="34564" xr:uid="{00000000-0005-0000-0000-0000F5170000}"/>
    <cellStyle name="Currency(￦) 2 8 9" xfId="34565" xr:uid="{00000000-0005-0000-0000-0000F6170000}"/>
    <cellStyle name="Currency(￦) 2 9" xfId="34566" xr:uid="{00000000-0005-0000-0000-0000F7170000}"/>
    <cellStyle name="Currency(￦) 20" xfId="8753" xr:uid="{00000000-0005-0000-0000-0000F8170000}"/>
    <cellStyle name="Currency(￦) 3" xfId="2457" xr:uid="{00000000-0005-0000-0000-0000F9170000}"/>
    <cellStyle name="Currency(￦) 3 10" xfId="34567" xr:uid="{00000000-0005-0000-0000-0000FA170000}"/>
    <cellStyle name="Currency(￦) 3 11" xfId="34568" xr:uid="{00000000-0005-0000-0000-0000FB170000}"/>
    <cellStyle name="Currency(￦) 3 12" xfId="8762" xr:uid="{00000000-0005-0000-0000-0000FC170000}"/>
    <cellStyle name="Currency(￦) 3 2" xfId="34569" xr:uid="{00000000-0005-0000-0000-0000FD170000}"/>
    <cellStyle name="Currency(￦) 3 3" xfId="34570" xr:uid="{00000000-0005-0000-0000-0000FE170000}"/>
    <cellStyle name="Currency(￦) 3 4" xfId="34571" xr:uid="{00000000-0005-0000-0000-0000FF170000}"/>
    <cellStyle name="Currency(￦) 3 5" xfId="34572" xr:uid="{00000000-0005-0000-0000-000000180000}"/>
    <cellStyle name="Currency(￦) 3 6" xfId="34573" xr:uid="{00000000-0005-0000-0000-000001180000}"/>
    <cellStyle name="Currency(￦) 3 7" xfId="34574" xr:uid="{00000000-0005-0000-0000-000002180000}"/>
    <cellStyle name="Currency(￦) 3 8" xfId="34575" xr:uid="{00000000-0005-0000-0000-000003180000}"/>
    <cellStyle name="Currency(￦) 3 9" xfId="34576" xr:uid="{00000000-0005-0000-0000-000004180000}"/>
    <cellStyle name="Currency(￦) 4" xfId="2458" xr:uid="{00000000-0005-0000-0000-000005180000}"/>
    <cellStyle name="Currency(￦) 4 10" xfId="34577" xr:uid="{00000000-0005-0000-0000-000006180000}"/>
    <cellStyle name="Currency(￦) 4 11" xfId="34578" xr:uid="{00000000-0005-0000-0000-000007180000}"/>
    <cellStyle name="Currency(￦) 4 12" xfId="8763" xr:uid="{00000000-0005-0000-0000-000008180000}"/>
    <cellStyle name="Currency(￦) 4 2" xfId="34579" xr:uid="{00000000-0005-0000-0000-000009180000}"/>
    <cellStyle name="Currency(￦) 4 3" xfId="34580" xr:uid="{00000000-0005-0000-0000-00000A180000}"/>
    <cellStyle name="Currency(￦) 4 4" xfId="34581" xr:uid="{00000000-0005-0000-0000-00000B180000}"/>
    <cellStyle name="Currency(￦) 4 5" xfId="34582" xr:uid="{00000000-0005-0000-0000-00000C180000}"/>
    <cellStyle name="Currency(￦) 4 6" xfId="34583" xr:uid="{00000000-0005-0000-0000-00000D180000}"/>
    <cellStyle name="Currency(￦) 4 7" xfId="34584" xr:uid="{00000000-0005-0000-0000-00000E180000}"/>
    <cellStyle name="Currency(￦) 4 8" xfId="34585" xr:uid="{00000000-0005-0000-0000-00000F180000}"/>
    <cellStyle name="Currency(￦) 4 9" xfId="34586" xr:uid="{00000000-0005-0000-0000-000010180000}"/>
    <cellStyle name="Currency(￦) 5" xfId="2459" xr:uid="{00000000-0005-0000-0000-000011180000}"/>
    <cellStyle name="Currency(￦) 5 10" xfId="34587" xr:uid="{00000000-0005-0000-0000-000012180000}"/>
    <cellStyle name="Currency(￦) 5 11" xfId="34588" xr:uid="{00000000-0005-0000-0000-000013180000}"/>
    <cellStyle name="Currency(￦) 5 12" xfId="8764" xr:uid="{00000000-0005-0000-0000-000014180000}"/>
    <cellStyle name="Currency(￦) 5 2" xfId="34589" xr:uid="{00000000-0005-0000-0000-000015180000}"/>
    <cellStyle name="Currency(￦) 5 3" xfId="34590" xr:uid="{00000000-0005-0000-0000-000016180000}"/>
    <cellStyle name="Currency(￦) 5 4" xfId="34591" xr:uid="{00000000-0005-0000-0000-000017180000}"/>
    <cellStyle name="Currency(￦) 5 5" xfId="34592" xr:uid="{00000000-0005-0000-0000-000018180000}"/>
    <cellStyle name="Currency(￦) 5 6" xfId="34593" xr:uid="{00000000-0005-0000-0000-000019180000}"/>
    <cellStyle name="Currency(￦) 5 7" xfId="34594" xr:uid="{00000000-0005-0000-0000-00001A180000}"/>
    <cellStyle name="Currency(￦) 5 8" xfId="34595" xr:uid="{00000000-0005-0000-0000-00001B180000}"/>
    <cellStyle name="Currency(￦) 5 9" xfId="34596" xr:uid="{00000000-0005-0000-0000-00001C180000}"/>
    <cellStyle name="Currency(￦) 6" xfId="2460" xr:uid="{00000000-0005-0000-0000-00001D180000}"/>
    <cellStyle name="Currency(￦) 6 10" xfId="34597" xr:uid="{00000000-0005-0000-0000-00001E180000}"/>
    <cellStyle name="Currency(￦) 6 11" xfId="34598" xr:uid="{00000000-0005-0000-0000-00001F180000}"/>
    <cellStyle name="Currency(￦) 6 12" xfId="8765" xr:uid="{00000000-0005-0000-0000-000020180000}"/>
    <cellStyle name="Currency(￦) 6 2" xfId="34599" xr:uid="{00000000-0005-0000-0000-000021180000}"/>
    <cellStyle name="Currency(￦) 6 3" xfId="34600" xr:uid="{00000000-0005-0000-0000-000022180000}"/>
    <cellStyle name="Currency(￦) 6 4" xfId="34601" xr:uid="{00000000-0005-0000-0000-000023180000}"/>
    <cellStyle name="Currency(￦) 6 5" xfId="34602" xr:uid="{00000000-0005-0000-0000-000024180000}"/>
    <cellStyle name="Currency(￦) 6 6" xfId="34603" xr:uid="{00000000-0005-0000-0000-000025180000}"/>
    <cellStyle name="Currency(￦) 6 7" xfId="34604" xr:uid="{00000000-0005-0000-0000-000026180000}"/>
    <cellStyle name="Currency(￦) 6 8" xfId="34605" xr:uid="{00000000-0005-0000-0000-000027180000}"/>
    <cellStyle name="Currency(￦) 6 9" xfId="34606" xr:uid="{00000000-0005-0000-0000-000028180000}"/>
    <cellStyle name="Currency(￦) 7" xfId="2461" xr:uid="{00000000-0005-0000-0000-000029180000}"/>
    <cellStyle name="Currency(￦) 7 10" xfId="34607" xr:uid="{00000000-0005-0000-0000-00002A180000}"/>
    <cellStyle name="Currency(￦) 7 11" xfId="34608" xr:uid="{00000000-0005-0000-0000-00002B180000}"/>
    <cellStyle name="Currency(￦) 7 12" xfId="8766" xr:uid="{00000000-0005-0000-0000-00002C180000}"/>
    <cellStyle name="Currency(￦) 7 2" xfId="34609" xr:uid="{00000000-0005-0000-0000-00002D180000}"/>
    <cellStyle name="Currency(￦) 7 3" xfId="34610" xr:uid="{00000000-0005-0000-0000-00002E180000}"/>
    <cellStyle name="Currency(￦) 7 4" xfId="34611" xr:uid="{00000000-0005-0000-0000-00002F180000}"/>
    <cellStyle name="Currency(￦) 7 5" xfId="34612" xr:uid="{00000000-0005-0000-0000-000030180000}"/>
    <cellStyle name="Currency(￦) 7 6" xfId="34613" xr:uid="{00000000-0005-0000-0000-000031180000}"/>
    <cellStyle name="Currency(￦) 7 7" xfId="34614" xr:uid="{00000000-0005-0000-0000-000032180000}"/>
    <cellStyle name="Currency(￦) 7 8" xfId="34615" xr:uid="{00000000-0005-0000-0000-000033180000}"/>
    <cellStyle name="Currency(￦) 7 9" xfId="34616" xr:uid="{00000000-0005-0000-0000-000034180000}"/>
    <cellStyle name="Currency(￦) 8" xfId="2462" xr:uid="{00000000-0005-0000-0000-000035180000}"/>
    <cellStyle name="Currency(￦) 8 10" xfId="34617" xr:uid="{00000000-0005-0000-0000-000036180000}"/>
    <cellStyle name="Currency(￦) 8 11" xfId="34618" xr:uid="{00000000-0005-0000-0000-000037180000}"/>
    <cellStyle name="Currency(￦) 8 12" xfId="8767" xr:uid="{00000000-0005-0000-0000-000038180000}"/>
    <cellStyle name="Currency(￦) 8 2" xfId="34619" xr:uid="{00000000-0005-0000-0000-000039180000}"/>
    <cellStyle name="Currency(￦) 8 3" xfId="34620" xr:uid="{00000000-0005-0000-0000-00003A180000}"/>
    <cellStyle name="Currency(￦) 8 4" xfId="34621" xr:uid="{00000000-0005-0000-0000-00003B180000}"/>
    <cellStyle name="Currency(￦) 8 5" xfId="34622" xr:uid="{00000000-0005-0000-0000-00003C180000}"/>
    <cellStyle name="Currency(￦) 8 6" xfId="34623" xr:uid="{00000000-0005-0000-0000-00003D180000}"/>
    <cellStyle name="Currency(￦) 8 7" xfId="34624" xr:uid="{00000000-0005-0000-0000-00003E180000}"/>
    <cellStyle name="Currency(￦) 8 8" xfId="34625" xr:uid="{00000000-0005-0000-0000-00003F180000}"/>
    <cellStyle name="Currency(￦) 8 9" xfId="34626" xr:uid="{00000000-0005-0000-0000-000040180000}"/>
    <cellStyle name="Currency(￦) 9" xfId="2463" xr:uid="{00000000-0005-0000-0000-000041180000}"/>
    <cellStyle name="Currency(￦) 9 10" xfId="34628" xr:uid="{00000000-0005-0000-0000-000042180000}"/>
    <cellStyle name="Currency(￦) 9 11" xfId="34629" xr:uid="{00000000-0005-0000-0000-000043180000}"/>
    <cellStyle name="Currency(￦) 9 12" xfId="34627" xr:uid="{00000000-0005-0000-0000-000044180000}"/>
    <cellStyle name="Currency(￦) 9 2" xfId="34630" xr:uid="{00000000-0005-0000-0000-000045180000}"/>
    <cellStyle name="Currency(￦) 9 3" xfId="34631" xr:uid="{00000000-0005-0000-0000-000046180000}"/>
    <cellStyle name="Currency(￦) 9 4" xfId="34632" xr:uid="{00000000-0005-0000-0000-000047180000}"/>
    <cellStyle name="Currency(￦) 9 5" xfId="34633" xr:uid="{00000000-0005-0000-0000-000048180000}"/>
    <cellStyle name="Currency(￦) 9 6" xfId="34634" xr:uid="{00000000-0005-0000-0000-000049180000}"/>
    <cellStyle name="Currency(￦) 9 7" xfId="34635" xr:uid="{00000000-0005-0000-0000-00004A180000}"/>
    <cellStyle name="Currency(￦) 9 8" xfId="34636" xr:uid="{00000000-0005-0000-0000-00004B180000}"/>
    <cellStyle name="Currency(￦) 9 9" xfId="34637" xr:uid="{00000000-0005-0000-0000-00004C180000}"/>
    <cellStyle name="Currency(￦)_091026-06-013" xfId="8768" xr:uid="{00000000-0005-0000-0000-00004D180000}"/>
    <cellStyle name="Currency_ 내역 (2)" xfId="44610" xr:uid="{00000000-0005-0000-0000-00004E180000}"/>
    <cellStyle name="Currency0" xfId="4297" xr:uid="{00000000-0005-0000-0000-00004F180000}"/>
    <cellStyle name="Currency0 10" xfId="34638" xr:uid="{00000000-0005-0000-0000-000050180000}"/>
    <cellStyle name="Currency0 11" xfId="34639" xr:uid="{00000000-0005-0000-0000-000051180000}"/>
    <cellStyle name="Currency0 12" xfId="34640" xr:uid="{00000000-0005-0000-0000-000052180000}"/>
    <cellStyle name="Currency0 13" xfId="34641" xr:uid="{00000000-0005-0000-0000-000053180000}"/>
    <cellStyle name="Currency0 14" xfId="34642" xr:uid="{00000000-0005-0000-0000-000054180000}"/>
    <cellStyle name="Currency0 15" xfId="34643" xr:uid="{00000000-0005-0000-0000-000055180000}"/>
    <cellStyle name="Currency0 16" xfId="34644" xr:uid="{00000000-0005-0000-0000-000056180000}"/>
    <cellStyle name="Currency0 17" xfId="34645" xr:uid="{00000000-0005-0000-0000-000057180000}"/>
    <cellStyle name="Currency0 18" xfId="34646" xr:uid="{00000000-0005-0000-0000-000058180000}"/>
    <cellStyle name="Currency0 19" xfId="34647" xr:uid="{00000000-0005-0000-0000-000059180000}"/>
    <cellStyle name="Currency0 2" xfId="8770" xr:uid="{00000000-0005-0000-0000-00005A180000}"/>
    <cellStyle name="Currency0 2 10" xfId="34648" xr:uid="{00000000-0005-0000-0000-00005B180000}"/>
    <cellStyle name="Currency0 2 11" xfId="34649" xr:uid="{00000000-0005-0000-0000-00005C180000}"/>
    <cellStyle name="Currency0 2 2" xfId="34650" xr:uid="{00000000-0005-0000-0000-00005D180000}"/>
    <cellStyle name="Currency0 2 3" xfId="34651" xr:uid="{00000000-0005-0000-0000-00005E180000}"/>
    <cellStyle name="Currency0 2 4" xfId="34652" xr:uid="{00000000-0005-0000-0000-00005F180000}"/>
    <cellStyle name="Currency0 2 5" xfId="34653" xr:uid="{00000000-0005-0000-0000-000060180000}"/>
    <cellStyle name="Currency0 2 6" xfId="34654" xr:uid="{00000000-0005-0000-0000-000061180000}"/>
    <cellStyle name="Currency0 2 7" xfId="34655" xr:uid="{00000000-0005-0000-0000-000062180000}"/>
    <cellStyle name="Currency0 2 8" xfId="34656" xr:uid="{00000000-0005-0000-0000-000063180000}"/>
    <cellStyle name="Currency0 2 9" xfId="34657" xr:uid="{00000000-0005-0000-0000-000064180000}"/>
    <cellStyle name="Currency0 20" xfId="34658" xr:uid="{00000000-0005-0000-0000-000065180000}"/>
    <cellStyle name="Currency0 21" xfId="34659" xr:uid="{00000000-0005-0000-0000-000066180000}"/>
    <cellStyle name="Currency0 22" xfId="34660" xr:uid="{00000000-0005-0000-0000-000067180000}"/>
    <cellStyle name="Currency0 23" xfId="34661" xr:uid="{00000000-0005-0000-0000-000068180000}"/>
    <cellStyle name="Currency0 24" xfId="34662" xr:uid="{00000000-0005-0000-0000-000069180000}"/>
    <cellStyle name="Currency0 25" xfId="34663" xr:uid="{00000000-0005-0000-0000-00006A180000}"/>
    <cellStyle name="Currency0 26" xfId="34664" xr:uid="{00000000-0005-0000-0000-00006B180000}"/>
    <cellStyle name="Currency0 27" xfId="34665" xr:uid="{00000000-0005-0000-0000-00006C180000}"/>
    <cellStyle name="Currency0 28" xfId="34666" xr:uid="{00000000-0005-0000-0000-00006D180000}"/>
    <cellStyle name="Currency0 29" xfId="34667" xr:uid="{00000000-0005-0000-0000-00006E180000}"/>
    <cellStyle name="Currency0 3" xfId="34668" xr:uid="{00000000-0005-0000-0000-00006F180000}"/>
    <cellStyle name="Currency0 3 10" xfId="34669" xr:uid="{00000000-0005-0000-0000-000070180000}"/>
    <cellStyle name="Currency0 3 11" xfId="34670" xr:uid="{00000000-0005-0000-0000-000071180000}"/>
    <cellStyle name="Currency0 3 2" xfId="34671" xr:uid="{00000000-0005-0000-0000-000072180000}"/>
    <cellStyle name="Currency0 3 3" xfId="34672" xr:uid="{00000000-0005-0000-0000-000073180000}"/>
    <cellStyle name="Currency0 3 4" xfId="34673" xr:uid="{00000000-0005-0000-0000-000074180000}"/>
    <cellStyle name="Currency0 3 5" xfId="34674" xr:uid="{00000000-0005-0000-0000-000075180000}"/>
    <cellStyle name="Currency0 3 6" xfId="34675" xr:uid="{00000000-0005-0000-0000-000076180000}"/>
    <cellStyle name="Currency0 3 7" xfId="34676" xr:uid="{00000000-0005-0000-0000-000077180000}"/>
    <cellStyle name="Currency0 3 8" xfId="34677" xr:uid="{00000000-0005-0000-0000-000078180000}"/>
    <cellStyle name="Currency0 3 9" xfId="34678" xr:uid="{00000000-0005-0000-0000-000079180000}"/>
    <cellStyle name="Currency0 30" xfId="34679" xr:uid="{00000000-0005-0000-0000-00007A180000}"/>
    <cellStyle name="Currency0 31" xfId="34680" xr:uid="{00000000-0005-0000-0000-00007B180000}"/>
    <cellStyle name="Currency0 32" xfId="34681" xr:uid="{00000000-0005-0000-0000-00007C180000}"/>
    <cellStyle name="Currency0 33" xfId="34682" xr:uid="{00000000-0005-0000-0000-00007D180000}"/>
    <cellStyle name="Currency0 34" xfId="34683" xr:uid="{00000000-0005-0000-0000-00007E180000}"/>
    <cellStyle name="Currency0 35" xfId="34684" xr:uid="{00000000-0005-0000-0000-00007F180000}"/>
    <cellStyle name="Currency0 36" xfId="34685" xr:uid="{00000000-0005-0000-0000-000080180000}"/>
    <cellStyle name="Currency0 37" xfId="34686" xr:uid="{00000000-0005-0000-0000-000081180000}"/>
    <cellStyle name="Currency0 38" xfId="34687" xr:uid="{00000000-0005-0000-0000-000082180000}"/>
    <cellStyle name="Currency0 39" xfId="34688" xr:uid="{00000000-0005-0000-0000-000083180000}"/>
    <cellStyle name="Currency0 4" xfId="34689" xr:uid="{00000000-0005-0000-0000-000084180000}"/>
    <cellStyle name="Currency0 4 10" xfId="34690" xr:uid="{00000000-0005-0000-0000-000085180000}"/>
    <cellStyle name="Currency0 4 11" xfId="34691" xr:uid="{00000000-0005-0000-0000-000086180000}"/>
    <cellStyle name="Currency0 4 2" xfId="34692" xr:uid="{00000000-0005-0000-0000-000087180000}"/>
    <cellStyle name="Currency0 4 3" xfId="34693" xr:uid="{00000000-0005-0000-0000-000088180000}"/>
    <cellStyle name="Currency0 4 4" xfId="34694" xr:uid="{00000000-0005-0000-0000-000089180000}"/>
    <cellStyle name="Currency0 4 5" xfId="34695" xr:uid="{00000000-0005-0000-0000-00008A180000}"/>
    <cellStyle name="Currency0 4 6" xfId="34696" xr:uid="{00000000-0005-0000-0000-00008B180000}"/>
    <cellStyle name="Currency0 4 7" xfId="34697" xr:uid="{00000000-0005-0000-0000-00008C180000}"/>
    <cellStyle name="Currency0 4 8" xfId="34698" xr:uid="{00000000-0005-0000-0000-00008D180000}"/>
    <cellStyle name="Currency0 4 9" xfId="34699" xr:uid="{00000000-0005-0000-0000-00008E180000}"/>
    <cellStyle name="Currency0 40" xfId="34700" xr:uid="{00000000-0005-0000-0000-00008F180000}"/>
    <cellStyle name="Currency0 41" xfId="34701" xr:uid="{00000000-0005-0000-0000-000090180000}"/>
    <cellStyle name="Currency0 42" xfId="34702" xr:uid="{00000000-0005-0000-0000-000091180000}"/>
    <cellStyle name="Currency0 43" xfId="34703" xr:uid="{00000000-0005-0000-0000-000092180000}"/>
    <cellStyle name="Currency0 44" xfId="34704" xr:uid="{00000000-0005-0000-0000-000093180000}"/>
    <cellStyle name="Currency0 45" xfId="34705" xr:uid="{00000000-0005-0000-0000-000094180000}"/>
    <cellStyle name="Currency0 46" xfId="34706" xr:uid="{00000000-0005-0000-0000-000095180000}"/>
    <cellStyle name="Currency0 47" xfId="34707" xr:uid="{00000000-0005-0000-0000-000096180000}"/>
    <cellStyle name="Currency0 48" xfId="34708" xr:uid="{00000000-0005-0000-0000-000097180000}"/>
    <cellStyle name="Currency0 49" xfId="34709" xr:uid="{00000000-0005-0000-0000-000098180000}"/>
    <cellStyle name="Currency0 5" xfId="34710" xr:uid="{00000000-0005-0000-0000-000099180000}"/>
    <cellStyle name="Currency0 50" xfId="34711" xr:uid="{00000000-0005-0000-0000-00009A180000}"/>
    <cellStyle name="Currency0 51" xfId="34712" xr:uid="{00000000-0005-0000-0000-00009B180000}"/>
    <cellStyle name="Currency0 52" xfId="34713" xr:uid="{00000000-0005-0000-0000-00009C180000}"/>
    <cellStyle name="Currency0 53" xfId="34714" xr:uid="{00000000-0005-0000-0000-00009D180000}"/>
    <cellStyle name="Currency0 54" xfId="34715" xr:uid="{00000000-0005-0000-0000-00009E180000}"/>
    <cellStyle name="Currency0 55" xfId="34716" xr:uid="{00000000-0005-0000-0000-00009F180000}"/>
    <cellStyle name="Currency0 56" xfId="34717" xr:uid="{00000000-0005-0000-0000-0000A0180000}"/>
    <cellStyle name="Currency0 57" xfId="34718" xr:uid="{00000000-0005-0000-0000-0000A1180000}"/>
    <cellStyle name="Currency0 58" xfId="34719" xr:uid="{00000000-0005-0000-0000-0000A2180000}"/>
    <cellStyle name="Currency0 59" xfId="34720" xr:uid="{00000000-0005-0000-0000-0000A3180000}"/>
    <cellStyle name="Currency0 6" xfId="34721" xr:uid="{00000000-0005-0000-0000-0000A4180000}"/>
    <cellStyle name="Currency0 60" xfId="34722" xr:uid="{00000000-0005-0000-0000-0000A5180000}"/>
    <cellStyle name="Currency0 61" xfId="34723" xr:uid="{00000000-0005-0000-0000-0000A6180000}"/>
    <cellStyle name="Currency0 62" xfId="34724" xr:uid="{00000000-0005-0000-0000-0000A7180000}"/>
    <cellStyle name="Currency0 63" xfId="34725" xr:uid="{00000000-0005-0000-0000-0000A8180000}"/>
    <cellStyle name="Currency0 64" xfId="34726" xr:uid="{00000000-0005-0000-0000-0000A9180000}"/>
    <cellStyle name="Currency0 65" xfId="34727" xr:uid="{00000000-0005-0000-0000-0000AA180000}"/>
    <cellStyle name="Currency0 66" xfId="34728" xr:uid="{00000000-0005-0000-0000-0000AB180000}"/>
    <cellStyle name="Currency0 67" xfId="34729" xr:uid="{00000000-0005-0000-0000-0000AC180000}"/>
    <cellStyle name="Currency0 68" xfId="34730" xr:uid="{00000000-0005-0000-0000-0000AD180000}"/>
    <cellStyle name="Currency0 69" xfId="34731" xr:uid="{00000000-0005-0000-0000-0000AE180000}"/>
    <cellStyle name="Currency0 7" xfId="34732" xr:uid="{00000000-0005-0000-0000-0000AF180000}"/>
    <cellStyle name="Currency0 70" xfId="34733" xr:uid="{00000000-0005-0000-0000-0000B0180000}"/>
    <cellStyle name="Currency0 71" xfId="34734" xr:uid="{00000000-0005-0000-0000-0000B1180000}"/>
    <cellStyle name="Currency0 72" xfId="34735" xr:uid="{00000000-0005-0000-0000-0000B2180000}"/>
    <cellStyle name="Currency0 73" xfId="34736" xr:uid="{00000000-0005-0000-0000-0000B3180000}"/>
    <cellStyle name="Currency0 74" xfId="34737" xr:uid="{00000000-0005-0000-0000-0000B4180000}"/>
    <cellStyle name="Currency0 75" xfId="8769" xr:uid="{00000000-0005-0000-0000-0000B5180000}"/>
    <cellStyle name="Currency0 8" xfId="34738" xr:uid="{00000000-0005-0000-0000-0000B6180000}"/>
    <cellStyle name="Currency0 9" xfId="34739" xr:uid="{00000000-0005-0000-0000-0000B7180000}"/>
    <cellStyle name="Currency1" xfId="2464" xr:uid="{00000000-0005-0000-0000-0000B8180000}"/>
    <cellStyle name="Currency1 10" xfId="34740" xr:uid="{00000000-0005-0000-0000-0000B9180000}"/>
    <cellStyle name="Currency1 11" xfId="34741" xr:uid="{00000000-0005-0000-0000-0000BA180000}"/>
    <cellStyle name="Currency1 12" xfId="8771" xr:uid="{00000000-0005-0000-0000-0000BB180000}"/>
    <cellStyle name="Currency1 2" xfId="2465" xr:uid="{00000000-0005-0000-0000-0000BC180000}"/>
    <cellStyle name="Currency1 2 2" xfId="8772" xr:uid="{00000000-0005-0000-0000-0000BD180000}"/>
    <cellStyle name="Currency1 3" xfId="2466" xr:uid="{00000000-0005-0000-0000-0000BE180000}"/>
    <cellStyle name="Currency1 3 2" xfId="34742" xr:uid="{00000000-0005-0000-0000-0000BF180000}"/>
    <cellStyle name="Currency1 4" xfId="2467" xr:uid="{00000000-0005-0000-0000-0000C0180000}"/>
    <cellStyle name="Currency1 4 2" xfId="34743" xr:uid="{00000000-0005-0000-0000-0000C1180000}"/>
    <cellStyle name="Currency1 5" xfId="2468" xr:uid="{00000000-0005-0000-0000-0000C2180000}"/>
    <cellStyle name="Currency1 5 2" xfId="34744" xr:uid="{00000000-0005-0000-0000-0000C3180000}"/>
    <cellStyle name="Currency1 6" xfId="2469" xr:uid="{00000000-0005-0000-0000-0000C4180000}"/>
    <cellStyle name="Currency1 6 2" xfId="34745" xr:uid="{00000000-0005-0000-0000-0000C5180000}"/>
    <cellStyle name="Currency1 7" xfId="2470" xr:uid="{00000000-0005-0000-0000-0000C6180000}"/>
    <cellStyle name="Currency1 7 2" xfId="34746" xr:uid="{00000000-0005-0000-0000-0000C7180000}"/>
    <cellStyle name="Currency1 8" xfId="2471" xr:uid="{00000000-0005-0000-0000-0000C8180000}"/>
    <cellStyle name="Currency1 8 2" xfId="34747" xr:uid="{00000000-0005-0000-0000-0000C9180000}"/>
    <cellStyle name="Currency1 9" xfId="2472" xr:uid="{00000000-0005-0000-0000-0000CA180000}"/>
    <cellStyle name="Currency1 9 2" xfId="34748" xr:uid="{00000000-0005-0000-0000-0000CB180000}"/>
    <cellStyle name="Currency1_지장물작업" xfId="2473" xr:uid="{00000000-0005-0000-0000-0000CC180000}"/>
    <cellStyle name="D" xfId="4298" xr:uid="{00000000-0005-0000-0000-0000CD180000}"/>
    <cellStyle name="D_AM monthly_Appendixl_200206" xfId="4299" xr:uid="{00000000-0005-0000-0000-0000CE180000}"/>
    <cellStyle name="D_K1REITs_Rent Roll_Eng_20060612" xfId="4300" xr:uid="{00000000-0005-0000-0000-0000CF180000}"/>
    <cellStyle name="D_Monthly Report(대아 2002.6)" xfId="4301" xr:uid="{00000000-0005-0000-0000-0000D0180000}"/>
    <cellStyle name="D_NOI-2002-update1107" xfId="4302" xr:uid="{00000000-0005-0000-0000-0000D1180000}"/>
    <cellStyle name="D_Sheet1" xfId="4303" xr:uid="{00000000-0005-0000-0000-0000D2180000}"/>
    <cellStyle name="Data" xfId="8773" xr:uid="{00000000-0005-0000-0000-0000D3180000}"/>
    <cellStyle name="Date" xfId="2474" xr:uid="{00000000-0005-0000-0000-0000D4180000}"/>
    <cellStyle name="Date [d-mmm-yy]" xfId="4304" xr:uid="{00000000-0005-0000-0000-0000D5180000}"/>
    <cellStyle name="Date [mm-d-yy]" xfId="4305" xr:uid="{00000000-0005-0000-0000-0000D6180000}"/>
    <cellStyle name="Date [mm-d-yyyy]" xfId="4306" xr:uid="{00000000-0005-0000-0000-0000D7180000}"/>
    <cellStyle name="Date [mmm-d-yyyy]" xfId="4307" xr:uid="{00000000-0005-0000-0000-0000D8180000}"/>
    <cellStyle name="Date [mmm-yy]" xfId="4308" xr:uid="{00000000-0005-0000-0000-0000D9180000}"/>
    <cellStyle name="Date 10" xfId="6975" xr:uid="{00000000-0005-0000-0000-0000DA180000}"/>
    <cellStyle name="Date 10 10" xfId="34749" xr:uid="{00000000-0005-0000-0000-0000DB180000}"/>
    <cellStyle name="Date 10 11" xfId="34750" xr:uid="{00000000-0005-0000-0000-0000DC180000}"/>
    <cellStyle name="Date 10 12" xfId="8775" xr:uid="{00000000-0005-0000-0000-0000DD180000}"/>
    <cellStyle name="Date 10 2" xfId="34751" xr:uid="{00000000-0005-0000-0000-0000DE180000}"/>
    <cellStyle name="Date 10 3" xfId="34752" xr:uid="{00000000-0005-0000-0000-0000DF180000}"/>
    <cellStyle name="Date 10 4" xfId="34753" xr:uid="{00000000-0005-0000-0000-0000E0180000}"/>
    <cellStyle name="Date 10 5" xfId="34754" xr:uid="{00000000-0005-0000-0000-0000E1180000}"/>
    <cellStyle name="Date 10 6" xfId="34755" xr:uid="{00000000-0005-0000-0000-0000E2180000}"/>
    <cellStyle name="Date 10 7" xfId="34756" xr:uid="{00000000-0005-0000-0000-0000E3180000}"/>
    <cellStyle name="Date 10 8" xfId="34757" xr:uid="{00000000-0005-0000-0000-0000E4180000}"/>
    <cellStyle name="Date 10 9" xfId="34758" xr:uid="{00000000-0005-0000-0000-0000E5180000}"/>
    <cellStyle name="Date 11" xfId="6976" xr:uid="{00000000-0005-0000-0000-0000E6180000}"/>
    <cellStyle name="Date 11 2" xfId="8776" xr:uid="{00000000-0005-0000-0000-0000E7180000}"/>
    <cellStyle name="Date 12" xfId="6977" xr:uid="{00000000-0005-0000-0000-0000E8180000}"/>
    <cellStyle name="Date 12 2" xfId="8777" xr:uid="{00000000-0005-0000-0000-0000E9180000}"/>
    <cellStyle name="Date 13" xfId="6978" xr:uid="{00000000-0005-0000-0000-0000EA180000}"/>
    <cellStyle name="Date 13 2" xfId="8778" xr:uid="{00000000-0005-0000-0000-0000EB180000}"/>
    <cellStyle name="Date 14" xfId="6979" xr:uid="{00000000-0005-0000-0000-0000EC180000}"/>
    <cellStyle name="Date 14 2" xfId="8779" xr:uid="{00000000-0005-0000-0000-0000ED180000}"/>
    <cellStyle name="Date 15" xfId="6980" xr:uid="{00000000-0005-0000-0000-0000EE180000}"/>
    <cellStyle name="Date 15 2" xfId="8780" xr:uid="{00000000-0005-0000-0000-0000EF180000}"/>
    <cellStyle name="Date 16" xfId="6981" xr:uid="{00000000-0005-0000-0000-0000F0180000}"/>
    <cellStyle name="Date 16 2" xfId="9046" xr:uid="{00000000-0005-0000-0000-0000F1180000}"/>
    <cellStyle name="Date 17" xfId="6982" xr:uid="{00000000-0005-0000-0000-0000F2180000}"/>
    <cellStyle name="Date 17 2" xfId="9047" xr:uid="{00000000-0005-0000-0000-0000F3180000}"/>
    <cellStyle name="Date 18" xfId="6983" xr:uid="{00000000-0005-0000-0000-0000F4180000}"/>
    <cellStyle name="Date 18 2" xfId="9048" xr:uid="{00000000-0005-0000-0000-0000F5180000}"/>
    <cellStyle name="Date 19" xfId="6984" xr:uid="{00000000-0005-0000-0000-0000F6180000}"/>
    <cellStyle name="Date 19 2" xfId="9049" xr:uid="{00000000-0005-0000-0000-0000F7180000}"/>
    <cellStyle name="Date 2" xfId="6985" xr:uid="{00000000-0005-0000-0000-0000F8180000}"/>
    <cellStyle name="Date 2 10" xfId="34759" xr:uid="{00000000-0005-0000-0000-0000F9180000}"/>
    <cellStyle name="Date 2 11" xfId="34760" xr:uid="{00000000-0005-0000-0000-0000FA180000}"/>
    <cellStyle name="Date 2 12" xfId="34761" xr:uid="{00000000-0005-0000-0000-0000FB180000}"/>
    <cellStyle name="Date 2 13" xfId="34762" xr:uid="{00000000-0005-0000-0000-0000FC180000}"/>
    <cellStyle name="Date 2 14" xfId="34763" xr:uid="{00000000-0005-0000-0000-0000FD180000}"/>
    <cellStyle name="Date 2 15" xfId="8781" xr:uid="{00000000-0005-0000-0000-0000FE180000}"/>
    <cellStyle name="Date 2 2" xfId="6986" xr:uid="{00000000-0005-0000-0000-0000FF180000}"/>
    <cellStyle name="Date 2 2 10" xfId="34764" xr:uid="{00000000-0005-0000-0000-000000190000}"/>
    <cellStyle name="Date 2 2 11" xfId="34765" xr:uid="{00000000-0005-0000-0000-000001190000}"/>
    <cellStyle name="Date 2 2 12" xfId="8782" xr:uid="{00000000-0005-0000-0000-000002190000}"/>
    <cellStyle name="Date 2 2 2" xfId="34766" xr:uid="{00000000-0005-0000-0000-000003190000}"/>
    <cellStyle name="Date 2 2 3" xfId="34767" xr:uid="{00000000-0005-0000-0000-000004190000}"/>
    <cellStyle name="Date 2 2 4" xfId="34768" xr:uid="{00000000-0005-0000-0000-000005190000}"/>
    <cellStyle name="Date 2 2 5" xfId="34769" xr:uid="{00000000-0005-0000-0000-000006190000}"/>
    <cellStyle name="Date 2 2 6" xfId="34770" xr:uid="{00000000-0005-0000-0000-000007190000}"/>
    <cellStyle name="Date 2 2 7" xfId="34771" xr:uid="{00000000-0005-0000-0000-000008190000}"/>
    <cellStyle name="Date 2 2 8" xfId="34772" xr:uid="{00000000-0005-0000-0000-000009190000}"/>
    <cellStyle name="Date 2 2 9" xfId="34773" xr:uid="{00000000-0005-0000-0000-00000A190000}"/>
    <cellStyle name="Date 2 3" xfId="8783" xr:uid="{00000000-0005-0000-0000-00000B190000}"/>
    <cellStyle name="Date 2 3 10" xfId="34774" xr:uid="{00000000-0005-0000-0000-00000C190000}"/>
    <cellStyle name="Date 2 3 11" xfId="34775" xr:uid="{00000000-0005-0000-0000-00000D190000}"/>
    <cellStyle name="Date 2 3 2" xfId="34776" xr:uid="{00000000-0005-0000-0000-00000E190000}"/>
    <cellStyle name="Date 2 3 3" xfId="34777" xr:uid="{00000000-0005-0000-0000-00000F190000}"/>
    <cellStyle name="Date 2 3 4" xfId="34778" xr:uid="{00000000-0005-0000-0000-000010190000}"/>
    <cellStyle name="Date 2 3 5" xfId="34779" xr:uid="{00000000-0005-0000-0000-000011190000}"/>
    <cellStyle name="Date 2 3 6" xfId="34780" xr:uid="{00000000-0005-0000-0000-000012190000}"/>
    <cellStyle name="Date 2 3 7" xfId="34781" xr:uid="{00000000-0005-0000-0000-000013190000}"/>
    <cellStyle name="Date 2 3 8" xfId="34782" xr:uid="{00000000-0005-0000-0000-000014190000}"/>
    <cellStyle name="Date 2 3 9" xfId="34783" xr:uid="{00000000-0005-0000-0000-000015190000}"/>
    <cellStyle name="Date 2 4" xfId="34784" xr:uid="{00000000-0005-0000-0000-000016190000}"/>
    <cellStyle name="Date 2 4 10" xfId="34785" xr:uid="{00000000-0005-0000-0000-000017190000}"/>
    <cellStyle name="Date 2 4 11" xfId="34786" xr:uid="{00000000-0005-0000-0000-000018190000}"/>
    <cellStyle name="Date 2 4 2" xfId="34787" xr:uid="{00000000-0005-0000-0000-000019190000}"/>
    <cellStyle name="Date 2 4 3" xfId="34788" xr:uid="{00000000-0005-0000-0000-00001A190000}"/>
    <cellStyle name="Date 2 4 4" xfId="34789" xr:uid="{00000000-0005-0000-0000-00001B190000}"/>
    <cellStyle name="Date 2 4 5" xfId="34790" xr:uid="{00000000-0005-0000-0000-00001C190000}"/>
    <cellStyle name="Date 2 4 6" xfId="34791" xr:uid="{00000000-0005-0000-0000-00001D190000}"/>
    <cellStyle name="Date 2 4 7" xfId="34792" xr:uid="{00000000-0005-0000-0000-00001E190000}"/>
    <cellStyle name="Date 2 4 8" xfId="34793" xr:uid="{00000000-0005-0000-0000-00001F190000}"/>
    <cellStyle name="Date 2 4 9" xfId="34794" xr:uid="{00000000-0005-0000-0000-000020190000}"/>
    <cellStyle name="Date 2 5" xfId="34795" xr:uid="{00000000-0005-0000-0000-000021190000}"/>
    <cellStyle name="Date 2 6" xfId="34796" xr:uid="{00000000-0005-0000-0000-000022190000}"/>
    <cellStyle name="Date 2 7" xfId="34797" xr:uid="{00000000-0005-0000-0000-000023190000}"/>
    <cellStyle name="Date 2 8" xfId="34798" xr:uid="{00000000-0005-0000-0000-000024190000}"/>
    <cellStyle name="Date 2 9" xfId="34799" xr:uid="{00000000-0005-0000-0000-000025190000}"/>
    <cellStyle name="Date 20" xfId="6987" xr:uid="{00000000-0005-0000-0000-000026190000}"/>
    <cellStyle name="Date 20 2" xfId="9050" xr:uid="{00000000-0005-0000-0000-000027190000}"/>
    <cellStyle name="Date 21" xfId="6988" xr:uid="{00000000-0005-0000-0000-000028190000}"/>
    <cellStyle name="Date 21 2" xfId="9051" xr:uid="{00000000-0005-0000-0000-000029190000}"/>
    <cellStyle name="Date 22" xfId="9052" xr:uid="{00000000-0005-0000-0000-00002A190000}"/>
    <cellStyle name="Date 23" xfId="9053" xr:uid="{00000000-0005-0000-0000-00002B190000}"/>
    <cellStyle name="Date 24" xfId="9054" xr:uid="{00000000-0005-0000-0000-00002C190000}"/>
    <cellStyle name="Date 25" xfId="9055" xr:uid="{00000000-0005-0000-0000-00002D190000}"/>
    <cellStyle name="Date 26" xfId="9056" xr:uid="{00000000-0005-0000-0000-00002E190000}"/>
    <cellStyle name="Date 27" xfId="9057" xr:uid="{00000000-0005-0000-0000-00002F190000}"/>
    <cellStyle name="Date 28" xfId="9058" xr:uid="{00000000-0005-0000-0000-000030190000}"/>
    <cellStyle name="Date 29" xfId="34800" xr:uid="{00000000-0005-0000-0000-000031190000}"/>
    <cellStyle name="Date 3" xfId="6989" xr:uid="{00000000-0005-0000-0000-000032190000}"/>
    <cellStyle name="Date 3 10" xfId="34801" xr:uid="{00000000-0005-0000-0000-000033190000}"/>
    <cellStyle name="Date 3 11" xfId="34802" xr:uid="{00000000-0005-0000-0000-000034190000}"/>
    <cellStyle name="Date 3 12" xfId="8784" xr:uid="{00000000-0005-0000-0000-000035190000}"/>
    <cellStyle name="Date 3 2" xfId="6990" xr:uid="{00000000-0005-0000-0000-000036190000}"/>
    <cellStyle name="Date 3 2 2" xfId="34803" xr:uid="{00000000-0005-0000-0000-000037190000}"/>
    <cellStyle name="Date 3 3" xfId="34804" xr:uid="{00000000-0005-0000-0000-000038190000}"/>
    <cellStyle name="Date 3 4" xfId="34805" xr:uid="{00000000-0005-0000-0000-000039190000}"/>
    <cellStyle name="Date 3 5" xfId="34806" xr:uid="{00000000-0005-0000-0000-00003A190000}"/>
    <cellStyle name="Date 3 6" xfId="34807" xr:uid="{00000000-0005-0000-0000-00003B190000}"/>
    <cellStyle name="Date 3 7" xfId="34808" xr:uid="{00000000-0005-0000-0000-00003C190000}"/>
    <cellStyle name="Date 3 8" xfId="34809" xr:uid="{00000000-0005-0000-0000-00003D190000}"/>
    <cellStyle name="Date 3 9" xfId="34810" xr:uid="{00000000-0005-0000-0000-00003E190000}"/>
    <cellStyle name="Date 30" xfId="34811" xr:uid="{00000000-0005-0000-0000-00003F190000}"/>
    <cellStyle name="Date 31" xfId="34812" xr:uid="{00000000-0005-0000-0000-000040190000}"/>
    <cellStyle name="Date 32" xfId="34813" xr:uid="{00000000-0005-0000-0000-000041190000}"/>
    <cellStyle name="Date 33" xfId="34814" xr:uid="{00000000-0005-0000-0000-000042190000}"/>
    <cellStyle name="Date 34" xfId="34815" xr:uid="{00000000-0005-0000-0000-000043190000}"/>
    <cellStyle name="Date 35" xfId="34816" xr:uid="{00000000-0005-0000-0000-000044190000}"/>
    <cellStyle name="Date 36" xfId="34817" xr:uid="{00000000-0005-0000-0000-000045190000}"/>
    <cellStyle name="Date 37" xfId="34818" xr:uid="{00000000-0005-0000-0000-000046190000}"/>
    <cellStyle name="Date 38" xfId="34819" xr:uid="{00000000-0005-0000-0000-000047190000}"/>
    <cellStyle name="Date 39" xfId="34820" xr:uid="{00000000-0005-0000-0000-000048190000}"/>
    <cellStyle name="Date 4" xfId="6991" xr:uid="{00000000-0005-0000-0000-000049190000}"/>
    <cellStyle name="Date 4 10" xfId="34821" xr:uid="{00000000-0005-0000-0000-00004A190000}"/>
    <cellStyle name="Date 4 11" xfId="34822" xr:uid="{00000000-0005-0000-0000-00004B190000}"/>
    <cellStyle name="Date 4 12" xfId="8785" xr:uid="{00000000-0005-0000-0000-00004C190000}"/>
    <cellStyle name="Date 4 2" xfId="6992" xr:uid="{00000000-0005-0000-0000-00004D190000}"/>
    <cellStyle name="Date 4 2 2" xfId="34823" xr:uid="{00000000-0005-0000-0000-00004E190000}"/>
    <cellStyle name="Date 4 3" xfId="34824" xr:uid="{00000000-0005-0000-0000-00004F190000}"/>
    <cellStyle name="Date 4 4" xfId="34825" xr:uid="{00000000-0005-0000-0000-000050190000}"/>
    <cellStyle name="Date 4 5" xfId="34826" xr:uid="{00000000-0005-0000-0000-000051190000}"/>
    <cellStyle name="Date 4 6" xfId="34827" xr:uid="{00000000-0005-0000-0000-000052190000}"/>
    <cellStyle name="Date 4 7" xfId="34828" xr:uid="{00000000-0005-0000-0000-000053190000}"/>
    <cellStyle name="Date 4 8" xfId="34829" xr:uid="{00000000-0005-0000-0000-000054190000}"/>
    <cellStyle name="Date 4 9" xfId="34830" xr:uid="{00000000-0005-0000-0000-000055190000}"/>
    <cellStyle name="Date 40" xfId="34831" xr:uid="{00000000-0005-0000-0000-000056190000}"/>
    <cellStyle name="Date 41" xfId="34832" xr:uid="{00000000-0005-0000-0000-000057190000}"/>
    <cellStyle name="Date 42" xfId="34833" xr:uid="{00000000-0005-0000-0000-000058190000}"/>
    <cellStyle name="Date 43" xfId="34834" xr:uid="{00000000-0005-0000-0000-000059190000}"/>
    <cellStyle name="Date 44" xfId="34835" xr:uid="{00000000-0005-0000-0000-00005A190000}"/>
    <cellStyle name="Date 45" xfId="34836" xr:uid="{00000000-0005-0000-0000-00005B190000}"/>
    <cellStyle name="Date 46" xfId="34837" xr:uid="{00000000-0005-0000-0000-00005C190000}"/>
    <cellStyle name="Date 47" xfId="34838" xr:uid="{00000000-0005-0000-0000-00005D190000}"/>
    <cellStyle name="Date 48" xfId="34839" xr:uid="{00000000-0005-0000-0000-00005E190000}"/>
    <cellStyle name="Date 49" xfId="34840" xr:uid="{00000000-0005-0000-0000-00005F190000}"/>
    <cellStyle name="Date 5" xfId="6993" xr:uid="{00000000-0005-0000-0000-000060190000}"/>
    <cellStyle name="Date 5 10" xfId="34841" xr:uid="{00000000-0005-0000-0000-000061190000}"/>
    <cellStyle name="Date 5 11" xfId="34842" xr:uid="{00000000-0005-0000-0000-000062190000}"/>
    <cellStyle name="Date 5 12" xfId="8786" xr:uid="{00000000-0005-0000-0000-000063190000}"/>
    <cellStyle name="Date 5 2" xfId="6994" xr:uid="{00000000-0005-0000-0000-000064190000}"/>
    <cellStyle name="Date 5 2 2" xfId="34843" xr:uid="{00000000-0005-0000-0000-000065190000}"/>
    <cellStyle name="Date 5 3" xfId="34844" xr:uid="{00000000-0005-0000-0000-000066190000}"/>
    <cellStyle name="Date 5 4" xfId="34845" xr:uid="{00000000-0005-0000-0000-000067190000}"/>
    <cellStyle name="Date 5 5" xfId="34846" xr:uid="{00000000-0005-0000-0000-000068190000}"/>
    <cellStyle name="Date 5 6" xfId="34847" xr:uid="{00000000-0005-0000-0000-000069190000}"/>
    <cellStyle name="Date 5 7" xfId="34848" xr:uid="{00000000-0005-0000-0000-00006A190000}"/>
    <cellStyle name="Date 5 8" xfId="34849" xr:uid="{00000000-0005-0000-0000-00006B190000}"/>
    <cellStyle name="Date 5 9" xfId="34850" xr:uid="{00000000-0005-0000-0000-00006C190000}"/>
    <cellStyle name="Date 50" xfId="34851" xr:uid="{00000000-0005-0000-0000-00006D190000}"/>
    <cellStyle name="Date 51" xfId="34852" xr:uid="{00000000-0005-0000-0000-00006E190000}"/>
    <cellStyle name="Date 52" xfId="34853" xr:uid="{00000000-0005-0000-0000-00006F190000}"/>
    <cellStyle name="Date 53" xfId="34854" xr:uid="{00000000-0005-0000-0000-000070190000}"/>
    <cellStyle name="Date 54" xfId="34855" xr:uid="{00000000-0005-0000-0000-000071190000}"/>
    <cellStyle name="Date 55" xfId="34856" xr:uid="{00000000-0005-0000-0000-000072190000}"/>
    <cellStyle name="Date 56" xfId="34857" xr:uid="{00000000-0005-0000-0000-000073190000}"/>
    <cellStyle name="Date 57" xfId="34858" xr:uid="{00000000-0005-0000-0000-000074190000}"/>
    <cellStyle name="Date 58" xfId="34859" xr:uid="{00000000-0005-0000-0000-000075190000}"/>
    <cellStyle name="Date 59" xfId="34860" xr:uid="{00000000-0005-0000-0000-000076190000}"/>
    <cellStyle name="Date 6" xfId="6995" xr:uid="{00000000-0005-0000-0000-000077190000}"/>
    <cellStyle name="Date 6 10" xfId="34861" xr:uid="{00000000-0005-0000-0000-000078190000}"/>
    <cellStyle name="Date 6 11" xfId="34862" xr:uid="{00000000-0005-0000-0000-000079190000}"/>
    <cellStyle name="Date 6 12" xfId="8787" xr:uid="{00000000-0005-0000-0000-00007A190000}"/>
    <cellStyle name="Date 6 2" xfId="6996" xr:uid="{00000000-0005-0000-0000-00007B190000}"/>
    <cellStyle name="Date 6 2 2" xfId="34863" xr:uid="{00000000-0005-0000-0000-00007C190000}"/>
    <cellStyle name="Date 6 3" xfId="34864" xr:uid="{00000000-0005-0000-0000-00007D190000}"/>
    <cellStyle name="Date 6 4" xfId="34865" xr:uid="{00000000-0005-0000-0000-00007E190000}"/>
    <cellStyle name="Date 6 5" xfId="34866" xr:uid="{00000000-0005-0000-0000-00007F190000}"/>
    <cellStyle name="Date 6 6" xfId="34867" xr:uid="{00000000-0005-0000-0000-000080190000}"/>
    <cellStyle name="Date 6 7" xfId="34868" xr:uid="{00000000-0005-0000-0000-000081190000}"/>
    <cellStyle name="Date 6 8" xfId="34869" xr:uid="{00000000-0005-0000-0000-000082190000}"/>
    <cellStyle name="Date 6 9" xfId="34870" xr:uid="{00000000-0005-0000-0000-000083190000}"/>
    <cellStyle name="Date 60" xfId="34871" xr:uid="{00000000-0005-0000-0000-000084190000}"/>
    <cellStyle name="Date 61" xfId="34872" xr:uid="{00000000-0005-0000-0000-000085190000}"/>
    <cellStyle name="Date 62" xfId="34873" xr:uid="{00000000-0005-0000-0000-000086190000}"/>
    <cellStyle name="Date 63" xfId="34874" xr:uid="{00000000-0005-0000-0000-000087190000}"/>
    <cellStyle name="Date 64" xfId="34875" xr:uid="{00000000-0005-0000-0000-000088190000}"/>
    <cellStyle name="Date 65" xfId="34876" xr:uid="{00000000-0005-0000-0000-000089190000}"/>
    <cellStyle name="Date 66" xfId="34877" xr:uid="{00000000-0005-0000-0000-00008A190000}"/>
    <cellStyle name="Date 67" xfId="34878" xr:uid="{00000000-0005-0000-0000-00008B190000}"/>
    <cellStyle name="Date 68" xfId="34879" xr:uid="{00000000-0005-0000-0000-00008C190000}"/>
    <cellStyle name="Date 69" xfId="34880" xr:uid="{00000000-0005-0000-0000-00008D190000}"/>
    <cellStyle name="Date 7" xfId="6997" xr:uid="{00000000-0005-0000-0000-00008E190000}"/>
    <cellStyle name="Date 7 10" xfId="34881" xr:uid="{00000000-0005-0000-0000-00008F190000}"/>
    <cellStyle name="Date 7 11" xfId="34882" xr:uid="{00000000-0005-0000-0000-000090190000}"/>
    <cellStyle name="Date 7 12" xfId="8788" xr:uid="{00000000-0005-0000-0000-000091190000}"/>
    <cellStyle name="Date 7 2" xfId="6998" xr:uid="{00000000-0005-0000-0000-000092190000}"/>
    <cellStyle name="Date 7 2 2" xfId="9059" xr:uid="{00000000-0005-0000-0000-000093190000}"/>
    <cellStyle name="Date 7 3" xfId="34883" xr:uid="{00000000-0005-0000-0000-000094190000}"/>
    <cellStyle name="Date 7 4" xfId="34884" xr:uid="{00000000-0005-0000-0000-000095190000}"/>
    <cellStyle name="Date 7 5" xfId="34885" xr:uid="{00000000-0005-0000-0000-000096190000}"/>
    <cellStyle name="Date 7 6" xfId="34886" xr:uid="{00000000-0005-0000-0000-000097190000}"/>
    <cellStyle name="Date 7 7" xfId="34887" xr:uid="{00000000-0005-0000-0000-000098190000}"/>
    <cellStyle name="Date 7 8" xfId="34888" xr:uid="{00000000-0005-0000-0000-000099190000}"/>
    <cellStyle name="Date 7 9" xfId="34889" xr:uid="{00000000-0005-0000-0000-00009A190000}"/>
    <cellStyle name="Date 70" xfId="34890" xr:uid="{00000000-0005-0000-0000-00009B190000}"/>
    <cellStyle name="Date 71" xfId="34891" xr:uid="{00000000-0005-0000-0000-00009C190000}"/>
    <cellStyle name="Date 72" xfId="34892" xr:uid="{00000000-0005-0000-0000-00009D190000}"/>
    <cellStyle name="Date 73" xfId="34893" xr:uid="{00000000-0005-0000-0000-00009E190000}"/>
    <cellStyle name="Date 74" xfId="34894" xr:uid="{00000000-0005-0000-0000-00009F190000}"/>
    <cellStyle name="Date 75" xfId="34895" xr:uid="{00000000-0005-0000-0000-0000A0190000}"/>
    <cellStyle name="Date 76" xfId="34896" xr:uid="{00000000-0005-0000-0000-0000A1190000}"/>
    <cellStyle name="Date 77" xfId="34897" xr:uid="{00000000-0005-0000-0000-0000A2190000}"/>
    <cellStyle name="Date 78" xfId="34898" xr:uid="{00000000-0005-0000-0000-0000A3190000}"/>
    <cellStyle name="Date 79" xfId="34899" xr:uid="{00000000-0005-0000-0000-0000A4190000}"/>
    <cellStyle name="Date 8" xfId="6999" xr:uid="{00000000-0005-0000-0000-0000A5190000}"/>
    <cellStyle name="Date 8 10" xfId="34900" xr:uid="{00000000-0005-0000-0000-0000A6190000}"/>
    <cellStyle name="Date 8 11" xfId="34901" xr:uid="{00000000-0005-0000-0000-0000A7190000}"/>
    <cellStyle name="Date 8 12" xfId="8789" xr:uid="{00000000-0005-0000-0000-0000A8190000}"/>
    <cellStyle name="Date 8 2" xfId="7000" xr:uid="{00000000-0005-0000-0000-0000A9190000}"/>
    <cellStyle name="Date 8 2 2" xfId="34902" xr:uid="{00000000-0005-0000-0000-0000AA190000}"/>
    <cellStyle name="Date 8 3" xfId="34903" xr:uid="{00000000-0005-0000-0000-0000AB190000}"/>
    <cellStyle name="Date 8 4" xfId="34904" xr:uid="{00000000-0005-0000-0000-0000AC190000}"/>
    <cellStyle name="Date 8 5" xfId="34905" xr:uid="{00000000-0005-0000-0000-0000AD190000}"/>
    <cellStyle name="Date 8 6" xfId="34906" xr:uid="{00000000-0005-0000-0000-0000AE190000}"/>
    <cellStyle name="Date 8 7" xfId="34907" xr:uid="{00000000-0005-0000-0000-0000AF190000}"/>
    <cellStyle name="Date 8 8" xfId="34908" xr:uid="{00000000-0005-0000-0000-0000B0190000}"/>
    <cellStyle name="Date 8 9" xfId="34909" xr:uid="{00000000-0005-0000-0000-0000B1190000}"/>
    <cellStyle name="Date 80" xfId="34910" xr:uid="{00000000-0005-0000-0000-0000B2190000}"/>
    <cellStyle name="Date 81" xfId="8774" xr:uid="{00000000-0005-0000-0000-0000B3190000}"/>
    <cellStyle name="Date 9" xfId="7001" xr:uid="{00000000-0005-0000-0000-0000B4190000}"/>
    <cellStyle name="Date 9 10" xfId="34911" xr:uid="{00000000-0005-0000-0000-0000B5190000}"/>
    <cellStyle name="Date 9 11" xfId="34912" xr:uid="{00000000-0005-0000-0000-0000B6190000}"/>
    <cellStyle name="Date 9 12" xfId="8790" xr:uid="{00000000-0005-0000-0000-0000B7190000}"/>
    <cellStyle name="Date 9 2" xfId="34913" xr:uid="{00000000-0005-0000-0000-0000B8190000}"/>
    <cellStyle name="Date 9 3" xfId="34914" xr:uid="{00000000-0005-0000-0000-0000B9190000}"/>
    <cellStyle name="Date 9 4" xfId="34915" xr:uid="{00000000-0005-0000-0000-0000BA190000}"/>
    <cellStyle name="Date 9 5" xfId="34916" xr:uid="{00000000-0005-0000-0000-0000BB190000}"/>
    <cellStyle name="Date 9 6" xfId="34917" xr:uid="{00000000-0005-0000-0000-0000BC190000}"/>
    <cellStyle name="Date 9 7" xfId="34918" xr:uid="{00000000-0005-0000-0000-0000BD190000}"/>
    <cellStyle name="Date 9 8" xfId="34919" xr:uid="{00000000-0005-0000-0000-0000BE190000}"/>
    <cellStyle name="Date 9 9" xfId="34920" xr:uid="{00000000-0005-0000-0000-0000BF190000}"/>
    <cellStyle name="Date Short" xfId="4309" xr:uid="{00000000-0005-0000-0000-0000C0190000}"/>
    <cellStyle name="Date_0901-01-2186 (산출근거)가온" xfId="9060" xr:uid="{00000000-0005-0000-0000-0000C1190000}"/>
    <cellStyle name="DATETIME" xfId="4310" xr:uid="{00000000-0005-0000-0000-0000C2190000}"/>
    <cellStyle name="Dezimal [0]_Compiling Utility Macros" xfId="4311" xr:uid="{00000000-0005-0000-0000-0000C3190000}"/>
    <cellStyle name="Dezimal_Compiling Utility Macros" xfId="4312" xr:uid="{00000000-0005-0000-0000-0000C4190000}"/>
    <cellStyle name="Display" xfId="8791" xr:uid="{00000000-0005-0000-0000-0000C5190000}"/>
    <cellStyle name="Display Price" xfId="8792" xr:uid="{00000000-0005-0000-0000-0000C6190000}"/>
    <cellStyle name="Dollar (zero dec)" xfId="4313" xr:uid="{00000000-0005-0000-0000-0000C7190000}"/>
    <cellStyle name="Dollar (zero dec) 2" xfId="8793" xr:uid="{00000000-0005-0000-0000-0000C8190000}"/>
    <cellStyle name="dollars" xfId="4314" xr:uid="{00000000-0005-0000-0000-0000C9190000}"/>
    <cellStyle name="DRAGON" xfId="4315" xr:uid="{00000000-0005-0000-0000-0000CA190000}"/>
    <cellStyle name="E­æo±" xfId="4316" xr:uid="{00000000-0005-0000-0000-0000CB190000}"/>
    <cellStyle name="E­æo±a" xfId="4317" xr:uid="{00000000-0005-0000-0000-0000CC190000}"/>
    <cellStyle name="Enter Currency (0)" xfId="4318" xr:uid="{00000000-0005-0000-0000-0000CD190000}"/>
    <cellStyle name="Enter Currency (2)" xfId="4319" xr:uid="{00000000-0005-0000-0000-0000CE190000}"/>
    <cellStyle name="Enter Units (0)" xfId="4320" xr:uid="{00000000-0005-0000-0000-0000CF190000}"/>
    <cellStyle name="Enter Units (1)" xfId="4321" xr:uid="{00000000-0005-0000-0000-0000D0190000}"/>
    <cellStyle name="Enter Units (2)" xfId="4322" xr:uid="{00000000-0005-0000-0000-0000D1190000}"/>
    <cellStyle name="Entered" xfId="2475" xr:uid="{00000000-0005-0000-0000-0000D2190000}"/>
    <cellStyle name="Euro" xfId="2476" xr:uid="{00000000-0005-0000-0000-0000D3190000}"/>
    <cellStyle name="Euro 10" xfId="34921" xr:uid="{00000000-0005-0000-0000-0000D4190000}"/>
    <cellStyle name="Euro 11" xfId="34922" xr:uid="{00000000-0005-0000-0000-0000D5190000}"/>
    <cellStyle name="Euro 12" xfId="34923" xr:uid="{00000000-0005-0000-0000-0000D6190000}"/>
    <cellStyle name="Euro 13" xfId="34924" xr:uid="{00000000-0005-0000-0000-0000D7190000}"/>
    <cellStyle name="Euro 14" xfId="34925" xr:uid="{00000000-0005-0000-0000-0000D8190000}"/>
    <cellStyle name="Euro 15" xfId="34926" xr:uid="{00000000-0005-0000-0000-0000D9190000}"/>
    <cellStyle name="Euro 16" xfId="34927" xr:uid="{00000000-0005-0000-0000-0000DA190000}"/>
    <cellStyle name="Euro 17" xfId="34928" xr:uid="{00000000-0005-0000-0000-0000DB190000}"/>
    <cellStyle name="Euro 18" xfId="34929" xr:uid="{00000000-0005-0000-0000-0000DC190000}"/>
    <cellStyle name="Euro 19" xfId="34930" xr:uid="{00000000-0005-0000-0000-0000DD190000}"/>
    <cellStyle name="Euro 2" xfId="8794" xr:uid="{00000000-0005-0000-0000-0000DE190000}"/>
    <cellStyle name="Euro 2 10" xfId="34931" xr:uid="{00000000-0005-0000-0000-0000DF190000}"/>
    <cellStyle name="Euro 2 11" xfId="34932" xr:uid="{00000000-0005-0000-0000-0000E0190000}"/>
    <cellStyle name="Euro 2 2" xfId="34933" xr:uid="{00000000-0005-0000-0000-0000E1190000}"/>
    <cellStyle name="Euro 2 3" xfId="34934" xr:uid="{00000000-0005-0000-0000-0000E2190000}"/>
    <cellStyle name="Euro 2 4" xfId="34935" xr:uid="{00000000-0005-0000-0000-0000E3190000}"/>
    <cellStyle name="Euro 2 5" xfId="34936" xr:uid="{00000000-0005-0000-0000-0000E4190000}"/>
    <cellStyle name="Euro 2 6" xfId="34937" xr:uid="{00000000-0005-0000-0000-0000E5190000}"/>
    <cellStyle name="Euro 2 7" xfId="34938" xr:uid="{00000000-0005-0000-0000-0000E6190000}"/>
    <cellStyle name="Euro 2 8" xfId="34939" xr:uid="{00000000-0005-0000-0000-0000E7190000}"/>
    <cellStyle name="Euro 2 9" xfId="34940" xr:uid="{00000000-0005-0000-0000-0000E8190000}"/>
    <cellStyle name="Euro 20" xfId="34941" xr:uid="{00000000-0005-0000-0000-0000E9190000}"/>
    <cellStyle name="Euro 21" xfId="34942" xr:uid="{00000000-0005-0000-0000-0000EA190000}"/>
    <cellStyle name="Euro 22" xfId="34943" xr:uid="{00000000-0005-0000-0000-0000EB190000}"/>
    <cellStyle name="Euro 23" xfId="34944" xr:uid="{00000000-0005-0000-0000-0000EC190000}"/>
    <cellStyle name="Euro 24" xfId="34945" xr:uid="{00000000-0005-0000-0000-0000ED190000}"/>
    <cellStyle name="Euro 25" xfId="34946" xr:uid="{00000000-0005-0000-0000-0000EE190000}"/>
    <cellStyle name="Euro 26" xfId="34947" xr:uid="{00000000-0005-0000-0000-0000EF190000}"/>
    <cellStyle name="Euro 27" xfId="34948" xr:uid="{00000000-0005-0000-0000-0000F0190000}"/>
    <cellStyle name="Euro 28" xfId="34949" xr:uid="{00000000-0005-0000-0000-0000F1190000}"/>
    <cellStyle name="Euro 29" xfId="34950" xr:uid="{00000000-0005-0000-0000-0000F2190000}"/>
    <cellStyle name="Euro 3" xfId="34951" xr:uid="{00000000-0005-0000-0000-0000F3190000}"/>
    <cellStyle name="Euro 3 10" xfId="34952" xr:uid="{00000000-0005-0000-0000-0000F4190000}"/>
    <cellStyle name="Euro 3 11" xfId="34953" xr:uid="{00000000-0005-0000-0000-0000F5190000}"/>
    <cellStyle name="Euro 3 2" xfId="34954" xr:uid="{00000000-0005-0000-0000-0000F6190000}"/>
    <cellStyle name="Euro 3 3" xfId="34955" xr:uid="{00000000-0005-0000-0000-0000F7190000}"/>
    <cellStyle name="Euro 3 4" xfId="34956" xr:uid="{00000000-0005-0000-0000-0000F8190000}"/>
    <cellStyle name="Euro 3 5" xfId="34957" xr:uid="{00000000-0005-0000-0000-0000F9190000}"/>
    <cellStyle name="Euro 3 6" xfId="34958" xr:uid="{00000000-0005-0000-0000-0000FA190000}"/>
    <cellStyle name="Euro 3 7" xfId="34959" xr:uid="{00000000-0005-0000-0000-0000FB190000}"/>
    <cellStyle name="Euro 3 8" xfId="34960" xr:uid="{00000000-0005-0000-0000-0000FC190000}"/>
    <cellStyle name="Euro 3 9" xfId="34961" xr:uid="{00000000-0005-0000-0000-0000FD190000}"/>
    <cellStyle name="Euro 30" xfId="34962" xr:uid="{00000000-0005-0000-0000-0000FE190000}"/>
    <cellStyle name="Euro 31" xfId="34963" xr:uid="{00000000-0005-0000-0000-0000FF190000}"/>
    <cellStyle name="Euro 32" xfId="34964" xr:uid="{00000000-0005-0000-0000-0000001A0000}"/>
    <cellStyle name="Euro 33" xfId="34965" xr:uid="{00000000-0005-0000-0000-0000011A0000}"/>
    <cellStyle name="Euro 34" xfId="34966" xr:uid="{00000000-0005-0000-0000-0000021A0000}"/>
    <cellStyle name="Euro 35" xfId="34967" xr:uid="{00000000-0005-0000-0000-0000031A0000}"/>
    <cellStyle name="Euro 36" xfId="34968" xr:uid="{00000000-0005-0000-0000-0000041A0000}"/>
    <cellStyle name="Euro 37" xfId="34969" xr:uid="{00000000-0005-0000-0000-0000051A0000}"/>
    <cellStyle name="Euro 38" xfId="34970" xr:uid="{00000000-0005-0000-0000-0000061A0000}"/>
    <cellStyle name="Euro 39" xfId="34971" xr:uid="{00000000-0005-0000-0000-0000071A0000}"/>
    <cellStyle name="Euro 4" xfId="34972" xr:uid="{00000000-0005-0000-0000-0000081A0000}"/>
    <cellStyle name="Euro 4 10" xfId="34973" xr:uid="{00000000-0005-0000-0000-0000091A0000}"/>
    <cellStyle name="Euro 4 11" xfId="34974" xr:uid="{00000000-0005-0000-0000-00000A1A0000}"/>
    <cellStyle name="Euro 4 2" xfId="34975" xr:uid="{00000000-0005-0000-0000-00000B1A0000}"/>
    <cellStyle name="Euro 4 3" xfId="34976" xr:uid="{00000000-0005-0000-0000-00000C1A0000}"/>
    <cellStyle name="Euro 4 4" xfId="34977" xr:uid="{00000000-0005-0000-0000-00000D1A0000}"/>
    <cellStyle name="Euro 4 5" xfId="34978" xr:uid="{00000000-0005-0000-0000-00000E1A0000}"/>
    <cellStyle name="Euro 4 6" xfId="34979" xr:uid="{00000000-0005-0000-0000-00000F1A0000}"/>
    <cellStyle name="Euro 4 7" xfId="34980" xr:uid="{00000000-0005-0000-0000-0000101A0000}"/>
    <cellStyle name="Euro 4 8" xfId="34981" xr:uid="{00000000-0005-0000-0000-0000111A0000}"/>
    <cellStyle name="Euro 4 9" xfId="34982" xr:uid="{00000000-0005-0000-0000-0000121A0000}"/>
    <cellStyle name="Euro 40" xfId="34983" xr:uid="{00000000-0005-0000-0000-0000131A0000}"/>
    <cellStyle name="Euro 41" xfId="34984" xr:uid="{00000000-0005-0000-0000-0000141A0000}"/>
    <cellStyle name="Euro 42" xfId="34985" xr:uid="{00000000-0005-0000-0000-0000151A0000}"/>
    <cellStyle name="Euro 43" xfId="34986" xr:uid="{00000000-0005-0000-0000-0000161A0000}"/>
    <cellStyle name="Euro 44" xfId="34987" xr:uid="{00000000-0005-0000-0000-0000171A0000}"/>
    <cellStyle name="Euro 45" xfId="34988" xr:uid="{00000000-0005-0000-0000-0000181A0000}"/>
    <cellStyle name="Euro 46" xfId="34989" xr:uid="{00000000-0005-0000-0000-0000191A0000}"/>
    <cellStyle name="Euro 47" xfId="34990" xr:uid="{00000000-0005-0000-0000-00001A1A0000}"/>
    <cellStyle name="Euro 48" xfId="34991" xr:uid="{00000000-0005-0000-0000-00001B1A0000}"/>
    <cellStyle name="Euro 49" xfId="34992" xr:uid="{00000000-0005-0000-0000-00001C1A0000}"/>
    <cellStyle name="Euro 5" xfId="34993" xr:uid="{00000000-0005-0000-0000-00001D1A0000}"/>
    <cellStyle name="Euro 50" xfId="34994" xr:uid="{00000000-0005-0000-0000-00001E1A0000}"/>
    <cellStyle name="Euro 51" xfId="34995" xr:uid="{00000000-0005-0000-0000-00001F1A0000}"/>
    <cellStyle name="Euro 52" xfId="34996" xr:uid="{00000000-0005-0000-0000-0000201A0000}"/>
    <cellStyle name="Euro 53" xfId="34997" xr:uid="{00000000-0005-0000-0000-0000211A0000}"/>
    <cellStyle name="Euro 54" xfId="34998" xr:uid="{00000000-0005-0000-0000-0000221A0000}"/>
    <cellStyle name="Euro 55" xfId="34999" xr:uid="{00000000-0005-0000-0000-0000231A0000}"/>
    <cellStyle name="Euro 56" xfId="35000" xr:uid="{00000000-0005-0000-0000-0000241A0000}"/>
    <cellStyle name="Euro 57" xfId="35001" xr:uid="{00000000-0005-0000-0000-0000251A0000}"/>
    <cellStyle name="Euro 58" xfId="35002" xr:uid="{00000000-0005-0000-0000-0000261A0000}"/>
    <cellStyle name="Euro 59" xfId="35003" xr:uid="{00000000-0005-0000-0000-0000271A0000}"/>
    <cellStyle name="Euro 6" xfId="35004" xr:uid="{00000000-0005-0000-0000-0000281A0000}"/>
    <cellStyle name="Euro 60" xfId="35005" xr:uid="{00000000-0005-0000-0000-0000291A0000}"/>
    <cellStyle name="Euro 61" xfId="35006" xr:uid="{00000000-0005-0000-0000-00002A1A0000}"/>
    <cellStyle name="Euro 62" xfId="35007" xr:uid="{00000000-0005-0000-0000-00002B1A0000}"/>
    <cellStyle name="Euro 63" xfId="35008" xr:uid="{00000000-0005-0000-0000-00002C1A0000}"/>
    <cellStyle name="Euro 64" xfId="35009" xr:uid="{00000000-0005-0000-0000-00002D1A0000}"/>
    <cellStyle name="Euro 65" xfId="35010" xr:uid="{00000000-0005-0000-0000-00002E1A0000}"/>
    <cellStyle name="Euro 66" xfId="35011" xr:uid="{00000000-0005-0000-0000-00002F1A0000}"/>
    <cellStyle name="Euro 67" xfId="35012" xr:uid="{00000000-0005-0000-0000-0000301A0000}"/>
    <cellStyle name="Euro 68" xfId="35013" xr:uid="{00000000-0005-0000-0000-0000311A0000}"/>
    <cellStyle name="Euro 69" xfId="35014" xr:uid="{00000000-0005-0000-0000-0000321A0000}"/>
    <cellStyle name="Euro 7" xfId="35015" xr:uid="{00000000-0005-0000-0000-0000331A0000}"/>
    <cellStyle name="Euro 70" xfId="35016" xr:uid="{00000000-0005-0000-0000-0000341A0000}"/>
    <cellStyle name="Euro 71" xfId="35017" xr:uid="{00000000-0005-0000-0000-0000351A0000}"/>
    <cellStyle name="Euro 72" xfId="35018" xr:uid="{00000000-0005-0000-0000-0000361A0000}"/>
    <cellStyle name="Euro 73" xfId="35019" xr:uid="{00000000-0005-0000-0000-0000371A0000}"/>
    <cellStyle name="Euro 74" xfId="35020" xr:uid="{00000000-0005-0000-0000-0000381A0000}"/>
    <cellStyle name="Euro 8" xfId="35021" xr:uid="{00000000-0005-0000-0000-0000391A0000}"/>
    <cellStyle name="Euro 9" xfId="35022" xr:uid="{00000000-0005-0000-0000-00003A1A0000}"/>
    <cellStyle name="EvenBodyShade" xfId="4323" xr:uid="{00000000-0005-0000-0000-00003B1A0000}"/>
    <cellStyle name="EvenBodyShade 2" xfId="8795" xr:uid="{00000000-0005-0000-0000-00003C1A0000}"/>
    <cellStyle name="Explanatory Text" xfId="4324" xr:uid="{00000000-0005-0000-0000-00003D1A0000}"/>
    <cellStyle name="F1" xfId="4325" xr:uid="{00000000-0005-0000-0000-00003E1A0000}"/>
    <cellStyle name="F2" xfId="2477" xr:uid="{00000000-0005-0000-0000-00003F1A0000}"/>
    <cellStyle name="F2 10" xfId="35023" xr:uid="{00000000-0005-0000-0000-0000401A0000}"/>
    <cellStyle name="F2 11" xfId="35024" xr:uid="{00000000-0005-0000-0000-0000411A0000}"/>
    <cellStyle name="F2 2" xfId="35025" xr:uid="{00000000-0005-0000-0000-0000421A0000}"/>
    <cellStyle name="F2 3" xfId="35026" xr:uid="{00000000-0005-0000-0000-0000431A0000}"/>
    <cellStyle name="F2 4" xfId="35027" xr:uid="{00000000-0005-0000-0000-0000441A0000}"/>
    <cellStyle name="F2 5" xfId="35028" xr:uid="{00000000-0005-0000-0000-0000451A0000}"/>
    <cellStyle name="F2 6" xfId="35029" xr:uid="{00000000-0005-0000-0000-0000461A0000}"/>
    <cellStyle name="F2 7" xfId="35030" xr:uid="{00000000-0005-0000-0000-0000471A0000}"/>
    <cellStyle name="F2 8" xfId="35031" xr:uid="{00000000-0005-0000-0000-0000481A0000}"/>
    <cellStyle name="F2 9" xfId="35032" xr:uid="{00000000-0005-0000-0000-0000491A0000}"/>
    <cellStyle name="F3" xfId="2478" xr:uid="{00000000-0005-0000-0000-00004A1A0000}"/>
    <cellStyle name="F3 10" xfId="35033" xr:uid="{00000000-0005-0000-0000-00004B1A0000}"/>
    <cellStyle name="F3 11" xfId="35034" xr:uid="{00000000-0005-0000-0000-00004C1A0000}"/>
    <cellStyle name="F3 2" xfId="35035" xr:uid="{00000000-0005-0000-0000-00004D1A0000}"/>
    <cellStyle name="F3 3" xfId="35036" xr:uid="{00000000-0005-0000-0000-00004E1A0000}"/>
    <cellStyle name="F3 4" xfId="35037" xr:uid="{00000000-0005-0000-0000-00004F1A0000}"/>
    <cellStyle name="F3 5" xfId="35038" xr:uid="{00000000-0005-0000-0000-0000501A0000}"/>
    <cellStyle name="F3 6" xfId="35039" xr:uid="{00000000-0005-0000-0000-0000511A0000}"/>
    <cellStyle name="F3 7" xfId="35040" xr:uid="{00000000-0005-0000-0000-0000521A0000}"/>
    <cellStyle name="F3 8" xfId="35041" xr:uid="{00000000-0005-0000-0000-0000531A0000}"/>
    <cellStyle name="F3 9" xfId="35042" xr:uid="{00000000-0005-0000-0000-0000541A0000}"/>
    <cellStyle name="F4" xfId="2479" xr:uid="{00000000-0005-0000-0000-0000551A0000}"/>
    <cellStyle name="F4 10" xfId="35043" xr:uid="{00000000-0005-0000-0000-0000561A0000}"/>
    <cellStyle name="F4 11" xfId="35044" xr:uid="{00000000-0005-0000-0000-0000571A0000}"/>
    <cellStyle name="F4 2" xfId="35045" xr:uid="{00000000-0005-0000-0000-0000581A0000}"/>
    <cellStyle name="F4 3" xfId="35046" xr:uid="{00000000-0005-0000-0000-0000591A0000}"/>
    <cellStyle name="F4 4" xfId="35047" xr:uid="{00000000-0005-0000-0000-00005A1A0000}"/>
    <cellStyle name="F4 5" xfId="35048" xr:uid="{00000000-0005-0000-0000-00005B1A0000}"/>
    <cellStyle name="F4 6" xfId="35049" xr:uid="{00000000-0005-0000-0000-00005C1A0000}"/>
    <cellStyle name="F4 7" xfId="35050" xr:uid="{00000000-0005-0000-0000-00005D1A0000}"/>
    <cellStyle name="F4 8" xfId="35051" xr:uid="{00000000-0005-0000-0000-00005E1A0000}"/>
    <cellStyle name="F4 9" xfId="35052" xr:uid="{00000000-0005-0000-0000-00005F1A0000}"/>
    <cellStyle name="F5" xfId="2480" xr:uid="{00000000-0005-0000-0000-0000601A0000}"/>
    <cellStyle name="F5 10" xfId="35053" xr:uid="{00000000-0005-0000-0000-0000611A0000}"/>
    <cellStyle name="F5 11" xfId="35054" xr:uid="{00000000-0005-0000-0000-0000621A0000}"/>
    <cellStyle name="F5 2" xfId="35055" xr:uid="{00000000-0005-0000-0000-0000631A0000}"/>
    <cellStyle name="F5 3" xfId="35056" xr:uid="{00000000-0005-0000-0000-0000641A0000}"/>
    <cellStyle name="F5 4" xfId="35057" xr:uid="{00000000-0005-0000-0000-0000651A0000}"/>
    <cellStyle name="F5 5" xfId="35058" xr:uid="{00000000-0005-0000-0000-0000661A0000}"/>
    <cellStyle name="F5 6" xfId="35059" xr:uid="{00000000-0005-0000-0000-0000671A0000}"/>
    <cellStyle name="F5 7" xfId="35060" xr:uid="{00000000-0005-0000-0000-0000681A0000}"/>
    <cellStyle name="F5 8" xfId="35061" xr:uid="{00000000-0005-0000-0000-0000691A0000}"/>
    <cellStyle name="F5 9" xfId="35062" xr:uid="{00000000-0005-0000-0000-00006A1A0000}"/>
    <cellStyle name="F6" xfId="2481" xr:uid="{00000000-0005-0000-0000-00006B1A0000}"/>
    <cellStyle name="F6 10" xfId="35063" xr:uid="{00000000-0005-0000-0000-00006C1A0000}"/>
    <cellStyle name="F6 11" xfId="35064" xr:uid="{00000000-0005-0000-0000-00006D1A0000}"/>
    <cellStyle name="F6 2" xfId="35065" xr:uid="{00000000-0005-0000-0000-00006E1A0000}"/>
    <cellStyle name="F6 3" xfId="35066" xr:uid="{00000000-0005-0000-0000-00006F1A0000}"/>
    <cellStyle name="F6 4" xfId="35067" xr:uid="{00000000-0005-0000-0000-0000701A0000}"/>
    <cellStyle name="F6 5" xfId="35068" xr:uid="{00000000-0005-0000-0000-0000711A0000}"/>
    <cellStyle name="F6 6" xfId="35069" xr:uid="{00000000-0005-0000-0000-0000721A0000}"/>
    <cellStyle name="F6 7" xfId="35070" xr:uid="{00000000-0005-0000-0000-0000731A0000}"/>
    <cellStyle name="F6 8" xfId="35071" xr:uid="{00000000-0005-0000-0000-0000741A0000}"/>
    <cellStyle name="F6 9" xfId="35072" xr:uid="{00000000-0005-0000-0000-0000751A0000}"/>
    <cellStyle name="F7" xfId="2482" xr:uid="{00000000-0005-0000-0000-0000761A0000}"/>
    <cellStyle name="F7 10" xfId="35073" xr:uid="{00000000-0005-0000-0000-0000771A0000}"/>
    <cellStyle name="F7 11" xfId="35074" xr:uid="{00000000-0005-0000-0000-0000781A0000}"/>
    <cellStyle name="F7 2" xfId="35075" xr:uid="{00000000-0005-0000-0000-0000791A0000}"/>
    <cellStyle name="F7 3" xfId="35076" xr:uid="{00000000-0005-0000-0000-00007A1A0000}"/>
    <cellStyle name="F7 4" xfId="35077" xr:uid="{00000000-0005-0000-0000-00007B1A0000}"/>
    <cellStyle name="F7 5" xfId="35078" xr:uid="{00000000-0005-0000-0000-00007C1A0000}"/>
    <cellStyle name="F7 6" xfId="35079" xr:uid="{00000000-0005-0000-0000-00007D1A0000}"/>
    <cellStyle name="F7 7" xfId="35080" xr:uid="{00000000-0005-0000-0000-00007E1A0000}"/>
    <cellStyle name="F7 8" xfId="35081" xr:uid="{00000000-0005-0000-0000-00007F1A0000}"/>
    <cellStyle name="F7 9" xfId="35082" xr:uid="{00000000-0005-0000-0000-0000801A0000}"/>
    <cellStyle name="F8" xfId="2483" xr:uid="{00000000-0005-0000-0000-0000811A0000}"/>
    <cellStyle name="F8 10" xfId="35083" xr:uid="{00000000-0005-0000-0000-0000821A0000}"/>
    <cellStyle name="F8 11" xfId="35084" xr:uid="{00000000-0005-0000-0000-0000831A0000}"/>
    <cellStyle name="F8 2" xfId="35085" xr:uid="{00000000-0005-0000-0000-0000841A0000}"/>
    <cellStyle name="F8 3" xfId="35086" xr:uid="{00000000-0005-0000-0000-0000851A0000}"/>
    <cellStyle name="F8 4" xfId="35087" xr:uid="{00000000-0005-0000-0000-0000861A0000}"/>
    <cellStyle name="F8 5" xfId="35088" xr:uid="{00000000-0005-0000-0000-0000871A0000}"/>
    <cellStyle name="F8 6" xfId="35089" xr:uid="{00000000-0005-0000-0000-0000881A0000}"/>
    <cellStyle name="F8 7" xfId="35090" xr:uid="{00000000-0005-0000-0000-0000891A0000}"/>
    <cellStyle name="F8 8" xfId="35091" xr:uid="{00000000-0005-0000-0000-00008A1A0000}"/>
    <cellStyle name="F8 9" xfId="35092" xr:uid="{00000000-0005-0000-0000-00008B1A0000}"/>
    <cellStyle name="FinePrint" xfId="8796" xr:uid="{00000000-0005-0000-0000-00008C1A0000}"/>
    <cellStyle name="Fixed" xfId="2484" xr:uid="{00000000-0005-0000-0000-00008D1A0000}"/>
    <cellStyle name="Fixed [0]" xfId="4326" xr:uid="{00000000-0005-0000-0000-00008E1A0000}"/>
    <cellStyle name="Fixed 10" xfId="7002" xr:uid="{00000000-0005-0000-0000-00008F1A0000}"/>
    <cellStyle name="Fixed 10 10" xfId="35093" xr:uid="{00000000-0005-0000-0000-0000901A0000}"/>
    <cellStyle name="Fixed 10 11" xfId="35094" xr:uid="{00000000-0005-0000-0000-0000911A0000}"/>
    <cellStyle name="Fixed 10 12" xfId="8798" xr:uid="{00000000-0005-0000-0000-0000921A0000}"/>
    <cellStyle name="Fixed 10 2" xfId="35095" xr:uid="{00000000-0005-0000-0000-0000931A0000}"/>
    <cellStyle name="Fixed 10 3" xfId="35096" xr:uid="{00000000-0005-0000-0000-0000941A0000}"/>
    <cellStyle name="Fixed 10 4" xfId="35097" xr:uid="{00000000-0005-0000-0000-0000951A0000}"/>
    <cellStyle name="Fixed 10 5" xfId="35098" xr:uid="{00000000-0005-0000-0000-0000961A0000}"/>
    <cellStyle name="Fixed 10 6" xfId="35099" xr:uid="{00000000-0005-0000-0000-0000971A0000}"/>
    <cellStyle name="Fixed 10 7" xfId="35100" xr:uid="{00000000-0005-0000-0000-0000981A0000}"/>
    <cellStyle name="Fixed 10 8" xfId="35101" xr:uid="{00000000-0005-0000-0000-0000991A0000}"/>
    <cellStyle name="Fixed 10 9" xfId="35102" xr:uid="{00000000-0005-0000-0000-00009A1A0000}"/>
    <cellStyle name="Fixed 11" xfId="7003" xr:uid="{00000000-0005-0000-0000-00009B1A0000}"/>
    <cellStyle name="Fixed 11 2" xfId="8799" xr:uid="{00000000-0005-0000-0000-00009C1A0000}"/>
    <cellStyle name="Fixed 12" xfId="7004" xr:uid="{00000000-0005-0000-0000-00009D1A0000}"/>
    <cellStyle name="Fixed 12 2" xfId="8800" xr:uid="{00000000-0005-0000-0000-00009E1A0000}"/>
    <cellStyle name="Fixed 13" xfId="7005" xr:uid="{00000000-0005-0000-0000-00009F1A0000}"/>
    <cellStyle name="Fixed 13 2" xfId="8801" xr:uid="{00000000-0005-0000-0000-0000A01A0000}"/>
    <cellStyle name="Fixed 14" xfId="7006" xr:uid="{00000000-0005-0000-0000-0000A11A0000}"/>
    <cellStyle name="Fixed 14 2" xfId="8802" xr:uid="{00000000-0005-0000-0000-0000A21A0000}"/>
    <cellStyle name="Fixed 15" xfId="7007" xr:uid="{00000000-0005-0000-0000-0000A31A0000}"/>
    <cellStyle name="Fixed 15 2" xfId="8803" xr:uid="{00000000-0005-0000-0000-0000A41A0000}"/>
    <cellStyle name="Fixed 16" xfId="7008" xr:uid="{00000000-0005-0000-0000-0000A51A0000}"/>
    <cellStyle name="Fixed 16 2" xfId="9061" xr:uid="{00000000-0005-0000-0000-0000A61A0000}"/>
    <cellStyle name="Fixed 17" xfId="7009" xr:uid="{00000000-0005-0000-0000-0000A71A0000}"/>
    <cellStyle name="Fixed 17 2" xfId="9062" xr:uid="{00000000-0005-0000-0000-0000A81A0000}"/>
    <cellStyle name="Fixed 18" xfId="7010" xr:uid="{00000000-0005-0000-0000-0000A91A0000}"/>
    <cellStyle name="Fixed 18 2" xfId="9063" xr:uid="{00000000-0005-0000-0000-0000AA1A0000}"/>
    <cellStyle name="Fixed 19" xfId="7011" xr:uid="{00000000-0005-0000-0000-0000AB1A0000}"/>
    <cellStyle name="Fixed 19 2" xfId="9064" xr:uid="{00000000-0005-0000-0000-0000AC1A0000}"/>
    <cellStyle name="Fixed 2" xfId="7012" xr:uid="{00000000-0005-0000-0000-0000AD1A0000}"/>
    <cellStyle name="Fixed 2 10" xfId="35103" xr:uid="{00000000-0005-0000-0000-0000AE1A0000}"/>
    <cellStyle name="Fixed 2 11" xfId="35104" xr:uid="{00000000-0005-0000-0000-0000AF1A0000}"/>
    <cellStyle name="Fixed 2 12" xfId="35105" xr:uid="{00000000-0005-0000-0000-0000B01A0000}"/>
    <cellStyle name="Fixed 2 13" xfId="35106" xr:uid="{00000000-0005-0000-0000-0000B11A0000}"/>
    <cellStyle name="Fixed 2 14" xfId="35107" xr:uid="{00000000-0005-0000-0000-0000B21A0000}"/>
    <cellStyle name="Fixed 2 15" xfId="8804" xr:uid="{00000000-0005-0000-0000-0000B31A0000}"/>
    <cellStyle name="Fixed 2 2" xfId="7013" xr:uid="{00000000-0005-0000-0000-0000B41A0000}"/>
    <cellStyle name="Fixed 2 2 10" xfId="35108" xr:uid="{00000000-0005-0000-0000-0000B51A0000}"/>
    <cellStyle name="Fixed 2 2 11" xfId="35109" xr:uid="{00000000-0005-0000-0000-0000B61A0000}"/>
    <cellStyle name="Fixed 2 2 12" xfId="8805" xr:uid="{00000000-0005-0000-0000-0000B71A0000}"/>
    <cellStyle name="Fixed 2 2 2" xfId="35110" xr:uid="{00000000-0005-0000-0000-0000B81A0000}"/>
    <cellStyle name="Fixed 2 2 3" xfId="35111" xr:uid="{00000000-0005-0000-0000-0000B91A0000}"/>
    <cellStyle name="Fixed 2 2 4" xfId="35112" xr:uid="{00000000-0005-0000-0000-0000BA1A0000}"/>
    <cellStyle name="Fixed 2 2 5" xfId="35113" xr:uid="{00000000-0005-0000-0000-0000BB1A0000}"/>
    <cellStyle name="Fixed 2 2 6" xfId="35114" xr:uid="{00000000-0005-0000-0000-0000BC1A0000}"/>
    <cellStyle name="Fixed 2 2 7" xfId="35115" xr:uid="{00000000-0005-0000-0000-0000BD1A0000}"/>
    <cellStyle name="Fixed 2 2 8" xfId="35116" xr:uid="{00000000-0005-0000-0000-0000BE1A0000}"/>
    <cellStyle name="Fixed 2 2 9" xfId="35117" xr:uid="{00000000-0005-0000-0000-0000BF1A0000}"/>
    <cellStyle name="Fixed 2 3" xfId="8806" xr:uid="{00000000-0005-0000-0000-0000C01A0000}"/>
    <cellStyle name="Fixed 2 3 10" xfId="35118" xr:uid="{00000000-0005-0000-0000-0000C11A0000}"/>
    <cellStyle name="Fixed 2 3 11" xfId="35119" xr:uid="{00000000-0005-0000-0000-0000C21A0000}"/>
    <cellStyle name="Fixed 2 3 2" xfId="35120" xr:uid="{00000000-0005-0000-0000-0000C31A0000}"/>
    <cellStyle name="Fixed 2 3 3" xfId="35121" xr:uid="{00000000-0005-0000-0000-0000C41A0000}"/>
    <cellStyle name="Fixed 2 3 4" xfId="35122" xr:uid="{00000000-0005-0000-0000-0000C51A0000}"/>
    <cellStyle name="Fixed 2 3 5" xfId="35123" xr:uid="{00000000-0005-0000-0000-0000C61A0000}"/>
    <cellStyle name="Fixed 2 3 6" xfId="35124" xr:uid="{00000000-0005-0000-0000-0000C71A0000}"/>
    <cellStyle name="Fixed 2 3 7" xfId="35125" xr:uid="{00000000-0005-0000-0000-0000C81A0000}"/>
    <cellStyle name="Fixed 2 3 8" xfId="35126" xr:uid="{00000000-0005-0000-0000-0000C91A0000}"/>
    <cellStyle name="Fixed 2 3 9" xfId="35127" xr:uid="{00000000-0005-0000-0000-0000CA1A0000}"/>
    <cellStyle name="Fixed 2 4" xfId="35128" xr:uid="{00000000-0005-0000-0000-0000CB1A0000}"/>
    <cellStyle name="Fixed 2 4 10" xfId="35129" xr:uid="{00000000-0005-0000-0000-0000CC1A0000}"/>
    <cellStyle name="Fixed 2 4 11" xfId="35130" xr:uid="{00000000-0005-0000-0000-0000CD1A0000}"/>
    <cellStyle name="Fixed 2 4 2" xfId="35131" xr:uid="{00000000-0005-0000-0000-0000CE1A0000}"/>
    <cellStyle name="Fixed 2 4 3" xfId="35132" xr:uid="{00000000-0005-0000-0000-0000CF1A0000}"/>
    <cellStyle name="Fixed 2 4 4" xfId="35133" xr:uid="{00000000-0005-0000-0000-0000D01A0000}"/>
    <cellStyle name="Fixed 2 4 5" xfId="35134" xr:uid="{00000000-0005-0000-0000-0000D11A0000}"/>
    <cellStyle name="Fixed 2 4 6" xfId="35135" xr:uid="{00000000-0005-0000-0000-0000D21A0000}"/>
    <cellStyle name="Fixed 2 4 7" xfId="35136" xr:uid="{00000000-0005-0000-0000-0000D31A0000}"/>
    <cellStyle name="Fixed 2 4 8" xfId="35137" xr:uid="{00000000-0005-0000-0000-0000D41A0000}"/>
    <cellStyle name="Fixed 2 4 9" xfId="35138" xr:uid="{00000000-0005-0000-0000-0000D51A0000}"/>
    <cellStyle name="Fixed 2 5" xfId="35139" xr:uid="{00000000-0005-0000-0000-0000D61A0000}"/>
    <cellStyle name="Fixed 2 6" xfId="35140" xr:uid="{00000000-0005-0000-0000-0000D71A0000}"/>
    <cellStyle name="Fixed 2 7" xfId="35141" xr:uid="{00000000-0005-0000-0000-0000D81A0000}"/>
    <cellStyle name="Fixed 2 8" xfId="35142" xr:uid="{00000000-0005-0000-0000-0000D91A0000}"/>
    <cellStyle name="Fixed 2 9" xfId="35143" xr:uid="{00000000-0005-0000-0000-0000DA1A0000}"/>
    <cellStyle name="Fixed 20" xfId="7014" xr:uid="{00000000-0005-0000-0000-0000DB1A0000}"/>
    <cellStyle name="Fixed 20 2" xfId="9065" xr:uid="{00000000-0005-0000-0000-0000DC1A0000}"/>
    <cellStyle name="Fixed 21" xfId="7015" xr:uid="{00000000-0005-0000-0000-0000DD1A0000}"/>
    <cellStyle name="Fixed 21 2" xfId="9066" xr:uid="{00000000-0005-0000-0000-0000DE1A0000}"/>
    <cellStyle name="Fixed 22" xfId="9067" xr:uid="{00000000-0005-0000-0000-0000DF1A0000}"/>
    <cellStyle name="Fixed 23" xfId="9068" xr:uid="{00000000-0005-0000-0000-0000E01A0000}"/>
    <cellStyle name="Fixed 24" xfId="9069" xr:uid="{00000000-0005-0000-0000-0000E11A0000}"/>
    <cellStyle name="Fixed 25" xfId="9070" xr:uid="{00000000-0005-0000-0000-0000E21A0000}"/>
    <cellStyle name="Fixed 26" xfId="9071" xr:uid="{00000000-0005-0000-0000-0000E31A0000}"/>
    <cellStyle name="Fixed 27" xfId="9072" xr:uid="{00000000-0005-0000-0000-0000E41A0000}"/>
    <cellStyle name="Fixed 28" xfId="9073" xr:uid="{00000000-0005-0000-0000-0000E51A0000}"/>
    <cellStyle name="Fixed 29" xfId="35144" xr:uid="{00000000-0005-0000-0000-0000E61A0000}"/>
    <cellStyle name="Fixed 3" xfId="7016" xr:uid="{00000000-0005-0000-0000-0000E71A0000}"/>
    <cellStyle name="Fixed 3 10" xfId="35145" xr:uid="{00000000-0005-0000-0000-0000E81A0000}"/>
    <cellStyle name="Fixed 3 11" xfId="35146" xr:uid="{00000000-0005-0000-0000-0000E91A0000}"/>
    <cellStyle name="Fixed 3 12" xfId="8807" xr:uid="{00000000-0005-0000-0000-0000EA1A0000}"/>
    <cellStyle name="Fixed 3 2" xfId="7017" xr:uid="{00000000-0005-0000-0000-0000EB1A0000}"/>
    <cellStyle name="Fixed 3 2 2" xfId="35147" xr:uid="{00000000-0005-0000-0000-0000EC1A0000}"/>
    <cellStyle name="Fixed 3 3" xfId="35148" xr:uid="{00000000-0005-0000-0000-0000ED1A0000}"/>
    <cellStyle name="Fixed 3 4" xfId="35149" xr:uid="{00000000-0005-0000-0000-0000EE1A0000}"/>
    <cellStyle name="Fixed 3 5" xfId="35150" xr:uid="{00000000-0005-0000-0000-0000EF1A0000}"/>
    <cellStyle name="Fixed 3 6" xfId="35151" xr:uid="{00000000-0005-0000-0000-0000F01A0000}"/>
    <cellStyle name="Fixed 3 7" xfId="35152" xr:uid="{00000000-0005-0000-0000-0000F11A0000}"/>
    <cellStyle name="Fixed 3 8" xfId="35153" xr:uid="{00000000-0005-0000-0000-0000F21A0000}"/>
    <cellStyle name="Fixed 3 9" xfId="35154" xr:uid="{00000000-0005-0000-0000-0000F31A0000}"/>
    <cellStyle name="Fixed 30" xfId="35155" xr:uid="{00000000-0005-0000-0000-0000F41A0000}"/>
    <cellStyle name="Fixed 31" xfId="35156" xr:uid="{00000000-0005-0000-0000-0000F51A0000}"/>
    <cellStyle name="Fixed 32" xfId="35157" xr:uid="{00000000-0005-0000-0000-0000F61A0000}"/>
    <cellStyle name="Fixed 33" xfId="35158" xr:uid="{00000000-0005-0000-0000-0000F71A0000}"/>
    <cellStyle name="Fixed 34" xfId="35159" xr:uid="{00000000-0005-0000-0000-0000F81A0000}"/>
    <cellStyle name="Fixed 35" xfId="35160" xr:uid="{00000000-0005-0000-0000-0000F91A0000}"/>
    <cellStyle name="Fixed 36" xfId="35161" xr:uid="{00000000-0005-0000-0000-0000FA1A0000}"/>
    <cellStyle name="Fixed 37" xfId="35162" xr:uid="{00000000-0005-0000-0000-0000FB1A0000}"/>
    <cellStyle name="Fixed 38" xfId="35163" xr:uid="{00000000-0005-0000-0000-0000FC1A0000}"/>
    <cellStyle name="Fixed 39" xfId="35164" xr:uid="{00000000-0005-0000-0000-0000FD1A0000}"/>
    <cellStyle name="Fixed 4" xfId="7018" xr:uid="{00000000-0005-0000-0000-0000FE1A0000}"/>
    <cellStyle name="Fixed 4 10" xfId="35165" xr:uid="{00000000-0005-0000-0000-0000FF1A0000}"/>
    <cellStyle name="Fixed 4 11" xfId="35166" xr:uid="{00000000-0005-0000-0000-0000001B0000}"/>
    <cellStyle name="Fixed 4 12" xfId="8808" xr:uid="{00000000-0005-0000-0000-0000011B0000}"/>
    <cellStyle name="Fixed 4 2" xfId="7019" xr:uid="{00000000-0005-0000-0000-0000021B0000}"/>
    <cellStyle name="Fixed 4 2 2" xfId="35167" xr:uid="{00000000-0005-0000-0000-0000031B0000}"/>
    <cellStyle name="Fixed 4 3" xfId="35168" xr:uid="{00000000-0005-0000-0000-0000041B0000}"/>
    <cellStyle name="Fixed 4 4" xfId="35169" xr:uid="{00000000-0005-0000-0000-0000051B0000}"/>
    <cellStyle name="Fixed 4 5" xfId="35170" xr:uid="{00000000-0005-0000-0000-0000061B0000}"/>
    <cellStyle name="Fixed 4 6" xfId="35171" xr:uid="{00000000-0005-0000-0000-0000071B0000}"/>
    <cellStyle name="Fixed 4 7" xfId="35172" xr:uid="{00000000-0005-0000-0000-0000081B0000}"/>
    <cellStyle name="Fixed 4 8" xfId="35173" xr:uid="{00000000-0005-0000-0000-0000091B0000}"/>
    <cellStyle name="Fixed 4 9" xfId="35174" xr:uid="{00000000-0005-0000-0000-00000A1B0000}"/>
    <cellStyle name="Fixed 40" xfId="35175" xr:uid="{00000000-0005-0000-0000-00000B1B0000}"/>
    <cellStyle name="Fixed 41" xfId="35176" xr:uid="{00000000-0005-0000-0000-00000C1B0000}"/>
    <cellStyle name="Fixed 42" xfId="35177" xr:uid="{00000000-0005-0000-0000-00000D1B0000}"/>
    <cellStyle name="Fixed 43" xfId="35178" xr:uid="{00000000-0005-0000-0000-00000E1B0000}"/>
    <cellStyle name="Fixed 44" xfId="35179" xr:uid="{00000000-0005-0000-0000-00000F1B0000}"/>
    <cellStyle name="Fixed 45" xfId="35180" xr:uid="{00000000-0005-0000-0000-0000101B0000}"/>
    <cellStyle name="Fixed 46" xfId="35181" xr:uid="{00000000-0005-0000-0000-0000111B0000}"/>
    <cellStyle name="Fixed 47" xfId="35182" xr:uid="{00000000-0005-0000-0000-0000121B0000}"/>
    <cellStyle name="Fixed 48" xfId="35183" xr:uid="{00000000-0005-0000-0000-0000131B0000}"/>
    <cellStyle name="Fixed 49" xfId="35184" xr:uid="{00000000-0005-0000-0000-0000141B0000}"/>
    <cellStyle name="Fixed 5" xfId="7020" xr:uid="{00000000-0005-0000-0000-0000151B0000}"/>
    <cellStyle name="Fixed 5 10" xfId="35185" xr:uid="{00000000-0005-0000-0000-0000161B0000}"/>
    <cellStyle name="Fixed 5 11" xfId="35186" xr:uid="{00000000-0005-0000-0000-0000171B0000}"/>
    <cellStyle name="Fixed 5 12" xfId="8809" xr:uid="{00000000-0005-0000-0000-0000181B0000}"/>
    <cellStyle name="Fixed 5 2" xfId="7021" xr:uid="{00000000-0005-0000-0000-0000191B0000}"/>
    <cellStyle name="Fixed 5 2 2" xfId="35187" xr:uid="{00000000-0005-0000-0000-00001A1B0000}"/>
    <cellStyle name="Fixed 5 3" xfId="35188" xr:uid="{00000000-0005-0000-0000-00001B1B0000}"/>
    <cellStyle name="Fixed 5 4" xfId="35189" xr:uid="{00000000-0005-0000-0000-00001C1B0000}"/>
    <cellStyle name="Fixed 5 5" xfId="35190" xr:uid="{00000000-0005-0000-0000-00001D1B0000}"/>
    <cellStyle name="Fixed 5 6" xfId="35191" xr:uid="{00000000-0005-0000-0000-00001E1B0000}"/>
    <cellStyle name="Fixed 5 7" xfId="35192" xr:uid="{00000000-0005-0000-0000-00001F1B0000}"/>
    <cellStyle name="Fixed 5 8" xfId="35193" xr:uid="{00000000-0005-0000-0000-0000201B0000}"/>
    <cellStyle name="Fixed 5 9" xfId="35194" xr:uid="{00000000-0005-0000-0000-0000211B0000}"/>
    <cellStyle name="Fixed 50" xfId="35195" xr:uid="{00000000-0005-0000-0000-0000221B0000}"/>
    <cellStyle name="Fixed 51" xfId="35196" xr:uid="{00000000-0005-0000-0000-0000231B0000}"/>
    <cellStyle name="Fixed 52" xfId="35197" xr:uid="{00000000-0005-0000-0000-0000241B0000}"/>
    <cellStyle name="Fixed 53" xfId="35198" xr:uid="{00000000-0005-0000-0000-0000251B0000}"/>
    <cellStyle name="Fixed 54" xfId="35199" xr:uid="{00000000-0005-0000-0000-0000261B0000}"/>
    <cellStyle name="Fixed 55" xfId="35200" xr:uid="{00000000-0005-0000-0000-0000271B0000}"/>
    <cellStyle name="Fixed 56" xfId="35201" xr:uid="{00000000-0005-0000-0000-0000281B0000}"/>
    <cellStyle name="Fixed 57" xfId="35202" xr:uid="{00000000-0005-0000-0000-0000291B0000}"/>
    <cellStyle name="Fixed 58" xfId="35203" xr:uid="{00000000-0005-0000-0000-00002A1B0000}"/>
    <cellStyle name="Fixed 59" xfId="35204" xr:uid="{00000000-0005-0000-0000-00002B1B0000}"/>
    <cellStyle name="Fixed 6" xfId="7022" xr:uid="{00000000-0005-0000-0000-00002C1B0000}"/>
    <cellStyle name="Fixed 6 10" xfId="35205" xr:uid="{00000000-0005-0000-0000-00002D1B0000}"/>
    <cellStyle name="Fixed 6 11" xfId="35206" xr:uid="{00000000-0005-0000-0000-00002E1B0000}"/>
    <cellStyle name="Fixed 6 12" xfId="8810" xr:uid="{00000000-0005-0000-0000-00002F1B0000}"/>
    <cellStyle name="Fixed 6 2" xfId="7023" xr:uid="{00000000-0005-0000-0000-0000301B0000}"/>
    <cellStyle name="Fixed 6 2 2" xfId="35207" xr:uid="{00000000-0005-0000-0000-0000311B0000}"/>
    <cellStyle name="Fixed 6 3" xfId="35208" xr:uid="{00000000-0005-0000-0000-0000321B0000}"/>
    <cellStyle name="Fixed 6 4" xfId="35209" xr:uid="{00000000-0005-0000-0000-0000331B0000}"/>
    <cellStyle name="Fixed 6 5" xfId="35210" xr:uid="{00000000-0005-0000-0000-0000341B0000}"/>
    <cellStyle name="Fixed 6 6" xfId="35211" xr:uid="{00000000-0005-0000-0000-0000351B0000}"/>
    <cellStyle name="Fixed 6 7" xfId="35212" xr:uid="{00000000-0005-0000-0000-0000361B0000}"/>
    <cellStyle name="Fixed 6 8" xfId="35213" xr:uid="{00000000-0005-0000-0000-0000371B0000}"/>
    <cellStyle name="Fixed 6 9" xfId="35214" xr:uid="{00000000-0005-0000-0000-0000381B0000}"/>
    <cellStyle name="Fixed 60" xfId="35215" xr:uid="{00000000-0005-0000-0000-0000391B0000}"/>
    <cellStyle name="Fixed 61" xfId="35216" xr:uid="{00000000-0005-0000-0000-00003A1B0000}"/>
    <cellStyle name="Fixed 62" xfId="35217" xr:uid="{00000000-0005-0000-0000-00003B1B0000}"/>
    <cellStyle name="Fixed 63" xfId="35218" xr:uid="{00000000-0005-0000-0000-00003C1B0000}"/>
    <cellStyle name="Fixed 64" xfId="35219" xr:uid="{00000000-0005-0000-0000-00003D1B0000}"/>
    <cellStyle name="Fixed 65" xfId="35220" xr:uid="{00000000-0005-0000-0000-00003E1B0000}"/>
    <cellStyle name="Fixed 66" xfId="35221" xr:uid="{00000000-0005-0000-0000-00003F1B0000}"/>
    <cellStyle name="Fixed 67" xfId="35222" xr:uid="{00000000-0005-0000-0000-0000401B0000}"/>
    <cellStyle name="Fixed 68" xfId="35223" xr:uid="{00000000-0005-0000-0000-0000411B0000}"/>
    <cellStyle name="Fixed 69" xfId="35224" xr:uid="{00000000-0005-0000-0000-0000421B0000}"/>
    <cellStyle name="Fixed 7" xfId="7024" xr:uid="{00000000-0005-0000-0000-0000431B0000}"/>
    <cellStyle name="Fixed 7 10" xfId="35225" xr:uid="{00000000-0005-0000-0000-0000441B0000}"/>
    <cellStyle name="Fixed 7 11" xfId="35226" xr:uid="{00000000-0005-0000-0000-0000451B0000}"/>
    <cellStyle name="Fixed 7 12" xfId="8811" xr:uid="{00000000-0005-0000-0000-0000461B0000}"/>
    <cellStyle name="Fixed 7 2" xfId="7025" xr:uid="{00000000-0005-0000-0000-0000471B0000}"/>
    <cellStyle name="Fixed 7 2 2" xfId="9074" xr:uid="{00000000-0005-0000-0000-0000481B0000}"/>
    <cellStyle name="Fixed 7 3" xfId="35227" xr:uid="{00000000-0005-0000-0000-0000491B0000}"/>
    <cellStyle name="Fixed 7 4" xfId="35228" xr:uid="{00000000-0005-0000-0000-00004A1B0000}"/>
    <cellStyle name="Fixed 7 5" xfId="35229" xr:uid="{00000000-0005-0000-0000-00004B1B0000}"/>
    <cellStyle name="Fixed 7 6" xfId="35230" xr:uid="{00000000-0005-0000-0000-00004C1B0000}"/>
    <cellStyle name="Fixed 7 7" xfId="35231" xr:uid="{00000000-0005-0000-0000-00004D1B0000}"/>
    <cellStyle name="Fixed 7 8" xfId="35232" xr:uid="{00000000-0005-0000-0000-00004E1B0000}"/>
    <cellStyle name="Fixed 7 9" xfId="35233" xr:uid="{00000000-0005-0000-0000-00004F1B0000}"/>
    <cellStyle name="Fixed 70" xfId="35234" xr:uid="{00000000-0005-0000-0000-0000501B0000}"/>
    <cellStyle name="Fixed 71" xfId="35235" xr:uid="{00000000-0005-0000-0000-0000511B0000}"/>
    <cellStyle name="Fixed 72" xfId="35236" xr:uid="{00000000-0005-0000-0000-0000521B0000}"/>
    <cellStyle name="Fixed 73" xfId="35237" xr:uid="{00000000-0005-0000-0000-0000531B0000}"/>
    <cellStyle name="Fixed 74" xfId="35238" xr:uid="{00000000-0005-0000-0000-0000541B0000}"/>
    <cellStyle name="Fixed 75" xfId="35239" xr:uid="{00000000-0005-0000-0000-0000551B0000}"/>
    <cellStyle name="Fixed 76" xfId="35240" xr:uid="{00000000-0005-0000-0000-0000561B0000}"/>
    <cellStyle name="Fixed 77" xfId="35241" xr:uid="{00000000-0005-0000-0000-0000571B0000}"/>
    <cellStyle name="Fixed 78" xfId="35242" xr:uid="{00000000-0005-0000-0000-0000581B0000}"/>
    <cellStyle name="Fixed 79" xfId="35243" xr:uid="{00000000-0005-0000-0000-0000591B0000}"/>
    <cellStyle name="Fixed 8" xfId="7026" xr:uid="{00000000-0005-0000-0000-00005A1B0000}"/>
    <cellStyle name="Fixed 8 10" xfId="35244" xr:uid="{00000000-0005-0000-0000-00005B1B0000}"/>
    <cellStyle name="Fixed 8 11" xfId="35245" xr:uid="{00000000-0005-0000-0000-00005C1B0000}"/>
    <cellStyle name="Fixed 8 12" xfId="8812" xr:uid="{00000000-0005-0000-0000-00005D1B0000}"/>
    <cellStyle name="Fixed 8 2" xfId="7027" xr:uid="{00000000-0005-0000-0000-00005E1B0000}"/>
    <cellStyle name="Fixed 8 2 2" xfId="35246" xr:uid="{00000000-0005-0000-0000-00005F1B0000}"/>
    <cellStyle name="Fixed 8 3" xfId="35247" xr:uid="{00000000-0005-0000-0000-0000601B0000}"/>
    <cellStyle name="Fixed 8 4" xfId="35248" xr:uid="{00000000-0005-0000-0000-0000611B0000}"/>
    <cellStyle name="Fixed 8 5" xfId="35249" xr:uid="{00000000-0005-0000-0000-0000621B0000}"/>
    <cellStyle name="Fixed 8 6" xfId="35250" xr:uid="{00000000-0005-0000-0000-0000631B0000}"/>
    <cellStyle name="Fixed 8 7" xfId="35251" xr:uid="{00000000-0005-0000-0000-0000641B0000}"/>
    <cellStyle name="Fixed 8 8" xfId="35252" xr:uid="{00000000-0005-0000-0000-0000651B0000}"/>
    <cellStyle name="Fixed 8 9" xfId="35253" xr:uid="{00000000-0005-0000-0000-0000661B0000}"/>
    <cellStyle name="Fixed 80" xfId="35254" xr:uid="{00000000-0005-0000-0000-0000671B0000}"/>
    <cellStyle name="Fixed 81" xfId="8797" xr:uid="{00000000-0005-0000-0000-0000681B0000}"/>
    <cellStyle name="Fixed 9" xfId="7028" xr:uid="{00000000-0005-0000-0000-0000691B0000}"/>
    <cellStyle name="Fixed 9 10" xfId="35255" xr:uid="{00000000-0005-0000-0000-00006A1B0000}"/>
    <cellStyle name="Fixed 9 11" xfId="35256" xr:uid="{00000000-0005-0000-0000-00006B1B0000}"/>
    <cellStyle name="Fixed 9 12" xfId="8813" xr:uid="{00000000-0005-0000-0000-00006C1B0000}"/>
    <cellStyle name="Fixed 9 2" xfId="35257" xr:uid="{00000000-0005-0000-0000-00006D1B0000}"/>
    <cellStyle name="Fixed 9 3" xfId="35258" xr:uid="{00000000-0005-0000-0000-00006E1B0000}"/>
    <cellStyle name="Fixed 9 4" xfId="35259" xr:uid="{00000000-0005-0000-0000-00006F1B0000}"/>
    <cellStyle name="Fixed 9 5" xfId="35260" xr:uid="{00000000-0005-0000-0000-0000701B0000}"/>
    <cellStyle name="Fixed 9 6" xfId="35261" xr:uid="{00000000-0005-0000-0000-0000711B0000}"/>
    <cellStyle name="Fixed 9 7" xfId="35262" xr:uid="{00000000-0005-0000-0000-0000721B0000}"/>
    <cellStyle name="Fixed 9 8" xfId="35263" xr:uid="{00000000-0005-0000-0000-0000731B0000}"/>
    <cellStyle name="Fixed 9 9" xfId="35264" xr:uid="{00000000-0005-0000-0000-0000741B0000}"/>
    <cellStyle name="Fixed_0901-01-2186 (산출근거)가온" xfId="9075" xr:uid="{00000000-0005-0000-0000-0000751B0000}"/>
    <cellStyle name="Good" xfId="4327" xr:uid="{00000000-0005-0000-0000-0000761B0000}"/>
    <cellStyle name="GrandTotal" xfId="4328" xr:uid="{00000000-0005-0000-0000-0000771B0000}"/>
    <cellStyle name="Grey" xfId="2485" xr:uid="{00000000-0005-0000-0000-0000781B0000}"/>
    <cellStyle name="Grey 10" xfId="35265" xr:uid="{00000000-0005-0000-0000-0000791B0000}"/>
    <cellStyle name="Grey 11" xfId="35266" xr:uid="{00000000-0005-0000-0000-00007A1B0000}"/>
    <cellStyle name="Grey 12" xfId="35267" xr:uid="{00000000-0005-0000-0000-00007B1B0000}"/>
    <cellStyle name="Grey 13" xfId="35268" xr:uid="{00000000-0005-0000-0000-00007C1B0000}"/>
    <cellStyle name="Grey 14" xfId="35269" xr:uid="{00000000-0005-0000-0000-00007D1B0000}"/>
    <cellStyle name="Grey 15" xfId="35270" xr:uid="{00000000-0005-0000-0000-00007E1B0000}"/>
    <cellStyle name="Grey 16" xfId="35271" xr:uid="{00000000-0005-0000-0000-00007F1B0000}"/>
    <cellStyle name="Grey 17" xfId="35272" xr:uid="{00000000-0005-0000-0000-0000801B0000}"/>
    <cellStyle name="Grey 18" xfId="35273" xr:uid="{00000000-0005-0000-0000-0000811B0000}"/>
    <cellStyle name="Grey 19" xfId="35274" xr:uid="{00000000-0005-0000-0000-0000821B0000}"/>
    <cellStyle name="Grey 2" xfId="8814" xr:uid="{00000000-0005-0000-0000-0000831B0000}"/>
    <cellStyle name="Grey 20" xfId="35275" xr:uid="{00000000-0005-0000-0000-0000841B0000}"/>
    <cellStyle name="Grey 21" xfId="35276" xr:uid="{00000000-0005-0000-0000-0000851B0000}"/>
    <cellStyle name="Grey 22" xfId="35277" xr:uid="{00000000-0005-0000-0000-0000861B0000}"/>
    <cellStyle name="Grey 23" xfId="35278" xr:uid="{00000000-0005-0000-0000-0000871B0000}"/>
    <cellStyle name="Grey 24" xfId="35279" xr:uid="{00000000-0005-0000-0000-0000881B0000}"/>
    <cellStyle name="Grey 25" xfId="35280" xr:uid="{00000000-0005-0000-0000-0000891B0000}"/>
    <cellStyle name="Grey 26" xfId="35281" xr:uid="{00000000-0005-0000-0000-00008A1B0000}"/>
    <cellStyle name="Grey 27" xfId="35282" xr:uid="{00000000-0005-0000-0000-00008B1B0000}"/>
    <cellStyle name="Grey 28" xfId="35283" xr:uid="{00000000-0005-0000-0000-00008C1B0000}"/>
    <cellStyle name="Grey 29" xfId="35284" xr:uid="{00000000-0005-0000-0000-00008D1B0000}"/>
    <cellStyle name="Grey 3" xfId="35285" xr:uid="{00000000-0005-0000-0000-00008E1B0000}"/>
    <cellStyle name="Grey 30" xfId="35286" xr:uid="{00000000-0005-0000-0000-00008F1B0000}"/>
    <cellStyle name="Grey 31" xfId="35287" xr:uid="{00000000-0005-0000-0000-0000901B0000}"/>
    <cellStyle name="Grey 32" xfId="35288" xr:uid="{00000000-0005-0000-0000-0000911B0000}"/>
    <cellStyle name="Grey 33" xfId="35289" xr:uid="{00000000-0005-0000-0000-0000921B0000}"/>
    <cellStyle name="Grey 34" xfId="35290" xr:uid="{00000000-0005-0000-0000-0000931B0000}"/>
    <cellStyle name="Grey 35" xfId="35291" xr:uid="{00000000-0005-0000-0000-0000941B0000}"/>
    <cellStyle name="Grey 36" xfId="35292" xr:uid="{00000000-0005-0000-0000-0000951B0000}"/>
    <cellStyle name="Grey 37" xfId="35293" xr:uid="{00000000-0005-0000-0000-0000961B0000}"/>
    <cellStyle name="Grey 38" xfId="35294" xr:uid="{00000000-0005-0000-0000-0000971B0000}"/>
    <cellStyle name="Grey 39" xfId="35295" xr:uid="{00000000-0005-0000-0000-0000981B0000}"/>
    <cellStyle name="Grey 4" xfId="35296" xr:uid="{00000000-0005-0000-0000-0000991B0000}"/>
    <cellStyle name="Grey 5" xfId="35297" xr:uid="{00000000-0005-0000-0000-00009A1B0000}"/>
    <cellStyle name="Grey 6" xfId="35298" xr:uid="{00000000-0005-0000-0000-00009B1B0000}"/>
    <cellStyle name="Grey 7" xfId="35299" xr:uid="{00000000-0005-0000-0000-00009C1B0000}"/>
    <cellStyle name="Grey 8" xfId="35300" xr:uid="{00000000-0005-0000-0000-00009D1B0000}"/>
    <cellStyle name="Grey 9" xfId="35301" xr:uid="{00000000-0005-0000-0000-00009E1B0000}"/>
    <cellStyle name="H1" xfId="4329" xr:uid="{00000000-0005-0000-0000-00009F1B0000}"/>
    <cellStyle name="H2" xfId="4330" xr:uid="{00000000-0005-0000-0000-0000A01B0000}"/>
    <cellStyle name="head 1" xfId="2486" xr:uid="{00000000-0005-0000-0000-0000A11B0000}"/>
    <cellStyle name="HEAD_1" xfId="2487" xr:uid="{00000000-0005-0000-0000-0000A21B0000}"/>
    <cellStyle name="Head1" xfId="4331" xr:uid="{00000000-0005-0000-0000-0000A31B0000}"/>
    <cellStyle name="Head2" xfId="4332" xr:uid="{00000000-0005-0000-0000-0000A41B0000}"/>
    <cellStyle name="Head3" xfId="4333" xr:uid="{00000000-0005-0000-0000-0000A51B0000}"/>
    <cellStyle name="Head4" xfId="4334" xr:uid="{00000000-0005-0000-0000-0000A61B0000}"/>
    <cellStyle name="Head5" xfId="4335" xr:uid="{00000000-0005-0000-0000-0000A71B0000}"/>
    <cellStyle name="Head6" xfId="4336" xr:uid="{00000000-0005-0000-0000-0000A81B0000}"/>
    <cellStyle name="Head7" xfId="4337" xr:uid="{00000000-0005-0000-0000-0000A91B0000}"/>
    <cellStyle name="Head8" xfId="4338" xr:uid="{00000000-0005-0000-0000-0000AA1B0000}"/>
    <cellStyle name="Head9" xfId="4339" xr:uid="{00000000-0005-0000-0000-0000AB1B0000}"/>
    <cellStyle name="HEADER" xfId="2488" xr:uid="{00000000-0005-0000-0000-0000AC1B0000}"/>
    <cellStyle name="HEADER 10" xfId="35302" xr:uid="{00000000-0005-0000-0000-0000AD1B0000}"/>
    <cellStyle name="HEADER 11" xfId="35303" xr:uid="{00000000-0005-0000-0000-0000AE1B0000}"/>
    <cellStyle name="HEADER 12" xfId="35304" xr:uid="{00000000-0005-0000-0000-0000AF1B0000}"/>
    <cellStyle name="HEADER 13" xfId="35305" xr:uid="{00000000-0005-0000-0000-0000B01B0000}"/>
    <cellStyle name="HEADER 14" xfId="35306" xr:uid="{00000000-0005-0000-0000-0000B11B0000}"/>
    <cellStyle name="HEADER 15" xfId="35307" xr:uid="{00000000-0005-0000-0000-0000B21B0000}"/>
    <cellStyle name="HEADER 16" xfId="35308" xr:uid="{00000000-0005-0000-0000-0000B31B0000}"/>
    <cellStyle name="HEADER 17" xfId="35309" xr:uid="{00000000-0005-0000-0000-0000B41B0000}"/>
    <cellStyle name="HEADER 18" xfId="35310" xr:uid="{00000000-0005-0000-0000-0000B51B0000}"/>
    <cellStyle name="HEADER 19" xfId="35311" xr:uid="{00000000-0005-0000-0000-0000B61B0000}"/>
    <cellStyle name="HEADER 2" xfId="35312" xr:uid="{00000000-0005-0000-0000-0000B71B0000}"/>
    <cellStyle name="HEADER 20" xfId="35313" xr:uid="{00000000-0005-0000-0000-0000B81B0000}"/>
    <cellStyle name="HEADER 21" xfId="35314" xr:uid="{00000000-0005-0000-0000-0000B91B0000}"/>
    <cellStyle name="HEADER 22" xfId="35315" xr:uid="{00000000-0005-0000-0000-0000BA1B0000}"/>
    <cellStyle name="HEADER 23" xfId="35316" xr:uid="{00000000-0005-0000-0000-0000BB1B0000}"/>
    <cellStyle name="HEADER 24" xfId="35317" xr:uid="{00000000-0005-0000-0000-0000BC1B0000}"/>
    <cellStyle name="HEADER 25" xfId="35318" xr:uid="{00000000-0005-0000-0000-0000BD1B0000}"/>
    <cellStyle name="HEADER 26" xfId="35319" xr:uid="{00000000-0005-0000-0000-0000BE1B0000}"/>
    <cellStyle name="HEADER 27" xfId="35320" xr:uid="{00000000-0005-0000-0000-0000BF1B0000}"/>
    <cellStyle name="HEADER 28" xfId="35321" xr:uid="{00000000-0005-0000-0000-0000C01B0000}"/>
    <cellStyle name="HEADER 29" xfId="35322" xr:uid="{00000000-0005-0000-0000-0000C11B0000}"/>
    <cellStyle name="HEADER 3" xfId="35323" xr:uid="{00000000-0005-0000-0000-0000C21B0000}"/>
    <cellStyle name="HEADER 30" xfId="35324" xr:uid="{00000000-0005-0000-0000-0000C31B0000}"/>
    <cellStyle name="HEADER 31" xfId="35325" xr:uid="{00000000-0005-0000-0000-0000C41B0000}"/>
    <cellStyle name="HEADER 32" xfId="35326" xr:uid="{00000000-0005-0000-0000-0000C51B0000}"/>
    <cellStyle name="HEADER 33" xfId="35327" xr:uid="{00000000-0005-0000-0000-0000C61B0000}"/>
    <cellStyle name="HEADER 34" xfId="35328" xr:uid="{00000000-0005-0000-0000-0000C71B0000}"/>
    <cellStyle name="HEADER 35" xfId="35329" xr:uid="{00000000-0005-0000-0000-0000C81B0000}"/>
    <cellStyle name="HEADER 36" xfId="35330" xr:uid="{00000000-0005-0000-0000-0000C91B0000}"/>
    <cellStyle name="HEADER 37" xfId="35331" xr:uid="{00000000-0005-0000-0000-0000CA1B0000}"/>
    <cellStyle name="HEADER 38" xfId="35332" xr:uid="{00000000-0005-0000-0000-0000CB1B0000}"/>
    <cellStyle name="HEADER 39" xfId="35333" xr:uid="{00000000-0005-0000-0000-0000CC1B0000}"/>
    <cellStyle name="HEADER 4" xfId="35334" xr:uid="{00000000-0005-0000-0000-0000CD1B0000}"/>
    <cellStyle name="HEADER 40" xfId="8815" xr:uid="{00000000-0005-0000-0000-0000CE1B0000}"/>
    <cellStyle name="HEADER 5" xfId="35335" xr:uid="{00000000-0005-0000-0000-0000CF1B0000}"/>
    <cellStyle name="HEADER 6" xfId="35336" xr:uid="{00000000-0005-0000-0000-0000D01B0000}"/>
    <cellStyle name="HEADER 7" xfId="35337" xr:uid="{00000000-0005-0000-0000-0000D11B0000}"/>
    <cellStyle name="HEADER 8" xfId="35338" xr:uid="{00000000-0005-0000-0000-0000D21B0000}"/>
    <cellStyle name="HEADER 9" xfId="35339" xr:uid="{00000000-0005-0000-0000-0000D31B0000}"/>
    <cellStyle name="Header1" xfId="2489" xr:uid="{00000000-0005-0000-0000-0000D41B0000}"/>
    <cellStyle name="Header1 10" xfId="35340" xr:uid="{00000000-0005-0000-0000-0000D51B0000}"/>
    <cellStyle name="Header1 11" xfId="35341" xr:uid="{00000000-0005-0000-0000-0000D61B0000}"/>
    <cellStyle name="Header1 12" xfId="35342" xr:uid="{00000000-0005-0000-0000-0000D71B0000}"/>
    <cellStyle name="Header1 13" xfId="35343" xr:uid="{00000000-0005-0000-0000-0000D81B0000}"/>
    <cellStyle name="Header1 14" xfId="35344" xr:uid="{00000000-0005-0000-0000-0000D91B0000}"/>
    <cellStyle name="Header1 15" xfId="35345" xr:uid="{00000000-0005-0000-0000-0000DA1B0000}"/>
    <cellStyle name="Header1 16" xfId="35346" xr:uid="{00000000-0005-0000-0000-0000DB1B0000}"/>
    <cellStyle name="Header1 17" xfId="35347" xr:uid="{00000000-0005-0000-0000-0000DC1B0000}"/>
    <cellStyle name="Header1 18" xfId="35348" xr:uid="{00000000-0005-0000-0000-0000DD1B0000}"/>
    <cellStyle name="Header1 19" xfId="35349" xr:uid="{00000000-0005-0000-0000-0000DE1B0000}"/>
    <cellStyle name="Header1 2" xfId="35350" xr:uid="{00000000-0005-0000-0000-0000DF1B0000}"/>
    <cellStyle name="Header1 20" xfId="35351" xr:uid="{00000000-0005-0000-0000-0000E01B0000}"/>
    <cellStyle name="Header1 21" xfId="35352" xr:uid="{00000000-0005-0000-0000-0000E11B0000}"/>
    <cellStyle name="Header1 22" xfId="35353" xr:uid="{00000000-0005-0000-0000-0000E21B0000}"/>
    <cellStyle name="Header1 23" xfId="35354" xr:uid="{00000000-0005-0000-0000-0000E31B0000}"/>
    <cellStyle name="Header1 24" xfId="35355" xr:uid="{00000000-0005-0000-0000-0000E41B0000}"/>
    <cellStyle name="Header1 25" xfId="35356" xr:uid="{00000000-0005-0000-0000-0000E51B0000}"/>
    <cellStyle name="Header1 26" xfId="35357" xr:uid="{00000000-0005-0000-0000-0000E61B0000}"/>
    <cellStyle name="Header1 27" xfId="35358" xr:uid="{00000000-0005-0000-0000-0000E71B0000}"/>
    <cellStyle name="Header1 28" xfId="35359" xr:uid="{00000000-0005-0000-0000-0000E81B0000}"/>
    <cellStyle name="Header1 29" xfId="35360" xr:uid="{00000000-0005-0000-0000-0000E91B0000}"/>
    <cellStyle name="Header1 3" xfId="35361" xr:uid="{00000000-0005-0000-0000-0000EA1B0000}"/>
    <cellStyle name="Header1 30" xfId="35362" xr:uid="{00000000-0005-0000-0000-0000EB1B0000}"/>
    <cellStyle name="Header1 31" xfId="35363" xr:uid="{00000000-0005-0000-0000-0000EC1B0000}"/>
    <cellStyle name="Header1 32" xfId="35364" xr:uid="{00000000-0005-0000-0000-0000ED1B0000}"/>
    <cellStyle name="Header1 33" xfId="35365" xr:uid="{00000000-0005-0000-0000-0000EE1B0000}"/>
    <cellStyle name="Header1 34" xfId="35366" xr:uid="{00000000-0005-0000-0000-0000EF1B0000}"/>
    <cellStyle name="Header1 35" xfId="35367" xr:uid="{00000000-0005-0000-0000-0000F01B0000}"/>
    <cellStyle name="Header1 36" xfId="35368" xr:uid="{00000000-0005-0000-0000-0000F11B0000}"/>
    <cellStyle name="Header1 37" xfId="35369" xr:uid="{00000000-0005-0000-0000-0000F21B0000}"/>
    <cellStyle name="Header1 38" xfId="35370" xr:uid="{00000000-0005-0000-0000-0000F31B0000}"/>
    <cellStyle name="Header1 39" xfId="35371" xr:uid="{00000000-0005-0000-0000-0000F41B0000}"/>
    <cellStyle name="Header1 4" xfId="35372" xr:uid="{00000000-0005-0000-0000-0000F51B0000}"/>
    <cellStyle name="Header1 5" xfId="35373" xr:uid="{00000000-0005-0000-0000-0000F61B0000}"/>
    <cellStyle name="Header1 6" xfId="35374" xr:uid="{00000000-0005-0000-0000-0000F71B0000}"/>
    <cellStyle name="Header1 7" xfId="35375" xr:uid="{00000000-0005-0000-0000-0000F81B0000}"/>
    <cellStyle name="Header1 8" xfId="35376" xr:uid="{00000000-0005-0000-0000-0000F91B0000}"/>
    <cellStyle name="Header1 9" xfId="35377" xr:uid="{00000000-0005-0000-0000-0000FA1B0000}"/>
    <cellStyle name="Header2" xfId="2490" xr:uid="{00000000-0005-0000-0000-0000FB1B0000}"/>
    <cellStyle name="Header2 10" xfId="35378" xr:uid="{00000000-0005-0000-0000-0000FC1B0000}"/>
    <cellStyle name="Header2 10 10" xfId="35379" xr:uid="{00000000-0005-0000-0000-0000FD1B0000}"/>
    <cellStyle name="Header2 10 10 2" xfId="35380" xr:uid="{00000000-0005-0000-0000-0000FE1B0000}"/>
    <cellStyle name="Header2 10 10 3" xfId="35381" xr:uid="{00000000-0005-0000-0000-0000FF1B0000}"/>
    <cellStyle name="Header2 10 11" xfId="35382" xr:uid="{00000000-0005-0000-0000-0000001C0000}"/>
    <cellStyle name="Header2 10 11 2" xfId="35383" xr:uid="{00000000-0005-0000-0000-0000011C0000}"/>
    <cellStyle name="Header2 10 11 3" xfId="35384" xr:uid="{00000000-0005-0000-0000-0000021C0000}"/>
    <cellStyle name="Header2 10 12" xfId="35385" xr:uid="{00000000-0005-0000-0000-0000031C0000}"/>
    <cellStyle name="Header2 10 12 2" xfId="35386" xr:uid="{00000000-0005-0000-0000-0000041C0000}"/>
    <cellStyle name="Header2 10 12 3" xfId="35387" xr:uid="{00000000-0005-0000-0000-0000051C0000}"/>
    <cellStyle name="Header2 10 13" xfId="35388" xr:uid="{00000000-0005-0000-0000-0000061C0000}"/>
    <cellStyle name="Header2 10 13 2" xfId="35389" xr:uid="{00000000-0005-0000-0000-0000071C0000}"/>
    <cellStyle name="Header2 10 13 3" xfId="35390" xr:uid="{00000000-0005-0000-0000-0000081C0000}"/>
    <cellStyle name="Header2 10 14" xfId="35391" xr:uid="{00000000-0005-0000-0000-0000091C0000}"/>
    <cellStyle name="Header2 10 14 2" xfId="35392" xr:uid="{00000000-0005-0000-0000-00000A1C0000}"/>
    <cellStyle name="Header2 10 14 3" xfId="35393" xr:uid="{00000000-0005-0000-0000-00000B1C0000}"/>
    <cellStyle name="Header2 10 15" xfId="35394" xr:uid="{00000000-0005-0000-0000-00000C1C0000}"/>
    <cellStyle name="Header2 10 15 2" xfId="35395" xr:uid="{00000000-0005-0000-0000-00000D1C0000}"/>
    <cellStyle name="Header2 10 15 3" xfId="35396" xr:uid="{00000000-0005-0000-0000-00000E1C0000}"/>
    <cellStyle name="Header2 10 16" xfId="35397" xr:uid="{00000000-0005-0000-0000-00000F1C0000}"/>
    <cellStyle name="Header2 10 16 2" xfId="35398" xr:uid="{00000000-0005-0000-0000-0000101C0000}"/>
    <cellStyle name="Header2 10 16 3" xfId="35399" xr:uid="{00000000-0005-0000-0000-0000111C0000}"/>
    <cellStyle name="Header2 10 17" xfId="35400" xr:uid="{00000000-0005-0000-0000-0000121C0000}"/>
    <cellStyle name="Header2 10 17 2" xfId="35401" xr:uid="{00000000-0005-0000-0000-0000131C0000}"/>
    <cellStyle name="Header2 10 17 3" xfId="35402" xr:uid="{00000000-0005-0000-0000-0000141C0000}"/>
    <cellStyle name="Header2 10 18" xfId="35403" xr:uid="{00000000-0005-0000-0000-0000151C0000}"/>
    <cellStyle name="Header2 10 2" xfId="35404" xr:uid="{00000000-0005-0000-0000-0000161C0000}"/>
    <cellStyle name="Header2 10 2 2" xfId="35405" xr:uid="{00000000-0005-0000-0000-0000171C0000}"/>
    <cellStyle name="Header2 10 2 3" xfId="35406" xr:uid="{00000000-0005-0000-0000-0000181C0000}"/>
    <cellStyle name="Header2 10 3" xfId="35407" xr:uid="{00000000-0005-0000-0000-0000191C0000}"/>
    <cellStyle name="Header2 10 3 2" xfId="35408" xr:uid="{00000000-0005-0000-0000-00001A1C0000}"/>
    <cellStyle name="Header2 10 3 3" xfId="35409" xr:uid="{00000000-0005-0000-0000-00001B1C0000}"/>
    <cellStyle name="Header2 10 4" xfId="35410" xr:uid="{00000000-0005-0000-0000-00001C1C0000}"/>
    <cellStyle name="Header2 10 4 2" xfId="35411" xr:uid="{00000000-0005-0000-0000-00001D1C0000}"/>
    <cellStyle name="Header2 10 4 3" xfId="35412" xr:uid="{00000000-0005-0000-0000-00001E1C0000}"/>
    <cellStyle name="Header2 10 5" xfId="35413" xr:uid="{00000000-0005-0000-0000-00001F1C0000}"/>
    <cellStyle name="Header2 10 5 2" xfId="35414" xr:uid="{00000000-0005-0000-0000-0000201C0000}"/>
    <cellStyle name="Header2 10 5 3" xfId="35415" xr:uid="{00000000-0005-0000-0000-0000211C0000}"/>
    <cellStyle name="Header2 10 6" xfId="35416" xr:uid="{00000000-0005-0000-0000-0000221C0000}"/>
    <cellStyle name="Header2 10 6 2" xfId="35417" xr:uid="{00000000-0005-0000-0000-0000231C0000}"/>
    <cellStyle name="Header2 10 6 3" xfId="35418" xr:uid="{00000000-0005-0000-0000-0000241C0000}"/>
    <cellStyle name="Header2 10 7" xfId="35419" xr:uid="{00000000-0005-0000-0000-0000251C0000}"/>
    <cellStyle name="Header2 10 7 2" xfId="35420" xr:uid="{00000000-0005-0000-0000-0000261C0000}"/>
    <cellStyle name="Header2 10 7 3" xfId="35421" xr:uid="{00000000-0005-0000-0000-0000271C0000}"/>
    <cellStyle name="Header2 10 8" xfId="35422" xr:uid="{00000000-0005-0000-0000-0000281C0000}"/>
    <cellStyle name="Header2 10 8 2" xfId="35423" xr:uid="{00000000-0005-0000-0000-0000291C0000}"/>
    <cellStyle name="Header2 10 8 3" xfId="35424" xr:uid="{00000000-0005-0000-0000-00002A1C0000}"/>
    <cellStyle name="Header2 10 9" xfId="35425" xr:uid="{00000000-0005-0000-0000-00002B1C0000}"/>
    <cellStyle name="Header2 10 9 2" xfId="35426" xr:uid="{00000000-0005-0000-0000-00002C1C0000}"/>
    <cellStyle name="Header2 10 9 3" xfId="35427" xr:uid="{00000000-0005-0000-0000-00002D1C0000}"/>
    <cellStyle name="Header2 11" xfId="35428" xr:uid="{00000000-0005-0000-0000-00002E1C0000}"/>
    <cellStyle name="Header2 11 10" xfId="35429" xr:uid="{00000000-0005-0000-0000-00002F1C0000}"/>
    <cellStyle name="Header2 11 10 2" xfId="35430" xr:uid="{00000000-0005-0000-0000-0000301C0000}"/>
    <cellStyle name="Header2 11 10 3" xfId="35431" xr:uid="{00000000-0005-0000-0000-0000311C0000}"/>
    <cellStyle name="Header2 11 11" xfId="35432" xr:uid="{00000000-0005-0000-0000-0000321C0000}"/>
    <cellStyle name="Header2 11 11 2" xfId="35433" xr:uid="{00000000-0005-0000-0000-0000331C0000}"/>
    <cellStyle name="Header2 11 11 3" xfId="35434" xr:uid="{00000000-0005-0000-0000-0000341C0000}"/>
    <cellStyle name="Header2 11 12" xfId="35435" xr:uid="{00000000-0005-0000-0000-0000351C0000}"/>
    <cellStyle name="Header2 11 12 2" xfId="35436" xr:uid="{00000000-0005-0000-0000-0000361C0000}"/>
    <cellStyle name="Header2 11 12 3" xfId="35437" xr:uid="{00000000-0005-0000-0000-0000371C0000}"/>
    <cellStyle name="Header2 11 13" xfId="35438" xr:uid="{00000000-0005-0000-0000-0000381C0000}"/>
    <cellStyle name="Header2 11 13 2" xfId="35439" xr:uid="{00000000-0005-0000-0000-0000391C0000}"/>
    <cellStyle name="Header2 11 13 3" xfId="35440" xr:uid="{00000000-0005-0000-0000-00003A1C0000}"/>
    <cellStyle name="Header2 11 14" xfId="35441" xr:uid="{00000000-0005-0000-0000-00003B1C0000}"/>
    <cellStyle name="Header2 11 14 2" xfId="35442" xr:uid="{00000000-0005-0000-0000-00003C1C0000}"/>
    <cellStyle name="Header2 11 14 3" xfId="35443" xr:uid="{00000000-0005-0000-0000-00003D1C0000}"/>
    <cellStyle name="Header2 11 15" xfId="35444" xr:uid="{00000000-0005-0000-0000-00003E1C0000}"/>
    <cellStyle name="Header2 11 15 2" xfId="35445" xr:uid="{00000000-0005-0000-0000-00003F1C0000}"/>
    <cellStyle name="Header2 11 15 3" xfId="35446" xr:uid="{00000000-0005-0000-0000-0000401C0000}"/>
    <cellStyle name="Header2 11 16" xfId="35447" xr:uid="{00000000-0005-0000-0000-0000411C0000}"/>
    <cellStyle name="Header2 11 16 2" xfId="35448" xr:uid="{00000000-0005-0000-0000-0000421C0000}"/>
    <cellStyle name="Header2 11 16 3" xfId="35449" xr:uid="{00000000-0005-0000-0000-0000431C0000}"/>
    <cellStyle name="Header2 11 17" xfId="35450" xr:uid="{00000000-0005-0000-0000-0000441C0000}"/>
    <cellStyle name="Header2 11 17 2" xfId="35451" xr:uid="{00000000-0005-0000-0000-0000451C0000}"/>
    <cellStyle name="Header2 11 17 3" xfId="35452" xr:uid="{00000000-0005-0000-0000-0000461C0000}"/>
    <cellStyle name="Header2 11 18" xfId="35453" xr:uid="{00000000-0005-0000-0000-0000471C0000}"/>
    <cellStyle name="Header2 11 2" xfId="35454" xr:uid="{00000000-0005-0000-0000-0000481C0000}"/>
    <cellStyle name="Header2 11 2 2" xfId="35455" xr:uid="{00000000-0005-0000-0000-0000491C0000}"/>
    <cellStyle name="Header2 11 2 3" xfId="35456" xr:uid="{00000000-0005-0000-0000-00004A1C0000}"/>
    <cellStyle name="Header2 11 3" xfId="35457" xr:uid="{00000000-0005-0000-0000-00004B1C0000}"/>
    <cellStyle name="Header2 11 3 2" xfId="35458" xr:uid="{00000000-0005-0000-0000-00004C1C0000}"/>
    <cellStyle name="Header2 11 3 3" xfId="35459" xr:uid="{00000000-0005-0000-0000-00004D1C0000}"/>
    <cellStyle name="Header2 11 4" xfId="35460" xr:uid="{00000000-0005-0000-0000-00004E1C0000}"/>
    <cellStyle name="Header2 11 4 2" xfId="35461" xr:uid="{00000000-0005-0000-0000-00004F1C0000}"/>
    <cellStyle name="Header2 11 4 3" xfId="35462" xr:uid="{00000000-0005-0000-0000-0000501C0000}"/>
    <cellStyle name="Header2 11 5" xfId="35463" xr:uid="{00000000-0005-0000-0000-0000511C0000}"/>
    <cellStyle name="Header2 11 5 2" xfId="35464" xr:uid="{00000000-0005-0000-0000-0000521C0000}"/>
    <cellStyle name="Header2 11 5 3" xfId="35465" xr:uid="{00000000-0005-0000-0000-0000531C0000}"/>
    <cellStyle name="Header2 11 6" xfId="35466" xr:uid="{00000000-0005-0000-0000-0000541C0000}"/>
    <cellStyle name="Header2 11 6 2" xfId="35467" xr:uid="{00000000-0005-0000-0000-0000551C0000}"/>
    <cellStyle name="Header2 11 6 3" xfId="35468" xr:uid="{00000000-0005-0000-0000-0000561C0000}"/>
    <cellStyle name="Header2 11 7" xfId="35469" xr:uid="{00000000-0005-0000-0000-0000571C0000}"/>
    <cellStyle name="Header2 11 7 2" xfId="35470" xr:uid="{00000000-0005-0000-0000-0000581C0000}"/>
    <cellStyle name="Header2 11 7 3" xfId="35471" xr:uid="{00000000-0005-0000-0000-0000591C0000}"/>
    <cellStyle name="Header2 11 8" xfId="35472" xr:uid="{00000000-0005-0000-0000-00005A1C0000}"/>
    <cellStyle name="Header2 11 8 2" xfId="35473" xr:uid="{00000000-0005-0000-0000-00005B1C0000}"/>
    <cellStyle name="Header2 11 8 3" xfId="35474" xr:uid="{00000000-0005-0000-0000-00005C1C0000}"/>
    <cellStyle name="Header2 11 9" xfId="35475" xr:uid="{00000000-0005-0000-0000-00005D1C0000}"/>
    <cellStyle name="Header2 11 9 2" xfId="35476" xr:uid="{00000000-0005-0000-0000-00005E1C0000}"/>
    <cellStyle name="Header2 11 9 3" xfId="35477" xr:uid="{00000000-0005-0000-0000-00005F1C0000}"/>
    <cellStyle name="Header2 12" xfId="35478" xr:uid="{00000000-0005-0000-0000-0000601C0000}"/>
    <cellStyle name="Header2 12 10" xfId="35479" xr:uid="{00000000-0005-0000-0000-0000611C0000}"/>
    <cellStyle name="Header2 12 10 2" xfId="35480" xr:uid="{00000000-0005-0000-0000-0000621C0000}"/>
    <cellStyle name="Header2 12 10 3" xfId="35481" xr:uid="{00000000-0005-0000-0000-0000631C0000}"/>
    <cellStyle name="Header2 12 11" xfId="35482" xr:uid="{00000000-0005-0000-0000-0000641C0000}"/>
    <cellStyle name="Header2 12 11 2" xfId="35483" xr:uid="{00000000-0005-0000-0000-0000651C0000}"/>
    <cellStyle name="Header2 12 11 3" xfId="35484" xr:uid="{00000000-0005-0000-0000-0000661C0000}"/>
    <cellStyle name="Header2 12 12" xfId="35485" xr:uid="{00000000-0005-0000-0000-0000671C0000}"/>
    <cellStyle name="Header2 12 12 2" xfId="35486" xr:uid="{00000000-0005-0000-0000-0000681C0000}"/>
    <cellStyle name="Header2 12 12 3" xfId="35487" xr:uid="{00000000-0005-0000-0000-0000691C0000}"/>
    <cellStyle name="Header2 12 13" xfId="35488" xr:uid="{00000000-0005-0000-0000-00006A1C0000}"/>
    <cellStyle name="Header2 12 13 2" xfId="35489" xr:uid="{00000000-0005-0000-0000-00006B1C0000}"/>
    <cellStyle name="Header2 12 13 3" xfId="35490" xr:uid="{00000000-0005-0000-0000-00006C1C0000}"/>
    <cellStyle name="Header2 12 14" xfId="35491" xr:uid="{00000000-0005-0000-0000-00006D1C0000}"/>
    <cellStyle name="Header2 12 14 2" xfId="35492" xr:uid="{00000000-0005-0000-0000-00006E1C0000}"/>
    <cellStyle name="Header2 12 14 3" xfId="35493" xr:uid="{00000000-0005-0000-0000-00006F1C0000}"/>
    <cellStyle name="Header2 12 15" xfId="35494" xr:uid="{00000000-0005-0000-0000-0000701C0000}"/>
    <cellStyle name="Header2 12 15 2" xfId="35495" xr:uid="{00000000-0005-0000-0000-0000711C0000}"/>
    <cellStyle name="Header2 12 15 3" xfId="35496" xr:uid="{00000000-0005-0000-0000-0000721C0000}"/>
    <cellStyle name="Header2 12 16" xfId="35497" xr:uid="{00000000-0005-0000-0000-0000731C0000}"/>
    <cellStyle name="Header2 12 16 2" xfId="35498" xr:uid="{00000000-0005-0000-0000-0000741C0000}"/>
    <cellStyle name="Header2 12 16 3" xfId="35499" xr:uid="{00000000-0005-0000-0000-0000751C0000}"/>
    <cellStyle name="Header2 12 17" xfId="35500" xr:uid="{00000000-0005-0000-0000-0000761C0000}"/>
    <cellStyle name="Header2 12 17 2" xfId="35501" xr:uid="{00000000-0005-0000-0000-0000771C0000}"/>
    <cellStyle name="Header2 12 17 3" xfId="35502" xr:uid="{00000000-0005-0000-0000-0000781C0000}"/>
    <cellStyle name="Header2 12 18" xfId="35503" xr:uid="{00000000-0005-0000-0000-0000791C0000}"/>
    <cellStyle name="Header2 12 2" xfId="35504" xr:uid="{00000000-0005-0000-0000-00007A1C0000}"/>
    <cellStyle name="Header2 12 2 2" xfId="35505" xr:uid="{00000000-0005-0000-0000-00007B1C0000}"/>
    <cellStyle name="Header2 12 2 3" xfId="35506" xr:uid="{00000000-0005-0000-0000-00007C1C0000}"/>
    <cellStyle name="Header2 12 3" xfId="35507" xr:uid="{00000000-0005-0000-0000-00007D1C0000}"/>
    <cellStyle name="Header2 12 3 2" xfId="35508" xr:uid="{00000000-0005-0000-0000-00007E1C0000}"/>
    <cellStyle name="Header2 12 3 3" xfId="35509" xr:uid="{00000000-0005-0000-0000-00007F1C0000}"/>
    <cellStyle name="Header2 12 4" xfId="35510" xr:uid="{00000000-0005-0000-0000-0000801C0000}"/>
    <cellStyle name="Header2 12 4 2" xfId="35511" xr:uid="{00000000-0005-0000-0000-0000811C0000}"/>
    <cellStyle name="Header2 12 4 3" xfId="35512" xr:uid="{00000000-0005-0000-0000-0000821C0000}"/>
    <cellStyle name="Header2 12 5" xfId="35513" xr:uid="{00000000-0005-0000-0000-0000831C0000}"/>
    <cellStyle name="Header2 12 5 2" xfId="35514" xr:uid="{00000000-0005-0000-0000-0000841C0000}"/>
    <cellStyle name="Header2 12 5 3" xfId="35515" xr:uid="{00000000-0005-0000-0000-0000851C0000}"/>
    <cellStyle name="Header2 12 6" xfId="35516" xr:uid="{00000000-0005-0000-0000-0000861C0000}"/>
    <cellStyle name="Header2 12 6 2" xfId="35517" xr:uid="{00000000-0005-0000-0000-0000871C0000}"/>
    <cellStyle name="Header2 12 6 3" xfId="35518" xr:uid="{00000000-0005-0000-0000-0000881C0000}"/>
    <cellStyle name="Header2 12 7" xfId="35519" xr:uid="{00000000-0005-0000-0000-0000891C0000}"/>
    <cellStyle name="Header2 12 7 2" xfId="35520" xr:uid="{00000000-0005-0000-0000-00008A1C0000}"/>
    <cellStyle name="Header2 12 7 3" xfId="35521" xr:uid="{00000000-0005-0000-0000-00008B1C0000}"/>
    <cellStyle name="Header2 12 8" xfId="35522" xr:uid="{00000000-0005-0000-0000-00008C1C0000}"/>
    <cellStyle name="Header2 12 8 2" xfId="35523" xr:uid="{00000000-0005-0000-0000-00008D1C0000}"/>
    <cellStyle name="Header2 12 8 3" xfId="35524" xr:uid="{00000000-0005-0000-0000-00008E1C0000}"/>
    <cellStyle name="Header2 12 9" xfId="35525" xr:uid="{00000000-0005-0000-0000-00008F1C0000}"/>
    <cellStyle name="Header2 12 9 2" xfId="35526" xr:uid="{00000000-0005-0000-0000-0000901C0000}"/>
    <cellStyle name="Header2 12 9 3" xfId="35527" xr:uid="{00000000-0005-0000-0000-0000911C0000}"/>
    <cellStyle name="Header2 13" xfId="35528" xr:uid="{00000000-0005-0000-0000-0000921C0000}"/>
    <cellStyle name="Header2 13 10" xfId="35529" xr:uid="{00000000-0005-0000-0000-0000931C0000}"/>
    <cellStyle name="Header2 13 10 2" xfId="35530" xr:uid="{00000000-0005-0000-0000-0000941C0000}"/>
    <cellStyle name="Header2 13 10 3" xfId="35531" xr:uid="{00000000-0005-0000-0000-0000951C0000}"/>
    <cellStyle name="Header2 13 11" xfId="35532" xr:uid="{00000000-0005-0000-0000-0000961C0000}"/>
    <cellStyle name="Header2 13 11 2" xfId="35533" xr:uid="{00000000-0005-0000-0000-0000971C0000}"/>
    <cellStyle name="Header2 13 11 3" xfId="35534" xr:uid="{00000000-0005-0000-0000-0000981C0000}"/>
    <cellStyle name="Header2 13 12" xfId="35535" xr:uid="{00000000-0005-0000-0000-0000991C0000}"/>
    <cellStyle name="Header2 13 12 2" xfId="35536" xr:uid="{00000000-0005-0000-0000-00009A1C0000}"/>
    <cellStyle name="Header2 13 12 3" xfId="35537" xr:uid="{00000000-0005-0000-0000-00009B1C0000}"/>
    <cellStyle name="Header2 13 13" xfId="35538" xr:uid="{00000000-0005-0000-0000-00009C1C0000}"/>
    <cellStyle name="Header2 13 13 2" xfId="35539" xr:uid="{00000000-0005-0000-0000-00009D1C0000}"/>
    <cellStyle name="Header2 13 13 3" xfId="35540" xr:uid="{00000000-0005-0000-0000-00009E1C0000}"/>
    <cellStyle name="Header2 13 14" xfId="35541" xr:uid="{00000000-0005-0000-0000-00009F1C0000}"/>
    <cellStyle name="Header2 13 14 2" xfId="35542" xr:uid="{00000000-0005-0000-0000-0000A01C0000}"/>
    <cellStyle name="Header2 13 14 3" xfId="35543" xr:uid="{00000000-0005-0000-0000-0000A11C0000}"/>
    <cellStyle name="Header2 13 15" xfId="35544" xr:uid="{00000000-0005-0000-0000-0000A21C0000}"/>
    <cellStyle name="Header2 13 15 2" xfId="35545" xr:uid="{00000000-0005-0000-0000-0000A31C0000}"/>
    <cellStyle name="Header2 13 15 3" xfId="35546" xr:uid="{00000000-0005-0000-0000-0000A41C0000}"/>
    <cellStyle name="Header2 13 16" xfId="35547" xr:uid="{00000000-0005-0000-0000-0000A51C0000}"/>
    <cellStyle name="Header2 13 16 2" xfId="35548" xr:uid="{00000000-0005-0000-0000-0000A61C0000}"/>
    <cellStyle name="Header2 13 16 3" xfId="35549" xr:uid="{00000000-0005-0000-0000-0000A71C0000}"/>
    <cellStyle name="Header2 13 17" xfId="35550" xr:uid="{00000000-0005-0000-0000-0000A81C0000}"/>
    <cellStyle name="Header2 13 17 2" xfId="35551" xr:uid="{00000000-0005-0000-0000-0000A91C0000}"/>
    <cellStyle name="Header2 13 17 3" xfId="35552" xr:uid="{00000000-0005-0000-0000-0000AA1C0000}"/>
    <cellStyle name="Header2 13 18" xfId="35553" xr:uid="{00000000-0005-0000-0000-0000AB1C0000}"/>
    <cellStyle name="Header2 13 2" xfId="35554" xr:uid="{00000000-0005-0000-0000-0000AC1C0000}"/>
    <cellStyle name="Header2 13 2 2" xfId="35555" xr:uid="{00000000-0005-0000-0000-0000AD1C0000}"/>
    <cellStyle name="Header2 13 2 3" xfId="35556" xr:uid="{00000000-0005-0000-0000-0000AE1C0000}"/>
    <cellStyle name="Header2 13 3" xfId="35557" xr:uid="{00000000-0005-0000-0000-0000AF1C0000}"/>
    <cellStyle name="Header2 13 3 2" xfId="35558" xr:uid="{00000000-0005-0000-0000-0000B01C0000}"/>
    <cellStyle name="Header2 13 3 3" xfId="35559" xr:uid="{00000000-0005-0000-0000-0000B11C0000}"/>
    <cellStyle name="Header2 13 4" xfId="35560" xr:uid="{00000000-0005-0000-0000-0000B21C0000}"/>
    <cellStyle name="Header2 13 4 2" xfId="35561" xr:uid="{00000000-0005-0000-0000-0000B31C0000}"/>
    <cellStyle name="Header2 13 4 3" xfId="35562" xr:uid="{00000000-0005-0000-0000-0000B41C0000}"/>
    <cellStyle name="Header2 13 5" xfId="35563" xr:uid="{00000000-0005-0000-0000-0000B51C0000}"/>
    <cellStyle name="Header2 13 5 2" xfId="35564" xr:uid="{00000000-0005-0000-0000-0000B61C0000}"/>
    <cellStyle name="Header2 13 5 3" xfId="35565" xr:uid="{00000000-0005-0000-0000-0000B71C0000}"/>
    <cellStyle name="Header2 13 6" xfId="35566" xr:uid="{00000000-0005-0000-0000-0000B81C0000}"/>
    <cellStyle name="Header2 13 6 2" xfId="35567" xr:uid="{00000000-0005-0000-0000-0000B91C0000}"/>
    <cellStyle name="Header2 13 6 3" xfId="35568" xr:uid="{00000000-0005-0000-0000-0000BA1C0000}"/>
    <cellStyle name="Header2 13 7" xfId="35569" xr:uid="{00000000-0005-0000-0000-0000BB1C0000}"/>
    <cellStyle name="Header2 13 7 2" xfId="35570" xr:uid="{00000000-0005-0000-0000-0000BC1C0000}"/>
    <cellStyle name="Header2 13 7 3" xfId="35571" xr:uid="{00000000-0005-0000-0000-0000BD1C0000}"/>
    <cellStyle name="Header2 13 8" xfId="35572" xr:uid="{00000000-0005-0000-0000-0000BE1C0000}"/>
    <cellStyle name="Header2 13 8 2" xfId="35573" xr:uid="{00000000-0005-0000-0000-0000BF1C0000}"/>
    <cellStyle name="Header2 13 8 3" xfId="35574" xr:uid="{00000000-0005-0000-0000-0000C01C0000}"/>
    <cellStyle name="Header2 13 9" xfId="35575" xr:uid="{00000000-0005-0000-0000-0000C11C0000}"/>
    <cellStyle name="Header2 13 9 2" xfId="35576" xr:uid="{00000000-0005-0000-0000-0000C21C0000}"/>
    <cellStyle name="Header2 13 9 3" xfId="35577" xr:uid="{00000000-0005-0000-0000-0000C31C0000}"/>
    <cellStyle name="Header2 14" xfId="35578" xr:uid="{00000000-0005-0000-0000-0000C41C0000}"/>
    <cellStyle name="Header2 14 10" xfId="35579" xr:uid="{00000000-0005-0000-0000-0000C51C0000}"/>
    <cellStyle name="Header2 14 10 2" xfId="35580" xr:uid="{00000000-0005-0000-0000-0000C61C0000}"/>
    <cellStyle name="Header2 14 10 3" xfId="35581" xr:uid="{00000000-0005-0000-0000-0000C71C0000}"/>
    <cellStyle name="Header2 14 11" xfId="35582" xr:uid="{00000000-0005-0000-0000-0000C81C0000}"/>
    <cellStyle name="Header2 14 11 2" xfId="35583" xr:uid="{00000000-0005-0000-0000-0000C91C0000}"/>
    <cellStyle name="Header2 14 11 3" xfId="35584" xr:uid="{00000000-0005-0000-0000-0000CA1C0000}"/>
    <cellStyle name="Header2 14 12" xfId="35585" xr:uid="{00000000-0005-0000-0000-0000CB1C0000}"/>
    <cellStyle name="Header2 14 12 2" xfId="35586" xr:uid="{00000000-0005-0000-0000-0000CC1C0000}"/>
    <cellStyle name="Header2 14 12 3" xfId="35587" xr:uid="{00000000-0005-0000-0000-0000CD1C0000}"/>
    <cellStyle name="Header2 14 13" xfId="35588" xr:uid="{00000000-0005-0000-0000-0000CE1C0000}"/>
    <cellStyle name="Header2 14 13 2" xfId="35589" xr:uid="{00000000-0005-0000-0000-0000CF1C0000}"/>
    <cellStyle name="Header2 14 13 3" xfId="35590" xr:uid="{00000000-0005-0000-0000-0000D01C0000}"/>
    <cellStyle name="Header2 14 14" xfId="35591" xr:uid="{00000000-0005-0000-0000-0000D11C0000}"/>
    <cellStyle name="Header2 14 14 2" xfId="35592" xr:uid="{00000000-0005-0000-0000-0000D21C0000}"/>
    <cellStyle name="Header2 14 14 3" xfId="35593" xr:uid="{00000000-0005-0000-0000-0000D31C0000}"/>
    <cellStyle name="Header2 14 15" xfId="35594" xr:uid="{00000000-0005-0000-0000-0000D41C0000}"/>
    <cellStyle name="Header2 14 15 2" xfId="35595" xr:uid="{00000000-0005-0000-0000-0000D51C0000}"/>
    <cellStyle name="Header2 14 15 3" xfId="35596" xr:uid="{00000000-0005-0000-0000-0000D61C0000}"/>
    <cellStyle name="Header2 14 16" xfId="35597" xr:uid="{00000000-0005-0000-0000-0000D71C0000}"/>
    <cellStyle name="Header2 14 16 2" xfId="35598" xr:uid="{00000000-0005-0000-0000-0000D81C0000}"/>
    <cellStyle name="Header2 14 16 3" xfId="35599" xr:uid="{00000000-0005-0000-0000-0000D91C0000}"/>
    <cellStyle name="Header2 14 17" xfId="35600" xr:uid="{00000000-0005-0000-0000-0000DA1C0000}"/>
    <cellStyle name="Header2 14 17 2" xfId="35601" xr:uid="{00000000-0005-0000-0000-0000DB1C0000}"/>
    <cellStyle name="Header2 14 17 3" xfId="35602" xr:uid="{00000000-0005-0000-0000-0000DC1C0000}"/>
    <cellStyle name="Header2 14 18" xfId="35603" xr:uid="{00000000-0005-0000-0000-0000DD1C0000}"/>
    <cellStyle name="Header2 14 2" xfId="35604" xr:uid="{00000000-0005-0000-0000-0000DE1C0000}"/>
    <cellStyle name="Header2 14 2 2" xfId="35605" xr:uid="{00000000-0005-0000-0000-0000DF1C0000}"/>
    <cellStyle name="Header2 14 2 3" xfId="35606" xr:uid="{00000000-0005-0000-0000-0000E01C0000}"/>
    <cellStyle name="Header2 14 3" xfId="35607" xr:uid="{00000000-0005-0000-0000-0000E11C0000}"/>
    <cellStyle name="Header2 14 3 2" xfId="35608" xr:uid="{00000000-0005-0000-0000-0000E21C0000}"/>
    <cellStyle name="Header2 14 3 3" xfId="35609" xr:uid="{00000000-0005-0000-0000-0000E31C0000}"/>
    <cellStyle name="Header2 14 4" xfId="35610" xr:uid="{00000000-0005-0000-0000-0000E41C0000}"/>
    <cellStyle name="Header2 14 4 2" xfId="35611" xr:uid="{00000000-0005-0000-0000-0000E51C0000}"/>
    <cellStyle name="Header2 14 4 3" xfId="35612" xr:uid="{00000000-0005-0000-0000-0000E61C0000}"/>
    <cellStyle name="Header2 14 5" xfId="35613" xr:uid="{00000000-0005-0000-0000-0000E71C0000}"/>
    <cellStyle name="Header2 14 5 2" xfId="35614" xr:uid="{00000000-0005-0000-0000-0000E81C0000}"/>
    <cellStyle name="Header2 14 5 3" xfId="35615" xr:uid="{00000000-0005-0000-0000-0000E91C0000}"/>
    <cellStyle name="Header2 14 6" xfId="35616" xr:uid="{00000000-0005-0000-0000-0000EA1C0000}"/>
    <cellStyle name="Header2 14 6 2" xfId="35617" xr:uid="{00000000-0005-0000-0000-0000EB1C0000}"/>
    <cellStyle name="Header2 14 6 3" xfId="35618" xr:uid="{00000000-0005-0000-0000-0000EC1C0000}"/>
    <cellStyle name="Header2 14 7" xfId="35619" xr:uid="{00000000-0005-0000-0000-0000ED1C0000}"/>
    <cellStyle name="Header2 14 7 2" xfId="35620" xr:uid="{00000000-0005-0000-0000-0000EE1C0000}"/>
    <cellStyle name="Header2 14 7 3" xfId="35621" xr:uid="{00000000-0005-0000-0000-0000EF1C0000}"/>
    <cellStyle name="Header2 14 8" xfId="35622" xr:uid="{00000000-0005-0000-0000-0000F01C0000}"/>
    <cellStyle name="Header2 14 8 2" xfId="35623" xr:uid="{00000000-0005-0000-0000-0000F11C0000}"/>
    <cellStyle name="Header2 14 8 3" xfId="35624" xr:uid="{00000000-0005-0000-0000-0000F21C0000}"/>
    <cellStyle name="Header2 14 9" xfId="35625" xr:uid="{00000000-0005-0000-0000-0000F31C0000}"/>
    <cellStyle name="Header2 14 9 2" xfId="35626" xr:uid="{00000000-0005-0000-0000-0000F41C0000}"/>
    <cellStyle name="Header2 14 9 3" xfId="35627" xr:uid="{00000000-0005-0000-0000-0000F51C0000}"/>
    <cellStyle name="Header2 15" xfId="35628" xr:uid="{00000000-0005-0000-0000-0000F61C0000}"/>
    <cellStyle name="Header2 15 10" xfId="35629" xr:uid="{00000000-0005-0000-0000-0000F71C0000}"/>
    <cellStyle name="Header2 15 10 2" xfId="35630" xr:uid="{00000000-0005-0000-0000-0000F81C0000}"/>
    <cellStyle name="Header2 15 10 3" xfId="35631" xr:uid="{00000000-0005-0000-0000-0000F91C0000}"/>
    <cellStyle name="Header2 15 11" xfId="35632" xr:uid="{00000000-0005-0000-0000-0000FA1C0000}"/>
    <cellStyle name="Header2 15 11 2" xfId="35633" xr:uid="{00000000-0005-0000-0000-0000FB1C0000}"/>
    <cellStyle name="Header2 15 11 3" xfId="35634" xr:uid="{00000000-0005-0000-0000-0000FC1C0000}"/>
    <cellStyle name="Header2 15 12" xfId="35635" xr:uid="{00000000-0005-0000-0000-0000FD1C0000}"/>
    <cellStyle name="Header2 15 12 2" xfId="35636" xr:uid="{00000000-0005-0000-0000-0000FE1C0000}"/>
    <cellStyle name="Header2 15 12 3" xfId="35637" xr:uid="{00000000-0005-0000-0000-0000FF1C0000}"/>
    <cellStyle name="Header2 15 13" xfId="35638" xr:uid="{00000000-0005-0000-0000-0000001D0000}"/>
    <cellStyle name="Header2 15 13 2" xfId="35639" xr:uid="{00000000-0005-0000-0000-0000011D0000}"/>
    <cellStyle name="Header2 15 13 3" xfId="35640" xr:uid="{00000000-0005-0000-0000-0000021D0000}"/>
    <cellStyle name="Header2 15 14" xfId="35641" xr:uid="{00000000-0005-0000-0000-0000031D0000}"/>
    <cellStyle name="Header2 15 14 2" xfId="35642" xr:uid="{00000000-0005-0000-0000-0000041D0000}"/>
    <cellStyle name="Header2 15 14 3" xfId="35643" xr:uid="{00000000-0005-0000-0000-0000051D0000}"/>
    <cellStyle name="Header2 15 15" xfId="35644" xr:uid="{00000000-0005-0000-0000-0000061D0000}"/>
    <cellStyle name="Header2 15 15 2" xfId="35645" xr:uid="{00000000-0005-0000-0000-0000071D0000}"/>
    <cellStyle name="Header2 15 15 3" xfId="35646" xr:uid="{00000000-0005-0000-0000-0000081D0000}"/>
    <cellStyle name="Header2 15 16" xfId="35647" xr:uid="{00000000-0005-0000-0000-0000091D0000}"/>
    <cellStyle name="Header2 15 16 2" xfId="35648" xr:uid="{00000000-0005-0000-0000-00000A1D0000}"/>
    <cellStyle name="Header2 15 16 3" xfId="35649" xr:uid="{00000000-0005-0000-0000-00000B1D0000}"/>
    <cellStyle name="Header2 15 17" xfId="35650" xr:uid="{00000000-0005-0000-0000-00000C1D0000}"/>
    <cellStyle name="Header2 15 17 2" xfId="35651" xr:uid="{00000000-0005-0000-0000-00000D1D0000}"/>
    <cellStyle name="Header2 15 17 3" xfId="35652" xr:uid="{00000000-0005-0000-0000-00000E1D0000}"/>
    <cellStyle name="Header2 15 18" xfId="35653" xr:uid="{00000000-0005-0000-0000-00000F1D0000}"/>
    <cellStyle name="Header2 15 2" xfId="35654" xr:uid="{00000000-0005-0000-0000-0000101D0000}"/>
    <cellStyle name="Header2 15 2 2" xfId="35655" xr:uid="{00000000-0005-0000-0000-0000111D0000}"/>
    <cellStyle name="Header2 15 2 3" xfId="35656" xr:uid="{00000000-0005-0000-0000-0000121D0000}"/>
    <cellStyle name="Header2 15 3" xfId="35657" xr:uid="{00000000-0005-0000-0000-0000131D0000}"/>
    <cellStyle name="Header2 15 3 2" xfId="35658" xr:uid="{00000000-0005-0000-0000-0000141D0000}"/>
    <cellStyle name="Header2 15 3 3" xfId="35659" xr:uid="{00000000-0005-0000-0000-0000151D0000}"/>
    <cellStyle name="Header2 15 4" xfId="35660" xr:uid="{00000000-0005-0000-0000-0000161D0000}"/>
    <cellStyle name="Header2 15 4 2" xfId="35661" xr:uid="{00000000-0005-0000-0000-0000171D0000}"/>
    <cellStyle name="Header2 15 4 3" xfId="35662" xr:uid="{00000000-0005-0000-0000-0000181D0000}"/>
    <cellStyle name="Header2 15 5" xfId="35663" xr:uid="{00000000-0005-0000-0000-0000191D0000}"/>
    <cellStyle name="Header2 15 5 2" xfId="35664" xr:uid="{00000000-0005-0000-0000-00001A1D0000}"/>
    <cellStyle name="Header2 15 5 3" xfId="35665" xr:uid="{00000000-0005-0000-0000-00001B1D0000}"/>
    <cellStyle name="Header2 15 6" xfId="35666" xr:uid="{00000000-0005-0000-0000-00001C1D0000}"/>
    <cellStyle name="Header2 15 6 2" xfId="35667" xr:uid="{00000000-0005-0000-0000-00001D1D0000}"/>
    <cellStyle name="Header2 15 6 3" xfId="35668" xr:uid="{00000000-0005-0000-0000-00001E1D0000}"/>
    <cellStyle name="Header2 15 7" xfId="35669" xr:uid="{00000000-0005-0000-0000-00001F1D0000}"/>
    <cellStyle name="Header2 15 7 2" xfId="35670" xr:uid="{00000000-0005-0000-0000-0000201D0000}"/>
    <cellStyle name="Header2 15 7 3" xfId="35671" xr:uid="{00000000-0005-0000-0000-0000211D0000}"/>
    <cellStyle name="Header2 15 8" xfId="35672" xr:uid="{00000000-0005-0000-0000-0000221D0000}"/>
    <cellStyle name="Header2 15 8 2" xfId="35673" xr:uid="{00000000-0005-0000-0000-0000231D0000}"/>
    <cellStyle name="Header2 15 8 3" xfId="35674" xr:uid="{00000000-0005-0000-0000-0000241D0000}"/>
    <cellStyle name="Header2 15 9" xfId="35675" xr:uid="{00000000-0005-0000-0000-0000251D0000}"/>
    <cellStyle name="Header2 15 9 2" xfId="35676" xr:uid="{00000000-0005-0000-0000-0000261D0000}"/>
    <cellStyle name="Header2 15 9 3" xfId="35677" xr:uid="{00000000-0005-0000-0000-0000271D0000}"/>
    <cellStyle name="Header2 16" xfId="35678" xr:uid="{00000000-0005-0000-0000-0000281D0000}"/>
    <cellStyle name="Header2 16 10" xfId="35679" xr:uid="{00000000-0005-0000-0000-0000291D0000}"/>
    <cellStyle name="Header2 16 10 2" xfId="35680" xr:uid="{00000000-0005-0000-0000-00002A1D0000}"/>
    <cellStyle name="Header2 16 10 3" xfId="35681" xr:uid="{00000000-0005-0000-0000-00002B1D0000}"/>
    <cellStyle name="Header2 16 11" xfId="35682" xr:uid="{00000000-0005-0000-0000-00002C1D0000}"/>
    <cellStyle name="Header2 16 11 2" xfId="35683" xr:uid="{00000000-0005-0000-0000-00002D1D0000}"/>
    <cellStyle name="Header2 16 11 3" xfId="35684" xr:uid="{00000000-0005-0000-0000-00002E1D0000}"/>
    <cellStyle name="Header2 16 12" xfId="35685" xr:uid="{00000000-0005-0000-0000-00002F1D0000}"/>
    <cellStyle name="Header2 16 12 2" xfId="35686" xr:uid="{00000000-0005-0000-0000-0000301D0000}"/>
    <cellStyle name="Header2 16 12 3" xfId="35687" xr:uid="{00000000-0005-0000-0000-0000311D0000}"/>
    <cellStyle name="Header2 16 13" xfId="35688" xr:uid="{00000000-0005-0000-0000-0000321D0000}"/>
    <cellStyle name="Header2 16 13 2" xfId="35689" xr:uid="{00000000-0005-0000-0000-0000331D0000}"/>
    <cellStyle name="Header2 16 13 3" xfId="35690" xr:uid="{00000000-0005-0000-0000-0000341D0000}"/>
    <cellStyle name="Header2 16 14" xfId="35691" xr:uid="{00000000-0005-0000-0000-0000351D0000}"/>
    <cellStyle name="Header2 16 14 2" xfId="35692" xr:uid="{00000000-0005-0000-0000-0000361D0000}"/>
    <cellStyle name="Header2 16 14 3" xfId="35693" xr:uid="{00000000-0005-0000-0000-0000371D0000}"/>
    <cellStyle name="Header2 16 15" xfId="35694" xr:uid="{00000000-0005-0000-0000-0000381D0000}"/>
    <cellStyle name="Header2 16 15 2" xfId="35695" xr:uid="{00000000-0005-0000-0000-0000391D0000}"/>
    <cellStyle name="Header2 16 15 3" xfId="35696" xr:uid="{00000000-0005-0000-0000-00003A1D0000}"/>
    <cellStyle name="Header2 16 16" xfId="35697" xr:uid="{00000000-0005-0000-0000-00003B1D0000}"/>
    <cellStyle name="Header2 16 16 2" xfId="35698" xr:uid="{00000000-0005-0000-0000-00003C1D0000}"/>
    <cellStyle name="Header2 16 16 3" xfId="35699" xr:uid="{00000000-0005-0000-0000-00003D1D0000}"/>
    <cellStyle name="Header2 16 17" xfId="35700" xr:uid="{00000000-0005-0000-0000-00003E1D0000}"/>
    <cellStyle name="Header2 16 17 2" xfId="35701" xr:uid="{00000000-0005-0000-0000-00003F1D0000}"/>
    <cellStyle name="Header2 16 17 3" xfId="35702" xr:uid="{00000000-0005-0000-0000-0000401D0000}"/>
    <cellStyle name="Header2 16 18" xfId="35703" xr:uid="{00000000-0005-0000-0000-0000411D0000}"/>
    <cellStyle name="Header2 16 2" xfId="35704" xr:uid="{00000000-0005-0000-0000-0000421D0000}"/>
    <cellStyle name="Header2 16 2 2" xfId="35705" xr:uid="{00000000-0005-0000-0000-0000431D0000}"/>
    <cellStyle name="Header2 16 2 3" xfId="35706" xr:uid="{00000000-0005-0000-0000-0000441D0000}"/>
    <cellStyle name="Header2 16 3" xfId="35707" xr:uid="{00000000-0005-0000-0000-0000451D0000}"/>
    <cellStyle name="Header2 16 3 2" xfId="35708" xr:uid="{00000000-0005-0000-0000-0000461D0000}"/>
    <cellStyle name="Header2 16 3 3" xfId="35709" xr:uid="{00000000-0005-0000-0000-0000471D0000}"/>
    <cellStyle name="Header2 16 4" xfId="35710" xr:uid="{00000000-0005-0000-0000-0000481D0000}"/>
    <cellStyle name="Header2 16 4 2" xfId="35711" xr:uid="{00000000-0005-0000-0000-0000491D0000}"/>
    <cellStyle name="Header2 16 4 3" xfId="35712" xr:uid="{00000000-0005-0000-0000-00004A1D0000}"/>
    <cellStyle name="Header2 16 5" xfId="35713" xr:uid="{00000000-0005-0000-0000-00004B1D0000}"/>
    <cellStyle name="Header2 16 5 2" xfId="35714" xr:uid="{00000000-0005-0000-0000-00004C1D0000}"/>
    <cellStyle name="Header2 16 5 3" xfId="35715" xr:uid="{00000000-0005-0000-0000-00004D1D0000}"/>
    <cellStyle name="Header2 16 6" xfId="35716" xr:uid="{00000000-0005-0000-0000-00004E1D0000}"/>
    <cellStyle name="Header2 16 6 2" xfId="35717" xr:uid="{00000000-0005-0000-0000-00004F1D0000}"/>
    <cellStyle name="Header2 16 6 3" xfId="35718" xr:uid="{00000000-0005-0000-0000-0000501D0000}"/>
    <cellStyle name="Header2 16 7" xfId="35719" xr:uid="{00000000-0005-0000-0000-0000511D0000}"/>
    <cellStyle name="Header2 16 7 2" xfId="35720" xr:uid="{00000000-0005-0000-0000-0000521D0000}"/>
    <cellStyle name="Header2 16 7 3" xfId="35721" xr:uid="{00000000-0005-0000-0000-0000531D0000}"/>
    <cellStyle name="Header2 16 8" xfId="35722" xr:uid="{00000000-0005-0000-0000-0000541D0000}"/>
    <cellStyle name="Header2 16 8 2" xfId="35723" xr:uid="{00000000-0005-0000-0000-0000551D0000}"/>
    <cellStyle name="Header2 16 8 3" xfId="35724" xr:uid="{00000000-0005-0000-0000-0000561D0000}"/>
    <cellStyle name="Header2 16 9" xfId="35725" xr:uid="{00000000-0005-0000-0000-0000571D0000}"/>
    <cellStyle name="Header2 16 9 2" xfId="35726" xr:uid="{00000000-0005-0000-0000-0000581D0000}"/>
    <cellStyle name="Header2 16 9 3" xfId="35727" xr:uid="{00000000-0005-0000-0000-0000591D0000}"/>
    <cellStyle name="Header2 17" xfId="35728" xr:uid="{00000000-0005-0000-0000-00005A1D0000}"/>
    <cellStyle name="Header2 17 10" xfId="35729" xr:uid="{00000000-0005-0000-0000-00005B1D0000}"/>
    <cellStyle name="Header2 17 10 2" xfId="35730" xr:uid="{00000000-0005-0000-0000-00005C1D0000}"/>
    <cellStyle name="Header2 17 10 3" xfId="35731" xr:uid="{00000000-0005-0000-0000-00005D1D0000}"/>
    <cellStyle name="Header2 17 11" xfId="35732" xr:uid="{00000000-0005-0000-0000-00005E1D0000}"/>
    <cellStyle name="Header2 17 11 2" xfId="35733" xr:uid="{00000000-0005-0000-0000-00005F1D0000}"/>
    <cellStyle name="Header2 17 11 3" xfId="35734" xr:uid="{00000000-0005-0000-0000-0000601D0000}"/>
    <cellStyle name="Header2 17 12" xfId="35735" xr:uid="{00000000-0005-0000-0000-0000611D0000}"/>
    <cellStyle name="Header2 17 12 2" xfId="35736" xr:uid="{00000000-0005-0000-0000-0000621D0000}"/>
    <cellStyle name="Header2 17 12 3" xfId="35737" xr:uid="{00000000-0005-0000-0000-0000631D0000}"/>
    <cellStyle name="Header2 17 13" xfId="35738" xr:uid="{00000000-0005-0000-0000-0000641D0000}"/>
    <cellStyle name="Header2 17 13 2" xfId="35739" xr:uid="{00000000-0005-0000-0000-0000651D0000}"/>
    <cellStyle name="Header2 17 13 3" xfId="35740" xr:uid="{00000000-0005-0000-0000-0000661D0000}"/>
    <cellStyle name="Header2 17 14" xfId="35741" xr:uid="{00000000-0005-0000-0000-0000671D0000}"/>
    <cellStyle name="Header2 17 14 2" xfId="35742" xr:uid="{00000000-0005-0000-0000-0000681D0000}"/>
    <cellStyle name="Header2 17 14 3" xfId="35743" xr:uid="{00000000-0005-0000-0000-0000691D0000}"/>
    <cellStyle name="Header2 17 15" xfId="35744" xr:uid="{00000000-0005-0000-0000-00006A1D0000}"/>
    <cellStyle name="Header2 17 15 2" xfId="35745" xr:uid="{00000000-0005-0000-0000-00006B1D0000}"/>
    <cellStyle name="Header2 17 15 3" xfId="35746" xr:uid="{00000000-0005-0000-0000-00006C1D0000}"/>
    <cellStyle name="Header2 17 16" xfId="35747" xr:uid="{00000000-0005-0000-0000-00006D1D0000}"/>
    <cellStyle name="Header2 17 16 2" xfId="35748" xr:uid="{00000000-0005-0000-0000-00006E1D0000}"/>
    <cellStyle name="Header2 17 16 3" xfId="35749" xr:uid="{00000000-0005-0000-0000-00006F1D0000}"/>
    <cellStyle name="Header2 17 17" xfId="35750" xr:uid="{00000000-0005-0000-0000-0000701D0000}"/>
    <cellStyle name="Header2 17 17 2" xfId="35751" xr:uid="{00000000-0005-0000-0000-0000711D0000}"/>
    <cellStyle name="Header2 17 17 3" xfId="35752" xr:uid="{00000000-0005-0000-0000-0000721D0000}"/>
    <cellStyle name="Header2 17 18" xfId="35753" xr:uid="{00000000-0005-0000-0000-0000731D0000}"/>
    <cellStyle name="Header2 17 2" xfId="35754" xr:uid="{00000000-0005-0000-0000-0000741D0000}"/>
    <cellStyle name="Header2 17 2 2" xfId="35755" xr:uid="{00000000-0005-0000-0000-0000751D0000}"/>
    <cellStyle name="Header2 17 2 3" xfId="35756" xr:uid="{00000000-0005-0000-0000-0000761D0000}"/>
    <cellStyle name="Header2 17 3" xfId="35757" xr:uid="{00000000-0005-0000-0000-0000771D0000}"/>
    <cellStyle name="Header2 17 3 2" xfId="35758" xr:uid="{00000000-0005-0000-0000-0000781D0000}"/>
    <cellStyle name="Header2 17 3 3" xfId="35759" xr:uid="{00000000-0005-0000-0000-0000791D0000}"/>
    <cellStyle name="Header2 17 4" xfId="35760" xr:uid="{00000000-0005-0000-0000-00007A1D0000}"/>
    <cellStyle name="Header2 17 4 2" xfId="35761" xr:uid="{00000000-0005-0000-0000-00007B1D0000}"/>
    <cellStyle name="Header2 17 4 3" xfId="35762" xr:uid="{00000000-0005-0000-0000-00007C1D0000}"/>
    <cellStyle name="Header2 17 5" xfId="35763" xr:uid="{00000000-0005-0000-0000-00007D1D0000}"/>
    <cellStyle name="Header2 17 5 2" xfId="35764" xr:uid="{00000000-0005-0000-0000-00007E1D0000}"/>
    <cellStyle name="Header2 17 5 3" xfId="35765" xr:uid="{00000000-0005-0000-0000-00007F1D0000}"/>
    <cellStyle name="Header2 17 6" xfId="35766" xr:uid="{00000000-0005-0000-0000-0000801D0000}"/>
    <cellStyle name="Header2 17 6 2" xfId="35767" xr:uid="{00000000-0005-0000-0000-0000811D0000}"/>
    <cellStyle name="Header2 17 6 3" xfId="35768" xr:uid="{00000000-0005-0000-0000-0000821D0000}"/>
    <cellStyle name="Header2 17 7" xfId="35769" xr:uid="{00000000-0005-0000-0000-0000831D0000}"/>
    <cellStyle name="Header2 17 7 2" xfId="35770" xr:uid="{00000000-0005-0000-0000-0000841D0000}"/>
    <cellStyle name="Header2 17 7 3" xfId="35771" xr:uid="{00000000-0005-0000-0000-0000851D0000}"/>
    <cellStyle name="Header2 17 8" xfId="35772" xr:uid="{00000000-0005-0000-0000-0000861D0000}"/>
    <cellStyle name="Header2 17 8 2" xfId="35773" xr:uid="{00000000-0005-0000-0000-0000871D0000}"/>
    <cellStyle name="Header2 17 8 3" xfId="35774" xr:uid="{00000000-0005-0000-0000-0000881D0000}"/>
    <cellStyle name="Header2 17 9" xfId="35775" xr:uid="{00000000-0005-0000-0000-0000891D0000}"/>
    <cellStyle name="Header2 17 9 2" xfId="35776" xr:uid="{00000000-0005-0000-0000-00008A1D0000}"/>
    <cellStyle name="Header2 17 9 3" xfId="35777" xr:uid="{00000000-0005-0000-0000-00008B1D0000}"/>
    <cellStyle name="Header2 18" xfId="35778" xr:uid="{00000000-0005-0000-0000-00008C1D0000}"/>
    <cellStyle name="Header2 18 10" xfId="35779" xr:uid="{00000000-0005-0000-0000-00008D1D0000}"/>
    <cellStyle name="Header2 18 10 2" xfId="35780" xr:uid="{00000000-0005-0000-0000-00008E1D0000}"/>
    <cellStyle name="Header2 18 10 3" xfId="35781" xr:uid="{00000000-0005-0000-0000-00008F1D0000}"/>
    <cellStyle name="Header2 18 11" xfId="35782" xr:uid="{00000000-0005-0000-0000-0000901D0000}"/>
    <cellStyle name="Header2 18 11 2" xfId="35783" xr:uid="{00000000-0005-0000-0000-0000911D0000}"/>
    <cellStyle name="Header2 18 11 3" xfId="35784" xr:uid="{00000000-0005-0000-0000-0000921D0000}"/>
    <cellStyle name="Header2 18 12" xfId="35785" xr:uid="{00000000-0005-0000-0000-0000931D0000}"/>
    <cellStyle name="Header2 18 12 2" xfId="35786" xr:uid="{00000000-0005-0000-0000-0000941D0000}"/>
    <cellStyle name="Header2 18 12 3" xfId="35787" xr:uid="{00000000-0005-0000-0000-0000951D0000}"/>
    <cellStyle name="Header2 18 13" xfId="35788" xr:uid="{00000000-0005-0000-0000-0000961D0000}"/>
    <cellStyle name="Header2 18 13 2" xfId="35789" xr:uid="{00000000-0005-0000-0000-0000971D0000}"/>
    <cellStyle name="Header2 18 13 3" xfId="35790" xr:uid="{00000000-0005-0000-0000-0000981D0000}"/>
    <cellStyle name="Header2 18 14" xfId="35791" xr:uid="{00000000-0005-0000-0000-0000991D0000}"/>
    <cellStyle name="Header2 18 14 2" xfId="35792" xr:uid="{00000000-0005-0000-0000-00009A1D0000}"/>
    <cellStyle name="Header2 18 14 3" xfId="35793" xr:uid="{00000000-0005-0000-0000-00009B1D0000}"/>
    <cellStyle name="Header2 18 15" xfId="35794" xr:uid="{00000000-0005-0000-0000-00009C1D0000}"/>
    <cellStyle name="Header2 18 15 2" xfId="35795" xr:uid="{00000000-0005-0000-0000-00009D1D0000}"/>
    <cellStyle name="Header2 18 15 3" xfId="35796" xr:uid="{00000000-0005-0000-0000-00009E1D0000}"/>
    <cellStyle name="Header2 18 16" xfId="35797" xr:uid="{00000000-0005-0000-0000-00009F1D0000}"/>
    <cellStyle name="Header2 18 16 2" xfId="35798" xr:uid="{00000000-0005-0000-0000-0000A01D0000}"/>
    <cellStyle name="Header2 18 16 3" xfId="35799" xr:uid="{00000000-0005-0000-0000-0000A11D0000}"/>
    <cellStyle name="Header2 18 17" xfId="35800" xr:uid="{00000000-0005-0000-0000-0000A21D0000}"/>
    <cellStyle name="Header2 18 17 2" xfId="35801" xr:uid="{00000000-0005-0000-0000-0000A31D0000}"/>
    <cellStyle name="Header2 18 17 3" xfId="35802" xr:uid="{00000000-0005-0000-0000-0000A41D0000}"/>
    <cellStyle name="Header2 18 18" xfId="35803" xr:uid="{00000000-0005-0000-0000-0000A51D0000}"/>
    <cellStyle name="Header2 18 2" xfId="35804" xr:uid="{00000000-0005-0000-0000-0000A61D0000}"/>
    <cellStyle name="Header2 18 2 2" xfId="35805" xr:uid="{00000000-0005-0000-0000-0000A71D0000}"/>
    <cellStyle name="Header2 18 2 3" xfId="35806" xr:uid="{00000000-0005-0000-0000-0000A81D0000}"/>
    <cellStyle name="Header2 18 3" xfId="35807" xr:uid="{00000000-0005-0000-0000-0000A91D0000}"/>
    <cellStyle name="Header2 18 3 2" xfId="35808" xr:uid="{00000000-0005-0000-0000-0000AA1D0000}"/>
    <cellStyle name="Header2 18 3 3" xfId="35809" xr:uid="{00000000-0005-0000-0000-0000AB1D0000}"/>
    <cellStyle name="Header2 18 4" xfId="35810" xr:uid="{00000000-0005-0000-0000-0000AC1D0000}"/>
    <cellStyle name="Header2 18 4 2" xfId="35811" xr:uid="{00000000-0005-0000-0000-0000AD1D0000}"/>
    <cellStyle name="Header2 18 4 3" xfId="35812" xr:uid="{00000000-0005-0000-0000-0000AE1D0000}"/>
    <cellStyle name="Header2 18 5" xfId="35813" xr:uid="{00000000-0005-0000-0000-0000AF1D0000}"/>
    <cellStyle name="Header2 18 5 2" xfId="35814" xr:uid="{00000000-0005-0000-0000-0000B01D0000}"/>
    <cellStyle name="Header2 18 5 3" xfId="35815" xr:uid="{00000000-0005-0000-0000-0000B11D0000}"/>
    <cellStyle name="Header2 18 6" xfId="35816" xr:uid="{00000000-0005-0000-0000-0000B21D0000}"/>
    <cellStyle name="Header2 18 6 2" xfId="35817" xr:uid="{00000000-0005-0000-0000-0000B31D0000}"/>
    <cellStyle name="Header2 18 6 3" xfId="35818" xr:uid="{00000000-0005-0000-0000-0000B41D0000}"/>
    <cellStyle name="Header2 18 7" xfId="35819" xr:uid="{00000000-0005-0000-0000-0000B51D0000}"/>
    <cellStyle name="Header2 18 7 2" xfId="35820" xr:uid="{00000000-0005-0000-0000-0000B61D0000}"/>
    <cellStyle name="Header2 18 7 3" xfId="35821" xr:uid="{00000000-0005-0000-0000-0000B71D0000}"/>
    <cellStyle name="Header2 18 8" xfId="35822" xr:uid="{00000000-0005-0000-0000-0000B81D0000}"/>
    <cellStyle name="Header2 18 8 2" xfId="35823" xr:uid="{00000000-0005-0000-0000-0000B91D0000}"/>
    <cellStyle name="Header2 18 8 3" xfId="35824" xr:uid="{00000000-0005-0000-0000-0000BA1D0000}"/>
    <cellStyle name="Header2 18 9" xfId="35825" xr:uid="{00000000-0005-0000-0000-0000BB1D0000}"/>
    <cellStyle name="Header2 18 9 2" xfId="35826" xr:uid="{00000000-0005-0000-0000-0000BC1D0000}"/>
    <cellStyle name="Header2 18 9 3" xfId="35827" xr:uid="{00000000-0005-0000-0000-0000BD1D0000}"/>
    <cellStyle name="Header2 19" xfId="35828" xr:uid="{00000000-0005-0000-0000-0000BE1D0000}"/>
    <cellStyle name="Header2 19 10" xfId="35829" xr:uid="{00000000-0005-0000-0000-0000BF1D0000}"/>
    <cellStyle name="Header2 19 10 2" xfId="35830" xr:uid="{00000000-0005-0000-0000-0000C01D0000}"/>
    <cellStyle name="Header2 19 10 3" xfId="35831" xr:uid="{00000000-0005-0000-0000-0000C11D0000}"/>
    <cellStyle name="Header2 19 11" xfId="35832" xr:uid="{00000000-0005-0000-0000-0000C21D0000}"/>
    <cellStyle name="Header2 19 11 2" xfId="35833" xr:uid="{00000000-0005-0000-0000-0000C31D0000}"/>
    <cellStyle name="Header2 19 11 3" xfId="35834" xr:uid="{00000000-0005-0000-0000-0000C41D0000}"/>
    <cellStyle name="Header2 19 12" xfId="35835" xr:uid="{00000000-0005-0000-0000-0000C51D0000}"/>
    <cellStyle name="Header2 19 12 2" xfId="35836" xr:uid="{00000000-0005-0000-0000-0000C61D0000}"/>
    <cellStyle name="Header2 19 12 3" xfId="35837" xr:uid="{00000000-0005-0000-0000-0000C71D0000}"/>
    <cellStyle name="Header2 19 13" xfId="35838" xr:uid="{00000000-0005-0000-0000-0000C81D0000}"/>
    <cellStyle name="Header2 19 13 2" xfId="35839" xr:uid="{00000000-0005-0000-0000-0000C91D0000}"/>
    <cellStyle name="Header2 19 13 3" xfId="35840" xr:uid="{00000000-0005-0000-0000-0000CA1D0000}"/>
    <cellStyle name="Header2 19 14" xfId="35841" xr:uid="{00000000-0005-0000-0000-0000CB1D0000}"/>
    <cellStyle name="Header2 19 14 2" xfId="35842" xr:uid="{00000000-0005-0000-0000-0000CC1D0000}"/>
    <cellStyle name="Header2 19 14 3" xfId="35843" xr:uid="{00000000-0005-0000-0000-0000CD1D0000}"/>
    <cellStyle name="Header2 19 15" xfId="35844" xr:uid="{00000000-0005-0000-0000-0000CE1D0000}"/>
    <cellStyle name="Header2 19 15 2" xfId="35845" xr:uid="{00000000-0005-0000-0000-0000CF1D0000}"/>
    <cellStyle name="Header2 19 15 3" xfId="35846" xr:uid="{00000000-0005-0000-0000-0000D01D0000}"/>
    <cellStyle name="Header2 19 16" xfId="35847" xr:uid="{00000000-0005-0000-0000-0000D11D0000}"/>
    <cellStyle name="Header2 19 16 2" xfId="35848" xr:uid="{00000000-0005-0000-0000-0000D21D0000}"/>
    <cellStyle name="Header2 19 16 3" xfId="35849" xr:uid="{00000000-0005-0000-0000-0000D31D0000}"/>
    <cellStyle name="Header2 19 17" xfId="35850" xr:uid="{00000000-0005-0000-0000-0000D41D0000}"/>
    <cellStyle name="Header2 19 17 2" xfId="35851" xr:uid="{00000000-0005-0000-0000-0000D51D0000}"/>
    <cellStyle name="Header2 19 17 3" xfId="35852" xr:uid="{00000000-0005-0000-0000-0000D61D0000}"/>
    <cellStyle name="Header2 19 18" xfId="35853" xr:uid="{00000000-0005-0000-0000-0000D71D0000}"/>
    <cellStyle name="Header2 19 2" xfId="35854" xr:uid="{00000000-0005-0000-0000-0000D81D0000}"/>
    <cellStyle name="Header2 19 2 2" xfId="35855" xr:uid="{00000000-0005-0000-0000-0000D91D0000}"/>
    <cellStyle name="Header2 19 2 3" xfId="35856" xr:uid="{00000000-0005-0000-0000-0000DA1D0000}"/>
    <cellStyle name="Header2 19 3" xfId="35857" xr:uid="{00000000-0005-0000-0000-0000DB1D0000}"/>
    <cellStyle name="Header2 19 3 2" xfId="35858" xr:uid="{00000000-0005-0000-0000-0000DC1D0000}"/>
    <cellStyle name="Header2 19 3 3" xfId="35859" xr:uid="{00000000-0005-0000-0000-0000DD1D0000}"/>
    <cellStyle name="Header2 19 4" xfId="35860" xr:uid="{00000000-0005-0000-0000-0000DE1D0000}"/>
    <cellStyle name="Header2 19 4 2" xfId="35861" xr:uid="{00000000-0005-0000-0000-0000DF1D0000}"/>
    <cellStyle name="Header2 19 4 3" xfId="35862" xr:uid="{00000000-0005-0000-0000-0000E01D0000}"/>
    <cellStyle name="Header2 19 5" xfId="35863" xr:uid="{00000000-0005-0000-0000-0000E11D0000}"/>
    <cellStyle name="Header2 19 5 2" xfId="35864" xr:uid="{00000000-0005-0000-0000-0000E21D0000}"/>
    <cellStyle name="Header2 19 5 3" xfId="35865" xr:uid="{00000000-0005-0000-0000-0000E31D0000}"/>
    <cellStyle name="Header2 19 6" xfId="35866" xr:uid="{00000000-0005-0000-0000-0000E41D0000}"/>
    <cellStyle name="Header2 19 6 2" xfId="35867" xr:uid="{00000000-0005-0000-0000-0000E51D0000}"/>
    <cellStyle name="Header2 19 6 3" xfId="35868" xr:uid="{00000000-0005-0000-0000-0000E61D0000}"/>
    <cellStyle name="Header2 19 7" xfId="35869" xr:uid="{00000000-0005-0000-0000-0000E71D0000}"/>
    <cellStyle name="Header2 19 7 2" xfId="35870" xr:uid="{00000000-0005-0000-0000-0000E81D0000}"/>
    <cellStyle name="Header2 19 7 3" xfId="35871" xr:uid="{00000000-0005-0000-0000-0000E91D0000}"/>
    <cellStyle name="Header2 19 8" xfId="35872" xr:uid="{00000000-0005-0000-0000-0000EA1D0000}"/>
    <cellStyle name="Header2 19 8 2" xfId="35873" xr:uid="{00000000-0005-0000-0000-0000EB1D0000}"/>
    <cellStyle name="Header2 19 8 3" xfId="35874" xr:uid="{00000000-0005-0000-0000-0000EC1D0000}"/>
    <cellStyle name="Header2 19 9" xfId="35875" xr:uid="{00000000-0005-0000-0000-0000ED1D0000}"/>
    <cellStyle name="Header2 19 9 2" xfId="35876" xr:uid="{00000000-0005-0000-0000-0000EE1D0000}"/>
    <cellStyle name="Header2 19 9 3" xfId="35877" xr:uid="{00000000-0005-0000-0000-0000EF1D0000}"/>
    <cellStyle name="Header2 2" xfId="35878" xr:uid="{00000000-0005-0000-0000-0000F01D0000}"/>
    <cellStyle name="Header2 2 10" xfId="35879" xr:uid="{00000000-0005-0000-0000-0000F11D0000}"/>
    <cellStyle name="Header2 2 10 2" xfId="35880" xr:uid="{00000000-0005-0000-0000-0000F21D0000}"/>
    <cellStyle name="Header2 2 10 3" xfId="35881" xr:uid="{00000000-0005-0000-0000-0000F31D0000}"/>
    <cellStyle name="Header2 2 11" xfId="35882" xr:uid="{00000000-0005-0000-0000-0000F41D0000}"/>
    <cellStyle name="Header2 2 11 2" xfId="35883" xr:uid="{00000000-0005-0000-0000-0000F51D0000}"/>
    <cellStyle name="Header2 2 11 3" xfId="35884" xr:uid="{00000000-0005-0000-0000-0000F61D0000}"/>
    <cellStyle name="Header2 2 12" xfId="35885" xr:uid="{00000000-0005-0000-0000-0000F71D0000}"/>
    <cellStyle name="Header2 2 12 2" xfId="35886" xr:uid="{00000000-0005-0000-0000-0000F81D0000}"/>
    <cellStyle name="Header2 2 12 3" xfId="35887" xr:uid="{00000000-0005-0000-0000-0000F91D0000}"/>
    <cellStyle name="Header2 2 13" xfId="35888" xr:uid="{00000000-0005-0000-0000-0000FA1D0000}"/>
    <cellStyle name="Header2 2 13 2" xfId="35889" xr:uid="{00000000-0005-0000-0000-0000FB1D0000}"/>
    <cellStyle name="Header2 2 13 3" xfId="35890" xr:uid="{00000000-0005-0000-0000-0000FC1D0000}"/>
    <cellStyle name="Header2 2 14" xfId="35891" xr:uid="{00000000-0005-0000-0000-0000FD1D0000}"/>
    <cellStyle name="Header2 2 14 2" xfId="35892" xr:uid="{00000000-0005-0000-0000-0000FE1D0000}"/>
    <cellStyle name="Header2 2 14 3" xfId="35893" xr:uid="{00000000-0005-0000-0000-0000FF1D0000}"/>
    <cellStyle name="Header2 2 15" xfId="35894" xr:uid="{00000000-0005-0000-0000-0000001E0000}"/>
    <cellStyle name="Header2 2 15 2" xfId="35895" xr:uid="{00000000-0005-0000-0000-0000011E0000}"/>
    <cellStyle name="Header2 2 15 3" xfId="35896" xr:uid="{00000000-0005-0000-0000-0000021E0000}"/>
    <cellStyle name="Header2 2 16" xfId="35897" xr:uid="{00000000-0005-0000-0000-0000031E0000}"/>
    <cellStyle name="Header2 2 16 2" xfId="35898" xr:uid="{00000000-0005-0000-0000-0000041E0000}"/>
    <cellStyle name="Header2 2 16 3" xfId="35899" xr:uid="{00000000-0005-0000-0000-0000051E0000}"/>
    <cellStyle name="Header2 2 17" xfId="35900" xr:uid="{00000000-0005-0000-0000-0000061E0000}"/>
    <cellStyle name="Header2 2 17 2" xfId="35901" xr:uid="{00000000-0005-0000-0000-0000071E0000}"/>
    <cellStyle name="Header2 2 17 3" xfId="35902" xr:uid="{00000000-0005-0000-0000-0000081E0000}"/>
    <cellStyle name="Header2 2 18" xfId="35903" xr:uid="{00000000-0005-0000-0000-0000091E0000}"/>
    <cellStyle name="Header2 2 2" xfId="35904" xr:uid="{00000000-0005-0000-0000-00000A1E0000}"/>
    <cellStyle name="Header2 2 2 2" xfId="35905" xr:uid="{00000000-0005-0000-0000-00000B1E0000}"/>
    <cellStyle name="Header2 2 2 3" xfId="35906" xr:uid="{00000000-0005-0000-0000-00000C1E0000}"/>
    <cellStyle name="Header2 2 3" xfId="35907" xr:uid="{00000000-0005-0000-0000-00000D1E0000}"/>
    <cellStyle name="Header2 2 3 2" xfId="35908" xr:uid="{00000000-0005-0000-0000-00000E1E0000}"/>
    <cellStyle name="Header2 2 3 3" xfId="35909" xr:uid="{00000000-0005-0000-0000-00000F1E0000}"/>
    <cellStyle name="Header2 2 4" xfId="35910" xr:uid="{00000000-0005-0000-0000-0000101E0000}"/>
    <cellStyle name="Header2 2 4 2" xfId="35911" xr:uid="{00000000-0005-0000-0000-0000111E0000}"/>
    <cellStyle name="Header2 2 4 3" xfId="35912" xr:uid="{00000000-0005-0000-0000-0000121E0000}"/>
    <cellStyle name="Header2 2 5" xfId="35913" xr:uid="{00000000-0005-0000-0000-0000131E0000}"/>
    <cellStyle name="Header2 2 5 2" xfId="35914" xr:uid="{00000000-0005-0000-0000-0000141E0000}"/>
    <cellStyle name="Header2 2 5 3" xfId="35915" xr:uid="{00000000-0005-0000-0000-0000151E0000}"/>
    <cellStyle name="Header2 2 6" xfId="35916" xr:uid="{00000000-0005-0000-0000-0000161E0000}"/>
    <cellStyle name="Header2 2 6 2" xfId="35917" xr:uid="{00000000-0005-0000-0000-0000171E0000}"/>
    <cellStyle name="Header2 2 6 3" xfId="35918" xr:uid="{00000000-0005-0000-0000-0000181E0000}"/>
    <cellStyle name="Header2 2 7" xfId="35919" xr:uid="{00000000-0005-0000-0000-0000191E0000}"/>
    <cellStyle name="Header2 2 7 2" xfId="35920" xr:uid="{00000000-0005-0000-0000-00001A1E0000}"/>
    <cellStyle name="Header2 2 7 3" xfId="35921" xr:uid="{00000000-0005-0000-0000-00001B1E0000}"/>
    <cellStyle name="Header2 2 8" xfId="35922" xr:uid="{00000000-0005-0000-0000-00001C1E0000}"/>
    <cellStyle name="Header2 2 8 2" xfId="35923" xr:uid="{00000000-0005-0000-0000-00001D1E0000}"/>
    <cellStyle name="Header2 2 8 3" xfId="35924" xr:uid="{00000000-0005-0000-0000-00001E1E0000}"/>
    <cellStyle name="Header2 2 9" xfId="35925" xr:uid="{00000000-0005-0000-0000-00001F1E0000}"/>
    <cellStyle name="Header2 2 9 2" xfId="35926" xr:uid="{00000000-0005-0000-0000-0000201E0000}"/>
    <cellStyle name="Header2 2 9 3" xfId="35927" xr:uid="{00000000-0005-0000-0000-0000211E0000}"/>
    <cellStyle name="Header2 20" xfId="35928" xr:uid="{00000000-0005-0000-0000-0000221E0000}"/>
    <cellStyle name="Header2 20 10" xfId="35929" xr:uid="{00000000-0005-0000-0000-0000231E0000}"/>
    <cellStyle name="Header2 20 10 2" xfId="35930" xr:uid="{00000000-0005-0000-0000-0000241E0000}"/>
    <cellStyle name="Header2 20 10 3" xfId="35931" xr:uid="{00000000-0005-0000-0000-0000251E0000}"/>
    <cellStyle name="Header2 20 11" xfId="35932" xr:uid="{00000000-0005-0000-0000-0000261E0000}"/>
    <cellStyle name="Header2 20 11 2" xfId="35933" xr:uid="{00000000-0005-0000-0000-0000271E0000}"/>
    <cellStyle name="Header2 20 11 3" xfId="35934" xr:uid="{00000000-0005-0000-0000-0000281E0000}"/>
    <cellStyle name="Header2 20 12" xfId="35935" xr:uid="{00000000-0005-0000-0000-0000291E0000}"/>
    <cellStyle name="Header2 20 12 2" xfId="35936" xr:uid="{00000000-0005-0000-0000-00002A1E0000}"/>
    <cellStyle name="Header2 20 12 3" xfId="35937" xr:uid="{00000000-0005-0000-0000-00002B1E0000}"/>
    <cellStyle name="Header2 20 13" xfId="35938" xr:uid="{00000000-0005-0000-0000-00002C1E0000}"/>
    <cellStyle name="Header2 20 13 2" xfId="35939" xr:uid="{00000000-0005-0000-0000-00002D1E0000}"/>
    <cellStyle name="Header2 20 13 3" xfId="35940" xr:uid="{00000000-0005-0000-0000-00002E1E0000}"/>
    <cellStyle name="Header2 20 14" xfId="35941" xr:uid="{00000000-0005-0000-0000-00002F1E0000}"/>
    <cellStyle name="Header2 20 14 2" xfId="35942" xr:uid="{00000000-0005-0000-0000-0000301E0000}"/>
    <cellStyle name="Header2 20 14 3" xfId="35943" xr:uid="{00000000-0005-0000-0000-0000311E0000}"/>
    <cellStyle name="Header2 20 15" xfId="35944" xr:uid="{00000000-0005-0000-0000-0000321E0000}"/>
    <cellStyle name="Header2 20 15 2" xfId="35945" xr:uid="{00000000-0005-0000-0000-0000331E0000}"/>
    <cellStyle name="Header2 20 15 3" xfId="35946" xr:uid="{00000000-0005-0000-0000-0000341E0000}"/>
    <cellStyle name="Header2 20 16" xfId="35947" xr:uid="{00000000-0005-0000-0000-0000351E0000}"/>
    <cellStyle name="Header2 20 16 2" xfId="35948" xr:uid="{00000000-0005-0000-0000-0000361E0000}"/>
    <cellStyle name="Header2 20 16 3" xfId="35949" xr:uid="{00000000-0005-0000-0000-0000371E0000}"/>
    <cellStyle name="Header2 20 17" xfId="35950" xr:uid="{00000000-0005-0000-0000-0000381E0000}"/>
    <cellStyle name="Header2 20 17 2" xfId="35951" xr:uid="{00000000-0005-0000-0000-0000391E0000}"/>
    <cellStyle name="Header2 20 17 3" xfId="35952" xr:uid="{00000000-0005-0000-0000-00003A1E0000}"/>
    <cellStyle name="Header2 20 18" xfId="35953" xr:uid="{00000000-0005-0000-0000-00003B1E0000}"/>
    <cellStyle name="Header2 20 2" xfId="35954" xr:uid="{00000000-0005-0000-0000-00003C1E0000}"/>
    <cellStyle name="Header2 20 2 2" xfId="35955" xr:uid="{00000000-0005-0000-0000-00003D1E0000}"/>
    <cellStyle name="Header2 20 2 3" xfId="35956" xr:uid="{00000000-0005-0000-0000-00003E1E0000}"/>
    <cellStyle name="Header2 20 3" xfId="35957" xr:uid="{00000000-0005-0000-0000-00003F1E0000}"/>
    <cellStyle name="Header2 20 3 2" xfId="35958" xr:uid="{00000000-0005-0000-0000-0000401E0000}"/>
    <cellStyle name="Header2 20 3 3" xfId="35959" xr:uid="{00000000-0005-0000-0000-0000411E0000}"/>
    <cellStyle name="Header2 20 4" xfId="35960" xr:uid="{00000000-0005-0000-0000-0000421E0000}"/>
    <cellStyle name="Header2 20 4 2" xfId="35961" xr:uid="{00000000-0005-0000-0000-0000431E0000}"/>
    <cellStyle name="Header2 20 4 3" xfId="35962" xr:uid="{00000000-0005-0000-0000-0000441E0000}"/>
    <cellStyle name="Header2 20 5" xfId="35963" xr:uid="{00000000-0005-0000-0000-0000451E0000}"/>
    <cellStyle name="Header2 20 5 2" xfId="35964" xr:uid="{00000000-0005-0000-0000-0000461E0000}"/>
    <cellStyle name="Header2 20 5 3" xfId="35965" xr:uid="{00000000-0005-0000-0000-0000471E0000}"/>
    <cellStyle name="Header2 20 6" xfId="35966" xr:uid="{00000000-0005-0000-0000-0000481E0000}"/>
    <cellStyle name="Header2 20 6 2" xfId="35967" xr:uid="{00000000-0005-0000-0000-0000491E0000}"/>
    <cellStyle name="Header2 20 6 3" xfId="35968" xr:uid="{00000000-0005-0000-0000-00004A1E0000}"/>
    <cellStyle name="Header2 20 7" xfId="35969" xr:uid="{00000000-0005-0000-0000-00004B1E0000}"/>
    <cellStyle name="Header2 20 7 2" xfId="35970" xr:uid="{00000000-0005-0000-0000-00004C1E0000}"/>
    <cellStyle name="Header2 20 7 3" xfId="35971" xr:uid="{00000000-0005-0000-0000-00004D1E0000}"/>
    <cellStyle name="Header2 20 8" xfId="35972" xr:uid="{00000000-0005-0000-0000-00004E1E0000}"/>
    <cellStyle name="Header2 20 8 2" xfId="35973" xr:uid="{00000000-0005-0000-0000-00004F1E0000}"/>
    <cellStyle name="Header2 20 8 3" xfId="35974" xr:uid="{00000000-0005-0000-0000-0000501E0000}"/>
    <cellStyle name="Header2 20 9" xfId="35975" xr:uid="{00000000-0005-0000-0000-0000511E0000}"/>
    <cellStyle name="Header2 20 9 2" xfId="35976" xr:uid="{00000000-0005-0000-0000-0000521E0000}"/>
    <cellStyle name="Header2 20 9 3" xfId="35977" xr:uid="{00000000-0005-0000-0000-0000531E0000}"/>
    <cellStyle name="Header2 21" xfId="35978" xr:uid="{00000000-0005-0000-0000-0000541E0000}"/>
    <cellStyle name="Header2 21 10" xfId="35979" xr:uid="{00000000-0005-0000-0000-0000551E0000}"/>
    <cellStyle name="Header2 21 10 2" xfId="35980" xr:uid="{00000000-0005-0000-0000-0000561E0000}"/>
    <cellStyle name="Header2 21 10 3" xfId="35981" xr:uid="{00000000-0005-0000-0000-0000571E0000}"/>
    <cellStyle name="Header2 21 11" xfId="35982" xr:uid="{00000000-0005-0000-0000-0000581E0000}"/>
    <cellStyle name="Header2 21 11 2" xfId="35983" xr:uid="{00000000-0005-0000-0000-0000591E0000}"/>
    <cellStyle name="Header2 21 11 3" xfId="35984" xr:uid="{00000000-0005-0000-0000-00005A1E0000}"/>
    <cellStyle name="Header2 21 12" xfId="35985" xr:uid="{00000000-0005-0000-0000-00005B1E0000}"/>
    <cellStyle name="Header2 21 12 2" xfId="35986" xr:uid="{00000000-0005-0000-0000-00005C1E0000}"/>
    <cellStyle name="Header2 21 12 3" xfId="35987" xr:uid="{00000000-0005-0000-0000-00005D1E0000}"/>
    <cellStyle name="Header2 21 13" xfId="35988" xr:uid="{00000000-0005-0000-0000-00005E1E0000}"/>
    <cellStyle name="Header2 21 13 2" xfId="35989" xr:uid="{00000000-0005-0000-0000-00005F1E0000}"/>
    <cellStyle name="Header2 21 13 3" xfId="35990" xr:uid="{00000000-0005-0000-0000-0000601E0000}"/>
    <cellStyle name="Header2 21 14" xfId="35991" xr:uid="{00000000-0005-0000-0000-0000611E0000}"/>
    <cellStyle name="Header2 21 14 2" xfId="35992" xr:uid="{00000000-0005-0000-0000-0000621E0000}"/>
    <cellStyle name="Header2 21 14 3" xfId="35993" xr:uid="{00000000-0005-0000-0000-0000631E0000}"/>
    <cellStyle name="Header2 21 15" xfId="35994" xr:uid="{00000000-0005-0000-0000-0000641E0000}"/>
    <cellStyle name="Header2 21 15 2" xfId="35995" xr:uid="{00000000-0005-0000-0000-0000651E0000}"/>
    <cellStyle name="Header2 21 15 3" xfId="35996" xr:uid="{00000000-0005-0000-0000-0000661E0000}"/>
    <cellStyle name="Header2 21 16" xfId="35997" xr:uid="{00000000-0005-0000-0000-0000671E0000}"/>
    <cellStyle name="Header2 21 16 2" xfId="35998" xr:uid="{00000000-0005-0000-0000-0000681E0000}"/>
    <cellStyle name="Header2 21 16 3" xfId="35999" xr:uid="{00000000-0005-0000-0000-0000691E0000}"/>
    <cellStyle name="Header2 21 17" xfId="36000" xr:uid="{00000000-0005-0000-0000-00006A1E0000}"/>
    <cellStyle name="Header2 21 17 2" xfId="36001" xr:uid="{00000000-0005-0000-0000-00006B1E0000}"/>
    <cellStyle name="Header2 21 17 3" xfId="36002" xr:uid="{00000000-0005-0000-0000-00006C1E0000}"/>
    <cellStyle name="Header2 21 18" xfId="36003" xr:uid="{00000000-0005-0000-0000-00006D1E0000}"/>
    <cellStyle name="Header2 21 2" xfId="36004" xr:uid="{00000000-0005-0000-0000-00006E1E0000}"/>
    <cellStyle name="Header2 21 2 2" xfId="36005" xr:uid="{00000000-0005-0000-0000-00006F1E0000}"/>
    <cellStyle name="Header2 21 2 3" xfId="36006" xr:uid="{00000000-0005-0000-0000-0000701E0000}"/>
    <cellStyle name="Header2 21 3" xfId="36007" xr:uid="{00000000-0005-0000-0000-0000711E0000}"/>
    <cellStyle name="Header2 21 3 2" xfId="36008" xr:uid="{00000000-0005-0000-0000-0000721E0000}"/>
    <cellStyle name="Header2 21 3 3" xfId="36009" xr:uid="{00000000-0005-0000-0000-0000731E0000}"/>
    <cellStyle name="Header2 21 4" xfId="36010" xr:uid="{00000000-0005-0000-0000-0000741E0000}"/>
    <cellStyle name="Header2 21 4 2" xfId="36011" xr:uid="{00000000-0005-0000-0000-0000751E0000}"/>
    <cellStyle name="Header2 21 4 3" xfId="36012" xr:uid="{00000000-0005-0000-0000-0000761E0000}"/>
    <cellStyle name="Header2 21 5" xfId="36013" xr:uid="{00000000-0005-0000-0000-0000771E0000}"/>
    <cellStyle name="Header2 21 5 2" xfId="36014" xr:uid="{00000000-0005-0000-0000-0000781E0000}"/>
    <cellStyle name="Header2 21 5 3" xfId="36015" xr:uid="{00000000-0005-0000-0000-0000791E0000}"/>
    <cellStyle name="Header2 21 6" xfId="36016" xr:uid="{00000000-0005-0000-0000-00007A1E0000}"/>
    <cellStyle name="Header2 21 6 2" xfId="36017" xr:uid="{00000000-0005-0000-0000-00007B1E0000}"/>
    <cellStyle name="Header2 21 6 3" xfId="36018" xr:uid="{00000000-0005-0000-0000-00007C1E0000}"/>
    <cellStyle name="Header2 21 7" xfId="36019" xr:uid="{00000000-0005-0000-0000-00007D1E0000}"/>
    <cellStyle name="Header2 21 7 2" xfId="36020" xr:uid="{00000000-0005-0000-0000-00007E1E0000}"/>
    <cellStyle name="Header2 21 7 3" xfId="36021" xr:uid="{00000000-0005-0000-0000-00007F1E0000}"/>
    <cellStyle name="Header2 21 8" xfId="36022" xr:uid="{00000000-0005-0000-0000-0000801E0000}"/>
    <cellStyle name="Header2 21 8 2" xfId="36023" xr:uid="{00000000-0005-0000-0000-0000811E0000}"/>
    <cellStyle name="Header2 21 8 3" xfId="36024" xr:uid="{00000000-0005-0000-0000-0000821E0000}"/>
    <cellStyle name="Header2 21 9" xfId="36025" xr:uid="{00000000-0005-0000-0000-0000831E0000}"/>
    <cellStyle name="Header2 21 9 2" xfId="36026" xr:uid="{00000000-0005-0000-0000-0000841E0000}"/>
    <cellStyle name="Header2 21 9 3" xfId="36027" xr:uid="{00000000-0005-0000-0000-0000851E0000}"/>
    <cellStyle name="Header2 22" xfId="36028" xr:uid="{00000000-0005-0000-0000-0000861E0000}"/>
    <cellStyle name="Header2 22 10" xfId="36029" xr:uid="{00000000-0005-0000-0000-0000871E0000}"/>
    <cellStyle name="Header2 22 10 2" xfId="36030" xr:uid="{00000000-0005-0000-0000-0000881E0000}"/>
    <cellStyle name="Header2 22 10 3" xfId="36031" xr:uid="{00000000-0005-0000-0000-0000891E0000}"/>
    <cellStyle name="Header2 22 11" xfId="36032" xr:uid="{00000000-0005-0000-0000-00008A1E0000}"/>
    <cellStyle name="Header2 22 11 2" xfId="36033" xr:uid="{00000000-0005-0000-0000-00008B1E0000}"/>
    <cellStyle name="Header2 22 11 3" xfId="36034" xr:uid="{00000000-0005-0000-0000-00008C1E0000}"/>
    <cellStyle name="Header2 22 12" xfId="36035" xr:uid="{00000000-0005-0000-0000-00008D1E0000}"/>
    <cellStyle name="Header2 22 12 2" xfId="36036" xr:uid="{00000000-0005-0000-0000-00008E1E0000}"/>
    <cellStyle name="Header2 22 12 3" xfId="36037" xr:uid="{00000000-0005-0000-0000-00008F1E0000}"/>
    <cellStyle name="Header2 22 13" xfId="36038" xr:uid="{00000000-0005-0000-0000-0000901E0000}"/>
    <cellStyle name="Header2 22 13 2" xfId="36039" xr:uid="{00000000-0005-0000-0000-0000911E0000}"/>
    <cellStyle name="Header2 22 13 3" xfId="36040" xr:uid="{00000000-0005-0000-0000-0000921E0000}"/>
    <cellStyle name="Header2 22 14" xfId="36041" xr:uid="{00000000-0005-0000-0000-0000931E0000}"/>
    <cellStyle name="Header2 22 14 2" xfId="36042" xr:uid="{00000000-0005-0000-0000-0000941E0000}"/>
    <cellStyle name="Header2 22 14 3" xfId="36043" xr:uid="{00000000-0005-0000-0000-0000951E0000}"/>
    <cellStyle name="Header2 22 15" xfId="36044" xr:uid="{00000000-0005-0000-0000-0000961E0000}"/>
    <cellStyle name="Header2 22 15 2" xfId="36045" xr:uid="{00000000-0005-0000-0000-0000971E0000}"/>
    <cellStyle name="Header2 22 15 3" xfId="36046" xr:uid="{00000000-0005-0000-0000-0000981E0000}"/>
    <cellStyle name="Header2 22 16" xfId="36047" xr:uid="{00000000-0005-0000-0000-0000991E0000}"/>
    <cellStyle name="Header2 22 16 2" xfId="36048" xr:uid="{00000000-0005-0000-0000-00009A1E0000}"/>
    <cellStyle name="Header2 22 16 3" xfId="36049" xr:uid="{00000000-0005-0000-0000-00009B1E0000}"/>
    <cellStyle name="Header2 22 17" xfId="36050" xr:uid="{00000000-0005-0000-0000-00009C1E0000}"/>
    <cellStyle name="Header2 22 17 2" xfId="36051" xr:uid="{00000000-0005-0000-0000-00009D1E0000}"/>
    <cellStyle name="Header2 22 17 3" xfId="36052" xr:uid="{00000000-0005-0000-0000-00009E1E0000}"/>
    <cellStyle name="Header2 22 18" xfId="36053" xr:uid="{00000000-0005-0000-0000-00009F1E0000}"/>
    <cellStyle name="Header2 22 2" xfId="36054" xr:uid="{00000000-0005-0000-0000-0000A01E0000}"/>
    <cellStyle name="Header2 22 2 2" xfId="36055" xr:uid="{00000000-0005-0000-0000-0000A11E0000}"/>
    <cellStyle name="Header2 22 2 3" xfId="36056" xr:uid="{00000000-0005-0000-0000-0000A21E0000}"/>
    <cellStyle name="Header2 22 3" xfId="36057" xr:uid="{00000000-0005-0000-0000-0000A31E0000}"/>
    <cellStyle name="Header2 22 3 2" xfId="36058" xr:uid="{00000000-0005-0000-0000-0000A41E0000}"/>
    <cellStyle name="Header2 22 3 3" xfId="36059" xr:uid="{00000000-0005-0000-0000-0000A51E0000}"/>
    <cellStyle name="Header2 22 4" xfId="36060" xr:uid="{00000000-0005-0000-0000-0000A61E0000}"/>
    <cellStyle name="Header2 22 4 2" xfId="36061" xr:uid="{00000000-0005-0000-0000-0000A71E0000}"/>
    <cellStyle name="Header2 22 4 3" xfId="36062" xr:uid="{00000000-0005-0000-0000-0000A81E0000}"/>
    <cellStyle name="Header2 22 5" xfId="36063" xr:uid="{00000000-0005-0000-0000-0000A91E0000}"/>
    <cellStyle name="Header2 22 5 2" xfId="36064" xr:uid="{00000000-0005-0000-0000-0000AA1E0000}"/>
    <cellStyle name="Header2 22 5 3" xfId="36065" xr:uid="{00000000-0005-0000-0000-0000AB1E0000}"/>
    <cellStyle name="Header2 22 6" xfId="36066" xr:uid="{00000000-0005-0000-0000-0000AC1E0000}"/>
    <cellStyle name="Header2 22 6 2" xfId="36067" xr:uid="{00000000-0005-0000-0000-0000AD1E0000}"/>
    <cellStyle name="Header2 22 6 3" xfId="36068" xr:uid="{00000000-0005-0000-0000-0000AE1E0000}"/>
    <cellStyle name="Header2 22 7" xfId="36069" xr:uid="{00000000-0005-0000-0000-0000AF1E0000}"/>
    <cellStyle name="Header2 22 7 2" xfId="36070" xr:uid="{00000000-0005-0000-0000-0000B01E0000}"/>
    <cellStyle name="Header2 22 7 3" xfId="36071" xr:uid="{00000000-0005-0000-0000-0000B11E0000}"/>
    <cellStyle name="Header2 22 8" xfId="36072" xr:uid="{00000000-0005-0000-0000-0000B21E0000}"/>
    <cellStyle name="Header2 22 8 2" xfId="36073" xr:uid="{00000000-0005-0000-0000-0000B31E0000}"/>
    <cellStyle name="Header2 22 8 3" xfId="36074" xr:uid="{00000000-0005-0000-0000-0000B41E0000}"/>
    <cellStyle name="Header2 22 9" xfId="36075" xr:uid="{00000000-0005-0000-0000-0000B51E0000}"/>
    <cellStyle name="Header2 22 9 2" xfId="36076" xr:uid="{00000000-0005-0000-0000-0000B61E0000}"/>
    <cellStyle name="Header2 22 9 3" xfId="36077" xr:uid="{00000000-0005-0000-0000-0000B71E0000}"/>
    <cellStyle name="Header2 23" xfId="36078" xr:uid="{00000000-0005-0000-0000-0000B81E0000}"/>
    <cellStyle name="Header2 23 10" xfId="36079" xr:uid="{00000000-0005-0000-0000-0000B91E0000}"/>
    <cellStyle name="Header2 23 10 2" xfId="36080" xr:uid="{00000000-0005-0000-0000-0000BA1E0000}"/>
    <cellStyle name="Header2 23 10 3" xfId="36081" xr:uid="{00000000-0005-0000-0000-0000BB1E0000}"/>
    <cellStyle name="Header2 23 11" xfId="36082" xr:uid="{00000000-0005-0000-0000-0000BC1E0000}"/>
    <cellStyle name="Header2 23 11 2" xfId="36083" xr:uid="{00000000-0005-0000-0000-0000BD1E0000}"/>
    <cellStyle name="Header2 23 11 3" xfId="36084" xr:uid="{00000000-0005-0000-0000-0000BE1E0000}"/>
    <cellStyle name="Header2 23 12" xfId="36085" xr:uid="{00000000-0005-0000-0000-0000BF1E0000}"/>
    <cellStyle name="Header2 23 12 2" xfId="36086" xr:uid="{00000000-0005-0000-0000-0000C01E0000}"/>
    <cellStyle name="Header2 23 12 3" xfId="36087" xr:uid="{00000000-0005-0000-0000-0000C11E0000}"/>
    <cellStyle name="Header2 23 13" xfId="36088" xr:uid="{00000000-0005-0000-0000-0000C21E0000}"/>
    <cellStyle name="Header2 23 13 2" xfId="36089" xr:uid="{00000000-0005-0000-0000-0000C31E0000}"/>
    <cellStyle name="Header2 23 13 3" xfId="36090" xr:uid="{00000000-0005-0000-0000-0000C41E0000}"/>
    <cellStyle name="Header2 23 14" xfId="36091" xr:uid="{00000000-0005-0000-0000-0000C51E0000}"/>
    <cellStyle name="Header2 23 14 2" xfId="36092" xr:uid="{00000000-0005-0000-0000-0000C61E0000}"/>
    <cellStyle name="Header2 23 14 3" xfId="36093" xr:uid="{00000000-0005-0000-0000-0000C71E0000}"/>
    <cellStyle name="Header2 23 15" xfId="36094" xr:uid="{00000000-0005-0000-0000-0000C81E0000}"/>
    <cellStyle name="Header2 23 15 2" xfId="36095" xr:uid="{00000000-0005-0000-0000-0000C91E0000}"/>
    <cellStyle name="Header2 23 15 3" xfId="36096" xr:uid="{00000000-0005-0000-0000-0000CA1E0000}"/>
    <cellStyle name="Header2 23 16" xfId="36097" xr:uid="{00000000-0005-0000-0000-0000CB1E0000}"/>
    <cellStyle name="Header2 23 16 2" xfId="36098" xr:uid="{00000000-0005-0000-0000-0000CC1E0000}"/>
    <cellStyle name="Header2 23 16 3" xfId="36099" xr:uid="{00000000-0005-0000-0000-0000CD1E0000}"/>
    <cellStyle name="Header2 23 17" xfId="36100" xr:uid="{00000000-0005-0000-0000-0000CE1E0000}"/>
    <cellStyle name="Header2 23 17 2" xfId="36101" xr:uid="{00000000-0005-0000-0000-0000CF1E0000}"/>
    <cellStyle name="Header2 23 17 3" xfId="36102" xr:uid="{00000000-0005-0000-0000-0000D01E0000}"/>
    <cellStyle name="Header2 23 18" xfId="36103" xr:uid="{00000000-0005-0000-0000-0000D11E0000}"/>
    <cellStyle name="Header2 23 2" xfId="36104" xr:uid="{00000000-0005-0000-0000-0000D21E0000}"/>
    <cellStyle name="Header2 23 2 2" xfId="36105" xr:uid="{00000000-0005-0000-0000-0000D31E0000}"/>
    <cellStyle name="Header2 23 2 3" xfId="36106" xr:uid="{00000000-0005-0000-0000-0000D41E0000}"/>
    <cellStyle name="Header2 23 3" xfId="36107" xr:uid="{00000000-0005-0000-0000-0000D51E0000}"/>
    <cellStyle name="Header2 23 3 2" xfId="36108" xr:uid="{00000000-0005-0000-0000-0000D61E0000}"/>
    <cellStyle name="Header2 23 3 3" xfId="36109" xr:uid="{00000000-0005-0000-0000-0000D71E0000}"/>
    <cellStyle name="Header2 23 4" xfId="36110" xr:uid="{00000000-0005-0000-0000-0000D81E0000}"/>
    <cellStyle name="Header2 23 4 2" xfId="36111" xr:uid="{00000000-0005-0000-0000-0000D91E0000}"/>
    <cellStyle name="Header2 23 4 3" xfId="36112" xr:uid="{00000000-0005-0000-0000-0000DA1E0000}"/>
    <cellStyle name="Header2 23 5" xfId="36113" xr:uid="{00000000-0005-0000-0000-0000DB1E0000}"/>
    <cellStyle name="Header2 23 5 2" xfId="36114" xr:uid="{00000000-0005-0000-0000-0000DC1E0000}"/>
    <cellStyle name="Header2 23 5 3" xfId="36115" xr:uid="{00000000-0005-0000-0000-0000DD1E0000}"/>
    <cellStyle name="Header2 23 6" xfId="36116" xr:uid="{00000000-0005-0000-0000-0000DE1E0000}"/>
    <cellStyle name="Header2 23 6 2" xfId="36117" xr:uid="{00000000-0005-0000-0000-0000DF1E0000}"/>
    <cellStyle name="Header2 23 6 3" xfId="36118" xr:uid="{00000000-0005-0000-0000-0000E01E0000}"/>
    <cellStyle name="Header2 23 7" xfId="36119" xr:uid="{00000000-0005-0000-0000-0000E11E0000}"/>
    <cellStyle name="Header2 23 7 2" xfId="36120" xr:uid="{00000000-0005-0000-0000-0000E21E0000}"/>
    <cellStyle name="Header2 23 7 3" xfId="36121" xr:uid="{00000000-0005-0000-0000-0000E31E0000}"/>
    <cellStyle name="Header2 23 8" xfId="36122" xr:uid="{00000000-0005-0000-0000-0000E41E0000}"/>
    <cellStyle name="Header2 23 8 2" xfId="36123" xr:uid="{00000000-0005-0000-0000-0000E51E0000}"/>
    <cellStyle name="Header2 23 8 3" xfId="36124" xr:uid="{00000000-0005-0000-0000-0000E61E0000}"/>
    <cellStyle name="Header2 23 9" xfId="36125" xr:uid="{00000000-0005-0000-0000-0000E71E0000}"/>
    <cellStyle name="Header2 23 9 2" xfId="36126" xr:uid="{00000000-0005-0000-0000-0000E81E0000}"/>
    <cellStyle name="Header2 23 9 3" xfId="36127" xr:uid="{00000000-0005-0000-0000-0000E91E0000}"/>
    <cellStyle name="Header2 24" xfId="36128" xr:uid="{00000000-0005-0000-0000-0000EA1E0000}"/>
    <cellStyle name="Header2 24 10" xfId="36129" xr:uid="{00000000-0005-0000-0000-0000EB1E0000}"/>
    <cellStyle name="Header2 24 10 2" xfId="36130" xr:uid="{00000000-0005-0000-0000-0000EC1E0000}"/>
    <cellStyle name="Header2 24 10 3" xfId="36131" xr:uid="{00000000-0005-0000-0000-0000ED1E0000}"/>
    <cellStyle name="Header2 24 11" xfId="36132" xr:uid="{00000000-0005-0000-0000-0000EE1E0000}"/>
    <cellStyle name="Header2 24 11 2" xfId="36133" xr:uid="{00000000-0005-0000-0000-0000EF1E0000}"/>
    <cellStyle name="Header2 24 11 3" xfId="36134" xr:uid="{00000000-0005-0000-0000-0000F01E0000}"/>
    <cellStyle name="Header2 24 12" xfId="36135" xr:uid="{00000000-0005-0000-0000-0000F11E0000}"/>
    <cellStyle name="Header2 24 12 2" xfId="36136" xr:uid="{00000000-0005-0000-0000-0000F21E0000}"/>
    <cellStyle name="Header2 24 12 3" xfId="36137" xr:uid="{00000000-0005-0000-0000-0000F31E0000}"/>
    <cellStyle name="Header2 24 13" xfId="36138" xr:uid="{00000000-0005-0000-0000-0000F41E0000}"/>
    <cellStyle name="Header2 24 13 2" xfId="36139" xr:uid="{00000000-0005-0000-0000-0000F51E0000}"/>
    <cellStyle name="Header2 24 13 3" xfId="36140" xr:uid="{00000000-0005-0000-0000-0000F61E0000}"/>
    <cellStyle name="Header2 24 14" xfId="36141" xr:uid="{00000000-0005-0000-0000-0000F71E0000}"/>
    <cellStyle name="Header2 24 14 2" xfId="36142" xr:uid="{00000000-0005-0000-0000-0000F81E0000}"/>
    <cellStyle name="Header2 24 14 3" xfId="36143" xr:uid="{00000000-0005-0000-0000-0000F91E0000}"/>
    <cellStyle name="Header2 24 15" xfId="36144" xr:uid="{00000000-0005-0000-0000-0000FA1E0000}"/>
    <cellStyle name="Header2 24 15 2" xfId="36145" xr:uid="{00000000-0005-0000-0000-0000FB1E0000}"/>
    <cellStyle name="Header2 24 15 3" xfId="36146" xr:uid="{00000000-0005-0000-0000-0000FC1E0000}"/>
    <cellStyle name="Header2 24 16" xfId="36147" xr:uid="{00000000-0005-0000-0000-0000FD1E0000}"/>
    <cellStyle name="Header2 24 16 2" xfId="36148" xr:uid="{00000000-0005-0000-0000-0000FE1E0000}"/>
    <cellStyle name="Header2 24 16 3" xfId="36149" xr:uid="{00000000-0005-0000-0000-0000FF1E0000}"/>
    <cellStyle name="Header2 24 17" xfId="36150" xr:uid="{00000000-0005-0000-0000-0000001F0000}"/>
    <cellStyle name="Header2 24 17 2" xfId="36151" xr:uid="{00000000-0005-0000-0000-0000011F0000}"/>
    <cellStyle name="Header2 24 17 3" xfId="36152" xr:uid="{00000000-0005-0000-0000-0000021F0000}"/>
    <cellStyle name="Header2 24 18" xfId="36153" xr:uid="{00000000-0005-0000-0000-0000031F0000}"/>
    <cellStyle name="Header2 24 2" xfId="36154" xr:uid="{00000000-0005-0000-0000-0000041F0000}"/>
    <cellStyle name="Header2 24 2 2" xfId="36155" xr:uid="{00000000-0005-0000-0000-0000051F0000}"/>
    <cellStyle name="Header2 24 2 3" xfId="36156" xr:uid="{00000000-0005-0000-0000-0000061F0000}"/>
    <cellStyle name="Header2 24 3" xfId="36157" xr:uid="{00000000-0005-0000-0000-0000071F0000}"/>
    <cellStyle name="Header2 24 3 2" xfId="36158" xr:uid="{00000000-0005-0000-0000-0000081F0000}"/>
    <cellStyle name="Header2 24 3 3" xfId="36159" xr:uid="{00000000-0005-0000-0000-0000091F0000}"/>
    <cellStyle name="Header2 24 4" xfId="36160" xr:uid="{00000000-0005-0000-0000-00000A1F0000}"/>
    <cellStyle name="Header2 24 4 2" xfId="36161" xr:uid="{00000000-0005-0000-0000-00000B1F0000}"/>
    <cellStyle name="Header2 24 4 3" xfId="36162" xr:uid="{00000000-0005-0000-0000-00000C1F0000}"/>
    <cellStyle name="Header2 24 5" xfId="36163" xr:uid="{00000000-0005-0000-0000-00000D1F0000}"/>
    <cellStyle name="Header2 24 5 2" xfId="36164" xr:uid="{00000000-0005-0000-0000-00000E1F0000}"/>
    <cellStyle name="Header2 24 5 3" xfId="36165" xr:uid="{00000000-0005-0000-0000-00000F1F0000}"/>
    <cellStyle name="Header2 24 6" xfId="36166" xr:uid="{00000000-0005-0000-0000-0000101F0000}"/>
    <cellStyle name="Header2 24 6 2" xfId="36167" xr:uid="{00000000-0005-0000-0000-0000111F0000}"/>
    <cellStyle name="Header2 24 6 3" xfId="36168" xr:uid="{00000000-0005-0000-0000-0000121F0000}"/>
    <cellStyle name="Header2 24 7" xfId="36169" xr:uid="{00000000-0005-0000-0000-0000131F0000}"/>
    <cellStyle name="Header2 24 7 2" xfId="36170" xr:uid="{00000000-0005-0000-0000-0000141F0000}"/>
    <cellStyle name="Header2 24 7 3" xfId="36171" xr:uid="{00000000-0005-0000-0000-0000151F0000}"/>
    <cellStyle name="Header2 24 8" xfId="36172" xr:uid="{00000000-0005-0000-0000-0000161F0000}"/>
    <cellStyle name="Header2 24 8 2" xfId="36173" xr:uid="{00000000-0005-0000-0000-0000171F0000}"/>
    <cellStyle name="Header2 24 8 3" xfId="36174" xr:uid="{00000000-0005-0000-0000-0000181F0000}"/>
    <cellStyle name="Header2 24 9" xfId="36175" xr:uid="{00000000-0005-0000-0000-0000191F0000}"/>
    <cellStyle name="Header2 24 9 2" xfId="36176" xr:uid="{00000000-0005-0000-0000-00001A1F0000}"/>
    <cellStyle name="Header2 24 9 3" xfId="36177" xr:uid="{00000000-0005-0000-0000-00001B1F0000}"/>
    <cellStyle name="Header2 25" xfId="36178" xr:uid="{00000000-0005-0000-0000-00001C1F0000}"/>
    <cellStyle name="Header2 25 10" xfId="36179" xr:uid="{00000000-0005-0000-0000-00001D1F0000}"/>
    <cellStyle name="Header2 25 10 2" xfId="36180" xr:uid="{00000000-0005-0000-0000-00001E1F0000}"/>
    <cellStyle name="Header2 25 10 3" xfId="36181" xr:uid="{00000000-0005-0000-0000-00001F1F0000}"/>
    <cellStyle name="Header2 25 11" xfId="36182" xr:uid="{00000000-0005-0000-0000-0000201F0000}"/>
    <cellStyle name="Header2 25 11 2" xfId="36183" xr:uid="{00000000-0005-0000-0000-0000211F0000}"/>
    <cellStyle name="Header2 25 11 3" xfId="36184" xr:uid="{00000000-0005-0000-0000-0000221F0000}"/>
    <cellStyle name="Header2 25 12" xfId="36185" xr:uid="{00000000-0005-0000-0000-0000231F0000}"/>
    <cellStyle name="Header2 25 12 2" xfId="36186" xr:uid="{00000000-0005-0000-0000-0000241F0000}"/>
    <cellStyle name="Header2 25 12 3" xfId="36187" xr:uid="{00000000-0005-0000-0000-0000251F0000}"/>
    <cellStyle name="Header2 25 13" xfId="36188" xr:uid="{00000000-0005-0000-0000-0000261F0000}"/>
    <cellStyle name="Header2 25 13 2" xfId="36189" xr:uid="{00000000-0005-0000-0000-0000271F0000}"/>
    <cellStyle name="Header2 25 13 3" xfId="36190" xr:uid="{00000000-0005-0000-0000-0000281F0000}"/>
    <cellStyle name="Header2 25 14" xfId="36191" xr:uid="{00000000-0005-0000-0000-0000291F0000}"/>
    <cellStyle name="Header2 25 14 2" xfId="36192" xr:uid="{00000000-0005-0000-0000-00002A1F0000}"/>
    <cellStyle name="Header2 25 14 3" xfId="36193" xr:uid="{00000000-0005-0000-0000-00002B1F0000}"/>
    <cellStyle name="Header2 25 15" xfId="36194" xr:uid="{00000000-0005-0000-0000-00002C1F0000}"/>
    <cellStyle name="Header2 25 15 2" xfId="36195" xr:uid="{00000000-0005-0000-0000-00002D1F0000}"/>
    <cellStyle name="Header2 25 15 3" xfId="36196" xr:uid="{00000000-0005-0000-0000-00002E1F0000}"/>
    <cellStyle name="Header2 25 16" xfId="36197" xr:uid="{00000000-0005-0000-0000-00002F1F0000}"/>
    <cellStyle name="Header2 25 16 2" xfId="36198" xr:uid="{00000000-0005-0000-0000-0000301F0000}"/>
    <cellStyle name="Header2 25 16 3" xfId="36199" xr:uid="{00000000-0005-0000-0000-0000311F0000}"/>
    <cellStyle name="Header2 25 17" xfId="36200" xr:uid="{00000000-0005-0000-0000-0000321F0000}"/>
    <cellStyle name="Header2 25 17 2" xfId="36201" xr:uid="{00000000-0005-0000-0000-0000331F0000}"/>
    <cellStyle name="Header2 25 17 3" xfId="36202" xr:uid="{00000000-0005-0000-0000-0000341F0000}"/>
    <cellStyle name="Header2 25 18" xfId="36203" xr:uid="{00000000-0005-0000-0000-0000351F0000}"/>
    <cellStyle name="Header2 25 2" xfId="36204" xr:uid="{00000000-0005-0000-0000-0000361F0000}"/>
    <cellStyle name="Header2 25 2 2" xfId="36205" xr:uid="{00000000-0005-0000-0000-0000371F0000}"/>
    <cellStyle name="Header2 25 2 3" xfId="36206" xr:uid="{00000000-0005-0000-0000-0000381F0000}"/>
    <cellStyle name="Header2 25 3" xfId="36207" xr:uid="{00000000-0005-0000-0000-0000391F0000}"/>
    <cellStyle name="Header2 25 3 2" xfId="36208" xr:uid="{00000000-0005-0000-0000-00003A1F0000}"/>
    <cellStyle name="Header2 25 3 3" xfId="36209" xr:uid="{00000000-0005-0000-0000-00003B1F0000}"/>
    <cellStyle name="Header2 25 4" xfId="36210" xr:uid="{00000000-0005-0000-0000-00003C1F0000}"/>
    <cellStyle name="Header2 25 4 2" xfId="36211" xr:uid="{00000000-0005-0000-0000-00003D1F0000}"/>
    <cellStyle name="Header2 25 4 3" xfId="36212" xr:uid="{00000000-0005-0000-0000-00003E1F0000}"/>
    <cellStyle name="Header2 25 5" xfId="36213" xr:uid="{00000000-0005-0000-0000-00003F1F0000}"/>
    <cellStyle name="Header2 25 5 2" xfId="36214" xr:uid="{00000000-0005-0000-0000-0000401F0000}"/>
    <cellStyle name="Header2 25 5 3" xfId="36215" xr:uid="{00000000-0005-0000-0000-0000411F0000}"/>
    <cellStyle name="Header2 25 6" xfId="36216" xr:uid="{00000000-0005-0000-0000-0000421F0000}"/>
    <cellStyle name="Header2 25 6 2" xfId="36217" xr:uid="{00000000-0005-0000-0000-0000431F0000}"/>
    <cellStyle name="Header2 25 6 3" xfId="36218" xr:uid="{00000000-0005-0000-0000-0000441F0000}"/>
    <cellStyle name="Header2 25 7" xfId="36219" xr:uid="{00000000-0005-0000-0000-0000451F0000}"/>
    <cellStyle name="Header2 25 7 2" xfId="36220" xr:uid="{00000000-0005-0000-0000-0000461F0000}"/>
    <cellStyle name="Header2 25 7 3" xfId="36221" xr:uid="{00000000-0005-0000-0000-0000471F0000}"/>
    <cellStyle name="Header2 25 8" xfId="36222" xr:uid="{00000000-0005-0000-0000-0000481F0000}"/>
    <cellStyle name="Header2 25 8 2" xfId="36223" xr:uid="{00000000-0005-0000-0000-0000491F0000}"/>
    <cellStyle name="Header2 25 8 3" xfId="36224" xr:uid="{00000000-0005-0000-0000-00004A1F0000}"/>
    <cellStyle name="Header2 25 9" xfId="36225" xr:uid="{00000000-0005-0000-0000-00004B1F0000}"/>
    <cellStyle name="Header2 25 9 2" xfId="36226" xr:uid="{00000000-0005-0000-0000-00004C1F0000}"/>
    <cellStyle name="Header2 25 9 3" xfId="36227" xr:uid="{00000000-0005-0000-0000-00004D1F0000}"/>
    <cellStyle name="Header2 26" xfId="36228" xr:uid="{00000000-0005-0000-0000-00004E1F0000}"/>
    <cellStyle name="Header2 26 10" xfId="36229" xr:uid="{00000000-0005-0000-0000-00004F1F0000}"/>
    <cellStyle name="Header2 26 10 2" xfId="36230" xr:uid="{00000000-0005-0000-0000-0000501F0000}"/>
    <cellStyle name="Header2 26 10 3" xfId="36231" xr:uid="{00000000-0005-0000-0000-0000511F0000}"/>
    <cellStyle name="Header2 26 11" xfId="36232" xr:uid="{00000000-0005-0000-0000-0000521F0000}"/>
    <cellStyle name="Header2 26 11 2" xfId="36233" xr:uid="{00000000-0005-0000-0000-0000531F0000}"/>
    <cellStyle name="Header2 26 11 3" xfId="36234" xr:uid="{00000000-0005-0000-0000-0000541F0000}"/>
    <cellStyle name="Header2 26 12" xfId="36235" xr:uid="{00000000-0005-0000-0000-0000551F0000}"/>
    <cellStyle name="Header2 26 12 2" xfId="36236" xr:uid="{00000000-0005-0000-0000-0000561F0000}"/>
    <cellStyle name="Header2 26 12 3" xfId="36237" xr:uid="{00000000-0005-0000-0000-0000571F0000}"/>
    <cellStyle name="Header2 26 13" xfId="36238" xr:uid="{00000000-0005-0000-0000-0000581F0000}"/>
    <cellStyle name="Header2 26 13 2" xfId="36239" xr:uid="{00000000-0005-0000-0000-0000591F0000}"/>
    <cellStyle name="Header2 26 13 3" xfId="36240" xr:uid="{00000000-0005-0000-0000-00005A1F0000}"/>
    <cellStyle name="Header2 26 14" xfId="36241" xr:uid="{00000000-0005-0000-0000-00005B1F0000}"/>
    <cellStyle name="Header2 26 14 2" xfId="36242" xr:uid="{00000000-0005-0000-0000-00005C1F0000}"/>
    <cellStyle name="Header2 26 14 3" xfId="36243" xr:uid="{00000000-0005-0000-0000-00005D1F0000}"/>
    <cellStyle name="Header2 26 15" xfId="36244" xr:uid="{00000000-0005-0000-0000-00005E1F0000}"/>
    <cellStyle name="Header2 26 15 2" xfId="36245" xr:uid="{00000000-0005-0000-0000-00005F1F0000}"/>
    <cellStyle name="Header2 26 15 3" xfId="36246" xr:uid="{00000000-0005-0000-0000-0000601F0000}"/>
    <cellStyle name="Header2 26 16" xfId="36247" xr:uid="{00000000-0005-0000-0000-0000611F0000}"/>
    <cellStyle name="Header2 26 16 2" xfId="36248" xr:uid="{00000000-0005-0000-0000-0000621F0000}"/>
    <cellStyle name="Header2 26 16 3" xfId="36249" xr:uid="{00000000-0005-0000-0000-0000631F0000}"/>
    <cellStyle name="Header2 26 17" xfId="36250" xr:uid="{00000000-0005-0000-0000-0000641F0000}"/>
    <cellStyle name="Header2 26 17 2" xfId="36251" xr:uid="{00000000-0005-0000-0000-0000651F0000}"/>
    <cellStyle name="Header2 26 17 3" xfId="36252" xr:uid="{00000000-0005-0000-0000-0000661F0000}"/>
    <cellStyle name="Header2 26 18" xfId="36253" xr:uid="{00000000-0005-0000-0000-0000671F0000}"/>
    <cellStyle name="Header2 26 2" xfId="36254" xr:uid="{00000000-0005-0000-0000-0000681F0000}"/>
    <cellStyle name="Header2 26 2 2" xfId="36255" xr:uid="{00000000-0005-0000-0000-0000691F0000}"/>
    <cellStyle name="Header2 26 2 3" xfId="36256" xr:uid="{00000000-0005-0000-0000-00006A1F0000}"/>
    <cellStyle name="Header2 26 3" xfId="36257" xr:uid="{00000000-0005-0000-0000-00006B1F0000}"/>
    <cellStyle name="Header2 26 3 2" xfId="36258" xr:uid="{00000000-0005-0000-0000-00006C1F0000}"/>
    <cellStyle name="Header2 26 3 3" xfId="36259" xr:uid="{00000000-0005-0000-0000-00006D1F0000}"/>
    <cellStyle name="Header2 26 4" xfId="36260" xr:uid="{00000000-0005-0000-0000-00006E1F0000}"/>
    <cellStyle name="Header2 26 4 2" xfId="36261" xr:uid="{00000000-0005-0000-0000-00006F1F0000}"/>
    <cellStyle name="Header2 26 4 3" xfId="36262" xr:uid="{00000000-0005-0000-0000-0000701F0000}"/>
    <cellStyle name="Header2 26 5" xfId="36263" xr:uid="{00000000-0005-0000-0000-0000711F0000}"/>
    <cellStyle name="Header2 26 5 2" xfId="36264" xr:uid="{00000000-0005-0000-0000-0000721F0000}"/>
    <cellStyle name="Header2 26 5 3" xfId="36265" xr:uid="{00000000-0005-0000-0000-0000731F0000}"/>
    <cellStyle name="Header2 26 6" xfId="36266" xr:uid="{00000000-0005-0000-0000-0000741F0000}"/>
    <cellStyle name="Header2 26 6 2" xfId="36267" xr:uid="{00000000-0005-0000-0000-0000751F0000}"/>
    <cellStyle name="Header2 26 6 3" xfId="36268" xr:uid="{00000000-0005-0000-0000-0000761F0000}"/>
    <cellStyle name="Header2 26 7" xfId="36269" xr:uid="{00000000-0005-0000-0000-0000771F0000}"/>
    <cellStyle name="Header2 26 7 2" xfId="36270" xr:uid="{00000000-0005-0000-0000-0000781F0000}"/>
    <cellStyle name="Header2 26 7 3" xfId="36271" xr:uid="{00000000-0005-0000-0000-0000791F0000}"/>
    <cellStyle name="Header2 26 8" xfId="36272" xr:uid="{00000000-0005-0000-0000-00007A1F0000}"/>
    <cellStyle name="Header2 26 8 2" xfId="36273" xr:uid="{00000000-0005-0000-0000-00007B1F0000}"/>
    <cellStyle name="Header2 26 8 3" xfId="36274" xr:uid="{00000000-0005-0000-0000-00007C1F0000}"/>
    <cellStyle name="Header2 26 9" xfId="36275" xr:uid="{00000000-0005-0000-0000-00007D1F0000}"/>
    <cellStyle name="Header2 26 9 2" xfId="36276" xr:uid="{00000000-0005-0000-0000-00007E1F0000}"/>
    <cellStyle name="Header2 26 9 3" xfId="36277" xr:uid="{00000000-0005-0000-0000-00007F1F0000}"/>
    <cellStyle name="Header2 27" xfId="36278" xr:uid="{00000000-0005-0000-0000-0000801F0000}"/>
    <cellStyle name="Header2 27 10" xfId="36279" xr:uid="{00000000-0005-0000-0000-0000811F0000}"/>
    <cellStyle name="Header2 27 10 2" xfId="36280" xr:uid="{00000000-0005-0000-0000-0000821F0000}"/>
    <cellStyle name="Header2 27 10 3" xfId="36281" xr:uid="{00000000-0005-0000-0000-0000831F0000}"/>
    <cellStyle name="Header2 27 11" xfId="36282" xr:uid="{00000000-0005-0000-0000-0000841F0000}"/>
    <cellStyle name="Header2 27 11 2" xfId="36283" xr:uid="{00000000-0005-0000-0000-0000851F0000}"/>
    <cellStyle name="Header2 27 11 3" xfId="36284" xr:uid="{00000000-0005-0000-0000-0000861F0000}"/>
    <cellStyle name="Header2 27 12" xfId="36285" xr:uid="{00000000-0005-0000-0000-0000871F0000}"/>
    <cellStyle name="Header2 27 12 2" xfId="36286" xr:uid="{00000000-0005-0000-0000-0000881F0000}"/>
    <cellStyle name="Header2 27 12 3" xfId="36287" xr:uid="{00000000-0005-0000-0000-0000891F0000}"/>
    <cellStyle name="Header2 27 13" xfId="36288" xr:uid="{00000000-0005-0000-0000-00008A1F0000}"/>
    <cellStyle name="Header2 27 13 2" xfId="36289" xr:uid="{00000000-0005-0000-0000-00008B1F0000}"/>
    <cellStyle name="Header2 27 13 3" xfId="36290" xr:uid="{00000000-0005-0000-0000-00008C1F0000}"/>
    <cellStyle name="Header2 27 14" xfId="36291" xr:uid="{00000000-0005-0000-0000-00008D1F0000}"/>
    <cellStyle name="Header2 27 14 2" xfId="36292" xr:uid="{00000000-0005-0000-0000-00008E1F0000}"/>
    <cellStyle name="Header2 27 14 3" xfId="36293" xr:uid="{00000000-0005-0000-0000-00008F1F0000}"/>
    <cellStyle name="Header2 27 15" xfId="36294" xr:uid="{00000000-0005-0000-0000-0000901F0000}"/>
    <cellStyle name="Header2 27 15 2" xfId="36295" xr:uid="{00000000-0005-0000-0000-0000911F0000}"/>
    <cellStyle name="Header2 27 15 3" xfId="36296" xr:uid="{00000000-0005-0000-0000-0000921F0000}"/>
    <cellStyle name="Header2 27 16" xfId="36297" xr:uid="{00000000-0005-0000-0000-0000931F0000}"/>
    <cellStyle name="Header2 27 16 2" xfId="36298" xr:uid="{00000000-0005-0000-0000-0000941F0000}"/>
    <cellStyle name="Header2 27 16 3" xfId="36299" xr:uid="{00000000-0005-0000-0000-0000951F0000}"/>
    <cellStyle name="Header2 27 17" xfId="36300" xr:uid="{00000000-0005-0000-0000-0000961F0000}"/>
    <cellStyle name="Header2 27 17 2" xfId="36301" xr:uid="{00000000-0005-0000-0000-0000971F0000}"/>
    <cellStyle name="Header2 27 17 3" xfId="36302" xr:uid="{00000000-0005-0000-0000-0000981F0000}"/>
    <cellStyle name="Header2 27 18" xfId="36303" xr:uid="{00000000-0005-0000-0000-0000991F0000}"/>
    <cellStyle name="Header2 27 2" xfId="36304" xr:uid="{00000000-0005-0000-0000-00009A1F0000}"/>
    <cellStyle name="Header2 27 2 2" xfId="36305" xr:uid="{00000000-0005-0000-0000-00009B1F0000}"/>
    <cellStyle name="Header2 27 2 3" xfId="36306" xr:uid="{00000000-0005-0000-0000-00009C1F0000}"/>
    <cellStyle name="Header2 27 3" xfId="36307" xr:uid="{00000000-0005-0000-0000-00009D1F0000}"/>
    <cellStyle name="Header2 27 3 2" xfId="36308" xr:uid="{00000000-0005-0000-0000-00009E1F0000}"/>
    <cellStyle name="Header2 27 3 3" xfId="36309" xr:uid="{00000000-0005-0000-0000-00009F1F0000}"/>
    <cellStyle name="Header2 27 4" xfId="36310" xr:uid="{00000000-0005-0000-0000-0000A01F0000}"/>
    <cellStyle name="Header2 27 4 2" xfId="36311" xr:uid="{00000000-0005-0000-0000-0000A11F0000}"/>
    <cellStyle name="Header2 27 4 3" xfId="36312" xr:uid="{00000000-0005-0000-0000-0000A21F0000}"/>
    <cellStyle name="Header2 27 5" xfId="36313" xr:uid="{00000000-0005-0000-0000-0000A31F0000}"/>
    <cellStyle name="Header2 27 5 2" xfId="36314" xr:uid="{00000000-0005-0000-0000-0000A41F0000}"/>
    <cellStyle name="Header2 27 5 3" xfId="36315" xr:uid="{00000000-0005-0000-0000-0000A51F0000}"/>
    <cellStyle name="Header2 27 6" xfId="36316" xr:uid="{00000000-0005-0000-0000-0000A61F0000}"/>
    <cellStyle name="Header2 27 6 2" xfId="36317" xr:uid="{00000000-0005-0000-0000-0000A71F0000}"/>
    <cellStyle name="Header2 27 6 3" xfId="36318" xr:uid="{00000000-0005-0000-0000-0000A81F0000}"/>
    <cellStyle name="Header2 27 7" xfId="36319" xr:uid="{00000000-0005-0000-0000-0000A91F0000}"/>
    <cellStyle name="Header2 27 7 2" xfId="36320" xr:uid="{00000000-0005-0000-0000-0000AA1F0000}"/>
    <cellStyle name="Header2 27 7 3" xfId="36321" xr:uid="{00000000-0005-0000-0000-0000AB1F0000}"/>
    <cellStyle name="Header2 27 8" xfId="36322" xr:uid="{00000000-0005-0000-0000-0000AC1F0000}"/>
    <cellStyle name="Header2 27 8 2" xfId="36323" xr:uid="{00000000-0005-0000-0000-0000AD1F0000}"/>
    <cellStyle name="Header2 27 8 3" xfId="36324" xr:uid="{00000000-0005-0000-0000-0000AE1F0000}"/>
    <cellStyle name="Header2 27 9" xfId="36325" xr:uid="{00000000-0005-0000-0000-0000AF1F0000}"/>
    <cellStyle name="Header2 27 9 2" xfId="36326" xr:uid="{00000000-0005-0000-0000-0000B01F0000}"/>
    <cellStyle name="Header2 27 9 3" xfId="36327" xr:uid="{00000000-0005-0000-0000-0000B11F0000}"/>
    <cellStyle name="Header2 28" xfId="36328" xr:uid="{00000000-0005-0000-0000-0000B21F0000}"/>
    <cellStyle name="Header2 28 10" xfId="36329" xr:uid="{00000000-0005-0000-0000-0000B31F0000}"/>
    <cellStyle name="Header2 28 10 2" xfId="36330" xr:uid="{00000000-0005-0000-0000-0000B41F0000}"/>
    <cellStyle name="Header2 28 10 3" xfId="36331" xr:uid="{00000000-0005-0000-0000-0000B51F0000}"/>
    <cellStyle name="Header2 28 11" xfId="36332" xr:uid="{00000000-0005-0000-0000-0000B61F0000}"/>
    <cellStyle name="Header2 28 11 2" xfId="36333" xr:uid="{00000000-0005-0000-0000-0000B71F0000}"/>
    <cellStyle name="Header2 28 11 3" xfId="36334" xr:uid="{00000000-0005-0000-0000-0000B81F0000}"/>
    <cellStyle name="Header2 28 12" xfId="36335" xr:uid="{00000000-0005-0000-0000-0000B91F0000}"/>
    <cellStyle name="Header2 28 12 2" xfId="36336" xr:uid="{00000000-0005-0000-0000-0000BA1F0000}"/>
    <cellStyle name="Header2 28 12 3" xfId="36337" xr:uid="{00000000-0005-0000-0000-0000BB1F0000}"/>
    <cellStyle name="Header2 28 13" xfId="36338" xr:uid="{00000000-0005-0000-0000-0000BC1F0000}"/>
    <cellStyle name="Header2 28 13 2" xfId="36339" xr:uid="{00000000-0005-0000-0000-0000BD1F0000}"/>
    <cellStyle name="Header2 28 13 3" xfId="36340" xr:uid="{00000000-0005-0000-0000-0000BE1F0000}"/>
    <cellStyle name="Header2 28 14" xfId="36341" xr:uid="{00000000-0005-0000-0000-0000BF1F0000}"/>
    <cellStyle name="Header2 28 14 2" xfId="36342" xr:uid="{00000000-0005-0000-0000-0000C01F0000}"/>
    <cellStyle name="Header2 28 14 3" xfId="36343" xr:uid="{00000000-0005-0000-0000-0000C11F0000}"/>
    <cellStyle name="Header2 28 15" xfId="36344" xr:uid="{00000000-0005-0000-0000-0000C21F0000}"/>
    <cellStyle name="Header2 28 15 2" xfId="36345" xr:uid="{00000000-0005-0000-0000-0000C31F0000}"/>
    <cellStyle name="Header2 28 15 3" xfId="36346" xr:uid="{00000000-0005-0000-0000-0000C41F0000}"/>
    <cellStyle name="Header2 28 16" xfId="36347" xr:uid="{00000000-0005-0000-0000-0000C51F0000}"/>
    <cellStyle name="Header2 28 16 2" xfId="36348" xr:uid="{00000000-0005-0000-0000-0000C61F0000}"/>
    <cellStyle name="Header2 28 16 3" xfId="36349" xr:uid="{00000000-0005-0000-0000-0000C71F0000}"/>
    <cellStyle name="Header2 28 17" xfId="36350" xr:uid="{00000000-0005-0000-0000-0000C81F0000}"/>
    <cellStyle name="Header2 28 17 2" xfId="36351" xr:uid="{00000000-0005-0000-0000-0000C91F0000}"/>
    <cellStyle name="Header2 28 17 3" xfId="36352" xr:uid="{00000000-0005-0000-0000-0000CA1F0000}"/>
    <cellStyle name="Header2 28 18" xfId="36353" xr:uid="{00000000-0005-0000-0000-0000CB1F0000}"/>
    <cellStyle name="Header2 28 2" xfId="36354" xr:uid="{00000000-0005-0000-0000-0000CC1F0000}"/>
    <cellStyle name="Header2 28 2 2" xfId="36355" xr:uid="{00000000-0005-0000-0000-0000CD1F0000}"/>
    <cellStyle name="Header2 28 2 3" xfId="36356" xr:uid="{00000000-0005-0000-0000-0000CE1F0000}"/>
    <cellStyle name="Header2 28 3" xfId="36357" xr:uid="{00000000-0005-0000-0000-0000CF1F0000}"/>
    <cellStyle name="Header2 28 3 2" xfId="36358" xr:uid="{00000000-0005-0000-0000-0000D01F0000}"/>
    <cellStyle name="Header2 28 3 3" xfId="36359" xr:uid="{00000000-0005-0000-0000-0000D11F0000}"/>
    <cellStyle name="Header2 28 4" xfId="36360" xr:uid="{00000000-0005-0000-0000-0000D21F0000}"/>
    <cellStyle name="Header2 28 4 2" xfId="36361" xr:uid="{00000000-0005-0000-0000-0000D31F0000}"/>
    <cellStyle name="Header2 28 4 3" xfId="36362" xr:uid="{00000000-0005-0000-0000-0000D41F0000}"/>
    <cellStyle name="Header2 28 5" xfId="36363" xr:uid="{00000000-0005-0000-0000-0000D51F0000}"/>
    <cellStyle name="Header2 28 5 2" xfId="36364" xr:uid="{00000000-0005-0000-0000-0000D61F0000}"/>
    <cellStyle name="Header2 28 5 3" xfId="36365" xr:uid="{00000000-0005-0000-0000-0000D71F0000}"/>
    <cellStyle name="Header2 28 6" xfId="36366" xr:uid="{00000000-0005-0000-0000-0000D81F0000}"/>
    <cellStyle name="Header2 28 6 2" xfId="36367" xr:uid="{00000000-0005-0000-0000-0000D91F0000}"/>
    <cellStyle name="Header2 28 6 3" xfId="36368" xr:uid="{00000000-0005-0000-0000-0000DA1F0000}"/>
    <cellStyle name="Header2 28 7" xfId="36369" xr:uid="{00000000-0005-0000-0000-0000DB1F0000}"/>
    <cellStyle name="Header2 28 7 2" xfId="36370" xr:uid="{00000000-0005-0000-0000-0000DC1F0000}"/>
    <cellStyle name="Header2 28 7 3" xfId="36371" xr:uid="{00000000-0005-0000-0000-0000DD1F0000}"/>
    <cellStyle name="Header2 28 8" xfId="36372" xr:uid="{00000000-0005-0000-0000-0000DE1F0000}"/>
    <cellStyle name="Header2 28 8 2" xfId="36373" xr:uid="{00000000-0005-0000-0000-0000DF1F0000}"/>
    <cellStyle name="Header2 28 8 3" xfId="36374" xr:uid="{00000000-0005-0000-0000-0000E01F0000}"/>
    <cellStyle name="Header2 28 9" xfId="36375" xr:uid="{00000000-0005-0000-0000-0000E11F0000}"/>
    <cellStyle name="Header2 28 9 2" xfId="36376" xr:uid="{00000000-0005-0000-0000-0000E21F0000}"/>
    <cellStyle name="Header2 28 9 3" xfId="36377" xr:uid="{00000000-0005-0000-0000-0000E31F0000}"/>
    <cellStyle name="Header2 29" xfId="36378" xr:uid="{00000000-0005-0000-0000-0000E41F0000}"/>
    <cellStyle name="Header2 29 10" xfId="36379" xr:uid="{00000000-0005-0000-0000-0000E51F0000}"/>
    <cellStyle name="Header2 29 10 2" xfId="36380" xr:uid="{00000000-0005-0000-0000-0000E61F0000}"/>
    <cellStyle name="Header2 29 10 3" xfId="36381" xr:uid="{00000000-0005-0000-0000-0000E71F0000}"/>
    <cellStyle name="Header2 29 11" xfId="36382" xr:uid="{00000000-0005-0000-0000-0000E81F0000}"/>
    <cellStyle name="Header2 29 11 2" xfId="36383" xr:uid="{00000000-0005-0000-0000-0000E91F0000}"/>
    <cellStyle name="Header2 29 11 3" xfId="36384" xr:uid="{00000000-0005-0000-0000-0000EA1F0000}"/>
    <cellStyle name="Header2 29 12" xfId="36385" xr:uid="{00000000-0005-0000-0000-0000EB1F0000}"/>
    <cellStyle name="Header2 29 12 2" xfId="36386" xr:uid="{00000000-0005-0000-0000-0000EC1F0000}"/>
    <cellStyle name="Header2 29 12 3" xfId="36387" xr:uid="{00000000-0005-0000-0000-0000ED1F0000}"/>
    <cellStyle name="Header2 29 13" xfId="36388" xr:uid="{00000000-0005-0000-0000-0000EE1F0000}"/>
    <cellStyle name="Header2 29 13 2" xfId="36389" xr:uid="{00000000-0005-0000-0000-0000EF1F0000}"/>
    <cellStyle name="Header2 29 13 3" xfId="36390" xr:uid="{00000000-0005-0000-0000-0000F01F0000}"/>
    <cellStyle name="Header2 29 14" xfId="36391" xr:uid="{00000000-0005-0000-0000-0000F11F0000}"/>
    <cellStyle name="Header2 29 14 2" xfId="36392" xr:uid="{00000000-0005-0000-0000-0000F21F0000}"/>
    <cellStyle name="Header2 29 14 3" xfId="36393" xr:uid="{00000000-0005-0000-0000-0000F31F0000}"/>
    <cellStyle name="Header2 29 15" xfId="36394" xr:uid="{00000000-0005-0000-0000-0000F41F0000}"/>
    <cellStyle name="Header2 29 15 2" xfId="36395" xr:uid="{00000000-0005-0000-0000-0000F51F0000}"/>
    <cellStyle name="Header2 29 15 3" xfId="36396" xr:uid="{00000000-0005-0000-0000-0000F61F0000}"/>
    <cellStyle name="Header2 29 16" xfId="36397" xr:uid="{00000000-0005-0000-0000-0000F71F0000}"/>
    <cellStyle name="Header2 29 16 2" xfId="36398" xr:uid="{00000000-0005-0000-0000-0000F81F0000}"/>
    <cellStyle name="Header2 29 16 3" xfId="36399" xr:uid="{00000000-0005-0000-0000-0000F91F0000}"/>
    <cellStyle name="Header2 29 17" xfId="36400" xr:uid="{00000000-0005-0000-0000-0000FA1F0000}"/>
    <cellStyle name="Header2 29 17 2" xfId="36401" xr:uid="{00000000-0005-0000-0000-0000FB1F0000}"/>
    <cellStyle name="Header2 29 17 3" xfId="36402" xr:uid="{00000000-0005-0000-0000-0000FC1F0000}"/>
    <cellStyle name="Header2 29 18" xfId="36403" xr:uid="{00000000-0005-0000-0000-0000FD1F0000}"/>
    <cellStyle name="Header2 29 2" xfId="36404" xr:uid="{00000000-0005-0000-0000-0000FE1F0000}"/>
    <cellStyle name="Header2 29 2 2" xfId="36405" xr:uid="{00000000-0005-0000-0000-0000FF1F0000}"/>
    <cellStyle name="Header2 29 2 3" xfId="36406" xr:uid="{00000000-0005-0000-0000-000000200000}"/>
    <cellStyle name="Header2 29 3" xfId="36407" xr:uid="{00000000-0005-0000-0000-000001200000}"/>
    <cellStyle name="Header2 29 3 2" xfId="36408" xr:uid="{00000000-0005-0000-0000-000002200000}"/>
    <cellStyle name="Header2 29 3 3" xfId="36409" xr:uid="{00000000-0005-0000-0000-000003200000}"/>
    <cellStyle name="Header2 29 4" xfId="36410" xr:uid="{00000000-0005-0000-0000-000004200000}"/>
    <cellStyle name="Header2 29 4 2" xfId="36411" xr:uid="{00000000-0005-0000-0000-000005200000}"/>
    <cellStyle name="Header2 29 4 3" xfId="36412" xr:uid="{00000000-0005-0000-0000-000006200000}"/>
    <cellStyle name="Header2 29 5" xfId="36413" xr:uid="{00000000-0005-0000-0000-000007200000}"/>
    <cellStyle name="Header2 29 5 2" xfId="36414" xr:uid="{00000000-0005-0000-0000-000008200000}"/>
    <cellStyle name="Header2 29 5 3" xfId="36415" xr:uid="{00000000-0005-0000-0000-000009200000}"/>
    <cellStyle name="Header2 29 6" xfId="36416" xr:uid="{00000000-0005-0000-0000-00000A200000}"/>
    <cellStyle name="Header2 29 6 2" xfId="36417" xr:uid="{00000000-0005-0000-0000-00000B200000}"/>
    <cellStyle name="Header2 29 6 3" xfId="36418" xr:uid="{00000000-0005-0000-0000-00000C200000}"/>
    <cellStyle name="Header2 29 7" xfId="36419" xr:uid="{00000000-0005-0000-0000-00000D200000}"/>
    <cellStyle name="Header2 29 7 2" xfId="36420" xr:uid="{00000000-0005-0000-0000-00000E200000}"/>
    <cellStyle name="Header2 29 7 3" xfId="36421" xr:uid="{00000000-0005-0000-0000-00000F200000}"/>
    <cellStyle name="Header2 29 8" xfId="36422" xr:uid="{00000000-0005-0000-0000-000010200000}"/>
    <cellStyle name="Header2 29 8 2" xfId="36423" xr:uid="{00000000-0005-0000-0000-000011200000}"/>
    <cellStyle name="Header2 29 8 3" xfId="36424" xr:uid="{00000000-0005-0000-0000-000012200000}"/>
    <cellStyle name="Header2 29 9" xfId="36425" xr:uid="{00000000-0005-0000-0000-000013200000}"/>
    <cellStyle name="Header2 29 9 2" xfId="36426" xr:uid="{00000000-0005-0000-0000-000014200000}"/>
    <cellStyle name="Header2 29 9 3" xfId="36427" xr:uid="{00000000-0005-0000-0000-000015200000}"/>
    <cellStyle name="Header2 3" xfId="36428" xr:uid="{00000000-0005-0000-0000-000016200000}"/>
    <cellStyle name="Header2 3 10" xfId="36429" xr:uid="{00000000-0005-0000-0000-000017200000}"/>
    <cellStyle name="Header2 3 10 2" xfId="36430" xr:uid="{00000000-0005-0000-0000-000018200000}"/>
    <cellStyle name="Header2 3 10 3" xfId="36431" xr:uid="{00000000-0005-0000-0000-000019200000}"/>
    <cellStyle name="Header2 3 11" xfId="36432" xr:uid="{00000000-0005-0000-0000-00001A200000}"/>
    <cellStyle name="Header2 3 11 2" xfId="36433" xr:uid="{00000000-0005-0000-0000-00001B200000}"/>
    <cellStyle name="Header2 3 11 3" xfId="36434" xr:uid="{00000000-0005-0000-0000-00001C200000}"/>
    <cellStyle name="Header2 3 12" xfId="36435" xr:uid="{00000000-0005-0000-0000-00001D200000}"/>
    <cellStyle name="Header2 3 12 2" xfId="36436" xr:uid="{00000000-0005-0000-0000-00001E200000}"/>
    <cellStyle name="Header2 3 12 3" xfId="36437" xr:uid="{00000000-0005-0000-0000-00001F200000}"/>
    <cellStyle name="Header2 3 13" xfId="36438" xr:uid="{00000000-0005-0000-0000-000020200000}"/>
    <cellStyle name="Header2 3 13 2" xfId="36439" xr:uid="{00000000-0005-0000-0000-000021200000}"/>
    <cellStyle name="Header2 3 13 3" xfId="36440" xr:uid="{00000000-0005-0000-0000-000022200000}"/>
    <cellStyle name="Header2 3 14" xfId="36441" xr:uid="{00000000-0005-0000-0000-000023200000}"/>
    <cellStyle name="Header2 3 14 2" xfId="36442" xr:uid="{00000000-0005-0000-0000-000024200000}"/>
    <cellStyle name="Header2 3 14 3" xfId="36443" xr:uid="{00000000-0005-0000-0000-000025200000}"/>
    <cellStyle name="Header2 3 15" xfId="36444" xr:uid="{00000000-0005-0000-0000-000026200000}"/>
    <cellStyle name="Header2 3 15 2" xfId="36445" xr:uid="{00000000-0005-0000-0000-000027200000}"/>
    <cellStyle name="Header2 3 15 3" xfId="36446" xr:uid="{00000000-0005-0000-0000-000028200000}"/>
    <cellStyle name="Header2 3 16" xfId="36447" xr:uid="{00000000-0005-0000-0000-000029200000}"/>
    <cellStyle name="Header2 3 16 2" xfId="36448" xr:uid="{00000000-0005-0000-0000-00002A200000}"/>
    <cellStyle name="Header2 3 16 3" xfId="36449" xr:uid="{00000000-0005-0000-0000-00002B200000}"/>
    <cellStyle name="Header2 3 17" xfId="36450" xr:uid="{00000000-0005-0000-0000-00002C200000}"/>
    <cellStyle name="Header2 3 17 2" xfId="36451" xr:uid="{00000000-0005-0000-0000-00002D200000}"/>
    <cellStyle name="Header2 3 17 3" xfId="36452" xr:uid="{00000000-0005-0000-0000-00002E200000}"/>
    <cellStyle name="Header2 3 18" xfId="36453" xr:uid="{00000000-0005-0000-0000-00002F200000}"/>
    <cellStyle name="Header2 3 2" xfId="36454" xr:uid="{00000000-0005-0000-0000-000030200000}"/>
    <cellStyle name="Header2 3 2 2" xfId="36455" xr:uid="{00000000-0005-0000-0000-000031200000}"/>
    <cellStyle name="Header2 3 2 3" xfId="36456" xr:uid="{00000000-0005-0000-0000-000032200000}"/>
    <cellStyle name="Header2 3 3" xfId="36457" xr:uid="{00000000-0005-0000-0000-000033200000}"/>
    <cellStyle name="Header2 3 3 2" xfId="36458" xr:uid="{00000000-0005-0000-0000-000034200000}"/>
    <cellStyle name="Header2 3 3 3" xfId="36459" xr:uid="{00000000-0005-0000-0000-000035200000}"/>
    <cellStyle name="Header2 3 4" xfId="36460" xr:uid="{00000000-0005-0000-0000-000036200000}"/>
    <cellStyle name="Header2 3 4 2" xfId="36461" xr:uid="{00000000-0005-0000-0000-000037200000}"/>
    <cellStyle name="Header2 3 4 3" xfId="36462" xr:uid="{00000000-0005-0000-0000-000038200000}"/>
    <cellStyle name="Header2 3 5" xfId="36463" xr:uid="{00000000-0005-0000-0000-000039200000}"/>
    <cellStyle name="Header2 3 5 2" xfId="36464" xr:uid="{00000000-0005-0000-0000-00003A200000}"/>
    <cellStyle name="Header2 3 5 3" xfId="36465" xr:uid="{00000000-0005-0000-0000-00003B200000}"/>
    <cellStyle name="Header2 3 6" xfId="36466" xr:uid="{00000000-0005-0000-0000-00003C200000}"/>
    <cellStyle name="Header2 3 6 2" xfId="36467" xr:uid="{00000000-0005-0000-0000-00003D200000}"/>
    <cellStyle name="Header2 3 6 3" xfId="36468" xr:uid="{00000000-0005-0000-0000-00003E200000}"/>
    <cellStyle name="Header2 3 7" xfId="36469" xr:uid="{00000000-0005-0000-0000-00003F200000}"/>
    <cellStyle name="Header2 3 7 2" xfId="36470" xr:uid="{00000000-0005-0000-0000-000040200000}"/>
    <cellStyle name="Header2 3 7 3" xfId="36471" xr:uid="{00000000-0005-0000-0000-000041200000}"/>
    <cellStyle name="Header2 3 8" xfId="36472" xr:uid="{00000000-0005-0000-0000-000042200000}"/>
    <cellStyle name="Header2 3 8 2" xfId="36473" xr:uid="{00000000-0005-0000-0000-000043200000}"/>
    <cellStyle name="Header2 3 8 3" xfId="36474" xr:uid="{00000000-0005-0000-0000-000044200000}"/>
    <cellStyle name="Header2 3 9" xfId="36475" xr:uid="{00000000-0005-0000-0000-000045200000}"/>
    <cellStyle name="Header2 3 9 2" xfId="36476" xr:uid="{00000000-0005-0000-0000-000046200000}"/>
    <cellStyle name="Header2 3 9 3" xfId="36477" xr:uid="{00000000-0005-0000-0000-000047200000}"/>
    <cellStyle name="Header2 30" xfId="36478" xr:uid="{00000000-0005-0000-0000-000048200000}"/>
    <cellStyle name="Header2 30 10" xfId="36479" xr:uid="{00000000-0005-0000-0000-000049200000}"/>
    <cellStyle name="Header2 30 10 2" xfId="36480" xr:uid="{00000000-0005-0000-0000-00004A200000}"/>
    <cellStyle name="Header2 30 10 3" xfId="36481" xr:uid="{00000000-0005-0000-0000-00004B200000}"/>
    <cellStyle name="Header2 30 11" xfId="36482" xr:uid="{00000000-0005-0000-0000-00004C200000}"/>
    <cellStyle name="Header2 30 11 2" xfId="36483" xr:uid="{00000000-0005-0000-0000-00004D200000}"/>
    <cellStyle name="Header2 30 11 3" xfId="36484" xr:uid="{00000000-0005-0000-0000-00004E200000}"/>
    <cellStyle name="Header2 30 12" xfId="36485" xr:uid="{00000000-0005-0000-0000-00004F200000}"/>
    <cellStyle name="Header2 30 12 2" xfId="36486" xr:uid="{00000000-0005-0000-0000-000050200000}"/>
    <cellStyle name="Header2 30 12 3" xfId="36487" xr:uid="{00000000-0005-0000-0000-000051200000}"/>
    <cellStyle name="Header2 30 13" xfId="36488" xr:uid="{00000000-0005-0000-0000-000052200000}"/>
    <cellStyle name="Header2 30 13 2" xfId="36489" xr:uid="{00000000-0005-0000-0000-000053200000}"/>
    <cellStyle name="Header2 30 13 3" xfId="36490" xr:uid="{00000000-0005-0000-0000-000054200000}"/>
    <cellStyle name="Header2 30 14" xfId="36491" xr:uid="{00000000-0005-0000-0000-000055200000}"/>
    <cellStyle name="Header2 30 14 2" xfId="36492" xr:uid="{00000000-0005-0000-0000-000056200000}"/>
    <cellStyle name="Header2 30 14 3" xfId="36493" xr:uid="{00000000-0005-0000-0000-000057200000}"/>
    <cellStyle name="Header2 30 15" xfId="36494" xr:uid="{00000000-0005-0000-0000-000058200000}"/>
    <cellStyle name="Header2 30 15 2" xfId="36495" xr:uid="{00000000-0005-0000-0000-000059200000}"/>
    <cellStyle name="Header2 30 15 3" xfId="36496" xr:uid="{00000000-0005-0000-0000-00005A200000}"/>
    <cellStyle name="Header2 30 16" xfId="36497" xr:uid="{00000000-0005-0000-0000-00005B200000}"/>
    <cellStyle name="Header2 30 16 2" xfId="36498" xr:uid="{00000000-0005-0000-0000-00005C200000}"/>
    <cellStyle name="Header2 30 16 3" xfId="36499" xr:uid="{00000000-0005-0000-0000-00005D200000}"/>
    <cellStyle name="Header2 30 17" xfId="36500" xr:uid="{00000000-0005-0000-0000-00005E200000}"/>
    <cellStyle name="Header2 30 17 2" xfId="36501" xr:uid="{00000000-0005-0000-0000-00005F200000}"/>
    <cellStyle name="Header2 30 17 3" xfId="36502" xr:uid="{00000000-0005-0000-0000-000060200000}"/>
    <cellStyle name="Header2 30 18" xfId="36503" xr:uid="{00000000-0005-0000-0000-000061200000}"/>
    <cellStyle name="Header2 30 2" xfId="36504" xr:uid="{00000000-0005-0000-0000-000062200000}"/>
    <cellStyle name="Header2 30 2 2" xfId="36505" xr:uid="{00000000-0005-0000-0000-000063200000}"/>
    <cellStyle name="Header2 30 2 3" xfId="36506" xr:uid="{00000000-0005-0000-0000-000064200000}"/>
    <cellStyle name="Header2 30 3" xfId="36507" xr:uid="{00000000-0005-0000-0000-000065200000}"/>
    <cellStyle name="Header2 30 3 2" xfId="36508" xr:uid="{00000000-0005-0000-0000-000066200000}"/>
    <cellStyle name="Header2 30 3 3" xfId="36509" xr:uid="{00000000-0005-0000-0000-000067200000}"/>
    <cellStyle name="Header2 30 4" xfId="36510" xr:uid="{00000000-0005-0000-0000-000068200000}"/>
    <cellStyle name="Header2 30 4 2" xfId="36511" xr:uid="{00000000-0005-0000-0000-000069200000}"/>
    <cellStyle name="Header2 30 4 3" xfId="36512" xr:uid="{00000000-0005-0000-0000-00006A200000}"/>
    <cellStyle name="Header2 30 5" xfId="36513" xr:uid="{00000000-0005-0000-0000-00006B200000}"/>
    <cellStyle name="Header2 30 5 2" xfId="36514" xr:uid="{00000000-0005-0000-0000-00006C200000}"/>
    <cellStyle name="Header2 30 5 3" xfId="36515" xr:uid="{00000000-0005-0000-0000-00006D200000}"/>
    <cellStyle name="Header2 30 6" xfId="36516" xr:uid="{00000000-0005-0000-0000-00006E200000}"/>
    <cellStyle name="Header2 30 6 2" xfId="36517" xr:uid="{00000000-0005-0000-0000-00006F200000}"/>
    <cellStyle name="Header2 30 6 3" xfId="36518" xr:uid="{00000000-0005-0000-0000-000070200000}"/>
    <cellStyle name="Header2 30 7" xfId="36519" xr:uid="{00000000-0005-0000-0000-000071200000}"/>
    <cellStyle name="Header2 30 7 2" xfId="36520" xr:uid="{00000000-0005-0000-0000-000072200000}"/>
    <cellStyle name="Header2 30 7 3" xfId="36521" xr:uid="{00000000-0005-0000-0000-000073200000}"/>
    <cellStyle name="Header2 30 8" xfId="36522" xr:uid="{00000000-0005-0000-0000-000074200000}"/>
    <cellStyle name="Header2 30 8 2" xfId="36523" xr:uid="{00000000-0005-0000-0000-000075200000}"/>
    <cellStyle name="Header2 30 8 3" xfId="36524" xr:uid="{00000000-0005-0000-0000-000076200000}"/>
    <cellStyle name="Header2 30 9" xfId="36525" xr:uid="{00000000-0005-0000-0000-000077200000}"/>
    <cellStyle name="Header2 30 9 2" xfId="36526" xr:uid="{00000000-0005-0000-0000-000078200000}"/>
    <cellStyle name="Header2 30 9 3" xfId="36527" xr:uid="{00000000-0005-0000-0000-000079200000}"/>
    <cellStyle name="Header2 31" xfId="36528" xr:uid="{00000000-0005-0000-0000-00007A200000}"/>
    <cellStyle name="Header2 31 10" xfId="36529" xr:uid="{00000000-0005-0000-0000-00007B200000}"/>
    <cellStyle name="Header2 31 10 2" xfId="36530" xr:uid="{00000000-0005-0000-0000-00007C200000}"/>
    <cellStyle name="Header2 31 10 3" xfId="36531" xr:uid="{00000000-0005-0000-0000-00007D200000}"/>
    <cellStyle name="Header2 31 11" xfId="36532" xr:uid="{00000000-0005-0000-0000-00007E200000}"/>
    <cellStyle name="Header2 31 11 2" xfId="36533" xr:uid="{00000000-0005-0000-0000-00007F200000}"/>
    <cellStyle name="Header2 31 11 3" xfId="36534" xr:uid="{00000000-0005-0000-0000-000080200000}"/>
    <cellStyle name="Header2 31 12" xfId="36535" xr:uid="{00000000-0005-0000-0000-000081200000}"/>
    <cellStyle name="Header2 31 12 2" xfId="36536" xr:uid="{00000000-0005-0000-0000-000082200000}"/>
    <cellStyle name="Header2 31 12 3" xfId="36537" xr:uid="{00000000-0005-0000-0000-000083200000}"/>
    <cellStyle name="Header2 31 13" xfId="36538" xr:uid="{00000000-0005-0000-0000-000084200000}"/>
    <cellStyle name="Header2 31 13 2" xfId="36539" xr:uid="{00000000-0005-0000-0000-000085200000}"/>
    <cellStyle name="Header2 31 13 3" xfId="36540" xr:uid="{00000000-0005-0000-0000-000086200000}"/>
    <cellStyle name="Header2 31 14" xfId="36541" xr:uid="{00000000-0005-0000-0000-000087200000}"/>
    <cellStyle name="Header2 31 14 2" xfId="36542" xr:uid="{00000000-0005-0000-0000-000088200000}"/>
    <cellStyle name="Header2 31 14 3" xfId="36543" xr:uid="{00000000-0005-0000-0000-000089200000}"/>
    <cellStyle name="Header2 31 15" xfId="36544" xr:uid="{00000000-0005-0000-0000-00008A200000}"/>
    <cellStyle name="Header2 31 15 2" xfId="36545" xr:uid="{00000000-0005-0000-0000-00008B200000}"/>
    <cellStyle name="Header2 31 15 3" xfId="36546" xr:uid="{00000000-0005-0000-0000-00008C200000}"/>
    <cellStyle name="Header2 31 16" xfId="36547" xr:uid="{00000000-0005-0000-0000-00008D200000}"/>
    <cellStyle name="Header2 31 16 2" xfId="36548" xr:uid="{00000000-0005-0000-0000-00008E200000}"/>
    <cellStyle name="Header2 31 16 3" xfId="36549" xr:uid="{00000000-0005-0000-0000-00008F200000}"/>
    <cellStyle name="Header2 31 17" xfId="36550" xr:uid="{00000000-0005-0000-0000-000090200000}"/>
    <cellStyle name="Header2 31 17 2" xfId="36551" xr:uid="{00000000-0005-0000-0000-000091200000}"/>
    <cellStyle name="Header2 31 17 3" xfId="36552" xr:uid="{00000000-0005-0000-0000-000092200000}"/>
    <cellStyle name="Header2 31 18" xfId="36553" xr:uid="{00000000-0005-0000-0000-000093200000}"/>
    <cellStyle name="Header2 31 2" xfId="36554" xr:uid="{00000000-0005-0000-0000-000094200000}"/>
    <cellStyle name="Header2 31 2 2" xfId="36555" xr:uid="{00000000-0005-0000-0000-000095200000}"/>
    <cellStyle name="Header2 31 2 3" xfId="36556" xr:uid="{00000000-0005-0000-0000-000096200000}"/>
    <cellStyle name="Header2 31 3" xfId="36557" xr:uid="{00000000-0005-0000-0000-000097200000}"/>
    <cellStyle name="Header2 31 3 2" xfId="36558" xr:uid="{00000000-0005-0000-0000-000098200000}"/>
    <cellStyle name="Header2 31 3 3" xfId="36559" xr:uid="{00000000-0005-0000-0000-000099200000}"/>
    <cellStyle name="Header2 31 4" xfId="36560" xr:uid="{00000000-0005-0000-0000-00009A200000}"/>
    <cellStyle name="Header2 31 4 2" xfId="36561" xr:uid="{00000000-0005-0000-0000-00009B200000}"/>
    <cellStyle name="Header2 31 4 3" xfId="36562" xr:uid="{00000000-0005-0000-0000-00009C200000}"/>
    <cellStyle name="Header2 31 5" xfId="36563" xr:uid="{00000000-0005-0000-0000-00009D200000}"/>
    <cellStyle name="Header2 31 5 2" xfId="36564" xr:uid="{00000000-0005-0000-0000-00009E200000}"/>
    <cellStyle name="Header2 31 5 3" xfId="36565" xr:uid="{00000000-0005-0000-0000-00009F200000}"/>
    <cellStyle name="Header2 31 6" xfId="36566" xr:uid="{00000000-0005-0000-0000-0000A0200000}"/>
    <cellStyle name="Header2 31 6 2" xfId="36567" xr:uid="{00000000-0005-0000-0000-0000A1200000}"/>
    <cellStyle name="Header2 31 6 3" xfId="36568" xr:uid="{00000000-0005-0000-0000-0000A2200000}"/>
    <cellStyle name="Header2 31 7" xfId="36569" xr:uid="{00000000-0005-0000-0000-0000A3200000}"/>
    <cellStyle name="Header2 31 7 2" xfId="36570" xr:uid="{00000000-0005-0000-0000-0000A4200000}"/>
    <cellStyle name="Header2 31 7 3" xfId="36571" xr:uid="{00000000-0005-0000-0000-0000A5200000}"/>
    <cellStyle name="Header2 31 8" xfId="36572" xr:uid="{00000000-0005-0000-0000-0000A6200000}"/>
    <cellStyle name="Header2 31 8 2" xfId="36573" xr:uid="{00000000-0005-0000-0000-0000A7200000}"/>
    <cellStyle name="Header2 31 8 3" xfId="36574" xr:uid="{00000000-0005-0000-0000-0000A8200000}"/>
    <cellStyle name="Header2 31 9" xfId="36575" xr:uid="{00000000-0005-0000-0000-0000A9200000}"/>
    <cellStyle name="Header2 31 9 2" xfId="36576" xr:uid="{00000000-0005-0000-0000-0000AA200000}"/>
    <cellStyle name="Header2 31 9 3" xfId="36577" xr:uid="{00000000-0005-0000-0000-0000AB200000}"/>
    <cellStyle name="Header2 32" xfId="36578" xr:uid="{00000000-0005-0000-0000-0000AC200000}"/>
    <cellStyle name="Header2 32 10" xfId="36579" xr:uid="{00000000-0005-0000-0000-0000AD200000}"/>
    <cellStyle name="Header2 32 10 2" xfId="36580" xr:uid="{00000000-0005-0000-0000-0000AE200000}"/>
    <cellStyle name="Header2 32 10 3" xfId="36581" xr:uid="{00000000-0005-0000-0000-0000AF200000}"/>
    <cellStyle name="Header2 32 11" xfId="36582" xr:uid="{00000000-0005-0000-0000-0000B0200000}"/>
    <cellStyle name="Header2 32 11 2" xfId="36583" xr:uid="{00000000-0005-0000-0000-0000B1200000}"/>
    <cellStyle name="Header2 32 11 3" xfId="36584" xr:uid="{00000000-0005-0000-0000-0000B2200000}"/>
    <cellStyle name="Header2 32 12" xfId="36585" xr:uid="{00000000-0005-0000-0000-0000B3200000}"/>
    <cellStyle name="Header2 32 12 2" xfId="36586" xr:uid="{00000000-0005-0000-0000-0000B4200000}"/>
    <cellStyle name="Header2 32 12 3" xfId="36587" xr:uid="{00000000-0005-0000-0000-0000B5200000}"/>
    <cellStyle name="Header2 32 13" xfId="36588" xr:uid="{00000000-0005-0000-0000-0000B6200000}"/>
    <cellStyle name="Header2 32 13 2" xfId="36589" xr:uid="{00000000-0005-0000-0000-0000B7200000}"/>
    <cellStyle name="Header2 32 13 3" xfId="36590" xr:uid="{00000000-0005-0000-0000-0000B8200000}"/>
    <cellStyle name="Header2 32 14" xfId="36591" xr:uid="{00000000-0005-0000-0000-0000B9200000}"/>
    <cellStyle name="Header2 32 14 2" xfId="36592" xr:uid="{00000000-0005-0000-0000-0000BA200000}"/>
    <cellStyle name="Header2 32 14 3" xfId="36593" xr:uid="{00000000-0005-0000-0000-0000BB200000}"/>
    <cellStyle name="Header2 32 15" xfId="36594" xr:uid="{00000000-0005-0000-0000-0000BC200000}"/>
    <cellStyle name="Header2 32 15 2" xfId="36595" xr:uid="{00000000-0005-0000-0000-0000BD200000}"/>
    <cellStyle name="Header2 32 15 3" xfId="36596" xr:uid="{00000000-0005-0000-0000-0000BE200000}"/>
    <cellStyle name="Header2 32 16" xfId="36597" xr:uid="{00000000-0005-0000-0000-0000BF200000}"/>
    <cellStyle name="Header2 32 16 2" xfId="36598" xr:uid="{00000000-0005-0000-0000-0000C0200000}"/>
    <cellStyle name="Header2 32 16 3" xfId="36599" xr:uid="{00000000-0005-0000-0000-0000C1200000}"/>
    <cellStyle name="Header2 32 17" xfId="36600" xr:uid="{00000000-0005-0000-0000-0000C2200000}"/>
    <cellStyle name="Header2 32 17 2" xfId="36601" xr:uid="{00000000-0005-0000-0000-0000C3200000}"/>
    <cellStyle name="Header2 32 17 3" xfId="36602" xr:uid="{00000000-0005-0000-0000-0000C4200000}"/>
    <cellStyle name="Header2 32 18" xfId="36603" xr:uid="{00000000-0005-0000-0000-0000C5200000}"/>
    <cellStyle name="Header2 32 2" xfId="36604" xr:uid="{00000000-0005-0000-0000-0000C6200000}"/>
    <cellStyle name="Header2 32 2 2" xfId="36605" xr:uid="{00000000-0005-0000-0000-0000C7200000}"/>
    <cellStyle name="Header2 32 2 3" xfId="36606" xr:uid="{00000000-0005-0000-0000-0000C8200000}"/>
    <cellStyle name="Header2 32 3" xfId="36607" xr:uid="{00000000-0005-0000-0000-0000C9200000}"/>
    <cellStyle name="Header2 32 3 2" xfId="36608" xr:uid="{00000000-0005-0000-0000-0000CA200000}"/>
    <cellStyle name="Header2 32 3 3" xfId="36609" xr:uid="{00000000-0005-0000-0000-0000CB200000}"/>
    <cellStyle name="Header2 32 4" xfId="36610" xr:uid="{00000000-0005-0000-0000-0000CC200000}"/>
    <cellStyle name="Header2 32 4 2" xfId="36611" xr:uid="{00000000-0005-0000-0000-0000CD200000}"/>
    <cellStyle name="Header2 32 4 3" xfId="36612" xr:uid="{00000000-0005-0000-0000-0000CE200000}"/>
    <cellStyle name="Header2 32 5" xfId="36613" xr:uid="{00000000-0005-0000-0000-0000CF200000}"/>
    <cellStyle name="Header2 32 5 2" xfId="36614" xr:uid="{00000000-0005-0000-0000-0000D0200000}"/>
    <cellStyle name="Header2 32 5 3" xfId="36615" xr:uid="{00000000-0005-0000-0000-0000D1200000}"/>
    <cellStyle name="Header2 32 6" xfId="36616" xr:uid="{00000000-0005-0000-0000-0000D2200000}"/>
    <cellStyle name="Header2 32 6 2" xfId="36617" xr:uid="{00000000-0005-0000-0000-0000D3200000}"/>
    <cellStyle name="Header2 32 6 3" xfId="36618" xr:uid="{00000000-0005-0000-0000-0000D4200000}"/>
    <cellStyle name="Header2 32 7" xfId="36619" xr:uid="{00000000-0005-0000-0000-0000D5200000}"/>
    <cellStyle name="Header2 32 7 2" xfId="36620" xr:uid="{00000000-0005-0000-0000-0000D6200000}"/>
    <cellStyle name="Header2 32 7 3" xfId="36621" xr:uid="{00000000-0005-0000-0000-0000D7200000}"/>
    <cellStyle name="Header2 32 8" xfId="36622" xr:uid="{00000000-0005-0000-0000-0000D8200000}"/>
    <cellStyle name="Header2 32 8 2" xfId="36623" xr:uid="{00000000-0005-0000-0000-0000D9200000}"/>
    <cellStyle name="Header2 32 8 3" xfId="36624" xr:uid="{00000000-0005-0000-0000-0000DA200000}"/>
    <cellStyle name="Header2 32 9" xfId="36625" xr:uid="{00000000-0005-0000-0000-0000DB200000}"/>
    <cellStyle name="Header2 32 9 2" xfId="36626" xr:uid="{00000000-0005-0000-0000-0000DC200000}"/>
    <cellStyle name="Header2 32 9 3" xfId="36627" xr:uid="{00000000-0005-0000-0000-0000DD200000}"/>
    <cellStyle name="Header2 33" xfId="36628" xr:uid="{00000000-0005-0000-0000-0000DE200000}"/>
    <cellStyle name="Header2 33 10" xfId="36629" xr:uid="{00000000-0005-0000-0000-0000DF200000}"/>
    <cellStyle name="Header2 33 10 2" xfId="36630" xr:uid="{00000000-0005-0000-0000-0000E0200000}"/>
    <cellStyle name="Header2 33 10 3" xfId="36631" xr:uid="{00000000-0005-0000-0000-0000E1200000}"/>
    <cellStyle name="Header2 33 11" xfId="36632" xr:uid="{00000000-0005-0000-0000-0000E2200000}"/>
    <cellStyle name="Header2 33 11 2" xfId="36633" xr:uid="{00000000-0005-0000-0000-0000E3200000}"/>
    <cellStyle name="Header2 33 11 3" xfId="36634" xr:uid="{00000000-0005-0000-0000-0000E4200000}"/>
    <cellStyle name="Header2 33 12" xfId="36635" xr:uid="{00000000-0005-0000-0000-0000E5200000}"/>
    <cellStyle name="Header2 33 12 2" xfId="36636" xr:uid="{00000000-0005-0000-0000-0000E6200000}"/>
    <cellStyle name="Header2 33 12 3" xfId="36637" xr:uid="{00000000-0005-0000-0000-0000E7200000}"/>
    <cellStyle name="Header2 33 13" xfId="36638" xr:uid="{00000000-0005-0000-0000-0000E8200000}"/>
    <cellStyle name="Header2 33 13 2" xfId="36639" xr:uid="{00000000-0005-0000-0000-0000E9200000}"/>
    <cellStyle name="Header2 33 13 3" xfId="36640" xr:uid="{00000000-0005-0000-0000-0000EA200000}"/>
    <cellStyle name="Header2 33 14" xfId="36641" xr:uid="{00000000-0005-0000-0000-0000EB200000}"/>
    <cellStyle name="Header2 33 14 2" xfId="36642" xr:uid="{00000000-0005-0000-0000-0000EC200000}"/>
    <cellStyle name="Header2 33 14 3" xfId="36643" xr:uid="{00000000-0005-0000-0000-0000ED200000}"/>
    <cellStyle name="Header2 33 15" xfId="36644" xr:uid="{00000000-0005-0000-0000-0000EE200000}"/>
    <cellStyle name="Header2 33 15 2" xfId="36645" xr:uid="{00000000-0005-0000-0000-0000EF200000}"/>
    <cellStyle name="Header2 33 15 3" xfId="36646" xr:uid="{00000000-0005-0000-0000-0000F0200000}"/>
    <cellStyle name="Header2 33 16" xfId="36647" xr:uid="{00000000-0005-0000-0000-0000F1200000}"/>
    <cellStyle name="Header2 33 16 2" xfId="36648" xr:uid="{00000000-0005-0000-0000-0000F2200000}"/>
    <cellStyle name="Header2 33 16 3" xfId="36649" xr:uid="{00000000-0005-0000-0000-0000F3200000}"/>
    <cellStyle name="Header2 33 17" xfId="36650" xr:uid="{00000000-0005-0000-0000-0000F4200000}"/>
    <cellStyle name="Header2 33 17 2" xfId="36651" xr:uid="{00000000-0005-0000-0000-0000F5200000}"/>
    <cellStyle name="Header2 33 17 3" xfId="36652" xr:uid="{00000000-0005-0000-0000-0000F6200000}"/>
    <cellStyle name="Header2 33 18" xfId="36653" xr:uid="{00000000-0005-0000-0000-0000F7200000}"/>
    <cellStyle name="Header2 33 2" xfId="36654" xr:uid="{00000000-0005-0000-0000-0000F8200000}"/>
    <cellStyle name="Header2 33 2 2" xfId="36655" xr:uid="{00000000-0005-0000-0000-0000F9200000}"/>
    <cellStyle name="Header2 33 2 3" xfId="36656" xr:uid="{00000000-0005-0000-0000-0000FA200000}"/>
    <cellStyle name="Header2 33 3" xfId="36657" xr:uid="{00000000-0005-0000-0000-0000FB200000}"/>
    <cellStyle name="Header2 33 3 2" xfId="36658" xr:uid="{00000000-0005-0000-0000-0000FC200000}"/>
    <cellStyle name="Header2 33 3 3" xfId="36659" xr:uid="{00000000-0005-0000-0000-0000FD200000}"/>
    <cellStyle name="Header2 33 4" xfId="36660" xr:uid="{00000000-0005-0000-0000-0000FE200000}"/>
    <cellStyle name="Header2 33 4 2" xfId="36661" xr:uid="{00000000-0005-0000-0000-0000FF200000}"/>
    <cellStyle name="Header2 33 4 3" xfId="36662" xr:uid="{00000000-0005-0000-0000-000000210000}"/>
    <cellStyle name="Header2 33 5" xfId="36663" xr:uid="{00000000-0005-0000-0000-000001210000}"/>
    <cellStyle name="Header2 33 5 2" xfId="36664" xr:uid="{00000000-0005-0000-0000-000002210000}"/>
    <cellStyle name="Header2 33 5 3" xfId="36665" xr:uid="{00000000-0005-0000-0000-000003210000}"/>
    <cellStyle name="Header2 33 6" xfId="36666" xr:uid="{00000000-0005-0000-0000-000004210000}"/>
    <cellStyle name="Header2 33 6 2" xfId="36667" xr:uid="{00000000-0005-0000-0000-000005210000}"/>
    <cellStyle name="Header2 33 6 3" xfId="36668" xr:uid="{00000000-0005-0000-0000-000006210000}"/>
    <cellStyle name="Header2 33 7" xfId="36669" xr:uid="{00000000-0005-0000-0000-000007210000}"/>
    <cellStyle name="Header2 33 7 2" xfId="36670" xr:uid="{00000000-0005-0000-0000-000008210000}"/>
    <cellStyle name="Header2 33 7 3" xfId="36671" xr:uid="{00000000-0005-0000-0000-000009210000}"/>
    <cellStyle name="Header2 33 8" xfId="36672" xr:uid="{00000000-0005-0000-0000-00000A210000}"/>
    <cellStyle name="Header2 33 8 2" xfId="36673" xr:uid="{00000000-0005-0000-0000-00000B210000}"/>
    <cellStyle name="Header2 33 8 3" xfId="36674" xr:uid="{00000000-0005-0000-0000-00000C210000}"/>
    <cellStyle name="Header2 33 9" xfId="36675" xr:uid="{00000000-0005-0000-0000-00000D210000}"/>
    <cellStyle name="Header2 33 9 2" xfId="36676" xr:uid="{00000000-0005-0000-0000-00000E210000}"/>
    <cellStyle name="Header2 33 9 3" xfId="36677" xr:uid="{00000000-0005-0000-0000-00000F210000}"/>
    <cellStyle name="Header2 34" xfId="36678" xr:uid="{00000000-0005-0000-0000-000010210000}"/>
    <cellStyle name="Header2 34 10" xfId="36679" xr:uid="{00000000-0005-0000-0000-000011210000}"/>
    <cellStyle name="Header2 34 10 2" xfId="36680" xr:uid="{00000000-0005-0000-0000-000012210000}"/>
    <cellStyle name="Header2 34 10 3" xfId="36681" xr:uid="{00000000-0005-0000-0000-000013210000}"/>
    <cellStyle name="Header2 34 11" xfId="36682" xr:uid="{00000000-0005-0000-0000-000014210000}"/>
    <cellStyle name="Header2 34 11 2" xfId="36683" xr:uid="{00000000-0005-0000-0000-000015210000}"/>
    <cellStyle name="Header2 34 11 3" xfId="36684" xr:uid="{00000000-0005-0000-0000-000016210000}"/>
    <cellStyle name="Header2 34 12" xfId="36685" xr:uid="{00000000-0005-0000-0000-000017210000}"/>
    <cellStyle name="Header2 34 12 2" xfId="36686" xr:uid="{00000000-0005-0000-0000-000018210000}"/>
    <cellStyle name="Header2 34 12 3" xfId="36687" xr:uid="{00000000-0005-0000-0000-000019210000}"/>
    <cellStyle name="Header2 34 13" xfId="36688" xr:uid="{00000000-0005-0000-0000-00001A210000}"/>
    <cellStyle name="Header2 34 13 2" xfId="36689" xr:uid="{00000000-0005-0000-0000-00001B210000}"/>
    <cellStyle name="Header2 34 13 3" xfId="36690" xr:uid="{00000000-0005-0000-0000-00001C210000}"/>
    <cellStyle name="Header2 34 14" xfId="36691" xr:uid="{00000000-0005-0000-0000-00001D210000}"/>
    <cellStyle name="Header2 34 14 2" xfId="36692" xr:uid="{00000000-0005-0000-0000-00001E210000}"/>
    <cellStyle name="Header2 34 14 3" xfId="36693" xr:uid="{00000000-0005-0000-0000-00001F210000}"/>
    <cellStyle name="Header2 34 15" xfId="36694" xr:uid="{00000000-0005-0000-0000-000020210000}"/>
    <cellStyle name="Header2 34 15 2" xfId="36695" xr:uid="{00000000-0005-0000-0000-000021210000}"/>
    <cellStyle name="Header2 34 15 3" xfId="36696" xr:uid="{00000000-0005-0000-0000-000022210000}"/>
    <cellStyle name="Header2 34 16" xfId="36697" xr:uid="{00000000-0005-0000-0000-000023210000}"/>
    <cellStyle name="Header2 34 16 2" xfId="36698" xr:uid="{00000000-0005-0000-0000-000024210000}"/>
    <cellStyle name="Header2 34 16 3" xfId="36699" xr:uid="{00000000-0005-0000-0000-000025210000}"/>
    <cellStyle name="Header2 34 17" xfId="36700" xr:uid="{00000000-0005-0000-0000-000026210000}"/>
    <cellStyle name="Header2 34 17 2" xfId="36701" xr:uid="{00000000-0005-0000-0000-000027210000}"/>
    <cellStyle name="Header2 34 17 3" xfId="36702" xr:uid="{00000000-0005-0000-0000-000028210000}"/>
    <cellStyle name="Header2 34 18" xfId="36703" xr:uid="{00000000-0005-0000-0000-000029210000}"/>
    <cellStyle name="Header2 34 2" xfId="36704" xr:uid="{00000000-0005-0000-0000-00002A210000}"/>
    <cellStyle name="Header2 34 2 2" xfId="36705" xr:uid="{00000000-0005-0000-0000-00002B210000}"/>
    <cellStyle name="Header2 34 2 3" xfId="36706" xr:uid="{00000000-0005-0000-0000-00002C210000}"/>
    <cellStyle name="Header2 34 3" xfId="36707" xr:uid="{00000000-0005-0000-0000-00002D210000}"/>
    <cellStyle name="Header2 34 3 2" xfId="36708" xr:uid="{00000000-0005-0000-0000-00002E210000}"/>
    <cellStyle name="Header2 34 3 3" xfId="36709" xr:uid="{00000000-0005-0000-0000-00002F210000}"/>
    <cellStyle name="Header2 34 4" xfId="36710" xr:uid="{00000000-0005-0000-0000-000030210000}"/>
    <cellStyle name="Header2 34 4 2" xfId="36711" xr:uid="{00000000-0005-0000-0000-000031210000}"/>
    <cellStyle name="Header2 34 4 3" xfId="36712" xr:uid="{00000000-0005-0000-0000-000032210000}"/>
    <cellStyle name="Header2 34 5" xfId="36713" xr:uid="{00000000-0005-0000-0000-000033210000}"/>
    <cellStyle name="Header2 34 5 2" xfId="36714" xr:uid="{00000000-0005-0000-0000-000034210000}"/>
    <cellStyle name="Header2 34 5 3" xfId="36715" xr:uid="{00000000-0005-0000-0000-000035210000}"/>
    <cellStyle name="Header2 34 6" xfId="36716" xr:uid="{00000000-0005-0000-0000-000036210000}"/>
    <cellStyle name="Header2 34 6 2" xfId="36717" xr:uid="{00000000-0005-0000-0000-000037210000}"/>
    <cellStyle name="Header2 34 6 3" xfId="36718" xr:uid="{00000000-0005-0000-0000-000038210000}"/>
    <cellStyle name="Header2 34 7" xfId="36719" xr:uid="{00000000-0005-0000-0000-000039210000}"/>
    <cellStyle name="Header2 34 7 2" xfId="36720" xr:uid="{00000000-0005-0000-0000-00003A210000}"/>
    <cellStyle name="Header2 34 7 3" xfId="36721" xr:uid="{00000000-0005-0000-0000-00003B210000}"/>
    <cellStyle name="Header2 34 8" xfId="36722" xr:uid="{00000000-0005-0000-0000-00003C210000}"/>
    <cellStyle name="Header2 34 8 2" xfId="36723" xr:uid="{00000000-0005-0000-0000-00003D210000}"/>
    <cellStyle name="Header2 34 8 3" xfId="36724" xr:uid="{00000000-0005-0000-0000-00003E210000}"/>
    <cellStyle name="Header2 34 9" xfId="36725" xr:uid="{00000000-0005-0000-0000-00003F210000}"/>
    <cellStyle name="Header2 34 9 2" xfId="36726" xr:uid="{00000000-0005-0000-0000-000040210000}"/>
    <cellStyle name="Header2 34 9 3" xfId="36727" xr:uid="{00000000-0005-0000-0000-000041210000}"/>
    <cellStyle name="Header2 35" xfId="36728" xr:uid="{00000000-0005-0000-0000-000042210000}"/>
    <cellStyle name="Header2 35 10" xfId="36729" xr:uid="{00000000-0005-0000-0000-000043210000}"/>
    <cellStyle name="Header2 35 10 2" xfId="36730" xr:uid="{00000000-0005-0000-0000-000044210000}"/>
    <cellStyle name="Header2 35 10 3" xfId="36731" xr:uid="{00000000-0005-0000-0000-000045210000}"/>
    <cellStyle name="Header2 35 11" xfId="36732" xr:uid="{00000000-0005-0000-0000-000046210000}"/>
    <cellStyle name="Header2 35 11 2" xfId="36733" xr:uid="{00000000-0005-0000-0000-000047210000}"/>
    <cellStyle name="Header2 35 11 3" xfId="36734" xr:uid="{00000000-0005-0000-0000-000048210000}"/>
    <cellStyle name="Header2 35 12" xfId="36735" xr:uid="{00000000-0005-0000-0000-000049210000}"/>
    <cellStyle name="Header2 35 12 2" xfId="36736" xr:uid="{00000000-0005-0000-0000-00004A210000}"/>
    <cellStyle name="Header2 35 12 3" xfId="36737" xr:uid="{00000000-0005-0000-0000-00004B210000}"/>
    <cellStyle name="Header2 35 13" xfId="36738" xr:uid="{00000000-0005-0000-0000-00004C210000}"/>
    <cellStyle name="Header2 35 13 2" xfId="36739" xr:uid="{00000000-0005-0000-0000-00004D210000}"/>
    <cellStyle name="Header2 35 13 3" xfId="36740" xr:uid="{00000000-0005-0000-0000-00004E210000}"/>
    <cellStyle name="Header2 35 14" xfId="36741" xr:uid="{00000000-0005-0000-0000-00004F210000}"/>
    <cellStyle name="Header2 35 14 2" xfId="36742" xr:uid="{00000000-0005-0000-0000-000050210000}"/>
    <cellStyle name="Header2 35 14 3" xfId="36743" xr:uid="{00000000-0005-0000-0000-000051210000}"/>
    <cellStyle name="Header2 35 15" xfId="36744" xr:uid="{00000000-0005-0000-0000-000052210000}"/>
    <cellStyle name="Header2 35 15 2" xfId="36745" xr:uid="{00000000-0005-0000-0000-000053210000}"/>
    <cellStyle name="Header2 35 15 3" xfId="36746" xr:uid="{00000000-0005-0000-0000-000054210000}"/>
    <cellStyle name="Header2 35 16" xfId="36747" xr:uid="{00000000-0005-0000-0000-000055210000}"/>
    <cellStyle name="Header2 35 16 2" xfId="36748" xr:uid="{00000000-0005-0000-0000-000056210000}"/>
    <cellStyle name="Header2 35 16 3" xfId="36749" xr:uid="{00000000-0005-0000-0000-000057210000}"/>
    <cellStyle name="Header2 35 17" xfId="36750" xr:uid="{00000000-0005-0000-0000-000058210000}"/>
    <cellStyle name="Header2 35 17 2" xfId="36751" xr:uid="{00000000-0005-0000-0000-000059210000}"/>
    <cellStyle name="Header2 35 17 3" xfId="36752" xr:uid="{00000000-0005-0000-0000-00005A210000}"/>
    <cellStyle name="Header2 35 18" xfId="36753" xr:uid="{00000000-0005-0000-0000-00005B210000}"/>
    <cellStyle name="Header2 35 2" xfId="36754" xr:uid="{00000000-0005-0000-0000-00005C210000}"/>
    <cellStyle name="Header2 35 2 2" xfId="36755" xr:uid="{00000000-0005-0000-0000-00005D210000}"/>
    <cellStyle name="Header2 35 2 3" xfId="36756" xr:uid="{00000000-0005-0000-0000-00005E210000}"/>
    <cellStyle name="Header2 35 3" xfId="36757" xr:uid="{00000000-0005-0000-0000-00005F210000}"/>
    <cellStyle name="Header2 35 3 2" xfId="36758" xr:uid="{00000000-0005-0000-0000-000060210000}"/>
    <cellStyle name="Header2 35 3 3" xfId="36759" xr:uid="{00000000-0005-0000-0000-000061210000}"/>
    <cellStyle name="Header2 35 4" xfId="36760" xr:uid="{00000000-0005-0000-0000-000062210000}"/>
    <cellStyle name="Header2 35 4 2" xfId="36761" xr:uid="{00000000-0005-0000-0000-000063210000}"/>
    <cellStyle name="Header2 35 4 3" xfId="36762" xr:uid="{00000000-0005-0000-0000-000064210000}"/>
    <cellStyle name="Header2 35 5" xfId="36763" xr:uid="{00000000-0005-0000-0000-000065210000}"/>
    <cellStyle name="Header2 35 5 2" xfId="36764" xr:uid="{00000000-0005-0000-0000-000066210000}"/>
    <cellStyle name="Header2 35 5 3" xfId="36765" xr:uid="{00000000-0005-0000-0000-000067210000}"/>
    <cellStyle name="Header2 35 6" xfId="36766" xr:uid="{00000000-0005-0000-0000-000068210000}"/>
    <cellStyle name="Header2 35 6 2" xfId="36767" xr:uid="{00000000-0005-0000-0000-000069210000}"/>
    <cellStyle name="Header2 35 6 3" xfId="36768" xr:uid="{00000000-0005-0000-0000-00006A210000}"/>
    <cellStyle name="Header2 35 7" xfId="36769" xr:uid="{00000000-0005-0000-0000-00006B210000}"/>
    <cellStyle name="Header2 35 7 2" xfId="36770" xr:uid="{00000000-0005-0000-0000-00006C210000}"/>
    <cellStyle name="Header2 35 7 3" xfId="36771" xr:uid="{00000000-0005-0000-0000-00006D210000}"/>
    <cellStyle name="Header2 35 8" xfId="36772" xr:uid="{00000000-0005-0000-0000-00006E210000}"/>
    <cellStyle name="Header2 35 8 2" xfId="36773" xr:uid="{00000000-0005-0000-0000-00006F210000}"/>
    <cellStyle name="Header2 35 8 3" xfId="36774" xr:uid="{00000000-0005-0000-0000-000070210000}"/>
    <cellStyle name="Header2 35 9" xfId="36775" xr:uid="{00000000-0005-0000-0000-000071210000}"/>
    <cellStyle name="Header2 35 9 2" xfId="36776" xr:uid="{00000000-0005-0000-0000-000072210000}"/>
    <cellStyle name="Header2 35 9 3" xfId="36777" xr:uid="{00000000-0005-0000-0000-000073210000}"/>
    <cellStyle name="Header2 36" xfId="36778" xr:uid="{00000000-0005-0000-0000-000074210000}"/>
    <cellStyle name="Header2 36 10" xfId="36779" xr:uid="{00000000-0005-0000-0000-000075210000}"/>
    <cellStyle name="Header2 36 10 2" xfId="36780" xr:uid="{00000000-0005-0000-0000-000076210000}"/>
    <cellStyle name="Header2 36 10 3" xfId="36781" xr:uid="{00000000-0005-0000-0000-000077210000}"/>
    <cellStyle name="Header2 36 11" xfId="36782" xr:uid="{00000000-0005-0000-0000-000078210000}"/>
    <cellStyle name="Header2 36 11 2" xfId="36783" xr:uid="{00000000-0005-0000-0000-000079210000}"/>
    <cellStyle name="Header2 36 11 3" xfId="36784" xr:uid="{00000000-0005-0000-0000-00007A210000}"/>
    <cellStyle name="Header2 36 12" xfId="36785" xr:uid="{00000000-0005-0000-0000-00007B210000}"/>
    <cellStyle name="Header2 36 12 2" xfId="36786" xr:uid="{00000000-0005-0000-0000-00007C210000}"/>
    <cellStyle name="Header2 36 12 3" xfId="36787" xr:uid="{00000000-0005-0000-0000-00007D210000}"/>
    <cellStyle name="Header2 36 13" xfId="36788" xr:uid="{00000000-0005-0000-0000-00007E210000}"/>
    <cellStyle name="Header2 36 13 2" xfId="36789" xr:uid="{00000000-0005-0000-0000-00007F210000}"/>
    <cellStyle name="Header2 36 13 3" xfId="36790" xr:uid="{00000000-0005-0000-0000-000080210000}"/>
    <cellStyle name="Header2 36 14" xfId="36791" xr:uid="{00000000-0005-0000-0000-000081210000}"/>
    <cellStyle name="Header2 36 14 2" xfId="36792" xr:uid="{00000000-0005-0000-0000-000082210000}"/>
    <cellStyle name="Header2 36 14 3" xfId="36793" xr:uid="{00000000-0005-0000-0000-000083210000}"/>
    <cellStyle name="Header2 36 15" xfId="36794" xr:uid="{00000000-0005-0000-0000-000084210000}"/>
    <cellStyle name="Header2 36 15 2" xfId="36795" xr:uid="{00000000-0005-0000-0000-000085210000}"/>
    <cellStyle name="Header2 36 15 3" xfId="36796" xr:uid="{00000000-0005-0000-0000-000086210000}"/>
    <cellStyle name="Header2 36 16" xfId="36797" xr:uid="{00000000-0005-0000-0000-000087210000}"/>
    <cellStyle name="Header2 36 16 2" xfId="36798" xr:uid="{00000000-0005-0000-0000-000088210000}"/>
    <cellStyle name="Header2 36 16 3" xfId="36799" xr:uid="{00000000-0005-0000-0000-000089210000}"/>
    <cellStyle name="Header2 36 17" xfId="36800" xr:uid="{00000000-0005-0000-0000-00008A210000}"/>
    <cellStyle name="Header2 36 17 2" xfId="36801" xr:uid="{00000000-0005-0000-0000-00008B210000}"/>
    <cellStyle name="Header2 36 17 3" xfId="36802" xr:uid="{00000000-0005-0000-0000-00008C210000}"/>
    <cellStyle name="Header2 36 18" xfId="36803" xr:uid="{00000000-0005-0000-0000-00008D210000}"/>
    <cellStyle name="Header2 36 2" xfId="36804" xr:uid="{00000000-0005-0000-0000-00008E210000}"/>
    <cellStyle name="Header2 36 2 2" xfId="36805" xr:uid="{00000000-0005-0000-0000-00008F210000}"/>
    <cellStyle name="Header2 36 2 3" xfId="36806" xr:uid="{00000000-0005-0000-0000-000090210000}"/>
    <cellStyle name="Header2 36 3" xfId="36807" xr:uid="{00000000-0005-0000-0000-000091210000}"/>
    <cellStyle name="Header2 36 3 2" xfId="36808" xr:uid="{00000000-0005-0000-0000-000092210000}"/>
    <cellStyle name="Header2 36 3 3" xfId="36809" xr:uid="{00000000-0005-0000-0000-000093210000}"/>
    <cellStyle name="Header2 36 4" xfId="36810" xr:uid="{00000000-0005-0000-0000-000094210000}"/>
    <cellStyle name="Header2 36 4 2" xfId="36811" xr:uid="{00000000-0005-0000-0000-000095210000}"/>
    <cellStyle name="Header2 36 4 3" xfId="36812" xr:uid="{00000000-0005-0000-0000-000096210000}"/>
    <cellStyle name="Header2 36 5" xfId="36813" xr:uid="{00000000-0005-0000-0000-000097210000}"/>
    <cellStyle name="Header2 36 5 2" xfId="36814" xr:uid="{00000000-0005-0000-0000-000098210000}"/>
    <cellStyle name="Header2 36 5 3" xfId="36815" xr:uid="{00000000-0005-0000-0000-000099210000}"/>
    <cellStyle name="Header2 36 6" xfId="36816" xr:uid="{00000000-0005-0000-0000-00009A210000}"/>
    <cellStyle name="Header2 36 6 2" xfId="36817" xr:uid="{00000000-0005-0000-0000-00009B210000}"/>
    <cellStyle name="Header2 36 6 3" xfId="36818" xr:uid="{00000000-0005-0000-0000-00009C210000}"/>
    <cellStyle name="Header2 36 7" xfId="36819" xr:uid="{00000000-0005-0000-0000-00009D210000}"/>
    <cellStyle name="Header2 36 7 2" xfId="36820" xr:uid="{00000000-0005-0000-0000-00009E210000}"/>
    <cellStyle name="Header2 36 7 3" xfId="36821" xr:uid="{00000000-0005-0000-0000-00009F210000}"/>
    <cellStyle name="Header2 36 8" xfId="36822" xr:uid="{00000000-0005-0000-0000-0000A0210000}"/>
    <cellStyle name="Header2 36 8 2" xfId="36823" xr:uid="{00000000-0005-0000-0000-0000A1210000}"/>
    <cellStyle name="Header2 36 8 3" xfId="36824" xr:uid="{00000000-0005-0000-0000-0000A2210000}"/>
    <cellStyle name="Header2 36 9" xfId="36825" xr:uid="{00000000-0005-0000-0000-0000A3210000}"/>
    <cellStyle name="Header2 36 9 2" xfId="36826" xr:uid="{00000000-0005-0000-0000-0000A4210000}"/>
    <cellStyle name="Header2 36 9 3" xfId="36827" xr:uid="{00000000-0005-0000-0000-0000A5210000}"/>
    <cellStyle name="Header2 37" xfId="36828" xr:uid="{00000000-0005-0000-0000-0000A6210000}"/>
    <cellStyle name="Header2 37 10" xfId="36829" xr:uid="{00000000-0005-0000-0000-0000A7210000}"/>
    <cellStyle name="Header2 37 10 2" xfId="36830" xr:uid="{00000000-0005-0000-0000-0000A8210000}"/>
    <cellStyle name="Header2 37 10 3" xfId="36831" xr:uid="{00000000-0005-0000-0000-0000A9210000}"/>
    <cellStyle name="Header2 37 11" xfId="36832" xr:uid="{00000000-0005-0000-0000-0000AA210000}"/>
    <cellStyle name="Header2 37 11 2" xfId="36833" xr:uid="{00000000-0005-0000-0000-0000AB210000}"/>
    <cellStyle name="Header2 37 11 3" xfId="36834" xr:uid="{00000000-0005-0000-0000-0000AC210000}"/>
    <cellStyle name="Header2 37 12" xfId="36835" xr:uid="{00000000-0005-0000-0000-0000AD210000}"/>
    <cellStyle name="Header2 37 12 2" xfId="36836" xr:uid="{00000000-0005-0000-0000-0000AE210000}"/>
    <cellStyle name="Header2 37 12 3" xfId="36837" xr:uid="{00000000-0005-0000-0000-0000AF210000}"/>
    <cellStyle name="Header2 37 13" xfId="36838" xr:uid="{00000000-0005-0000-0000-0000B0210000}"/>
    <cellStyle name="Header2 37 13 2" xfId="36839" xr:uid="{00000000-0005-0000-0000-0000B1210000}"/>
    <cellStyle name="Header2 37 13 3" xfId="36840" xr:uid="{00000000-0005-0000-0000-0000B2210000}"/>
    <cellStyle name="Header2 37 14" xfId="36841" xr:uid="{00000000-0005-0000-0000-0000B3210000}"/>
    <cellStyle name="Header2 37 14 2" xfId="36842" xr:uid="{00000000-0005-0000-0000-0000B4210000}"/>
    <cellStyle name="Header2 37 14 3" xfId="36843" xr:uid="{00000000-0005-0000-0000-0000B5210000}"/>
    <cellStyle name="Header2 37 15" xfId="36844" xr:uid="{00000000-0005-0000-0000-0000B6210000}"/>
    <cellStyle name="Header2 37 15 2" xfId="36845" xr:uid="{00000000-0005-0000-0000-0000B7210000}"/>
    <cellStyle name="Header2 37 15 3" xfId="36846" xr:uid="{00000000-0005-0000-0000-0000B8210000}"/>
    <cellStyle name="Header2 37 16" xfId="36847" xr:uid="{00000000-0005-0000-0000-0000B9210000}"/>
    <cellStyle name="Header2 37 16 2" xfId="36848" xr:uid="{00000000-0005-0000-0000-0000BA210000}"/>
    <cellStyle name="Header2 37 16 3" xfId="36849" xr:uid="{00000000-0005-0000-0000-0000BB210000}"/>
    <cellStyle name="Header2 37 17" xfId="36850" xr:uid="{00000000-0005-0000-0000-0000BC210000}"/>
    <cellStyle name="Header2 37 17 2" xfId="36851" xr:uid="{00000000-0005-0000-0000-0000BD210000}"/>
    <cellStyle name="Header2 37 17 3" xfId="36852" xr:uid="{00000000-0005-0000-0000-0000BE210000}"/>
    <cellStyle name="Header2 37 18" xfId="36853" xr:uid="{00000000-0005-0000-0000-0000BF210000}"/>
    <cellStyle name="Header2 37 2" xfId="36854" xr:uid="{00000000-0005-0000-0000-0000C0210000}"/>
    <cellStyle name="Header2 37 2 2" xfId="36855" xr:uid="{00000000-0005-0000-0000-0000C1210000}"/>
    <cellStyle name="Header2 37 2 3" xfId="36856" xr:uid="{00000000-0005-0000-0000-0000C2210000}"/>
    <cellStyle name="Header2 37 3" xfId="36857" xr:uid="{00000000-0005-0000-0000-0000C3210000}"/>
    <cellStyle name="Header2 37 3 2" xfId="36858" xr:uid="{00000000-0005-0000-0000-0000C4210000}"/>
    <cellStyle name="Header2 37 3 3" xfId="36859" xr:uid="{00000000-0005-0000-0000-0000C5210000}"/>
    <cellStyle name="Header2 37 4" xfId="36860" xr:uid="{00000000-0005-0000-0000-0000C6210000}"/>
    <cellStyle name="Header2 37 4 2" xfId="36861" xr:uid="{00000000-0005-0000-0000-0000C7210000}"/>
    <cellStyle name="Header2 37 4 3" xfId="36862" xr:uid="{00000000-0005-0000-0000-0000C8210000}"/>
    <cellStyle name="Header2 37 5" xfId="36863" xr:uid="{00000000-0005-0000-0000-0000C9210000}"/>
    <cellStyle name="Header2 37 5 2" xfId="36864" xr:uid="{00000000-0005-0000-0000-0000CA210000}"/>
    <cellStyle name="Header2 37 5 3" xfId="36865" xr:uid="{00000000-0005-0000-0000-0000CB210000}"/>
    <cellStyle name="Header2 37 6" xfId="36866" xr:uid="{00000000-0005-0000-0000-0000CC210000}"/>
    <cellStyle name="Header2 37 6 2" xfId="36867" xr:uid="{00000000-0005-0000-0000-0000CD210000}"/>
    <cellStyle name="Header2 37 6 3" xfId="36868" xr:uid="{00000000-0005-0000-0000-0000CE210000}"/>
    <cellStyle name="Header2 37 7" xfId="36869" xr:uid="{00000000-0005-0000-0000-0000CF210000}"/>
    <cellStyle name="Header2 37 7 2" xfId="36870" xr:uid="{00000000-0005-0000-0000-0000D0210000}"/>
    <cellStyle name="Header2 37 7 3" xfId="36871" xr:uid="{00000000-0005-0000-0000-0000D1210000}"/>
    <cellStyle name="Header2 37 8" xfId="36872" xr:uid="{00000000-0005-0000-0000-0000D2210000}"/>
    <cellStyle name="Header2 37 8 2" xfId="36873" xr:uid="{00000000-0005-0000-0000-0000D3210000}"/>
    <cellStyle name="Header2 37 8 3" xfId="36874" xr:uid="{00000000-0005-0000-0000-0000D4210000}"/>
    <cellStyle name="Header2 37 9" xfId="36875" xr:uid="{00000000-0005-0000-0000-0000D5210000}"/>
    <cellStyle name="Header2 37 9 2" xfId="36876" xr:uid="{00000000-0005-0000-0000-0000D6210000}"/>
    <cellStyle name="Header2 37 9 3" xfId="36877" xr:uid="{00000000-0005-0000-0000-0000D7210000}"/>
    <cellStyle name="Header2 38" xfId="36878" xr:uid="{00000000-0005-0000-0000-0000D8210000}"/>
    <cellStyle name="Header2 38 10" xfId="36879" xr:uid="{00000000-0005-0000-0000-0000D9210000}"/>
    <cellStyle name="Header2 38 10 2" xfId="36880" xr:uid="{00000000-0005-0000-0000-0000DA210000}"/>
    <cellStyle name="Header2 38 10 3" xfId="36881" xr:uid="{00000000-0005-0000-0000-0000DB210000}"/>
    <cellStyle name="Header2 38 11" xfId="36882" xr:uid="{00000000-0005-0000-0000-0000DC210000}"/>
    <cellStyle name="Header2 38 11 2" xfId="36883" xr:uid="{00000000-0005-0000-0000-0000DD210000}"/>
    <cellStyle name="Header2 38 11 3" xfId="36884" xr:uid="{00000000-0005-0000-0000-0000DE210000}"/>
    <cellStyle name="Header2 38 12" xfId="36885" xr:uid="{00000000-0005-0000-0000-0000DF210000}"/>
    <cellStyle name="Header2 38 12 2" xfId="36886" xr:uid="{00000000-0005-0000-0000-0000E0210000}"/>
    <cellStyle name="Header2 38 12 3" xfId="36887" xr:uid="{00000000-0005-0000-0000-0000E1210000}"/>
    <cellStyle name="Header2 38 13" xfId="36888" xr:uid="{00000000-0005-0000-0000-0000E2210000}"/>
    <cellStyle name="Header2 38 13 2" xfId="36889" xr:uid="{00000000-0005-0000-0000-0000E3210000}"/>
    <cellStyle name="Header2 38 13 3" xfId="36890" xr:uid="{00000000-0005-0000-0000-0000E4210000}"/>
    <cellStyle name="Header2 38 14" xfId="36891" xr:uid="{00000000-0005-0000-0000-0000E5210000}"/>
    <cellStyle name="Header2 38 14 2" xfId="36892" xr:uid="{00000000-0005-0000-0000-0000E6210000}"/>
    <cellStyle name="Header2 38 14 3" xfId="36893" xr:uid="{00000000-0005-0000-0000-0000E7210000}"/>
    <cellStyle name="Header2 38 15" xfId="36894" xr:uid="{00000000-0005-0000-0000-0000E8210000}"/>
    <cellStyle name="Header2 38 15 2" xfId="36895" xr:uid="{00000000-0005-0000-0000-0000E9210000}"/>
    <cellStyle name="Header2 38 15 3" xfId="36896" xr:uid="{00000000-0005-0000-0000-0000EA210000}"/>
    <cellStyle name="Header2 38 16" xfId="36897" xr:uid="{00000000-0005-0000-0000-0000EB210000}"/>
    <cellStyle name="Header2 38 16 2" xfId="36898" xr:uid="{00000000-0005-0000-0000-0000EC210000}"/>
    <cellStyle name="Header2 38 16 3" xfId="36899" xr:uid="{00000000-0005-0000-0000-0000ED210000}"/>
    <cellStyle name="Header2 38 17" xfId="36900" xr:uid="{00000000-0005-0000-0000-0000EE210000}"/>
    <cellStyle name="Header2 38 17 2" xfId="36901" xr:uid="{00000000-0005-0000-0000-0000EF210000}"/>
    <cellStyle name="Header2 38 17 3" xfId="36902" xr:uid="{00000000-0005-0000-0000-0000F0210000}"/>
    <cellStyle name="Header2 38 18" xfId="36903" xr:uid="{00000000-0005-0000-0000-0000F1210000}"/>
    <cellStyle name="Header2 38 2" xfId="36904" xr:uid="{00000000-0005-0000-0000-0000F2210000}"/>
    <cellStyle name="Header2 38 2 2" xfId="36905" xr:uid="{00000000-0005-0000-0000-0000F3210000}"/>
    <cellStyle name="Header2 38 2 3" xfId="36906" xr:uid="{00000000-0005-0000-0000-0000F4210000}"/>
    <cellStyle name="Header2 38 3" xfId="36907" xr:uid="{00000000-0005-0000-0000-0000F5210000}"/>
    <cellStyle name="Header2 38 3 2" xfId="36908" xr:uid="{00000000-0005-0000-0000-0000F6210000}"/>
    <cellStyle name="Header2 38 3 3" xfId="36909" xr:uid="{00000000-0005-0000-0000-0000F7210000}"/>
    <cellStyle name="Header2 38 4" xfId="36910" xr:uid="{00000000-0005-0000-0000-0000F8210000}"/>
    <cellStyle name="Header2 38 4 2" xfId="36911" xr:uid="{00000000-0005-0000-0000-0000F9210000}"/>
    <cellStyle name="Header2 38 4 3" xfId="36912" xr:uid="{00000000-0005-0000-0000-0000FA210000}"/>
    <cellStyle name="Header2 38 5" xfId="36913" xr:uid="{00000000-0005-0000-0000-0000FB210000}"/>
    <cellStyle name="Header2 38 5 2" xfId="36914" xr:uid="{00000000-0005-0000-0000-0000FC210000}"/>
    <cellStyle name="Header2 38 5 3" xfId="36915" xr:uid="{00000000-0005-0000-0000-0000FD210000}"/>
    <cellStyle name="Header2 38 6" xfId="36916" xr:uid="{00000000-0005-0000-0000-0000FE210000}"/>
    <cellStyle name="Header2 38 6 2" xfId="36917" xr:uid="{00000000-0005-0000-0000-0000FF210000}"/>
    <cellStyle name="Header2 38 6 3" xfId="36918" xr:uid="{00000000-0005-0000-0000-000000220000}"/>
    <cellStyle name="Header2 38 7" xfId="36919" xr:uid="{00000000-0005-0000-0000-000001220000}"/>
    <cellStyle name="Header2 38 7 2" xfId="36920" xr:uid="{00000000-0005-0000-0000-000002220000}"/>
    <cellStyle name="Header2 38 7 3" xfId="36921" xr:uid="{00000000-0005-0000-0000-000003220000}"/>
    <cellStyle name="Header2 38 8" xfId="36922" xr:uid="{00000000-0005-0000-0000-000004220000}"/>
    <cellStyle name="Header2 38 8 2" xfId="36923" xr:uid="{00000000-0005-0000-0000-000005220000}"/>
    <cellStyle name="Header2 38 8 3" xfId="36924" xr:uid="{00000000-0005-0000-0000-000006220000}"/>
    <cellStyle name="Header2 38 9" xfId="36925" xr:uid="{00000000-0005-0000-0000-000007220000}"/>
    <cellStyle name="Header2 38 9 2" xfId="36926" xr:uid="{00000000-0005-0000-0000-000008220000}"/>
    <cellStyle name="Header2 38 9 3" xfId="36927" xr:uid="{00000000-0005-0000-0000-000009220000}"/>
    <cellStyle name="Header2 39" xfId="36928" xr:uid="{00000000-0005-0000-0000-00000A220000}"/>
    <cellStyle name="Header2 39 10" xfId="36929" xr:uid="{00000000-0005-0000-0000-00000B220000}"/>
    <cellStyle name="Header2 39 10 2" xfId="36930" xr:uid="{00000000-0005-0000-0000-00000C220000}"/>
    <cellStyle name="Header2 39 10 3" xfId="36931" xr:uid="{00000000-0005-0000-0000-00000D220000}"/>
    <cellStyle name="Header2 39 11" xfId="36932" xr:uid="{00000000-0005-0000-0000-00000E220000}"/>
    <cellStyle name="Header2 39 11 2" xfId="36933" xr:uid="{00000000-0005-0000-0000-00000F220000}"/>
    <cellStyle name="Header2 39 11 3" xfId="36934" xr:uid="{00000000-0005-0000-0000-000010220000}"/>
    <cellStyle name="Header2 39 12" xfId="36935" xr:uid="{00000000-0005-0000-0000-000011220000}"/>
    <cellStyle name="Header2 39 12 2" xfId="36936" xr:uid="{00000000-0005-0000-0000-000012220000}"/>
    <cellStyle name="Header2 39 12 3" xfId="36937" xr:uid="{00000000-0005-0000-0000-000013220000}"/>
    <cellStyle name="Header2 39 13" xfId="36938" xr:uid="{00000000-0005-0000-0000-000014220000}"/>
    <cellStyle name="Header2 39 13 2" xfId="36939" xr:uid="{00000000-0005-0000-0000-000015220000}"/>
    <cellStyle name="Header2 39 13 3" xfId="36940" xr:uid="{00000000-0005-0000-0000-000016220000}"/>
    <cellStyle name="Header2 39 14" xfId="36941" xr:uid="{00000000-0005-0000-0000-000017220000}"/>
    <cellStyle name="Header2 39 14 2" xfId="36942" xr:uid="{00000000-0005-0000-0000-000018220000}"/>
    <cellStyle name="Header2 39 14 3" xfId="36943" xr:uid="{00000000-0005-0000-0000-000019220000}"/>
    <cellStyle name="Header2 39 15" xfId="36944" xr:uid="{00000000-0005-0000-0000-00001A220000}"/>
    <cellStyle name="Header2 39 15 2" xfId="36945" xr:uid="{00000000-0005-0000-0000-00001B220000}"/>
    <cellStyle name="Header2 39 15 3" xfId="36946" xr:uid="{00000000-0005-0000-0000-00001C220000}"/>
    <cellStyle name="Header2 39 16" xfId="36947" xr:uid="{00000000-0005-0000-0000-00001D220000}"/>
    <cellStyle name="Header2 39 16 2" xfId="36948" xr:uid="{00000000-0005-0000-0000-00001E220000}"/>
    <cellStyle name="Header2 39 16 3" xfId="36949" xr:uid="{00000000-0005-0000-0000-00001F220000}"/>
    <cellStyle name="Header2 39 17" xfId="36950" xr:uid="{00000000-0005-0000-0000-000020220000}"/>
    <cellStyle name="Header2 39 17 2" xfId="36951" xr:uid="{00000000-0005-0000-0000-000021220000}"/>
    <cellStyle name="Header2 39 17 3" xfId="36952" xr:uid="{00000000-0005-0000-0000-000022220000}"/>
    <cellStyle name="Header2 39 18" xfId="36953" xr:uid="{00000000-0005-0000-0000-000023220000}"/>
    <cellStyle name="Header2 39 2" xfId="36954" xr:uid="{00000000-0005-0000-0000-000024220000}"/>
    <cellStyle name="Header2 39 2 2" xfId="36955" xr:uid="{00000000-0005-0000-0000-000025220000}"/>
    <cellStyle name="Header2 39 2 3" xfId="36956" xr:uid="{00000000-0005-0000-0000-000026220000}"/>
    <cellStyle name="Header2 39 3" xfId="36957" xr:uid="{00000000-0005-0000-0000-000027220000}"/>
    <cellStyle name="Header2 39 3 2" xfId="36958" xr:uid="{00000000-0005-0000-0000-000028220000}"/>
    <cellStyle name="Header2 39 3 3" xfId="36959" xr:uid="{00000000-0005-0000-0000-000029220000}"/>
    <cellStyle name="Header2 39 4" xfId="36960" xr:uid="{00000000-0005-0000-0000-00002A220000}"/>
    <cellStyle name="Header2 39 4 2" xfId="36961" xr:uid="{00000000-0005-0000-0000-00002B220000}"/>
    <cellStyle name="Header2 39 4 3" xfId="36962" xr:uid="{00000000-0005-0000-0000-00002C220000}"/>
    <cellStyle name="Header2 39 5" xfId="36963" xr:uid="{00000000-0005-0000-0000-00002D220000}"/>
    <cellStyle name="Header2 39 5 2" xfId="36964" xr:uid="{00000000-0005-0000-0000-00002E220000}"/>
    <cellStyle name="Header2 39 5 3" xfId="36965" xr:uid="{00000000-0005-0000-0000-00002F220000}"/>
    <cellStyle name="Header2 39 6" xfId="36966" xr:uid="{00000000-0005-0000-0000-000030220000}"/>
    <cellStyle name="Header2 39 6 2" xfId="36967" xr:uid="{00000000-0005-0000-0000-000031220000}"/>
    <cellStyle name="Header2 39 6 3" xfId="36968" xr:uid="{00000000-0005-0000-0000-000032220000}"/>
    <cellStyle name="Header2 39 7" xfId="36969" xr:uid="{00000000-0005-0000-0000-000033220000}"/>
    <cellStyle name="Header2 39 7 2" xfId="36970" xr:uid="{00000000-0005-0000-0000-000034220000}"/>
    <cellStyle name="Header2 39 7 3" xfId="36971" xr:uid="{00000000-0005-0000-0000-000035220000}"/>
    <cellStyle name="Header2 39 8" xfId="36972" xr:uid="{00000000-0005-0000-0000-000036220000}"/>
    <cellStyle name="Header2 39 8 2" xfId="36973" xr:uid="{00000000-0005-0000-0000-000037220000}"/>
    <cellStyle name="Header2 39 8 3" xfId="36974" xr:uid="{00000000-0005-0000-0000-000038220000}"/>
    <cellStyle name="Header2 39 9" xfId="36975" xr:uid="{00000000-0005-0000-0000-000039220000}"/>
    <cellStyle name="Header2 39 9 2" xfId="36976" xr:uid="{00000000-0005-0000-0000-00003A220000}"/>
    <cellStyle name="Header2 39 9 3" xfId="36977" xr:uid="{00000000-0005-0000-0000-00003B220000}"/>
    <cellStyle name="Header2 4" xfId="36978" xr:uid="{00000000-0005-0000-0000-00003C220000}"/>
    <cellStyle name="Header2 4 10" xfId="36979" xr:uid="{00000000-0005-0000-0000-00003D220000}"/>
    <cellStyle name="Header2 4 10 2" xfId="36980" xr:uid="{00000000-0005-0000-0000-00003E220000}"/>
    <cellStyle name="Header2 4 10 3" xfId="36981" xr:uid="{00000000-0005-0000-0000-00003F220000}"/>
    <cellStyle name="Header2 4 11" xfId="36982" xr:uid="{00000000-0005-0000-0000-000040220000}"/>
    <cellStyle name="Header2 4 11 2" xfId="36983" xr:uid="{00000000-0005-0000-0000-000041220000}"/>
    <cellStyle name="Header2 4 11 3" xfId="36984" xr:uid="{00000000-0005-0000-0000-000042220000}"/>
    <cellStyle name="Header2 4 12" xfId="36985" xr:uid="{00000000-0005-0000-0000-000043220000}"/>
    <cellStyle name="Header2 4 12 2" xfId="36986" xr:uid="{00000000-0005-0000-0000-000044220000}"/>
    <cellStyle name="Header2 4 12 3" xfId="36987" xr:uid="{00000000-0005-0000-0000-000045220000}"/>
    <cellStyle name="Header2 4 13" xfId="36988" xr:uid="{00000000-0005-0000-0000-000046220000}"/>
    <cellStyle name="Header2 4 13 2" xfId="36989" xr:uid="{00000000-0005-0000-0000-000047220000}"/>
    <cellStyle name="Header2 4 13 3" xfId="36990" xr:uid="{00000000-0005-0000-0000-000048220000}"/>
    <cellStyle name="Header2 4 14" xfId="36991" xr:uid="{00000000-0005-0000-0000-000049220000}"/>
    <cellStyle name="Header2 4 14 2" xfId="36992" xr:uid="{00000000-0005-0000-0000-00004A220000}"/>
    <cellStyle name="Header2 4 14 3" xfId="36993" xr:uid="{00000000-0005-0000-0000-00004B220000}"/>
    <cellStyle name="Header2 4 15" xfId="36994" xr:uid="{00000000-0005-0000-0000-00004C220000}"/>
    <cellStyle name="Header2 4 15 2" xfId="36995" xr:uid="{00000000-0005-0000-0000-00004D220000}"/>
    <cellStyle name="Header2 4 15 3" xfId="36996" xr:uid="{00000000-0005-0000-0000-00004E220000}"/>
    <cellStyle name="Header2 4 16" xfId="36997" xr:uid="{00000000-0005-0000-0000-00004F220000}"/>
    <cellStyle name="Header2 4 16 2" xfId="36998" xr:uid="{00000000-0005-0000-0000-000050220000}"/>
    <cellStyle name="Header2 4 16 3" xfId="36999" xr:uid="{00000000-0005-0000-0000-000051220000}"/>
    <cellStyle name="Header2 4 17" xfId="37000" xr:uid="{00000000-0005-0000-0000-000052220000}"/>
    <cellStyle name="Header2 4 17 2" xfId="37001" xr:uid="{00000000-0005-0000-0000-000053220000}"/>
    <cellStyle name="Header2 4 17 3" xfId="37002" xr:uid="{00000000-0005-0000-0000-000054220000}"/>
    <cellStyle name="Header2 4 18" xfId="37003" xr:uid="{00000000-0005-0000-0000-000055220000}"/>
    <cellStyle name="Header2 4 2" xfId="37004" xr:uid="{00000000-0005-0000-0000-000056220000}"/>
    <cellStyle name="Header2 4 2 2" xfId="37005" xr:uid="{00000000-0005-0000-0000-000057220000}"/>
    <cellStyle name="Header2 4 2 3" xfId="37006" xr:uid="{00000000-0005-0000-0000-000058220000}"/>
    <cellStyle name="Header2 4 3" xfId="37007" xr:uid="{00000000-0005-0000-0000-000059220000}"/>
    <cellStyle name="Header2 4 3 2" xfId="37008" xr:uid="{00000000-0005-0000-0000-00005A220000}"/>
    <cellStyle name="Header2 4 3 3" xfId="37009" xr:uid="{00000000-0005-0000-0000-00005B220000}"/>
    <cellStyle name="Header2 4 4" xfId="37010" xr:uid="{00000000-0005-0000-0000-00005C220000}"/>
    <cellStyle name="Header2 4 4 2" xfId="37011" xr:uid="{00000000-0005-0000-0000-00005D220000}"/>
    <cellStyle name="Header2 4 4 3" xfId="37012" xr:uid="{00000000-0005-0000-0000-00005E220000}"/>
    <cellStyle name="Header2 4 5" xfId="37013" xr:uid="{00000000-0005-0000-0000-00005F220000}"/>
    <cellStyle name="Header2 4 5 2" xfId="37014" xr:uid="{00000000-0005-0000-0000-000060220000}"/>
    <cellStyle name="Header2 4 5 3" xfId="37015" xr:uid="{00000000-0005-0000-0000-000061220000}"/>
    <cellStyle name="Header2 4 6" xfId="37016" xr:uid="{00000000-0005-0000-0000-000062220000}"/>
    <cellStyle name="Header2 4 6 2" xfId="37017" xr:uid="{00000000-0005-0000-0000-000063220000}"/>
    <cellStyle name="Header2 4 6 3" xfId="37018" xr:uid="{00000000-0005-0000-0000-000064220000}"/>
    <cellStyle name="Header2 4 7" xfId="37019" xr:uid="{00000000-0005-0000-0000-000065220000}"/>
    <cellStyle name="Header2 4 7 2" xfId="37020" xr:uid="{00000000-0005-0000-0000-000066220000}"/>
    <cellStyle name="Header2 4 7 3" xfId="37021" xr:uid="{00000000-0005-0000-0000-000067220000}"/>
    <cellStyle name="Header2 4 8" xfId="37022" xr:uid="{00000000-0005-0000-0000-000068220000}"/>
    <cellStyle name="Header2 4 8 2" xfId="37023" xr:uid="{00000000-0005-0000-0000-000069220000}"/>
    <cellStyle name="Header2 4 8 3" xfId="37024" xr:uid="{00000000-0005-0000-0000-00006A220000}"/>
    <cellStyle name="Header2 4 9" xfId="37025" xr:uid="{00000000-0005-0000-0000-00006B220000}"/>
    <cellStyle name="Header2 4 9 2" xfId="37026" xr:uid="{00000000-0005-0000-0000-00006C220000}"/>
    <cellStyle name="Header2 4 9 3" xfId="37027" xr:uid="{00000000-0005-0000-0000-00006D220000}"/>
    <cellStyle name="Header2 40" xfId="37028" xr:uid="{00000000-0005-0000-0000-00006E220000}"/>
    <cellStyle name="Header2 5" xfId="37029" xr:uid="{00000000-0005-0000-0000-00006F220000}"/>
    <cellStyle name="Header2 5 10" xfId="37030" xr:uid="{00000000-0005-0000-0000-000070220000}"/>
    <cellStyle name="Header2 5 10 2" xfId="37031" xr:uid="{00000000-0005-0000-0000-000071220000}"/>
    <cellStyle name="Header2 5 10 3" xfId="37032" xr:uid="{00000000-0005-0000-0000-000072220000}"/>
    <cellStyle name="Header2 5 11" xfId="37033" xr:uid="{00000000-0005-0000-0000-000073220000}"/>
    <cellStyle name="Header2 5 11 2" xfId="37034" xr:uid="{00000000-0005-0000-0000-000074220000}"/>
    <cellStyle name="Header2 5 11 3" xfId="37035" xr:uid="{00000000-0005-0000-0000-000075220000}"/>
    <cellStyle name="Header2 5 12" xfId="37036" xr:uid="{00000000-0005-0000-0000-000076220000}"/>
    <cellStyle name="Header2 5 12 2" xfId="37037" xr:uid="{00000000-0005-0000-0000-000077220000}"/>
    <cellStyle name="Header2 5 12 3" xfId="37038" xr:uid="{00000000-0005-0000-0000-000078220000}"/>
    <cellStyle name="Header2 5 13" xfId="37039" xr:uid="{00000000-0005-0000-0000-000079220000}"/>
    <cellStyle name="Header2 5 13 2" xfId="37040" xr:uid="{00000000-0005-0000-0000-00007A220000}"/>
    <cellStyle name="Header2 5 13 3" xfId="37041" xr:uid="{00000000-0005-0000-0000-00007B220000}"/>
    <cellStyle name="Header2 5 14" xfId="37042" xr:uid="{00000000-0005-0000-0000-00007C220000}"/>
    <cellStyle name="Header2 5 14 2" xfId="37043" xr:uid="{00000000-0005-0000-0000-00007D220000}"/>
    <cellStyle name="Header2 5 14 3" xfId="37044" xr:uid="{00000000-0005-0000-0000-00007E220000}"/>
    <cellStyle name="Header2 5 15" xfId="37045" xr:uid="{00000000-0005-0000-0000-00007F220000}"/>
    <cellStyle name="Header2 5 15 2" xfId="37046" xr:uid="{00000000-0005-0000-0000-000080220000}"/>
    <cellStyle name="Header2 5 15 3" xfId="37047" xr:uid="{00000000-0005-0000-0000-000081220000}"/>
    <cellStyle name="Header2 5 16" xfId="37048" xr:uid="{00000000-0005-0000-0000-000082220000}"/>
    <cellStyle name="Header2 5 16 2" xfId="37049" xr:uid="{00000000-0005-0000-0000-000083220000}"/>
    <cellStyle name="Header2 5 16 3" xfId="37050" xr:uid="{00000000-0005-0000-0000-000084220000}"/>
    <cellStyle name="Header2 5 17" xfId="37051" xr:uid="{00000000-0005-0000-0000-000085220000}"/>
    <cellStyle name="Header2 5 17 2" xfId="37052" xr:uid="{00000000-0005-0000-0000-000086220000}"/>
    <cellStyle name="Header2 5 17 3" xfId="37053" xr:uid="{00000000-0005-0000-0000-000087220000}"/>
    <cellStyle name="Header2 5 18" xfId="37054" xr:uid="{00000000-0005-0000-0000-000088220000}"/>
    <cellStyle name="Header2 5 2" xfId="37055" xr:uid="{00000000-0005-0000-0000-000089220000}"/>
    <cellStyle name="Header2 5 2 2" xfId="37056" xr:uid="{00000000-0005-0000-0000-00008A220000}"/>
    <cellStyle name="Header2 5 2 3" xfId="37057" xr:uid="{00000000-0005-0000-0000-00008B220000}"/>
    <cellStyle name="Header2 5 3" xfId="37058" xr:uid="{00000000-0005-0000-0000-00008C220000}"/>
    <cellStyle name="Header2 5 3 2" xfId="37059" xr:uid="{00000000-0005-0000-0000-00008D220000}"/>
    <cellStyle name="Header2 5 3 3" xfId="37060" xr:uid="{00000000-0005-0000-0000-00008E220000}"/>
    <cellStyle name="Header2 5 4" xfId="37061" xr:uid="{00000000-0005-0000-0000-00008F220000}"/>
    <cellStyle name="Header2 5 4 2" xfId="37062" xr:uid="{00000000-0005-0000-0000-000090220000}"/>
    <cellStyle name="Header2 5 4 3" xfId="37063" xr:uid="{00000000-0005-0000-0000-000091220000}"/>
    <cellStyle name="Header2 5 5" xfId="37064" xr:uid="{00000000-0005-0000-0000-000092220000}"/>
    <cellStyle name="Header2 5 5 2" xfId="37065" xr:uid="{00000000-0005-0000-0000-000093220000}"/>
    <cellStyle name="Header2 5 5 3" xfId="37066" xr:uid="{00000000-0005-0000-0000-000094220000}"/>
    <cellStyle name="Header2 5 6" xfId="37067" xr:uid="{00000000-0005-0000-0000-000095220000}"/>
    <cellStyle name="Header2 5 6 2" xfId="37068" xr:uid="{00000000-0005-0000-0000-000096220000}"/>
    <cellStyle name="Header2 5 6 3" xfId="37069" xr:uid="{00000000-0005-0000-0000-000097220000}"/>
    <cellStyle name="Header2 5 7" xfId="37070" xr:uid="{00000000-0005-0000-0000-000098220000}"/>
    <cellStyle name="Header2 5 7 2" xfId="37071" xr:uid="{00000000-0005-0000-0000-000099220000}"/>
    <cellStyle name="Header2 5 7 3" xfId="37072" xr:uid="{00000000-0005-0000-0000-00009A220000}"/>
    <cellStyle name="Header2 5 8" xfId="37073" xr:uid="{00000000-0005-0000-0000-00009B220000}"/>
    <cellStyle name="Header2 5 8 2" xfId="37074" xr:uid="{00000000-0005-0000-0000-00009C220000}"/>
    <cellStyle name="Header2 5 8 3" xfId="37075" xr:uid="{00000000-0005-0000-0000-00009D220000}"/>
    <cellStyle name="Header2 5 9" xfId="37076" xr:uid="{00000000-0005-0000-0000-00009E220000}"/>
    <cellStyle name="Header2 5 9 2" xfId="37077" xr:uid="{00000000-0005-0000-0000-00009F220000}"/>
    <cellStyle name="Header2 5 9 3" xfId="37078" xr:uid="{00000000-0005-0000-0000-0000A0220000}"/>
    <cellStyle name="Header2 6" xfId="37079" xr:uid="{00000000-0005-0000-0000-0000A1220000}"/>
    <cellStyle name="Header2 6 10" xfId="37080" xr:uid="{00000000-0005-0000-0000-0000A2220000}"/>
    <cellStyle name="Header2 6 10 2" xfId="37081" xr:uid="{00000000-0005-0000-0000-0000A3220000}"/>
    <cellStyle name="Header2 6 10 3" xfId="37082" xr:uid="{00000000-0005-0000-0000-0000A4220000}"/>
    <cellStyle name="Header2 6 11" xfId="37083" xr:uid="{00000000-0005-0000-0000-0000A5220000}"/>
    <cellStyle name="Header2 6 11 2" xfId="37084" xr:uid="{00000000-0005-0000-0000-0000A6220000}"/>
    <cellStyle name="Header2 6 11 3" xfId="37085" xr:uid="{00000000-0005-0000-0000-0000A7220000}"/>
    <cellStyle name="Header2 6 12" xfId="37086" xr:uid="{00000000-0005-0000-0000-0000A8220000}"/>
    <cellStyle name="Header2 6 12 2" xfId="37087" xr:uid="{00000000-0005-0000-0000-0000A9220000}"/>
    <cellStyle name="Header2 6 12 3" xfId="37088" xr:uid="{00000000-0005-0000-0000-0000AA220000}"/>
    <cellStyle name="Header2 6 13" xfId="37089" xr:uid="{00000000-0005-0000-0000-0000AB220000}"/>
    <cellStyle name="Header2 6 13 2" xfId="37090" xr:uid="{00000000-0005-0000-0000-0000AC220000}"/>
    <cellStyle name="Header2 6 13 3" xfId="37091" xr:uid="{00000000-0005-0000-0000-0000AD220000}"/>
    <cellStyle name="Header2 6 14" xfId="37092" xr:uid="{00000000-0005-0000-0000-0000AE220000}"/>
    <cellStyle name="Header2 6 14 2" xfId="37093" xr:uid="{00000000-0005-0000-0000-0000AF220000}"/>
    <cellStyle name="Header2 6 14 3" xfId="37094" xr:uid="{00000000-0005-0000-0000-0000B0220000}"/>
    <cellStyle name="Header2 6 15" xfId="37095" xr:uid="{00000000-0005-0000-0000-0000B1220000}"/>
    <cellStyle name="Header2 6 15 2" xfId="37096" xr:uid="{00000000-0005-0000-0000-0000B2220000}"/>
    <cellStyle name="Header2 6 15 3" xfId="37097" xr:uid="{00000000-0005-0000-0000-0000B3220000}"/>
    <cellStyle name="Header2 6 16" xfId="37098" xr:uid="{00000000-0005-0000-0000-0000B4220000}"/>
    <cellStyle name="Header2 6 16 2" xfId="37099" xr:uid="{00000000-0005-0000-0000-0000B5220000}"/>
    <cellStyle name="Header2 6 16 3" xfId="37100" xr:uid="{00000000-0005-0000-0000-0000B6220000}"/>
    <cellStyle name="Header2 6 17" xfId="37101" xr:uid="{00000000-0005-0000-0000-0000B7220000}"/>
    <cellStyle name="Header2 6 17 2" xfId="37102" xr:uid="{00000000-0005-0000-0000-0000B8220000}"/>
    <cellStyle name="Header2 6 17 3" xfId="37103" xr:uid="{00000000-0005-0000-0000-0000B9220000}"/>
    <cellStyle name="Header2 6 18" xfId="37104" xr:uid="{00000000-0005-0000-0000-0000BA220000}"/>
    <cellStyle name="Header2 6 2" xfId="37105" xr:uid="{00000000-0005-0000-0000-0000BB220000}"/>
    <cellStyle name="Header2 6 2 2" xfId="37106" xr:uid="{00000000-0005-0000-0000-0000BC220000}"/>
    <cellStyle name="Header2 6 2 3" xfId="37107" xr:uid="{00000000-0005-0000-0000-0000BD220000}"/>
    <cellStyle name="Header2 6 3" xfId="37108" xr:uid="{00000000-0005-0000-0000-0000BE220000}"/>
    <cellStyle name="Header2 6 3 2" xfId="37109" xr:uid="{00000000-0005-0000-0000-0000BF220000}"/>
    <cellStyle name="Header2 6 3 3" xfId="37110" xr:uid="{00000000-0005-0000-0000-0000C0220000}"/>
    <cellStyle name="Header2 6 4" xfId="37111" xr:uid="{00000000-0005-0000-0000-0000C1220000}"/>
    <cellStyle name="Header2 6 4 2" xfId="37112" xr:uid="{00000000-0005-0000-0000-0000C2220000}"/>
    <cellStyle name="Header2 6 4 3" xfId="37113" xr:uid="{00000000-0005-0000-0000-0000C3220000}"/>
    <cellStyle name="Header2 6 5" xfId="37114" xr:uid="{00000000-0005-0000-0000-0000C4220000}"/>
    <cellStyle name="Header2 6 5 2" xfId="37115" xr:uid="{00000000-0005-0000-0000-0000C5220000}"/>
    <cellStyle name="Header2 6 5 3" xfId="37116" xr:uid="{00000000-0005-0000-0000-0000C6220000}"/>
    <cellStyle name="Header2 6 6" xfId="37117" xr:uid="{00000000-0005-0000-0000-0000C7220000}"/>
    <cellStyle name="Header2 6 6 2" xfId="37118" xr:uid="{00000000-0005-0000-0000-0000C8220000}"/>
    <cellStyle name="Header2 6 6 3" xfId="37119" xr:uid="{00000000-0005-0000-0000-0000C9220000}"/>
    <cellStyle name="Header2 6 7" xfId="37120" xr:uid="{00000000-0005-0000-0000-0000CA220000}"/>
    <cellStyle name="Header2 6 7 2" xfId="37121" xr:uid="{00000000-0005-0000-0000-0000CB220000}"/>
    <cellStyle name="Header2 6 7 3" xfId="37122" xr:uid="{00000000-0005-0000-0000-0000CC220000}"/>
    <cellStyle name="Header2 6 8" xfId="37123" xr:uid="{00000000-0005-0000-0000-0000CD220000}"/>
    <cellStyle name="Header2 6 8 2" xfId="37124" xr:uid="{00000000-0005-0000-0000-0000CE220000}"/>
    <cellStyle name="Header2 6 8 3" xfId="37125" xr:uid="{00000000-0005-0000-0000-0000CF220000}"/>
    <cellStyle name="Header2 6 9" xfId="37126" xr:uid="{00000000-0005-0000-0000-0000D0220000}"/>
    <cellStyle name="Header2 6 9 2" xfId="37127" xr:uid="{00000000-0005-0000-0000-0000D1220000}"/>
    <cellStyle name="Header2 6 9 3" xfId="37128" xr:uid="{00000000-0005-0000-0000-0000D2220000}"/>
    <cellStyle name="Header2 7" xfId="37129" xr:uid="{00000000-0005-0000-0000-0000D3220000}"/>
    <cellStyle name="Header2 7 10" xfId="37130" xr:uid="{00000000-0005-0000-0000-0000D4220000}"/>
    <cellStyle name="Header2 7 10 2" xfId="37131" xr:uid="{00000000-0005-0000-0000-0000D5220000}"/>
    <cellStyle name="Header2 7 10 3" xfId="37132" xr:uid="{00000000-0005-0000-0000-0000D6220000}"/>
    <cellStyle name="Header2 7 11" xfId="37133" xr:uid="{00000000-0005-0000-0000-0000D7220000}"/>
    <cellStyle name="Header2 7 11 2" xfId="37134" xr:uid="{00000000-0005-0000-0000-0000D8220000}"/>
    <cellStyle name="Header2 7 11 3" xfId="37135" xr:uid="{00000000-0005-0000-0000-0000D9220000}"/>
    <cellStyle name="Header2 7 12" xfId="37136" xr:uid="{00000000-0005-0000-0000-0000DA220000}"/>
    <cellStyle name="Header2 7 12 2" xfId="37137" xr:uid="{00000000-0005-0000-0000-0000DB220000}"/>
    <cellStyle name="Header2 7 12 3" xfId="37138" xr:uid="{00000000-0005-0000-0000-0000DC220000}"/>
    <cellStyle name="Header2 7 13" xfId="37139" xr:uid="{00000000-0005-0000-0000-0000DD220000}"/>
    <cellStyle name="Header2 7 13 2" xfId="37140" xr:uid="{00000000-0005-0000-0000-0000DE220000}"/>
    <cellStyle name="Header2 7 13 3" xfId="37141" xr:uid="{00000000-0005-0000-0000-0000DF220000}"/>
    <cellStyle name="Header2 7 14" xfId="37142" xr:uid="{00000000-0005-0000-0000-0000E0220000}"/>
    <cellStyle name="Header2 7 14 2" xfId="37143" xr:uid="{00000000-0005-0000-0000-0000E1220000}"/>
    <cellStyle name="Header2 7 14 3" xfId="37144" xr:uid="{00000000-0005-0000-0000-0000E2220000}"/>
    <cellStyle name="Header2 7 15" xfId="37145" xr:uid="{00000000-0005-0000-0000-0000E3220000}"/>
    <cellStyle name="Header2 7 15 2" xfId="37146" xr:uid="{00000000-0005-0000-0000-0000E4220000}"/>
    <cellStyle name="Header2 7 15 3" xfId="37147" xr:uid="{00000000-0005-0000-0000-0000E5220000}"/>
    <cellStyle name="Header2 7 16" xfId="37148" xr:uid="{00000000-0005-0000-0000-0000E6220000}"/>
    <cellStyle name="Header2 7 16 2" xfId="37149" xr:uid="{00000000-0005-0000-0000-0000E7220000}"/>
    <cellStyle name="Header2 7 16 3" xfId="37150" xr:uid="{00000000-0005-0000-0000-0000E8220000}"/>
    <cellStyle name="Header2 7 17" xfId="37151" xr:uid="{00000000-0005-0000-0000-0000E9220000}"/>
    <cellStyle name="Header2 7 17 2" xfId="37152" xr:uid="{00000000-0005-0000-0000-0000EA220000}"/>
    <cellStyle name="Header2 7 17 3" xfId="37153" xr:uid="{00000000-0005-0000-0000-0000EB220000}"/>
    <cellStyle name="Header2 7 18" xfId="37154" xr:uid="{00000000-0005-0000-0000-0000EC220000}"/>
    <cellStyle name="Header2 7 2" xfId="37155" xr:uid="{00000000-0005-0000-0000-0000ED220000}"/>
    <cellStyle name="Header2 7 2 2" xfId="37156" xr:uid="{00000000-0005-0000-0000-0000EE220000}"/>
    <cellStyle name="Header2 7 2 3" xfId="37157" xr:uid="{00000000-0005-0000-0000-0000EF220000}"/>
    <cellStyle name="Header2 7 3" xfId="37158" xr:uid="{00000000-0005-0000-0000-0000F0220000}"/>
    <cellStyle name="Header2 7 3 2" xfId="37159" xr:uid="{00000000-0005-0000-0000-0000F1220000}"/>
    <cellStyle name="Header2 7 3 3" xfId="37160" xr:uid="{00000000-0005-0000-0000-0000F2220000}"/>
    <cellStyle name="Header2 7 4" xfId="37161" xr:uid="{00000000-0005-0000-0000-0000F3220000}"/>
    <cellStyle name="Header2 7 4 2" xfId="37162" xr:uid="{00000000-0005-0000-0000-0000F4220000}"/>
    <cellStyle name="Header2 7 4 3" xfId="37163" xr:uid="{00000000-0005-0000-0000-0000F5220000}"/>
    <cellStyle name="Header2 7 5" xfId="37164" xr:uid="{00000000-0005-0000-0000-0000F6220000}"/>
    <cellStyle name="Header2 7 5 2" xfId="37165" xr:uid="{00000000-0005-0000-0000-0000F7220000}"/>
    <cellStyle name="Header2 7 5 3" xfId="37166" xr:uid="{00000000-0005-0000-0000-0000F8220000}"/>
    <cellStyle name="Header2 7 6" xfId="37167" xr:uid="{00000000-0005-0000-0000-0000F9220000}"/>
    <cellStyle name="Header2 7 6 2" xfId="37168" xr:uid="{00000000-0005-0000-0000-0000FA220000}"/>
    <cellStyle name="Header2 7 6 3" xfId="37169" xr:uid="{00000000-0005-0000-0000-0000FB220000}"/>
    <cellStyle name="Header2 7 7" xfId="37170" xr:uid="{00000000-0005-0000-0000-0000FC220000}"/>
    <cellStyle name="Header2 7 7 2" xfId="37171" xr:uid="{00000000-0005-0000-0000-0000FD220000}"/>
    <cellStyle name="Header2 7 7 3" xfId="37172" xr:uid="{00000000-0005-0000-0000-0000FE220000}"/>
    <cellStyle name="Header2 7 8" xfId="37173" xr:uid="{00000000-0005-0000-0000-0000FF220000}"/>
    <cellStyle name="Header2 7 8 2" xfId="37174" xr:uid="{00000000-0005-0000-0000-000000230000}"/>
    <cellStyle name="Header2 7 8 3" xfId="37175" xr:uid="{00000000-0005-0000-0000-000001230000}"/>
    <cellStyle name="Header2 7 9" xfId="37176" xr:uid="{00000000-0005-0000-0000-000002230000}"/>
    <cellStyle name="Header2 7 9 2" xfId="37177" xr:uid="{00000000-0005-0000-0000-000003230000}"/>
    <cellStyle name="Header2 7 9 3" xfId="37178" xr:uid="{00000000-0005-0000-0000-000004230000}"/>
    <cellStyle name="Header2 8" xfId="37179" xr:uid="{00000000-0005-0000-0000-000005230000}"/>
    <cellStyle name="Header2 8 10" xfId="37180" xr:uid="{00000000-0005-0000-0000-000006230000}"/>
    <cellStyle name="Header2 8 10 2" xfId="37181" xr:uid="{00000000-0005-0000-0000-000007230000}"/>
    <cellStyle name="Header2 8 10 3" xfId="37182" xr:uid="{00000000-0005-0000-0000-000008230000}"/>
    <cellStyle name="Header2 8 11" xfId="37183" xr:uid="{00000000-0005-0000-0000-000009230000}"/>
    <cellStyle name="Header2 8 11 2" xfId="37184" xr:uid="{00000000-0005-0000-0000-00000A230000}"/>
    <cellStyle name="Header2 8 11 3" xfId="37185" xr:uid="{00000000-0005-0000-0000-00000B230000}"/>
    <cellStyle name="Header2 8 12" xfId="37186" xr:uid="{00000000-0005-0000-0000-00000C230000}"/>
    <cellStyle name="Header2 8 12 2" xfId="37187" xr:uid="{00000000-0005-0000-0000-00000D230000}"/>
    <cellStyle name="Header2 8 12 3" xfId="37188" xr:uid="{00000000-0005-0000-0000-00000E230000}"/>
    <cellStyle name="Header2 8 13" xfId="37189" xr:uid="{00000000-0005-0000-0000-00000F230000}"/>
    <cellStyle name="Header2 8 13 2" xfId="37190" xr:uid="{00000000-0005-0000-0000-000010230000}"/>
    <cellStyle name="Header2 8 13 3" xfId="37191" xr:uid="{00000000-0005-0000-0000-000011230000}"/>
    <cellStyle name="Header2 8 14" xfId="37192" xr:uid="{00000000-0005-0000-0000-000012230000}"/>
    <cellStyle name="Header2 8 14 2" xfId="37193" xr:uid="{00000000-0005-0000-0000-000013230000}"/>
    <cellStyle name="Header2 8 14 3" xfId="37194" xr:uid="{00000000-0005-0000-0000-000014230000}"/>
    <cellStyle name="Header2 8 15" xfId="37195" xr:uid="{00000000-0005-0000-0000-000015230000}"/>
    <cellStyle name="Header2 8 15 2" xfId="37196" xr:uid="{00000000-0005-0000-0000-000016230000}"/>
    <cellStyle name="Header2 8 15 3" xfId="37197" xr:uid="{00000000-0005-0000-0000-000017230000}"/>
    <cellStyle name="Header2 8 16" xfId="37198" xr:uid="{00000000-0005-0000-0000-000018230000}"/>
    <cellStyle name="Header2 8 16 2" xfId="37199" xr:uid="{00000000-0005-0000-0000-000019230000}"/>
    <cellStyle name="Header2 8 16 3" xfId="37200" xr:uid="{00000000-0005-0000-0000-00001A230000}"/>
    <cellStyle name="Header2 8 17" xfId="37201" xr:uid="{00000000-0005-0000-0000-00001B230000}"/>
    <cellStyle name="Header2 8 17 2" xfId="37202" xr:uid="{00000000-0005-0000-0000-00001C230000}"/>
    <cellStyle name="Header2 8 17 3" xfId="37203" xr:uid="{00000000-0005-0000-0000-00001D230000}"/>
    <cellStyle name="Header2 8 18" xfId="37204" xr:uid="{00000000-0005-0000-0000-00001E230000}"/>
    <cellStyle name="Header2 8 2" xfId="37205" xr:uid="{00000000-0005-0000-0000-00001F230000}"/>
    <cellStyle name="Header2 8 2 2" xfId="37206" xr:uid="{00000000-0005-0000-0000-000020230000}"/>
    <cellStyle name="Header2 8 2 3" xfId="37207" xr:uid="{00000000-0005-0000-0000-000021230000}"/>
    <cellStyle name="Header2 8 3" xfId="37208" xr:uid="{00000000-0005-0000-0000-000022230000}"/>
    <cellStyle name="Header2 8 3 2" xfId="37209" xr:uid="{00000000-0005-0000-0000-000023230000}"/>
    <cellStyle name="Header2 8 3 3" xfId="37210" xr:uid="{00000000-0005-0000-0000-000024230000}"/>
    <cellStyle name="Header2 8 4" xfId="37211" xr:uid="{00000000-0005-0000-0000-000025230000}"/>
    <cellStyle name="Header2 8 4 2" xfId="37212" xr:uid="{00000000-0005-0000-0000-000026230000}"/>
    <cellStyle name="Header2 8 4 3" xfId="37213" xr:uid="{00000000-0005-0000-0000-000027230000}"/>
    <cellStyle name="Header2 8 5" xfId="37214" xr:uid="{00000000-0005-0000-0000-000028230000}"/>
    <cellStyle name="Header2 8 5 2" xfId="37215" xr:uid="{00000000-0005-0000-0000-000029230000}"/>
    <cellStyle name="Header2 8 5 3" xfId="37216" xr:uid="{00000000-0005-0000-0000-00002A230000}"/>
    <cellStyle name="Header2 8 6" xfId="37217" xr:uid="{00000000-0005-0000-0000-00002B230000}"/>
    <cellStyle name="Header2 8 6 2" xfId="37218" xr:uid="{00000000-0005-0000-0000-00002C230000}"/>
    <cellStyle name="Header2 8 6 3" xfId="37219" xr:uid="{00000000-0005-0000-0000-00002D230000}"/>
    <cellStyle name="Header2 8 7" xfId="37220" xr:uid="{00000000-0005-0000-0000-00002E230000}"/>
    <cellStyle name="Header2 8 7 2" xfId="37221" xr:uid="{00000000-0005-0000-0000-00002F230000}"/>
    <cellStyle name="Header2 8 7 3" xfId="37222" xr:uid="{00000000-0005-0000-0000-000030230000}"/>
    <cellStyle name="Header2 8 8" xfId="37223" xr:uid="{00000000-0005-0000-0000-000031230000}"/>
    <cellStyle name="Header2 8 8 2" xfId="37224" xr:uid="{00000000-0005-0000-0000-000032230000}"/>
    <cellStyle name="Header2 8 8 3" xfId="37225" xr:uid="{00000000-0005-0000-0000-000033230000}"/>
    <cellStyle name="Header2 8 9" xfId="37226" xr:uid="{00000000-0005-0000-0000-000034230000}"/>
    <cellStyle name="Header2 8 9 2" xfId="37227" xr:uid="{00000000-0005-0000-0000-000035230000}"/>
    <cellStyle name="Header2 8 9 3" xfId="37228" xr:uid="{00000000-0005-0000-0000-000036230000}"/>
    <cellStyle name="Header2 9" xfId="37229" xr:uid="{00000000-0005-0000-0000-000037230000}"/>
    <cellStyle name="Header2 9 10" xfId="37230" xr:uid="{00000000-0005-0000-0000-000038230000}"/>
    <cellStyle name="Header2 9 10 2" xfId="37231" xr:uid="{00000000-0005-0000-0000-000039230000}"/>
    <cellStyle name="Header2 9 10 3" xfId="37232" xr:uid="{00000000-0005-0000-0000-00003A230000}"/>
    <cellStyle name="Header2 9 11" xfId="37233" xr:uid="{00000000-0005-0000-0000-00003B230000}"/>
    <cellStyle name="Header2 9 11 2" xfId="37234" xr:uid="{00000000-0005-0000-0000-00003C230000}"/>
    <cellStyle name="Header2 9 11 3" xfId="37235" xr:uid="{00000000-0005-0000-0000-00003D230000}"/>
    <cellStyle name="Header2 9 12" xfId="37236" xr:uid="{00000000-0005-0000-0000-00003E230000}"/>
    <cellStyle name="Header2 9 12 2" xfId="37237" xr:uid="{00000000-0005-0000-0000-00003F230000}"/>
    <cellStyle name="Header2 9 12 3" xfId="37238" xr:uid="{00000000-0005-0000-0000-000040230000}"/>
    <cellStyle name="Header2 9 13" xfId="37239" xr:uid="{00000000-0005-0000-0000-000041230000}"/>
    <cellStyle name="Header2 9 13 2" xfId="37240" xr:uid="{00000000-0005-0000-0000-000042230000}"/>
    <cellStyle name="Header2 9 13 3" xfId="37241" xr:uid="{00000000-0005-0000-0000-000043230000}"/>
    <cellStyle name="Header2 9 14" xfId="37242" xr:uid="{00000000-0005-0000-0000-000044230000}"/>
    <cellStyle name="Header2 9 14 2" xfId="37243" xr:uid="{00000000-0005-0000-0000-000045230000}"/>
    <cellStyle name="Header2 9 14 3" xfId="37244" xr:uid="{00000000-0005-0000-0000-000046230000}"/>
    <cellStyle name="Header2 9 15" xfId="37245" xr:uid="{00000000-0005-0000-0000-000047230000}"/>
    <cellStyle name="Header2 9 15 2" xfId="37246" xr:uid="{00000000-0005-0000-0000-000048230000}"/>
    <cellStyle name="Header2 9 15 3" xfId="37247" xr:uid="{00000000-0005-0000-0000-000049230000}"/>
    <cellStyle name="Header2 9 16" xfId="37248" xr:uid="{00000000-0005-0000-0000-00004A230000}"/>
    <cellStyle name="Header2 9 16 2" xfId="37249" xr:uid="{00000000-0005-0000-0000-00004B230000}"/>
    <cellStyle name="Header2 9 16 3" xfId="37250" xr:uid="{00000000-0005-0000-0000-00004C230000}"/>
    <cellStyle name="Header2 9 17" xfId="37251" xr:uid="{00000000-0005-0000-0000-00004D230000}"/>
    <cellStyle name="Header2 9 17 2" xfId="37252" xr:uid="{00000000-0005-0000-0000-00004E230000}"/>
    <cellStyle name="Header2 9 17 3" xfId="37253" xr:uid="{00000000-0005-0000-0000-00004F230000}"/>
    <cellStyle name="Header2 9 18" xfId="37254" xr:uid="{00000000-0005-0000-0000-000050230000}"/>
    <cellStyle name="Header2 9 2" xfId="37255" xr:uid="{00000000-0005-0000-0000-000051230000}"/>
    <cellStyle name="Header2 9 2 2" xfId="37256" xr:uid="{00000000-0005-0000-0000-000052230000}"/>
    <cellStyle name="Header2 9 2 3" xfId="37257" xr:uid="{00000000-0005-0000-0000-000053230000}"/>
    <cellStyle name="Header2 9 3" xfId="37258" xr:uid="{00000000-0005-0000-0000-000054230000}"/>
    <cellStyle name="Header2 9 3 2" xfId="37259" xr:uid="{00000000-0005-0000-0000-000055230000}"/>
    <cellStyle name="Header2 9 3 3" xfId="37260" xr:uid="{00000000-0005-0000-0000-000056230000}"/>
    <cellStyle name="Header2 9 4" xfId="37261" xr:uid="{00000000-0005-0000-0000-000057230000}"/>
    <cellStyle name="Header2 9 4 2" xfId="37262" xr:uid="{00000000-0005-0000-0000-000058230000}"/>
    <cellStyle name="Header2 9 4 3" xfId="37263" xr:uid="{00000000-0005-0000-0000-000059230000}"/>
    <cellStyle name="Header2 9 5" xfId="37264" xr:uid="{00000000-0005-0000-0000-00005A230000}"/>
    <cellStyle name="Header2 9 5 2" xfId="37265" xr:uid="{00000000-0005-0000-0000-00005B230000}"/>
    <cellStyle name="Header2 9 5 3" xfId="37266" xr:uid="{00000000-0005-0000-0000-00005C230000}"/>
    <cellStyle name="Header2 9 6" xfId="37267" xr:uid="{00000000-0005-0000-0000-00005D230000}"/>
    <cellStyle name="Header2 9 6 2" xfId="37268" xr:uid="{00000000-0005-0000-0000-00005E230000}"/>
    <cellStyle name="Header2 9 6 3" xfId="37269" xr:uid="{00000000-0005-0000-0000-00005F230000}"/>
    <cellStyle name="Header2 9 7" xfId="37270" xr:uid="{00000000-0005-0000-0000-000060230000}"/>
    <cellStyle name="Header2 9 7 2" xfId="37271" xr:uid="{00000000-0005-0000-0000-000061230000}"/>
    <cellStyle name="Header2 9 7 3" xfId="37272" xr:uid="{00000000-0005-0000-0000-000062230000}"/>
    <cellStyle name="Header2 9 8" xfId="37273" xr:uid="{00000000-0005-0000-0000-000063230000}"/>
    <cellStyle name="Header2 9 8 2" xfId="37274" xr:uid="{00000000-0005-0000-0000-000064230000}"/>
    <cellStyle name="Header2 9 8 3" xfId="37275" xr:uid="{00000000-0005-0000-0000-000065230000}"/>
    <cellStyle name="Header2 9 9" xfId="37276" xr:uid="{00000000-0005-0000-0000-000066230000}"/>
    <cellStyle name="Header2 9 9 2" xfId="37277" xr:uid="{00000000-0005-0000-0000-000067230000}"/>
    <cellStyle name="Header2 9 9 3" xfId="37278" xr:uid="{00000000-0005-0000-0000-000068230000}"/>
    <cellStyle name="Heading" xfId="8816" xr:uid="{00000000-0005-0000-0000-000069230000}"/>
    <cellStyle name="Heading 1" xfId="4340" xr:uid="{00000000-0005-0000-0000-00006A230000}"/>
    <cellStyle name="Heading 1 10" xfId="37279" xr:uid="{00000000-0005-0000-0000-00006B230000}"/>
    <cellStyle name="Heading 1 11" xfId="37280" xr:uid="{00000000-0005-0000-0000-00006C230000}"/>
    <cellStyle name="Heading 1 12" xfId="37281" xr:uid="{00000000-0005-0000-0000-00006D230000}"/>
    <cellStyle name="Heading 1 13" xfId="37282" xr:uid="{00000000-0005-0000-0000-00006E230000}"/>
    <cellStyle name="Heading 1 14" xfId="37283" xr:uid="{00000000-0005-0000-0000-00006F230000}"/>
    <cellStyle name="Heading 1 15" xfId="37284" xr:uid="{00000000-0005-0000-0000-000070230000}"/>
    <cellStyle name="Heading 1 16" xfId="37285" xr:uid="{00000000-0005-0000-0000-000071230000}"/>
    <cellStyle name="Heading 1 17" xfId="37286" xr:uid="{00000000-0005-0000-0000-000072230000}"/>
    <cellStyle name="Heading 1 18" xfId="37287" xr:uid="{00000000-0005-0000-0000-000073230000}"/>
    <cellStyle name="Heading 1 19" xfId="37288" xr:uid="{00000000-0005-0000-0000-000074230000}"/>
    <cellStyle name="Heading 1 2" xfId="8817" xr:uid="{00000000-0005-0000-0000-000075230000}"/>
    <cellStyle name="Heading 1 20" xfId="37289" xr:uid="{00000000-0005-0000-0000-000076230000}"/>
    <cellStyle name="Heading 1 21" xfId="37290" xr:uid="{00000000-0005-0000-0000-000077230000}"/>
    <cellStyle name="Heading 1 22" xfId="37291" xr:uid="{00000000-0005-0000-0000-000078230000}"/>
    <cellStyle name="Heading 1 23" xfId="37292" xr:uid="{00000000-0005-0000-0000-000079230000}"/>
    <cellStyle name="Heading 1 24" xfId="37293" xr:uid="{00000000-0005-0000-0000-00007A230000}"/>
    <cellStyle name="Heading 1 25" xfId="37294" xr:uid="{00000000-0005-0000-0000-00007B230000}"/>
    <cellStyle name="Heading 1 26" xfId="37295" xr:uid="{00000000-0005-0000-0000-00007C230000}"/>
    <cellStyle name="Heading 1 27" xfId="37296" xr:uid="{00000000-0005-0000-0000-00007D230000}"/>
    <cellStyle name="Heading 1 28" xfId="37297" xr:uid="{00000000-0005-0000-0000-00007E230000}"/>
    <cellStyle name="Heading 1 29" xfId="37298" xr:uid="{00000000-0005-0000-0000-00007F230000}"/>
    <cellStyle name="Heading 1 3" xfId="37299" xr:uid="{00000000-0005-0000-0000-000080230000}"/>
    <cellStyle name="Heading 1 30" xfId="37300" xr:uid="{00000000-0005-0000-0000-000081230000}"/>
    <cellStyle name="Heading 1 31" xfId="37301" xr:uid="{00000000-0005-0000-0000-000082230000}"/>
    <cellStyle name="Heading 1 32" xfId="37302" xr:uid="{00000000-0005-0000-0000-000083230000}"/>
    <cellStyle name="Heading 1 33" xfId="37303" xr:uid="{00000000-0005-0000-0000-000084230000}"/>
    <cellStyle name="Heading 1 34" xfId="37304" xr:uid="{00000000-0005-0000-0000-000085230000}"/>
    <cellStyle name="Heading 1 35" xfId="37305" xr:uid="{00000000-0005-0000-0000-000086230000}"/>
    <cellStyle name="Heading 1 36" xfId="37306" xr:uid="{00000000-0005-0000-0000-000087230000}"/>
    <cellStyle name="Heading 1 37" xfId="37307" xr:uid="{00000000-0005-0000-0000-000088230000}"/>
    <cellStyle name="Heading 1 38" xfId="37308" xr:uid="{00000000-0005-0000-0000-000089230000}"/>
    <cellStyle name="Heading 1 39" xfId="37309" xr:uid="{00000000-0005-0000-0000-00008A230000}"/>
    <cellStyle name="Heading 1 4" xfId="37310" xr:uid="{00000000-0005-0000-0000-00008B230000}"/>
    <cellStyle name="Heading 1 5" xfId="37311" xr:uid="{00000000-0005-0000-0000-00008C230000}"/>
    <cellStyle name="Heading 1 6" xfId="37312" xr:uid="{00000000-0005-0000-0000-00008D230000}"/>
    <cellStyle name="Heading 1 7" xfId="37313" xr:uid="{00000000-0005-0000-0000-00008E230000}"/>
    <cellStyle name="Heading 1 8" xfId="37314" xr:uid="{00000000-0005-0000-0000-00008F230000}"/>
    <cellStyle name="Heading 1 9" xfId="37315" xr:uid="{00000000-0005-0000-0000-000090230000}"/>
    <cellStyle name="Heading 2" xfId="4341" xr:uid="{00000000-0005-0000-0000-000091230000}"/>
    <cellStyle name="Heading 2 10" xfId="37316" xr:uid="{00000000-0005-0000-0000-000092230000}"/>
    <cellStyle name="Heading 2 11" xfId="37317" xr:uid="{00000000-0005-0000-0000-000093230000}"/>
    <cellStyle name="Heading 2 12" xfId="37318" xr:uid="{00000000-0005-0000-0000-000094230000}"/>
    <cellStyle name="Heading 2 13" xfId="37319" xr:uid="{00000000-0005-0000-0000-000095230000}"/>
    <cellStyle name="Heading 2 14" xfId="37320" xr:uid="{00000000-0005-0000-0000-000096230000}"/>
    <cellStyle name="Heading 2 15" xfId="37321" xr:uid="{00000000-0005-0000-0000-000097230000}"/>
    <cellStyle name="Heading 2 16" xfId="37322" xr:uid="{00000000-0005-0000-0000-000098230000}"/>
    <cellStyle name="Heading 2 17" xfId="37323" xr:uid="{00000000-0005-0000-0000-000099230000}"/>
    <cellStyle name="Heading 2 18" xfId="37324" xr:uid="{00000000-0005-0000-0000-00009A230000}"/>
    <cellStyle name="Heading 2 19" xfId="37325" xr:uid="{00000000-0005-0000-0000-00009B230000}"/>
    <cellStyle name="Heading 2 2" xfId="8818" xr:uid="{00000000-0005-0000-0000-00009C230000}"/>
    <cellStyle name="Heading 2 20" xfId="37326" xr:uid="{00000000-0005-0000-0000-00009D230000}"/>
    <cellStyle name="Heading 2 21" xfId="37327" xr:uid="{00000000-0005-0000-0000-00009E230000}"/>
    <cellStyle name="Heading 2 22" xfId="37328" xr:uid="{00000000-0005-0000-0000-00009F230000}"/>
    <cellStyle name="Heading 2 23" xfId="37329" xr:uid="{00000000-0005-0000-0000-0000A0230000}"/>
    <cellStyle name="Heading 2 24" xfId="37330" xr:uid="{00000000-0005-0000-0000-0000A1230000}"/>
    <cellStyle name="Heading 2 25" xfId="37331" xr:uid="{00000000-0005-0000-0000-0000A2230000}"/>
    <cellStyle name="Heading 2 26" xfId="37332" xr:uid="{00000000-0005-0000-0000-0000A3230000}"/>
    <cellStyle name="Heading 2 27" xfId="37333" xr:uid="{00000000-0005-0000-0000-0000A4230000}"/>
    <cellStyle name="Heading 2 28" xfId="37334" xr:uid="{00000000-0005-0000-0000-0000A5230000}"/>
    <cellStyle name="Heading 2 29" xfId="37335" xr:uid="{00000000-0005-0000-0000-0000A6230000}"/>
    <cellStyle name="Heading 2 3" xfId="37336" xr:uid="{00000000-0005-0000-0000-0000A7230000}"/>
    <cellStyle name="Heading 2 30" xfId="37337" xr:uid="{00000000-0005-0000-0000-0000A8230000}"/>
    <cellStyle name="Heading 2 31" xfId="37338" xr:uid="{00000000-0005-0000-0000-0000A9230000}"/>
    <cellStyle name="Heading 2 32" xfId="37339" xr:uid="{00000000-0005-0000-0000-0000AA230000}"/>
    <cellStyle name="Heading 2 33" xfId="37340" xr:uid="{00000000-0005-0000-0000-0000AB230000}"/>
    <cellStyle name="Heading 2 34" xfId="37341" xr:uid="{00000000-0005-0000-0000-0000AC230000}"/>
    <cellStyle name="Heading 2 35" xfId="37342" xr:uid="{00000000-0005-0000-0000-0000AD230000}"/>
    <cellStyle name="Heading 2 36" xfId="37343" xr:uid="{00000000-0005-0000-0000-0000AE230000}"/>
    <cellStyle name="Heading 2 37" xfId="37344" xr:uid="{00000000-0005-0000-0000-0000AF230000}"/>
    <cellStyle name="Heading 2 38" xfId="37345" xr:uid="{00000000-0005-0000-0000-0000B0230000}"/>
    <cellStyle name="Heading 2 39" xfId="37346" xr:uid="{00000000-0005-0000-0000-0000B1230000}"/>
    <cellStyle name="Heading 2 4" xfId="37347" xr:uid="{00000000-0005-0000-0000-0000B2230000}"/>
    <cellStyle name="Heading 2 5" xfId="37348" xr:uid="{00000000-0005-0000-0000-0000B3230000}"/>
    <cellStyle name="Heading 2 6" xfId="37349" xr:uid="{00000000-0005-0000-0000-0000B4230000}"/>
    <cellStyle name="Heading 2 7" xfId="37350" xr:uid="{00000000-0005-0000-0000-0000B5230000}"/>
    <cellStyle name="Heading 2 8" xfId="37351" xr:uid="{00000000-0005-0000-0000-0000B6230000}"/>
    <cellStyle name="Heading 2 9" xfId="37352" xr:uid="{00000000-0005-0000-0000-0000B7230000}"/>
    <cellStyle name="Heading 3" xfId="4342" xr:uid="{00000000-0005-0000-0000-0000B8230000}"/>
    <cellStyle name="Heading 4" xfId="4343" xr:uid="{00000000-0005-0000-0000-0000B9230000}"/>
    <cellStyle name="Heading1" xfId="2491" xr:uid="{00000000-0005-0000-0000-0000BA230000}"/>
    <cellStyle name="Heading1 10" xfId="7029" xr:uid="{00000000-0005-0000-0000-0000BB230000}"/>
    <cellStyle name="Heading1 10 2" xfId="37353" xr:uid="{00000000-0005-0000-0000-0000BC230000}"/>
    <cellStyle name="Heading1 11" xfId="7030" xr:uid="{00000000-0005-0000-0000-0000BD230000}"/>
    <cellStyle name="Heading1 11 2" xfId="37354" xr:uid="{00000000-0005-0000-0000-0000BE230000}"/>
    <cellStyle name="Heading1 12" xfId="7031" xr:uid="{00000000-0005-0000-0000-0000BF230000}"/>
    <cellStyle name="Heading1 12 2" xfId="37355" xr:uid="{00000000-0005-0000-0000-0000C0230000}"/>
    <cellStyle name="Heading1 13" xfId="7032" xr:uid="{00000000-0005-0000-0000-0000C1230000}"/>
    <cellStyle name="Heading1 13 2" xfId="37356" xr:uid="{00000000-0005-0000-0000-0000C2230000}"/>
    <cellStyle name="Heading1 14" xfId="7033" xr:uid="{00000000-0005-0000-0000-0000C3230000}"/>
    <cellStyle name="Heading1 14 2" xfId="37357" xr:uid="{00000000-0005-0000-0000-0000C4230000}"/>
    <cellStyle name="Heading1 15" xfId="7034" xr:uid="{00000000-0005-0000-0000-0000C5230000}"/>
    <cellStyle name="Heading1 15 2" xfId="37358" xr:uid="{00000000-0005-0000-0000-0000C6230000}"/>
    <cellStyle name="Heading1 16" xfId="7035" xr:uid="{00000000-0005-0000-0000-0000C7230000}"/>
    <cellStyle name="Heading1 16 2" xfId="37359" xr:uid="{00000000-0005-0000-0000-0000C8230000}"/>
    <cellStyle name="Heading1 17" xfId="7036" xr:uid="{00000000-0005-0000-0000-0000C9230000}"/>
    <cellStyle name="Heading1 17 2" xfId="37360" xr:uid="{00000000-0005-0000-0000-0000CA230000}"/>
    <cellStyle name="Heading1 18" xfId="7037" xr:uid="{00000000-0005-0000-0000-0000CB230000}"/>
    <cellStyle name="Heading1 18 2" xfId="37361" xr:uid="{00000000-0005-0000-0000-0000CC230000}"/>
    <cellStyle name="Heading1 19" xfId="7038" xr:uid="{00000000-0005-0000-0000-0000CD230000}"/>
    <cellStyle name="Heading1 19 2" xfId="37362" xr:uid="{00000000-0005-0000-0000-0000CE230000}"/>
    <cellStyle name="Heading1 2" xfId="7039" xr:uid="{00000000-0005-0000-0000-0000CF230000}"/>
    <cellStyle name="Heading1 2 10" xfId="37363" xr:uid="{00000000-0005-0000-0000-0000D0230000}"/>
    <cellStyle name="Heading1 2 11" xfId="37364" xr:uid="{00000000-0005-0000-0000-0000D1230000}"/>
    <cellStyle name="Heading1 2 12" xfId="8820" xr:uid="{00000000-0005-0000-0000-0000D2230000}"/>
    <cellStyle name="Heading1 2 2" xfId="7040" xr:uid="{00000000-0005-0000-0000-0000D3230000}"/>
    <cellStyle name="Heading1 2 2 2" xfId="37365" xr:uid="{00000000-0005-0000-0000-0000D4230000}"/>
    <cellStyle name="Heading1 2 3" xfId="37366" xr:uid="{00000000-0005-0000-0000-0000D5230000}"/>
    <cellStyle name="Heading1 2 4" xfId="37367" xr:uid="{00000000-0005-0000-0000-0000D6230000}"/>
    <cellStyle name="Heading1 2 5" xfId="37368" xr:uid="{00000000-0005-0000-0000-0000D7230000}"/>
    <cellStyle name="Heading1 2 6" xfId="37369" xr:uid="{00000000-0005-0000-0000-0000D8230000}"/>
    <cellStyle name="Heading1 2 7" xfId="37370" xr:uid="{00000000-0005-0000-0000-0000D9230000}"/>
    <cellStyle name="Heading1 2 8" xfId="37371" xr:uid="{00000000-0005-0000-0000-0000DA230000}"/>
    <cellStyle name="Heading1 2 9" xfId="37372" xr:uid="{00000000-0005-0000-0000-0000DB230000}"/>
    <cellStyle name="Heading1 20" xfId="7041" xr:uid="{00000000-0005-0000-0000-0000DC230000}"/>
    <cellStyle name="Heading1 20 2" xfId="37373" xr:uid="{00000000-0005-0000-0000-0000DD230000}"/>
    <cellStyle name="Heading1 21" xfId="7042" xr:uid="{00000000-0005-0000-0000-0000DE230000}"/>
    <cellStyle name="Heading1 21 2" xfId="37374" xr:uid="{00000000-0005-0000-0000-0000DF230000}"/>
    <cellStyle name="Heading1 22" xfId="37375" xr:uid="{00000000-0005-0000-0000-0000E0230000}"/>
    <cellStyle name="Heading1 23" xfId="37376" xr:uid="{00000000-0005-0000-0000-0000E1230000}"/>
    <cellStyle name="Heading1 24" xfId="37377" xr:uid="{00000000-0005-0000-0000-0000E2230000}"/>
    <cellStyle name="Heading1 25" xfId="37378" xr:uid="{00000000-0005-0000-0000-0000E3230000}"/>
    <cellStyle name="Heading1 26" xfId="37379" xr:uid="{00000000-0005-0000-0000-0000E4230000}"/>
    <cellStyle name="Heading1 27" xfId="37380" xr:uid="{00000000-0005-0000-0000-0000E5230000}"/>
    <cellStyle name="Heading1 28" xfId="37381" xr:uid="{00000000-0005-0000-0000-0000E6230000}"/>
    <cellStyle name="Heading1 29" xfId="37382" xr:uid="{00000000-0005-0000-0000-0000E7230000}"/>
    <cellStyle name="Heading1 3" xfId="7043" xr:uid="{00000000-0005-0000-0000-0000E8230000}"/>
    <cellStyle name="Heading1 3 10" xfId="37383" xr:uid="{00000000-0005-0000-0000-0000E9230000}"/>
    <cellStyle name="Heading1 3 11" xfId="37384" xr:uid="{00000000-0005-0000-0000-0000EA230000}"/>
    <cellStyle name="HEADING1 3 12" xfId="8821" xr:uid="{00000000-0005-0000-0000-0000EB230000}"/>
    <cellStyle name="Heading1 3 2" xfId="7044" xr:uid="{00000000-0005-0000-0000-0000EC230000}"/>
    <cellStyle name="HEADING1 3 2 2" xfId="9076" xr:uid="{00000000-0005-0000-0000-0000ED230000}"/>
    <cellStyle name="Heading1 3 3" xfId="37385" xr:uid="{00000000-0005-0000-0000-0000EE230000}"/>
    <cellStyle name="Heading1 3 4" xfId="37386" xr:uid="{00000000-0005-0000-0000-0000EF230000}"/>
    <cellStyle name="Heading1 3 5" xfId="37387" xr:uid="{00000000-0005-0000-0000-0000F0230000}"/>
    <cellStyle name="Heading1 3 6" xfId="37388" xr:uid="{00000000-0005-0000-0000-0000F1230000}"/>
    <cellStyle name="Heading1 3 7" xfId="37389" xr:uid="{00000000-0005-0000-0000-0000F2230000}"/>
    <cellStyle name="Heading1 3 8" xfId="37390" xr:uid="{00000000-0005-0000-0000-0000F3230000}"/>
    <cellStyle name="Heading1 3 9" xfId="37391" xr:uid="{00000000-0005-0000-0000-0000F4230000}"/>
    <cellStyle name="Heading1 30" xfId="37392" xr:uid="{00000000-0005-0000-0000-0000F5230000}"/>
    <cellStyle name="Heading1 31" xfId="37393" xr:uid="{00000000-0005-0000-0000-0000F6230000}"/>
    <cellStyle name="Heading1 32" xfId="37394" xr:uid="{00000000-0005-0000-0000-0000F7230000}"/>
    <cellStyle name="Heading1 33" xfId="37395" xr:uid="{00000000-0005-0000-0000-0000F8230000}"/>
    <cellStyle name="Heading1 34" xfId="37396" xr:uid="{00000000-0005-0000-0000-0000F9230000}"/>
    <cellStyle name="Heading1 35" xfId="37397" xr:uid="{00000000-0005-0000-0000-0000FA230000}"/>
    <cellStyle name="Heading1 36" xfId="37398" xr:uid="{00000000-0005-0000-0000-0000FB230000}"/>
    <cellStyle name="Heading1 37" xfId="37399" xr:uid="{00000000-0005-0000-0000-0000FC230000}"/>
    <cellStyle name="Heading1 38" xfId="37400" xr:uid="{00000000-0005-0000-0000-0000FD230000}"/>
    <cellStyle name="Heading1 39" xfId="37401" xr:uid="{00000000-0005-0000-0000-0000FE230000}"/>
    <cellStyle name="Heading1 4" xfId="7045" xr:uid="{00000000-0005-0000-0000-0000FF230000}"/>
    <cellStyle name="Heading1 4 10" xfId="37402" xr:uid="{00000000-0005-0000-0000-000000240000}"/>
    <cellStyle name="Heading1 4 11" xfId="37403" xr:uid="{00000000-0005-0000-0000-000001240000}"/>
    <cellStyle name="Heading1 4 12" xfId="8822" xr:uid="{00000000-0005-0000-0000-000002240000}"/>
    <cellStyle name="Heading1 4 2" xfId="7046" xr:uid="{00000000-0005-0000-0000-000003240000}"/>
    <cellStyle name="Heading1 4 2 2" xfId="37404" xr:uid="{00000000-0005-0000-0000-000004240000}"/>
    <cellStyle name="Heading1 4 3" xfId="37405" xr:uid="{00000000-0005-0000-0000-000005240000}"/>
    <cellStyle name="Heading1 4 4" xfId="37406" xr:uid="{00000000-0005-0000-0000-000006240000}"/>
    <cellStyle name="Heading1 4 5" xfId="37407" xr:uid="{00000000-0005-0000-0000-000007240000}"/>
    <cellStyle name="Heading1 4 6" xfId="37408" xr:uid="{00000000-0005-0000-0000-000008240000}"/>
    <cellStyle name="Heading1 4 7" xfId="37409" xr:uid="{00000000-0005-0000-0000-000009240000}"/>
    <cellStyle name="Heading1 4 8" xfId="37410" xr:uid="{00000000-0005-0000-0000-00000A240000}"/>
    <cellStyle name="Heading1 4 9" xfId="37411" xr:uid="{00000000-0005-0000-0000-00000B240000}"/>
    <cellStyle name="Heading1 40" xfId="37412" xr:uid="{00000000-0005-0000-0000-00000C240000}"/>
    <cellStyle name="Heading1 41" xfId="37413" xr:uid="{00000000-0005-0000-0000-00000D240000}"/>
    <cellStyle name="Heading1 42" xfId="37414" xr:uid="{00000000-0005-0000-0000-00000E240000}"/>
    <cellStyle name="Heading1 43" xfId="37415" xr:uid="{00000000-0005-0000-0000-00000F240000}"/>
    <cellStyle name="Heading1 44" xfId="37416" xr:uid="{00000000-0005-0000-0000-000010240000}"/>
    <cellStyle name="Heading1 45" xfId="37417" xr:uid="{00000000-0005-0000-0000-000011240000}"/>
    <cellStyle name="Heading1 46" xfId="37418" xr:uid="{00000000-0005-0000-0000-000012240000}"/>
    <cellStyle name="Heading1 47" xfId="37419" xr:uid="{00000000-0005-0000-0000-000013240000}"/>
    <cellStyle name="Heading1 48" xfId="37420" xr:uid="{00000000-0005-0000-0000-000014240000}"/>
    <cellStyle name="Heading1 49" xfId="37421" xr:uid="{00000000-0005-0000-0000-000015240000}"/>
    <cellStyle name="Heading1 5" xfId="7047" xr:uid="{00000000-0005-0000-0000-000016240000}"/>
    <cellStyle name="Heading1 5 2" xfId="37422" xr:uid="{00000000-0005-0000-0000-000017240000}"/>
    <cellStyle name="Heading1 50" xfId="37423" xr:uid="{00000000-0005-0000-0000-000018240000}"/>
    <cellStyle name="Heading1 51" xfId="37424" xr:uid="{00000000-0005-0000-0000-000019240000}"/>
    <cellStyle name="Heading1 52" xfId="37425" xr:uid="{00000000-0005-0000-0000-00001A240000}"/>
    <cellStyle name="Heading1 53" xfId="37426" xr:uid="{00000000-0005-0000-0000-00001B240000}"/>
    <cellStyle name="Heading1 54" xfId="37427" xr:uid="{00000000-0005-0000-0000-00001C240000}"/>
    <cellStyle name="Heading1 55" xfId="37428" xr:uid="{00000000-0005-0000-0000-00001D240000}"/>
    <cellStyle name="Heading1 56" xfId="37429" xr:uid="{00000000-0005-0000-0000-00001E240000}"/>
    <cellStyle name="Heading1 57" xfId="37430" xr:uid="{00000000-0005-0000-0000-00001F240000}"/>
    <cellStyle name="Heading1 58" xfId="37431" xr:uid="{00000000-0005-0000-0000-000020240000}"/>
    <cellStyle name="Heading1 59" xfId="37432" xr:uid="{00000000-0005-0000-0000-000021240000}"/>
    <cellStyle name="Heading1 6" xfId="7048" xr:uid="{00000000-0005-0000-0000-000022240000}"/>
    <cellStyle name="Heading1 6 2" xfId="37433" xr:uid="{00000000-0005-0000-0000-000023240000}"/>
    <cellStyle name="Heading1 60" xfId="37434" xr:uid="{00000000-0005-0000-0000-000024240000}"/>
    <cellStyle name="Heading1 61" xfId="37435" xr:uid="{00000000-0005-0000-0000-000025240000}"/>
    <cellStyle name="Heading1 62" xfId="37436" xr:uid="{00000000-0005-0000-0000-000026240000}"/>
    <cellStyle name="Heading1 63" xfId="37437" xr:uid="{00000000-0005-0000-0000-000027240000}"/>
    <cellStyle name="Heading1 64" xfId="37438" xr:uid="{00000000-0005-0000-0000-000028240000}"/>
    <cellStyle name="Heading1 65" xfId="37439" xr:uid="{00000000-0005-0000-0000-000029240000}"/>
    <cellStyle name="Heading1 66" xfId="37440" xr:uid="{00000000-0005-0000-0000-00002A240000}"/>
    <cellStyle name="Heading1 67" xfId="37441" xr:uid="{00000000-0005-0000-0000-00002B240000}"/>
    <cellStyle name="Heading1 68" xfId="37442" xr:uid="{00000000-0005-0000-0000-00002C240000}"/>
    <cellStyle name="Heading1 69" xfId="37443" xr:uid="{00000000-0005-0000-0000-00002D240000}"/>
    <cellStyle name="Heading1 7" xfId="7049" xr:uid="{00000000-0005-0000-0000-00002E240000}"/>
    <cellStyle name="Heading1 7 2" xfId="37444" xr:uid="{00000000-0005-0000-0000-00002F240000}"/>
    <cellStyle name="Heading1 70" xfId="37445" xr:uid="{00000000-0005-0000-0000-000030240000}"/>
    <cellStyle name="Heading1 71" xfId="37446" xr:uid="{00000000-0005-0000-0000-000031240000}"/>
    <cellStyle name="Heading1 72" xfId="37447" xr:uid="{00000000-0005-0000-0000-000032240000}"/>
    <cellStyle name="Heading1 73" xfId="37448" xr:uid="{00000000-0005-0000-0000-000033240000}"/>
    <cellStyle name="Heading1 74" xfId="37449" xr:uid="{00000000-0005-0000-0000-000034240000}"/>
    <cellStyle name="Heading1 75" xfId="8819" xr:uid="{00000000-0005-0000-0000-000035240000}"/>
    <cellStyle name="Heading1 8" xfId="7050" xr:uid="{00000000-0005-0000-0000-000036240000}"/>
    <cellStyle name="Heading1 8 2" xfId="37450" xr:uid="{00000000-0005-0000-0000-000037240000}"/>
    <cellStyle name="Heading1 9" xfId="7051" xr:uid="{00000000-0005-0000-0000-000038240000}"/>
    <cellStyle name="Heading1 9 2" xfId="37451" xr:uid="{00000000-0005-0000-0000-000039240000}"/>
    <cellStyle name="Heading1_091026-06-013" xfId="8823" xr:uid="{00000000-0005-0000-0000-00003A240000}"/>
    <cellStyle name="Heading2" xfId="2492" xr:uid="{00000000-0005-0000-0000-00003B240000}"/>
    <cellStyle name="Heading2 10" xfId="7052" xr:uid="{00000000-0005-0000-0000-00003C240000}"/>
    <cellStyle name="Heading2 10 2" xfId="37452" xr:uid="{00000000-0005-0000-0000-00003D240000}"/>
    <cellStyle name="Heading2 11" xfId="7053" xr:uid="{00000000-0005-0000-0000-00003E240000}"/>
    <cellStyle name="Heading2 11 2" xfId="37453" xr:uid="{00000000-0005-0000-0000-00003F240000}"/>
    <cellStyle name="Heading2 12" xfId="7054" xr:uid="{00000000-0005-0000-0000-000040240000}"/>
    <cellStyle name="Heading2 12 2" xfId="37454" xr:uid="{00000000-0005-0000-0000-000041240000}"/>
    <cellStyle name="Heading2 13" xfId="7055" xr:uid="{00000000-0005-0000-0000-000042240000}"/>
    <cellStyle name="Heading2 13 2" xfId="37455" xr:uid="{00000000-0005-0000-0000-000043240000}"/>
    <cellStyle name="Heading2 14" xfId="7056" xr:uid="{00000000-0005-0000-0000-000044240000}"/>
    <cellStyle name="Heading2 14 2" xfId="37456" xr:uid="{00000000-0005-0000-0000-000045240000}"/>
    <cellStyle name="Heading2 15" xfId="7057" xr:uid="{00000000-0005-0000-0000-000046240000}"/>
    <cellStyle name="Heading2 15 2" xfId="37457" xr:uid="{00000000-0005-0000-0000-000047240000}"/>
    <cellStyle name="Heading2 16" xfId="7058" xr:uid="{00000000-0005-0000-0000-000048240000}"/>
    <cellStyle name="Heading2 16 2" xfId="37458" xr:uid="{00000000-0005-0000-0000-000049240000}"/>
    <cellStyle name="Heading2 17" xfId="7059" xr:uid="{00000000-0005-0000-0000-00004A240000}"/>
    <cellStyle name="Heading2 17 2" xfId="37459" xr:uid="{00000000-0005-0000-0000-00004B240000}"/>
    <cellStyle name="Heading2 18" xfId="7060" xr:uid="{00000000-0005-0000-0000-00004C240000}"/>
    <cellStyle name="Heading2 18 2" xfId="37460" xr:uid="{00000000-0005-0000-0000-00004D240000}"/>
    <cellStyle name="Heading2 19" xfId="7061" xr:uid="{00000000-0005-0000-0000-00004E240000}"/>
    <cellStyle name="Heading2 19 2" xfId="37461" xr:uid="{00000000-0005-0000-0000-00004F240000}"/>
    <cellStyle name="Heading2 2" xfId="7062" xr:uid="{00000000-0005-0000-0000-000050240000}"/>
    <cellStyle name="Heading2 2 10" xfId="37462" xr:uid="{00000000-0005-0000-0000-000051240000}"/>
    <cellStyle name="Heading2 2 11" xfId="37463" xr:uid="{00000000-0005-0000-0000-000052240000}"/>
    <cellStyle name="Heading2 2 12" xfId="8825" xr:uid="{00000000-0005-0000-0000-000053240000}"/>
    <cellStyle name="Heading2 2 2" xfId="7063" xr:uid="{00000000-0005-0000-0000-000054240000}"/>
    <cellStyle name="Heading2 2 2 2" xfId="37464" xr:uid="{00000000-0005-0000-0000-000055240000}"/>
    <cellStyle name="Heading2 2 3" xfId="37465" xr:uid="{00000000-0005-0000-0000-000056240000}"/>
    <cellStyle name="Heading2 2 4" xfId="37466" xr:uid="{00000000-0005-0000-0000-000057240000}"/>
    <cellStyle name="Heading2 2 5" xfId="37467" xr:uid="{00000000-0005-0000-0000-000058240000}"/>
    <cellStyle name="Heading2 2 6" xfId="37468" xr:uid="{00000000-0005-0000-0000-000059240000}"/>
    <cellStyle name="Heading2 2 7" xfId="37469" xr:uid="{00000000-0005-0000-0000-00005A240000}"/>
    <cellStyle name="Heading2 2 8" xfId="37470" xr:uid="{00000000-0005-0000-0000-00005B240000}"/>
    <cellStyle name="Heading2 2 9" xfId="37471" xr:uid="{00000000-0005-0000-0000-00005C240000}"/>
    <cellStyle name="Heading2 20" xfId="7064" xr:uid="{00000000-0005-0000-0000-00005D240000}"/>
    <cellStyle name="Heading2 20 2" xfId="37472" xr:uid="{00000000-0005-0000-0000-00005E240000}"/>
    <cellStyle name="Heading2 21" xfId="7065" xr:uid="{00000000-0005-0000-0000-00005F240000}"/>
    <cellStyle name="Heading2 21 2" xfId="37473" xr:uid="{00000000-0005-0000-0000-000060240000}"/>
    <cellStyle name="Heading2 22" xfId="37474" xr:uid="{00000000-0005-0000-0000-000061240000}"/>
    <cellStyle name="Heading2 23" xfId="37475" xr:uid="{00000000-0005-0000-0000-000062240000}"/>
    <cellStyle name="Heading2 24" xfId="37476" xr:uid="{00000000-0005-0000-0000-000063240000}"/>
    <cellStyle name="Heading2 25" xfId="37477" xr:uid="{00000000-0005-0000-0000-000064240000}"/>
    <cellStyle name="Heading2 26" xfId="37478" xr:uid="{00000000-0005-0000-0000-000065240000}"/>
    <cellStyle name="Heading2 27" xfId="37479" xr:uid="{00000000-0005-0000-0000-000066240000}"/>
    <cellStyle name="Heading2 28" xfId="37480" xr:uid="{00000000-0005-0000-0000-000067240000}"/>
    <cellStyle name="Heading2 29" xfId="37481" xr:uid="{00000000-0005-0000-0000-000068240000}"/>
    <cellStyle name="Heading2 3" xfId="7066" xr:uid="{00000000-0005-0000-0000-000069240000}"/>
    <cellStyle name="Heading2 3 10" xfId="37482" xr:uid="{00000000-0005-0000-0000-00006A240000}"/>
    <cellStyle name="Heading2 3 11" xfId="37483" xr:uid="{00000000-0005-0000-0000-00006B240000}"/>
    <cellStyle name="HEADING2 3 12" xfId="8826" xr:uid="{00000000-0005-0000-0000-00006C240000}"/>
    <cellStyle name="Heading2 3 2" xfId="7067" xr:uid="{00000000-0005-0000-0000-00006D240000}"/>
    <cellStyle name="HEADING2 3 2 2" xfId="9077" xr:uid="{00000000-0005-0000-0000-00006E240000}"/>
    <cellStyle name="Heading2 3 3" xfId="37484" xr:uid="{00000000-0005-0000-0000-00006F240000}"/>
    <cellStyle name="Heading2 3 4" xfId="37485" xr:uid="{00000000-0005-0000-0000-000070240000}"/>
    <cellStyle name="Heading2 3 5" xfId="37486" xr:uid="{00000000-0005-0000-0000-000071240000}"/>
    <cellStyle name="Heading2 3 6" xfId="37487" xr:uid="{00000000-0005-0000-0000-000072240000}"/>
    <cellStyle name="Heading2 3 7" xfId="37488" xr:uid="{00000000-0005-0000-0000-000073240000}"/>
    <cellStyle name="Heading2 3 8" xfId="37489" xr:uid="{00000000-0005-0000-0000-000074240000}"/>
    <cellStyle name="Heading2 3 9" xfId="37490" xr:uid="{00000000-0005-0000-0000-000075240000}"/>
    <cellStyle name="Heading2 30" xfId="37491" xr:uid="{00000000-0005-0000-0000-000076240000}"/>
    <cellStyle name="Heading2 31" xfId="37492" xr:uid="{00000000-0005-0000-0000-000077240000}"/>
    <cellStyle name="Heading2 32" xfId="37493" xr:uid="{00000000-0005-0000-0000-000078240000}"/>
    <cellStyle name="Heading2 33" xfId="37494" xr:uid="{00000000-0005-0000-0000-000079240000}"/>
    <cellStyle name="Heading2 34" xfId="37495" xr:uid="{00000000-0005-0000-0000-00007A240000}"/>
    <cellStyle name="Heading2 35" xfId="37496" xr:uid="{00000000-0005-0000-0000-00007B240000}"/>
    <cellStyle name="Heading2 36" xfId="37497" xr:uid="{00000000-0005-0000-0000-00007C240000}"/>
    <cellStyle name="Heading2 37" xfId="37498" xr:uid="{00000000-0005-0000-0000-00007D240000}"/>
    <cellStyle name="Heading2 38" xfId="37499" xr:uid="{00000000-0005-0000-0000-00007E240000}"/>
    <cellStyle name="Heading2 39" xfId="37500" xr:uid="{00000000-0005-0000-0000-00007F240000}"/>
    <cellStyle name="Heading2 4" xfId="7068" xr:uid="{00000000-0005-0000-0000-000080240000}"/>
    <cellStyle name="Heading2 4 10" xfId="37501" xr:uid="{00000000-0005-0000-0000-000081240000}"/>
    <cellStyle name="Heading2 4 11" xfId="37502" xr:uid="{00000000-0005-0000-0000-000082240000}"/>
    <cellStyle name="Heading2 4 12" xfId="8827" xr:uid="{00000000-0005-0000-0000-000083240000}"/>
    <cellStyle name="Heading2 4 2" xfId="7069" xr:uid="{00000000-0005-0000-0000-000084240000}"/>
    <cellStyle name="Heading2 4 2 2" xfId="37503" xr:uid="{00000000-0005-0000-0000-000085240000}"/>
    <cellStyle name="Heading2 4 3" xfId="37504" xr:uid="{00000000-0005-0000-0000-000086240000}"/>
    <cellStyle name="Heading2 4 4" xfId="37505" xr:uid="{00000000-0005-0000-0000-000087240000}"/>
    <cellStyle name="Heading2 4 5" xfId="37506" xr:uid="{00000000-0005-0000-0000-000088240000}"/>
    <cellStyle name="Heading2 4 6" xfId="37507" xr:uid="{00000000-0005-0000-0000-000089240000}"/>
    <cellStyle name="Heading2 4 7" xfId="37508" xr:uid="{00000000-0005-0000-0000-00008A240000}"/>
    <cellStyle name="Heading2 4 8" xfId="37509" xr:uid="{00000000-0005-0000-0000-00008B240000}"/>
    <cellStyle name="Heading2 4 9" xfId="37510" xr:uid="{00000000-0005-0000-0000-00008C240000}"/>
    <cellStyle name="Heading2 40" xfId="37511" xr:uid="{00000000-0005-0000-0000-00008D240000}"/>
    <cellStyle name="Heading2 41" xfId="37512" xr:uid="{00000000-0005-0000-0000-00008E240000}"/>
    <cellStyle name="Heading2 42" xfId="37513" xr:uid="{00000000-0005-0000-0000-00008F240000}"/>
    <cellStyle name="Heading2 43" xfId="37514" xr:uid="{00000000-0005-0000-0000-000090240000}"/>
    <cellStyle name="Heading2 44" xfId="37515" xr:uid="{00000000-0005-0000-0000-000091240000}"/>
    <cellStyle name="Heading2 45" xfId="37516" xr:uid="{00000000-0005-0000-0000-000092240000}"/>
    <cellStyle name="Heading2 46" xfId="37517" xr:uid="{00000000-0005-0000-0000-000093240000}"/>
    <cellStyle name="Heading2 47" xfId="37518" xr:uid="{00000000-0005-0000-0000-000094240000}"/>
    <cellStyle name="Heading2 48" xfId="37519" xr:uid="{00000000-0005-0000-0000-000095240000}"/>
    <cellStyle name="Heading2 49" xfId="37520" xr:uid="{00000000-0005-0000-0000-000096240000}"/>
    <cellStyle name="Heading2 5" xfId="7070" xr:uid="{00000000-0005-0000-0000-000097240000}"/>
    <cellStyle name="Heading2 5 2" xfId="37521" xr:uid="{00000000-0005-0000-0000-000098240000}"/>
    <cellStyle name="Heading2 50" xfId="37522" xr:uid="{00000000-0005-0000-0000-000099240000}"/>
    <cellStyle name="Heading2 51" xfId="37523" xr:uid="{00000000-0005-0000-0000-00009A240000}"/>
    <cellStyle name="Heading2 52" xfId="37524" xr:uid="{00000000-0005-0000-0000-00009B240000}"/>
    <cellStyle name="Heading2 53" xfId="37525" xr:uid="{00000000-0005-0000-0000-00009C240000}"/>
    <cellStyle name="Heading2 54" xfId="37526" xr:uid="{00000000-0005-0000-0000-00009D240000}"/>
    <cellStyle name="Heading2 55" xfId="37527" xr:uid="{00000000-0005-0000-0000-00009E240000}"/>
    <cellStyle name="Heading2 56" xfId="37528" xr:uid="{00000000-0005-0000-0000-00009F240000}"/>
    <cellStyle name="Heading2 57" xfId="37529" xr:uid="{00000000-0005-0000-0000-0000A0240000}"/>
    <cellStyle name="Heading2 58" xfId="37530" xr:uid="{00000000-0005-0000-0000-0000A1240000}"/>
    <cellStyle name="Heading2 59" xfId="37531" xr:uid="{00000000-0005-0000-0000-0000A2240000}"/>
    <cellStyle name="Heading2 6" xfId="7071" xr:uid="{00000000-0005-0000-0000-0000A3240000}"/>
    <cellStyle name="Heading2 6 2" xfId="37532" xr:uid="{00000000-0005-0000-0000-0000A4240000}"/>
    <cellStyle name="Heading2 60" xfId="37533" xr:uid="{00000000-0005-0000-0000-0000A5240000}"/>
    <cellStyle name="Heading2 61" xfId="37534" xr:uid="{00000000-0005-0000-0000-0000A6240000}"/>
    <cellStyle name="Heading2 62" xfId="37535" xr:uid="{00000000-0005-0000-0000-0000A7240000}"/>
    <cellStyle name="Heading2 63" xfId="37536" xr:uid="{00000000-0005-0000-0000-0000A8240000}"/>
    <cellStyle name="Heading2 64" xfId="37537" xr:uid="{00000000-0005-0000-0000-0000A9240000}"/>
    <cellStyle name="Heading2 65" xfId="37538" xr:uid="{00000000-0005-0000-0000-0000AA240000}"/>
    <cellStyle name="Heading2 66" xfId="37539" xr:uid="{00000000-0005-0000-0000-0000AB240000}"/>
    <cellStyle name="Heading2 67" xfId="37540" xr:uid="{00000000-0005-0000-0000-0000AC240000}"/>
    <cellStyle name="Heading2 68" xfId="37541" xr:uid="{00000000-0005-0000-0000-0000AD240000}"/>
    <cellStyle name="Heading2 69" xfId="37542" xr:uid="{00000000-0005-0000-0000-0000AE240000}"/>
    <cellStyle name="Heading2 7" xfId="7072" xr:uid="{00000000-0005-0000-0000-0000AF240000}"/>
    <cellStyle name="Heading2 7 2" xfId="37543" xr:uid="{00000000-0005-0000-0000-0000B0240000}"/>
    <cellStyle name="Heading2 70" xfId="37544" xr:uid="{00000000-0005-0000-0000-0000B1240000}"/>
    <cellStyle name="Heading2 71" xfId="37545" xr:uid="{00000000-0005-0000-0000-0000B2240000}"/>
    <cellStyle name="Heading2 72" xfId="37546" xr:uid="{00000000-0005-0000-0000-0000B3240000}"/>
    <cellStyle name="Heading2 73" xfId="37547" xr:uid="{00000000-0005-0000-0000-0000B4240000}"/>
    <cellStyle name="Heading2 74" xfId="37548" xr:uid="{00000000-0005-0000-0000-0000B5240000}"/>
    <cellStyle name="Heading2 75" xfId="8824" xr:uid="{00000000-0005-0000-0000-0000B6240000}"/>
    <cellStyle name="Heading2 8" xfId="7073" xr:uid="{00000000-0005-0000-0000-0000B7240000}"/>
    <cellStyle name="Heading2 8 2" xfId="37549" xr:uid="{00000000-0005-0000-0000-0000B8240000}"/>
    <cellStyle name="Heading2 9" xfId="7074" xr:uid="{00000000-0005-0000-0000-0000B9240000}"/>
    <cellStyle name="Heading2 9 2" xfId="37550" xr:uid="{00000000-0005-0000-0000-0000BA240000}"/>
    <cellStyle name="Heading2_091026-06-013" xfId="8828" xr:uid="{00000000-0005-0000-0000-0000BB240000}"/>
    <cellStyle name="Heading2Divider" xfId="8829" xr:uid="{00000000-0005-0000-0000-0000BC240000}"/>
    <cellStyle name="Heading4" xfId="4344" xr:uid="{00000000-0005-0000-0000-0000BD240000}"/>
    <cellStyle name="HeadShade" xfId="4345" xr:uid="{00000000-0005-0000-0000-0000BE240000}"/>
    <cellStyle name="Hyperlink" xfId="8830" xr:uid="{00000000-0005-0000-0000-0000BF240000}"/>
    <cellStyle name="I" xfId="4346" xr:uid="{00000000-0005-0000-0000-0000C0240000}"/>
    <cellStyle name="I_AM monthly_Appendixl_200206" xfId="4347" xr:uid="{00000000-0005-0000-0000-0000C1240000}"/>
    <cellStyle name="I_K1REITs_Rent Roll_Eng_20060612" xfId="4348" xr:uid="{00000000-0005-0000-0000-0000C2240000}"/>
    <cellStyle name="I_Monthly Report(대아 2002.6)" xfId="4349" xr:uid="{00000000-0005-0000-0000-0000C3240000}"/>
    <cellStyle name="I_NOI-2002-update1107" xfId="4350" xr:uid="{00000000-0005-0000-0000-0000C4240000}"/>
    <cellStyle name="I_Sheet1" xfId="4351" xr:uid="{00000000-0005-0000-0000-0000C5240000}"/>
    <cellStyle name="Input" xfId="4352" xr:uid="{00000000-0005-0000-0000-0000C6240000}"/>
    <cellStyle name="Input [yellow]" xfId="2493" xr:uid="{00000000-0005-0000-0000-0000C7240000}"/>
    <cellStyle name="Input [yellow] 10" xfId="37551" xr:uid="{00000000-0005-0000-0000-0000C8240000}"/>
    <cellStyle name="Input [yellow] 10 10" xfId="37552" xr:uid="{00000000-0005-0000-0000-0000C9240000}"/>
    <cellStyle name="Input [yellow] 10 10 2" xfId="37553" xr:uid="{00000000-0005-0000-0000-0000CA240000}"/>
    <cellStyle name="Input [yellow] 10 10 3" xfId="37554" xr:uid="{00000000-0005-0000-0000-0000CB240000}"/>
    <cellStyle name="Input [yellow] 10 11" xfId="37555" xr:uid="{00000000-0005-0000-0000-0000CC240000}"/>
    <cellStyle name="Input [yellow] 10 11 2" xfId="37556" xr:uid="{00000000-0005-0000-0000-0000CD240000}"/>
    <cellStyle name="Input [yellow] 10 11 3" xfId="37557" xr:uid="{00000000-0005-0000-0000-0000CE240000}"/>
    <cellStyle name="Input [yellow] 10 12" xfId="37558" xr:uid="{00000000-0005-0000-0000-0000CF240000}"/>
    <cellStyle name="Input [yellow] 10 12 2" xfId="37559" xr:uid="{00000000-0005-0000-0000-0000D0240000}"/>
    <cellStyle name="Input [yellow] 10 12 3" xfId="37560" xr:uid="{00000000-0005-0000-0000-0000D1240000}"/>
    <cellStyle name="Input [yellow] 10 13" xfId="37561" xr:uid="{00000000-0005-0000-0000-0000D2240000}"/>
    <cellStyle name="Input [yellow] 10 13 2" xfId="37562" xr:uid="{00000000-0005-0000-0000-0000D3240000}"/>
    <cellStyle name="Input [yellow] 10 13 3" xfId="37563" xr:uid="{00000000-0005-0000-0000-0000D4240000}"/>
    <cellStyle name="Input [yellow] 10 14" xfId="37564" xr:uid="{00000000-0005-0000-0000-0000D5240000}"/>
    <cellStyle name="Input [yellow] 10 14 2" xfId="37565" xr:uid="{00000000-0005-0000-0000-0000D6240000}"/>
    <cellStyle name="Input [yellow] 10 14 3" xfId="37566" xr:uid="{00000000-0005-0000-0000-0000D7240000}"/>
    <cellStyle name="Input [yellow] 10 15" xfId="37567" xr:uid="{00000000-0005-0000-0000-0000D8240000}"/>
    <cellStyle name="Input [yellow] 10 15 2" xfId="37568" xr:uid="{00000000-0005-0000-0000-0000D9240000}"/>
    <cellStyle name="Input [yellow] 10 15 3" xfId="37569" xr:uid="{00000000-0005-0000-0000-0000DA240000}"/>
    <cellStyle name="Input [yellow] 10 16" xfId="37570" xr:uid="{00000000-0005-0000-0000-0000DB240000}"/>
    <cellStyle name="Input [yellow] 10 16 2" xfId="37571" xr:uid="{00000000-0005-0000-0000-0000DC240000}"/>
    <cellStyle name="Input [yellow] 10 16 3" xfId="37572" xr:uid="{00000000-0005-0000-0000-0000DD240000}"/>
    <cellStyle name="Input [yellow] 10 17" xfId="37573" xr:uid="{00000000-0005-0000-0000-0000DE240000}"/>
    <cellStyle name="Input [yellow] 10 17 2" xfId="37574" xr:uid="{00000000-0005-0000-0000-0000DF240000}"/>
    <cellStyle name="Input [yellow] 10 17 3" xfId="37575" xr:uid="{00000000-0005-0000-0000-0000E0240000}"/>
    <cellStyle name="Input [yellow] 10 18" xfId="37576" xr:uid="{00000000-0005-0000-0000-0000E1240000}"/>
    <cellStyle name="Input [yellow] 10 2" xfId="37577" xr:uid="{00000000-0005-0000-0000-0000E2240000}"/>
    <cellStyle name="Input [yellow] 10 2 2" xfId="37578" xr:uid="{00000000-0005-0000-0000-0000E3240000}"/>
    <cellStyle name="Input [yellow] 10 2 3" xfId="37579" xr:uid="{00000000-0005-0000-0000-0000E4240000}"/>
    <cellStyle name="Input [yellow] 10 3" xfId="37580" xr:uid="{00000000-0005-0000-0000-0000E5240000}"/>
    <cellStyle name="Input [yellow] 10 3 2" xfId="37581" xr:uid="{00000000-0005-0000-0000-0000E6240000}"/>
    <cellStyle name="Input [yellow] 10 3 3" xfId="37582" xr:uid="{00000000-0005-0000-0000-0000E7240000}"/>
    <cellStyle name="Input [yellow] 10 4" xfId="37583" xr:uid="{00000000-0005-0000-0000-0000E8240000}"/>
    <cellStyle name="Input [yellow] 10 4 2" xfId="37584" xr:uid="{00000000-0005-0000-0000-0000E9240000}"/>
    <cellStyle name="Input [yellow] 10 4 3" xfId="37585" xr:uid="{00000000-0005-0000-0000-0000EA240000}"/>
    <cellStyle name="Input [yellow] 10 5" xfId="37586" xr:uid="{00000000-0005-0000-0000-0000EB240000}"/>
    <cellStyle name="Input [yellow] 10 5 2" xfId="37587" xr:uid="{00000000-0005-0000-0000-0000EC240000}"/>
    <cellStyle name="Input [yellow] 10 5 3" xfId="37588" xr:uid="{00000000-0005-0000-0000-0000ED240000}"/>
    <cellStyle name="Input [yellow] 10 6" xfId="37589" xr:uid="{00000000-0005-0000-0000-0000EE240000}"/>
    <cellStyle name="Input [yellow] 10 6 2" xfId="37590" xr:uid="{00000000-0005-0000-0000-0000EF240000}"/>
    <cellStyle name="Input [yellow] 10 6 3" xfId="37591" xr:uid="{00000000-0005-0000-0000-0000F0240000}"/>
    <cellStyle name="Input [yellow] 10 7" xfId="37592" xr:uid="{00000000-0005-0000-0000-0000F1240000}"/>
    <cellStyle name="Input [yellow] 10 7 2" xfId="37593" xr:uid="{00000000-0005-0000-0000-0000F2240000}"/>
    <cellStyle name="Input [yellow] 10 7 3" xfId="37594" xr:uid="{00000000-0005-0000-0000-0000F3240000}"/>
    <cellStyle name="Input [yellow] 10 8" xfId="37595" xr:uid="{00000000-0005-0000-0000-0000F4240000}"/>
    <cellStyle name="Input [yellow] 10 8 2" xfId="37596" xr:uid="{00000000-0005-0000-0000-0000F5240000}"/>
    <cellStyle name="Input [yellow] 10 8 3" xfId="37597" xr:uid="{00000000-0005-0000-0000-0000F6240000}"/>
    <cellStyle name="Input [yellow] 10 9" xfId="37598" xr:uid="{00000000-0005-0000-0000-0000F7240000}"/>
    <cellStyle name="Input [yellow] 10 9 2" xfId="37599" xr:uid="{00000000-0005-0000-0000-0000F8240000}"/>
    <cellStyle name="Input [yellow] 10 9 3" xfId="37600" xr:uid="{00000000-0005-0000-0000-0000F9240000}"/>
    <cellStyle name="Input [yellow] 11" xfId="37601" xr:uid="{00000000-0005-0000-0000-0000FA240000}"/>
    <cellStyle name="Input [yellow] 11 10" xfId="37602" xr:uid="{00000000-0005-0000-0000-0000FB240000}"/>
    <cellStyle name="Input [yellow] 11 10 2" xfId="37603" xr:uid="{00000000-0005-0000-0000-0000FC240000}"/>
    <cellStyle name="Input [yellow] 11 10 3" xfId="37604" xr:uid="{00000000-0005-0000-0000-0000FD240000}"/>
    <cellStyle name="Input [yellow] 11 11" xfId="37605" xr:uid="{00000000-0005-0000-0000-0000FE240000}"/>
    <cellStyle name="Input [yellow] 11 11 2" xfId="37606" xr:uid="{00000000-0005-0000-0000-0000FF240000}"/>
    <cellStyle name="Input [yellow] 11 11 3" xfId="37607" xr:uid="{00000000-0005-0000-0000-000000250000}"/>
    <cellStyle name="Input [yellow] 11 12" xfId="37608" xr:uid="{00000000-0005-0000-0000-000001250000}"/>
    <cellStyle name="Input [yellow] 11 12 2" xfId="37609" xr:uid="{00000000-0005-0000-0000-000002250000}"/>
    <cellStyle name="Input [yellow] 11 12 3" xfId="37610" xr:uid="{00000000-0005-0000-0000-000003250000}"/>
    <cellStyle name="Input [yellow] 11 13" xfId="37611" xr:uid="{00000000-0005-0000-0000-000004250000}"/>
    <cellStyle name="Input [yellow] 11 13 2" xfId="37612" xr:uid="{00000000-0005-0000-0000-000005250000}"/>
    <cellStyle name="Input [yellow] 11 13 3" xfId="37613" xr:uid="{00000000-0005-0000-0000-000006250000}"/>
    <cellStyle name="Input [yellow] 11 14" xfId="37614" xr:uid="{00000000-0005-0000-0000-000007250000}"/>
    <cellStyle name="Input [yellow] 11 14 2" xfId="37615" xr:uid="{00000000-0005-0000-0000-000008250000}"/>
    <cellStyle name="Input [yellow] 11 14 3" xfId="37616" xr:uid="{00000000-0005-0000-0000-000009250000}"/>
    <cellStyle name="Input [yellow] 11 15" xfId="37617" xr:uid="{00000000-0005-0000-0000-00000A250000}"/>
    <cellStyle name="Input [yellow] 11 15 2" xfId="37618" xr:uid="{00000000-0005-0000-0000-00000B250000}"/>
    <cellStyle name="Input [yellow] 11 15 3" xfId="37619" xr:uid="{00000000-0005-0000-0000-00000C250000}"/>
    <cellStyle name="Input [yellow] 11 16" xfId="37620" xr:uid="{00000000-0005-0000-0000-00000D250000}"/>
    <cellStyle name="Input [yellow] 11 16 2" xfId="37621" xr:uid="{00000000-0005-0000-0000-00000E250000}"/>
    <cellStyle name="Input [yellow] 11 16 3" xfId="37622" xr:uid="{00000000-0005-0000-0000-00000F250000}"/>
    <cellStyle name="Input [yellow] 11 17" xfId="37623" xr:uid="{00000000-0005-0000-0000-000010250000}"/>
    <cellStyle name="Input [yellow] 11 17 2" xfId="37624" xr:uid="{00000000-0005-0000-0000-000011250000}"/>
    <cellStyle name="Input [yellow] 11 17 3" xfId="37625" xr:uid="{00000000-0005-0000-0000-000012250000}"/>
    <cellStyle name="Input [yellow] 11 18" xfId="37626" xr:uid="{00000000-0005-0000-0000-000013250000}"/>
    <cellStyle name="Input [yellow] 11 2" xfId="37627" xr:uid="{00000000-0005-0000-0000-000014250000}"/>
    <cellStyle name="Input [yellow] 11 2 2" xfId="37628" xr:uid="{00000000-0005-0000-0000-000015250000}"/>
    <cellStyle name="Input [yellow] 11 2 3" xfId="37629" xr:uid="{00000000-0005-0000-0000-000016250000}"/>
    <cellStyle name="Input [yellow] 11 3" xfId="37630" xr:uid="{00000000-0005-0000-0000-000017250000}"/>
    <cellStyle name="Input [yellow] 11 3 2" xfId="37631" xr:uid="{00000000-0005-0000-0000-000018250000}"/>
    <cellStyle name="Input [yellow] 11 3 3" xfId="37632" xr:uid="{00000000-0005-0000-0000-000019250000}"/>
    <cellStyle name="Input [yellow] 11 4" xfId="37633" xr:uid="{00000000-0005-0000-0000-00001A250000}"/>
    <cellStyle name="Input [yellow] 11 4 2" xfId="37634" xr:uid="{00000000-0005-0000-0000-00001B250000}"/>
    <cellStyle name="Input [yellow] 11 4 3" xfId="37635" xr:uid="{00000000-0005-0000-0000-00001C250000}"/>
    <cellStyle name="Input [yellow] 11 5" xfId="37636" xr:uid="{00000000-0005-0000-0000-00001D250000}"/>
    <cellStyle name="Input [yellow] 11 5 2" xfId="37637" xr:uid="{00000000-0005-0000-0000-00001E250000}"/>
    <cellStyle name="Input [yellow] 11 5 3" xfId="37638" xr:uid="{00000000-0005-0000-0000-00001F250000}"/>
    <cellStyle name="Input [yellow] 11 6" xfId="37639" xr:uid="{00000000-0005-0000-0000-000020250000}"/>
    <cellStyle name="Input [yellow] 11 6 2" xfId="37640" xr:uid="{00000000-0005-0000-0000-000021250000}"/>
    <cellStyle name="Input [yellow] 11 6 3" xfId="37641" xr:uid="{00000000-0005-0000-0000-000022250000}"/>
    <cellStyle name="Input [yellow] 11 7" xfId="37642" xr:uid="{00000000-0005-0000-0000-000023250000}"/>
    <cellStyle name="Input [yellow] 11 7 2" xfId="37643" xr:uid="{00000000-0005-0000-0000-000024250000}"/>
    <cellStyle name="Input [yellow] 11 7 3" xfId="37644" xr:uid="{00000000-0005-0000-0000-000025250000}"/>
    <cellStyle name="Input [yellow] 11 8" xfId="37645" xr:uid="{00000000-0005-0000-0000-000026250000}"/>
    <cellStyle name="Input [yellow] 11 8 2" xfId="37646" xr:uid="{00000000-0005-0000-0000-000027250000}"/>
    <cellStyle name="Input [yellow] 11 8 3" xfId="37647" xr:uid="{00000000-0005-0000-0000-000028250000}"/>
    <cellStyle name="Input [yellow] 11 9" xfId="37648" xr:uid="{00000000-0005-0000-0000-000029250000}"/>
    <cellStyle name="Input [yellow] 11 9 2" xfId="37649" xr:uid="{00000000-0005-0000-0000-00002A250000}"/>
    <cellStyle name="Input [yellow] 11 9 3" xfId="37650" xr:uid="{00000000-0005-0000-0000-00002B250000}"/>
    <cellStyle name="Input [yellow] 12" xfId="37651" xr:uid="{00000000-0005-0000-0000-00002C250000}"/>
    <cellStyle name="Input [yellow] 12 10" xfId="37652" xr:uid="{00000000-0005-0000-0000-00002D250000}"/>
    <cellStyle name="Input [yellow] 12 10 2" xfId="37653" xr:uid="{00000000-0005-0000-0000-00002E250000}"/>
    <cellStyle name="Input [yellow] 12 10 3" xfId="37654" xr:uid="{00000000-0005-0000-0000-00002F250000}"/>
    <cellStyle name="Input [yellow] 12 11" xfId="37655" xr:uid="{00000000-0005-0000-0000-000030250000}"/>
    <cellStyle name="Input [yellow] 12 11 2" xfId="37656" xr:uid="{00000000-0005-0000-0000-000031250000}"/>
    <cellStyle name="Input [yellow] 12 11 3" xfId="37657" xr:uid="{00000000-0005-0000-0000-000032250000}"/>
    <cellStyle name="Input [yellow] 12 12" xfId="37658" xr:uid="{00000000-0005-0000-0000-000033250000}"/>
    <cellStyle name="Input [yellow] 12 12 2" xfId="37659" xr:uid="{00000000-0005-0000-0000-000034250000}"/>
    <cellStyle name="Input [yellow] 12 12 3" xfId="37660" xr:uid="{00000000-0005-0000-0000-000035250000}"/>
    <cellStyle name="Input [yellow] 12 13" xfId="37661" xr:uid="{00000000-0005-0000-0000-000036250000}"/>
    <cellStyle name="Input [yellow] 12 13 2" xfId="37662" xr:uid="{00000000-0005-0000-0000-000037250000}"/>
    <cellStyle name="Input [yellow] 12 13 3" xfId="37663" xr:uid="{00000000-0005-0000-0000-000038250000}"/>
    <cellStyle name="Input [yellow] 12 14" xfId="37664" xr:uid="{00000000-0005-0000-0000-000039250000}"/>
    <cellStyle name="Input [yellow] 12 14 2" xfId="37665" xr:uid="{00000000-0005-0000-0000-00003A250000}"/>
    <cellStyle name="Input [yellow] 12 14 3" xfId="37666" xr:uid="{00000000-0005-0000-0000-00003B250000}"/>
    <cellStyle name="Input [yellow] 12 15" xfId="37667" xr:uid="{00000000-0005-0000-0000-00003C250000}"/>
    <cellStyle name="Input [yellow] 12 15 2" xfId="37668" xr:uid="{00000000-0005-0000-0000-00003D250000}"/>
    <cellStyle name="Input [yellow] 12 15 3" xfId="37669" xr:uid="{00000000-0005-0000-0000-00003E250000}"/>
    <cellStyle name="Input [yellow] 12 16" xfId="37670" xr:uid="{00000000-0005-0000-0000-00003F250000}"/>
    <cellStyle name="Input [yellow] 12 16 2" xfId="37671" xr:uid="{00000000-0005-0000-0000-000040250000}"/>
    <cellStyle name="Input [yellow] 12 16 3" xfId="37672" xr:uid="{00000000-0005-0000-0000-000041250000}"/>
    <cellStyle name="Input [yellow] 12 17" xfId="37673" xr:uid="{00000000-0005-0000-0000-000042250000}"/>
    <cellStyle name="Input [yellow] 12 17 2" xfId="37674" xr:uid="{00000000-0005-0000-0000-000043250000}"/>
    <cellStyle name="Input [yellow] 12 17 3" xfId="37675" xr:uid="{00000000-0005-0000-0000-000044250000}"/>
    <cellStyle name="Input [yellow] 12 18" xfId="37676" xr:uid="{00000000-0005-0000-0000-000045250000}"/>
    <cellStyle name="Input [yellow] 12 2" xfId="37677" xr:uid="{00000000-0005-0000-0000-000046250000}"/>
    <cellStyle name="Input [yellow] 12 2 2" xfId="37678" xr:uid="{00000000-0005-0000-0000-000047250000}"/>
    <cellStyle name="Input [yellow] 12 2 3" xfId="37679" xr:uid="{00000000-0005-0000-0000-000048250000}"/>
    <cellStyle name="Input [yellow] 12 3" xfId="37680" xr:uid="{00000000-0005-0000-0000-000049250000}"/>
    <cellStyle name="Input [yellow] 12 3 2" xfId="37681" xr:uid="{00000000-0005-0000-0000-00004A250000}"/>
    <cellStyle name="Input [yellow] 12 3 3" xfId="37682" xr:uid="{00000000-0005-0000-0000-00004B250000}"/>
    <cellStyle name="Input [yellow] 12 4" xfId="37683" xr:uid="{00000000-0005-0000-0000-00004C250000}"/>
    <cellStyle name="Input [yellow] 12 4 2" xfId="37684" xr:uid="{00000000-0005-0000-0000-00004D250000}"/>
    <cellStyle name="Input [yellow] 12 4 3" xfId="37685" xr:uid="{00000000-0005-0000-0000-00004E250000}"/>
    <cellStyle name="Input [yellow] 12 5" xfId="37686" xr:uid="{00000000-0005-0000-0000-00004F250000}"/>
    <cellStyle name="Input [yellow] 12 5 2" xfId="37687" xr:uid="{00000000-0005-0000-0000-000050250000}"/>
    <cellStyle name="Input [yellow] 12 5 3" xfId="37688" xr:uid="{00000000-0005-0000-0000-000051250000}"/>
    <cellStyle name="Input [yellow] 12 6" xfId="37689" xr:uid="{00000000-0005-0000-0000-000052250000}"/>
    <cellStyle name="Input [yellow] 12 6 2" xfId="37690" xr:uid="{00000000-0005-0000-0000-000053250000}"/>
    <cellStyle name="Input [yellow] 12 6 3" xfId="37691" xr:uid="{00000000-0005-0000-0000-000054250000}"/>
    <cellStyle name="Input [yellow] 12 7" xfId="37692" xr:uid="{00000000-0005-0000-0000-000055250000}"/>
    <cellStyle name="Input [yellow] 12 7 2" xfId="37693" xr:uid="{00000000-0005-0000-0000-000056250000}"/>
    <cellStyle name="Input [yellow] 12 7 3" xfId="37694" xr:uid="{00000000-0005-0000-0000-000057250000}"/>
    <cellStyle name="Input [yellow] 12 8" xfId="37695" xr:uid="{00000000-0005-0000-0000-000058250000}"/>
    <cellStyle name="Input [yellow] 12 8 2" xfId="37696" xr:uid="{00000000-0005-0000-0000-000059250000}"/>
    <cellStyle name="Input [yellow] 12 8 3" xfId="37697" xr:uid="{00000000-0005-0000-0000-00005A250000}"/>
    <cellStyle name="Input [yellow] 12 9" xfId="37698" xr:uid="{00000000-0005-0000-0000-00005B250000}"/>
    <cellStyle name="Input [yellow] 12 9 2" xfId="37699" xr:uid="{00000000-0005-0000-0000-00005C250000}"/>
    <cellStyle name="Input [yellow] 12 9 3" xfId="37700" xr:uid="{00000000-0005-0000-0000-00005D250000}"/>
    <cellStyle name="Input [yellow] 13" xfId="37701" xr:uid="{00000000-0005-0000-0000-00005E250000}"/>
    <cellStyle name="Input [yellow] 13 10" xfId="37702" xr:uid="{00000000-0005-0000-0000-00005F250000}"/>
    <cellStyle name="Input [yellow] 13 10 2" xfId="37703" xr:uid="{00000000-0005-0000-0000-000060250000}"/>
    <cellStyle name="Input [yellow] 13 10 3" xfId="37704" xr:uid="{00000000-0005-0000-0000-000061250000}"/>
    <cellStyle name="Input [yellow] 13 11" xfId="37705" xr:uid="{00000000-0005-0000-0000-000062250000}"/>
    <cellStyle name="Input [yellow] 13 11 2" xfId="37706" xr:uid="{00000000-0005-0000-0000-000063250000}"/>
    <cellStyle name="Input [yellow] 13 11 3" xfId="37707" xr:uid="{00000000-0005-0000-0000-000064250000}"/>
    <cellStyle name="Input [yellow] 13 12" xfId="37708" xr:uid="{00000000-0005-0000-0000-000065250000}"/>
    <cellStyle name="Input [yellow] 13 12 2" xfId="37709" xr:uid="{00000000-0005-0000-0000-000066250000}"/>
    <cellStyle name="Input [yellow] 13 12 3" xfId="37710" xr:uid="{00000000-0005-0000-0000-000067250000}"/>
    <cellStyle name="Input [yellow] 13 13" xfId="37711" xr:uid="{00000000-0005-0000-0000-000068250000}"/>
    <cellStyle name="Input [yellow] 13 13 2" xfId="37712" xr:uid="{00000000-0005-0000-0000-000069250000}"/>
    <cellStyle name="Input [yellow] 13 13 3" xfId="37713" xr:uid="{00000000-0005-0000-0000-00006A250000}"/>
    <cellStyle name="Input [yellow] 13 14" xfId="37714" xr:uid="{00000000-0005-0000-0000-00006B250000}"/>
    <cellStyle name="Input [yellow] 13 14 2" xfId="37715" xr:uid="{00000000-0005-0000-0000-00006C250000}"/>
    <cellStyle name="Input [yellow] 13 14 3" xfId="37716" xr:uid="{00000000-0005-0000-0000-00006D250000}"/>
    <cellStyle name="Input [yellow] 13 15" xfId="37717" xr:uid="{00000000-0005-0000-0000-00006E250000}"/>
    <cellStyle name="Input [yellow] 13 15 2" xfId="37718" xr:uid="{00000000-0005-0000-0000-00006F250000}"/>
    <cellStyle name="Input [yellow] 13 15 3" xfId="37719" xr:uid="{00000000-0005-0000-0000-000070250000}"/>
    <cellStyle name="Input [yellow] 13 16" xfId="37720" xr:uid="{00000000-0005-0000-0000-000071250000}"/>
    <cellStyle name="Input [yellow] 13 16 2" xfId="37721" xr:uid="{00000000-0005-0000-0000-000072250000}"/>
    <cellStyle name="Input [yellow] 13 16 3" xfId="37722" xr:uid="{00000000-0005-0000-0000-000073250000}"/>
    <cellStyle name="Input [yellow] 13 17" xfId="37723" xr:uid="{00000000-0005-0000-0000-000074250000}"/>
    <cellStyle name="Input [yellow] 13 17 2" xfId="37724" xr:uid="{00000000-0005-0000-0000-000075250000}"/>
    <cellStyle name="Input [yellow] 13 17 3" xfId="37725" xr:uid="{00000000-0005-0000-0000-000076250000}"/>
    <cellStyle name="Input [yellow] 13 18" xfId="37726" xr:uid="{00000000-0005-0000-0000-000077250000}"/>
    <cellStyle name="Input [yellow] 13 2" xfId="37727" xr:uid="{00000000-0005-0000-0000-000078250000}"/>
    <cellStyle name="Input [yellow] 13 2 2" xfId="37728" xr:uid="{00000000-0005-0000-0000-000079250000}"/>
    <cellStyle name="Input [yellow] 13 2 3" xfId="37729" xr:uid="{00000000-0005-0000-0000-00007A250000}"/>
    <cellStyle name="Input [yellow] 13 3" xfId="37730" xr:uid="{00000000-0005-0000-0000-00007B250000}"/>
    <cellStyle name="Input [yellow] 13 3 2" xfId="37731" xr:uid="{00000000-0005-0000-0000-00007C250000}"/>
    <cellStyle name="Input [yellow] 13 3 3" xfId="37732" xr:uid="{00000000-0005-0000-0000-00007D250000}"/>
    <cellStyle name="Input [yellow] 13 4" xfId="37733" xr:uid="{00000000-0005-0000-0000-00007E250000}"/>
    <cellStyle name="Input [yellow] 13 4 2" xfId="37734" xr:uid="{00000000-0005-0000-0000-00007F250000}"/>
    <cellStyle name="Input [yellow] 13 4 3" xfId="37735" xr:uid="{00000000-0005-0000-0000-000080250000}"/>
    <cellStyle name="Input [yellow] 13 5" xfId="37736" xr:uid="{00000000-0005-0000-0000-000081250000}"/>
    <cellStyle name="Input [yellow] 13 5 2" xfId="37737" xr:uid="{00000000-0005-0000-0000-000082250000}"/>
    <cellStyle name="Input [yellow] 13 5 3" xfId="37738" xr:uid="{00000000-0005-0000-0000-000083250000}"/>
    <cellStyle name="Input [yellow] 13 6" xfId="37739" xr:uid="{00000000-0005-0000-0000-000084250000}"/>
    <cellStyle name="Input [yellow] 13 6 2" xfId="37740" xr:uid="{00000000-0005-0000-0000-000085250000}"/>
    <cellStyle name="Input [yellow] 13 6 3" xfId="37741" xr:uid="{00000000-0005-0000-0000-000086250000}"/>
    <cellStyle name="Input [yellow] 13 7" xfId="37742" xr:uid="{00000000-0005-0000-0000-000087250000}"/>
    <cellStyle name="Input [yellow] 13 7 2" xfId="37743" xr:uid="{00000000-0005-0000-0000-000088250000}"/>
    <cellStyle name="Input [yellow] 13 7 3" xfId="37744" xr:uid="{00000000-0005-0000-0000-000089250000}"/>
    <cellStyle name="Input [yellow] 13 8" xfId="37745" xr:uid="{00000000-0005-0000-0000-00008A250000}"/>
    <cellStyle name="Input [yellow] 13 8 2" xfId="37746" xr:uid="{00000000-0005-0000-0000-00008B250000}"/>
    <cellStyle name="Input [yellow] 13 8 3" xfId="37747" xr:uid="{00000000-0005-0000-0000-00008C250000}"/>
    <cellStyle name="Input [yellow] 13 9" xfId="37748" xr:uid="{00000000-0005-0000-0000-00008D250000}"/>
    <cellStyle name="Input [yellow] 13 9 2" xfId="37749" xr:uid="{00000000-0005-0000-0000-00008E250000}"/>
    <cellStyle name="Input [yellow] 13 9 3" xfId="37750" xr:uid="{00000000-0005-0000-0000-00008F250000}"/>
    <cellStyle name="Input [yellow] 14" xfId="37751" xr:uid="{00000000-0005-0000-0000-000090250000}"/>
    <cellStyle name="Input [yellow] 14 10" xfId="37752" xr:uid="{00000000-0005-0000-0000-000091250000}"/>
    <cellStyle name="Input [yellow] 14 10 2" xfId="37753" xr:uid="{00000000-0005-0000-0000-000092250000}"/>
    <cellStyle name="Input [yellow] 14 10 3" xfId="37754" xr:uid="{00000000-0005-0000-0000-000093250000}"/>
    <cellStyle name="Input [yellow] 14 11" xfId="37755" xr:uid="{00000000-0005-0000-0000-000094250000}"/>
    <cellStyle name="Input [yellow] 14 11 2" xfId="37756" xr:uid="{00000000-0005-0000-0000-000095250000}"/>
    <cellStyle name="Input [yellow] 14 11 3" xfId="37757" xr:uid="{00000000-0005-0000-0000-000096250000}"/>
    <cellStyle name="Input [yellow] 14 12" xfId="37758" xr:uid="{00000000-0005-0000-0000-000097250000}"/>
    <cellStyle name="Input [yellow] 14 12 2" xfId="37759" xr:uid="{00000000-0005-0000-0000-000098250000}"/>
    <cellStyle name="Input [yellow] 14 12 3" xfId="37760" xr:uid="{00000000-0005-0000-0000-000099250000}"/>
    <cellStyle name="Input [yellow] 14 13" xfId="37761" xr:uid="{00000000-0005-0000-0000-00009A250000}"/>
    <cellStyle name="Input [yellow] 14 13 2" xfId="37762" xr:uid="{00000000-0005-0000-0000-00009B250000}"/>
    <cellStyle name="Input [yellow] 14 13 3" xfId="37763" xr:uid="{00000000-0005-0000-0000-00009C250000}"/>
    <cellStyle name="Input [yellow] 14 14" xfId="37764" xr:uid="{00000000-0005-0000-0000-00009D250000}"/>
    <cellStyle name="Input [yellow] 14 14 2" xfId="37765" xr:uid="{00000000-0005-0000-0000-00009E250000}"/>
    <cellStyle name="Input [yellow] 14 14 3" xfId="37766" xr:uid="{00000000-0005-0000-0000-00009F250000}"/>
    <cellStyle name="Input [yellow] 14 15" xfId="37767" xr:uid="{00000000-0005-0000-0000-0000A0250000}"/>
    <cellStyle name="Input [yellow] 14 15 2" xfId="37768" xr:uid="{00000000-0005-0000-0000-0000A1250000}"/>
    <cellStyle name="Input [yellow] 14 15 3" xfId="37769" xr:uid="{00000000-0005-0000-0000-0000A2250000}"/>
    <cellStyle name="Input [yellow] 14 16" xfId="37770" xr:uid="{00000000-0005-0000-0000-0000A3250000}"/>
    <cellStyle name="Input [yellow] 14 16 2" xfId="37771" xr:uid="{00000000-0005-0000-0000-0000A4250000}"/>
    <cellStyle name="Input [yellow] 14 16 3" xfId="37772" xr:uid="{00000000-0005-0000-0000-0000A5250000}"/>
    <cellStyle name="Input [yellow] 14 17" xfId="37773" xr:uid="{00000000-0005-0000-0000-0000A6250000}"/>
    <cellStyle name="Input [yellow] 14 17 2" xfId="37774" xr:uid="{00000000-0005-0000-0000-0000A7250000}"/>
    <cellStyle name="Input [yellow] 14 17 3" xfId="37775" xr:uid="{00000000-0005-0000-0000-0000A8250000}"/>
    <cellStyle name="Input [yellow] 14 18" xfId="37776" xr:uid="{00000000-0005-0000-0000-0000A9250000}"/>
    <cellStyle name="Input [yellow] 14 2" xfId="37777" xr:uid="{00000000-0005-0000-0000-0000AA250000}"/>
    <cellStyle name="Input [yellow] 14 2 2" xfId="37778" xr:uid="{00000000-0005-0000-0000-0000AB250000}"/>
    <cellStyle name="Input [yellow] 14 2 3" xfId="37779" xr:uid="{00000000-0005-0000-0000-0000AC250000}"/>
    <cellStyle name="Input [yellow] 14 3" xfId="37780" xr:uid="{00000000-0005-0000-0000-0000AD250000}"/>
    <cellStyle name="Input [yellow] 14 3 2" xfId="37781" xr:uid="{00000000-0005-0000-0000-0000AE250000}"/>
    <cellStyle name="Input [yellow] 14 3 3" xfId="37782" xr:uid="{00000000-0005-0000-0000-0000AF250000}"/>
    <cellStyle name="Input [yellow] 14 4" xfId="37783" xr:uid="{00000000-0005-0000-0000-0000B0250000}"/>
    <cellStyle name="Input [yellow] 14 4 2" xfId="37784" xr:uid="{00000000-0005-0000-0000-0000B1250000}"/>
    <cellStyle name="Input [yellow] 14 4 3" xfId="37785" xr:uid="{00000000-0005-0000-0000-0000B2250000}"/>
    <cellStyle name="Input [yellow] 14 5" xfId="37786" xr:uid="{00000000-0005-0000-0000-0000B3250000}"/>
    <cellStyle name="Input [yellow] 14 5 2" xfId="37787" xr:uid="{00000000-0005-0000-0000-0000B4250000}"/>
    <cellStyle name="Input [yellow] 14 5 3" xfId="37788" xr:uid="{00000000-0005-0000-0000-0000B5250000}"/>
    <cellStyle name="Input [yellow] 14 6" xfId="37789" xr:uid="{00000000-0005-0000-0000-0000B6250000}"/>
    <cellStyle name="Input [yellow] 14 6 2" xfId="37790" xr:uid="{00000000-0005-0000-0000-0000B7250000}"/>
    <cellStyle name="Input [yellow] 14 6 3" xfId="37791" xr:uid="{00000000-0005-0000-0000-0000B8250000}"/>
    <cellStyle name="Input [yellow] 14 7" xfId="37792" xr:uid="{00000000-0005-0000-0000-0000B9250000}"/>
    <cellStyle name="Input [yellow] 14 7 2" xfId="37793" xr:uid="{00000000-0005-0000-0000-0000BA250000}"/>
    <cellStyle name="Input [yellow] 14 7 3" xfId="37794" xr:uid="{00000000-0005-0000-0000-0000BB250000}"/>
    <cellStyle name="Input [yellow] 14 8" xfId="37795" xr:uid="{00000000-0005-0000-0000-0000BC250000}"/>
    <cellStyle name="Input [yellow] 14 8 2" xfId="37796" xr:uid="{00000000-0005-0000-0000-0000BD250000}"/>
    <cellStyle name="Input [yellow] 14 8 3" xfId="37797" xr:uid="{00000000-0005-0000-0000-0000BE250000}"/>
    <cellStyle name="Input [yellow] 14 9" xfId="37798" xr:uid="{00000000-0005-0000-0000-0000BF250000}"/>
    <cellStyle name="Input [yellow] 14 9 2" xfId="37799" xr:uid="{00000000-0005-0000-0000-0000C0250000}"/>
    <cellStyle name="Input [yellow] 14 9 3" xfId="37800" xr:uid="{00000000-0005-0000-0000-0000C1250000}"/>
    <cellStyle name="Input [yellow] 15" xfId="37801" xr:uid="{00000000-0005-0000-0000-0000C2250000}"/>
    <cellStyle name="Input [yellow] 15 10" xfId="37802" xr:uid="{00000000-0005-0000-0000-0000C3250000}"/>
    <cellStyle name="Input [yellow] 15 10 2" xfId="37803" xr:uid="{00000000-0005-0000-0000-0000C4250000}"/>
    <cellStyle name="Input [yellow] 15 10 3" xfId="37804" xr:uid="{00000000-0005-0000-0000-0000C5250000}"/>
    <cellStyle name="Input [yellow] 15 11" xfId="37805" xr:uid="{00000000-0005-0000-0000-0000C6250000}"/>
    <cellStyle name="Input [yellow] 15 11 2" xfId="37806" xr:uid="{00000000-0005-0000-0000-0000C7250000}"/>
    <cellStyle name="Input [yellow] 15 11 3" xfId="37807" xr:uid="{00000000-0005-0000-0000-0000C8250000}"/>
    <cellStyle name="Input [yellow] 15 12" xfId="37808" xr:uid="{00000000-0005-0000-0000-0000C9250000}"/>
    <cellStyle name="Input [yellow] 15 12 2" xfId="37809" xr:uid="{00000000-0005-0000-0000-0000CA250000}"/>
    <cellStyle name="Input [yellow] 15 12 3" xfId="37810" xr:uid="{00000000-0005-0000-0000-0000CB250000}"/>
    <cellStyle name="Input [yellow] 15 13" xfId="37811" xr:uid="{00000000-0005-0000-0000-0000CC250000}"/>
    <cellStyle name="Input [yellow] 15 13 2" xfId="37812" xr:uid="{00000000-0005-0000-0000-0000CD250000}"/>
    <cellStyle name="Input [yellow] 15 13 3" xfId="37813" xr:uid="{00000000-0005-0000-0000-0000CE250000}"/>
    <cellStyle name="Input [yellow] 15 14" xfId="37814" xr:uid="{00000000-0005-0000-0000-0000CF250000}"/>
    <cellStyle name="Input [yellow] 15 14 2" xfId="37815" xr:uid="{00000000-0005-0000-0000-0000D0250000}"/>
    <cellStyle name="Input [yellow] 15 14 3" xfId="37816" xr:uid="{00000000-0005-0000-0000-0000D1250000}"/>
    <cellStyle name="Input [yellow] 15 15" xfId="37817" xr:uid="{00000000-0005-0000-0000-0000D2250000}"/>
    <cellStyle name="Input [yellow] 15 15 2" xfId="37818" xr:uid="{00000000-0005-0000-0000-0000D3250000}"/>
    <cellStyle name="Input [yellow] 15 15 3" xfId="37819" xr:uid="{00000000-0005-0000-0000-0000D4250000}"/>
    <cellStyle name="Input [yellow] 15 16" xfId="37820" xr:uid="{00000000-0005-0000-0000-0000D5250000}"/>
    <cellStyle name="Input [yellow] 15 16 2" xfId="37821" xr:uid="{00000000-0005-0000-0000-0000D6250000}"/>
    <cellStyle name="Input [yellow] 15 16 3" xfId="37822" xr:uid="{00000000-0005-0000-0000-0000D7250000}"/>
    <cellStyle name="Input [yellow] 15 17" xfId="37823" xr:uid="{00000000-0005-0000-0000-0000D8250000}"/>
    <cellStyle name="Input [yellow] 15 17 2" xfId="37824" xr:uid="{00000000-0005-0000-0000-0000D9250000}"/>
    <cellStyle name="Input [yellow] 15 17 3" xfId="37825" xr:uid="{00000000-0005-0000-0000-0000DA250000}"/>
    <cellStyle name="Input [yellow] 15 18" xfId="37826" xr:uid="{00000000-0005-0000-0000-0000DB250000}"/>
    <cellStyle name="Input [yellow] 15 2" xfId="37827" xr:uid="{00000000-0005-0000-0000-0000DC250000}"/>
    <cellStyle name="Input [yellow] 15 2 2" xfId="37828" xr:uid="{00000000-0005-0000-0000-0000DD250000}"/>
    <cellStyle name="Input [yellow] 15 2 3" xfId="37829" xr:uid="{00000000-0005-0000-0000-0000DE250000}"/>
    <cellStyle name="Input [yellow] 15 3" xfId="37830" xr:uid="{00000000-0005-0000-0000-0000DF250000}"/>
    <cellStyle name="Input [yellow] 15 3 2" xfId="37831" xr:uid="{00000000-0005-0000-0000-0000E0250000}"/>
    <cellStyle name="Input [yellow] 15 3 3" xfId="37832" xr:uid="{00000000-0005-0000-0000-0000E1250000}"/>
    <cellStyle name="Input [yellow] 15 4" xfId="37833" xr:uid="{00000000-0005-0000-0000-0000E2250000}"/>
    <cellStyle name="Input [yellow] 15 4 2" xfId="37834" xr:uid="{00000000-0005-0000-0000-0000E3250000}"/>
    <cellStyle name="Input [yellow] 15 4 3" xfId="37835" xr:uid="{00000000-0005-0000-0000-0000E4250000}"/>
    <cellStyle name="Input [yellow] 15 5" xfId="37836" xr:uid="{00000000-0005-0000-0000-0000E5250000}"/>
    <cellStyle name="Input [yellow] 15 5 2" xfId="37837" xr:uid="{00000000-0005-0000-0000-0000E6250000}"/>
    <cellStyle name="Input [yellow] 15 5 3" xfId="37838" xr:uid="{00000000-0005-0000-0000-0000E7250000}"/>
    <cellStyle name="Input [yellow] 15 6" xfId="37839" xr:uid="{00000000-0005-0000-0000-0000E8250000}"/>
    <cellStyle name="Input [yellow] 15 6 2" xfId="37840" xr:uid="{00000000-0005-0000-0000-0000E9250000}"/>
    <cellStyle name="Input [yellow] 15 6 3" xfId="37841" xr:uid="{00000000-0005-0000-0000-0000EA250000}"/>
    <cellStyle name="Input [yellow] 15 7" xfId="37842" xr:uid="{00000000-0005-0000-0000-0000EB250000}"/>
    <cellStyle name="Input [yellow] 15 7 2" xfId="37843" xr:uid="{00000000-0005-0000-0000-0000EC250000}"/>
    <cellStyle name="Input [yellow] 15 7 3" xfId="37844" xr:uid="{00000000-0005-0000-0000-0000ED250000}"/>
    <cellStyle name="Input [yellow] 15 8" xfId="37845" xr:uid="{00000000-0005-0000-0000-0000EE250000}"/>
    <cellStyle name="Input [yellow] 15 8 2" xfId="37846" xr:uid="{00000000-0005-0000-0000-0000EF250000}"/>
    <cellStyle name="Input [yellow] 15 8 3" xfId="37847" xr:uid="{00000000-0005-0000-0000-0000F0250000}"/>
    <cellStyle name="Input [yellow] 15 9" xfId="37848" xr:uid="{00000000-0005-0000-0000-0000F1250000}"/>
    <cellStyle name="Input [yellow] 15 9 2" xfId="37849" xr:uid="{00000000-0005-0000-0000-0000F2250000}"/>
    <cellStyle name="Input [yellow] 15 9 3" xfId="37850" xr:uid="{00000000-0005-0000-0000-0000F3250000}"/>
    <cellStyle name="Input [yellow] 16" xfId="37851" xr:uid="{00000000-0005-0000-0000-0000F4250000}"/>
    <cellStyle name="Input [yellow] 16 10" xfId="37852" xr:uid="{00000000-0005-0000-0000-0000F5250000}"/>
    <cellStyle name="Input [yellow] 16 10 2" xfId="37853" xr:uid="{00000000-0005-0000-0000-0000F6250000}"/>
    <cellStyle name="Input [yellow] 16 10 3" xfId="37854" xr:uid="{00000000-0005-0000-0000-0000F7250000}"/>
    <cellStyle name="Input [yellow] 16 11" xfId="37855" xr:uid="{00000000-0005-0000-0000-0000F8250000}"/>
    <cellStyle name="Input [yellow] 16 11 2" xfId="37856" xr:uid="{00000000-0005-0000-0000-0000F9250000}"/>
    <cellStyle name="Input [yellow] 16 11 3" xfId="37857" xr:uid="{00000000-0005-0000-0000-0000FA250000}"/>
    <cellStyle name="Input [yellow] 16 12" xfId="37858" xr:uid="{00000000-0005-0000-0000-0000FB250000}"/>
    <cellStyle name="Input [yellow] 16 12 2" xfId="37859" xr:uid="{00000000-0005-0000-0000-0000FC250000}"/>
    <cellStyle name="Input [yellow] 16 12 3" xfId="37860" xr:uid="{00000000-0005-0000-0000-0000FD250000}"/>
    <cellStyle name="Input [yellow] 16 13" xfId="37861" xr:uid="{00000000-0005-0000-0000-0000FE250000}"/>
    <cellStyle name="Input [yellow] 16 13 2" xfId="37862" xr:uid="{00000000-0005-0000-0000-0000FF250000}"/>
    <cellStyle name="Input [yellow] 16 13 3" xfId="37863" xr:uid="{00000000-0005-0000-0000-000000260000}"/>
    <cellStyle name="Input [yellow] 16 14" xfId="37864" xr:uid="{00000000-0005-0000-0000-000001260000}"/>
    <cellStyle name="Input [yellow] 16 14 2" xfId="37865" xr:uid="{00000000-0005-0000-0000-000002260000}"/>
    <cellStyle name="Input [yellow] 16 14 3" xfId="37866" xr:uid="{00000000-0005-0000-0000-000003260000}"/>
    <cellStyle name="Input [yellow] 16 15" xfId="37867" xr:uid="{00000000-0005-0000-0000-000004260000}"/>
    <cellStyle name="Input [yellow] 16 15 2" xfId="37868" xr:uid="{00000000-0005-0000-0000-000005260000}"/>
    <cellStyle name="Input [yellow] 16 15 3" xfId="37869" xr:uid="{00000000-0005-0000-0000-000006260000}"/>
    <cellStyle name="Input [yellow] 16 16" xfId="37870" xr:uid="{00000000-0005-0000-0000-000007260000}"/>
    <cellStyle name="Input [yellow] 16 16 2" xfId="37871" xr:uid="{00000000-0005-0000-0000-000008260000}"/>
    <cellStyle name="Input [yellow] 16 16 3" xfId="37872" xr:uid="{00000000-0005-0000-0000-000009260000}"/>
    <cellStyle name="Input [yellow] 16 17" xfId="37873" xr:uid="{00000000-0005-0000-0000-00000A260000}"/>
    <cellStyle name="Input [yellow] 16 17 2" xfId="37874" xr:uid="{00000000-0005-0000-0000-00000B260000}"/>
    <cellStyle name="Input [yellow] 16 17 3" xfId="37875" xr:uid="{00000000-0005-0000-0000-00000C260000}"/>
    <cellStyle name="Input [yellow] 16 18" xfId="37876" xr:uid="{00000000-0005-0000-0000-00000D260000}"/>
    <cellStyle name="Input [yellow] 16 2" xfId="37877" xr:uid="{00000000-0005-0000-0000-00000E260000}"/>
    <cellStyle name="Input [yellow] 16 2 2" xfId="37878" xr:uid="{00000000-0005-0000-0000-00000F260000}"/>
    <cellStyle name="Input [yellow] 16 2 3" xfId="37879" xr:uid="{00000000-0005-0000-0000-000010260000}"/>
    <cellStyle name="Input [yellow] 16 3" xfId="37880" xr:uid="{00000000-0005-0000-0000-000011260000}"/>
    <cellStyle name="Input [yellow] 16 3 2" xfId="37881" xr:uid="{00000000-0005-0000-0000-000012260000}"/>
    <cellStyle name="Input [yellow] 16 3 3" xfId="37882" xr:uid="{00000000-0005-0000-0000-000013260000}"/>
    <cellStyle name="Input [yellow] 16 4" xfId="37883" xr:uid="{00000000-0005-0000-0000-000014260000}"/>
    <cellStyle name="Input [yellow] 16 4 2" xfId="37884" xr:uid="{00000000-0005-0000-0000-000015260000}"/>
    <cellStyle name="Input [yellow] 16 4 3" xfId="37885" xr:uid="{00000000-0005-0000-0000-000016260000}"/>
    <cellStyle name="Input [yellow] 16 5" xfId="37886" xr:uid="{00000000-0005-0000-0000-000017260000}"/>
    <cellStyle name="Input [yellow] 16 5 2" xfId="37887" xr:uid="{00000000-0005-0000-0000-000018260000}"/>
    <cellStyle name="Input [yellow] 16 5 3" xfId="37888" xr:uid="{00000000-0005-0000-0000-000019260000}"/>
    <cellStyle name="Input [yellow] 16 6" xfId="37889" xr:uid="{00000000-0005-0000-0000-00001A260000}"/>
    <cellStyle name="Input [yellow] 16 6 2" xfId="37890" xr:uid="{00000000-0005-0000-0000-00001B260000}"/>
    <cellStyle name="Input [yellow] 16 6 3" xfId="37891" xr:uid="{00000000-0005-0000-0000-00001C260000}"/>
    <cellStyle name="Input [yellow] 16 7" xfId="37892" xr:uid="{00000000-0005-0000-0000-00001D260000}"/>
    <cellStyle name="Input [yellow] 16 7 2" xfId="37893" xr:uid="{00000000-0005-0000-0000-00001E260000}"/>
    <cellStyle name="Input [yellow] 16 7 3" xfId="37894" xr:uid="{00000000-0005-0000-0000-00001F260000}"/>
    <cellStyle name="Input [yellow] 16 8" xfId="37895" xr:uid="{00000000-0005-0000-0000-000020260000}"/>
    <cellStyle name="Input [yellow] 16 8 2" xfId="37896" xr:uid="{00000000-0005-0000-0000-000021260000}"/>
    <cellStyle name="Input [yellow] 16 8 3" xfId="37897" xr:uid="{00000000-0005-0000-0000-000022260000}"/>
    <cellStyle name="Input [yellow] 16 9" xfId="37898" xr:uid="{00000000-0005-0000-0000-000023260000}"/>
    <cellStyle name="Input [yellow] 16 9 2" xfId="37899" xr:uid="{00000000-0005-0000-0000-000024260000}"/>
    <cellStyle name="Input [yellow] 16 9 3" xfId="37900" xr:uid="{00000000-0005-0000-0000-000025260000}"/>
    <cellStyle name="Input [yellow] 17" xfId="37901" xr:uid="{00000000-0005-0000-0000-000026260000}"/>
    <cellStyle name="Input [yellow] 17 10" xfId="37902" xr:uid="{00000000-0005-0000-0000-000027260000}"/>
    <cellStyle name="Input [yellow] 17 10 2" xfId="37903" xr:uid="{00000000-0005-0000-0000-000028260000}"/>
    <cellStyle name="Input [yellow] 17 10 3" xfId="37904" xr:uid="{00000000-0005-0000-0000-000029260000}"/>
    <cellStyle name="Input [yellow] 17 11" xfId="37905" xr:uid="{00000000-0005-0000-0000-00002A260000}"/>
    <cellStyle name="Input [yellow] 17 11 2" xfId="37906" xr:uid="{00000000-0005-0000-0000-00002B260000}"/>
    <cellStyle name="Input [yellow] 17 11 3" xfId="37907" xr:uid="{00000000-0005-0000-0000-00002C260000}"/>
    <cellStyle name="Input [yellow] 17 12" xfId="37908" xr:uid="{00000000-0005-0000-0000-00002D260000}"/>
    <cellStyle name="Input [yellow] 17 12 2" xfId="37909" xr:uid="{00000000-0005-0000-0000-00002E260000}"/>
    <cellStyle name="Input [yellow] 17 12 3" xfId="37910" xr:uid="{00000000-0005-0000-0000-00002F260000}"/>
    <cellStyle name="Input [yellow] 17 13" xfId="37911" xr:uid="{00000000-0005-0000-0000-000030260000}"/>
    <cellStyle name="Input [yellow] 17 13 2" xfId="37912" xr:uid="{00000000-0005-0000-0000-000031260000}"/>
    <cellStyle name="Input [yellow] 17 13 3" xfId="37913" xr:uid="{00000000-0005-0000-0000-000032260000}"/>
    <cellStyle name="Input [yellow] 17 14" xfId="37914" xr:uid="{00000000-0005-0000-0000-000033260000}"/>
    <cellStyle name="Input [yellow] 17 14 2" xfId="37915" xr:uid="{00000000-0005-0000-0000-000034260000}"/>
    <cellStyle name="Input [yellow] 17 14 3" xfId="37916" xr:uid="{00000000-0005-0000-0000-000035260000}"/>
    <cellStyle name="Input [yellow] 17 15" xfId="37917" xr:uid="{00000000-0005-0000-0000-000036260000}"/>
    <cellStyle name="Input [yellow] 17 15 2" xfId="37918" xr:uid="{00000000-0005-0000-0000-000037260000}"/>
    <cellStyle name="Input [yellow] 17 15 3" xfId="37919" xr:uid="{00000000-0005-0000-0000-000038260000}"/>
    <cellStyle name="Input [yellow] 17 16" xfId="37920" xr:uid="{00000000-0005-0000-0000-000039260000}"/>
    <cellStyle name="Input [yellow] 17 16 2" xfId="37921" xr:uid="{00000000-0005-0000-0000-00003A260000}"/>
    <cellStyle name="Input [yellow] 17 16 3" xfId="37922" xr:uid="{00000000-0005-0000-0000-00003B260000}"/>
    <cellStyle name="Input [yellow] 17 17" xfId="37923" xr:uid="{00000000-0005-0000-0000-00003C260000}"/>
    <cellStyle name="Input [yellow] 17 17 2" xfId="37924" xr:uid="{00000000-0005-0000-0000-00003D260000}"/>
    <cellStyle name="Input [yellow] 17 17 3" xfId="37925" xr:uid="{00000000-0005-0000-0000-00003E260000}"/>
    <cellStyle name="Input [yellow] 17 18" xfId="37926" xr:uid="{00000000-0005-0000-0000-00003F260000}"/>
    <cellStyle name="Input [yellow] 17 2" xfId="37927" xr:uid="{00000000-0005-0000-0000-000040260000}"/>
    <cellStyle name="Input [yellow] 17 2 2" xfId="37928" xr:uid="{00000000-0005-0000-0000-000041260000}"/>
    <cellStyle name="Input [yellow] 17 2 3" xfId="37929" xr:uid="{00000000-0005-0000-0000-000042260000}"/>
    <cellStyle name="Input [yellow] 17 3" xfId="37930" xr:uid="{00000000-0005-0000-0000-000043260000}"/>
    <cellStyle name="Input [yellow] 17 3 2" xfId="37931" xr:uid="{00000000-0005-0000-0000-000044260000}"/>
    <cellStyle name="Input [yellow] 17 3 3" xfId="37932" xr:uid="{00000000-0005-0000-0000-000045260000}"/>
    <cellStyle name="Input [yellow] 17 4" xfId="37933" xr:uid="{00000000-0005-0000-0000-000046260000}"/>
    <cellStyle name="Input [yellow] 17 4 2" xfId="37934" xr:uid="{00000000-0005-0000-0000-000047260000}"/>
    <cellStyle name="Input [yellow] 17 4 3" xfId="37935" xr:uid="{00000000-0005-0000-0000-000048260000}"/>
    <cellStyle name="Input [yellow] 17 5" xfId="37936" xr:uid="{00000000-0005-0000-0000-000049260000}"/>
    <cellStyle name="Input [yellow] 17 5 2" xfId="37937" xr:uid="{00000000-0005-0000-0000-00004A260000}"/>
    <cellStyle name="Input [yellow] 17 5 3" xfId="37938" xr:uid="{00000000-0005-0000-0000-00004B260000}"/>
    <cellStyle name="Input [yellow] 17 6" xfId="37939" xr:uid="{00000000-0005-0000-0000-00004C260000}"/>
    <cellStyle name="Input [yellow] 17 6 2" xfId="37940" xr:uid="{00000000-0005-0000-0000-00004D260000}"/>
    <cellStyle name="Input [yellow] 17 6 3" xfId="37941" xr:uid="{00000000-0005-0000-0000-00004E260000}"/>
    <cellStyle name="Input [yellow] 17 7" xfId="37942" xr:uid="{00000000-0005-0000-0000-00004F260000}"/>
    <cellStyle name="Input [yellow] 17 7 2" xfId="37943" xr:uid="{00000000-0005-0000-0000-000050260000}"/>
    <cellStyle name="Input [yellow] 17 7 3" xfId="37944" xr:uid="{00000000-0005-0000-0000-000051260000}"/>
    <cellStyle name="Input [yellow] 17 8" xfId="37945" xr:uid="{00000000-0005-0000-0000-000052260000}"/>
    <cellStyle name="Input [yellow] 17 8 2" xfId="37946" xr:uid="{00000000-0005-0000-0000-000053260000}"/>
    <cellStyle name="Input [yellow] 17 8 3" xfId="37947" xr:uid="{00000000-0005-0000-0000-000054260000}"/>
    <cellStyle name="Input [yellow] 17 9" xfId="37948" xr:uid="{00000000-0005-0000-0000-000055260000}"/>
    <cellStyle name="Input [yellow] 17 9 2" xfId="37949" xr:uid="{00000000-0005-0000-0000-000056260000}"/>
    <cellStyle name="Input [yellow] 17 9 3" xfId="37950" xr:uid="{00000000-0005-0000-0000-000057260000}"/>
    <cellStyle name="Input [yellow] 18" xfId="37951" xr:uid="{00000000-0005-0000-0000-000058260000}"/>
    <cellStyle name="Input [yellow] 18 10" xfId="37952" xr:uid="{00000000-0005-0000-0000-000059260000}"/>
    <cellStyle name="Input [yellow] 18 10 2" xfId="37953" xr:uid="{00000000-0005-0000-0000-00005A260000}"/>
    <cellStyle name="Input [yellow] 18 10 3" xfId="37954" xr:uid="{00000000-0005-0000-0000-00005B260000}"/>
    <cellStyle name="Input [yellow] 18 11" xfId="37955" xr:uid="{00000000-0005-0000-0000-00005C260000}"/>
    <cellStyle name="Input [yellow] 18 11 2" xfId="37956" xr:uid="{00000000-0005-0000-0000-00005D260000}"/>
    <cellStyle name="Input [yellow] 18 11 3" xfId="37957" xr:uid="{00000000-0005-0000-0000-00005E260000}"/>
    <cellStyle name="Input [yellow] 18 12" xfId="37958" xr:uid="{00000000-0005-0000-0000-00005F260000}"/>
    <cellStyle name="Input [yellow] 18 12 2" xfId="37959" xr:uid="{00000000-0005-0000-0000-000060260000}"/>
    <cellStyle name="Input [yellow] 18 12 3" xfId="37960" xr:uid="{00000000-0005-0000-0000-000061260000}"/>
    <cellStyle name="Input [yellow] 18 13" xfId="37961" xr:uid="{00000000-0005-0000-0000-000062260000}"/>
    <cellStyle name="Input [yellow] 18 13 2" xfId="37962" xr:uid="{00000000-0005-0000-0000-000063260000}"/>
    <cellStyle name="Input [yellow] 18 13 3" xfId="37963" xr:uid="{00000000-0005-0000-0000-000064260000}"/>
    <cellStyle name="Input [yellow] 18 14" xfId="37964" xr:uid="{00000000-0005-0000-0000-000065260000}"/>
    <cellStyle name="Input [yellow] 18 14 2" xfId="37965" xr:uid="{00000000-0005-0000-0000-000066260000}"/>
    <cellStyle name="Input [yellow] 18 14 3" xfId="37966" xr:uid="{00000000-0005-0000-0000-000067260000}"/>
    <cellStyle name="Input [yellow] 18 15" xfId="37967" xr:uid="{00000000-0005-0000-0000-000068260000}"/>
    <cellStyle name="Input [yellow] 18 15 2" xfId="37968" xr:uid="{00000000-0005-0000-0000-000069260000}"/>
    <cellStyle name="Input [yellow] 18 15 3" xfId="37969" xr:uid="{00000000-0005-0000-0000-00006A260000}"/>
    <cellStyle name="Input [yellow] 18 16" xfId="37970" xr:uid="{00000000-0005-0000-0000-00006B260000}"/>
    <cellStyle name="Input [yellow] 18 16 2" xfId="37971" xr:uid="{00000000-0005-0000-0000-00006C260000}"/>
    <cellStyle name="Input [yellow] 18 16 3" xfId="37972" xr:uid="{00000000-0005-0000-0000-00006D260000}"/>
    <cellStyle name="Input [yellow] 18 17" xfId="37973" xr:uid="{00000000-0005-0000-0000-00006E260000}"/>
    <cellStyle name="Input [yellow] 18 17 2" xfId="37974" xr:uid="{00000000-0005-0000-0000-00006F260000}"/>
    <cellStyle name="Input [yellow] 18 17 3" xfId="37975" xr:uid="{00000000-0005-0000-0000-000070260000}"/>
    <cellStyle name="Input [yellow] 18 18" xfId="37976" xr:uid="{00000000-0005-0000-0000-000071260000}"/>
    <cellStyle name="Input [yellow] 18 2" xfId="37977" xr:uid="{00000000-0005-0000-0000-000072260000}"/>
    <cellStyle name="Input [yellow] 18 2 2" xfId="37978" xr:uid="{00000000-0005-0000-0000-000073260000}"/>
    <cellStyle name="Input [yellow] 18 2 3" xfId="37979" xr:uid="{00000000-0005-0000-0000-000074260000}"/>
    <cellStyle name="Input [yellow] 18 3" xfId="37980" xr:uid="{00000000-0005-0000-0000-000075260000}"/>
    <cellStyle name="Input [yellow] 18 3 2" xfId="37981" xr:uid="{00000000-0005-0000-0000-000076260000}"/>
    <cellStyle name="Input [yellow] 18 3 3" xfId="37982" xr:uid="{00000000-0005-0000-0000-000077260000}"/>
    <cellStyle name="Input [yellow] 18 4" xfId="37983" xr:uid="{00000000-0005-0000-0000-000078260000}"/>
    <cellStyle name="Input [yellow] 18 4 2" xfId="37984" xr:uid="{00000000-0005-0000-0000-000079260000}"/>
    <cellStyle name="Input [yellow] 18 4 3" xfId="37985" xr:uid="{00000000-0005-0000-0000-00007A260000}"/>
    <cellStyle name="Input [yellow] 18 5" xfId="37986" xr:uid="{00000000-0005-0000-0000-00007B260000}"/>
    <cellStyle name="Input [yellow] 18 5 2" xfId="37987" xr:uid="{00000000-0005-0000-0000-00007C260000}"/>
    <cellStyle name="Input [yellow] 18 5 3" xfId="37988" xr:uid="{00000000-0005-0000-0000-00007D260000}"/>
    <cellStyle name="Input [yellow] 18 6" xfId="37989" xr:uid="{00000000-0005-0000-0000-00007E260000}"/>
    <cellStyle name="Input [yellow] 18 6 2" xfId="37990" xr:uid="{00000000-0005-0000-0000-00007F260000}"/>
    <cellStyle name="Input [yellow] 18 6 3" xfId="37991" xr:uid="{00000000-0005-0000-0000-000080260000}"/>
    <cellStyle name="Input [yellow] 18 7" xfId="37992" xr:uid="{00000000-0005-0000-0000-000081260000}"/>
    <cellStyle name="Input [yellow] 18 7 2" xfId="37993" xr:uid="{00000000-0005-0000-0000-000082260000}"/>
    <cellStyle name="Input [yellow] 18 7 3" xfId="37994" xr:uid="{00000000-0005-0000-0000-000083260000}"/>
    <cellStyle name="Input [yellow] 18 8" xfId="37995" xr:uid="{00000000-0005-0000-0000-000084260000}"/>
    <cellStyle name="Input [yellow] 18 8 2" xfId="37996" xr:uid="{00000000-0005-0000-0000-000085260000}"/>
    <cellStyle name="Input [yellow] 18 8 3" xfId="37997" xr:uid="{00000000-0005-0000-0000-000086260000}"/>
    <cellStyle name="Input [yellow] 18 9" xfId="37998" xr:uid="{00000000-0005-0000-0000-000087260000}"/>
    <cellStyle name="Input [yellow] 18 9 2" xfId="37999" xr:uid="{00000000-0005-0000-0000-000088260000}"/>
    <cellStyle name="Input [yellow] 18 9 3" xfId="38000" xr:uid="{00000000-0005-0000-0000-000089260000}"/>
    <cellStyle name="Input [yellow] 19" xfId="38001" xr:uid="{00000000-0005-0000-0000-00008A260000}"/>
    <cellStyle name="Input [yellow] 19 10" xfId="38002" xr:uid="{00000000-0005-0000-0000-00008B260000}"/>
    <cellStyle name="Input [yellow] 19 10 2" xfId="38003" xr:uid="{00000000-0005-0000-0000-00008C260000}"/>
    <cellStyle name="Input [yellow] 19 10 3" xfId="38004" xr:uid="{00000000-0005-0000-0000-00008D260000}"/>
    <cellStyle name="Input [yellow] 19 11" xfId="38005" xr:uid="{00000000-0005-0000-0000-00008E260000}"/>
    <cellStyle name="Input [yellow] 19 11 2" xfId="38006" xr:uid="{00000000-0005-0000-0000-00008F260000}"/>
    <cellStyle name="Input [yellow] 19 11 3" xfId="38007" xr:uid="{00000000-0005-0000-0000-000090260000}"/>
    <cellStyle name="Input [yellow] 19 12" xfId="38008" xr:uid="{00000000-0005-0000-0000-000091260000}"/>
    <cellStyle name="Input [yellow] 19 12 2" xfId="38009" xr:uid="{00000000-0005-0000-0000-000092260000}"/>
    <cellStyle name="Input [yellow] 19 12 3" xfId="38010" xr:uid="{00000000-0005-0000-0000-000093260000}"/>
    <cellStyle name="Input [yellow] 19 13" xfId="38011" xr:uid="{00000000-0005-0000-0000-000094260000}"/>
    <cellStyle name="Input [yellow] 19 13 2" xfId="38012" xr:uid="{00000000-0005-0000-0000-000095260000}"/>
    <cellStyle name="Input [yellow] 19 13 3" xfId="38013" xr:uid="{00000000-0005-0000-0000-000096260000}"/>
    <cellStyle name="Input [yellow] 19 14" xfId="38014" xr:uid="{00000000-0005-0000-0000-000097260000}"/>
    <cellStyle name="Input [yellow] 19 14 2" xfId="38015" xr:uid="{00000000-0005-0000-0000-000098260000}"/>
    <cellStyle name="Input [yellow] 19 14 3" xfId="38016" xr:uid="{00000000-0005-0000-0000-000099260000}"/>
    <cellStyle name="Input [yellow] 19 15" xfId="38017" xr:uid="{00000000-0005-0000-0000-00009A260000}"/>
    <cellStyle name="Input [yellow] 19 15 2" xfId="38018" xr:uid="{00000000-0005-0000-0000-00009B260000}"/>
    <cellStyle name="Input [yellow] 19 15 3" xfId="38019" xr:uid="{00000000-0005-0000-0000-00009C260000}"/>
    <cellStyle name="Input [yellow] 19 16" xfId="38020" xr:uid="{00000000-0005-0000-0000-00009D260000}"/>
    <cellStyle name="Input [yellow] 19 16 2" xfId="38021" xr:uid="{00000000-0005-0000-0000-00009E260000}"/>
    <cellStyle name="Input [yellow] 19 16 3" xfId="38022" xr:uid="{00000000-0005-0000-0000-00009F260000}"/>
    <cellStyle name="Input [yellow] 19 17" xfId="38023" xr:uid="{00000000-0005-0000-0000-0000A0260000}"/>
    <cellStyle name="Input [yellow] 19 17 2" xfId="38024" xr:uid="{00000000-0005-0000-0000-0000A1260000}"/>
    <cellStyle name="Input [yellow] 19 17 3" xfId="38025" xr:uid="{00000000-0005-0000-0000-0000A2260000}"/>
    <cellStyle name="Input [yellow] 19 18" xfId="38026" xr:uid="{00000000-0005-0000-0000-0000A3260000}"/>
    <cellStyle name="Input [yellow] 19 2" xfId="38027" xr:uid="{00000000-0005-0000-0000-0000A4260000}"/>
    <cellStyle name="Input [yellow] 19 2 2" xfId="38028" xr:uid="{00000000-0005-0000-0000-0000A5260000}"/>
    <cellStyle name="Input [yellow] 19 2 3" xfId="38029" xr:uid="{00000000-0005-0000-0000-0000A6260000}"/>
    <cellStyle name="Input [yellow] 19 3" xfId="38030" xr:uid="{00000000-0005-0000-0000-0000A7260000}"/>
    <cellStyle name="Input [yellow] 19 3 2" xfId="38031" xr:uid="{00000000-0005-0000-0000-0000A8260000}"/>
    <cellStyle name="Input [yellow] 19 3 3" xfId="38032" xr:uid="{00000000-0005-0000-0000-0000A9260000}"/>
    <cellStyle name="Input [yellow] 19 4" xfId="38033" xr:uid="{00000000-0005-0000-0000-0000AA260000}"/>
    <cellStyle name="Input [yellow] 19 4 2" xfId="38034" xr:uid="{00000000-0005-0000-0000-0000AB260000}"/>
    <cellStyle name="Input [yellow] 19 4 3" xfId="38035" xr:uid="{00000000-0005-0000-0000-0000AC260000}"/>
    <cellStyle name="Input [yellow] 19 5" xfId="38036" xr:uid="{00000000-0005-0000-0000-0000AD260000}"/>
    <cellStyle name="Input [yellow] 19 5 2" xfId="38037" xr:uid="{00000000-0005-0000-0000-0000AE260000}"/>
    <cellStyle name="Input [yellow] 19 5 3" xfId="38038" xr:uid="{00000000-0005-0000-0000-0000AF260000}"/>
    <cellStyle name="Input [yellow] 19 6" xfId="38039" xr:uid="{00000000-0005-0000-0000-0000B0260000}"/>
    <cellStyle name="Input [yellow] 19 6 2" xfId="38040" xr:uid="{00000000-0005-0000-0000-0000B1260000}"/>
    <cellStyle name="Input [yellow] 19 6 3" xfId="38041" xr:uid="{00000000-0005-0000-0000-0000B2260000}"/>
    <cellStyle name="Input [yellow] 19 7" xfId="38042" xr:uid="{00000000-0005-0000-0000-0000B3260000}"/>
    <cellStyle name="Input [yellow] 19 7 2" xfId="38043" xr:uid="{00000000-0005-0000-0000-0000B4260000}"/>
    <cellStyle name="Input [yellow] 19 7 3" xfId="38044" xr:uid="{00000000-0005-0000-0000-0000B5260000}"/>
    <cellStyle name="Input [yellow] 19 8" xfId="38045" xr:uid="{00000000-0005-0000-0000-0000B6260000}"/>
    <cellStyle name="Input [yellow] 19 8 2" xfId="38046" xr:uid="{00000000-0005-0000-0000-0000B7260000}"/>
    <cellStyle name="Input [yellow] 19 8 3" xfId="38047" xr:uid="{00000000-0005-0000-0000-0000B8260000}"/>
    <cellStyle name="Input [yellow] 19 9" xfId="38048" xr:uid="{00000000-0005-0000-0000-0000B9260000}"/>
    <cellStyle name="Input [yellow] 19 9 2" xfId="38049" xr:uid="{00000000-0005-0000-0000-0000BA260000}"/>
    <cellStyle name="Input [yellow] 19 9 3" xfId="38050" xr:uid="{00000000-0005-0000-0000-0000BB260000}"/>
    <cellStyle name="Input [yellow] 2" xfId="8831" xr:uid="{00000000-0005-0000-0000-0000BC260000}"/>
    <cellStyle name="Input [yellow] 2 10" xfId="38051" xr:uid="{00000000-0005-0000-0000-0000BD260000}"/>
    <cellStyle name="Input [yellow] 2 10 2" xfId="38052" xr:uid="{00000000-0005-0000-0000-0000BE260000}"/>
    <cellStyle name="Input [yellow] 2 10 3" xfId="38053" xr:uid="{00000000-0005-0000-0000-0000BF260000}"/>
    <cellStyle name="Input [yellow] 2 11" xfId="38054" xr:uid="{00000000-0005-0000-0000-0000C0260000}"/>
    <cellStyle name="Input [yellow] 2 11 2" xfId="38055" xr:uid="{00000000-0005-0000-0000-0000C1260000}"/>
    <cellStyle name="Input [yellow] 2 11 3" xfId="38056" xr:uid="{00000000-0005-0000-0000-0000C2260000}"/>
    <cellStyle name="Input [yellow] 2 12" xfId="38057" xr:uid="{00000000-0005-0000-0000-0000C3260000}"/>
    <cellStyle name="Input [yellow] 2 12 2" xfId="38058" xr:uid="{00000000-0005-0000-0000-0000C4260000}"/>
    <cellStyle name="Input [yellow] 2 12 3" xfId="38059" xr:uid="{00000000-0005-0000-0000-0000C5260000}"/>
    <cellStyle name="Input [yellow] 2 13" xfId="38060" xr:uid="{00000000-0005-0000-0000-0000C6260000}"/>
    <cellStyle name="Input [yellow] 2 13 2" xfId="38061" xr:uid="{00000000-0005-0000-0000-0000C7260000}"/>
    <cellStyle name="Input [yellow] 2 13 3" xfId="38062" xr:uid="{00000000-0005-0000-0000-0000C8260000}"/>
    <cellStyle name="Input [yellow] 2 14" xfId="38063" xr:uid="{00000000-0005-0000-0000-0000C9260000}"/>
    <cellStyle name="Input [yellow] 2 14 2" xfId="38064" xr:uid="{00000000-0005-0000-0000-0000CA260000}"/>
    <cellStyle name="Input [yellow] 2 14 3" xfId="38065" xr:uid="{00000000-0005-0000-0000-0000CB260000}"/>
    <cellStyle name="Input [yellow] 2 15" xfId="38066" xr:uid="{00000000-0005-0000-0000-0000CC260000}"/>
    <cellStyle name="Input [yellow] 2 15 2" xfId="38067" xr:uid="{00000000-0005-0000-0000-0000CD260000}"/>
    <cellStyle name="Input [yellow] 2 15 3" xfId="38068" xr:uid="{00000000-0005-0000-0000-0000CE260000}"/>
    <cellStyle name="Input [yellow] 2 16" xfId="38069" xr:uid="{00000000-0005-0000-0000-0000CF260000}"/>
    <cellStyle name="Input [yellow] 2 16 2" xfId="38070" xr:uid="{00000000-0005-0000-0000-0000D0260000}"/>
    <cellStyle name="Input [yellow] 2 16 3" xfId="38071" xr:uid="{00000000-0005-0000-0000-0000D1260000}"/>
    <cellStyle name="Input [yellow] 2 17" xfId="38072" xr:uid="{00000000-0005-0000-0000-0000D2260000}"/>
    <cellStyle name="Input [yellow] 2 17 2" xfId="38073" xr:uid="{00000000-0005-0000-0000-0000D3260000}"/>
    <cellStyle name="Input [yellow] 2 17 3" xfId="38074" xr:uid="{00000000-0005-0000-0000-0000D4260000}"/>
    <cellStyle name="Input [yellow] 2 18" xfId="38075" xr:uid="{00000000-0005-0000-0000-0000D5260000}"/>
    <cellStyle name="Input [yellow] 2 2" xfId="38076" xr:uid="{00000000-0005-0000-0000-0000D6260000}"/>
    <cellStyle name="Input [yellow] 2 2 2" xfId="38077" xr:uid="{00000000-0005-0000-0000-0000D7260000}"/>
    <cellStyle name="Input [yellow] 2 2 3" xfId="38078" xr:uid="{00000000-0005-0000-0000-0000D8260000}"/>
    <cellStyle name="Input [yellow] 2 3" xfId="38079" xr:uid="{00000000-0005-0000-0000-0000D9260000}"/>
    <cellStyle name="Input [yellow] 2 3 2" xfId="38080" xr:uid="{00000000-0005-0000-0000-0000DA260000}"/>
    <cellStyle name="Input [yellow] 2 3 3" xfId="38081" xr:uid="{00000000-0005-0000-0000-0000DB260000}"/>
    <cellStyle name="Input [yellow] 2 4" xfId="38082" xr:uid="{00000000-0005-0000-0000-0000DC260000}"/>
    <cellStyle name="Input [yellow] 2 4 2" xfId="38083" xr:uid="{00000000-0005-0000-0000-0000DD260000}"/>
    <cellStyle name="Input [yellow] 2 4 3" xfId="38084" xr:uid="{00000000-0005-0000-0000-0000DE260000}"/>
    <cellStyle name="Input [yellow] 2 5" xfId="38085" xr:uid="{00000000-0005-0000-0000-0000DF260000}"/>
    <cellStyle name="Input [yellow] 2 5 2" xfId="38086" xr:uid="{00000000-0005-0000-0000-0000E0260000}"/>
    <cellStyle name="Input [yellow] 2 5 3" xfId="38087" xr:uid="{00000000-0005-0000-0000-0000E1260000}"/>
    <cellStyle name="Input [yellow] 2 6" xfId="38088" xr:uid="{00000000-0005-0000-0000-0000E2260000}"/>
    <cellStyle name="Input [yellow] 2 6 2" xfId="38089" xr:uid="{00000000-0005-0000-0000-0000E3260000}"/>
    <cellStyle name="Input [yellow] 2 6 3" xfId="38090" xr:uid="{00000000-0005-0000-0000-0000E4260000}"/>
    <cellStyle name="Input [yellow] 2 7" xfId="38091" xr:uid="{00000000-0005-0000-0000-0000E5260000}"/>
    <cellStyle name="Input [yellow] 2 7 2" xfId="38092" xr:uid="{00000000-0005-0000-0000-0000E6260000}"/>
    <cellStyle name="Input [yellow] 2 7 3" xfId="38093" xr:uid="{00000000-0005-0000-0000-0000E7260000}"/>
    <cellStyle name="Input [yellow] 2 8" xfId="38094" xr:uid="{00000000-0005-0000-0000-0000E8260000}"/>
    <cellStyle name="Input [yellow] 2 8 2" xfId="38095" xr:uid="{00000000-0005-0000-0000-0000E9260000}"/>
    <cellStyle name="Input [yellow] 2 8 3" xfId="38096" xr:uid="{00000000-0005-0000-0000-0000EA260000}"/>
    <cellStyle name="Input [yellow] 2 9" xfId="38097" xr:uid="{00000000-0005-0000-0000-0000EB260000}"/>
    <cellStyle name="Input [yellow] 2 9 2" xfId="38098" xr:uid="{00000000-0005-0000-0000-0000EC260000}"/>
    <cellStyle name="Input [yellow] 2 9 3" xfId="38099" xr:uid="{00000000-0005-0000-0000-0000ED260000}"/>
    <cellStyle name="Input [yellow] 20" xfId="38100" xr:uid="{00000000-0005-0000-0000-0000EE260000}"/>
    <cellStyle name="Input [yellow] 20 10" xfId="38101" xr:uid="{00000000-0005-0000-0000-0000EF260000}"/>
    <cellStyle name="Input [yellow] 20 10 2" xfId="38102" xr:uid="{00000000-0005-0000-0000-0000F0260000}"/>
    <cellStyle name="Input [yellow] 20 10 3" xfId="38103" xr:uid="{00000000-0005-0000-0000-0000F1260000}"/>
    <cellStyle name="Input [yellow] 20 11" xfId="38104" xr:uid="{00000000-0005-0000-0000-0000F2260000}"/>
    <cellStyle name="Input [yellow] 20 11 2" xfId="38105" xr:uid="{00000000-0005-0000-0000-0000F3260000}"/>
    <cellStyle name="Input [yellow] 20 11 3" xfId="38106" xr:uid="{00000000-0005-0000-0000-0000F4260000}"/>
    <cellStyle name="Input [yellow] 20 12" xfId="38107" xr:uid="{00000000-0005-0000-0000-0000F5260000}"/>
    <cellStyle name="Input [yellow] 20 12 2" xfId="38108" xr:uid="{00000000-0005-0000-0000-0000F6260000}"/>
    <cellStyle name="Input [yellow] 20 12 3" xfId="38109" xr:uid="{00000000-0005-0000-0000-0000F7260000}"/>
    <cellStyle name="Input [yellow] 20 13" xfId="38110" xr:uid="{00000000-0005-0000-0000-0000F8260000}"/>
    <cellStyle name="Input [yellow] 20 13 2" xfId="38111" xr:uid="{00000000-0005-0000-0000-0000F9260000}"/>
    <cellStyle name="Input [yellow] 20 13 3" xfId="38112" xr:uid="{00000000-0005-0000-0000-0000FA260000}"/>
    <cellStyle name="Input [yellow] 20 14" xfId="38113" xr:uid="{00000000-0005-0000-0000-0000FB260000}"/>
    <cellStyle name="Input [yellow] 20 14 2" xfId="38114" xr:uid="{00000000-0005-0000-0000-0000FC260000}"/>
    <cellStyle name="Input [yellow] 20 14 3" xfId="38115" xr:uid="{00000000-0005-0000-0000-0000FD260000}"/>
    <cellStyle name="Input [yellow] 20 15" xfId="38116" xr:uid="{00000000-0005-0000-0000-0000FE260000}"/>
    <cellStyle name="Input [yellow] 20 15 2" xfId="38117" xr:uid="{00000000-0005-0000-0000-0000FF260000}"/>
    <cellStyle name="Input [yellow] 20 15 3" xfId="38118" xr:uid="{00000000-0005-0000-0000-000000270000}"/>
    <cellStyle name="Input [yellow] 20 16" xfId="38119" xr:uid="{00000000-0005-0000-0000-000001270000}"/>
    <cellStyle name="Input [yellow] 20 16 2" xfId="38120" xr:uid="{00000000-0005-0000-0000-000002270000}"/>
    <cellStyle name="Input [yellow] 20 16 3" xfId="38121" xr:uid="{00000000-0005-0000-0000-000003270000}"/>
    <cellStyle name="Input [yellow] 20 17" xfId="38122" xr:uid="{00000000-0005-0000-0000-000004270000}"/>
    <cellStyle name="Input [yellow] 20 17 2" xfId="38123" xr:uid="{00000000-0005-0000-0000-000005270000}"/>
    <cellStyle name="Input [yellow] 20 17 3" xfId="38124" xr:uid="{00000000-0005-0000-0000-000006270000}"/>
    <cellStyle name="Input [yellow] 20 18" xfId="38125" xr:uid="{00000000-0005-0000-0000-000007270000}"/>
    <cellStyle name="Input [yellow] 20 2" xfId="38126" xr:uid="{00000000-0005-0000-0000-000008270000}"/>
    <cellStyle name="Input [yellow] 20 2 2" xfId="38127" xr:uid="{00000000-0005-0000-0000-000009270000}"/>
    <cellStyle name="Input [yellow] 20 2 3" xfId="38128" xr:uid="{00000000-0005-0000-0000-00000A270000}"/>
    <cellStyle name="Input [yellow] 20 3" xfId="38129" xr:uid="{00000000-0005-0000-0000-00000B270000}"/>
    <cellStyle name="Input [yellow] 20 3 2" xfId="38130" xr:uid="{00000000-0005-0000-0000-00000C270000}"/>
    <cellStyle name="Input [yellow] 20 3 3" xfId="38131" xr:uid="{00000000-0005-0000-0000-00000D270000}"/>
    <cellStyle name="Input [yellow] 20 4" xfId="38132" xr:uid="{00000000-0005-0000-0000-00000E270000}"/>
    <cellStyle name="Input [yellow] 20 4 2" xfId="38133" xr:uid="{00000000-0005-0000-0000-00000F270000}"/>
    <cellStyle name="Input [yellow] 20 4 3" xfId="38134" xr:uid="{00000000-0005-0000-0000-000010270000}"/>
    <cellStyle name="Input [yellow] 20 5" xfId="38135" xr:uid="{00000000-0005-0000-0000-000011270000}"/>
    <cellStyle name="Input [yellow] 20 5 2" xfId="38136" xr:uid="{00000000-0005-0000-0000-000012270000}"/>
    <cellStyle name="Input [yellow] 20 5 3" xfId="38137" xr:uid="{00000000-0005-0000-0000-000013270000}"/>
    <cellStyle name="Input [yellow] 20 6" xfId="38138" xr:uid="{00000000-0005-0000-0000-000014270000}"/>
    <cellStyle name="Input [yellow] 20 6 2" xfId="38139" xr:uid="{00000000-0005-0000-0000-000015270000}"/>
    <cellStyle name="Input [yellow] 20 6 3" xfId="38140" xr:uid="{00000000-0005-0000-0000-000016270000}"/>
    <cellStyle name="Input [yellow] 20 7" xfId="38141" xr:uid="{00000000-0005-0000-0000-000017270000}"/>
    <cellStyle name="Input [yellow] 20 7 2" xfId="38142" xr:uid="{00000000-0005-0000-0000-000018270000}"/>
    <cellStyle name="Input [yellow] 20 7 3" xfId="38143" xr:uid="{00000000-0005-0000-0000-000019270000}"/>
    <cellStyle name="Input [yellow] 20 8" xfId="38144" xr:uid="{00000000-0005-0000-0000-00001A270000}"/>
    <cellStyle name="Input [yellow] 20 8 2" xfId="38145" xr:uid="{00000000-0005-0000-0000-00001B270000}"/>
    <cellStyle name="Input [yellow] 20 8 3" xfId="38146" xr:uid="{00000000-0005-0000-0000-00001C270000}"/>
    <cellStyle name="Input [yellow] 20 9" xfId="38147" xr:uid="{00000000-0005-0000-0000-00001D270000}"/>
    <cellStyle name="Input [yellow] 20 9 2" xfId="38148" xr:uid="{00000000-0005-0000-0000-00001E270000}"/>
    <cellStyle name="Input [yellow] 20 9 3" xfId="38149" xr:uid="{00000000-0005-0000-0000-00001F270000}"/>
    <cellStyle name="Input [yellow] 21" xfId="38150" xr:uid="{00000000-0005-0000-0000-000020270000}"/>
    <cellStyle name="Input [yellow] 21 10" xfId="38151" xr:uid="{00000000-0005-0000-0000-000021270000}"/>
    <cellStyle name="Input [yellow] 21 10 2" xfId="38152" xr:uid="{00000000-0005-0000-0000-000022270000}"/>
    <cellStyle name="Input [yellow] 21 10 3" xfId="38153" xr:uid="{00000000-0005-0000-0000-000023270000}"/>
    <cellStyle name="Input [yellow] 21 11" xfId="38154" xr:uid="{00000000-0005-0000-0000-000024270000}"/>
    <cellStyle name="Input [yellow] 21 11 2" xfId="38155" xr:uid="{00000000-0005-0000-0000-000025270000}"/>
    <cellStyle name="Input [yellow] 21 11 3" xfId="38156" xr:uid="{00000000-0005-0000-0000-000026270000}"/>
    <cellStyle name="Input [yellow] 21 12" xfId="38157" xr:uid="{00000000-0005-0000-0000-000027270000}"/>
    <cellStyle name="Input [yellow] 21 12 2" xfId="38158" xr:uid="{00000000-0005-0000-0000-000028270000}"/>
    <cellStyle name="Input [yellow] 21 12 3" xfId="38159" xr:uid="{00000000-0005-0000-0000-000029270000}"/>
    <cellStyle name="Input [yellow] 21 13" xfId="38160" xr:uid="{00000000-0005-0000-0000-00002A270000}"/>
    <cellStyle name="Input [yellow] 21 13 2" xfId="38161" xr:uid="{00000000-0005-0000-0000-00002B270000}"/>
    <cellStyle name="Input [yellow] 21 13 3" xfId="38162" xr:uid="{00000000-0005-0000-0000-00002C270000}"/>
    <cellStyle name="Input [yellow] 21 14" xfId="38163" xr:uid="{00000000-0005-0000-0000-00002D270000}"/>
    <cellStyle name="Input [yellow] 21 14 2" xfId="38164" xr:uid="{00000000-0005-0000-0000-00002E270000}"/>
    <cellStyle name="Input [yellow] 21 14 3" xfId="38165" xr:uid="{00000000-0005-0000-0000-00002F270000}"/>
    <cellStyle name="Input [yellow] 21 15" xfId="38166" xr:uid="{00000000-0005-0000-0000-000030270000}"/>
    <cellStyle name="Input [yellow] 21 15 2" xfId="38167" xr:uid="{00000000-0005-0000-0000-000031270000}"/>
    <cellStyle name="Input [yellow] 21 15 3" xfId="38168" xr:uid="{00000000-0005-0000-0000-000032270000}"/>
    <cellStyle name="Input [yellow] 21 16" xfId="38169" xr:uid="{00000000-0005-0000-0000-000033270000}"/>
    <cellStyle name="Input [yellow] 21 16 2" xfId="38170" xr:uid="{00000000-0005-0000-0000-000034270000}"/>
    <cellStyle name="Input [yellow] 21 16 3" xfId="38171" xr:uid="{00000000-0005-0000-0000-000035270000}"/>
    <cellStyle name="Input [yellow] 21 17" xfId="38172" xr:uid="{00000000-0005-0000-0000-000036270000}"/>
    <cellStyle name="Input [yellow] 21 17 2" xfId="38173" xr:uid="{00000000-0005-0000-0000-000037270000}"/>
    <cellStyle name="Input [yellow] 21 17 3" xfId="38174" xr:uid="{00000000-0005-0000-0000-000038270000}"/>
    <cellStyle name="Input [yellow] 21 18" xfId="38175" xr:uid="{00000000-0005-0000-0000-000039270000}"/>
    <cellStyle name="Input [yellow] 21 2" xfId="38176" xr:uid="{00000000-0005-0000-0000-00003A270000}"/>
    <cellStyle name="Input [yellow] 21 2 2" xfId="38177" xr:uid="{00000000-0005-0000-0000-00003B270000}"/>
    <cellStyle name="Input [yellow] 21 2 3" xfId="38178" xr:uid="{00000000-0005-0000-0000-00003C270000}"/>
    <cellStyle name="Input [yellow] 21 3" xfId="38179" xr:uid="{00000000-0005-0000-0000-00003D270000}"/>
    <cellStyle name="Input [yellow] 21 3 2" xfId="38180" xr:uid="{00000000-0005-0000-0000-00003E270000}"/>
    <cellStyle name="Input [yellow] 21 3 3" xfId="38181" xr:uid="{00000000-0005-0000-0000-00003F270000}"/>
    <cellStyle name="Input [yellow] 21 4" xfId="38182" xr:uid="{00000000-0005-0000-0000-000040270000}"/>
    <cellStyle name="Input [yellow] 21 4 2" xfId="38183" xr:uid="{00000000-0005-0000-0000-000041270000}"/>
    <cellStyle name="Input [yellow] 21 4 3" xfId="38184" xr:uid="{00000000-0005-0000-0000-000042270000}"/>
    <cellStyle name="Input [yellow] 21 5" xfId="38185" xr:uid="{00000000-0005-0000-0000-000043270000}"/>
    <cellStyle name="Input [yellow] 21 5 2" xfId="38186" xr:uid="{00000000-0005-0000-0000-000044270000}"/>
    <cellStyle name="Input [yellow] 21 5 3" xfId="38187" xr:uid="{00000000-0005-0000-0000-000045270000}"/>
    <cellStyle name="Input [yellow] 21 6" xfId="38188" xr:uid="{00000000-0005-0000-0000-000046270000}"/>
    <cellStyle name="Input [yellow] 21 6 2" xfId="38189" xr:uid="{00000000-0005-0000-0000-000047270000}"/>
    <cellStyle name="Input [yellow] 21 6 3" xfId="38190" xr:uid="{00000000-0005-0000-0000-000048270000}"/>
    <cellStyle name="Input [yellow] 21 7" xfId="38191" xr:uid="{00000000-0005-0000-0000-000049270000}"/>
    <cellStyle name="Input [yellow] 21 7 2" xfId="38192" xr:uid="{00000000-0005-0000-0000-00004A270000}"/>
    <cellStyle name="Input [yellow] 21 7 3" xfId="38193" xr:uid="{00000000-0005-0000-0000-00004B270000}"/>
    <cellStyle name="Input [yellow] 21 8" xfId="38194" xr:uid="{00000000-0005-0000-0000-00004C270000}"/>
    <cellStyle name="Input [yellow] 21 8 2" xfId="38195" xr:uid="{00000000-0005-0000-0000-00004D270000}"/>
    <cellStyle name="Input [yellow] 21 8 3" xfId="38196" xr:uid="{00000000-0005-0000-0000-00004E270000}"/>
    <cellStyle name="Input [yellow] 21 9" xfId="38197" xr:uid="{00000000-0005-0000-0000-00004F270000}"/>
    <cellStyle name="Input [yellow] 21 9 2" xfId="38198" xr:uid="{00000000-0005-0000-0000-000050270000}"/>
    <cellStyle name="Input [yellow] 21 9 3" xfId="38199" xr:uid="{00000000-0005-0000-0000-000051270000}"/>
    <cellStyle name="Input [yellow] 22" xfId="38200" xr:uid="{00000000-0005-0000-0000-000052270000}"/>
    <cellStyle name="Input [yellow] 22 10" xfId="38201" xr:uid="{00000000-0005-0000-0000-000053270000}"/>
    <cellStyle name="Input [yellow] 22 10 2" xfId="38202" xr:uid="{00000000-0005-0000-0000-000054270000}"/>
    <cellStyle name="Input [yellow] 22 10 3" xfId="38203" xr:uid="{00000000-0005-0000-0000-000055270000}"/>
    <cellStyle name="Input [yellow] 22 11" xfId="38204" xr:uid="{00000000-0005-0000-0000-000056270000}"/>
    <cellStyle name="Input [yellow] 22 11 2" xfId="38205" xr:uid="{00000000-0005-0000-0000-000057270000}"/>
    <cellStyle name="Input [yellow] 22 11 3" xfId="38206" xr:uid="{00000000-0005-0000-0000-000058270000}"/>
    <cellStyle name="Input [yellow] 22 12" xfId="38207" xr:uid="{00000000-0005-0000-0000-000059270000}"/>
    <cellStyle name="Input [yellow] 22 12 2" xfId="38208" xr:uid="{00000000-0005-0000-0000-00005A270000}"/>
    <cellStyle name="Input [yellow] 22 12 3" xfId="38209" xr:uid="{00000000-0005-0000-0000-00005B270000}"/>
    <cellStyle name="Input [yellow] 22 13" xfId="38210" xr:uid="{00000000-0005-0000-0000-00005C270000}"/>
    <cellStyle name="Input [yellow] 22 13 2" xfId="38211" xr:uid="{00000000-0005-0000-0000-00005D270000}"/>
    <cellStyle name="Input [yellow] 22 13 3" xfId="38212" xr:uid="{00000000-0005-0000-0000-00005E270000}"/>
    <cellStyle name="Input [yellow] 22 14" xfId="38213" xr:uid="{00000000-0005-0000-0000-00005F270000}"/>
    <cellStyle name="Input [yellow] 22 14 2" xfId="38214" xr:uid="{00000000-0005-0000-0000-000060270000}"/>
    <cellStyle name="Input [yellow] 22 14 3" xfId="38215" xr:uid="{00000000-0005-0000-0000-000061270000}"/>
    <cellStyle name="Input [yellow] 22 15" xfId="38216" xr:uid="{00000000-0005-0000-0000-000062270000}"/>
    <cellStyle name="Input [yellow] 22 15 2" xfId="38217" xr:uid="{00000000-0005-0000-0000-000063270000}"/>
    <cellStyle name="Input [yellow] 22 15 3" xfId="38218" xr:uid="{00000000-0005-0000-0000-000064270000}"/>
    <cellStyle name="Input [yellow] 22 16" xfId="38219" xr:uid="{00000000-0005-0000-0000-000065270000}"/>
    <cellStyle name="Input [yellow] 22 16 2" xfId="38220" xr:uid="{00000000-0005-0000-0000-000066270000}"/>
    <cellStyle name="Input [yellow] 22 16 3" xfId="38221" xr:uid="{00000000-0005-0000-0000-000067270000}"/>
    <cellStyle name="Input [yellow] 22 17" xfId="38222" xr:uid="{00000000-0005-0000-0000-000068270000}"/>
    <cellStyle name="Input [yellow] 22 17 2" xfId="38223" xr:uid="{00000000-0005-0000-0000-000069270000}"/>
    <cellStyle name="Input [yellow] 22 17 3" xfId="38224" xr:uid="{00000000-0005-0000-0000-00006A270000}"/>
    <cellStyle name="Input [yellow] 22 18" xfId="38225" xr:uid="{00000000-0005-0000-0000-00006B270000}"/>
    <cellStyle name="Input [yellow] 22 2" xfId="38226" xr:uid="{00000000-0005-0000-0000-00006C270000}"/>
    <cellStyle name="Input [yellow] 22 2 2" xfId="38227" xr:uid="{00000000-0005-0000-0000-00006D270000}"/>
    <cellStyle name="Input [yellow] 22 2 3" xfId="38228" xr:uid="{00000000-0005-0000-0000-00006E270000}"/>
    <cellStyle name="Input [yellow] 22 3" xfId="38229" xr:uid="{00000000-0005-0000-0000-00006F270000}"/>
    <cellStyle name="Input [yellow] 22 3 2" xfId="38230" xr:uid="{00000000-0005-0000-0000-000070270000}"/>
    <cellStyle name="Input [yellow] 22 3 3" xfId="38231" xr:uid="{00000000-0005-0000-0000-000071270000}"/>
    <cellStyle name="Input [yellow] 22 4" xfId="38232" xr:uid="{00000000-0005-0000-0000-000072270000}"/>
    <cellStyle name="Input [yellow] 22 4 2" xfId="38233" xr:uid="{00000000-0005-0000-0000-000073270000}"/>
    <cellStyle name="Input [yellow] 22 4 3" xfId="38234" xr:uid="{00000000-0005-0000-0000-000074270000}"/>
    <cellStyle name="Input [yellow] 22 5" xfId="38235" xr:uid="{00000000-0005-0000-0000-000075270000}"/>
    <cellStyle name="Input [yellow] 22 5 2" xfId="38236" xr:uid="{00000000-0005-0000-0000-000076270000}"/>
    <cellStyle name="Input [yellow] 22 5 3" xfId="38237" xr:uid="{00000000-0005-0000-0000-000077270000}"/>
    <cellStyle name="Input [yellow] 22 6" xfId="38238" xr:uid="{00000000-0005-0000-0000-000078270000}"/>
    <cellStyle name="Input [yellow] 22 6 2" xfId="38239" xr:uid="{00000000-0005-0000-0000-000079270000}"/>
    <cellStyle name="Input [yellow] 22 6 3" xfId="38240" xr:uid="{00000000-0005-0000-0000-00007A270000}"/>
    <cellStyle name="Input [yellow] 22 7" xfId="38241" xr:uid="{00000000-0005-0000-0000-00007B270000}"/>
    <cellStyle name="Input [yellow] 22 7 2" xfId="38242" xr:uid="{00000000-0005-0000-0000-00007C270000}"/>
    <cellStyle name="Input [yellow] 22 7 3" xfId="38243" xr:uid="{00000000-0005-0000-0000-00007D270000}"/>
    <cellStyle name="Input [yellow] 22 8" xfId="38244" xr:uid="{00000000-0005-0000-0000-00007E270000}"/>
    <cellStyle name="Input [yellow] 22 8 2" xfId="38245" xr:uid="{00000000-0005-0000-0000-00007F270000}"/>
    <cellStyle name="Input [yellow] 22 8 3" xfId="38246" xr:uid="{00000000-0005-0000-0000-000080270000}"/>
    <cellStyle name="Input [yellow] 22 9" xfId="38247" xr:uid="{00000000-0005-0000-0000-000081270000}"/>
    <cellStyle name="Input [yellow] 22 9 2" xfId="38248" xr:uid="{00000000-0005-0000-0000-000082270000}"/>
    <cellStyle name="Input [yellow] 22 9 3" xfId="38249" xr:uid="{00000000-0005-0000-0000-000083270000}"/>
    <cellStyle name="Input [yellow] 23" xfId="38250" xr:uid="{00000000-0005-0000-0000-000084270000}"/>
    <cellStyle name="Input [yellow] 23 10" xfId="38251" xr:uid="{00000000-0005-0000-0000-000085270000}"/>
    <cellStyle name="Input [yellow] 23 10 2" xfId="38252" xr:uid="{00000000-0005-0000-0000-000086270000}"/>
    <cellStyle name="Input [yellow] 23 10 3" xfId="38253" xr:uid="{00000000-0005-0000-0000-000087270000}"/>
    <cellStyle name="Input [yellow] 23 11" xfId="38254" xr:uid="{00000000-0005-0000-0000-000088270000}"/>
    <cellStyle name="Input [yellow] 23 11 2" xfId="38255" xr:uid="{00000000-0005-0000-0000-000089270000}"/>
    <cellStyle name="Input [yellow] 23 11 3" xfId="38256" xr:uid="{00000000-0005-0000-0000-00008A270000}"/>
    <cellStyle name="Input [yellow] 23 12" xfId="38257" xr:uid="{00000000-0005-0000-0000-00008B270000}"/>
    <cellStyle name="Input [yellow] 23 12 2" xfId="38258" xr:uid="{00000000-0005-0000-0000-00008C270000}"/>
    <cellStyle name="Input [yellow] 23 12 3" xfId="38259" xr:uid="{00000000-0005-0000-0000-00008D270000}"/>
    <cellStyle name="Input [yellow] 23 13" xfId="38260" xr:uid="{00000000-0005-0000-0000-00008E270000}"/>
    <cellStyle name="Input [yellow] 23 13 2" xfId="38261" xr:uid="{00000000-0005-0000-0000-00008F270000}"/>
    <cellStyle name="Input [yellow] 23 13 3" xfId="38262" xr:uid="{00000000-0005-0000-0000-000090270000}"/>
    <cellStyle name="Input [yellow] 23 14" xfId="38263" xr:uid="{00000000-0005-0000-0000-000091270000}"/>
    <cellStyle name="Input [yellow] 23 14 2" xfId="38264" xr:uid="{00000000-0005-0000-0000-000092270000}"/>
    <cellStyle name="Input [yellow] 23 14 3" xfId="38265" xr:uid="{00000000-0005-0000-0000-000093270000}"/>
    <cellStyle name="Input [yellow] 23 15" xfId="38266" xr:uid="{00000000-0005-0000-0000-000094270000}"/>
    <cellStyle name="Input [yellow] 23 15 2" xfId="38267" xr:uid="{00000000-0005-0000-0000-000095270000}"/>
    <cellStyle name="Input [yellow] 23 15 3" xfId="38268" xr:uid="{00000000-0005-0000-0000-000096270000}"/>
    <cellStyle name="Input [yellow] 23 16" xfId="38269" xr:uid="{00000000-0005-0000-0000-000097270000}"/>
    <cellStyle name="Input [yellow] 23 16 2" xfId="38270" xr:uid="{00000000-0005-0000-0000-000098270000}"/>
    <cellStyle name="Input [yellow] 23 16 3" xfId="38271" xr:uid="{00000000-0005-0000-0000-000099270000}"/>
    <cellStyle name="Input [yellow] 23 17" xfId="38272" xr:uid="{00000000-0005-0000-0000-00009A270000}"/>
    <cellStyle name="Input [yellow] 23 17 2" xfId="38273" xr:uid="{00000000-0005-0000-0000-00009B270000}"/>
    <cellStyle name="Input [yellow] 23 17 3" xfId="38274" xr:uid="{00000000-0005-0000-0000-00009C270000}"/>
    <cellStyle name="Input [yellow] 23 18" xfId="38275" xr:uid="{00000000-0005-0000-0000-00009D270000}"/>
    <cellStyle name="Input [yellow] 23 2" xfId="38276" xr:uid="{00000000-0005-0000-0000-00009E270000}"/>
    <cellStyle name="Input [yellow] 23 2 2" xfId="38277" xr:uid="{00000000-0005-0000-0000-00009F270000}"/>
    <cellStyle name="Input [yellow] 23 2 3" xfId="38278" xr:uid="{00000000-0005-0000-0000-0000A0270000}"/>
    <cellStyle name="Input [yellow] 23 3" xfId="38279" xr:uid="{00000000-0005-0000-0000-0000A1270000}"/>
    <cellStyle name="Input [yellow] 23 3 2" xfId="38280" xr:uid="{00000000-0005-0000-0000-0000A2270000}"/>
    <cellStyle name="Input [yellow] 23 3 3" xfId="38281" xr:uid="{00000000-0005-0000-0000-0000A3270000}"/>
    <cellStyle name="Input [yellow] 23 4" xfId="38282" xr:uid="{00000000-0005-0000-0000-0000A4270000}"/>
    <cellStyle name="Input [yellow] 23 4 2" xfId="38283" xr:uid="{00000000-0005-0000-0000-0000A5270000}"/>
    <cellStyle name="Input [yellow] 23 4 3" xfId="38284" xr:uid="{00000000-0005-0000-0000-0000A6270000}"/>
    <cellStyle name="Input [yellow] 23 5" xfId="38285" xr:uid="{00000000-0005-0000-0000-0000A7270000}"/>
    <cellStyle name="Input [yellow] 23 5 2" xfId="38286" xr:uid="{00000000-0005-0000-0000-0000A8270000}"/>
    <cellStyle name="Input [yellow] 23 5 3" xfId="38287" xr:uid="{00000000-0005-0000-0000-0000A9270000}"/>
    <cellStyle name="Input [yellow] 23 6" xfId="38288" xr:uid="{00000000-0005-0000-0000-0000AA270000}"/>
    <cellStyle name="Input [yellow] 23 6 2" xfId="38289" xr:uid="{00000000-0005-0000-0000-0000AB270000}"/>
    <cellStyle name="Input [yellow] 23 6 3" xfId="38290" xr:uid="{00000000-0005-0000-0000-0000AC270000}"/>
    <cellStyle name="Input [yellow] 23 7" xfId="38291" xr:uid="{00000000-0005-0000-0000-0000AD270000}"/>
    <cellStyle name="Input [yellow] 23 7 2" xfId="38292" xr:uid="{00000000-0005-0000-0000-0000AE270000}"/>
    <cellStyle name="Input [yellow] 23 7 3" xfId="38293" xr:uid="{00000000-0005-0000-0000-0000AF270000}"/>
    <cellStyle name="Input [yellow] 23 8" xfId="38294" xr:uid="{00000000-0005-0000-0000-0000B0270000}"/>
    <cellStyle name="Input [yellow] 23 8 2" xfId="38295" xr:uid="{00000000-0005-0000-0000-0000B1270000}"/>
    <cellStyle name="Input [yellow] 23 8 3" xfId="38296" xr:uid="{00000000-0005-0000-0000-0000B2270000}"/>
    <cellStyle name="Input [yellow] 23 9" xfId="38297" xr:uid="{00000000-0005-0000-0000-0000B3270000}"/>
    <cellStyle name="Input [yellow] 23 9 2" xfId="38298" xr:uid="{00000000-0005-0000-0000-0000B4270000}"/>
    <cellStyle name="Input [yellow] 23 9 3" xfId="38299" xr:uid="{00000000-0005-0000-0000-0000B5270000}"/>
    <cellStyle name="Input [yellow] 24" xfId="38300" xr:uid="{00000000-0005-0000-0000-0000B6270000}"/>
    <cellStyle name="Input [yellow] 24 10" xfId="38301" xr:uid="{00000000-0005-0000-0000-0000B7270000}"/>
    <cellStyle name="Input [yellow] 24 10 2" xfId="38302" xr:uid="{00000000-0005-0000-0000-0000B8270000}"/>
    <cellStyle name="Input [yellow] 24 10 3" xfId="38303" xr:uid="{00000000-0005-0000-0000-0000B9270000}"/>
    <cellStyle name="Input [yellow] 24 11" xfId="38304" xr:uid="{00000000-0005-0000-0000-0000BA270000}"/>
    <cellStyle name="Input [yellow] 24 11 2" xfId="38305" xr:uid="{00000000-0005-0000-0000-0000BB270000}"/>
    <cellStyle name="Input [yellow] 24 11 3" xfId="38306" xr:uid="{00000000-0005-0000-0000-0000BC270000}"/>
    <cellStyle name="Input [yellow] 24 12" xfId="38307" xr:uid="{00000000-0005-0000-0000-0000BD270000}"/>
    <cellStyle name="Input [yellow] 24 12 2" xfId="38308" xr:uid="{00000000-0005-0000-0000-0000BE270000}"/>
    <cellStyle name="Input [yellow] 24 12 3" xfId="38309" xr:uid="{00000000-0005-0000-0000-0000BF270000}"/>
    <cellStyle name="Input [yellow] 24 13" xfId="38310" xr:uid="{00000000-0005-0000-0000-0000C0270000}"/>
    <cellStyle name="Input [yellow] 24 13 2" xfId="38311" xr:uid="{00000000-0005-0000-0000-0000C1270000}"/>
    <cellStyle name="Input [yellow] 24 13 3" xfId="38312" xr:uid="{00000000-0005-0000-0000-0000C2270000}"/>
    <cellStyle name="Input [yellow] 24 14" xfId="38313" xr:uid="{00000000-0005-0000-0000-0000C3270000}"/>
    <cellStyle name="Input [yellow] 24 14 2" xfId="38314" xr:uid="{00000000-0005-0000-0000-0000C4270000}"/>
    <cellStyle name="Input [yellow] 24 14 3" xfId="38315" xr:uid="{00000000-0005-0000-0000-0000C5270000}"/>
    <cellStyle name="Input [yellow] 24 15" xfId="38316" xr:uid="{00000000-0005-0000-0000-0000C6270000}"/>
    <cellStyle name="Input [yellow] 24 15 2" xfId="38317" xr:uid="{00000000-0005-0000-0000-0000C7270000}"/>
    <cellStyle name="Input [yellow] 24 15 3" xfId="38318" xr:uid="{00000000-0005-0000-0000-0000C8270000}"/>
    <cellStyle name="Input [yellow] 24 16" xfId="38319" xr:uid="{00000000-0005-0000-0000-0000C9270000}"/>
    <cellStyle name="Input [yellow] 24 16 2" xfId="38320" xr:uid="{00000000-0005-0000-0000-0000CA270000}"/>
    <cellStyle name="Input [yellow] 24 16 3" xfId="38321" xr:uid="{00000000-0005-0000-0000-0000CB270000}"/>
    <cellStyle name="Input [yellow] 24 17" xfId="38322" xr:uid="{00000000-0005-0000-0000-0000CC270000}"/>
    <cellStyle name="Input [yellow] 24 17 2" xfId="38323" xr:uid="{00000000-0005-0000-0000-0000CD270000}"/>
    <cellStyle name="Input [yellow] 24 17 3" xfId="38324" xr:uid="{00000000-0005-0000-0000-0000CE270000}"/>
    <cellStyle name="Input [yellow] 24 18" xfId="38325" xr:uid="{00000000-0005-0000-0000-0000CF270000}"/>
    <cellStyle name="Input [yellow] 24 2" xfId="38326" xr:uid="{00000000-0005-0000-0000-0000D0270000}"/>
    <cellStyle name="Input [yellow] 24 2 2" xfId="38327" xr:uid="{00000000-0005-0000-0000-0000D1270000}"/>
    <cellStyle name="Input [yellow] 24 2 3" xfId="38328" xr:uid="{00000000-0005-0000-0000-0000D2270000}"/>
    <cellStyle name="Input [yellow] 24 3" xfId="38329" xr:uid="{00000000-0005-0000-0000-0000D3270000}"/>
    <cellStyle name="Input [yellow] 24 3 2" xfId="38330" xr:uid="{00000000-0005-0000-0000-0000D4270000}"/>
    <cellStyle name="Input [yellow] 24 3 3" xfId="38331" xr:uid="{00000000-0005-0000-0000-0000D5270000}"/>
    <cellStyle name="Input [yellow] 24 4" xfId="38332" xr:uid="{00000000-0005-0000-0000-0000D6270000}"/>
    <cellStyle name="Input [yellow] 24 4 2" xfId="38333" xr:uid="{00000000-0005-0000-0000-0000D7270000}"/>
    <cellStyle name="Input [yellow] 24 4 3" xfId="38334" xr:uid="{00000000-0005-0000-0000-0000D8270000}"/>
    <cellStyle name="Input [yellow] 24 5" xfId="38335" xr:uid="{00000000-0005-0000-0000-0000D9270000}"/>
    <cellStyle name="Input [yellow] 24 5 2" xfId="38336" xr:uid="{00000000-0005-0000-0000-0000DA270000}"/>
    <cellStyle name="Input [yellow] 24 5 3" xfId="38337" xr:uid="{00000000-0005-0000-0000-0000DB270000}"/>
    <cellStyle name="Input [yellow] 24 6" xfId="38338" xr:uid="{00000000-0005-0000-0000-0000DC270000}"/>
    <cellStyle name="Input [yellow] 24 6 2" xfId="38339" xr:uid="{00000000-0005-0000-0000-0000DD270000}"/>
    <cellStyle name="Input [yellow] 24 6 3" xfId="38340" xr:uid="{00000000-0005-0000-0000-0000DE270000}"/>
    <cellStyle name="Input [yellow] 24 7" xfId="38341" xr:uid="{00000000-0005-0000-0000-0000DF270000}"/>
    <cellStyle name="Input [yellow] 24 7 2" xfId="38342" xr:uid="{00000000-0005-0000-0000-0000E0270000}"/>
    <cellStyle name="Input [yellow] 24 7 3" xfId="38343" xr:uid="{00000000-0005-0000-0000-0000E1270000}"/>
    <cellStyle name="Input [yellow] 24 8" xfId="38344" xr:uid="{00000000-0005-0000-0000-0000E2270000}"/>
    <cellStyle name="Input [yellow] 24 8 2" xfId="38345" xr:uid="{00000000-0005-0000-0000-0000E3270000}"/>
    <cellStyle name="Input [yellow] 24 8 3" xfId="38346" xr:uid="{00000000-0005-0000-0000-0000E4270000}"/>
    <cellStyle name="Input [yellow] 24 9" xfId="38347" xr:uid="{00000000-0005-0000-0000-0000E5270000}"/>
    <cellStyle name="Input [yellow] 24 9 2" xfId="38348" xr:uid="{00000000-0005-0000-0000-0000E6270000}"/>
    <cellStyle name="Input [yellow] 24 9 3" xfId="38349" xr:uid="{00000000-0005-0000-0000-0000E7270000}"/>
    <cellStyle name="Input [yellow] 25" xfId="38350" xr:uid="{00000000-0005-0000-0000-0000E8270000}"/>
    <cellStyle name="Input [yellow] 25 10" xfId="38351" xr:uid="{00000000-0005-0000-0000-0000E9270000}"/>
    <cellStyle name="Input [yellow] 25 10 2" xfId="38352" xr:uid="{00000000-0005-0000-0000-0000EA270000}"/>
    <cellStyle name="Input [yellow] 25 10 3" xfId="38353" xr:uid="{00000000-0005-0000-0000-0000EB270000}"/>
    <cellStyle name="Input [yellow] 25 11" xfId="38354" xr:uid="{00000000-0005-0000-0000-0000EC270000}"/>
    <cellStyle name="Input [yellow] 25 11 2" xfId="38355" xr:uid="{00000000-0005-0000-0000-0000ED270000}"/>
    <cellStyle name="Input [yellow] 25 11 3" xfId="38356" xr:uid="{00000000-0005-0000-0000-0000EE270000}"/>
    <cellStyle name="Input [yellow] 25 12" xfId="38357" xr:uid="{00000000-0005-0000-0000-0000EF270000}"/>
    <cellStyle name="Input [yellow] 25 12 2" xfId="38358" xr:uid="{00000000-0005-0000-0000-0000F0270000}"/>
    <cellStyle name="Input [yellow] 25 12 3" xfId="38359" xr:uid="{00000000-0005-0000-0000-0000F1270000}"/>
    <cellStyle name="Input [yellow] 25 13" xfId="38360" xr:uid="{00000000-0005-0000-0000-0000F2270000}"/>
    <cellStyle name="Input [yellow] 25 13 2" xfId="38361" xr:uid="{00000000-0005-0000-0000-0000F3270000}"/>
    <cellStyle name="Input [yellow] 25 13 3" xfId="38362" xr:uid="{00000000-0005-0000-0000-0000F4270000}"/>
    <cellStyle name="Input [yellow] 25 14" xfId="38363" xr:uid="{00000000-0005-0000-0000-0000F5270000}"/>
    <cellStyle name="Input [yellow] 25 14 2" xfId="38364" xr:uid="{00000000-0005-0000-0000-0000F6270000}"/>
    <cellStyle name="Input [yellow] 25 14 3" xfId="38365" xr:uid="{00000000-0005-0000-0000-0000F7270000}"/>
    <cellStyle name="Input [yellow] 25 15" xfId="38366" xr:uid="{00000000-0005-0000-0000-0000F8270000}"/>
    <cellStyle name="Input [yellow] 25 15 2" xfId="38367" xr:uid="{00000000-0005-0000-0000-0000F9270000}"/>
    <cellStyle name="Input [yellow] 25 15 3" xfId="38368" xr:uid="{00000000-0005-0000-0000-0000FA270000}"/>
    <cellStyle name="Input [yellow] 25 16" xfId="38369" xr:uid="{00000000-0005-0000-0000-0000FB270000}"/>
    <cellStyle name="Input [yellow] 25 16 2" xfId="38370" xr:uid="{00000000-0005-0000-0000-0000FC270000}"/>
    <cellStyle name="Input [yellow] 25 16 3" xfId="38371" xr:uid="{00000000-0005-0000-0000-0000FD270000}"/>
    <cellStyle name="Input [yellow] 25 17" xfId="38372" xr:uid="{00000000-0005-0000-0000-0000FE270000}"/>
    <cellStyle name="Input [yellow] 25 17 2" xfId="38373" xr:uid="{00000000-0005-0000-0000-0000FF270000}"/>
    <cellStyle name="Input [yellow] 25 17 3" xfId="38374" xr:uid="{00000000-0005-0000-0000-000000280000}"/>
    <cellStyle name="Input [yellow] 25 18" xfId="38375" xr:uid="{00000000-0005-0000-0000-000001280000}"/>
    <cellStyle name="Input [yellow] 25 2" xfId="38376" xr:uid="{00000000-0005-0000-0000-000002280000}"/>
    <cellStyle name="Input [yellow] 25 2 2" xfId="38377" xr:uid="{00000000-0005-0000-0000-000003280000}"/>
    <cellStyle name="Input [yellow] 25 2 3" xfId="38378" xr:uid="{00000000-0005-0000-0000-000004280000}"/>
    <cellStyle name="Input [yellow] 25 3" xfId="38379" xr:uid="{00000000-0005-0000-0000-000005280000}"/>
    <cellStyle name="Input [yellow] 25 3 2" xfId="38380" xr:uid="{00000000-0005-0000-0000-000006280000}"/>
    <cellStyle name="Input [yellow] 25 3 3" xfId="38381" xr:uid="{00000000-0005-0000-0000-000007280000}"/>
    <cellStyle name="Input [yellow] 25 4" xfId="38382" xr:uid="{00000000-0005-0000-0000-000008280000}"/>
    <cellStyle name="Input [yellow] 25 4 2" xfId="38383" xr:uid="{00000000-0005-0000-0000-000009280000}"/>
    <cellStyle name="Input [yellow] 25 4 3" xfId="38384" xr:uid="{00000000-0005-0000-0000-00000A280000}"/>
    <cellStyle name="Input [yellow] 25 5" xfId="38385" xr:uid="{00000000-0005-0000-0000-00000B280000}"/>
    <cellStyle name="Input [yellow] 25 5 2" xfId="38386" xr:uid="{00000000-0005-0000-0000-00000C280000}"/>
    <cellStyle name="Input [yellow] 25 5 3" xfId="38387" xr:uid="{00000000-0005-0000-0000-00000D280000}"/>
    <cellStyle name="Input [yellow] 25 6" xfId="38388" xr:uid="{00000000-0005-0000-0000-00000E280000}"/>
    <cellStyle name="Input [yellow] 25 6 2" xfId="38389" xr:uid="{00000000-0005-0000-0000-00000F280000}"/>
    <cellStyle name="Input [yellow] 25 6 3" xfId="38390" xr:uid="{00000000-0005-0000-0000-000010280000}"/>
    <cellStyle name="Input [yellow] 25 7" xfId="38391" xr:uid="{00000000-0005-0000-0000-000011280000}"/>
    <cellStyle name="Input [yellow] 25 7 2" xfId="38392" xr:uid="{00000000-0005-0000-0000-000012280000}"/>
    <cellStyle name="Input [yellow] 25 7 3" xfId="38393" xr:uid="{00000000-0005-0000-0000-000013280000}"/>
    <cellStyle name="Input [yellow] 25 8" xfId="38394" xr:uid="{00000000-0005-0000-0000-000014280000}"/>
    <cellStyle name="Input [yellow] 25 8 2" xfId="38395" xr:uid="{00000000-0005-0000-0000-000015280000}"/>
    <cellStyle name="Input [yellow] 25 8 3" xfId="38396" xr:uid="{00000000-0005-0000-0000-000016280000}"/>
    <cellStyle name="Input [yellow] 25 9" xfId="38397" xr:uid="{00000000-0005-0000-0000-000017280000}"/>
    <cellStyle name="Input [yellow] 25 9 2" xfId="38398" xr:uid="{00000000-0005-0000-0000-000018280000}"/>
    <cellStyle name="Input [yellow] 25 9 3" xfId="38399" xr:uid="{00000000-0005-0000-0000-000019280000}"/>
    <cellStyle name="Input [yellow] 26" xfId="38400" xr:uid="{00000000-0005-0000-0000-00001A280000}"/>
    <cellStyle name="Input [yellow] 26 10" xfId="38401" xr:uid="{00000000-0005-0000-0000-00001B280000}"/>
    <cellStyle name="Input [yellow] 26 10 2" xfId="38402" xr:uid="{00000000-0005-0000-0000-00001C280000}"/>
    <cellStyle name="Input [yellow] 26 10 3" xfId="38403" xr:uid="{00000000-0005-0000-0000-00001D280000}"/>
    <cellStyle name="Input [yellow] 26 11" xfId="38404" xr:uid="{00000000-0005-0000-0000-00001E280000}"/>
    <cellStyle name="Input [yellow] 26 11 2" xfId="38405" xr:uid="{00000000-0005-0000-0000-00001F280000}"/>
    <cellStyle name="Input [yellow] 26 11 3" xfId="38406" xr:uid="{00000000-0005-0000-0000-000020280000}"/>
    <cellStyle name="Input [yellow] 26 12" xfId="38407" xr:uid="{00000000-0005-0000-0000-000021280000}"/>
    <cellStyle name="Input [yellow] 26 12 2" xfId="38408" xr:uid="{00000000-0005-0000-0000-000022280000}"/>
    <cellStyle name="Input [yellow] 26 12 3" xfId="38409" xr:uid="{00000000-0005-0000-0000-000023280000}"/>
    <cellStyle name="Input [yellow] 26 13" xfId="38410" xr:uid="{00000000-0005-0000-0000-000024280000}"/>
    <cellStyle name="Input [yellow] 26 13 2" xfId="38411" xr:uid="{00000000-0005-0000-0000-000025280000}"/>
    <cellStyle name="Input [yellow] 26 13 3" xfId="38412" xr:uid="{00000000-0005-0000-0000-000026280000}"/>
    <cellStyle name="Input [yellow] 26 14" xfId="38413" xr:uid="{00000000-0005-0000-0000-000027280000}"/>
    <cellStyle name="Input [yellow] 26 14 2" xfId="38414" xr:uid="{00000000-0005-0000-0000-000028280000}"/>
    <cellStyle name="Input [yellow] 26 14 3" xfId="38415" xr:uid="{00000000-0005-0000-0000-000029280000}"/>
    <cellStyle name="Input [yellow] 26 15" xfId="38416" xr:uid="{00000000-0005-0000-0000-00002A280000}"/>
    <cellStyle name="Input [yellow] 26 15 2" xfId="38417" xr:uid="{00000000-0005-0000-0000-00002B280000}"/>
    <cellStyle name="Input [yellow] 26 15 3" xfId="38418" xr:uid="{00000000-0005-0000-0000-00002C280000}"/>
    <cellStyle name="Input [yellow] 26 16" xfId="38419" xr:uid="{00000000-0005-0000-0000-00002D280000}"/>
    <cellStyle name="Input [yellow] 26 16 2" xfId="38420" xr:uid="{00000000-0005-0000-0000-00002E280000}"/>
    <cellStyle name="Input [yellow] 26 16 3" xfId="38421" xr:uid="{00000000-0005-0000-0000-00002F280000}"/>
    <cellStyle name="Input [yellow] 26 17" xfId="38422" xr:uid="{00000000-0005-0000-0000-000030280000}"/>
    <cellStyle name="Input [yellow] 26 17 2" xfId="38423" xr:uid="{00000000-0005-0000-0000-000031280000}"/>
    <cellStyle name="Input [yellow] 26 17 3" xfId="38424" xr:uid="{00000000-0005-0000-0000-000032280000}"/>
    <cellStyle name="Input [yellow] 26 18" xfId="38425" xr:uid="{00000000-0005-0000-0000-000033280000}"/>
    <cellStyle name="Input [yellow] 26 2" xfId="38426" xr:uid="{00000000-0005-0000-0000-000034280000}"/>
    <cellStyle name="Input [yellow] 26 2 2" xfId="38427" xr:uid="{00000000-0005-0000-0000-000035280000}"/>
    <cellStyle name="Input [yellow] 26 2 3" xfId="38428" xr:uid="{00000000-0005-0000-0000-000036280000}"/>
    <cellStyle name="Input [yellow] 26 3" xfId="38429" xr:uid="{00000000-0005-0000-0000-000037280000}"/>
    <cellStyle name="Input [yellow] 26 3 2" xfId="38430" xr:uid="{00000000-0005-0000-0000-000038280000}"/>
    <cellStyle name="Input [yellow] 26 3 3" xfId="38431" xr:uid="{00000000-0005-0000-0000-000039280000}"/>
    <cellStyle name="Input [yellow] 26 4" xfId="38432" xr:uid="{00000000-0005-0000-0000-00003A280000}"/>
    <cellStyle name="Input [yellow] 26 4 2" xfId="38433" xr:uid="{00000000-0005-0000-0000-00003B280000}"/>
    <cellStyle name="Input [yellow] 26 4 3" xfId="38434" xr:uid="{00000000-0005-0000-0000-00003C280000}"/>
    <cellStyle name="Input [yellow] 26 5" xfId="38435" xr:uid="{00000000-0005-0000-0000-00003D280000}"/>
    <cellStyle name="Input [yellow] 26 5 2" xfId="38436" xr:uid="{00000000-0005-0000-0000-00003E280000}"/>
    <cellStyle name="Input [yellow] 26 5 3" xfId="38437" xr:uid="{00000000-0005-0000-0000-00003F280000}"/>
    <cellStyle name="Input [yellow] 26 6" xfId="38438" xr:uid="{00000000-0005-0000-0000-000040280000}"/>
    <cellStyle name="Input [yellow] 26 6 2" xfId="38439" xr:uid="{00000000-0005-0000-0000-000041280000}"/>
    <cellStyle name="Input [yellow] 26 6 3" xfId="38440" xr:uid="{00000000-0005-0000-0000-000042280000}"/>
    <cellStyle name="Input [yellow] 26 7" xfId="38441" xr:uid="{00000000-0005-0000-0000-000043280000}"/>
    <cellStyle name="Input [yellow] 26 7 2" xfId="38442" xr:uid="{00000000-0005-0000-0000-000044280000}"/>
    <cellStyle name="Input [yellow] 26 7 3" xfId="38443" xr:uid="{00000000-0005-0000-0000-000045280000}"/>
    <cellStyle name="Input [yellow] 26 8" xfId="38444" xr:uid="{00000000-0005-0000-0000-000046280000}"/>
    <cellStyle name="Input [yellow] 26 8 2" xfId="38445" xr:uid="{00000000-0005-0000-0000-000047280000}"/>
    <cellStyle name="Input [yellow] 26 8 3" xfId="38446" xr:uid="{00000000-0005-0000-0000-000048280000}"/>
    <cellStyle name="Input [yellow] 26 9" xfId="38447" xr:uid="{00000000-0005-0000-0000-000049280000}"/>
    <cellStyle name="Input [yellow] 26 9 2" xfId="38448" xr:uid="{00000000-0005-0000-0000-00004A280000}"/>
    <cellStyle name="Input [yellow] 26 9 3" xfId="38449" xr:uid="{00000000-0005-0000-0000-00004B280000}"/>
    <cellStyle name="Input [yellow] 27" xfId="38450" xr:uid="{00000000-0005-0000-0000-00004C280000}"/>
    <cellStyle name="Input [yellow] 27 10" xfId="38451" xr:uid="{00000000-0005-0000-0000-00004D280000}"/>
    <cellStyle name="Input [yellow] 27 10 2" xfId="38452" xr:uid="{00000000-0005-0000-0000-00004E280000}"/>
    <cellStyle name="Input [yellow] 27 10 3" xfId="38453" xr:uid="{00000000-0005-0000-0000-00004F280000}"/>
    <cellStyle name="Input [yellow] 27 11" xfId="38454" xr:uid="{00000000-0005-0000-0000-000050280000}"/>
    <cellStyle name="Input [yellow] 27 11 2" xfId="38455" xr:uid="{00000000-0005-0000-0000-000051280000}"/>
    <cellStyle name="Input [yellow] 27 11 3" xfId="38456" xr:uid="{00000000-0005-0000-0000-000052280000}"/>
    <cellStyle name="Input [yellow] 27 12" xfId="38457" xr:uid="{00000000-0005-0000-0000-000053280000}"/>
    <cellStyle name="Input [yellow] 27 12 2" xfId="38458" xr:uid="{00000000-0005-0000-0000-000054280000}"/>
    <cellStyle name="Input [yellow] 27 12 3" xfId="38459" xr:uid="{00000000-0005-0000-0000-000055280000}"/>
    <cellStyle name="Input [yellow] 27 13" xfId="38460" xr:uid="{00000000-0005-0000-0000-000056280000}"/>
    <cellStyle name="Input [yellow] 27 13 2" xfId="38461" xr:uid="{00000000-0005-0000-0000-000057280000}"/>
    <cellStyle name="Input [yellow] 27 13 3" xfId="38462" xr:uid="{00000000-0005-0000-0000-000058280000}"/>
    <cellStyle name="Input [yellow] 27 14" xfId="38463" xr:uid="{00000000-0005-0000-0000-000059280000}"/>
    <cellStyle name="Input [yellow] 27 14 2" xfId="38464" xr:uid="{00000000-0005-0000-0000-00005A280000}"/>
    <cellStyle name="Input [yellow] 27 14 3" xfId="38465" xr:uid="{00000000-0005-0000-0000-00005B280000}"/>
    <cellStyle name="Input [yellow] 27 15" xfId="38466" xr:uid="{00000000-0005-0000-0000-00005C280000}"/>
    <cellStyle name="Input [yellow] 27 15 2" xfId="38467" xr:uid="{00000000-0005-0000-0000-00005D280000}"/>
    <cellStyle name="Input [yellow] 27 15 3" xfId="38468" xr:uid="{00000000-0005-0000-0000-00005E280000}"/>
    <cellStyle name="Input [yellow] 27 16" xfId="38469" xr:uid="{00000000-0005-0000-0000-00005F280000}"/>
    <cellStyle name="Input [yellow] 27 16 2" xfId="38470" xr:uid="{00000000-0005-0000-0000-000060280000}"/>
    <cellStyle name="Input [yellow] 27 16 3" xfId="38471" xr:uid="{00000000-0005-0000-0000-000061280000}"/>
    <cellStyle name="Input [yellow] 27 17" xfId="38472" xr:uid="{00000000-0005-0000-0000-000062280000}"/>
    <cellStyle name="Input [yellow] 27 17 2" xfId="38473" xr:uid="{00000000-0005-0000-0000-000063280000}"/>
    <cellStyle name="Input [yellow] 27 17 3" xfId="38474" xr:uid="{00000000-0005-0000-0000-000064280000}"/>
    <cellStyle name="Input [yellow] 27 18" xfId="38475" xr:uid="{00000000-0005-0000-0000-000065280000}"/>
    <cellStyle name="Input [yellow] 27 2" xfId="38476" xr:uid="{00000000-0005-0000-0000-000066280000}"/>
    <cellStyle name="Input [yellow] 27 2 2" xfId="38477" xr:uid="{00000000-0005-0000-0000-000067280000}"/>
    <cellStyle name="Input [yellow] 27 2 3" xfId="38478" xr:uid="{00000000-0005-0000-0000-000068280000}"/>
    <cellStyle name="Input [yellow] 27 3" xfId="38479" xr:uid="{00000000-0005-0000-0000-000069280000}"/>
    <cellStyle name="Input [yellow] 27 3 2" xfId="38480" xr:uid="{00000000-0005-0000-0000-00006A280000}"/>
    <cellStyle name="Input [yellow] 27 3 3" xfId="38481" xr:uid="{00000000-0005-0000-0000-00006B280000}"/>
    <cellStyle name="Input [yellow] 27 4" xfId="38482" xr:uid="{00000000-0005-0000-0000-00006C280000}"/>
    <cellStyle name="Input [yellow] 27 4 2" xfId="38483" xr:uid="{00000000-0005-0000-0000-00006D280000}"/>
    <cellStyle name="Input [yellow] 27 4 3" xfId="38484" xr:uid="{00000000-0005-0000-0000-00006E280000}"/>
    <cellStyle name="Input [yellow] 27 5" xfId="38485" xr:uid="{00000000-0005-0000-0000-00006F280000}"/>
    <cellStyle name="Input [yellow] 27 5 2" xfId="38486" xr:uid="{00000000-0005-0000-0000-000070280000}"/>
    <cellStyle name="Input [yellow] 27 5 3" xfId="38487" xr:uid="{00000000-0005-0000-0000-000071280000}"/>
    <cellStyle name="Input [yellow] 27 6" xfId="38488" xr:uid="{00000000-0005-0000-0000-000072280000}"/>
    <cellStyle name="Input [yellow] 27 6 2" xfId="38489" xr:uid="{00000000-0005-0000-0000-000073280000}"/>
    <cellStyle name="Input [yellow] 27 6 3" xfId="38490" xr:uid="{00000000-0005-0000-0000-000074280000}"/>
    <cellStyle name="Input [yellow] 27 7" xfId="38491" xr:uid="{00000000-0005-0000-0000-000075280000}"/>
    <cellStyle name="Input [yellow] 27 7 2" xfId="38492" xr:uid="{00000000-0005-0000-0000-000076280000}"/>
    <cellStyle name="Input [yellow] 27 7 3" xfId="38493" xr:uid="{00000000-0005-0000-0000-000077280000}"/>
    <cellStyle name="Input [yellow] 27 8" xfId="38494" xr:uid="{00000000-0005-0000-0000-000078280000}"/>
    <cellStyle name="Input [yellow] 27 8 2" xfId="38495" xr:uid="{00000000-0005-0000-0000-000079280000}"/>
    <cellStyle name="Input [yellow] 27 8 3" xfId="38496" xr:uid="{00000000-0005-0000-0000-00007A280000}"/>
    <cellStyle name="Input [yellow] 27 9" xfId="38497" xr:uid="{00000000-0005-0000-0000-00007B280000}"/>
    <cellStyle name="Input [yellow] 27 9 2" xfId="38498" xr:uid="{00000000-0005-0000-0000-00007C280000}"/>
    <cellStyle name="Input [yellow] 27 9 3" xfId="38499" xr:uid="{00000000-0005-0000-0000-00007D280000}"/>
    <cellStyle name="Input [yellow] 28" xfId="38500" xr:uid="{00000000-0005-0000-0000-00007E280000}"/>
    <cellStyle name="Input [yellow] 28 10" xfId="38501" xr:uid="{00000000-0005-0000-0000-00007F280000}"/>
    <cellStyle name="Input [yellow] 28 10 2" xfId="38502" xr:uid="{00000000-0005-0000-0000-000080280000}"/>
    <cellStyle name="Input [yellow] 28 10 3" xfId="38503" xr:uid="{00000000-0005-0000-0000-000081280000}"/>
    <cellStyle name="Input [yellow] 28 11" xfId="38504" xr:uid="{00000000-0005-0000-0000-000082280000}"/>
    <cellStyle name="Input [yellow] 28 11 2" xfId="38505" xr:uid="{00000000-0005-0000-0000-000083280000}"/>
    <cellStyle name="Input [yellow] 28 11 3" xfId="38506" xr:uid="{00000000-0005-0000-0000-000084280000}"/>
    <cellStyle name="Input [yellow] 28 12" xfId="38507" xr:uid="{00000000-0005-0000-0000-000085280000}"/>
    <cellStyle name="Input [yellow] 28 12 2" xfId="38508" xr:uid="{00000000-0005-0000-0000-000086280000}"/>
    <cellStyle name="Input [yellow] 28 12 3" xfId="38509" xr:uid="{00000000-0005-0000-0000-000087280000}"/>
    <cellStyle name="Input [yellow] 28 13" xfId="38510" xr:uid="{00000000-0005-0000-0000-000088280000}"/>
    <cellStyle name="Input [yellow] 28 13 2" xfId="38511" xr:uid="{00000000-0005-0000-0000-000089280000}"/>
    <cellStyle name="Input [yellow] 28 13 3" xfId="38512" xr:uid="{00000000-0005-0000-0000-00008A280000}"/>
    <cellStyle name="Input [yellow] 28 14" xfId="38513" xr:uid="{00000000-0005-0000-0000-00008B280000}"/>
    <cellStyle name="Input [yellow] 28 14 2" xfId="38514" xr:uid="{00000000-0005-0000-0000-00008C280000}"/>
    <cellStyle name="Input [yellow] 28 14 3" xfId="38515" xr:uid="{00000000-0005-0000-0000-00008D280000}"/>
    <cellStyle name="Input [yellow] 28 15" xfId="38516" xr:uid="{00000000-0005-0000-0000-00008E280000}"/>
    <cellStyle name="Input [yellow] 28 15 2" xfId="38517" xr:uid="{00000000-0005-0000-0000-00008F280000}"/>
    <cellStyle name="Input [yellow] 28 15 3" xfId="38518" xr:uid="{00000000-0005-0000-0000-000090280000}"/>
    <cellStyle name="Input [yellow] 28 16" xfId="38519" xr:uid="{00000000-0005-0000-0000-000091280000}"/>
    <cellStyle name="Input [yellow] 28 16 2" xfId="38520" xr:uid="{00000000-0005-0000-0000-000092280000}"/>
    <cellStyle name="Input [yellow] 28 16 3" xfId="38521" xr:uid="{00000000-0005-0000-0000-000093280000}"/>
    <cellStyle name="Input [yellow] 28 17" xfId="38522" xr:uid="{00000000-0005-0000-0000-000094280000}"/>
    <cellStyle name="Input [yellow] 28 17 2" xfId="38523" xr:uid="{00000000-0005-0000-0000-000095280000}"/>
    <cellStyle name="Input [yellow] 28 17 3" xfId="38524" xr:uid="{00000000-0005-0000-0000-000096280000}"/>
    <cellStyle name="Input [yellow] 28 18" xfId="38525" xr:uid="{00000000-0005-0000-0000-000097280000}"/>
    <cellStyle name="Input [yellow] 28 2" xfId="38526" xr:uid="{00000000-0005-0000-0000-000098280000}"/>
    <cellStyle name="Input [yellow] 28 2 2" xfId="38527" xr:uid="{00000000-0005-0000-0000-000099280000}"/>
    <cellStyle name="Input [yellow] 28 2 3" xfId="38528" xr:uid="{00000000-0005-0000-0000-00009A280000}"/>
    <cellStyle name="Input [yellow] 28 3" xfId="38529" xr:uid="{00000000-0005-0000-0000-00009B280000}"/>
    <cellStyle name="Input [yellow] 28 3 2" xfId="38530" xr:uid="{00000000-0005-0000-0000-00009C280000}"/>
    <cellStyle name="Input [yellow] 28 3 3" xfId="38531" xr:uid="{00000000-0005-0000-0000-00009D280000}"/>
    <cellStyle name="Input [yellow] 28 4" xfId="38532" xr:uid="{00000000-0005-0000-0000-00009E280000}"/>
    <cellStyle name="Input [yellow] 28 4 2" xfId="38533" xr:uid="{00000000-0005-0000-0000-00009F280000}"/>
    <cellStyle name="Input [yellow] 28 4 3" xfId="38534" xr:uid="{00000000-0005-0000-0000-0000A0280000}"/>
    <cellStyle name="Input [yellow] 28 5" xfId="38535" xr:uid="{00000000-0005-0000-0000-0000A1280000}"/>
    <cellStyle name="Input [yellow] 28 5 2" xfId="38536" xr:uid="{00000000-0005-0000-0000-0000A2280000}"/>
    <cellStyle name="Input [yellow] 28 5 3" xfId="38537" xr:uid="{00000000-0005-0000-0000-0000A3280000}"/>
    <cellStyle name="Input [yellow] 28 6" xfId="38538" xr:uid="{00000000-0005-0000-0000-0000A4280000}"/>
    <cellStyle name="Input [yellow] 28 6 2" xfId="38539" xr:uid="{00000000-0005-0000-0000-0000A5280000}"/>
    <cellStyle name="Input [yellow] 28 6 3" xfId="38540" xr:uid="{00000000-0005-0000-0000-0000A6280000}"/>
    <cellStyle name="Input [yellow] 28 7" xfId="38541" xr:uid="{00000000-0005-0000-0000-0000A7280000}"/>
    <cellStyle name="Input [yellow] 28 7 2" xfId="38542" xr:uid="{00000000-0005-0000-0000-0000A8280000}"/>
    <cellStyle name="Input [yellow] 28 7 3" xfId="38543" xr:uid="{00000000-0005-0000-0000-0000A9280000}"/>
    <cellStyle name="Input [yellow] 28 8" xfId="38544" xr:uid="{00000000-0005-0000-0000-0000AA280000}"/>
    <cellStyle name="Input [yellow] 28 8 2" xfId="38545" xr:uid="{00000000-0005-0000-0000-0000AB280000}"/>
    <cellStyle name="Input [yellow] 28 8 3" xfId="38546" xr:uid="{00000000-0005-0000-0000-0000AC280000}"/>
    <cellStyle name="Input [yellow] 28 9" xfId="38547" xr:uid="{00000000-0005-0000-0000-0000AD280000}"/>
    <cellStyle name="Input [yellow] 28 9 2" xfId="38548" xr:uid="{00000000-0005-0000-0000-0000AE280000}"/>
    <cellStyle name="Input [yellow] 28 9 3" xfId="38549" xr:uid="{00000000-0005-0000-0000-0000AF280000}"/>
    <cellStyle name="Input [yellow] 29" xfId="38550" xr:uid="{00000000-0005-0000-0000-0000B0280000}"/>
    <cellStyle name="Input [yellow] 29 10" xfId="38551" xr:uid="{00000000-0005-0000-0000-0000B1280000}"/>
    <cellStyle name="Input [yellow] 29 10 2" xfId="38552" xr:uid="{00000000-0005-0000-0000-0000B2280000}"/>
    <cellStyle name="Input [yellow] 29 10 3" xfId="38553" xr:uid="{00000000-0005-0000-0000-0000B3280000}"/>
    <cellStyle name="Input [yellow] 29 11" xfId="38554" xr:uid="{00000000-0005-0000-0000-0000B4280000}"/>
    <cellStyle name="Input [yellow] 29 11 2" xfId="38555" xr:uid="{00000000-0005-0000-0000-0000B5280000}"/>
    <cellStyle name="Input [yellow] 29 11 3" xfId="38556" xr:uid="{00000000-0005-0000-0000-0000B6280000}"/>
    <cellStyle name="Input [yellow] 29 12" xfId="38557" xr:uid="{00000000-0005-0000-0000-0000B7280000}"/>
    <cellStyle name="Input [yellow] 29 12 2" xfId="38558" xr:uid="{00000000-0005-0000-0000-0000B8280000}"/>
    <cellStyle name="Input [yellow] 29 12 3" xfId="38559" xr:uid="{00000000-0005-0000-0000-0000B9280000}"/>
    <cellStyle name="Input [yellow] 29 13" xfId="38560" xr:uid="{00000000-0005-0000-0000-0000BA280000}"/>
    <cellStyle name="Input [yellow] 29 13 2" xfId="38561" xr:uid="{00000000-0005-0000-0000-0000BB280000}"/>
    <cellStyle name="Input [yellow] 29 13 3" xfId="38562" xr:uid="{00000000-0005-0000-0000-0000BC280000}"/>
    <cellStyle name="Input [yellow] 29 14" xfId="38563" xr:uid="{00000000-0005-0000-0000-0000BD280000}"/>
    <cellStyle name="Input [yellow] 29 14 2" xfId="38564" xr:uid="{00000000-0005-0000-0000-0000BE280000}"/>
    <cellStyle name="Input [yellow] 29 14 3" xfId="38565" xr:uid="{00000000-0005-0000-0000-0000BF280000}"/>
    <cellStyle name="Input [yellow] 29 15" xfId="38566" xr:uid="{00000000-0005-0000-0000-0000C0280000}"/>
    <cellStyle name="Input [yellow] 29 15 2" xfId="38567" xr:uid="{00000000-0005-0000-0000-0000C1280000}"/>
    <cellStyle name="Input [yellow] 29 15 3" xfId="38568" xr:uid="{00000000-0005-0000-0000-0000C2280000}"/>
    <cellStyle name="Input [yellow] 29 16" xfId="38569" xr:uid="{00000000-0005-0000-0000-0000C3280000}"/>
    <cellStyle name="Input [yellow] 29 16 2" xfId="38570" xr:uid="{00000000-0005-0000-0000-0000C4280000}"/>
    <cellStyle name="Input [yellow] 29 16 3" xfId="38571" xr:uid="{00000000-0005-0000-0000-0000C5280000}"/>
    <cellStyle name="Input [yellow] 29 17" xfId="38572" xr:uid="{00000000-0005-0000-0000-0000C6280000}"/>
    <cellStyle name="Input [yellow] 29 17 2" xfId="38573" xr:uid="{00000000-0005-0000-0000-0000C7280000}"/>
    <cellStyle name="Input [yellow] 29 17 3" xfId="38574" xr:uid="{00000000-0005-0000-0000-0000C8280000}"/>
    <cellStyle name="Input [yellow] 29 18" xfId="38575" xr:uid="{00000000-0005-0000-0000-0000C9280000}"/>
    <cellStyle name="Input [yellow] 29 2" xfId="38576" xr:uid="{00000000-0005-0000-0000-0000CA280000}"/>
    <cellStyle name="Input [yellow] 29 2 2" xfId="38577" xr:uid="{00000000-0005-0000-0000-0000CB280000}"/>
    <cellStyle name="Input [yellow] 29 2 3" xfId="38578" xr:uid="{00000000-0005-0000-0000-0000CC280000}"/>
    <cellStyle name="Input [yellow] 29 3" xfId="38579" xr:uid="{00000000-0005-0000-0000-0000CD280000}"/>
    <cellStyle name="Input [yellow] 29 3 2" xfId="38580" xr:uid="{00000000-0005-0000-0000-0000CE280000}"/>
    <cellStyle name="Input [yellow] 29 3 3" xfId="38581" xr:uid="{00000000-0005-0000-0000-0000CF280000}"/>
    <cellStyle name="Input [yellow] 29 4" xfId="38582" xr:uid="{00000000-0005-0000-0000-0000D0280000}"/>
    <cellStyle name="Input [yellow] 29 4 2" xfId="38583" xr:uid="{00000000-0005-0000-0000-0000D1280000}"/>
    <cellStyle name="Input [yellow] 29 4 3" xfId="38584" xr:uid="{00000000-0005-0000-0000-0000D2280000}"/>
    <cellStyle name="Input [yellow] 29 5" xfId="38585" xr:uid="{00000000-0005-0000-0000-0000D3280000}"/>
    <cellStyle name="Input [yellow] 29 5 2" xfId="38586" xr:uid="{00000000-0005-0000-0000-0000D4280000}"/>
    <cellStyle name="Input [yellow] 29 5 3" xfId="38587" xr:uid="{00000000-0005-0000-0000-0000D5280000}"/>
    <cellStyle name="Input [yellow] 29 6" xfId="38588" xr:uid="{00000000-0005-0000-0000-0000D6280000}"/>
    <cellStyle name="Input [yellow] 29 6 2" xfId="38589" xr:uid="{00000000-0005-0000-0000-0000D7280000}"/>
    <cellStyle name="Input [yellow] 29 6 3" xfId="38590" xr:uid="{00000000-0005-0000-0000-0000D8280000}"/>
    <cellStyle name="Input [yellow] 29 7" xfId="38591" xr:uid="{00000000-0005-0000-0000-0000D9280000}"/>
    <cellStyle name="Input [yellow] 29 7 2" xfId="38592" xr:uid="{00000000-0005-0000-0000-0000DA280000}"/>
    <cellStyle name="Input [yellow] 29 7 3" xfId="38593" xr:uid="{00000000-0005-0000-0000-0000DB280000}"/>
    <cellStyle name="Input [yellow] 29 8" xfId="38594" xr:uid="{00000000-0005-0000-0000-0000DC280000}"/>
    <cellStyle name="Input [yellow] 29 8 2" xfId="38595" xr:uid="{00000000-0005-0000-0000-0000DD280000}"/>
    <cellStyle name="Input [yellow] 29 8 3" xfId="38596" xr:uid="{00000000-0005-0000-0000-0000DE280000}"/>
    <cellStyle name="Input [yellow] 29 9" xfId="38597" xr:uid="{00000000-0005-0000-0000-0000DF280000}"/>
    <cellStyle name="Input [yellow] 29 9 2" xfId="38598" xr:uid="{00000000-0005-0000-0000-0000E0280000}"/>
    <cellStyle name="Input [yellow] 29 9 3" xfId="38599" xr:uid="{00000000-0005-0000-0000-0000E1280000}"/>
    <cellStyle name="Input [yellow] 3" xfId="38600" xr:uid="{00000000-0005-0000-0000-0000E2280000}"/>
    <cellStyle name="Input [yellow] 3 10" xfId="38601" xr:uid="{00000000-0005-0000-0000-0000E3280000}"/>
    <cellStyle name="Input [yellow] 3 10 2" xfId="38602" xr:uid="{00000000-0005-0000-0000-0000E4280000}"/>
    <cellStyle name="Input [yellow] 3 10 3" xfId="38603" xr:uid="{00000000-0005-0000-0000-0000E5280000}"/>
    <cellStyle name="Input [yellow] 3 11" xfId="38604" xr:uid="{00000000-0005-0000-0000-0000E6280000}"/>
    <cellStyle name="Input [yellow] 3 11 2" xfId="38605" xr:uid="{00000000-0005-0000-0000-0000E7280000}"/>
    <cellStyle name="Input [yellow] 3 11 3" xfId="38606" xr:uid="{00000000-0005-0000-0000-0000E8280000}"/>
    <cellStyle name="Input [yellow] 3 12" xfId="38607" xr:uid="{00000000-0005-0000-0000-0000E9280000}"/>
    <cellStyle name="Input [yellow] 3 12 2" xfId="38608" xr:uid="{00000000-0005-0000-0000-0000EA280000}"/>
    <cellStyle name="Input [yellow] 3 12 3" xfId="38609" xr:uid="{00000000-0005-0000-0000-0000EB280000}"/>
    <cellStyle name="Input [yellow] 3 13" xfId="38610" xr:uid="{00000000-0005-0000-0000-0000EC280000}"/>
    <cellStyle name="Input [yellow] 3 13 2" xfId="38611" xr:uid="{00000000-0005-0000-0000-0000ED280000}"/>
    <cellStyle name="Input [yellow] 3 13 3" xfId="38612" xr:uid="{00000000-0005-0000-0000-0000EE280000}"/>
    <cellStyle name="Input [yellow] 3 14" xfId="38613" xr:uid="{00000000-0005-0000-0000-0000EF280000}"/>
    <cellStyle name="Input [yellow] 3 14 2" xfId="38614" xr:uid="{00000000-0005-0000-0000-0000F0280000}"/>
    <cellStyle name="Input [yellow] 3 14 3" xfId="38615" xr:uid="{00000000-0005-0000-0000-0000F1280000}"/>
    <cellStyle name="Input [yellow] 3 15" xfId="38616" xr:uid="{00000000-0005-0000-0000-0000F2280000}"/>
    <cellStyle name="Input [yellow] 3 15 2" xfId="38617" xr:uid="{00000000-0005-0000-0000-0000F3280000}"/>
    <cellStyle name="Input [yellow] 3 15 3" xfId="38618" xr:uid="{00000000-0005-0000-0000-0000F4280000}"/>
    <cellStyle name="Input [yellow] 3 16" xfId="38619" xr:uid="{00000000-0005-0000-0000-0000F5280000}"/>
    <cellStyle name="Input [yellow] 3 16 2" xfId="38620" xr:uid="{00000000-0005-0000-0000-0000F6280000}"/>
    <cellStyle name="Input [yellow] 3 16 3" xfId="38621" xr:uid="{00000000-0005-0000-0000-0000F7280000}"/>
    <cellStyle name="Input [yellow] 3 17" xfId="38622" xr:uid="{00000000-0005-0000-0000-0000F8280000}"/>
    <cellStyle name="Input [yellow] 3 17 2" xfId="38623" xr:uid="{00000000-0005-0000-0000-0000F9280000}"/>
    <cellStyle name="Input [yellow] 3 17 3" xfId="38624" xr:uid="{00000000-0005-0000-0000-0000FA280000}"/>
    <cellStyle name="Input [yellow] 3 18" xfId="38625" xr:uid="{00000000-0005-0000-0000-0000FB280000}"/>
    <cellStyle name="Input [yellow] 3 2" xfId="38626" xr:uid="{00000000-0005-0000-0000-0000FC280000}"/>
    <cellStyle name="Input [yellow] 3 2 2" xfId="38627" xr:uid="{00000000-0005-0000-0000-0000FD280000}"/>
    <cellStyle name="Input [yellow] 3 2 3" xfId="38628" xr:uid="{00000000-0005-0000-0000-0000FE280000}"/>
    <cellStyle name="Input [yellow] 3 3" xfId="38629" xr:uid="{00000000-0005-0000-0000-0000FF280000}"/>
    <cellStyle name="Input [yellow] 3 3 2" xfId="38630" xr:uid="{00000000-0005-0000-0000-000000290000}"/>
    <cellStyle name="Input [yellow] 3 3 3" xfId="38631" xr:uid="{00000000-0005-0000-0000-000001290000}"/>
    <cellStyle name="Input [yellow] 3 4" xfId="38632" xr:uid="{00000000-0005-0000-0000-000002290000}"/>
    <cellStyle name="Input [yellow] 3 4 2" xfId="38633" xr:uid="{00000000-0005-0000-0000-000003290000}"/>
    <cellStyle name="Input [yellow] 3 4 3" xfId="38634" xr:uid="{00000000-0005-0000-0000-000004290000}"/>
    <cellStyle name="Input [yellow] 3 5" xfId="38635" xr:uid="{00000000-0005-0000-0000-000005290000}"/>
    <cellStyle name="Input [yellow] 3 5 2" xfId="38636" xr:uid="{00000000-0005-0000-0000-000006290000}"/>
    <cellStyle name="Input [yellow] 3 5 3" xfId="38637" xr:uid="{00000000-0005-0000-0000-000007290000}"/>
    <cellStyle name="Input [yellow] 3 6" xfId="38638" xr:uid="{00000000-0005-0000-0000-000008290000}"/>
    <cellStyle name="Input [yellow] 3 6 2" xfId="38639" xr:uid="{00000000-0005-0000-0000-000009290000}"/>
    <cellStyle name="Input [yellow] 3 6 3" xfId="38640" xr:uid="{00000000-0005-0000-0000-00000A290000}"/>
    <cellStyle name="Input [yellow] 3 7" xfId="38641" xr:uid="{00000000-0005-0000-0000-00000B290000}"/>
    <cellStyle name="Input [yellow] 3 7 2" xfId="38642" xr:uid="{00000000-0005-0000-0000-00000C290000}"/>
    <cellStyle name="Input [yellow] 3 7 3" xfId="38643" xr:uid="{00000000-0005-0000-0000-00000D290000}"/>
    <cellStyle name="Input [yellow] 3 8" xfId="38644" xr:uid="{00000000-0005-0000-0000-00000E290000}"/>
    <cellStyle name="Input [yellow] 3 8 2" xfId="38645" xr:uid="{00000000-0005-0000-0000-00000F290000}"/>
    <cellStyle name="Input [yellow] 3 8 3" xfId="38646" xr:uid="{00000000-0005-0000-0000-000010290000}"/>
    <cellStyle name="Input [yellow] 3 9" xfId="38647" xr:uid="{00000000-0005-0000-0000-000011290000}"/>
    <cellStyle name="Input [yellow] 3 9 2" xfId="38648" xr:uid="{00000000-0005-0000-0000-000012290000}"/>
    <cellStyle name="Input [yellow] 3 9 3" xfId="38649" xr:uid="{00000000-0005-0000-0000-000013290000}"/>
    <cellStyle name="Input [yellow] 30" xfId="38650" xr:uid="{00000000-0005-0000-0000-000014290000}"/>
    <cellStyle name="Input [yellow] 30 10" xfId="38651" xr:uid="{00000000-0005-0000-0000-000015290000}"/>
    <cellStyle name="Input [yellow] 30 10 2" xfId="38652" xr:uid="{00000000-0005-0000-0000-000016290000}"/>
    <cellStyle name="Input [yellow] 30 10 3" xfId="38653" xr:uid="{00000000-0005-0000-0000-000017290000}"/>
    <cellStyle name="Input [yellow] 30 11" xfId="38654" xr:uid="{00000000-0005-0000-0000-000018290000}"/>
    <cellStyle name="Input [yellow] 30 11 2" xfId="38655" xr:uid="{00000000-0005-0000-0000-000019290000}"/>
    <cellStyle name="Input [yellow] 30 11 3" xfId="38656" xr:uid="{00000000-0005-0000-0000-00001A290000}"/>
    <cellStyle name="Input [yellow] 30 12" xfId="38657" xr:uid="{00000000-0005-0000-0000-00001B290000}"/>
    <cellStyle name="Input [yellow] 30 12 2" xfId="38658" xr:uid="{00000000-0005-0000-0000-00001C290000}"/>
    <cellStyle name="Input [yellow] 30 12 3" xfId="38659" xr:uid="{00000000-0005-0000-0000-00001D290000}"/>
    <cellStyle name="Input [yellow] 30 13" xfId="38660" xr:uid="{00000000-0005-0000-0000-00001E290000}"/>
    <cellStyle name="Input [yellow] 30 13 2" xfId="38661" xr:uid="{00000000-0005-0000-0000-00001F290000}"/>
    <cellStyle name="Input [yellow] 30 13 3" xfId="38662" xr:uid="{00000000-0005-0000-0000-000020290000}"/>
    <cellStyle name="Input [yellow] 30 14" xfId="38663" xr:uid="{00000000-0005-0000-0000-000021290000}"/>
    <cellStyle name="Input [yellow] 30 14 2" xfId="38664" xr:uid="{00000000-0005-0000-0000-000022290000}"/>
    <cellStyle name="Input [yellow] 30 14 3" xfId="38665" xr:uid="{00000000-0005-0000-0000-000023290000}"/>
    <cellStyle name="Input [yellow] 30 15" xfId="38666" xr:uid="{00000000-0005-0000-0000-000024290000}"/>
    <cellStyle name="Input [yellow] 30 15 2" xfId="38667" xr:uid="{00000000-0005-0000-0000-000025290000}"/>
    <cellStyle name="Input [yellow] 30 15 3" xfId="38668" xr:uid="{00000000-0005-0000-0000-000026290000}"/>
    <cellStyle name="Input [yellow] 30 16" xfId="38669" xr:uid="{00000000-0005-0000-0000-000027290000}"/>
    <cellStyle name="Input [yellow] 30 16 2" xfId="38670" xr:uid="{00000000-0005-0000-0000-000028290000}"/>
    <cellStyle name="Input [yellow] 30 16 3" xfId="38671" xr:uid="{00000000-0005-0000-0000-000029290000}"/>
    <cellStyle name="Input [yellow] 30 17" xfId="38672" xr:uid="{00000000-0005-0000-0000-00002A290000}"/>
    <cellStyle name="Input [yellow] 30 17 2" xfId="38673" xr:uid="{00000000-0005-0000-0000-00002B290000}"/>
    <cellStyle name="Input [yellow] 30 17 3" xfId="38674" xr:uid="{00000000-0005-0000-0000-00002C290000}"/>
    <cellStyle name="Input [yellow] 30 18" xfId="38675" xr:uid="{00000000-0005-0000-0000-00002D290000}"/>
    <cellStyle name="Input [yellow] 30 2" xfId="38676" xr:uid="{00000000-0005-0000-0000-00002E290000}"/>
    <cellStyle name="Input [yellow] 30 2 2" xfId="38677" xr:uid="{00000000-0005-0000-0000-00002F290000}"/>
    <cellStyle name="Input [yellow] 30 2 3" xfId="38678" xr:uid="{00000000-0005-0000-0000-000030290000}"/>
    <cellStyle name="Input [yellow] 30 3" xfId="38679" xr:uid="{00000000-0005-0000-0000-000031290000}"/>
    <cellStyle name="Input [yellow] 30 3 2" xfId="38680" xr:uid="{00000000-0005-0000-0000-000032290000}"/>
    <cellStyle name="Input [yellow] 30 3 3" xfId="38681" xr:uid="{00000000-0005-0000-0000-000033290000}"/>
    <cellStyle name="Input [yellow] 30 4" xfId="38682" xr:uid="{00000000-0005-0000-0000-000034290000}"/>
    <cellStyle name="Input [yellow] 30 4 2" xfId="38683" xr:uid="{00000000-0005-0000-0000-000035290000}"/>
    <cellStyle name="Input [yellow] 30 4 3" xfId="38684" xr:uid="{00000000-0005-0000-0000-000036290000}"/>
    <cellStyle name="Input [yellow] 30 5" xfId="38685" xr:uid="{00000000-0005-0000-0000-000037290000}"/>
    <cellStyle name="Input [yellow] 30 5 2" xfId="38686" xr:uid="{00000000-0005-0000-0000-000038290000}"/>
    <cellStyle name="Input [yellow] 30 5 3" xfId="38687" xr:uid="{00000000-0005-0000-0000-000039290000}"/>
    <cellStyle name="Input [yellow] 30 6" xfId="38688" xr:uid="{00000000-0005-0000-0000-00003A290000}"/>
    <cellStyle name="Input [yellow] 30 6 2" xfId="38689" xr:uid="{00000000-0005-0000-0000-00003B290000}"/>
    <cellStyle name="Input [yellow] 30 6 3" xfId="38690" xr:uid="{00000000-0005-0000-0000-00003C290000}"/>
    <cellStyle name="Input [yellow] 30 7" xfId="38691" xr:uid="{00000000-0005-0000-0000-00003D290000}"/>
    <cellStyle name="Input [yellow] 30 7 2" xfId="38692" xr:uid="{00000000-0005-0000-0000-00003E290000}"/>
    <cellStyle name="Input [yellow] 30 7 3" xfId="38693" xr:uid="{00000000-0005-0000-0000-00003F290000}"/>
    <cellStyle name="Input [yellow] 30 8" xfId="38694" xr:uid="{00000000-0005-0000-0000-000040290000}"/>
    <cellStyle name="Input [yellow] 30 8 2" xfId="38695" xr:uid="{00000000-0005-0000-0000-000041290000}"/>
    <cellStyle name="Input [yellow] 30 8 3" xfId="38696" xr:uid="{00000000-0005-0000-0000-000042290000}"/>
    <cellStyle name="Input [yellow] 30 9" xfId="38697" xr:uid="{00000000-0005-0000-0000-000043290000}"/>
    <cellStyle name="Input [yellow] 30 9 2" xfId="38698" xr:uid="{00000000-0005-0000-0000-000044290000}"/>
    <cellStyle name="Input [yellow] 30 9 3" xfId="38699" xr:uid="{00000000-0005-0000-0000-000045290000}"/>
    <cellStyle name="Input [yellow] 31" xfId="38700" xr:uid="{00000000-0005-0000-0000-000046290000}"/>
    <cellStyle name="Input [yellow] 31 10" xfId="38701" xr:uid="{00000000-0005-0000-0000-000047290000}"/>
    <cellStyle name="Input [yellow] 31 10 2" xfId="38702" xr:uid="{00000000-0005-0000-0000-000048290000}"/>
    <cellStyle name="Input [yellow] 31 10 3" xfId="38703" xr:uid="{00000000-0005-0000-0000-000049290000}"/>
    <cellStyle name="Input [yellow] 31 11" xfId="38704" xr:uid="{00000000-0005-0000-0000-00004A290000}"/>
    <cellStyle name="Input [yellow] 31 11 2" xfId="38705" xr:uid="{00000000-0005-0000-0000-00004B290000}"/>
    <cellStyle name="Input [yellow] 31 11 3" xfId="38706" xr:uid="{00000000-0005-0000-0000-00004C290000}"/>
    <cellStyle name="Input [yellow] 31 12" xfId="38707" xr:uid="{00000000-0005-0000-0000-00004D290000}"/>
    <cellStyle name="Input [yellow] 31 12 2" xfId="38708" xr:uid="{00000000-0005-0000-0000-00004E290000}"/>
    <cellStyle name="Input [yellow] 31 12 3" xfId="38709" xr:uid="{00000000-0005-0000-0000-00004F290000}"/>
    <cellStyle name="Input [yellow] 31 13" xfId="38710" xr:uid="{00000000-0005-0000-0000-000050290000}"/>
    <cellStyle name="Input [yellow] 31 13 2" xfId="38711" xr:uid="{00000000-0005-0000-0000-000051290000}"/>
    <cellStyle name="Input [yellow] 31 13 3" xfId="38712" xr:uid="{00000000-0005-0000-0000-000052290000}"/>
    <cellStyle name="Input [yellow] 31 14" xfId="38713" xr:uid="{00000000-0005-0000-0000-000053290000}"/>
    <cellStyle name="Input [yellow] 31 14 2" xfId="38714" xr:uid="{00000000-0005-0000-0000-000054290000}"/>
    <cellStyle name="Input [yellow] 31 14 3" xfId="38715" xr:uid="{00000000-0005-0000-0000-000055290000}"/>
    <cellStyle name="Input [yellow] 31 15" xfId="38716" xr:uid="{00000000-0005-0000-0000-000056290000}"/>
    <cellStyle name="Input [yellow] 31 15 2" xfId="38717" xr:uid="{00000000-0005-0000-0000-000057290000}"/>
    <cellStyle name="Input [yellow] 31 15 3" xfId="38718" xr:uid="{00000000-0005-0000-0000-000058290000}"/>
    <cellStyle name="Input [yellow] 31 16" xfId="38719" xr:uid="{00000000-0005-0000-0000-000059290000}"/>
    <cellStyle name="Input [yellow] 31 16 2" xfId="38720" xr:uid="{00000000-0005-0000-0000-00005A290000}"/>
    <cellStyle name="Input [yellow] 31 16 3" xfId="38721" xr:uid="{00000000-0005-0000-0000-00005B290000}"/>
    <cellStyle name="Input [yellow] 31 17" xfId="38722" xr:uid="{00000000-0005-0000-0000-00005C290000}"/>
    <cellStyle name="Input [yellow] 31 17 2" xfId="38723" xr:uid="{00000000-0005-0000-0000-00005D290000}"/>
    <cellStyle name="Input [yellow] 31 17 3" xfId="38724" xr:uid="{00000000-0005-0000-0000-00005E290000}"/>
    <cellStyle name="Input [yellow] 31 18" xfId="38725" xr:uid="{00000000-0005-0000-0000-00005F290000}"/>
    <cellStyle name="Input [yellow] 31 2" xfId="38726" xr:uid="{00000000-0005-0000-0000-000060290000}"/>
    <cellStyle name="Input [yellow] 31 2 2" xfId="38727" xr:uid="{00000000-0005-0000-0000-000061290000}"/>
    <cellStyle name="Input [yellow] 31 2 3" xfId="38728" xr:uid="{00000000-0005-0000-0000-000062290000}"/>
    <cellStyle name="Input [yellow] 31 3" xfId="38729" xr:uid="{00000000-0005-0000-0000-000063290000}"/>
    <cellStyle name="Input [yellow] 31 3 2" xfId="38730" xr:uid="{00000000-0005-0000-0000-000064290000}"/>
    <cellStyle name="Input [yellow] 31 3 3" xfId="38731" xr:uid="{00000000-0005-0000-0000-000065290000}"/>
    <cellStyle name="Input [yellow] 31 4" xfId="38732" xr:uid="{00000000-0005-0000-0000-000066290000}"/>
    <cellStyle name="Input [yellow] 31 4 2" xfId="38733" xr:uid="{00000000-0005-0000-0000-000067290000}"/>
    <cellStyle name="Input [yellow] 31 4 3" xfId="38734" xr:uid="{00000000-0005-0000-0000-000068290000}"/>
    <cellStyle name="Input [yellow] 31 5" xfId="38735" xr:uid="{00000000-0005-0000-0000-000069290000}"/>
    <cellStyle name="Input [yellow] 31 5 2" xfId="38736" xr:uid="{00000000-0005-0000-0000-00006A290000}"/>
    <cellStyle name="Input [yellow] 31 5 3" xfId="38737" xr:uid="{00000000-0005-0000-0000-00006B290000}"/>
    <cellStyle name="Input [yellow] 31 6" xfId="38738" xr:uid="{00000000-0005-0000-0000-00006C290000}"/>
    <cellStyle name="Input [yellow] 31 6 2" xfId="38739" xr:uid="{00000000-0005-0000-0000-00006D290000}"/>
    <cellStyle name="Input [yellow] 31 6 3" xfId="38740" xr:uid="{00000000-0005-0000-0000-00006E290000}"/>
    <cellStyle name="Input [yellow] 31 7" xfId="38741" xr:uid="{00000000-0005-0000-0000-00006F290000}"/>
    <cellStyle name="Input [yellow] 31 7 2" xfId="38742" xr:uid="{00000000-0005-0000-0000-000070290000}"/>
    <cellStyle name="Input [yellow] 31 7 3" xfId="38743" xr:uid="{00000000-0005-0000-0000-000071290000}"/>
    <cellStyle name="Input [yellow] 31 8" xfId="38744" xr:uid="{00000000-0005-0000-0000-000072290000}"/>
    <cellStyle name="Input [yellow] 31 8 2" xfId="38745" xr:uid="{00000000-0005-0000-0000-000073290000}"/>
    <cellStyle name="Input [yellow] 31 8 3" xfId="38746" xr:uid="{00000000-0005-0000-0000-000074290000}"/>
    <cellStyle name="Input [yellow] 31 9" xfId="38747" xr:uid="{00000000-0005-0000-0000-000075290000}"/>
    <cellStyle name="Input [yellow] 31 9 2" xfId="38748" xr:uid="{00000000-0005-0000-0000-000076290000}"/>
    <cellStyle name="Input [yellow] 31 9 3" xfId="38749" xr:uid="{00000000-0005-0000-0000-000077290000}"/>
    <cellStyle name="Input [yellow] 32" xfId="38750" xr:uid="{00000000-0005-0000-0000-000078290000}"/>
    <cellStyle name="Input [yellow] 32 10" xfId="38751" xr:uid="{00000000-0005-0000-0000-000079290000}"/>
    <cellStyle name="Input [yellow] 32 10 2" xfId="38752" xr:uid="{00000000-0005-0000-0000-00007A290000}"/>
    <cellStyle name="Input [yellow] 32 10 3" xfId="38753" xr:uid="{00000000-0005-0000-0000-00007B290000}"/>
    <cellStyle name="Input [yellow] 32 11" xfId="38754" xr:uid="{00000000-0005-0000-0000-00007C290000}"/>
    <cellStyle name="Input [yellow] 32 11 2" xfId="38755" xr:uid="{00000000-0005-0000-0000-00007D290000}"/>
    <cellStyle name="Input [yellow] 32 11 3" xfId="38756" xr:uid="{00000000-0005-0000-0000-00007E290000}"/>
    <cellStyle name="Input [yellow] 32 12" xfId="38757" xr:uid="{00000000-0005-0000-0000-00007F290000}"/>
    <cellStyle name="Input [yellow] 32 12 2" xfId="38758" xr:uid="{00000000-0005-0000-0000-000080290000}"/>
    <cellStyle name="Input [yellow] 32 12 3" xfId="38759" xr:uid="{00000000-0005-0000-0000-000081290000}"/>
    <cellStyle name="Input [yellow] 32 13" xfId="38760" xr:uid="{00000000-0005-0000-0000-000082290000}"/>
    <cellStyle name="Input [yellow] 32 13 2" xfId="38761" xr:uid="{00000000-0005-0000-0000-000083290000}"/>
    <cellStyle name="Input [yellow] 32 13 3" xfId="38762" xr:uid="{00000000-0005-0000-0000-000084290000}"/>
    <cellStyle name="Input [yellow] 32 14" xfId="38763" xr:uid="{00000000-0005-0000-0000-000085290000}"/>
    <cellStyle name="Input [yellow] 32 14 2" xfId="38764" xr:uid="{00000000-0005-0000-0000-000086290000}"/>
    <cellStyle name="Input [yellow] 32 14 3" xfId="38765" xr:uid="{00000000-0005-0000-0000-000087290000}"/>
    <cellStyle name="Input [yellow] 32 15" xfId="38766" xr:uid="{00000000-0005-0000-0000-000088290000}"/>
    <cellStyle name="Input [yellow] 32 15 2" xfId="38767" xr:uid="{00000000-0005-0000-0000-000089290000}"/>
    <cellStyle name="Input [yellow] 32 15 3" xfId="38768" xr:uid="{00000000-0005-0000-0000-00008A290000}"/>
    <cellStyle name="Input [yellow] 32 16" xfId="38769" xr:uid="{00000000-0005-0000-0000-00008B290000}"/>
    <cellStyle name="Input [yellow] 32 16 2" xfId="38770" xr:uid="{00000000-0005-0000-0000-00008C290000}"/>
    <cellStyle name="Input [yellow] 32 16 3" xfId="38771" xr:uid="{00000000-0005-0000-0000-00008D290000}"/>
    <cellStyle name="Input [yellow] 32 17" xfId="38772" xr:uid="{00000000-0005-0000-0000-00008E290000}"/>
    <cellStyle name="Input [yellow] 32 17 2" xfId="38773" xr:uid="{00000000-0005-0000-0000-00008F290000}"/>
    <cellStyle name="Input [yellow] 32 17 3" xfId="38774" xr:uid="{00000000-0005-0000-0000-000090290000}"/>
    <cellStyle name="Input [yellow] 32 18" xfId="38775" xr:uid="{00000000-0005-0000-0000-000091290000}"/>
    <cellStyle name="Input [yellow] 32 2" xfId="38776" xr:uid="{00000000-0005-0000-0000-000092290000}"/>
    <cellStyle name="Input [yellow] 32 2 2" xfId="38777" xr:uid="{00000000-0005-0000-0000-000093290000}"/>
    <cellStyle name="Input [yellow] 32 2 3" xfId="38778" xr:uid="{00000000-0005-0000-0000-000094290000}"/>
    <cellStyle name="Input [yellow] 32 3" xfId="38779" xr:uid="{00000000-0005-0000-0000-000095290000}"/>
    <cellStyle name="Input [yellow] 32 3 2" xfId="38780" xr:uid="{00000000-0005-0000-0000-000096290000}"/>
    <cellStyle name="Input [yellow] 32 3 3" xfId="38781" xr:uid="{00000000-0005-0000-0000-000097290000}"/>
    <cellStyle name="Input [yellow] 32 4" xfId="38782" xr:uid="{00000000-0005-0000-0000-000098290000}"/>
    <cellStyle name="Input [yellow] 32 4 2" xfId="38783" xr:uid="{00000000-0005-0000-0000-000099290000}"/>
    <cellStyle name="Input [yellow] 32 4 3" xfId="38784" xr:uid="{00000000-0005-0000-0000-00009A290000}"/>
    <cellStyle name="Input [yellow] 32 5" xfId="38785" xr:uid="{00000000-0005-0000-0000-00009B290000}"/>
    <cellStyle name="Input [yellow] 32 5 2" xfId="38786" xr:uid="{00000000-0005-0000-0000-00009C290000}"/>
    <cellStyle name="Input [yellow] 32 5 3" xfId="38787" xr:uid="{00000000-0005-0000-0000-00009D290000}"/>
    <cellStyle name="Input [yellow] 32 6" xfId="38788" xr:uid="{00000000-0005-0000-0000-00009E290000}"/>
    <cellStyle name="Input [yellow] 32 6 2" xfId="38789" xr:uid="{00000000-0005-0000-0000-00009F290000}"/>
    <cellStyle name="Input [yellow] 32 6 3" xfId="38790" xr:uid="{00000000-0005-0000-0000-0000A0290000}"/>
    <cellStyle name="Input [yellow] 32 7" xfId="38791" xr:uid="{00000000-0005-0000-0000-0000A1290000}"/>
    <cellStyle name="Input [yellow] 32 7 2" xfId="38792" xr:uid="{00000000-0005-0000-0000-0000A2290000}"/>
    <cellStyle name="Input [yellow] 32 7 3" xfId="38793" xr:uid="{00000000-0005-0000-0000-0000A3290000}"/>
    <cellStyle name="Input [yellow] 32 8" xfId="38794" xr:uid="{00000000-0005-0000-0000-0000A4290000}"/>
    <cellStyle name="Input [yellow] 32 8 2" xfId="38795" xr:uid="{00000000-0005-0000-0000-0000A5290000}"/>
    <cellStyle name="Input [yellow] 32 8 3" xfId="38796" xr:uid="{00000000-0005-0000-0000-0000A6290000}"/>
    <cellStyle name="Input [yellow] 32 9" xfId="38797" xr:uid="{00000000-0005-0000-0000-0000A7290000}"/>
    <cellStyle name="Input [yellow] 32 9 2" xfId="38798" xr:uid="{00000000-0005-0000-0000-0000A8290000}"/>
    <cellStyle name="Input [yellow] 32 9 3" xfId="38799" xr:uid="{00000000-0005-0000-0000-0000A9290000}"/>
    <cellStyle name="Input [yellow] 33" xfId="38800" xr:uid="{00000000-0005-0000-0000-0000AA290000}"/>
    <cellStyle name="Input [yellow] 33 10" xfId="38801" xr:uid="{00000000-0005-0000-0000-0000AB290000}"/>
    <cellStyle name="Input [yellow] 33 10 2" xfId="38802" xr:uid="{00000000-0005-0000-0000-0000AC290000}"/>
    <cellStyle name="Input [yellow] 33 10 3" xfId="38803" xr:uid="{00000000-0005-0000-0000-0000AD290000}"/>
    <cellStyle name="Input [yellow] 33 11" xfId="38804" xr:uid="{00000000-0005-0000-0000-0000AE290000}"/>
    <cellStyle name="Input [yellow] 33 11 2" xfId="38805" xr:uid="{00000000-0005-0000-0000-0000AF290000}"/>
    <cellStyle name="Input [yellow] 33 11 3" xfId="38806" xr:uid="{00000000-0005-0000-0000-0000B0290000}"/>
    <cellStyle name="Input [yellow] 33 12" xfId="38807" xr:uid="{00000000-0005-0000-0000-0000B1290000}"/>
    <cellStyle name="Input [yellow] 33 12 2" xfId="38808" xr:uid="{00000000-0005-0000-0000-0000B2290000}"/>
    <cellStyle name="Input [yellow] 33 12 3" xfId="38809" xr:uid="{00000000-0005-0000-0000-0000B3290000}"/>
    <cellStyle name="Input [yellow] 33 13" xfId="38810" xr:uid="{00000000-0005-0000-0000-0000B4290000}"/>
    <cellStyle name="Input [yellow] 33 13 2" xfId="38811" xr:uid="{00000000-0005-0000-0000-0000B5290000}"/>
    <cellStyle name="Input [yellow] 33 13 3" xfId="38812" xr:uid="{00000000-0005-0000-0000-0000B6290000}"/>
    <cellStyle name="Input [yellow] 33 14" xfId="38813" xr:uid="{00000000-0005-0000-0000-0000B7290000}"/>
    <cellStyle name="Input [yellow] 33 14 2" xfId="38814" xr:uid="{00000000-0005-0000-0000-0000B8290000}"/>
    <cellStyle name="Input [yellow] 33 14 3" xfId="38815" xr:uid="{00000000-0005-0000-0000-0000B9290000}"/>
    <cellStyle name="Input [yellow] 33 15" xfId="38816" xr:uid="{00000000-0005-0000-0000-0000BA290000}"/>
    <cellStyle name="Input [yellow] 33 15 2" xfId="38817" xr:uid="{00000000-0005-0000-0000-0000BB290000}"/>
    <cellStyle name="Input [yellow] 33 15 3" xfId="38818" xr:uid="{00000000-0005-0000-0000-0000BC290000}"/>
    <cellStyle name="Input [yellow] 33 16" xfId="38819" xr:uid="{00000000-0005-0000-0000-0000BD290000}"/>
    <cellStyle name="Input [yellow] 33 16 2" xfId="38820" xr:uid="{00000000-0005-0000-0000-0000BE290000}"/>
    <cellStyle name="Input [yellow] 33 16 3" xfId="38821" xr:uid="{00000000-0005-0000-0000-0000BF290000}"/>
    <cellStyle name="Input [yellow] 33 17" xfId="38822" xr:uid="{00000000-0005-0000-0000-0000C0290000}"/>
    <cellStyle name="Input [yellow] 33 17 2" xfId="38823" xr:uid="{00000000-0005-0000-0000-0000C1290000}"/>
    <cellStyle name="Input [yellow] 33 17 3" xfId="38824" xr:uid="{00000000-0005-0000-0000-0000C2290000}"/>
    <cellStyle name="Input [yellow] 33 18" xfId="38825" xr:uid="{00000000-0005-0000-0000-0000C3290000}"/>
    <cellStyle name="Input [yellow] 33 2" xfId="38826" xr:uid="{00000000-0005-0000-0000-0000C4290000}"/>
    <cellStyle name="Input [yellow] 33 2 2" xfId="38827" xr:uid="{00000000-0005-0000-0000-0000C5290000}"/>
    <cellStyle name="Input [yellow] 33 2 3" xfId="38828" xr:uid="{00000000-0005-0000-0000-0000C6290000}"/>
    <cellStyle name="Input [yellow] 33 3" xfId="38829" xr:uid="{00000000-0005-0000-0000-0000C7290000}"/>
    <cellStyle name="Input [yellow] 33 3 2" xfId="38830" xr:uid="{00000000-0005-0000-0000-0000C8290000}"/>
    <cellStyle name="Input [yellow] 33 3 3" xfId="38831" xr:uid="{00000000-0005-0000-0000-0000C9290000}"/>
    <cellStyle name="Input [yellow] 33 4" xfId="38832" xr:uid="{00000000-0005-0000-0000-0000CA290000}"/>
    <cellStyle name="Input [yellow] 33 4 2" xfId="38833" xr:uid="{00000000-0005-0000-0000-0000CB290000}"/>
    <cellStyle name="Input [yellow] 33 4 3" xfId="38834" xr:uid="{00000000-0005-0000-0000-0000CC290000}"/>
    <cellStyle name="Input [yellow] 33 5" xfId="38835" xr:uid="{00000000-0005-0000-0000-0000CD290000}"/>
    <cellStyle name="Input [yellow] 33 5 2" xfId="38836" xr:uid="{00000000-0005-0000-0000-0000CE290000}"/>
    <cellStyle name="Input [yellow] 33 5 3" xfId="38837" xr:uid="{00000000-0005-0000-0000-0000CF290000}"/>
    <cellStyle name="Input [yellow] 33 6" xfId="38838" xr:uid="{00000000-0005-0000-0000-0000D0290000}"/>
    <cellStyle name="Input [yellow] 33 6 2" xfId="38839" xr:uid="{00000000-0005-0000-0000-0000D1290000}"/>
    <cellStyle name="Input [yellow] 33 6 3" xfId="38840" xr:uid="{00000000-0005-0000-0000-0000D2290000}"/>
    <cellStyle name="Input [yellow] 33 7" xfId="38841" xr:uid="{00000000-0005-0000-0000-0000D3290000}"/>
    <cellStyle name="Input [yellow] 33 7 2" xfId="38842" xr:uid="{00000000-0005-0000-0000-0000D4290000}"/>
    <cellStyle name="Input [yellow] 33 7 3" xfId="38843" xr:uid="{00000000-0005-0000-0000-0000D5290000}"/>
    <cellStyle name="Input [yellow] 33 8" xfId="38844" xr:uid="{00000000-0005-0000-0000-0000D6290000}"/>
    <cellStyle name="Input [yellow] 33 8 2" xfId="38845" xr:uid="{00000000-0005-0000-0000-0000D7290000}"/>
    <cellStyle name="Input [yellow] 33 8 3" xfId="38846" xr:uid="{00000000-0005-0000-0000-0000D8290000}"/>
    <cellStyle name="Input [yellow] 33 9" xfId="38847" xr:uid="{00000000-0005-0000-0000-0000D9290000}"/>
    <cellStyle name="Input [yellow] 33 9 2" xfId="38848" xr:uid="{00000000-0005-0000-0000-0000DA290000}"/>
    <cellStyle name="Input [yellow] 33 9 3" xfId="38849" xr:uid="{00000000-0005-0000-0000-0000DB290000}"/>
    <cellStyle name="Input [yellow] 34" xfId="38850" xr:uid="{00000000-0005-0000-0000-0000DC290000}"/>
    <cellStyle name="Input [yellow] 34 10" xfId="38851" xr:uid="{00000000-0005-0000-0000-0000DD290000}"/>
    <cellStyle name="Input [yellow] 34 10 2" xfId="38852" xr:uid="{00000000-0005-0000-0000-0000DE290000}"/>
    <cellStyle name="Input [yellow] 34 10 3" xfId="38853" xr:uid="{00000000-0005-0000-0000-0000DF290000}"/>
    <cellStyle name="Input [yellow] 34 11" xfId="38854" xr:uid="{00000000-0005-0000-0000-0000E0290000}"/>
    <cellStyle name="Input [yellow] 34 11 2" xfId="38855" xr:uid="{00000000-0005-0000-0000-0000E1290000}"/>
    <cellStyle name="Input [yellow] 34 11 3" xfId="38856" xr:uid="{00000000-0005-0000-0000-0000E2290000}"/>
    <cellStyle name="Input [yellow] 34 12" xfId="38857" xr:uid="{00000000-0005-0000-0000-0000E3290000}"/>
    <cellStyle name="Input [yellow] 34 12 2" xfId="38858" xr:uid="{00000000-0005-0000-0000-0000E4290000}"/>
    <cellStyle name="Input [yellow] 34 12 3" xfId="38859" xr:uid="{00000000-0005-0000-0000-0000E5290000}"/>
    <cellStyle name="Input [yellow] 34 13" xfId="38860" xr:uid="{00000000-0005-0000-0000-0000E6290000}"/>
    <cellStyle name="Input [yellow] 34 13 2" xfId="38861" xr:uid="{00000000-0005-0000-0000-0000E7290000}"/>
    <cellStyle name="Input [yellow] 34 13 3" xfId="38862" xr:uid="{00000000-0005-0000-0000-0000E8290000}"/>
    <cellStyle name="Input [yellow] 34 14" xfId="38863" xr:uid="{00000000-0005-0000-0000-0000E9290000}"/>
    <cellStyle name="Input [yellow] 34 14 2" xfId="38864" xr:uid="{00000000-0005-0000-0000-0000EA290000}"/>
    <cellStyle name="Input [yellow] 34 14 3" xfId="38865" xr:uid="{00000000-0005-0000-0000-0000EB290000}"/>
    <cellStyle name="Input [yellow] 34 15" xfId="38866" xr:uid="{00000000-0005-0000-0000-0000EC290000}"/>
    <cellStyle name="Input [yellow] 34 15 2" xfId="38867" xr:uid="{00000000-0005-0000-0000-0000ED290000}"/>
    <cellStyle name="Input [yellow] 34 15 3" xfId="38868" xr:uid="{00000000-0005-0000-0000-0000EE290000}"/>
    <cellStyle name="Input [yellow] 34 16" xfId="38869" xr:uid="{00000000-0005-0000-0000-0000EF290000}"/>
    <cellStyle name="Input [yellow] 34 16 2" xfId="38870" xr:uid="{00000000-0005-0000-0000-0000F0290000}"/>
    <cellStyle name="Input [yellow] 34 16 3" xfId="38871" xr:uid="{00000000-0005-0000-0000-0000F1290000}"/>
    <cellStyle name="Input [yellow] 34 17" xfId="38872" xr:uid="{00000000-0005-0000-0000-0000F2290000}"/>
    <cellStyle name="Input [yellow] 34 17 2" xfId="38873" xr:uid="{00000000-0005-0000-0000-0000F3290000}"/>
    <cellStyle name="Input [yellow] 34 17 3" xfId="38874" xr:uid="{00000000-0005-0000-0000-0000F4290000}"/>
    <cellStyle name="Input [yellow] 34 18" xfId="38875" xr:uid="{00000000-0005-0000-0000-0000F5290000}"/>
    <cellStyle name="Input [yellow] 34 2" xfId="38876" xr:uid="{00000000-0005-0000-0000-0000F6290000}"/>
    <cellStyle name="Input [yellow] 34 2 2" xfId="38877" xr:uid="{00000000-0005-0000-0000-0000F7290000}"/>
    <cellStyle name="Input [yellow] 34 2 3" xfId="38878" xr:uid="{00000000-0005-0000-0000-0000F8290000}"/>
    <cellStyle name="Input [yellow] 34 3" xfId="38879" xr:uid="{00000000-0005-0000-0000-0000F9290000}"/>
    <cellStyle name="Input [yellow] 34 3 2" xfId="38880" xr:uid="{00000000-0005-0000-0000-0000FA290000}"/>
    <cellStyle name="Input [yellow] 34 3 3" xfId="38881" xr:uid="{00000000-0005-0000-0000-0000FB290000}"/>
    <cellStyle name="Input [yellow] 34 4" xfId="38882" xr:uid="{00000000-0005-0000-0000-0000FC290000}"/>
    <cellStyle name="Input [yellow] 34 4 2" xfId="38883" xr:uid="{00000000-0005-0000-0000-0000FD290000}"/>
    <cellStyle name="Input [yellow] 34 4 3" xfId="38884" xr:uid="{00000000-0005-0000-0000-0000FE290000}"/>
    <cellStyle name="Input [yellow] 34 5" xfId="38885" xr:uid="{00000000-0005-0000-0000-0000FF290000}"/>
    <cellStyle name="Input [yellow] 34 5 2" xfId="38886" xr:uid="{00000000-0005-0000-0000-0000002A0000}"/>
    <cellStyle name="Input [yellow] 34 5 3" xfId="38887" xr:uid="{00000000-0005-0000-0000-0000012A0000}"/>
    <cellStyle name="Input [yellow] 34 6" xfId="38888" xr:uid="{00000000-0005-0000-0000-0000022A0000}"/>
    <cellStyle name="Input [yellow] 34 6 2" xfId="38889" xr:uid="{00000000-0005-0000-0000-0000032A0000}"/>
    <cellStyle name="Input [yellow] 34 6 3" xfId="38890" xr:uid="{00000000-0005-0000-0000-0000042A0000}"/>
    <cellStyle name="Input [yellow] 34 7" xfId="38891" xr:uid="{00000000-0005-0000-0000-0000052A0000}"/>
    <cellStyle name="Input [yellow] 34 7 2" xfId="38892" xr:uid="{00000000-0005-0000-0000-0000062A0000}"/>
    <cellStyle name="Input [yellow] 34 7 3" xfId="38893" xr:uid="{00000000-0005-0000-0000-0000072A0000}"/>
    <cellStyle name="Input [yellow] 34 8" xfId="38894" xr:uid="{00000000-0005-0000-0000-0000082A0000}"/>
    <cellStyle name="Input [yellow] 34 8 2" xfId="38895" xr:uid="{00000000-0005-0000-0000-0000092A0000}"/>
    <cellStyle name="Input [yellow] 34 8 3" xfId="38896" xr:uid="{00000000-0005-0000-0000-00000A2A0000}"/>
    <cellStyle name="Input [yellow] 34 9" xfId="38897" xr:uid="{00000000-0005-0000-0000-00000B2A0000}"/>
    <cellStyle name="Input [yellow] 34 9 2" xfId="38898" xr:uid="{00000000-0005-0000-0000-00000C2A0000}"/>
    <cellStyle name="Input [yellow] 34 9 3" xfId="38899" xr:uid="{00000000-0005-0000-0000-00000D2A0000}"/>
    <cellStyle name="Input [yellow] 35" xfId="38900" xr:uid="{00000000-0005-0000-0000-00000E2A0000}"/>
    <cellStyle name="Input [yellow] 35 10" xfId="38901" xr:uid="{00000000-0005-0000-0000-00000F2A0000}"/>
    <cellStyle name="Input [yellow] 35 10 2" xfId="38902" xr:uid="{00000000-0005-0000-0000-0000102A0000}"/>
    <cellStyle name="Input [yellow] 35 10 3" xfId="38903" xr:uid="{00000000-0005-0000-0000-0000112A0000}"/>
    <cellStyle name="Input [yellow] 35 11" xfId="38904" xr:uid="{00000000-0005-0000-0000-0000122A0000}"/>
    <cellStyle name="Input [yellow] 35 11 2" xfId="38905" xr:uid="{00000000-0005-0000-0000-0000132A0000}"/>
    <cellStyle name="Input [yellow] 35 11 3" xfId="38906" xr:uid="{00000000-0005-0000-0000-0000142A0000}"/>
    <cellStyle name="Input [yellow] 35 12" xfId="38907" xr:uid="{00000000-0005-0000-0000-0000152A0000}"/>
    <cellStyle name="Input [yellow] 35 12 2" xfId="38908" xr:uid="{00000000-0005-0000-0000-0000162A0000}"/>
    <cellStyle name="Input [yellow] 35 12 3" xfId="38909" xr:uid="{00000000-0005-0000-0000-0000172A0000}"/>
    <cellStyle name="Input [yellow] 35 13" xfId="38910" xr:uid="{00000000-0005-0000-0000-0000182A0000}"/>
    <cellStyle name="Input [yellow] 35 13 2" xfId="38911" xr:uid="{00000000-0005-0000-0000-0000192A0000}"/>
    <cellStyle name="Input [yellow] 35 13 3" xfId="38912" xr:uid="{00000000-0005-0000-0000-00001A2A0000}"/>
    <cellStyle name="Input [yellow] 35 14" xfId="38913" xr:uid="{00000000-0005-0000-0000-00001B2A0000}"/>
    <cellStyle name="Input [yellow] 35 14 2" xfId="38914" xr:uid="{00000000-0005-0000-0000-00001C2A0000}"/>
    <cellStyle name="Input [yellow] 35 14 3" xfId="38915" xr:uid="{00000000-0005-0000-0000-00001D2A0000}"/>
    <cellStyle name="Input [yellow] 35 15" xfId="38916" xr:uid="{00000000-0005-0000-0000-00001E2A0000}"/>
    <cellStyle name="Input [yellow] 35 15 2" xfId="38917" xr:uid="{00000000-0005-0000-0000-00001F2A0000}"/>
    <cellStyle name="Input [yellow] 35 15 3" xfId="38918" xr:uid="{00000000-0005-0000-0000-0000202A0000}"/>
    <cellStyle name="Input [yellow] 35 16" xfId="38919" xr:uid="{00000000-0005-0000-0000-0000212A0000}"/>
    <cellStyle name="Input [yellow] 35 16 2" xfId="38920" xr:uid="{00000000-0005-0000-0000-0000222A0000}"/>
    <cellStyle name="Input [yellow] 35 16 3" xfId="38921" xr:uid="{00000000-0005-0000-0000-0000232A0000}"/>
    <cellStyle name="Input [yellow] 35 17" xfId="38922" xr:uid="{00000000-0005-0000-0000-0000242A0000}"/>
    <cellStyle name="Input [yellow] 35 17 2" xfId="38923" xr:uid="{00000000-0005-0000-0000-0000252A0000}"/>
    <cellStyle name="Input [yellow] 35 17 3" xfId="38924" xr:uid="{00000000-0005-0000-0000-0000262A0000}"/>
    <cellStyle name="Input [yellow] 35 18" xfId="38925" xr:uid="{00000000-0005-0000-0000-0000272A0000}"/>
    <cellStyle name="Input [yellow] 35 2" xfId="38926" xr:uid="{00000000-0005-0000-0000-0000282A0000}"/>
    <cellStyle name="Input [yellow] 35 2 2" xfId="38927" xr:uid="{00000000-0005-0000-0000-0000292A0000}"/>
    <cellStyle name="Input [yellow] 35 2 3" xfId="38928" xr:uid="{00000000-0005-0000-0000-00002A2A0000}"/>
    <cellStyle name="Input [yellow] 35 3" xfId="38929" xr:uid="{00000000-0005-0000-0000-00002B2A0000}"/>
    <cellStyle name="Input [yellow] 35 3 2" xfId="38930" xr:uid="{00000000-0005-0000-0000-00002C2A0000}"/>
    <cellStyle name="Input [yellow] 35 3 3" xfId="38931" xr:uid="{00000000-0005-0000-0000-00002D2A0000}"/>
    <cellStyle name="Input [yellow] 35 4" xfId="38932" xr:uid="{00000000-0005-0000-0000-00002E2A0000}"/>
    <cellStyle name="Input [yellow] 35 4 2" xfId="38933" xr:uid="{00000000-0005-0000-0000-00002F2A0000}"/>
    <cellStyle name="Input [yellow] 35 4 3" xfId="38934" xr:uid="{00000000-0005-0000-0000-0000302A0000}"/>
    <cellStyle name="Input [yellow] 35 5" xfId="38935" xr:uid="{00000000-0005-0000-0000-0000312A0000}"/>
    <cellStyle name="Input [yellow] 35 5 2" xfId="38936" xr:uid="{00000000-0005-0000-0000-0000322A0000}"/>
    <cellStyle name="Input [yellow] 35 5 3" xfId="38937" xr:uid="{00000000-0005-0000-0000-0000332A0000}"/>
    <cellStyle name="Input [yellow] 35 6" xfId="38938" xr:uid="{00000000-0005-0000-0000-0000342A0000}"/>
    <cellStyle name="Input [yellow] 35 6 2" xfId="38939" xr:uid="{00000000-0005-0000-0000-0000352A0000}"/>
    <cellStyle name="Input [yellow] 35 6 3" xfId="38940" xr:uid="{00000000-0005-0000-0000-0000362A0000}"/>
    <cellStyle name="Input [yellow] 35 7" xfId="38941" xr:uid="{00000000-0005-0000-0000-0000372A0000}"/>
    <cellStyle name="Input [yellow] 35 7 2" xfId="38942" xr:uid="{00000000-0005-0000-0000-0000382A0000}"/>
    <cellStyle name="Input [yellow] 35 7 3" xfId="38943" xr:uid="{00000000-0005-0000-0000-0000392A0000}"/>
    <cellStyle name="Input [yellow] 35 8" xfId="38944" xr:uid="{00000000-0005-0000-0000-00003A2A0000}"/>
    <cellStyle name="Input [yellow] 35 8 2" xfId="38945" xr:uid="{00000000-0005-0000-0000-00003B2A0000}"/>
    <cellStyle name="Input [yellow] 35 8 3" xfId="38946" xr:uid="{00000000-0005-0000-0000-00003C2A0000}"/>
    <cellStyle name="Input [yellow] 35 9" xfId="38947" xr:uid="{00000000-0005-0000-0000-00003D2A0000}"/>
    <cellStyle name="Input [yellow] 35 9 2" xfId="38948" xr:uid="{00000000-0005-0000-0000-00003E2A0000}"/>
    <cellStyle name="Input [yellow] 35 9 3" xfId="38949" xr:uid="{00000000-0005-0000-0000-00003F2A0000}"/>
    <cellStyle name="Input [yellow] 36" xfId="38950" xr:uid="{00000000-0005-0000-0000-0000402A0000}"/>
    <cellStyle name="Input [yellow] 36 10" xfId="38951" xr:uid="{00000000-0005-0000-0000-0000412A0000}"/>
    <cellStyle name="Input [yellow] 36 10 2" xfId="38952" xr:uid="{00000000-0005-0000-0000-0000422A0000}"/>
    <cellStyle name="Input [yellow] 36 10 3" xfId="38953" xr:uid="{00000000-0005-0000-0000-0000432A0000}"/>
    <cellStyle name="Input [yellow] 36 11" xfId="38954" xr:uid="{00000000-0005-0000-0000-0000442A0000}"/>
    <cellStyle name="Input [yellow] 36 11 2" xfId="38955" xr:uid="{00000000-0005-0000-0000-0000452A0000}"/>
    <cellStyle name="Input [yellow] 36 11 3" xfId="38956" xr:uid="{00000000-0005-0000-0000-0000462A0000}"/>
    <cellStyle name="Input [yellow] 36 12" xfId="38957" xr:uid="{00000000-0005-0000-0000-0000472A0000}"/>
    <cellStyle name="Input [yellow] 36 12 2" xfId="38958" xr:uid="{00000000-0005-0000-0000-0000482A0000}"/>
    <cellStyle name="Input [yellow] 36 12 3" xfId="38959" xr:uid="{00000000-0005-0000-0000-0000492A0000}"/>
    <cellStyle name="Input [yellow] 36 13" xfId="38960" xr:uid="{00000000-0005-0000-0000-00004A2A0000}"/>
    <cellStyle name="Input [yellow] 36 13 2" xfId="38961" xr:uid="{00000000-0005-0000-0000-00004B2A0000}"/>
    <cellStyle name="Input [yellow] 36 13 3" xfId="38962" xr:uid="{00000000-0005-0000-0000-00004C2A0000}"/>
    <cellStyle name="Input [yellow] 36 14" xfId="38963" xr:uid="{00000000-0005-0000-0000-00004D2A0000}"/>
    <cellStyle name="Input [yellow] 36 14 2" xfId="38964" xr:uid="{00000000-0005-0000-0000-00004E2A0000}"/>
    <cellStyle name="Input [yellow] 36 14 3" xfId="38965" xr:uid="{00000000-0005-0000-0000-00004F2A0000}"/>
    <cellStyle name="Input [yellow] 36 15" xfId="38966" xr:uid="{00000000-0005-0000-0000-0000502A0000}"/>
    <cellStyle name="Input [yellow] 36 15 2" xfId="38967" xr:uid="{00000000-0005-0000-0000-0000512A0000}"/>
    <cellStyle name="Input [yellow] 36 15 3" xfId="38968" xr:uid="{00000000-0005-0000-0000-0000522A0000}"/>
    <cellStyle name="Input [yellow] 36 16" xfId="38969" xr:uid="{00000000-0005-0000-0000-0000532A0000}"/>
    <cellStyle name="Input [yellow] 36 16 2" xfId="38970" xr:uid="{00000000-0005-0000-0000-0000542A0000}"/>
    <cellStyle name="Input [yellow] 36 16 3" xfId="38971" xr:uid="{00000000-0005-0000-0000-0000552A0000}"/>
    <cellStyle name="Input [yellow] 36 17" xfId="38972" xr:uid="{00000000-0005-0000-0000-0000562A0000}"/>
    <cellStyle name="Input [yellow] 36 17 2" xfId="38973" xr:uid="{00000000-0005-0000-0000-0000572A0000}"/>
    <cellStyle name="Input [yellow] 36 17 3" xfId="38974" xr:uid="{00000000-0005-0000-0000-0000582A0000}"/>
    <cellStyle name="Input [yellow] 36 18" xfId="38975" xr:uid="{00000000-0005-0000-0000-0000592A0000}"/>
    <cellStyle name="Input [yellow] 36 2" xfId="38976" xr:uid="{00000000-0005-0000-0000-00005A2A0000}"/>
    <cellStyle name="Input [yellow] 36 2 2" xfId="38977" xr:uid="{00000000-0005-0000-0000-00005B2A0000}"/>
    <cellStyle name="Input [yellow] 36 2 3" xfId="38978" xr:uid="{00000000-0005-0000-0000-00005C2A0000}"/>
    <cellStyle name="Input [yellow] 36 3" xfId="38979" xr:uid="{00000000-0005-0000-0000-00005D2A0000}"/>
    <cellStyle name="Input [yellow] 36 3 2" xfId="38980" xr:uid="{00000000-0005-0000-0000-00005E2A0000}"/>
    <cellStyle name="Input [yellow] 36 3 3" xfId="38981" xr:uid="{00000000-0005-0000-0000-00005F2A0000}"/>
    <cellStyle name="Input [yellow] 36 4" xfId="38982" xr:uid="{00000000-0005-0000-0000-0000602A0000}"/>
    <cellStyle name="Input [yellow] 36 4 2" xfId="38983" xr:uid="{00000000-0005-0000-0000-0000612A0000}"/>
    <cellStyle name="Input [yellow] 36 4 3" xfId="38984" xr:uid="{00000000-0005-0000-0000-0000622A0000}"/>
    <cellStyle name="Input [yellow] 36 5" xfId="38985" xr:uid="{00000000-0005-0000-0000-0000632A0000}"/>
    <cellStyle name="Input [yellow] 36 5 2" xfId="38986" xr:uid="{00000000-0005-0000-0000-0000642A0000}"/>
    <cellStyle name="Input [yellow] 36 5 3" xfId="38987" xr:uid="{00000000-0005-0000-0000-0000652A0000}"/>
    <cellStyle name="Input [yellow] 36 6" xfId="38988" xr:uid="{00000000-0005-0000-0000-0000662A0000}"/>
    <cellStyle name="Input [yellow] 36 6 2" xfId="38989" xr:uid="{00000000-0005-0000-0000-0000672A0000}"/>
    <cellStyle name="Input [yellow] 36 6 3" xfId="38990" xr:uid="{00000000-0005-0000-0000-0000682A0000}"/>
    <cellStyle name="Input [yellow] 36 7" xfId="38991" xr:uid="{00000000-0005-0000-0000-0000692A0000}"/>
    <cellStyle name="Input [yellow] 36 7 2" xfId="38992" xr:uid="{00000000-0005-0000-0000-00006A2A0000}"/>
    <cellStyle name="Input [yellow] 36 7 3" xfId="38993" xr:uid="{00000000-0005-0000-0000-00006B2A0000}"/>
    <cellStyle name="Input [yellow] 36 8" xfId="38994" xr:uid="{00000000-0005-0000-0000-00006C2A0000}"/>
    <cellStyle name="Input [yellow] 36 8 2" xfId="38995" xr:uid="{00000000-0005-0000-0000-00006D2A0000}"/>
    <cellStyle name="Input [yellow] 36 8 3" xfId="38996" xr:uid="{00000000-0005-0000-0000-00006E2A0000}"/>
    <cellStyle name="Input [yellow] 36 9" xfId="38997" xr:uid="{00000000-0005-0000-0000-00006F2A0000}"/>
    <cellStyle name="Input [yellow] 36 9 2" xfId="38998" xr:uid="{00000000-0005-0000-0000-0000702A0000}"/>
    <cellStyle name="Input [yellow] 36 9 3" xfId="38999" xr:uid="{00000000-0005-0000-0000-0000712A0000}"/>
    <cellStyle name="Input [yellow] 37" xfId="39000" xr:uid="{00000000-0005-0000-0000-0000722A0000}"/>
    <cellStyle name="Input [yellow] 37 10" xfId="39001" xr:uid="{00000000-0005-0000-0000-0000732A0000}"/>
    <cellStyle name="Input [yellow] 37 10 2" xfId="39002" xr:uid="{00000000-0005-0000-0000-0000742A0000}"/>
    <cellStyle name="Input [yellow] 37 10 3" xfId="39003" xr:uid="{00000000-0005-0000-0000-0000752A0000}"/>
    <cellStyle name="Input [yellow] 37 11" xfId="39004" xr:uid="{00000000-0005-0000-0000-0000762A0000}"/>
    <cellStyle name="Input [yellow] 37 11 2" xfId="39005" xr:uid="{00000000-0005-0000-0000-0000772A0000}"/>
    <cellStyle name="Input [yellow] 37 11 3" xfId="39006" xr:uid="{00000000-0005-0000-0000-0000782A0000}"/>
    <cellStyle name="Input [yellow] 37 12" xfId="39007" xr:uid="{00000000-0005-0000-0000-0000792A0000}"/>
    <cellStyle name="Input [yellow] 37 12 2" xfId="39008" xr:uid="{00000000-0005-0000-0000-00007A2A0000}"/>
    <cellStyle name="Input [yellow] 37 12 3" xfId="39009" xr:uid="{00000000-0005-0000-0000-00007B2A0000}"/>
    <cellStyle name="Input [yellow] 37 13" xfId="39010" xr:uid="{00000000-0005-0000-0000-00007C2A0000}"/>
    <cellStyle name="Input [yellow] 37 13 2" xfId="39011" xr:uid="{00000000-0005-0000-0000-00007D2A0000}"/>
    <cellStyle name="Input [yellow] 37 13 3" xfId="39012" xr:uid="{00000000-0005-0000-0000-00007E2A0000}"/>
    <cellStyle name="Input [yellow] 37 14" xfId="39013" xr:uid="{00000000-0005-0000-0000-00007F2A0000}"/>
    <cellStyle name="Input [yellow] 37 14 2" xfId="39014" xr:uid="{00000000-0005-0000-0000-0000802A0000}"/>
    <cellStyle name="Input [yellow] 37 14 3" xfId="39015" xr:uid="{00000000-0005-0000-0000-0000812A0000}"/>
    <cellStyle name="Input [yellow] 37 15" xfId="39016" xr:uid="{00000000-0005-0000-0000-0000822A0000}"/>
    <cellStyle name="Input [yellow] 37 15 2" xfId="39017" xr:uid="{00000000-0005-0000-0000-0000832A0000}"/>
    <cellStyle name="Input [yellow] 37 15 3" xfId="39018" xr:uid="{00000000-0005-0000-0000-0000842A0000}"/>
    <cellStyle name="Input [yellow] 37 16" xfId="39019" xr:uid="{00000000-0005-0000-0000-0000852A0000}"/>
    <cellStyle name="Input [yellow] 37 16 2" xfId="39020" xr:uid="{00000000-0005-0000-0000-0000862A0000}"/>
    <cellStyle name="Input [yellow] 37 16 3" xfId="39021" xr:uid="{00000000-0005-0000-0000-0000872A0000}"/>
    <cellStyle name="Input [yellow] 37 17" xfId="39022" xr:uid="{00000000-0005-0000-0000-0000882A0000}"/>
    <cellStyle name="Input [yellow] 37 17 2" xfId="39023" xr:uid="{00000000-0005-0000-0000-0000892A0000}"/>
    <cellStyle name="Input [yellow] 37 17 3" xfId="39024" xr:uid="{00000000-0005-0000-0000-00008A2A0000}"/>
    <cellStyle name="Input [yellow] 37 18" xfId="39025" xr:uid="{00000000-0005-0000-0000-00008B2A0000}"/>
    <cellStyle name="Input [yellow] 37 2" xfId="39026" xr:uid="{00000000-0005-0000-0000-00008C2A0000}"/>
    <cellStyle name="Input [yellow] 37 2 2" xfId="39027" xr:uid="{00000000-0005-0000-0000-00008D2A0000}"/>
    <cellStyle name="Input [yellow] 37 2 3" xfId="39028" xr:uid="{00000000-0005-0000-0000-00008E2A0000}"/>
    <cellStyle name="Input [yellow] 37 3" xfId="39029" xr:uid="{00000000-0005-0000-0000-00008F2A0000}"/>
    <cellStyle name="Input [yellow] 37 3 2" xfId="39030" xr:uid="{00000000-0005-0000-0000-0000902A0000}"/>
    <cellStyle name="Input [yellow] 37 3 3" xfId="39031" xr:uid="{00000000-0005-0000-0000-0000912A0000}"/>
    <cellStyle name="Input [yellow] 37 4" xfId="39032" xr:uid="{00000000-0005-0000-0000-0000922A0000}"/>
    <cellStyle name="Input [yellow] 37 4 2" xfId="39033" xr:uid="{00000000-0005-0000-0000-0000932A0000}"/>
    <cellStyle name="Input [yellow] 37 4 3" xfId="39034" xr:uid="{00000000-0005-0000-0000-0000942A0000}"/>
    <cellStyle name="Input [yellow] 37 5" xfId="39035" xr:uid="{00000000-0005-0000-0000-0000952A0000}"/>
    <cellStyle name="Input [yellow] 37 5 2" xfId="39036" xr:uid="{00000000-0005-0000-0000-0000962A0000}"/>
    <cellStyle name="Input [yellow] 37 5 3" xfId="39037" xr:uid="{00000000-0005-0000-0000-0000972A0000}"/>
    <cellStyle name="Input [yellow] 37 6" xfId="39038" xr:uid="{00000000-0005-0000-0000-0000982A0000}"/>
    <cellStyle name="Input [yellow] 37 6 2" xfId="39039" xr:uid="{00000000-0005-0000-0000-0000992A0000}"/>
    <cellStyle name="Input [yellow] 37 6 3" xfId="39040" xr:uid="{00000000-0005-0000-0000-00009A2A0000}"/>
    <cellStyle name="Input [yellow] 37 7" xfId="39041" xr:uid="{00000000-0005-0000-0000-00009B2A0000}"/>
    <cellStyle name="Input [yellow] 37 7 2" xfId="39042" xr:uid="{00000000-0005-0000-0000-00009C2A0000}"/>
    <cellStyle name="Input [yellow] 37 7 3" xfId="39043" xr:uid="{00000000-0005-0000-0000-00009D2A0000}"/>
    <cellStyle name="Input [yellow] 37 8" xfId="39044" xr:uid="{00000000-0005-0000-0000-00009E2A0000}"/>
    <cellStyle name="Input [yellow] 37 8 2" xfId="39045" xr:uid="{00000000-0005-0000-0000-00009F2A0000}"/>
    <cellStyle name="Input [yellow] 37 8 3" xfId="39046" xr:uid="{00000000-0005-0000-0000-0000A02A0000}"/>
    <cellStyle name="Input [yellow] 37 9" xfId="39047" xr:uid="{00000000-0005-0000-0000-0000A12A0000}"/>
    <cellStyle name="Input [yellow] 37 9 2" xfId="39048" xr:uid="{00000000-0005-0000-0000-0000A22A0000}"/>
    <cellStyle name="Input [yellow] 37 9 3" xfId="39049" xr:uid="{00000000-0005-0000-0000-0000A32A0000}"/>
    <cellStyle name="Input [yellow] 38" xfId="39050" xr:uid="{00000000-0005-0000-0000-0000A42A0000}"/>
    <cellStyle name="Input [yellow] 38 10" xfId="39051" xr:uid="{00000000-0005-0000-0000-0000A52A0000}"/>
    <cellStyle name="Input [yellow] 38 10 2" xfId="39052" xr:uid="{00000000-0005-0000-0000-0000A62A0000}"/>
    <cellStyle name="Input [yellow] 38 10 3" xfId="39053" xr:uid="{00000000-0005-0000-0000-0000A72A0000}"/>
    <cellStyle name="Input [yellow] 38 11" xfId="39054" xr:uid="{00000000-0005-0000-0000-0000A82A0000}"/>
    <cellStyle name="Input [yellow] 38 11 2" xfId="39055" xr:uid="{00000000-0005-0000-0000-0000A92A0000}"/>
    <cellStyle name="Input [yellow] 38 11 3" xfId="39056" xr:uid="{00000000-0005-0000-0000-0000AA2A0000}"/>
    <cellStyle name="Input [yellow] 38 12" xfId="39057" xr:uid="{00000000-0005-0000-0000-0000AB2A0000}"/>
    <cellStyle name="Input [yellow] 38 12 2" xfId="39058" xr:uid="{00000000-0005-0000-0000-0000AC2A0000}"/>
    <cellStyle name="Input [yellow] 38 12 3" xfId="39059" xr:uid="{00000000-0005-0000-0000-0000AD2A0000}"/>
    <cellStyle name="Input [yellow] 38 13" xfId="39060" xr:uid="{00000000-0005-0000-0000-0000AE2A0000}"/>
    <cellStyle name="Input [yellow] 38 13 2" xfId="39061" xr:uid="{00000000-0005-0000-0000-0000AF2A0000}"/>
    <cellStyle name="Input [yellow] 38 13 3" xfId="39062" xr:uid="{00000000-0005-0000-0000-0000B02A0000}"/>
    <cellStyle name="Input [yellow] 38 14" xfId="39063" xr:uid="{00000000-0005-0000-0000-0000B12A0000}"/>
    <cellStyle name="Input [yellow] 38 14 2" xfId="39064" xr:uid="{00000000-0005-0000-0000-0000B22A0000}"/>
    <cellStyle name="Input [yellow] 38 14 3" xfId="39065" xr:uid="{00000000-0005-0000-0000-0000B32A0000}"/>
    <cellStyle name="Input [yellow] 38 15" xfId="39066" xr:uid="{00000000-0005-0000-0000-0000B42A0000}"/>
    <cellStyle name="Input [yellow] 38 15 2" xfId="39067" xr:uid="{00000000-0005-0000-0000-0000B52A0000}"/>
    <cellStyle name="Input [yellow] 38 15 3" xfId="39068" xr:uid="{00000000-0005-0000-0000-0000B62A0000}"/>
    <cellStyle name="Input [yellow] 38 16" xfId="39069" xr:uid="{00000000-0005-0000-0000-0000B72A0000}"/>
    <cellStyle name="Input [yellow] 38 16 2" xfId="39070" xr:uid="{00000000-0005-0000-0000-0000B82A0000}"/>
    <cellStyle name="Input [yellow] 38 16 3" xfId="39071" xr:uid="{00000000-0005-0000-0000-0000B92A0000}"/>
    <cellStyle name="Input [yellow] 38 17" xfId="39072" xr:uid="{00000000-0005-0000-0000-0000BA2A0000}"/>
    <cellStyle name="Input [yellow] 38 17 2" xfId="39073" xr:uid="{00000000-0005-0000-0000-0000BB2A0000}"/>
    <cellStyle name="Input [yellow] 38 17 3" xfId="39074" xr:uid="{00000000-0005-0000-0000-0000BC2A0000}"/>
    <cellStyle name="Input [yellow] 38 18" xfId="39075" xr:uid="{00000000-0005-0000-0000-0000BD2A0000}"/>
    <cellStyle name="Input [yellow] 38 2" xfId="39076" xr:uid="{00000000-0005-0000-0000-0000BE2A0000}"/>
    <cellStyle name="Input [yellow] 38 2 2" xfId="39077" xr:uid="{00000000-0005-0000-0000-0000BF2A0000}"/>
    <cellStyle name="Input [yellow] 38 2 3" xfId="39078" xr:uid="{00000000-0005-0000-0000-0000C02A0000}"/>
    <cellStyle name="Input [yellow] 38 3" xfId="39079" xr:uid="{00000000-0005-0000-0000-0000C12A0000}"/>
    <cellStyle name="Input [yellow] 38 3 2" xfId="39080" xr:uid="{00000000-0005-0000-0000-0000C22A0000}"/>
    <cellStyle name="Input [yellow] 38 3 3" xfId="39081" xr:uid="{00000000-0005-0000-0000-0000C32A0000}"/>
    <cellStyle name="Input [yellow] 38 4" xfId="39082" xr:uid="{00000000-0005-0000-0000-0000C42A0000}"/>
    <cellStyle name="Input [yellow] 38 4 2" xfId="39083" xr:uid="{00000000-0005-0000-0000-0000C52A0000}"/>
    <cellStyle name="Input [yellow] 38 4 3" xfId="39084" xr:uid="{00000000-0005-0000-0000-0000C62A0000}"/>
    <cellStyle name="Input [yellow] 38 5" xfId="39085" xr:uid="{00000000-0005-0000-0000-0000C72A0000}"/>
    <cellStyle name="Input [yellow] 38 5 2" xfId="39086" xr:uid="{00000000-0005-0000-0000-0000C82A0000}"/>
    <cellStyle name="Input [yellow] 38 5 3" xfId="39087" xr:uid="{00000000-0005-0000-0000-0000C92A0000}"/>
    <cellStyle name="Input [yellow] 38 6" xfId="39088" xr:uid="{00000000-0005-0000-0000-0000CA2A0000}"/>
    <cellStyle name="Input [yellow] 38 6 2" xfId="39089" xr:uid="{00000000-0005-0000-0000-0000CB2A0000}"/>
    <cellStyle name="Input [yellow] 38 6 3" xfId="39090" xr:uid="{00000000-0005-0000-0000-0000CC2A0000}"/>
    <cellStyle name="Input [yellow] 38 7" xfId="39091" xr:uid="{00000000-0005-0000-0000-0000CD2A0000}"/>
    <cellStyle name="Input [yellow] 38 7 2" xfId="39092" xr:uid="{00000000-0005-0000-0000-0000CE2A0000}"/>
    <cellStyle name="Input [yellow] 38 7 3" xfId="39093" xr:uid="{00000000-0005-0000-0000-0000CF2A0000}"/>
    <cellStyle name="Input [yellow] 38 8" xfId="39094" xr:uid="{00000000-0005-0000-0000-0000D02A0000}"/>
    <cellStyle name="Input [yellow] 38 8 2" xfId="39095" xr:uid="{00000000-0005-0000-0000-0000D12A0000}"/>
    <cellStyle name="Input [yellow] 38 8 3" xfId="39096" xr:uid="{00000000-0005-0000-0000-0000D22A0000}"/>
    <cellStyle name="Input [yellow] 38 9" xfId="39097" xr:uid="{00000000-0005-0000-0000-0000D32A0000}"/>
    <cellStyle name="Input [yellow] 38 9 2" xfId="39098" xr:uid="{00000000-0005-0000-0000-0000D42A0000}"/>
    <cellStyle name="Input [yellow] 38 9 3" xfId="39099" xr:uid="{00000000-0005-0000-0000-0000D52A0000}"/>
    <cellStyle name="Input [yellow] 39" xfId="39100" xr:uid="{00000000-0005-0000-0000-0000D62A0000}"/>
    <cellStyle name="Input [yellow] 39 10" xfId="39101" xr:uid="{00000000-0005-0000-0000-0000D72A0000}"/>
    <cellStyle name="Input [yellow] 39 10 2" xfId="39102" xr:uid="{00000000-0005-0000-0000-0000D82A0000}"/>
    <cellStyle name="Input [yellow] 39 10 3" xfId="39103" xr:uid="{00000000-0005-0000-0000-0000D92A0000}"/>
    <cellStyle name="Input [yellow] 39 11" xfId="39104" xr:uid="{00000000-0005-0000-0000-0000DA2A0000}"/>
    <cellStyle name="Input [yellow] 39 11 2" xfId="39105" xr:uid="{00000000-0005-0000-0000-0000DB2A0000}"/>
    <cellStyle name="Input [yellow] 39 11 3" xfId="39106" xr:uid="{00000000-0005-0000-0000-0000DC2A0000}"/>
    <cellStyle name="Input [yellow] 39 12" xfId="39107" xr:uid="{00000000-0005-0000-0000-0000DD2A0000}"/>
    <cellStyle name="Input [yellow] 39 12 2" xfId="39108" xr:uid="{00000000-0005-0000-0000-0000DE2A0000}"/>
    <cellStyle name="Input [yellow] 39 12 3" xfId="39109" xr:uid="{00000000-0005-0000-0000-0000DF2A0000}"/>
    <cellStyle name="Input [yellow] 39 13" xfId="39110" xr:uid="{00000000-0005-0000-0000-0000E02A0000}"/>
    <cellStyle name="Input [yellow] 39 13 2" xfId="39111" xr:uid="{00000000-0005-0000-0000-0000E12A0000}"/>
    <cellStyle name="Input [yellow] 39 13 3" xfId="39112" xr:uid="{00000000-0005-0000-0000-0000E22A0000}"/>
    <cellStyle name="Input [yellow] 39 14" xfId="39113" xr:uid="{00000000-0005-0000-0000-0000E32A0000}"/>
    <cellStyle name="Input [yellow] 39 14 2" xfId="39114" xr:uid="{00000000-0005-0000-0000-0000E42A0000}"/>
    <cellStyle name="Input [yellow] 39 14 3" xfId="39115" xr:uid="{00000000-0005-0000-0000-0000E52A0000}"/>
    <cellStyle name="Input [yellow] 39 15" xfId="39116" xr:uid="{00000000-0005-0000-0000-0000E62A0000}"/>
    <cellStyle name="Input [yellow] 39 15 2" xfId="39117" xr:uid="{00000000-0005-0000-0000-0000E72A0000}"/>
    <cellStyle name="Input [yellow] 39 15 3" xfId="39118" xr:uid="{00000000-0005-0000-0000-0000E82A0000}"/>
    <cellStyle name="Input [yellow] 39 16" xfId="39119" xr:uid="{00000000-0005-0000-0000-0000E92A0000}"/>
    <cellStyle name="Input [yellow] 39 16 2" xfId="39120" xr:uid="{00000000-0005-0000-0000-0000EA2A0000}"/>
    <cellStyle name="Input [yellow] 39 16 3" xfId="39121" xr:uid="{00000000-0005-0000-0000-0000EB2A0000}"/>
    <cellStyle name="Input [yellow] 39 17" xfId="39122" xr:uid="{00000000-0005-0000-0000-0000EC2A0000}"/>
    <cellStyle name="Input [yellow] 39 17 2" xfId="39123" xr:uid="{00000000-0005-0000-0000-0000ED2A0000}"/>
    <cellStyle name="Input [yellow] 39 17 3" xfId="39124" xr:uid="{00000000-0005-0000-0000-0000EE2A0000}"/>
    <cellStyle name="Input [yellow] 39 18" xfId="39125" xr:uid="{00000000-0005-0000-0000-0000EF2A0000}"/>
    <cellStyle name="Input [yellow] 39 2" xfId="39126" xr:uid="{00000000-0005-0000-0000-0000F02A0000}"/>
    <cellStyle name="Input [yellow] 39 2 2" xfId="39127" xr:uid="{00000000-0005-0000-0000-0000F12A0000}"/>
    <cellStyle name="Input [yellow] 39 2 3" xfId="39128" xr:uid="{00000000-0005-0000-0000-0000F22A0000}"/>
    <cellStyle name="Input [yellow] 39 3" xfId="39129" xr:uid="{00000000-0005-0000-0000-0000F32A0000}"/>
    <cellStyle name="Input [yellow] 39 3 2" xfId="39130" xr:uid="{00000000-0005-0000-0000-0000F42A0000}"/>
    <cellStyle name="Input [yellow] 39 3 3" xfId="39131" xr:uid="{00000000-0005-0000-0000-0000F52A0000}"/>
    <cellStyle name="Input [yellow] 39 4" xfId="39132" xr:uid="{00000000-0005-0000-0000-0000F62A0000}"/>
    <cellStyle name="Input [yellow] 39 4 2" xfId="39133" xr:uid="{00000000-0005-0000-0000-0000F72A0000}"/>
    <cellStyle name="Input [yellow] 39 4 3" xfId="39134" xr:uid="{00000000-0005-0000-0000-0000F82A0000}"/>
    <cellStyle name="Input [yellow] 39 5" xfId="39135" xr:uid="{00000000-0005-0000-0000-0000F92A0000}"/>
    <cellStyle name="Input [yellow] 39 5 2" xfId="39136" xr:uid="{00000000-0005-0000-0000-0000FA2A0000}"/>
    <cellStyle name="Input [yellow] 39 5 3" xfId="39137" xr:uid="{00000000-0005-0000-0000-0000FB2A0000}"/>
    <cellStyle name="Input [yellow] 39 6" xfId="39138" xr:uid="{00000000-0005-0000-0000-0000FC2A0000}"/>
    <cellStyle name="Input [yellow] 39 6 2" xfId="39139" xr:uid="{00000000-0005-0000-0000-0000FD2A0000}"/>
    <cellStyle name="Input [yellow] 39 6 3" xfId="39140" xr:uid="{00000000-0005-0000-0000-0000FE2A0000}"/>
    <cellStyle name="Input [yellow] 39 7" xfId="39141" xr:uid="{00000000-0005-0000-0000-0000FF2A0000}"/>
    <cellStyle name="Input [yellow] 39 7 2" xfId="39142" xr:uid="{00000000-0005-0000-0000-0000002B0000}"/>
    <cellStyle name="Input [yellow] 39 7 3" xfId="39143" xr:uid="{00000000-0005-0000-0000-0000012B0000}"/>
    <cellStyle name="Input [yellow] 39 8" xfId="39144" xr:uid="{00000000-0005-0000-0000-0000022B0000}"/>
    <cellStyle name="Input [yellow] 39 8 2" xfId="39145" xr:uid="{00000000-0005-0000-0000-0000032B0000}"/>
    <cellStyle name="Input [yellow] 39 8 3" xfId="39146" xr:uid="{00000000-0005-0000-0000-0000042B0000}"/>
    <cellStyle name="Input [yellow] 39 9" xfId="39147" xr:uid="{00000000-0005-0000-0000-0000052B0000}"/>
    <cellStyle name="Input [yellow] 39 9 2" xfId="39148" xr:uid="{00000000-0005-0000-0000-0000062B0000}"/>
    <cellStyle name="Input [yellow] 39 9 3" xfId="39149" xr:uid="{00000000-0005-0000-0000-0000072B0000}"/>
    <cellStyle name="Input [yellow] 4" xfId="39150" xr:uid="{00000000-0005-0000-0000-0000082B0000}"/>
    <cellStyle name="Input [yellow] 4 10" xfId="39151" xr:uid="{00000000-0005-0000-0000-0000092B0000}"/>
    <cellStyle name="Input [yellow] 4 10 2" xfId="39152" xr:uid="{00000000-0005-0000-0000-00000A2B0000}"/>
    <cellStyle name="Input [yellow] 4 10 3" xfId="39153" xr:uid="{00000000-0005-0000-0000-00000B2B0000}"/>
    <cellStyle name="Input [yellow] 4 11" xfId="39154" xr:uid="{00000000-0005-0000-0000-00000C2B0000}"/>
    <cellStyle name="Input [yellow] 4 11 2" xfId="39155" xr:uid="{00000000-0005-0000-0000-00000D2B0000}"/>
    <cellStyle name="Input [yellow] 4 11 3" xfId="39156" xr:uid="{00000000-0005-0000-0000-00000E2B0000}"/>
    <cellStyle name="Input [yellow] 4 12" xfId="39157" xr:uid="{00000000-0005-0000-0000-00000F2B0000}"/>
    <cellStyle name="Input [yellow] 4 12 2" xfId="39158" xr:uid="{00000000-0005-0000-0000-0000102B0000}"/>
    <cellStyle name="Input [yellow] 4 12 3" xfId="39159" xr:uid="{00000000-0005-0000-0000-0000112B0000}"/>
    <cellStyle name="Input [yellow] 4 13" xfId="39160" xr:uid="{00000000-0005-0000-0000-0000122B0000}"/>
    <cellStyle name="Input [yellow] 4 13 2" xfId="39161" xr:uid="{00000000-0005-0000-0000-0000132B0000}"/>
    <cellStyle name="Input [yellow] 4 13 3" xfId="39162" xr:uid="{00000000-0005-0000-0000-0000142B0000}"/>
    <cellStyle name="Input [yellow] 4 14" xfId="39163" xr:uid="{00000000-0005-0000-0000-0000152B0000}"/>
    <cellStyle name="Input [yellow] 4 14 2" xfId="39164" xr:uid="{00000000-0005-0000-0000-0000162B0000}"/>
    <cellStyle name="Input [yellow] 4 14 3" xfId="39165" xr:uid="{00000000-0005-0000-0000-0000172B0000}"/>
    <cellStyle name="Input [yellow] 4 15" xfId="39166" xr:uid="{00000000-0005-0000-0000-0000182B0000}"/>
    <cellStyle name="Input [yellow] 4 15 2" xfId="39167" xr:uid="{00000000-0005-0000-0000-0000192B0000}"/>
    <cellStyle name="Input [yellow] 4 15 3" xfId="39168" xr:uid="{00000000-0005-0000-0000-00001A2B0000}"/>
    <cellStyle name="Input [yellow] 4 16" xfId="39169" xr:uid="{00000000-0005-0000-0000-00001B2B0000}"/>
    <cellStyle name="Input [yellow] 4 16 2" xfId="39170" xr:uid="{00000000-0005-0000-0000-00001C2B0000}"/>
    <cellStyle name="Input [yellow] 4 16 3" xfId="39171" xr:uid="{00000000-0005-0000-0000-00001D2B0000}"/>
    <cellStyle name="Input [yellow] 4 17" xfId="39172" xr:uid="{00000000-0005-0000-0000-00001E2B0000}"/>
    <cellStyle name="Input [yellow] 4 17 2" xfId="39173" xr:uid="{00000000-0005-0000-0000-00001F2B0000}"/>
    <cellStyle name="Input [yellow] 4 17 3" xfId="39174" xr:uid="{00000000-0005-0000-0000-0000202B0000}"/>
    <cellStyle name="Input [yellow] 4 18" xfId="39175" xr:uid="{00000000-0005-0000-0000-0000212B0000}"/>
    <cellStyle name="Input [yellow] 4 2" xfId="39176" xr:uid="{00000000-0005-0000-0000-0000222B0000}"/>
    <cellStyle name="Input [yellow] 4 2 2" xfId="39177" xr:uid="{00000000-0005-0000-0000-0000232B0000}"/>
    <cellStyle name="Input [yellow] 4 2 3" xfId="39178" xr:uid="{00000000-0005-0000-0000-0000242B0000}"/>
    <cellStyle name="Input [yellow] 4 3" xfId="39179" xr:uid="{00000000-0005-0000-0000-0000252B0000}"/>
    <cellStyle name="Input [yellow] 4 3 2" xfId="39180" xr:uid="{00000000-0005-0000-0000-0000262B0000}"/>
    <cellStyle name="Input [yellow] 4 3 3" xfId="39181" xr:uid="{00000000-0005-0000-0000-0000272B0000}"/>
    <cellStyle name="Input [yellow] 4 4" xfId="39182" xr:uid="{00000000-0005-0000-0000-0000282B0000}"/>
    <cellStyle name="Input [yellow] 4 4 2" xfId="39183" xr:uid="{00000000-0005-0000-0000-0000292B0000}"/>
    <cellStyle name="Input [yellow] 4 4 3" xfId="39184" xr:uid="{00000000-0005-0000-0000-00002A2B0000}"/>
    <cellStyle name="Input [yellow] 4 5" xfId="39185" xr:uid="{00000000-0005-0000-0000-00002B2B0000}"/>
    <cellStyle name="Input [yellow] 4 5 2" xfId="39186" xr:uid="{00000000-0005-0000-0000-00002C2B0000}"/>
    <cellStyle name="Input [yellow] 4 5 3" xfId="39187" xr:uid="{00000000-0005-0000-0000-00002D2B0000}"/>
    <cellStyle name="Input [yellow] 4 6" xfId="39188" xr:uid="{00000000-0005-0000-0000-00002E2B0000}"/>
    <cellStyle name="Input [yellow] 4 6 2" xfId="39189" xr:uid="{00000000-0005-0000-0000-00002F2B0000}"/>
    <cellStyle name="Input [yellow] 4 6 3" xfId="39190" xr:uid="{00000000-0005-0000-0000-0000302B0000}"/>
    <cellStyle name="Input [yellow] 4 7" xfId="39191" xr:uid="{00000000-0005-0000-0000-0000312B0000}"/>
    <cellStyle name="Input [yellow] 4 7 2" xfId="39192" xr:uid="{00000000-0005-0000-0000-0000322B0000}"/>
    <cellStyle name="Input [yellow] 4 7 3" xfId="39193" xr:uid="{00000000-0005-0000-0000-0000332B0000}"/>
    <cellStyle name="Input [yellow] 4 8" xfId="39194" xr:uid="{00000000-0005-0000-0000-0000342B0000}"/>
    <cellStyle name="Input [yellow] 4 8 2" xfId="39195" xr:uid="{00000000-0005-0000-0000-0000352B0000}"/>
    <cellStyle name="Input [yellow] 4 8 3" xfId="39196" xr:uid="{00000000-0005-0000-0000-0000362B0000}"/>
    <cellStyle name="Input [yellow] 4 9" xfId="39197" xr:uid="{00000000-0005-0000-0000-0000372B0000}"/>
    <cellStyle name="Input [yellow] 4 9 2" xfId="39198" xr:uid="{00000000-0005-0000-0000-0000382B0000}"/>
    <cellStyle name="Input [yellow] 4 9 3" xfId="39199" xr:uid="{00000000-0005-0000-0000-0000392B0000}"/>
    <cellStyle name="Input [yellow] 40" xfId="39200" xr:uid="{00000000-0005-0000-0000-00003A2B0000}"/>
    <cellStyle name="Input [yellow] 5" xfId="39201" xr:uid="{00000000-0005-0000-0000-00003B2B0000}"/>
    <cellStyle name="Input [yellow] 5 10" xfId="39202" xr:uid="{00000000-0005-0000-0000-00003C2B0000}"/>
    <cellStyle name="Input [yellow] 5 10 2" xfId="39203" xr:uid="{00000000-0005-0000-0000-00003D2B0000}"/>
    <cellStyle name="Input [yellow] 5 10 3" xfId="39204" xr:uid="{00000000-0005-0000-0000-00003E2B0000}"/>
    <cellStyle name="Input [yellow] 5 11" xfId="39205" xr:uid="{00000000-0005-0000-0000-00003F2B0000}"/>
    <cellStyle name="Input [yellow] 5 11 2" xfId="39206" xr:uid="{00000000-0005-0000-0000-0000402B0000}"/>
    <cellStyle name="Input [yellow] 5 11 3" xfId="39207" xr:uid="{00000000-0005-0000-0000-0000412B0000}"/>
    <cellStyle name="Input [yellow] 5 12" xfId="39208" xr:uid="{00000000-0005-0000-0000-0000422B0000}"/>
    <cellStyle name="Input [yellow] 5 12 2" xfId="39209" xr:uid="{00000000-0005-0000-0000-0000432B0000}"/>
    <cellStyle name="Input [yellow] 5 12 3" xfId="39210" xr:uid="{00000000-0005-0000-0000-0000442B0000}"/>
    <cellStyle name="Input [yellow] 5 13" xfId="39211" xr:uid="{00000000-0005-0000-0000-0000452B0000}"/>
    <cellStyle name="Input [yellow] 5 13 2" xfId="39212" xr:uid="{00000000-0005-0000-0000-0000462B0000}"/>
    <cellStyle name="Input [yellow] 5 13 3" xfId="39213" xr:uid="{00000000-0005-0000-0000-0000472B0000}"/>
    <cellStyle name="Input [yellow] 5 14" xfId="39214" xr:uid="{00000000-0005-0000-0000-0000482B0000}"/>
    <cellStyle name="Input [yellow] 5 14 2" xfId="39215" xr:uid="{00000000-0005-0000-0000-0000492B0000}"/>
    <cellStyle name="Input [yellow] 5 14 3" xfId="39216" xr:uid="{00000000-0005-0000-0000-00004A2B0000}"/>
    <cellStyle name="Input [yellow] 5 15" xfId="39217" xr:uid="{00000000-0005-0000-0000-00004B2B0000}"/>
    <cellStyle name="Input [yellow] 5 15 2" xfId="39218" xr:uid="{00000000-0005-0000-0000-00004C2B0000}"/>
    <cellStyle name="Input [yellow] 5 15 3" xfId="39219" xr:uid="{00000000-0005-0000-0000-00004D2B0000}"/>
    <cellStyle name="Input [yellow] 5 16" xfId="39220" xr:uid="{00000000-0005-0000-0000-00004E2B0000}"/>
    <cellStyle name="Input [yellow] 5 16 2" xfId="39221" xr:uid="{00000000-0005-0000-0000-00004F2B0000}"/>
    <cellStyle name="Input [yellow] 5 16 3" xfId="39222" xr:uid="{00000000-0005-0000-0000-0000502B0000}"/>
    <cellStyle name="Input [yellow] 5 17" xfId="39223" xr:uid="{00000000-0005-0000-0000-0000512B0000}"/>
    <cellStyle name="Input [yellow] 5 17 2" xfId="39224" xr:uid="{00000000-0005-0000-0000-0000522B0000}"/>
    <cellStyle name="Input [yellow] 5 17 3" xfId="39225" xr:uid="{00000000-0005-0000-0000-0000532B0000}"/>
    <cellStyle name="Input [yellow] 5 18" xfId="39226" xr:uid="{00000000-0005-0000-0000-0000542B0000}"/>
    <cellStyle name="Input [yellow] 5 2" xfId="39227" xr:uid="{00000000-0005-0000-0000-0000552B0000}"/>
    <cellStyle name="Input [yellow] 5 2 2" xfId="39228" xr:uid="{00000000-0005-0000-0000-0000562B0000}"/>
    <cellStyle name="Input [yellow] 5 2 3" xfId="39229" xr:uid="{00000000-0005-0000-0000-0000572B0000}"/>
    <cellStyle name="Input [yellow] 5 3" xfId="39230" xr:uid="{00000000-0005-0000-0000-0000582B0000}"/>
    <cellStyle name="Input [yellow] 5 3 2" xfId="39231" xr:uid="{00000000-0005-0000-0000-0000592B0000}"/>
    <cellStyle name="Input [yellow] 5 3 3" xfId="39232" xr:uid="{00000000-0005-0000-0000-00005A2B0000}"/>
    <cellStyle name="Input [yellow] 5 4" xfId="39233" xr:uid="{00000000-0005-0000-0000-00005B2B0000}"/>
    <cellStyle name="Input [yellow] 5 4 2" xfId="39234" xr:uid="{00000000-0005-0000-0000-00005C2B0000}"/>
    <cellStyle name="Input [yellow] 5 4 3" xfId="39235" xr:uid="{00000000-0005-0000-0000-00005D2B0000}"/>
    <cellStyle name="Input [yellow] 5 5" xfId="39236" xr:uid="{00000000-0005-0000-0000-00005E2B0000}"/>
    <cellStyle name="Input [yellow] 5 5 2" xfId="39237" xr:uid="{00000000-0005-0000-0000-00005F2B0000}"/>
    <cellStyle name="Input [yellow] 5 5 3" xfId="39238" xr:uid="{00000000-0005-0000-0000-0000602B0000}"/>
    <cellStyle name="Input [yellow] 5 6" xfId="39239" xr:uid="{00000000-0005-0000-0000-0000612B0000}"/>
    <cellStyle name="Input [yellow] 5 6 2" xfId="39240" xr:uid="{00000000-0005-0000-0000-0000622B0000}"/>
    <cellStyle name="Input [yellow] 5 6 3" xfId="39241" xr:uid="{00000000-0005-0000-0000-0000632B0000}"/>
    <cellStyle name="Input [yellow] 5 7" xfId="39242" xr:uid="{00000000-0005-0000-0000-0000642B0000}"/>
    <cellStyle name="Input [yellow] 5 7 2" xfId="39243" xr:uid="{00000000-0005-0000-0000-0000652B0000}"/>
    <cellStyle name="Input [yellow] 5 7 3" xfId="39244" xr:uid="{00000000-0005-0000-0000-0000662B0000}"/>
    <cellStyle name="Input [yellow] 5 8" xfId="39245" xr:uid="{00000000-0005-0000-0000-0000672B0000}"/>
    <cellStyle name="Input [yellow] 5 8 2" xfId="39246" xr:uid="{00000000-0005-0000-0000-0000682B0000}"/>
    <cellStyle name="Input [yellow] 5 8 3" xfId="39247" xr:uid="{00000000-0005-0000-0000-0000692B0000}"/>
    <cellStyle name="Input [yellow] 5 9" xfId="39248" xr:uid="{00000000-0005-0000-0000-00006A2B0000}"/>
    <cellStyle name="Input [yellow] 5 9 2" xfId="39249" xr:uid="{00000000-0005-0000-0000-00006B2B0000}"/>
    <cellStyle name="Input [yellow] 5 9 3" xfId="39250" xr:uid="{00000000-0005-0000-0000-00006C2B0000}"/>
    <cellStyle name="Input [yellow] 6" xfId="39251" xr:uid="{00000000-0005-0000-0000-00006D2B0000}"/>
    <cellStyle name="Input [yellow] 6 10" xfId="39252" xr:uid="{00000000-0005-0000-0000-00006E2B0000}"/>
    <cellStyle name="Input [yellow] 6 10 2" xfId="39253" xr:uid="{00000000-0005-0000-0000-00006F2B0000}"/>
    <cellStyle name="Input [yellow] 6 10 3" xfId="39254" xr:uid="{00000000-0005-0000-0000-0000702B0000}"/>
    <cellStyle name="Input [yellow] 6 11" xfId="39255" xr:uid="{00000000-0005-0000-0000-0000712B0000}"/>
    <cellStyle name="Input [yellow] 6 11 2" xfId="39256" xr:uid="{00000000-0005-0000-0000-0000722B0000}"/>
    <cellStyle name="Input [yellow] 6 11 3" xfId="39257" xr:uid="{00000000-0005-0000-0000-0000732B0000}"/>
    <cellStyle name="Input [yellow] 6 12" xfId="39258" xr:uid="{00000000-0005-0000-0000-0000742B0000}"/>
    <cellStyle name="Input [yellow] 6 12 2" xfId="39259" xr:uid="{00000000-0005-0000-0000-0000752B0000}"/>
    <cellStyle name="Input [yellow] 6 12 3" xfId="39260" xr:uid="{00000000-0005-0000-0000-0000762B0000}"/>
    <cellStyle name="Input [yellow] 6 13" xfId="39261" xr:uid="{00000000-0005-0000-0000-0000772B0000}"/>
    <cellStyle name="Input [yellow] 6 13 2" xfId="39262" xr:uid="{00000000-0005-0000-0000-0000782B0000}"/>
    <cellStyle name="Input [yellow] 6 13 3" xfId="39263" xr:uid="{00000000-0005-0000-0000-0000792B0000}"/>
    <cellStyle name="Input [yellow] 6 14" xfId="39264" xr:uid="{00000000-0005-0000-0000-00007A2B0000}"/>
    <cellStyle name="Input [yellow] 6 14 2" xfId="39265" xr:uid="{00000000-0005-0000-0000-00007B2B0000}"/>
    <cellStyle name="Input [yellow] 6 14 3" xfId="39266" xr:uid="{00000000-0005-0000-0000-00007C2B0000}"/>
    <cellStyle name="Input [yellow] 6 15" xfId="39267" xr:uid="{00000000-0005-0000-0000-00007D2B0000}"/>
    <cellStyle name="Input [yellow] 6 15 2" xfId="39268" xr:uid="{00000000-0005-0000-0000-00007E2B0000}"/>
    <cellStyle name="Input [yellow] 6 15 3" xfId="39269" xr:uid="{00000000-0005-0000-0000-00007F2B0000}"/>
    <cellStyle name="Input [yellow] 6 16" xfId="39270" xr:uid="{00000000-0005-0000-0000-0000802B0000}"/>
    <cellStyle name="Input [yellow] 6 16 2" xfId="39271" xr:uid="{00000000-0005-0000-0000-0000812B0000}"/>
    <cellStyle name="Input [yellow] 6 16 3" xfId="39272" xr:uid="{00000000-0005-0000-0000-0000822B0000}"/>
    <cellStyle name="Input [yellow] 6 17" xfId="39273" xr:uid="{00000000-0005-0000-0000-0000832B0000}"/>
    <cellStyle name="Input [yellow] 6 17 2" xfId="39274" xr:uid="{00000000-0005-0000-0000-0000842B0000}"/>
    <cellStyle name="Input [yellow] 6 17 3" xfId="39275" xr:uid="{00000000-0005-0000-0000-0000852B0000}"/>
    <cellStyle name="Input [yellow] 6 18" xfId="39276" xr:uid="{00000000-0005-0000-0000-0000862B0000}"/>
    <cellStyle name="Input [yellow] 6 2" xfId="39277" xr:uid="{00000000-0005-0000-0000-0000872B0000}"/>
    <cellStyle name="Input [yellow] 6 2 2" xfId="39278" xr:uid="{00000000-0005-0000-0000-0000882B0000}"/>
    <cellStyle name="Input [yellow] 6 2 3" xfId="39279" xr:uid="{00000000-0005-0000-0000-0000892B0000}"/>
    <cellStyle name="Input [yellow] 6 3" xfId="39280" xr:uid="{00000000-0005-0000-0000-00008A2B0000}"/>
    <cellStyle name="Input [yellow] 6 3 2" xfId="39281" xr:uid="{00000000-0005-0000-0000-00008B2B0000}"/>
    <cellStyle name="Input [yellow] 6 3 3" xfId="39282" xr:uid="{00000000-0005-0000-0000-00008C2B0000}"/>
    <cellStyle name="Input [yellow] 6 4" xfId="39283" xr:uid="{00000000-0005-0000-0000-00008D2B0000}"/>
    <cellStyle name="Input [yellow] 6 4 2" xfId="39284" xr:uid="{00000000-0005-0000-0000-00008E2B0000}"/>
    <cellStyle name="Input [yellow] 6 4 3" xfId="39285" xr:uid="{00000000-0005-0000-0000-00008F2B0000}"/>
    <cellStyle name="Input [yellow] 6 5" xfId="39286" xr:uid="{00000000-0005-0000-0000-0000902B0000}"/>
    <cellStyle name="Input [yellow] 6 5 2" xfId="39287" xr:uid="{00000000-0005-0000-0000-0000912B0000}"/>
    <cellStyle name="Input [yellow] 6 5 3" xfId="39288" xr:uid="{00000000-0005-0000-0000-0000922B0000}"/>
    <cellStyle name="Input [yellow] 6 6" xfId="39289" xr:uid="{00000000-0005-0000-0000-0000932B0000}"/>
    <cellStyle name="Input [yellow] 6 6 2" xfId="39290" xr:uid="{00000000-0005-0000-0000-0000942B0000}"/>
    <cellStyle name="Input [yellow] 6 6 3" xfId="39291" xr:uid="{00000000-0005-0000-0000-0000952B0000}"/>
    <cellStyle name="Input [yellow] 6 7" xfId="39292" xr:uid="{00000000-0005-0000-0000-0000962B0000}"/>
    <cellStyle name="Input [yellow] 6 7 2" xfId="39293" xr:uid="{00000000-0005-0000-0000-0000972B0000}"/>
    <cellStyle name="Input [yellow] 6 7 3" xfId="39294" xr:uid="{00000000-0005-0000-0000-0000982B0000}"/>
    <cellStyle name="Input [yellow] 6 8" xfId="39295" xr:uid="{00000000-0005-0000-0000-0000992B0000}"/>
    <cellStyle name="Input [yellow] 6 8 2" xfId="39296" xr:uid="{00000000-0005-0000-0000-00009A2B0000}"/>
    <cellStyle name="Input [yellow] 6 8 3" xfId="39297" xr:uid="{00000000-0005-0000-0000-00009B2B0000}"/>
    <cellStyle name="Input [yellow] 6 9" xfId="39298" xr:uid="{00000000-0005-0000-0000-00009C2B0000}"/>
    <cellStyle name="Input [yellow] 6 9 2" xfId="39299" xr:uid="{00000000-0005-0000-0000-00009D2B0000}"/>
    <cellStyle name="Input [yellow] 6 9 3" xfId="39300" xr:uid="{00000000-0005-0000-0000-00009E2B0000}"/>
    <cellStyle name="Input [yellow] 7" xfId="39301" xr:uid="{00000000-0005-0000-0000-00009F2B0000}"/>
    <cellStyle name="Input [yellow] 7 10" xfId="39302" xr:uid="{00000000-0005-0000-0000-0000A02B0000}"/>
    <cellStyle name="Input [yellow] 7 10 2" xfId="39303" xr:uid="{00000000-0005-0000-0000-0000A12B0000}"/>
    <cellStyle name="Input [yellow] 7 10 3" xfId="39304" xr:uid="{00000000-0005-0000-0000-0000A22B0000}"/>
    <cellStyle name="Input [yellow] 7 11" xfId="39305" xr:uid="{00000000-0005-0000-0000-0000A32B0000}"/>
    <cellStyle name="Input [yellow] 7 11 2" xfId="39306" xr:uid="{00000000-0005-0000-0000-0000A42B0000}"/>
    <cellStyle name="Input [yellow] 7 11 3" xfId="39307" xr:uid="{00000000-0005-0000-0000-0000A52B0000}"/>
    <cellStyle name="Input [yellow] 7 12" xfId="39308" xr:uid="{00000000-0005-0000-0000-0000A62B0000}"/>
    <cellStyle name="Input [yellow] 7 12 2" xfId="39309" xr:uid="{00000000-0005-0000-0000-0000A72B0000}"/>
    <cellStyle name="Input [yellow] 7 12 3" xfId="39310" xr:uid="{00000000-0005-0000-0000-0000A82B0000}"/>
    <cellStyle name="Input [yellow] 7 13" xfId="39311" xr:uid="{00000000-0005-0000-0000-0000A92B0000}"/>
    <cellStyle name="Input [yellow] 7 13 2" xfId="39312" xr:uid="{00000000-0005-0000-0000-0000AA2B0000}"/>
    <cellStyle name="Input [yellow] 7 13 3" xfId="39313" xr:uid="{00000000-0005-0000-0000-0000AB2B0000}"/>
    <cellStyle name="Input [yellow] 7 14" xfId="39314" xr:uid="{00000000-0005-0000-0000-0000AC2B0000}"/>
    <cellStyle name="Input [yellow] 7 14 2" xfId="39315" xr:uid="{00000000-0005-0000-0000-0000AD2B0000}"/>
    <cellStyle name="Input [yellow] 7 14 3" xfId="39316" xr:uid="{00000000-0005-0000-0000-0000AE2B0000}"/>
    <cellStyle name="Input [yellow] 7 15" xfId="39317" xr:uid="{00000000-0005-0000-0000-0000AF2B0000}"/>
    <cellStyle name="Input [yellow] 7 15 2" xfId="39318" xr:uid="{00000000-0005-0000-0000-0000B02B0000}"/>
    <cellStyle name="Input [yellow] 7 15 3" xfId="39319" xr:uid="{00000000-0005-0000-0000-0000B12B0000}"/>
    <cellStyle name="Input [yellow] 7 16" xfId="39320" xr:uid="{00000000-0005-0000-0000-0000B22B0000}"/>
    <cellStyle name="Input [yellow] 7 16 2" xfId="39321" xr:uid="{00000000-0005-0000-0000-0000B32B0000}"/>
    <cellStyle name="Input [yellow] 7 16 3" xfId="39322" xr:uid="{00000000-0005-0000-0000-0000B42B0000}"/>
    <cellStyle name="Input [yellow] 7 17" xfId="39323" xr:uid="{00000000-0005-0000-0000-0000B52B0000}"/>
    <cellStyle name="Input [yellow] 7 17 2" xfId="39324" xr:uid="{00000000-0005-0000-0000-0000B62B0000}"/>
    <cellStyle name="Input [yellow] 7 17 3" xfId="39325" xr:uid="{00000000-0005-0000-0000-0000B72B0000}"/>
    <cellStyle name="Input [yellow] 7 18" xfId="39326" xr:uid="{00000000-0005-0000-0000-0000B82B0000}"/>
    <cellStyle name="Input [yellow] 7 2" xfId="39327" xr:uid="{00000000-0005-0000-0000-0000B92B0000}"/>
    <cellStyle name="Input [yellow] 7 2 2" xfId="39328" xr:uid="{00000000-0005-0000-0000-0000BA2B0000}"/>
    <cellStyle name="Input [yellow] 7 2 3" xfId="39329" xr:uid="{00000000-0005-0000-0000-0000BB2B0000}"/>
    <cellStyle name="Input [yellow] 7 3" xfId="39330" xr:uid="{00000000-0005-0000-0000-0000BC2B0000}"/>
    <cellStyle name="Input [yellow] 7 3 2" xfId="39331" xr:uid="{00000000-0005-0000-0000-0000BD2B0000}"/>
    <cellStyle name="Input [yellow] 7 3 3" xfId="39332" xr:uid="{00000000-0005-0000-0000-0000BE2B0000}"/>
    <cellStyle name="Input [yellow] 7 4" xfId="39333" xr:uid="{00000000-0005-0000-0000-0000BF2B0000}"/>
    <cellStyle name="Input [yellow] 7 4 2" xfId="39334" xr:uid="{00000000-0005-0000-0000-0000C02B0000}"/>
    <cellStyle name="Input [yellow] 7 4 3" xfId="39335" xr:uid="{00000000-0005-0000-0000-0000C12B0000}"/>
    <cellStyle name="Input [yellow] 7 5" xfId="39336" xr:uid="{00000000-0005-0000-0000-0000C22B0000}"/>
    <cellStyle name="Input [yellow] 7 5 2" xfId="39337" xr:uid="{00000000-0005-0000-0000-0000C32B0000}"/>
    <cellStyle name="Input [yellow] 7 5 3" xfId="39338" xr:uid="{00000000-0005-0000-0000-0000C42B0000}"/>
    <cellStyle name="Input [yellow] 7 6" xfId="39339" xr:uid="{00000000-0005-0000-0000-0000C52B0000}"/>
    <cellStyle name="Input [yellow] 7 6 2" xfId="39340" xr:uid="{00000000-0005-0000-0000-0000C62B0000}"/>
    <cellStyle name="Input [yellow] 7 6 3" xfId="39341" xr:uid="{00000000-0005-0000-0000-0000C72B0000}"/>
    <cellStyle name="Input [yellow] 7 7" xfId="39342" xr:uid="{00000000-0005-0000-0000-0000C82B0000}"/>
    <cellStyle name="Input [yellow] 7 7 2" xfId="39343" xr:uid="{00000000-0005-0000-0000-0000C92B0000}"/>
    <cellStyle name="Input [yellow] 7 7 3" xfId="39344" xr:uid="{00000000-0005-0000-0000-0000CA2B0000}"/>
    <cellStyle name="Input [yellow] 7 8" xfId="39345" xr:uid="{00000000-0005-0000-0000-0000CB2B0000}"/>
    <cellStyle name="Input [yellow] 7 8 2" xfId="39346" xr:uid="{00000000-0005-0000-0000-0000CC2B0000}"/>
    <cellStyle name="Input [yellow] 7 8 3" xfId="39347" xr:uid="{00000000-0005-0000-0000-0000CD2B0000}"/>
    <cellStyle name="Input [yellow] 7 9" xfId="39348" xr:uid="{00000000-0005-0000-0000-0000CE2B0000}"/>
    <cellStyle name="Input [yellow] 7 9 2" xfId="39349" xr:uid="{00000000-0005-0000-0000-0000CF2B0000}"/>
    <cellStyle name="Input [yellow] 7 9 3" xfId="39350" xr:uid="{00000000-0005-0000-0000-0000D02B0000}"/>
    <cellStyle name="Input [yellow] 8" xfId="39351" xr:uid="{00000000-0005-0000-0000-0000D12B0000}"/>
    <cellStyle name="Input [yellow] 8 10" xfId="39352" xr:uid="{00000000-0005-0000-0000-0000D22B0000}"/>
    <cellStyle name="Input [yellow] 8 10 2" xfId="39353" xr:uid="{00000000-0005-0000-0000-0000D32B0000}"/>
    <cellStyle name="Input [yellow] 8 10 3" xfId="39354" xr:uid="{00000000-0005-0000-0000-0000D42B0000}"/>
    <cellStyle name="Input [yellow] 8 11" xfId="39355" xr:uid="{00000000-0005-0000-0000-0000D52B0000}"/>
    <cellStyle name="Input [yellow] 8 11 2" xfId="39356" xr:uid="{00000000-0005-0000-0000-0000D62B0000}"/>
    <cellStyle name="Input [yellow] 8 11 3" xfId="39357" xr:uid="{00000000-0005-0000-0000-0000D72B0000}"/>
    <cellStyle name="Input [yellow] 8 12" xfId="39358" xr:uid="{00000000-0005-0000-0000-0000D82B0000}"/>
    <cellStyle name="Input [yellow] 8 12 2" xfId="39359" xr:uid="{00000000-0005-0000-0000-0000D92B0000}"/>
    <cellStyle name="Input [yellow] 8 12 3" xfId="39360" xr:uid="{00000000-0005-0000-0000-0000DA2B0000}"/>
    <cellStyle name="Input [yellow] 8 13" xfId="39361" xr:uid="{00000000-0005-0000-0000-0000DB2B0000}"/>
    <cellStyle name="Input [yellow] 8 13 2" xfId="39362" xr:uid="{00000000-0005-0000-0000-0000DC2B0000}"/>
    <cellStyle name="Input [yellow] 8 13 3" xfId="39363" xr:uid="{00000000-0005-0000-0000-0000DD2B0000}"/>
    <cellStyle name="Input [yellow] 8 14" xfId="39364" xr:uid="{00000000-0005-0000-0000-0000DE2B0000}"/>
    <cellStyle name="Input [yellow] 8 14 2" xfId="39365" xr:uid="{00000000-0005-0000-0000-0000DF2B0000}"/>
    <cellStyle name="Input [yellow] 8 14 3" xfId="39366" xr:uid="{00000000-0005-0000-0000-0000E02B0000}"/>
    <cellStyle name="Input [yellow] 8 15" xfId="39367" xr:uid="{00000000-0005-0000-0000-0000E12B0000}"/>
    <cellStyle name="Input [yellow] 8 15 2" xfId="39368" xr:uid="{00000000-0005-0000-0000-0000E22B0000}"/>
    <cellStyle name="Input [yellow] 8 15 3" xfId="39369" xr:uid="{00000000-0005-0000-0000-0000E32B0000}"/>
    <cellStyle name="Input [yellow] 8 16" xfId="39370" xr:uid="{00000000-0005-0000-0000-0000E42B0000}"/>
    <cellStyle name="Input [yellow] 8 16 2" xfId="39371" xr:uid="{00000000-0005-0000-0000-0000E52B0000}"/>
    <cellStyle name="Input [yellow] 8 16 3" xfId="39372" xr:uid="{00000000-0005-0000-0000-0000E62B0000}"/>
    <cellStyle name="Input [yellow] 8 17" xfId="39373" xr:uid="{00000000-0005-0000-0000-0000E72B0000}"/>
    <cellStyle name="Input [yellow] 8 17 2" xfId="39374" xr:uid="{00000000-0005-0000-0000-0000E82B0000}"/>
    <cellStyle name="Input [yellow] 8 17 3" xfId="39375" xr:uid="{00000000-0005-0000-0000-0000E92B0000}"/>
    <cellStyle name="Input [yellow] 8 18" xfId="39376" xr:uid="{00000000-0005-0000-0000-0000EA2B0000}"/>
    <cellStyle name="Input [yellow] 8 2" xfId="39377" xr:uid="{00000000-0005-0000-0000-0000EB2B0000}"/>
    <cellStyle name="Input [yellow] 8 2 2" xfId="39378" xr:uid="{00000000-0005-0000-0000-0000EC2B0000}"/>
    <cellStyle name="Input [yellow] 8 2 3" xfId="39379" xr:uid="{00000000-0005-0000-0000-0000ED2B0000}"/>
    <cellStyle name="Input [yellow] 8 3" xfId="39380" xr:uid="{00000000-0005-0000-0000-0000EE2B0000}"/>
    <cellStyle name="Input [yellow] 8 3 2" xfId="39381" xr:uid="{00000000-0005-0000-0000-0000EF2B0000}"/>
    <cellStyle name="Input [yellow] 8 3 3" xfId="39382" xr:uid="{00000000-0005-0000-0000-0000F02B0000}"/>
    <cellStyle name="Input [yellow] 8 4" xfId="39383" xr:uid="{00000000-0005-0000-0000-0000F12B0000}"/>
    <cellStyle name="Input [yellow] 8 4 2" xfId="39384" xr:uid="{00000000-0005-0000-0000-0000F22B0000}"/>
    <cellStyle name="Input [yellow] 8 4 3" xfId="39385" xr:uid="{00000000-0005-0000-0000-0000F32B0000}"/>
    <cellStyle name="Input [yellow] 8 5" xfId="39386" xr:uid="{00000000-0005-0000-0000-0000F42B0000}"/>
    <cellStyle name="Input [yellow] 8 5 2" xfId="39387" xr:uid="{00000000-0005-0000-0000-0000F52B0000}"/>
    <cellStyle name="Input [yellow] 8 5 3" xfId="39388" xr:uid="{00000000-0005-0000-0000-0000F62B0000}"/>
    <cellStyle name="Input [yellow] 8 6" xfId="39389" xr:uid="{00000000-0005-0000-0000-0000F72B0000}"/>
    <cellStyle name="Input [yellow] 8 6 2" xfId="39390" xr:uid="{00000000-0005-0000-0000-0000F82B0000}"/>
    <cellStyle name="Input [yellow] 8 6 3" xfId="39391" xr:uid="{00000000-0005-0000-0000-0000F92B0000}"/>
    <cellStyle name="Input [yellow] 8 7" xfId="39392" xr:uid="{00000000-0005-0000-0000-0000FA2B0000}"/>
    <cellStyle name="Input [yellow] 8 7 2" xfId="39393" xr:uid="{00000000-0005-0000-0000-0000FB2B0000}"/>
    <cellStyle name="Input [yellow] 8 7 3" xfId="39394" xr:uid="{00000000-0005-0000-0000-0000FC2B0000}"/>
    <cellStyle name="Input [yellow] 8 8" xfId="39395" xr:uid="{00000000-0005-0000-0000-0000FD2B0000}"/>
    <cellStyle name="Input [yellow] 8 8 2" xfId="39396" xr:uid="{00000000-0005-0000-0000-0000FE2B0000}"/>
    <cellStyle name="Input [yellow] 8 8 3" xfId="39397" xr:uid="{00000000-0005-0000-0000-0000FF2B0000}"/>
    <cellStyle name="Input [yellow] 8 9" xfId="39398" xr:uid="{00000000-0005-0000-0000-0000002C0000}"/>
    <cellStyle name="Input [yellow] 8 9 2" xfId="39399" xr:uid="{00000000-0005-0000-0000-0000012C0000}"/>
    <cellStyle name="Input [yellow] 8 9 3" xfId="39400" xr:uid="{00000000-0005-0000-0000-0000022C0000}"/>
    <cellStyle name="Input [yellow] 9" xfId="39401" xr:uid="{00000000-0005-0000-0000-0000032C0000}"/>
    <cellStyle name="Input [yellow] 9 10" xfId="39402" xr:uid="{00000000-0005-0000-0000-0000042C0000}"/>
    <cellStyle name="Input [yellow] 9 10 2" xfId="39403" xr:uid="{00000000-0005-0000-0000-0000052C0000}"/>
    <cellStyle name="Input [yellow] 9 10 3" xfId="39404" xr:uid="{00000000-0005-0000-0000-0000062C0000}"/>
    <cellStyle name="Input [yellow] 9 11" xfId="39405" xr:uid="{00000000-0005-0000-0000-0000072C0000}"/>
    <cellStyle name="Input [yellow] 9 11 2" xfId="39406" xr:uid="{00000000-0005-0000-0000-0000082C0000}"/>
    <cellStyle name="Input [yellow] 9 11 3" xfId="39407" xr:uid="{00000000-0005-0000-0000-0000092C0000}"/>
    <cellStyle name="Input [yellow] 9 12" xfId="39408" xr:uid="{00000000-0005-0000-0000-00000A2C0000}"/>
    <cellStyle name="Input [yellow] 9 12 2" xfId="39409" xr:uid="{00000000-0005-0000-0000-00000B2C0000}"/>
    <cellStyle name="Input [yellow] 9 12 3" xfId="39410" xr:uid="{00000000-0005-0000-0000-00000C2C0000}"/>
    <cellStyle name="Input [yellow] 9 13" xfId="39411" xr:uid="{00000000-0005-0000-0000-00000D2C0000}"/>
    <cellStyle name="Input [yellow] 9 13 2" xfId="39412" xr:uid="{00000000-0005-0000-0000-00000E2C0000}"/>
    <cellStyle name="Input [yellow] 9 13 3" xfId="39413" xr:uid="{00000000-0005-0000-0000-00000F2C0000}"/>
    <cellStyle name="Input [yellow] 9 14" xfId="39414" xr:uid="{00000000-0005-0000-0000-0000102C0000}"/>
    <cellStyle name="Input [yellow] 9 14 2" xfId="39415" xr:uid="{00000000-0005-0000-0000-0000112C0000}"/>
    <cellStyle name="Input [yellow] 9 14 3" xfId="39416" xr:uid="{00000000-0005-0000-0000-0000122C0000}"/>
    <cellStyle name="Input [yellow] 9 15" xfId="39417" xr:uid="{00000000-0005-0000-0000-0000132C0000}"/>
    <cellStyle name="Input [yellow] 9 15 2" xfId="39418" xr:uid="{00000000-0005-0000-0000-0000142C0000}"/>
    <cellStyle name="Input [yellow] 9 15 3" xfId="39419" xr:uid="{00000000-0005-0000-0000-0000152C0000}"/>
    <cellStyle name="Input [yellow] 9 16" xfId="39420" xr:uid="{00000000-0005-0000-0000-0000162C0000}"/>
    <cellStyle name="Input [yellow] 9 16 2" xfId="39421" xr:uid="{00000000-0005-0000-0000-0000172C0000}"/>
    <cellStyle name="Input [yellow] 9 16 3" xfId="39422" xr:uid="{00000000-0005-0000-0000-0000182C0000}"/>
    <cellStyle name="Input [yellow] 9 17" xfId="39423" xr:uid="{00000000-0005-0000-0000-0000192C0000}"/>
    <cellStyle name="Input [yellow] 9 17 2" xfId="39424" xr:uid="{00000000-0005-0000-0000-00001A2C0000}"/>
    <cellStyle name="Input [yellow] 9 17 3" xfId="39425" xr:uid="{00000000-0005-0000-0000-00001B2C0000}"/>
    <cellStyle name="Input [yellow] 9 18" xfId="39426" xr:uid="{00000000-0005-0000-0000-00001C2C0000}"/>
    <cellStyle name="Input [yellow] 9 2" xfId="39427" xr:uid="{00000000-0005-0000-0000-00001D2C0000}"/>
    <cellStyle name="Input [yellow] 9 2 2" xfId="39428" xr:uid="{00000000-0005-0000-0000-00001E2C0000}"/>
    <cellStyle name="Input [yellow] 9 2 3" xfId="39429" xr:uid="{00000000-0005-0000-0000-00001F2C0000}"/>
    <cellStyle name="Input [yellow] 9 3" xfId="39430" xr:uid="{00000000-0005-0000-0000-0000202C0000}"/>
    <cellStyle name="Input [yellow] 9 3 2" xfId="39431" xr:uid="{00000000-0005-0000-0000-0000212C0000}"/>
    <cellStyle name="Input [yellow] 9 3 3" xfId="39432" xr:uid="{00000000-0005-0000-0000-0000222C0000}"/>
    <cellStyle name="Input [yellow] 9 4" xfId="39433" xr:uid="{00000000-0005-0000-0000-0000232C0000}"/>
    <cellStyle name="Input [yellow] 9 4 2" xfId="39434" xr:uid="{00000000-0005-0000-0000-0000242C0000}"/>
    <cellStyle name="Input [yellow] 9 4 3" xfId="39435" xr:uid="{00000000-0005-0000-0000-0000252C0000}"/>
    <cellStyle name="Input [yellow] 9 5" xfId="39436" xr:uid="{00000000-0005-0000-0000-0000262C0000}"/>
    <cellStyle name="Input [yellow] 9 5 2" xfId="39437" xr:uid="{00000000-0005-0000-0000-0000272C0000}"/>
    <cellStyle name="Input [yellow] 9 5 3" xfId="39438" xr:uid="{00000000-0005-0000-0000-0000282C0000}"/>
    <cellStyle name="Input [yellow] 9 6" xfId="39439" xr:uid="{00000000-0005-0000-0000-0000292C0000}"/>
    <cellStyle name="Input [yellow] 9 6 2" xfId="39440" xr:uid="{00000000-0005-0000-0000-00002A2C0000}"/>
    <cellStyle name="Input [yellow] 9 6 3" xfId="39441" xr:uid="{00000000-0005-0000-0000-00002B2C0000}"/>
    <cellStyle name="Input [yellow] 9 7" xfId="39442" xr:uid="{00000000-0005-0000-0000-00002C2C0000}"/>
    <cellStyle name="Input [yellow] 9 7 2" xfId="39443" xr:uid="{00000000-0005-0000-0000-00002D2C0000}"/>
    <cellStyle name="Input [yellow] 9 7 3" xfId="39444" xr:uid="{00000000-0005-0000-0000-00002E2C0000}"/>
    <cellStyle name="Input [yellow] 9 8" xfId="39445" xr:uid="{00000000-0005-0000-0000-00002F2C0000}"/>
    <cellStyle name="Input [yellow] 9 8 2" xfId="39446" xr:uid="{00000000-0005-0000-0000-0000302C0000}"/>
    <cellStyle name="Input [yellow] 9 8 3" xfId="39447" xr:uid="{00000000-0005-0000-0000-0000312C0000}"/>
    <cellStyle name="Input [yellow] 9 9" xfId="39448" xr:uid="{00000000-0005-0000-0000-0000322C0000}"/>
    <cellStyle name="Input [yellow] 9 9 2" xfId="39449" xr:uid="{00000000-0005-0000-0000-0000332C0000}"/>
    <cellStyle name="Input [yellow] 9 9 3" xfId="39450" xr:uid="{00000000-0005-0000-0000-0000342C0000}"/>
    <cellStyle name="Input Currency" xfId="4353" xr:uid="{00000000-0005-0000-0000-0000352C0000}"/>
    <cellStyle name="Input Date" xfId="4354" xr:uid="{00000000-0005-0000-0000-0000362C0000}"/>
    <cellStyle name="Input Fixed [0]" xfId="4355" xr:uid="{00000000-0005-0000-0000-0000372C0000}"/>
    <cellStyle name="Input Normal" xfId="4356" xr:uid="{00000000-0005-0000-0000-0000382C0000}"/>
    <cellStyle name="Input Percent" xfId="4357" xr:uid="{00000000-0005-0000-0000-0000392C0000}"/>
    <cellStyle name="Input Percent [2]" xfId="4358" xr:uid="{00000000-0005-0000-0000-00003A2C0000}"/>
    <cellStyle name="Input Price" xfId="8832" xr:uid="{00000000-0005-0000-0000-00003B2C0000}"/>
    <cellStyle name="Input Quantity" xfId="8833" xr:uid="{00000000-0005-0000-0000-00003C2C0000}"/>
    <cellStyle name="Input Single Cell" xfId="8834" xr:uid="{00000000-0005-0000-0000-00003D2C0000}"/>
    <cellStyle name="Input Titles" xfId="4359" xr:uid="{00000000-0005-0000-0000-00003E2C0000}"/>
    <cellStyle name="Input_제41호노송공원" xfId="4360" xr:uid="{00000000-0005-0000-0000-00003F2C0000}"/>
    <cellStyle name="InputBodyCurr" xfId="8835" xr:uid="{00000000-0005-0000-0000-0000402C0000}"/>
    <cellStyle name="InputBodyDate" xfId="8836" xr:uid="{00000000-0005-0000-0000-0000412C0000}"/>
    <cellStyle name="InputBodyText" xfId="8837" xr:uid="{00000000-0005-0000-0000-0000422C0000}"/>
    <cellStyle name="InputColor" xfId="8838" xr:uid="{00000000-0005-0000-0000-0000432C0000}"/>
    <cellStyle name="Item" xfId="8839" xr:uid="{00000000-0005-0000-0000-0000442C0000}"/>
    <cellStyle name="Item Input" xfId="8840" xr:uid="{00000000-0005-0000-0000-0000452C0000}"/>
    <cellStyle name="k" xfId="2494" xr:uid="{00000000-0005-0000-0000-0000462C0000}"/>
    <cellStyle name="k 10" xfId="39451" xr:uid="{00000000-0005-0000-0000-0000472C0000}"/>
    <cellStyle name="k 11" xfId="39452" xr:uid="{00000000-0005-0000-0000-0000482C0000}"/>
    <cellStyle name="k 2" xfId="39453" xr:uid="{00000000-0005-0000-0000-0000492C0000}"/>
    <cellStyle name="k 3" xfId="39454" xr:uid="{00000000-0005-0000-0000-00004A2C0000}"/>
    <cellStyle name="k 4" xfId="39455" xr:uid="{00000000-0005-0000-0000-00004B2C0000}"/>
    <cellStyle name="k 5" xfId="39456" xr:uid="{00000000-0005-0000-0000-00004C2C0000}"/>
    <cellStyle name="k 6" xfId="39457" xr:uid="{00000000-0005-0000-0000-00004D2C0000}"/>
    <cellStyle name="k 7" xfId="39458" xr:uid="{00000000-0005-0000-0000-00004E2C0000}"/>
    <cellStyle name="k 8" xfId="39459" xr:uid="{00000000-0005-0000-0000-00004F2C0000}"/>
    <cellStyle name="k 9" xfId="39460" xr:uid="{00000000-0005-0000-0000-0000502C0000}"/>
    <cellStyle name="l_x0018_" xfId="2495" xr:uid="{00000000-0005-0000-0000-0000512C0000}"/>
    <cellStyle name="l_x0018_ 10" xfId="39461" xr:uid="{00000000-0005-0000-0000-0000522C0000}"/>
    <cellStyle name="l_x0018_ 11" xfId="39462" xr:uid="{00000000-0005-0000-0000-0000532C0000}"/>
    <cellStyle name="l_x0018_ 2" xfId="39463" xr:uid="{00000000-0005-0000-0000-0000542C0000}"/>
    <cellStyle name="l_x0018_ 3" xfId="39464" xr:uid="{00000000-0005-0000-0000-0000552C0000}"/>
    <cellStyle name="l_x0018_ 4" xfId="39465" xr:uid="{00000000-0005-0000-0000-0000562C0000}"/>
    <cellStyle name="l_x0018_ 5" xfId="39466" xr:uid="{00000000-0005-0000-0000-0000572C0000}"/>
    <cellStyle name="l_x0018_ 6" xfId="39467" xr:uid="{00000000-0005-0000-0000-0000582C0000}"/>
    <cellStyle name="l_x0018_ 7" xfId="39468" xr:uid="{00000000-0005-0000-0000-0000592C0000}"/>
    <cellStyle name="l_x0018_ 8" xfId="39469" xr:uid="{00000000-0005-0000-0000-00005A2C0000}"/>
    <cellStyle name="l_x0018_ 9" xfId="39470" xr:uid="{00000000-0005-0000-0000-00005B2C0000}"/>
    <cellStyle name="L`" xfId="4361" xr:uid="{00000000-0005-0000-0000-00005C2C0000}"/>
    <cellStyle name="LEE" xfId="8841" xr:uid="{00000000-0005-0000-0000-00005D2C0000}"/>
    <cellStyle name="left" xfId="4362" xr:uid="{00000000-0005-0000-0000-00005E2C0000}"/>
    <cellStyle name="Less than 5" xfId="4363" xr:uid="{00000000-0005-0000-0000-00005F2C0000}"/>
    <cellStyle name="Link Currency (0)" xfId="4364" xr:uid="{00000000-0005-0000-0000-0000602C0000}"/>
    <cellStyle name="Link Currency (2)" xfId="4365" xr:uid="{00000000-0005-0000-0000-0000612C0000}"/>
    <cellStyle name="Link Units (0)" xfId="4366" xr:uid="{00000000-0005-0000-0000-0000622C0000}"/>
    <cellStyle name="Link Units (1)" xfId="4367" xr:uid="{00000000-0005-0000-0000-0000632C0000}"/>
    <cellStyle name="Link Units (2)" xfId="4368" xr:uid="{00000000-0005-0000-0000-0000642C0000}"/>
    <cellStyle name="Linked Cell" xfId="4369" xr:uid="{00000000-0005-0000-0000-0000652C0000}"/>
    <cellStyle name="M" xfId="4370" xr:uid="{00000000-0005-0000-0000-0000662C0000}"/>
    <cellStyle name="M_AM monthly_Appendixl_200206" xfId="4371" xr:uid="{00000000-0005-0000-0000-0000672C0000}"/>
    <cellStyle name="M_K1REITs_Rent Roll_Eng_20060612" xfId="4372" xr:uid="{00000000-0005-0000-0000-0000682C0000}"/>
    <cellStyle name="M_Monthly Report(대아 2002.6)" xfId="4373" xr:uid="{00000000-0005-0000-0000-0000692C0000}"/>
    <cellStyle name="M_NOI-2002-update1107" xfId="4374" xr:uid="{00000000-0005-0000-0000-00006A2C0000}"/>
    <cellStyle name="Midtitle" xfId="4375" xr:uid="{00000000-0005-0000-0000-00006B2C0000}"/>
    <cellStyle name="Midtitle 10" xfId="39471" xr:uid="{00000000-0005-0000-0000-00006C2C0000}"/>
    <cellStyle name="Midtitle 11" xfId="39472" xr:uid="{00000000-0005-0000-0000-00006D2C0000}"/>
    <cellStyle name="Midtitle 12" xfId="39473" xr:uid="{00000000-0005-0000-0000-00006E2C0000}"/>
    <cellStyle name="Midtitle 13" xfId="39474" xr:uid="{00000000-0005-0000-0000-00006F2C0000}"/>
    <cellStyle name="Midtitle 14" xfId="39475" xr:uid="{00000000-0005-0000-0000-0000702C0000}"/>
    <cellStyle name="Midtitle 15" xfId="39476" xr:uid="{00000000-0005-0000-0000-0000712C0000}"/>
    <cellStyle name="Midtitle 16" xfId="39477" xr:uid="{00000000-0005-0000-0000-0000722C0000}"/>
    <cellStyle name="Midtitle 17" xfId="39478" xr:uid="{00000000-0005-0000-0000-0000732C0000}"/>
    <cellStyle name="Midtitle 18" xfId="39479" xr:uid="{00000000-0005-0000-0000-0000742C0000}"/>
    <cellStyle name="Midtitle 19" xfId="39480" xr:uid="{00000000-0005-0000-0000-0000752C0000}"/>
    <cellStyle name="Midtitle 2" xfId="39481" xr:uid="{00000000-0005-0000-0000-0000762C0000}"/>
    <cellStyle name="Midtitle 20" xfId="39482" xr:uid="{00000000-0005-0000-0000-0000772C0000}"/>
    <cellStyle name="Midtitle 21" xfId="39483" xr:uid="{00000000-0005-0000-0000-0000782C0000}"/>
    <cellStyle name="Midtitle 22" xfId="39484" xr:uid="{00000000-0005-0000-0000-0000792C0000}"/>
    <cellStyle name="Midtitle 23" xfId="39485" xr:uid="{00000000-0005-0000-0000-00007A2C0000}"/>
    <cellStyle name="Midtitle 24" xfId="39486" xr:uid="{00000000-0005-0000-0000-00007B2C0000}"/>
    <cellStyle name="Midtitle 25" xfId="39487" xr:uid="{00000000-0005-0000-0000-00007C2C0000}"/>
    <cellStyle name="Midtitle 26" xfId="39488" xr:uid="{00000000-0005-0000-0000-00007D2C0000}"/>
    <cellStyle name="Midtitle 27" xfId="39489" xr:uid="{00000000-0005-0000-0000-00007E2C0000}"/>
    <cellStyle name="Midtitle 28" xfId="39490" xr:uid="{00000000-0005-0000-0000-00007F2C0000}"/>
    <cellStyle name="Midtitle 29" xfId="39491" xr:uid="{00000000-0005-0000-0000-0000802C0000}"/>
    <cellStyle name="Midtitle 3" xfId="39492" xr:uid="{00000000-0005-0000-0000-0000812C0000}"/>
    <cellStyle name="Midtitle 4" xfId="39493" xr:uid="{00000000-0005-0000-0000-0000822C0000}"/>
    <cellStyle name="Midtitle 5" xfId="39494" xr:uid="{00000000-0005-0000-0000-0000832C0000}"/>
    <cellStyle name="Midtitle 6" xfId="39495" xr:uid="{00000000-0005-0000-0000-0000842C0000}"/>
    <cellStyle name="Midtitle 7" xfId="39496" xr:uid="{00000000-0005-0000-0000-0000852C0000}"/>
    <cellStyle name="Midtitle 8" xfId="39497" xr:uid="{00000000-0005-0000-0000-0000862C0000}"/>
    <cellStyle name="Midtitle 9" xfId="39498" xr:uid="{00000000-0005-0000-0000-0000872C0000}"/>
    <cellStyle name="Millares [0]_PERSONAL" xfId="8842" xr:uid="{00000000-0005-0000-0000-0000882C0000}"/>
    <cellStyle name="Millares_PERSONAL" xfId="8843" xr:uid="{00000000-0005-0000-0000-0000892C0000}"/>
    <cellStyle name="Milliers [0]_Arabian Spec" xfId="4376" xr:uid="{00000000-0005-0000-0000-00008A2C0000}"/>
    <cellStyle name="Milliers_Arabian Spec" xfId="4377" xr:uid="{00000000-0005-0000-0000-00008B2C0000}"/>
    <cellStyle name="Model" xfId="2496" xr:uid="{00000000-0005-0000-0000-00008C2C0000}"/>
    <cellStyle name="Model 10" xfId="39499" xr:uid="{00000000-0005-0000-0000-00008D2C0000}"/>
    <cellStyle name="Model 11" xfId="39500" xr:uid="{00000000-0005-0000-0000-00008E2C0000}"/>
    <cellStyle name="Model 12" xfId="39501" xr:uid="{00000000-0005-0000-0000-00008F2C0000}"/>
    <cellStyle name="Model 13" xfId="39502" xr:uid="{00000000-0005-0000-0000-0000902C0000}"/>
    <cellStyle name="Model 14" xfId="39503" xr:uid="{00000000-0005-0000-0000-0000912C0000}"/>
    <cellStyle name="Model 15" xfId="39504" xr:uid="{00000000-0005-0000-0000-0000922C0000}"/>
    <cellStyle name="Model 16" xfId="39505" xr:uid="{00000000-0005-0000-0000-0000932C0000}"/>
    <cellStyle name="Model 17" xfId="39506" xr:uid="{00000000-0005-0000-0000-0000942C0000}"/>
    <cellStyle name="Model 18" xfId="39507" xr:uid="{00000000-0005-0000-0000-0000952C0000}"/>
    <cellStyle name="Model 19" xfId="39508" xr:uid="{00000000-0005-0000-0000-0000962C0000}"/>
    <cellStyle name="Model 2" xfId="39509" xr:uid="{00000000-0005-0000-0000-0000972C0000}"/>
    <cellStyle name="Model 20" xfId="39510" xr:uid="{00000000-0005-0000-0000-0000982C0000}"/>
    <cellStyle name="Model 21" xfId="39511" xr:uid="{00000000-0005-0000-0000-0000992C0000}"/>
    <cellStyle name="Model 22" xfId="39512" xr:uid="{00000000-0005-0000-0000-00009A2C0000}"/>
    <cellStyle name="Model 23" xfId="39513" xr:uid="{00000000-0005-0000-0000-00009B2C0000}"/>
    <cellStyle name="Model 24" xfId="39514" xr:uid="{00000000-0005-0000-0000-00009C2C0000}"/>
    <cellStyle name="Model 25" xfId="39515" xr:uid="{00000000-0005-0000-0000-00009D2C0000}"/>
    <cellStyle name="Model 26" xfId="39516" xr:uid="{00000000-0005-0000-0000-00009E2C0000}"/>
    <cellStyle name="Model 27" xfId="39517" xr:uid="{00000000-0005-0000-0000-00009F2C0000}"/>
    <cellStyle name="Model 28" xfId="39518" xr:uid="{00000000-0005-0000-0000-0000A02C0000}"/>
    <cellStyle name="Model 29" xfId="39519" xr:uid="{00000000-0005-0000-0000-0000A12C0000}"/>
    <cellStyle name="Model 3" xfId="39520" xr:uid="{00000000-0005-0000-0000-0000A22C0000}"/>
    <cellStyle name="Model 30" xfId="39521" xr:uid="{00000000-0005-0000-0000-0000A32C0000}"/>
    <cellStyle name="Model 31" xfId="39522" xr:uid="{00000000-0005-0000-0000-0000A42C0000}"/>
    <cellStyle name="Model 32" xfId="39523" xr:uid="{00000000-0005-0000-0000-0000A52C0000}"/>
    <cellStyle name="Model 33" xfId="39524" xr:uid="{00000000-0005-0000-0000-0000A62C0000}"/>
    <cellStyle name="Model 34" xfId="39525" xr:uid="{00000000-0005-0000-0000-0000A72C0000}"/>
    <cellStyle name="Model 35" xfId="39526" xr:uid="{00000000-0005-0000-0000-0000A82C0000}"/>
    <cellStyle name="Model 36" xfId="39527" xr:uid="{00000000-0005-0000-0000-0000A92C0000}"/>
    <cellStyle name="Model 37" xfId="39528" xr:uid="{00000000-0005-0000-0000-0000AA2C0000}"/>
    <cellStyle name="Model 38" xfId="39529" xr:uid="{00000000-0005-0000-0000-0000AB2C0000}"/>
    <cellStyle name="Model 39" xfId="39530" xr:uid="{00000000-0005-0000-0000-0000AC2C0000}"/>
    <cellStyle name="Model 4" xfId="39531" xr:uid="{00000000-0005-0000-0000-0000AD2C0000}"/>
    <cellStyle name="Model 40" xfId="8844" xr:uid="{00000000-0005-0000-0000-0000AE2C0000}"/>
    <cellStyle name="Model 5" xfId="39532" xr:uid="{00000000-0005-0000-0000-0000AF2C0000}"/>
    <cellStyle name="Model 6" xfId="39533" xr:uid="{00000000-0005-0000-0000-0000B02C0000}"/>
    <cellStyle name="Model 7" xfId="39534" xr:uid="{00000000-0005-0000-0000-0000B12C0000}"/>
    <cellStyle name="Model 8" xfId="39535" xr:uid="{00000000-0005-0000-0000-0000B22C0000}"/>
    <cellStyle name="Model 9" xfId="39536" xr:uid="{00000000-0005-0000-0000-0000B32C0000}"/>
    <cellStyle name="Mon?aire [0]_Arabian Spec" xfId="4378" xr:uid="{00000000-0005-0000-0000-0000B42C0000}"/>
    <cellStyle name="Mon?aire_Arabian Spec" xfId="4379" xr:uid="{00000000-0005-0000-0000-0000B52C0000}"/>
    <cellStyle name="Moneda [0]_CONTENCION CONDELL 25.051" xfId="8845" xr:uid="{00000000-0005-0000-0000-0000B62C0000}"/>
    <cellStyle name="Moneda_CONTENCION CONDELL 25.051" xfId="8846" xr:uid="{00000000-0005-0000-0000-0000B72C0000}"/>
    <cellStyle name="Monétaire [0]_laroux" xfId="4380" xr:uid="{00000000-0005-0000-0000-0000B82C0000}"/>
    <cellStyle name="Monétaire_laroux" xfId="4381" xr:uid="{00000000-0005-0000-0000-0000B92C0000}"/>
    <cellStyle name="NA is zero" xfId="4382" xr:uid="{00000000-0005-0000-0000-0000BA2C0000}"/>
    <cellStyle name="Neutral" xfId="4383" xr:uid="{00000000-0005-0000-0000-0000BB2C0000}"/>
    <cellStyle name="New" xfId="4384" xr:uid="{00000000-0005-0000-0000-0000BC2C0000}"/>
    <cellStyle name="no dec" xfId="2497" xr:uid="{00000000-0005-0000-0000-0000BD2C0000}"/>
    <cellStyle name="no dec 10" xfId="39537" xr:uid="{00000000-0005-0000-0000-0000BE2C0000}"/>
    <cellStyle name="no dec 11" xfId="39538" xr:uid="{00000000-0005-0000-0000-0000BF2C0000}"/>
    <cellStyle name="no dec 2" xfId="39539" xr:uid="{00000000-0005-0000-0000-0000C02C0000}"/>
    <cellStyle name="no dec 3" xfId="39540" xr:uid="{00000000-0005-0000-0000-0000C12C0000}"/>
    <cellStyle name="no dec 4" xfId="39541" xr:uid="{00000000-0005-0000-0000-0000C22C0000}"/>
    <cellStyle name="no dec 5" xfId="39542" xr:uid="{00000000-0005-0000-0000-0000C32C0000}"/>
    <cellStyle name="no dec 6" xfId="39543" xr:uid="{00000000-0005-0000-0000-0000C42C0000}"/>
    <cellStyle name="no dec 7" xfId="39544" xr:uid="{00000000-0005-0000-0000-0000C52C0000}"/>
    <cellStyle name="no dec 8" xfId="39545" xr:uid="{00000000-0005-0000-0000-0000C62C0000}"/>
    <cellStyle name="no dec 9" xfId="39546" xr:uid="{00000000-0005-0000-0000-0000C72C0000}"/>
    <cellStyle name="Nor" xfId="4385" xr:uid="{00000000-0005-0000-0000-0000C82C0000}"/>
    <cellStyle name="Nor 10" xfId="39547" xr:uid="{00000000-0005-0000-0000-0000C92C0000}"/>
    <cellStyle name="Nor 11" xfId="39548" xr:uid="{00000000-0005-0000-0000-0000CA2C0000}"/>
    <cellStyle name="Nor 2" xfId="39549" xr:uid="{00000000-0005-0000-0000-0000CB2C0000}"/>
    <cellStyle name="Nor 3" xfId="39550" xr:uid="{00000000-0005-0000-0000-0000CC2C0000}"/>
    <cellStyle name="Nor 4" xfId="39551" xr:uid="{00000000-0005-0000-0000-0000CD2C0000}"/>
    <cellStyle name="Nor 5" xfId="39552" xr:uid="{00000000-0005-0000-0000-0000CE2C0000}"/>
    <cellStyle name="Nor 6" xfId="39553" xr:uid="{00000000-0005-0000-0000-0000CF2C0000}"/>
    <cellStyle name="Nor 7" xfId="39554" xr:uid="{00000000-0005-0000-0000-0000D02C0000}"/>
    <cellStyle name="Nor 8" xfId="39555" xr:uid="{00000000-0005-0000-0000-0000D12C0000}"/>
    <cellStyle name="Nor 9" xfId="39556" xr:uid="{00000000-0005-0000-0000-0000D22C0000}"/>
    <cellStyle name="normal" xfId="4386" xr:uid="{00000000-0005-0000-0000-0000D32C0000}"/>
    <cellStyle name="Normal - Style1" xfId="2498" xr:uid="{00000000-0005-0000-0000-0000D42C0000}"/>
    <cellStyle name="Normal - Style1 10" xfId="39557" xr:uid="{00000000-0005-0000-0000-0000D52C0000}"/>
    <cellStyle name="Normal - Style1 11" xfId="39558" xr:uid="{00000000-0005-0000-0000-0000D62C0000}"/>
    <cellStyle name="Normal - Style1 12" xfId="39559" xr:uid="{00000000-0005-0000-0000-0000D72C0000}"/>
    <cellStyle name="Normal - Style1 13" xfId="39560" xr:uid="{00000000-0005-0000-0000-0000D82C0000}"/>
    <cellStyle name="Normal - Style1 14" xfId="39561" xr:uid="{00000000-0005-0000-0000-0000D92C0000}"/>
    <cellStyle name="Normal - Style1 15" xfId="39562" xr:uid="{00000000-0005-0000-0000-0000DA2C0000}"/>
    <cellStyle name="Normal - Style1 16" xfId="39563" xr:uid="{00000000-0005-0000-0000-0000DB2C0000}"/>
    <cellStyle name="Normal - Style1 17" xfId="39564" xr:uid="{00000000-0005-0000-0000-0000DC2C0000}"/>
    <cellStyle name="Normal - Style1 18" xfId="39565" xr:uid="{00000000-0005-0000-0000-0000DD2C0000}"/>
    <cellStyle name="Normal - Style1 19" xfId="39566" xr:uid="{00000000-0005-0000-0000-0000DE2C0000}"/>
    <cellStyle name="Normal - Style1 2" xfId="2499" xr:uid="{00000000-0005-0000-0000-0000DF2C0000}"/>
    <cellStyle name="Normal - Style1 2 10" xfId="39567" xr:uid="{00000000-0005-0000-0000-0000E02C0000}"/>
    <cellStyle name="Normal - Style1 2 11" xfId="39568" xr:uid="{00000000-0005-0000-0000-0000E12C0000}"/>
    <cellStyle name="Normal - Style1 2 12" xfId="39569" xr:uid="{00000000-0005-0000-0000-0000E22C0000}"/>
    <cellStyle name="Normal - Style1 2 13" xfId="39570" xr:uid="{00000000-0005-0000-0000-0000E32C0000}"/>
    <cellStyle name="Normal - Style1 2 14" xfId="39571" xr:uid="{00000000-0005-0000-0000-0000E42C0000}"/>
    <cellStyle name="Normal - Style1 2 15" xfId="8848" xr:uid="{00000000-0005-0000-0000-0000E52C0000}"/>
    <cellStyle name="Normal - Style1 2 2" xfId="8849" xr:uid="{00000000-0005-0000-0000-0000E62C0000}"/>
    <cellStyle name="Normal - Style1 2 2 10" xfId="39572" xr:uid="{00000000-0005-0000-0000-0000E72C0000}"/>
    <cellStyle name="Normal - Style1 2 2 11" xfId="39573" xr:uid="{00000000-0005-0000-0000-0000E82C0000}"/>
    <cellStyle name="Normal - Style1 2 2 2" xfId="39574" xr:uid="{00000000-0005-0000-0000-0000E92C0000}"/>
    <cellStyle name="Normal - Style1 2 2 3" xfId="39575" xr:uid="{00000000-0005-0000-0000-0000EA2C0000}"/>
    <cellStyle name="Normal - Style1 2 2 4" xfId="39576" xr:uid="{00000000-0005-0000-0000-0000EB2C0000}"/>
    <cellStyle name="Normal - Style1 2 2 5" xfId="39577" xr:uid="{00000000-0005-0000-0000-0000EC2C0000}"/>
    <cellStyle name="Normal - Style1 2 2 6" xfId="39578" xr:uid="{00000000-0005-0000-0000-0000ED2C0000}"/>
    <cellStyle name="Normal - Style1 2 2 7" xfId="39579" xr:uid="{00000000-0005-0000-0000-0000EE2C0000}"/>
    <cellStyle name="Normal - Style1 2 2 8" xfId="39580" xr:uid="{00000000-0005-0000-0000-0000EF2C0000}"/>
    <cellStyle name="Normal - Style1 2 2 9" xfId="39581" xr:uid="{00000000-0005-0000-0000-0000F02C0000}"/>
    <cellStyle name="Normal - Style1 2 3" xfId="39582" xr:uid="{00000000-0005-0000-0000-0000F12C0000}"/>
    <cellStyle name="Normal - Style1 2 3 10" xfId="39583" xr:uid="{00000000-0005-0000-0000-0000F22C0000}"/>
    <cellStyle name="Normal - Style1 2 3 11" xfId="39584" xr:uid="{00000000-0005-0000-0000-0000F32C0000}"/>
    <cellStyle name="Normal - Style1 2 3 2" xfId="39585" xr:uid="{00000000-0005-0000-0000-0000F42C0000}"/>
    <cellStyle name="Normal - Style1 2 3 3" xfId="39586" xr:uid="{00000000-0005-0000-0000-0000F52C0000}"/>
    <cellStyle name="Normal - Style1 2 3 4" xfId="39587" xr:uid="{00000000-0005-0000-0000-0000F62C0000}"/>
    <cellStyle name="Normal - Style1 2 3 5" xfId="39588" xr:uid="{00000000-0005-0000-0000-0000F72C0000}"/>
    <cellStyle name="Normal - Style1 2 3 6" xfId="39589" xr:uid="{00000000-0005-0000-0000-0000F82C0000}"/>
    <cellStyle name="Normal - Style1 2 3 7" xfId="39590" xr:uid="{00000000-0005-0000-0000-0000F92C0000}"/>
    <cellStyle name="Normal - Style1 2 3 8" xfId="39591" xr:uid="{00000000-0005-0000-0000-0000FA2C0000}"/>
    <cellStyle name="Normal - Style1 2 3 9" xfId="39592" xr:uid="{00000000-0005-0000-0000-0000FB2C0000}"/>
    <cellStyle name="Normal - Style1 2 4" xfId="39593" xr:uid="{00000000-0005-0000-0000-0000FC2C0000}"/>
    <cellStyle name="Normal - Style1 2 4 10" xfId="39594" xr:uid="{00000000-0005-0000-0000-0000FD2C0000}"/>
    <cellStyle name="Normal - Style1 2 4 11" xfId="39595" xr:uid="{00000000-0005-0000-0000-0000FE2C0000}"/>
    <cellStyle name="Normal - Style1 2 4 2" xfId="39596" xr:uid="{00000000-0005-0000-0000-0000FF2C0000}"/>
    <cellStyle name="Normal - Style1 2 4 3" xfId="39597" xr:uid="{00000000-0005-0000-0000-0000002D0000}"/>
    <cellStyle name="Normal - Style1 2 4 4" xfId="39598" xr:uid="{00000000-0005-0000-0000-0000012D0000}"/>
    <cellStyle name="Normal - Style1 2 4 5" xfId="39599" xr:uid="{00000000-0005-0000-0000-0000022D0000}"/>
    <cellStyle name="Normal - Style1 2 4 6" xfId="39600" xr:uid="{00000000-0005-0000-0000-0000032D0000}"/>
    <cellStyle name="Normal - Style1 2 4 7" xfId="39601" xr:uid="{00000000-0005-0000-0000-0000042D0000}"/>
    <cellStyle name="Normal - Style1 2 4 8" xfId="39602" xr:uid="{00000000-0005-0000-0000-0000052D0000}"/>
    <cellStyle name="Normal - Style1 2 4 9" xfId="39603" xr:uid="{00000000-0005-0000-0000-0000062D0000}"/>
    <cellStyle name="Normal - Style1 2 5" xfId="39604" xr:uid="{00000000-0005-0000-0000-0000072D0000}"/>
    <cellStyle name="Normal - Style1 2 6" xfId="39605" xr:uid="{00000000-0005-0000-0000-0000082D0000}"/>
    <cellStyle name="Normal - Style1 2 7" xfId="39606" xr:uid="{00000000-0005-0000-0000-0000092D0000}"/>
    <cellStyle name="Normal - Style1 2 8" xfId="39607" xr:uid="{00000000-0005-0000-0000-00000A2D0000}"/>
    <cellStyle name="Normal - Style1 2 9" xfId="39608" xr:uid="{00000000-0005-0000-0000-00000B2D0000}"/>
    <cellStyle name="Normal - Style1 20" xfId="39609" xr:uid="{00000000-0005-0000-0000-00000C2D0000}"/>
    <cellStyle name="Normal - Style1 21" xfId="39610" xr:uid="{00000000-0005-0000-0000-00000D2D0000}"/>
    <cellStyle name="Normal - Style1 22" xfId="39611" xr:uid="{00000000-0005-0000-0000-00000E2D0000}"/>
    <cellStyle name="Normal - Style1 23" xfId="39612" xr:uid="{00000000-0005-0000-0000-00000F2D0000}"/>
    <cellStyle name="Normal - Style1 24" xfId="39613" xr:uid="{00000000-0005-0000-0000-0000102D0000}"/>
    <cellStyle name="Normal - Style1 25" xfId="39614" xr:uid="{00000000-0005-0000-0000-0000112D0000}"/>
    <cellStyle name="Normal - Style1 26" xfId="39615" xr:uid="{00000000-0005-0000-0000-0000122D0000}"/>
    <cellStyle name="Normal - Style1 27" xfId="39616" xr:uid="{00000000-0005-0000-0000-0000132D0000}"/>
    <cellStyle name="Normal - Style1 28" xfId="39617" xr:uid="{00000000-0005-0000-0000-0000142D0000}"/>
    <cellStyle name="Normal - Style1 29" xfId="39618" xr:uid="{00000000-0005-0000-0000-0000152D0000}"/>
    <cellStyle name="Normal - Style1 3" xfId="2500" xr:uid="{00000000-0005-0000-0000-0000162D0000}"/>
    <cellStyle name="Normal - Style1 3 10" xfId="39619" xr:uid="{00000000-0005-0000-0000-0000172D0000}"/>
    <cellStyle name="Normal - Style1 3 11" xfId="39620" xr:uid="{00000000-0005-0000-0000-0000182D0000}"/>
    <cellStyle name="Normal - Style1 3 12" xfId="8850" xr:uid="{00000000-0005-0000-0000-0000192D0000}"/>
    <cellStyle name="Normal - Style1 3 2" xfId="39621" xr:uid="{00000000-0005-0000-0000-00001A2D0000}"/>
    <cellStyle name="Normal - Style1 3 3" xfId="39622" xr:uid="{00000000-0005-0000-0000-00001B2D0000}"/>
    <cellStyle name="Normal - Style1 3 4" xfId="39623" xr:uid="{00000000-0005-0000-0000-00001C2D0000}"/>
    <cellStyle name="Normal - Style1 3 5" xfId="39624" xr:uid="{00000000-0005-0000-0000-00001D2D0000}"/>
    <cellStyle name="Normal - Style1 3 6" xfId="39625" xr:uid="{00000000-0005-0000-0000-00001E2D0000}"/>
    <cellStyle name="Normal - Style1 3 7" xfId="39626" xr:uid="{00000000-0005-0000-0000-00001F2D0000}"/>
    <cellStyle name="Normal - Style1 3 8" xfId="39627" xr:uid="{00000000-0005-0000-0000-0000202D0000}"/>
    <cellStyle name="Normal - Style1 3 9" xfId="39628" xr:uid="{00000000-0005-0000-0000-0000212D0000}"/>
    <cellStyle name="Normal - Style1 30" xfId="39629" xr:uid="{00000000-0005-0000-0000-0000222D0000}"/>
    <cellStyle name="Normal - Style1 31" xfId="39630" xr:uid="{00000000-0005-0000-0000-0000232D0000}"/>
    <cellStyle name="Normal - Style1 32" xfId="39631" xr:uid="{00000000-0005-0000-0000-0000242D0000}"/>
    <cellStyle name="Normal - Style1 33" xfId="39632" xr:uid="{00000000-0005-0000-0000-0000252D0000}"/>
    <cellStyle name="Normal - Style1 34" xfId="39633" xr:uid="{00000000-0005-0000-0000-0000262D0000}"/>
    <cellStyle name="Normal - Style1 35" xfId="39634" xr:uid="{00000000-0005-0000-0000-0000272D0000}"/>
    <cellStyle name="Normal - Style1 36" xfId="39635" xr:uid="{00000000-0005-0000-0000-0000282D0000}"/>
    <cellStyle name="Normal - Style1 37" xfId="39636" xr:uid="{00000000-0005-0000-0000-0000292D0000}"/>
    <cellStyle name="Normal - Style1 38" xfId="39637" xr:uid="{00000000-0005-0000-0000-00002A2D0000}"/>
    <cellStyle name="Normal - Style1 39" xfId="39638" xr:uid="{00000000-0005-0000-0000-00002B2D0000}"/>
    <cellStyle name="Normal - Style1 4" xfId="2501" xr:uid="{00000000-0005-0000-0000-00002C2D0000}"/>
    <cellStyle name="Normal - Style1 4 10" xfId="39639" xr:uid="{00000000-0005-0000-0000-00002D2D0000}"/>
    <cellStyle name="Normal - Style1 4 11" xfId="39640" xr:uid="{00000000-0005-0000-0000-00002E2D0000}"/>
    <cellStyle name="Normal - Style1 4 12" xfId="8851" xr:uid="{00000000-0005-0000-0000-00002F2D0000}"/>
    <cellStyle name="Normal - Style1 4 2" xfId="39641" xr:uid="{00000000-0005-0000-0000-0000302D0000}"/>
    <cellStyle name="Normal - Style1 4 3" xfId="39642" xr:uid="{00000000-0005-0000-0000-0000312D0000}"/>
    <cellStyle name="Normal - Style1 4 4" xfId="39643" xr:uid="{00000000-0005-0000-0000-0000322D0000}"/>
    <cellStyle name="Normal - Style1 4 5" xfId="39644" xr:uid="{00000000-0005-0000-0000-0000332D0000}"/>
    <cellStyle name="Normal - Style1 4 6" xfId="39645" xr:uid="{00000000-0005-0000-0000-0000342D0000}"/>
    <cellStyle name="Normal - Style1 4 7" xfId="39646" xr:uid="{00000000-0005-0000-0000-0000352D0000}"/>
    <cellStyle name="Normal - Style1 4 8" xfId="39647" xr:uid="{00000000-0005-0000-0000-0000362D0000}"/>
    <cellStyle name="Normal - Style1 4 9" xfId="39648" xr:uid="{00000000-0005-0000-0000-0000372D0000}"/>
    <cellStyle name="Normal - Style1 40" xfId="39649" xr:uid="{00000000-0005-0000-0000-0000382D0000}"/>
    <cellStyle name="Normal - Style1 41" xfId="39650" xr:uid="{00000000-0005-0000-0000-0000392D0000}"/>
    <cellStyle name="Normal - Style1 42" xfId="39651" xr:uid="{00000000-0005-0000-0000-00003A2D0000}"/>
    <cellStyle name="Normal - Style1 43" xfId="39652" xr:uid="{00000000-0005-0000-0000-00003B2D0000}"/>
    <cellStyle name="Normal - Style1 44" xfId="39653" xr:uid="{00000000-0005-0000-0000-00003C2D0000}"/>
    <cellStyle name="Normal - Style1 45" xfId="39654" xr:uid="{00000000-0005-0000-0000-00003D2D0000}"/>
    <cellStyle name="Normal - Style1 46" xfId="39655" xr:uid="{00000000-0005-0000-0000-00003E2D0000}"/>
    <cellStyle name="Normal - Style1 47" xfId="39656" xr:uid="{00000000-0005-0000-0000-00003F2D0000}"/>
    <cellStyle name="Normal - Style1 48" xfId="39657" xr:uid="{00000000-0005-0000-0000-0000402D0000}"/>
    <cellStyle name="Normal - Style1 49" xfId="39658" xr:uid="{00000000-0005-0000-0000-0000412D0000}"/>
    <cellStyle name="Normal - Style1 5" xfId="2502" xr:uid="{00000000-0005-0000-0000-0000422D0000}"/>
    <cellStyle name="Normal - Style1 5 10" xfId="39659" xr:uid="{00000000-0005-0000-0000-0000432D0000}"/>
    <cellStyle name="Normal - Style1 5 11" xfId="39660" xr:uid="{00000000-0005-0000-0000-0000442D0000}"/>
    <cellStyle name="Normal - Style1 5 12" xfId="8852" xr:uid="{00000000-0005-0000-0000-0000452D0000}"/>
    <cellStyle name="Normal - Style1 5 2" xfId="39661" xr:uid="{00000000-0005-0000-0000-0000462D0000}"/>
    <cellStyle name="Normal - Style1 5 3" xfId="39662" xr:uid="{00000000-0005-0000-0000-0000472D0000}"/>
    <cellStyle name="Normal - Style1 5 4" xfId="39663" xr:uid="{00000000-0005-0000-0000-0000482D0000}"/>
    <cellStyle name="Normal - Style1 5 5" xfId="39664" xr:uid="{00000000-0005-0000-0000-0000492D0000}"/>
    <cellStyle name="Normal - Style1 5 6" xfId="39665" xr:uid="{00000000-0005-0000-0000-00004A2D0000}"/>
    <cellStyle name="Normal - Style1 5 7" xfId="39666" xr:uid="{00000000-0005-0000-0000-00004B2D0000}"/>
    <cellStyle name="Normal - Style1 5 8" xfId="39667" xr:uid="{00000000-0005-0000-0000-00004C2D0000}"/>
    <cellStyle name="Normal - Style1 5 9" xfId="39668" xr:uid="{00000000-0005-0000-0000-00004D2D0000}"/>
    <cellStyle name="Normal - Style1 50" xfId="39669" xr:uid="{00000000-0005-0000-0000-00004E2D0000}"/>
    <cellStyle name="Normal - Style1 51" xfId="39670" xr:uid="{00000000-0005-0000-0000-00004F2D0000}"/>
    <cellStyle name="Normal - Style1 52" xfId="39671" xr:uid="{00000000-0005-0000-0000-0000502D0000}"/>
    <cellStyle name="Normal - Style1 53" xfId="39672" xr:uid="{00000000-0005-0000-0000-0000512D0000}"/>
    <cellStyle name="Normal - Style1 54" xfId="39673" xr:uid="{00000000-0005-0000-0000-0000522D0000}"/>
    <cellStyle name="Normal - Style1 55" xfId="39674" xr:uid="{00000000-0005-0000-0000-0000532D0000}"/>
    <cellStyle name="Normal - Style1 56" xfId="39675" xr:uid="{00000000-0005-0000-0000-0000542D0000}"/>
    <cellStyle name="Normal - Style1 57" xfId="39676" xr:uid="{00000000-0005-0000-0000-0000552D0000}"/>
    <cellStyle name="Normal - Style1 58" xfId="39677" xr:uid="{00000000-0005-0000-0000-0000562D0000}"/>
    <cellStyle name="Normal - Style1 59" xfId="39678" xr:uid="{00000000-0005-0000-0000-0000572D0000}"/>
    <cellStyle name="Normal - Style1 6" xfId="2503" xr:uid="{00000000-0005-0000-0000-0000582D0000}"/>
    <cellStyle name="Normal - Style1 6 10" xfId="39680" xr:uid="{00000000-0005-0000-0000-0000592D0000}"/>
    <cellStyle name="Normal - Style1 6 11" xfId="39681" xr:uid="{00000000-0005-0000-0000-00005A2D0000}"/>
    <cellStyle name="Normal - Style1 6 12" xfId="39679" xr:uid="{00000000-0005-0000-0000-00005B2D0000}"/>
    <cellStyle name="Normal - Style1 6 2" xfId="39682" xr:uid="{00000000-0005-0000-0000-00005C2D0000}"/>
    <cellStyle name="Normal - Style1 6 3" xfId="39683" xr:uid="{00000000-0005-0000-0000-00005D2D0000}"/>
    <cellStyle name="Normal - Style1 6 4" xfId="39684" xr:uid="{00000000-0005-0000-0000-00005E2D0000}"/>
    <cellStyle name="Normal - Style1 6 5" xfId="39685" xr:uid="{00000000-0005-0000-0000-00005F2D0000}"/>
    <cellStyle name="Normal - Style1 6 6" xfId="39686" xr:uid="{00000000-0005-0000-0000-0000602D0000}"/>
    <cellStyle name="Normal - Style1 6 7" xfId="39687" xr:uid="{00000000-0005-0000-0000-0000612D0000}"/>
    <cellStyle name="Normal - Style1 6 8" xfId="39688" xr:uid="{00000000-0005-0000-0000-0000622D0000}"/>
    <cellStyle name="Normal - Style1 6 9" xfId="39689" xr:uid="{00000000-0005-0000-0000-0000632D0000}"/>
    <cellStyle name="Normal - Style1 60" xfId="39690" xr:uid="{00000000-0005-0000-0000-0000642D0000}"/>
    <cellStyle name="Normal - Style1 61" xfId="39691" xr:uid="{00000000-0005-0000-0000-0000652D0000}"/>
    <cellStyle name="Normal - Style1 62" xfId="39692" xr:uid="{00000000-0005-0000-0000-0000662D0000}"/>
    <cellStyle name="Normal - Style1 63" xfId="39693" xr:uid="{00000000-0005-0000-0000-0000672D0000}"/>
    <cellStyle name="Normal - Style1 64" xfId="39694" xr:uid="{00000000-0005-0000-0000-0000682D0000}"/>
    <cellStyle name="Normal - Style1 65" xfId="39695" xr:uid="{00000000-0005-0000-0000-0000692D0000}"/>
    <cellStyle name="Normal - Style1 66" xfId="39696" xr:uid="{00000000-0005-0000-0000-00006A2D0000}"/>
    <cellStyle name="Normal - Style1 67" xfId="39697" xr:uid="{00000000-0005-0000-0000-00006B2D0000}"/>
    <cellStyle name="Normal - Style1 68" xfId="39698" xr:uid="{00000000-0005-0000-0000-00006C2D0000}"/>
    <cellStyle name="Normal - Style1 69" xfId="39699" xr:uid="{00000000-0005-0000-0000-00006D2D0000}"/>
    <cellStyle name="Normal - Style1 7" xfId="2504" xr:uid="{00000000-0005-0000-0000-00006E2D0000}"/>
    <cellStyle name="Normal - Style1 7 10" xfId="39701" xr:uid="{00000000-0005-0000-0000-00006F2D0000}"/>
    <cellStyle name="Normal - Style1 7 11" xfId="39702" xr:uid="{00000000-0005-0000-0000-0000702D0000}"/>
    <cellStyle name="Normal - Style1 7 12" xfId="39700" xr:uid="{00000000-0005-0000-0000-0000712D0000}"/>
    <cellStyle name="Normal - Style1 7 2" xfId="39703" xr:uid="{00000000-0005-0000-0000-0000722D0000}"/>
    <cellStyle name="Normal - Style1 7 3" xfId="39704" xr:uid="{00000000-0005-0000-0000-0000732D0000}"/>
    <cellStyle name="Normal - Style1 7 4" xfId="39705" xr:uid="{00000000-0005-0000-0000-0000742D0000}"/>
    <cellStyle name="Normal - Style1 7 5" xfId="39706" xr:uid="{00000000-0005-0000-0000-0000752D0000}"/>
    <cellStyle name="Normal - Style1 7 6" xfId="39707" xr:uid="{00000000-0005-0000-0000-0000762D0000}"/>
    <cellStyle name="Normal - Style1 7 7" xfId="39708" xr:uid="{00000000-0005-0000-0000-0000772D0000}"/>
    <cellStyle name="Normal - Style1 7 8" xfId="39709" xr:uid="{00000000-0005-0000-0000-0000782D0000}"/>
    <cellStyle name="Normal - Style1 7 9" xfId="39710" xr:uid="{00000000-0005-0000-0000-0000792D0000}"/>
    <cellStyle name="Normal - Style1 70" xfId="39711" xr:uid="{00000000-0005-0000-0000-00007A2D0000}"/>
    <cellStyle name="Normal - Style1 71" xfId="39712" xr:uid="{00000000-0005-0000-0000-00007B2D0000}"/>
    <cellStyle name="Normal - Style1 72" xfId="39713" xr:uid="{00000000-0005-0000-0000-00007C2D0000}"/>
    <cellStyle name="Normal - Style1 73" xfId="39714" xr:uid="{00000000-0005-0000-0000-00007D2D0000}"/>
    <cellStyle name="Normal - Style1 74" xfId="39715" xr:uid="{00000000-0005-0000-0000-00007E2D0000}"/>
    <cellStyle name="Normal - Style1 75" xfId="39716" xr:uid="{00000000-0005-0000-0000-00007F2D0000}"/>
    <cellStyle name="Normal - Style1 76" xfId="39717" xr:uid="{00000000-0005-0000-0000-0000802D0000}"/>
    <cellStyle name="Normal - Style1 77" xfId="39718" xr:uid="{00000000-0005-0000-0000-0000812D0000}"/>
    <cellStyle name="Normal - Style1 78" xfId="39719" xr:uid="{00000000-0005-0000-0000-0000822D0000}"/>
    <cellStyle name="Normal - Style1 8" xfId="2505" xr:uid="{00000000-0005-0000-0000-0000832D0000}"/>
    <cellStyle name="Normal - Style1 8 10" xfId="39721" xr:uid="{00000000-0005-0000-0000-0000842D0000}"/>
    <cellStyle name="Normal - Style1 8 11" xfId="39722" xr:uid="{00000000-0005-0000-0000-0000852D0000}"/>
    <cellStyle name="Normal - Style1 8 12" xfId="39720" xr:uid="{00000000-0005-0000-0000-0000862D0000}"/>
    <cellStyle name="Normal - Style1 8 2" xfId="39723" xr:uid="{00000000-0005-0000-0000-0000872D0000}"/>
    <cellStyle name="Normal - Style1 8 3" xfId="39724" xr:uid="{00000000-0005-0000-0000-0000882D0000}"/>
    <cellStyle name="Normal - Style1 8 4" xfId="39725" xr:uid="{00000000-0005-0000-0000-0000892D0000}"/>
    <cellStyle name="Normal - Style1 8 5" xfId="39726" xr:uid="{00000000-0005-0000-0000-00008A2D0000}"/>
    <cellStyle name="Normal - Style1 8 6" xfId="39727" xr:uid="{00000000-0005-0000-0000-00008B2D0000}"/>
    <cellStyle name="Normal - Style1 8 7" xfId="39728" xr:uid="{00000000-0005-0000-0000-00008C2D0000}"/>
    <cellStyle name="Normal - Style1 8 8" xfId="39729" xr:uid="{00000000-0005-0000-0000-00008D2D0000}"/>
    <cellStyle name="Normal - Style1 8 9" xfId="39730" xr:uid="{00000000-0005-0000-0000-00008E2D0000}"/>
    <cellStyle name="Normal - Style1 9" xfId="2506" xr:uid="{00000000-0005-0000-0000-00008F2D0000}"/>
    <cellStyle name="Normal - Style1 9 2" xfId="39731" xr:uid="{00000000-0005-0000-0000-0000902D0000}"/>
    <cellStyle name="Normal - Style1_20101-01004물건평가조서(물건)" xfId="8853" xr:uid="{00000000-0005-0000-0000-0000912D0000}"/>
    <cellStyle name="Normal - Style2" xfId="2507" xr:uid="{00000000-0005-0000-0000-0000922D0000}"/>
    <cellStyle name="Normal - Style2 10" xfId="39732" xr:uid="{00000000-0005-0000-0000-0000932D0000}"/>
    <cellStyle name="Normal - Style2 11" xfId="39733" xr:uid="{00000000-0005-0000-0000-0000942D0000}"/>
    <cellStyle name="Normal - Style2 2" xfId="39734" xr:uid="{00000000-0005-0000-0000-0000952D0000}"/>
    <cellStyle name="Normal - Style2 3" xfId="39735" xr:uid="{00000000-0005-0000-0000-0000962D0000}"/>
    <cellStyle name="Normal - Style2 4" xfId="39736" xr:uid="{00000000-0005-0000-0000-0000972D0000}"/>
    <cellStyle name="Normal - Style2 5" xfId="39737" xr:uid="{00000000-0005-0000-0000-0000982D0000}"/>
    <cellStyle name="Normal - Style2 6" xfId="39738" xr:uid="{00000000-0005-0000-0000-0000992D0000}"/>
    <cellStyle name="Normal - Style2 7" xfId="39739" xr:uid="{00000000-0005-0000-0000-00009A2D0000}"/>
    <cellStyle name="Normal - Style2 8" xfId="39740" xr:uid="{00000000-0005-0000-0000-00009B2D0000}"/>
    <cellStyle name="Normal - Style2 9" xfId="39741" xr:uid="{00000000-0005-0000-0000-00009C2D0000}"/>
    <cellStyle name="Normal - Style3" xfId="2508" xr:uid="{00000000-0005-0000-0000-00009D2D0000}"/>
    <cellStyle name="Normal - Style3 10" xfId="39742" xr:uid="{00000000-0005-0000-0000-00009E2D0000}"/>
    <cellStyle name="Normal - Style3 11" xfId="39743" xr:uid="{00000000-0005-0000-0000-00009F2D0000}"/>
    <cellStyle name="Normal - Style3 2" xfId="39744" xr:uid="{00000000-0005-0000-0000-0000A02D0000}"/>
    <cellStyle name="Normal - Style3 3" xfId="39745" xr:uid="{00000000-0005-0000-0000-0000A12D0000}"/>
    <cellStyle name="Normal - Style3 4" xfId="39746" xr:uid="{00000000-0005-0000-0000-0000A22D0000}"/>
    <cellStyle name="Normal - Style3 5" xfId="39747" xr:uid="{00000000-0005-0000-0000-0000A32D0000}"/>
    <cellStyle name="Normal - Style3 6" xfId="39748" xr:uid="{00000000-0005-0000-0000-0000A42D0000}"/>
    <cellStyle name="Normal - Style3 7" xfId="39749" xr:uid="{00000000-0005-0000-0000-0000A52D0000}"/>
    <cellStyle name="Normal - Style3 8" xfId="39750" xr:uid="{00000000-0005-0000-0000-0000A62D0000}"/>
    <cellStyle name="Normal - Style3 9" xfId="39751" xr:uid="{00000000-0005-0000-0000-0000A72D0000}"/>
    <cellStyle name="Normal - Style4" xfId="2509" xr:uid="{00000000-0005-0000-0000-0000A82D0000}"/>
    <cellStyle name="Normal - Style4 10" xfId="39752" xr:uid="{00000000-0005-0000-0000-0000A92D0000}"/>
    <cellStyle name="Normal - Style4 11" xfId="39753" xr:uid="{00000000-0005-0000-0000-0000AA2D0000}"/>
    <cellStyle name="Normal - Style4 2" xfId="39754" xr:uid="{00000000-0005-0000-0000-0000AB2D0000}"/>
    <cellStyle name="Normal - Style4 3" xfId="39755" xr:uid="{00000000-0005-0000-0000-0000AC2D0000}"/>
    <cellStyle name="Normal - Style4 4" xfId="39756" xr:uid="{00000000-0005-0000-0000-0000AD2D0000}"/>
    <cellStyle name="Normal - Style4 5" xfId="39757" xr:uid="{00000000-0005-0000-0000-0000AE2D0000}"/>
    <cellStyle name="Normal - Style4 6" xfId="39758" xr:uid="{00000000-0005-0000-0000-0000AF2D0000}"/>
    <cellStyle name="Normal - Style4 7" xfId="39759" xr:uid="{00000000-0005-0000-0000-0000B02D0000}"/>
    <cellStyle name="Normal - Style4 8" xfId="39760" xr:uid="{00000000-0005-0000-0000-0000B12D0000}"/>
    <cellStyle name="Normal - Style4 9" xfId="39761" xr:uid="{00000000-0005-0000-0000-0000B22D0000}"/>
    <cellStyle name="Normal - Style5" xfId="2510" xr:uid="{00000000-0005-0000-0000-0000B32D0000}"/>
    <cellStyle name="Normal - Style5 10" xfId="39762" xr:uid="{00000000-0005-0000-0000-0000B42D0000}"/>
    <cellStyle name="Normal - Style5 11" xfId="39763" xr:uid="{00000000-0005-0000-0000-0000B52D0000}"/>
    <cellStyle name="Normal - Style5 2" xfId="39764" xr:uid="{00000000-0005-0000-0000-0000B62D0000}"/>
    <cellStyle name="Normal - Style5 3" xfId="39765" xr:uid="{00000000-0005-0000-0000-0000B72D0000}"/>
    <cellStyle name="Normal - Style5 4" xfId="39766" xr:uid="{00000000-0005-0000-0000-0000B82D0000}"/>
    <cellStyle name="Normal - Style5 5" xfId="39767" xr:uid="{00000000-0005-0000-0000-0000B92D0000}"/>
    <cellStyle name="Normal - Style5 6" xfId="39768" xr:uid="{00000000-0005-0000-0000-0000BA2D0000}"/>
    <cellStyle name="Normal - Style5 7" xfId="39769" xr:uid="{00000000-0005-0000-0000-0000BB2D0000}"/>
    <cellStyle name="Normal - Style5 8" xfId="39770" xr:uid="{00000000-0005-0000-0000-0000BC2D0000}"/>
    <cellStyle name="Normal - Style5 9" xfId="39771" xr:uid="{00000000-0005-0000-0000-0000BD2D0000}"/>
    <cellStyle name="Normal - Style6" xfId="2511" xr:uid="{00000000-0005-0000-0000-0000BE2D0000}"/>
    <cellStyle name="Normal - Style6 10" xfId="39772" xr:uid="{00000000-0005-0000-0000-0000BF2D0000}"/>
    <cellStyle name="Normal - Style6 11" xfId="39773" xr:uid="{00000000-0005-0000-0000-0000C02D0000}"/>
    <cellStyle name="Normal - Style6 2" xfId="39774" xr:uid="{00000000-0005-0000-0000-0000C12D0000}"/>
    <cellStyle name="Normal - Style6 3" xfId="39775" xr:uid="{00000000-0005-0000-0000-0000C22D0000}"/>
    <cellStyle name="Normal - Style6 4" xfId="39776" xr:uid="{00000000-0005-0000-0000-0000C32D0000}"/>
    <cellStyle name="Normal - Style6 5" xfId="39777" xr:uid="{00000000-0005-0000-0000-0000C42D0000}"/>
    <cellStyle name="Normal - Style6 6" xfId="39778" xr:uid="{00000000-0005-0000-0000-0000C52D0000}"/>
    <cellStyle name="Normal - Style6 7" xfId="39779" xr:uid="{00000000-0005-0000-0000-0000C62D0000}"/>
    <cellStyle name="Normal - Style6 8" xfId="39780" xr:uid="{00000000-0005-0000-0000-0000C72D0000}"/>
    <cellStyle name="Normal - Style6 9" xfId="39781" xr:uid="{00000000-0005-0000-0000-0000C82D0000}"/>
    <cellStyle name="Normal - Style7" xfId="2512" xr:uid="{00000000-0005-0000-0000-0000C92D0000}"/>
    <cellStyle name="Normal - Style7 10" xfId="39782" xr:uid="{00000000-0005-0000-0000-0000CA2D0000}"/>
    <cellStyle name="Normal - Style7 11" xfId="39783" xr:uid="{00000000-0005-0000-0000-0000CB2D0000}"/>
    <cellStyle name="Normal - Style7 2" xfId="39784" xr:uid="{00000000-0005-0000-0000-0000CC2D0000}"/>
    <cellStyle name="Normal - Style7 3" xfId="39785" xr:uid="{00000000-0005-0000-0000-0000CD2D0000}"/>
    <cellStyle name="Normal - Style7 4" xfId="39786" xr:uid="{00000000-0005-0000-0000-0000CE2D0000}"/>
    <cellStyle name="Normal - Style7 5" xfId="39787" xr:uid="{00000000-0005-0000-0000-0000CF2D0000}"/>
    <cellStyle name="Normal - Style7 6" xfId="39788" xr:uid="{00000000-0005-0000-0000-0000D02D0000}"/>
    <cellStyle name="Normal - Style7 7" xfId="39789" xr:uid="{00000000-0005-0000-0000-0000D12D0000}"/>
    <cellStyle name="Normal - Style7 8" xfId="39790" xr:uid="{00000000-0005-0000-0000-0000D22D0000}"/>
    <cellStyle name="Normal - Style7 9" xfId="39791" xr:uid="{00000000-0005-0000-0000-0000D32D0000}"/>
    <cellStyle name="Normal - Style8" xfId="2513" xr:uid="{00000000-0005-0000-0000-0000D42D0000}"/>
    <cellStyle name="Normal - Style8 10" xfId="39792" xr:uid="{00000000-0005-0000-0000-0000D52D0000}"/>
    <cellStyle name="Normal - Style8 11" xfId="39793" xr:uid="{00000000-0005-0000-0000-0000D62D0000}"/>
    <cellStyle name="Normal - Style8 2" xfId="39794" xr:uid="{00000000-0005-0000-0000-0000D72D0000}"/>
    <cellStyle name="Normal - Style8 3" xfId="39795" xr:uid="{00000000-0005-0000-0000-0000D82D0000}"/>
    <cellStyle name="Normal - Style8 4" xfId="39796" xr:uid="{00000000-0005-0000-0000-0000D92D0000}"/>
    <cellStyle name="Normal - Style8 5" xfId="39797" xr:uid="{00000000-0005-0000-0000-0000DA2D0000}"/>
    <cellStyle name="Normal - Style8 6" xfId="39798" xr:uid="{00000000-0005-0000-0000-0000DB2D0000}"/>
    <cellStyle name="Normal - Style8 7" xfId="39799" xr:uid="{00000000-0005-0000-0000-0000DC2D0000}"/>
    <cellStyle name="Normal - Style8 8" xfId="39800" xr:uid="{00000000-0005-0000-0000-0000DD2D0000}"/>
    <cellStyle name="Normal - Style8 9" xfId="39801" xr:uid="{00000000-0005-0000-0000-0000DE2D0000}"/>
    <cellStyle name="Normal - 유형1" xfId="4387" xr:uid="{00000000-0005-0000-0000-0000DF2D0000}"/>
    <cellStyle name="Normal [0]" xfId="4388" xr:uid="{00000000-0005-0000-0000-0000E02D0000}"/>
    <cellStyle name="Normal [1]" xfId="4389" xr:uid="{00000000-0005-0000-0000-0000E12D0000}"/>
    <cellStyle name="Normal [2]" xfId="4390" xr:uid="{00000000-0005-0000-0000-0000E22D0000}"/>
    <cellStyle name="Normal [3]" xfId="4391" xr:uid="{00000000-0005-0000-0000-0000E32D0000}"/>
    <cellStyle name="normal 2" xfId="8847" xr:uid="{00000000-0005-0000-0000-0000E42D0000}"/>
    <cellStyle name="Normal Bold" xfId="4392" xr:uid="{00000000-0005-0000-0000-0000E52D0000}"/>
    <cellStyle name="Normal Pct" xfId="4393" xr:uid="{00000000-0005-0000-0000-0000E62D0000}"/>
    <cellStyle name="Normal_ 내역 (2)" xfId="44611" xr:uid="{00000000-0005-0000-0000-0000E72D0000}"/>
    <cellStyle name="Note" xfId="4394" xr:uid="{00000000-0005-0000-0000-0000E82D0000}"/>
    <cellStyle name="Note 2" xfId="8854" xr:uid="{00000000-0005-0000-0000-0000E92D0000}"/>
    <cellStyle name="Notes" xfId="4395" xr:uid="{00000000-0005-0000-0000-0000EA2D0000}"/>
    <cellStyle name="NPPESalesPct" xfId="4396" xr:uid="{00000000-0005-0000-0000-0000EB2D0000}"/>
    <cellStyle name="NWI%S" xfId="4397" xr:uid="{00000000-0005-0000-0000-0000EC2D0000}"/>
    <cellStyle name="OddBodyShade" xfId="4398" xr:uid="{00000000-0005-0000-0000-0000ED2D0000}"/>
    <cellStyle name="OddBodyShade 2" xfId="8855" xr:uid="{00000000-0005-0000-0000-0000EE2D0000}"/>
    <cellStyle name="Œ…?æ맖?? [0.00]_laroux" xfId="4399" xr:uid="{00000000-0005-0000-0000-0000EF2D0000}"/>
    <cellStyle name="Œ…?æ맖??_laroux" xfId="4400" xr:uid="{00000000-0005-0000-0000-0000F02D0000}"/>
    <cellStyle name="Œ…?æ맖?e [0.00]_laroux" xfId="2514" xr:uid="{00000000-0005-0000-0000-0000F12D0000}"/>
    <cellStyle name="Œ…?æ맖?e_laroux" xfId="2515" xr:uid="{00000000-0005-0000-0000-0000F22D0000}"/>
    <cellStyle name="Œ…‹æØ‚è [0.00]_laroux" xfId="4401" xr:uid="{00000000-0005-0000-0000-0000F32D0000}"/>
    <cellStyle name="Œ…‹æØ‚è_laroux" xfId="4402" xr:uid="{00000000-0005-0000-0000-0000F42D0000}"/>
    <cellStyle name="oft Excel]_x000d__x000a_Comment=The open=/f lines load custom functions into the Paste Function list._x000d__x000a_Maximized=1_x000d__x000a_AutoFormat=" xfId="4403" xr:uid="{00000000-0005-0000-0000-0000F52D0000}"/>
    <cellStyle name="Output" xfId="4404" xr:uid="{00000000-0005-0000-0000-0000F62D0000}"/>
    <cellStyle name="Output Single Cell" xfId="8856" xr:uid="{00000000-0005-0000-0000-0000F72D0000}"/>
    <cellStyle name="Overscore" xfId="4405" xr:uid="{00000000-0005-0000-0000-0000F82D0000}"/>
    <cellStyle name="Overunder" xfId="4406" xr:uid="{00000000-0005-0000-0000-0000F92D0000}"/>
    <cellStyle name="P" xfId="4407" xr:uid="{00000000-0005-0000-0000-0000FA2D0000}"/>
    <cellStyle name="p=_x000a_龍?" xfId="4408" xr:uid="{00000000-0005-0000-0000-0000FB2D0000}"/>
    <cellStyle name="p=_x000a_龍? 10" xfId="39802" xr:uid="{00000000-0005-0000-0000-0000FC2D0000}"/>
    <cellStyle name="p=_x000a_龍? 11" xfId="39803" xr:uid="{00000000-0005-0000-0000-0000FD2D0000}"/>
    <cellStyle name="p=_x000a_龍? 2" xfId="39804" xr:uid="{00000000-0005-0000-0000-0000FE2D0000}"/>
    <cellStyle name="p=_x000a_龍? 3" xfId="39805" xr:uid="{00000000-0005-0000-0000-0000FF2D0000}"/>
    <cellStyle name="p=_x000a_龍? 4" xfId="39806" xr:uid="{00000000-0005-0000-0000-0000002E0000}"/>
    <cellStyle name="p=_x000a_龍? 5" xfId="39807" xr:uid="{00000000-0005-0000-0000-0000012E0000}"/>
    <cellStyle name="p=_x000a_龍? 6" xfId="39808" xr:uid="{00000000-0005-0000-0000-0000022E0000}"/>
    <cellStyle name="p=_x000a_龍? 7" xfId="39809" xr:uid="{00000000-0005-0000-0000-0000032E0000}"/>
    <cellStyle name="p=_x000a_龍? 8" xfId="39810" xr:uid="{00000000-0005-0000-0000-0000042E0000}"/>
    <cellStyle name="p=_x000a_龍? 9" xfId="39811" xr:uid="{00000000-0005-0000-0000-0000052E0000}"/>
    <cellStyle name="Package Size" xfId="8857" xr:uid="{00000000-0005-0000-0000-0000062E0000}"/>
    <cellStyle name="pc1" xfId="4409" xr:uid="{00000000-0005-0000-0000-0000072E0000}"/>
    <cellStyle name="Percent" xfId="2516" xr:uid="{00000000-0005-0000-0000-0000082E0000}"/>
    <cellStyle name="Percent [0]" xfId="4410" xr:uid="{00000000-0005-0000-0000-0000092E0000}"/>
    <cellStyle name="Percent [0] 2" xfId="8859" xr:uid="{00000000-0005-0000-0000-00000A2E0000}"/>
    <cellStyle name="Percent [00]" xfId="4411" xr:uid="{00000000-0005-0000-0000-00000B2E0000}"/>
    <cellStyle name="Percent [1]" xfId="4412" xr:uid="{00000000-0005-0000-0000-00000C2E0000}"/>
    <cellStyle name="Percent [2]" xfId="2517" xr:uid="{00000000-0005-0000-0000-00000D2E0000}"/>
    <cellStyle name="Percent [2] 10" xfId="39812" xr:uid="{00000000-0005-0000-0000-00000E2E0000}"/>
    <cellStyle name="Percent [2] 11" xfId="39813" xr:uid="{00000000-0005-0000-0000-00000F2E0000}"/>
    <cellStyle name="Percent [2] 12" xfId="39814" xr:uid="{00000000-0005-0000-0000-0000102E0000}"/>
    <cellStyle name="Percent [2] 13" xfId="39815" xr:uid="{00000000-0005-0000-0000-0000112E0000}"/>
    <cellStyle name="Percent [2] 14" xfId="39816" xr:uid="{00000000-0005-0000-0000-0000122E0000}"/>
    <cellStyle name="Percent [2] 15" xfId="39817" xr:uid="{00000000-0005-0000-0000-0000132E0000}"/>
    <cellStyle name="Percent [2] 16" xfId="39818" xr:uid="{00000000-0005-0000-0000-0000142E0000}"/>
    <cellStyle name="Percent [2] 17" xfId="39819" xr:uid="{00000000-0005-0000-0000-0000152E0000}"/>
    <cellStyle name="Percent [2] 18" xfId="39820" xr:uid="{00000000-0005-0000-0000-0000162E0000}"/>
    <cellStyle name="Percent [2] 19" xfId="39821" xr:uid="{00000000-0005-0000-0000-0000172E0000}"/>
    <cellStyle name="Percent [2] 2" xfId="39822" xr:uid="{00000000-0005-0000-0000-0000182E0000}"/>
    <cellStyle name="Percent [2] 20" xfId="39823" xr:uid="{00000000-0005-0000-0000-0000192E0000}"/>
    <cellStyle name="Percent [2] 21" xfId="39824" xr:uid="{00000000-0005-0000-0000-00001A2E0000}"/>
    <cellStyle name="Percent [2] 22" xfId="39825" xr:uid="{00000000-0005-0000-0000-00001B2E0000}"/>
    <cellStyle name="Percent [2] 23" xfId="39826" xr:uid="{00000000-0005-0000-0000-00001C2E0000}"/>
    <cellStyle name="Percent [2] 24" xfId="39827" xr:uid="{00000000-0005-0000-0000-00001D2E0000}"/>
    <cellStyle name="Percent [2] 25" xfId="39828" xr:uid="{00000000-0005-0000-0000-00001E2E0000}"/>
    <cellStyle name="Percent [2] 26" xfId="39829" xr:uid="{00000000-0005-0000-0000-00001F2E0000}"/>
    <cellStyle name="Percent [2] 27" xfId="39830" xr:uid="{00000000-0005-0000-0000-0000202E0000}"/>
    <cellStyle name="Percent [2] 28" xfId="39831" xr:uid="{00000000-0005-0000-0000-0000212E0000}"/>
    <cellStyle name="Percent [2] 29" xfId="39832" xr:uid="{00000000-0005-0000-0000-0000222E0000}"/>
    <cellStyle name="Percent [2] 3" xfId="39833" xr:uid="{00000000-0005-0000-0000-0000232E0000}"/>
    <cellStyle name="Percent [2] 30" xfId="39834" xr:uid="{00000000-0005-0000-0000-0000242E0000}"/>
    <cellStyle name="Percent [2] 31" xfId="39835" xr:uid="{00000000-0005-0000-0000-0000252E0000}"/>
    <cellStyle name="Percent [2] 32" xfId="39836" xr:uid="{00000000-0005-0000-0000-0000262E0000}"/>
    <cellStyle name="Percent [2] 33" xfId="39837" xr:uid="{00000000-0005-0000-0000-0000272E0000}"/>
    <cellStyle name="Percent [2] 34" xfId="39838" xr:uid="{00000000-0005-0000-0000-0000282E0000}"/>
    <cellStyle name="Percent [2] 35" xfId="39839" xr:uid="{00000000-0005-0000-0000-0000292E0000}"/>
    <cellStyle name="Percent [2] 36" xfId="39840" xr:uid="{00000000-0005-0000-0000-00002A2E0000}"/>
    <cellStyle name="Percent [2] 37" xfId="39841" xr:uid="{00000000-0005-0000-0000-00002B2E0000}"/>
    <cellStyle name="Percent [2] 38" xfId="39842" xr:uid="{00000000-0005-0000-0000-00002C2E0000}"/>
    <cellStyle name="Percent [2] 39" xfId="39843" xr:uid="{00000000-0005-0000-0000-00002D2E0000}"/>
    <cellStyle name="Percent [2] 4" xfId="39844" xr:uid="{00000000-0005-0000-0000-00002E2E0000}"/>
    <cellStyle name="Percent [2] 5" xfId="39845" xr:uid="{00000000-0005-0000-0000-00002F2E0000}"/>
    <cellStyle name="Percent [2] 6" xfId="39846" xr:uid="{00000000-0005-0000-0000-0000302E0000}"/>
    <cellStyle name="Percent [2] 7" xfId="39847" xr:uid="{00000000-0005-0000-0000-0000312E0000}"/>
    <cellStyle name="Percent [2] 8" xfId="39848" xr:uid="{00000000-0005-0000-0000-0000322E0000}"/>
    <cellStyle name="Percent [2] 9" xfId="39849" xr:uid="{00000000-0005-0000-0000-0000332E0000}"/>
    <cellStyle name="Percent 10" xfId="7075" xr:uid="{00000000-0005-0000-0000-0000342E0000}"/>
    <cellStyle name="Percent 10 2" xfId="8860" xr:uid="{00000000-0005-0000-0000-0000352E0000}"/>
    <cellStyle name="Percent 11" xfId="7076" xr:uid="{00000000-0005-0000-0000-0000362E0000}"/>
    <cellStyle name="Percent 11 2" xfId="8861" xr:uid="{00000000-0005-0000-0000-0000372E0000}"/>
    <cellStyle name="Percent 12" xfId="7077" xr:uid="{00000000-0005-0000-0000-0000382E0000}"/>
    <cellStyle name="Percent 12 2" xfId="8862" xr:uid="{00000000-0005-0000-0000-0000392E0000}"/>
    <cellStyle name="Percent 13" xfId="7078" xr:uid="{00000000-0005-0000-0000-00003A2E0000}"/>
    <cellStyle name="Percent 13 2" xfId="8863" xr:uid="{00000000-0005-0000-0000-00003B2E0000}"/>
    <cellStyle name="Percent 14" xfId="7079" xr:uid="{00000000-0005-0000-0000-00003C2E0000}"/>
    <cellStyle name="Percent 14 2" xfId="8864" xr:uid="{00000000-0005-0000-0000-00003D2E0000}"/>
    <cellStyle name="Percent 15" xfId="7080" xr:uid="{00000000-0005-0000-0000-00003E2E0000}"/>
    <cellStyle name="Percent 15 2" xfId="8865" xr:uid="{00000000-0005-0000-0000-00003F2E0000}"/>
    <cellStyle name="Percent 16" xfId="7081" xr:uid="{00000000-0005-0000-0000-0000402E0000}"/>
    <cellStyle name="Percent 16 2" xfId="8866" xr:uid="{00000000-0005-0000-0000-0000412E0000}"/>
    <cellStyle name="Percent 17" xfId="7082" xr:uid="{00000000-0005-0000-0000-0000422E0000}"/>
    <cellStyle name="Percent 17 2" xfId="9078" xr:uid="{00000000-0005-0000-0000-0000432E0000}"/>
    <cellStyle name="Percent 18" xfId="7083" xr:uid="{00000000-0005-0000-0000-0000442E0000}"/>
    <cellStyle name="Percent 18 2" xfId="9079" xr:uid="{00000000-0005-0000-0000-0000452E0000}"/>
    <cellStyle name="Percent 19" xfId="7084" xr:uid="{00000000-0005-0000-0000-0000462E0000}"/>
    <cellStyle name="Percent 19 2" xfId="9080" xr:uid="{00000000-0005-0000-0000-0000472E0000}"/>
    <cellStyle name="Percent 2" xfId="7085" xr:uid="{00000000-0005-0000-0000-0000482E0000}"/>
    <cellStyle name="Percent 2 10" xfId="39850" xr:uid="{00000000-0005-0000-0000-0000492E0000}"/>
    <cellStyle name="Percent 2 11" xfId="39851" xr:uid="{00000000-0005-0000-0000-00004A2E0000}"/>
    <cellStyle name="Percent 2 12" xfId="8867" xr:uid="{00000000-0005-0000-0000-00004B2E0000}"/>
    <cellStyle name="Percent 2 2" xfId="7086" xr:uid="{00000000-0005-0000-0000-00004C2E0000}"/>
    <cellStyle name="Percent 2 2 2" xfId="39852" xr:uid="{00000000-0005-0000-0000-00004D2E0000}"/>
    <cellStyle name="Percent 2 3" xfId="39853" xr:uid="{00000000-0005-0000-0000-00004E2E0000}"/>
    <cellStyle name="Percent 2 4" xfId="39854" xr:uid="{00000000-0005-0000-0000-00004F2E0000}"/>
    <cellStyle name="Percent 2 5" xfId="39855" xr:uid="{00000000-0005-0000-0000-0000502E0000}"/>
    <cellStyle name="Percent 2 6" xfId="39856" xr:uid="{00000000-0005-0000-0000-0000512E0000}"/>
    <cellStyle name="Percent 2 7" xfId="39857" xr:uid="{00000000-0005-0000-0000-0000522E0000}"/>
    <cellStyle name="Percent 2 8" xfId="39858" xr:uid="{00000000-0005-0000-0000-0000532E0000}"/>
    <cellStyle name="Percent 2 9" xfId="39859" xr:uid="{00000000-0005-0000-0000-0000542E0000}"/>
    <cellStyle name="Percent 20" xfId="7087" xr:uid="{00000000-0005-0000-0000-0000552E0000}"/>
    <cellStyle name="Percent 20 2" xfId="9081" xr:uid="{00000000-0005-0000-0000-0000562E0000}"/>
    <cellStyle name="Percent 21" xfId="7088" xr:uid="{00000000-0005-0000-0000-0000572E0000}"/>
    <cellStyle name="Percent 21 2" xfId="9082" xr:uid="{00000000-0005-0000-0000-0000582E0000}"/>
    <cellStyle name="Percent 22" xfId="7089" xr:uid="{00000000-0005-0000-0000-0000592E0000}"/>
    <cellStyle name="Percent 22 2" xfId="9083" xr:uid="{00000000-0005-0000-0000-00005A2E0000}"/>
    <cellStyle name="Percent 23" xfId="7090" xr:uid="{00000000-0005-0000-0000-00005B2E0000}"/>
    <cellStyle name="Percent 23 2" xfId="9084" xr:uid="{00000000-0005-0000-0000-00005C2E0000}"/>
    <cellStyle name="Percent 24" xfId="7091" xr:uid="{00000000-0005-0000-0000-00005D2E0000}"/>
    <cellStyle name="Percent 24 2" xfId="9085" xr:uid="{00000000-0005-0000-0000-00005E2E0000}"/>
    <cellStyle name="Percent 25" xfId="7092" xr:uid="{00000000-0005-0000-0000-00005F2E0000}"/>
    <cellStyle name="Percent 25 2" xfId="9086" xr:uid="{00000000-0005-0000-0000-0000602E0000}"/>
    <cellStyle name="Percent 26" xfId="7093" xr:uid="{00000000-0005-0000-0000-0000612E0000}"/>
    <cellStyle name="Percent 26 2" xfId="9087" xr:uid="{00000000-0005-0000-0000-0000622E0000}"/>
    <cellStyle name="Percent 27" xfId="7094" xr:uid="{00000000-0005-0000-0000-0000632E0000}"/>
    <cellStyle name="Percent 27 2" xfId="9088" xr:uid="{00000000-0005-0000-0000-0000642E0000}"/>
    <cellStyle name="Percent 28" xfId="7095" xr:uid="{00000000-0005-0000-0000-0000652E0000}"/>
    <cellStyle name="Percent 28 2" xfId="9089" xr:uid="{00000000-0005-0000-0000-0000662E0000}"/>
    <cellStyle name="Percent 29" xfId="7096" xr:uid="{00000000-0005-0000-0000-0000672E0000}"/>
    <cellStyle name="Percent 29 2" xfId="9090" xr:uid="{00000000-0005-0000-0000-0000682E0000}"/>
    <cellStyle name="Percent 3" xfId="7097" xr:uid="{00000000-0005-0000-0000-0000692E0000}"/>
    <cellStyle name="Percent 3 10" xfId="39860" xr:uid="{00000000-0005-0000-0000-00006A2E0000}"/>
    <cellStyle name="Percent 3 11" xfId="39861" xr:uid="{00000000-0005-0000-0000-00006B2E0000}"/>
    <cellStyle name="Percent 3 12" xfId="8868" xr:uid="{00000000-0005-0000-0000-00006C2E0000}"/>
    <cellStyle name="Percent 3 2" xfId="7098" xr:uid="{00000000-0005-0000-0000-00006D2E0000}"/>
    <cellStyle name="Percent 3 2 2" xfId="39862" xr:uid="{00000000-0005-0000-0000-00006E2E0000}"/>
    <cellStyle name="Percent 3 3" xfId="39863" xr:uid="{00000000-0005-0000-0000-00006F2E0000}"/>
    <cellStyle name="Percent 3 4" xfId="39864" xr:uid="{00000000-0005-0000-0000-0000702E0000}"/>
    <cellStyle name="Percent 3 5" xfId="39865" xr:uid="{00000000-0005-0000-0000-0000712E0000}"/>
    <cellStyle name="Percent 3 6" xfId="39866" xr:uid="{00000000-0005-0000-0000-0000722E0000}"/>
    <cellStyle name="Percent 3 7" xfId="39867" xr:uid="{00000000-0005-0000-0000-0000732E0000}"/>
    <cellStyle name="Percent 3 8" xfId="39868" xr:uid="{00000000-0005-0000-0000-0000742E0000}"/>
    <cellStyle name="Percent 3 9" xfId="39869" xr:uid="{00000000-0005-0000-0000-0000752E0000}"/>
    <cellStyle name="Percent 30" xfId="7099" xr:uid="{00000000-0005-0000-0000-0000762E0000}"/>
    <cellStyle name="Percent 30 2" xfId="9091" xr:uid="{00000000-0005-0000-0000-0000772E0000}"/>
    <cellStyle name="Percent 31" xfId="7100" xr:uid="{00000000-0005-0000-0000-0000782E0000}"/>
    <cellStyle name="Percent 31 2" xfId="9092" xr:uid="{00000000-0005-0000-0000-0000792E0000}"/>
    <cellStyle name="Percent 32" xfId="7101" xr:uid="{00000000-0005-0000-0000-00007A2E0000}"/>
    <cellStyle name="Percent 32 2" xfId="9093" xr:uid="{00000000-0005-0000-0000-00007B2E0000}"/>
    <cellStyle name="Percent 33" xfId="7102" xr:uid="{00000000-0005-0000-0000-00007C2E0000}"/>
    <cellStyle name="Percent 33 2" xfId="9094" xr:uid="{00000000-0005-0000-0000-00007D2E0000}"/>
    <cellStyle name="Percent 34" xfId="7103" xr:uid="{00000000-0005-0000-0000-00007E2E0000}"/>
    <cellStyle name="Percent 34 2" xfId="9095" xr:uid="{00000000-0005-0000-0000-00007F2E0000}"/>
    <cellStyle name="Percent 35" xfId="7104" xr:uid="{00000000-0005-0000-0000-0000802E0000}"/>
    <cellStyle name="Percent 35 2" xfId="9096" xr:uid="{00000000-0005-0000-0000-0000812E0000}"/>
    <cellStyle name="Percent 36" xfId="7105" xr:uid="{00000000-0005-0000-0000-0000822E0000}"/>
    <cellStyle name="Percent 36 2" xfId="9097" xr:uid="{00000000-0005-0000-0000-0000832E0000}"/>
    <cellStyle name="Percent 37" xfId="7106" xr:uid="{00000000-0005-0000-0000-0000842E0000}"/>
    <cellStyle name="Percent 37 2" xfId="9098" xr:uid="{00000000-0005-0000-0000-0000852E0000}"/>
    <cellStyle name="Percent 38" xfId="7107" xr:uid="{00000000-0005-0000-0000-0000862E0000}"/>
    <cellStyle name="Percent 38 2" xfId="39870" xr:uid="{00000000-0005-0000-0000-0000872E0000}"/>
    <cellStyle name="Percent 39" xfId="7108" xr:uid="{00000000-0005-0000-0000-0000882E0000}"/>
    <cellStyle name="Percent 39 2" xfId="39871" xr:uid="{00000000-0005-0000-0000-0000892E0000}"/>
    <cellStyle name="Percent 4" xfId="7109" xr:uid="{00000000-0005-0000-0000-00008A2E0000}"/>
    <cellStyle name="Percent 4 10" xfId="39872" xr:uid="{00000000-0005-0000-0000-00008B2E0000}"/>
    <cellStyle name="Percent 4 11" xfId="39873" xr:uid="{00000000-0005-0000-0000-00008C2E0000}"/>
    <cellStyle name="Percent 4 12" xfId="8869" xr:uid="{00000000-0005-0000-0000-00008D2E0000}"/>
    <cellStyle name="Percent 4 2" xfId="7110" xr:uid="{00000000-0005-0000-0000-00008E2E0000}"/>
    <cellStyle name="Percent 4 2 2" xfId="39874" xr:uid="{00000000-0005-0000-0000-00008F2E0000}"/>
    <cellStyle name="Percent 4 3" xfId="39875" xr:uid="{00000000-0005-0000-0000-0000902E0000}"/>
    <cellStyle name="Percent 4 4" xfId="39876" xr:uid="{00000000-0005-0000-0000-0000912E0000}"/>
    <cellStyle name="Percent 4 5" xfId="39877" xr:uid="{00000000-0005-0000-0000-0000922E0000}"/>
    <cellStyle name="Percent 4 6" xfId="39878" xr:uid="{00000000-0005-0000-0000-0000932E0000}"/>
    <cellStyle name="Percent 4 7" xfId="39879" xr:uid="{00000000-0005-0000-0000-0000942E0000}"/>
    <cellStyle name="Percent 4 8" xfId="39880" xr:uid="{00000000-0005-0000-0000-0000952E0000}"/>
    <cellStyle name="Percent 4 9" xfId="39881" xr:uid="{00000000-0005-0000-0000-0000962E0000}"/>
    <cellStyle name="Percent 40" xfId="7111" xr:uid="{00000000-0005-0000-0000-0000972E0000}"/>
    <cellStyle name="Percent 40 2" xfId="39882" xr:uid="{00000000-0005-0000-0000-0000982E0000}"/>
    <cellStyle name="Percent 41" xfId="7112" xr:uid="{00000000-0005-0000-0000-0000992E0000}"/>
    <cellStyle name="Percent 41 2" xfId="39883" xr:uid="{00000000-0005-0000-0000-00009A2E0000}"/>
    <cellStyle name="Percent 42" xfId="7113" xr:uid="{00000000-0005-0000-0000-00009B2E0000}"/>
    <cellStyle name="Percent 42 2" xfId="39884" xr:uid="{00000000-0005-0000-0000-00009C2E0000}"/>
    <cellStyle name="Percent 43" xfId="7114" xr:uid="{00000000-0005-0000-0000-00009D2E0000}"/>
    <cellStyle name="Percent 43 2" xfId="39885" xr:uid="{00000000-0005-0000-0000-00009E2E0000}"/>
    <cellStyle name="Percent 44" xfId="39886" xr:uid="{00000000-0005-0000-0000-00009F2E0000}"/>
    <cellStyle name="Percent 45" xfId="39887" xr:uid="{00000000-0005-0000-0000-0000A02E0000}"/>
    <cellStyle name="Percent 46" xfId="39888" xr:uid="{00000000-0005-0000-0000-0000A12E0000}"/>
    <cellStyle name="Percent 47" xfId="39889" xr:uid="{00000000-0005-0000-0000-0000A22E0000}"/>
    <cellStyle name="Percent 48" xfId="39890" xr:uid="{00000000-0005-0000-0000-0000A32E0000}"/>
    <cellStyle name="Percent 49" xfId="39891" xr:uid="{00000000-0005-0000-0000-0000A42E0000}"/>
    <cellStyle name="Percent 5" xfId="7115" xr:uid="{00000000-0005-0000-0000-0000A52E0000}"/>
    <cellStyle name="Percent 5 2" xfId="8870" xr:uid="{00000000-0005-0000-0000-0000A62E0000}"/>
    <cellStyle name="Percent 50" xfId="39892" xr:uid="{00000000-0005-0000-0000-0000A72E0000}"/>
    <cellStyle name="Percent 51" xfId="39893" xr:uid="{00000000-0005-0000-0000-0000A82E0000}"/>
    <cellStyle name="Percent 52" xfId="39894" xr:uid="{00000000-0005-0000-0000-0000A92E0000}"/>
    <cellStyle name="Percent 53" xfId="39895" xr:uid="{00000000-0005-0000-0000-0000AA2E0000}"/>
    <cellStyle name="Percent 54" xfId="39896" xr:uid="{00000000-0005-0000-0000-0000AB2E0000}"/>
    <cellStyle name="Percent 55" xfId="39897" xr:uid="{00000000-0005-0000-0000-0000AC2E0000}"/>
    <cellStyle name="Percent 56" xfId="39898" xr:uid="{00000000-0005-0000-0000-0000AD2E0000}"/>
    <cellStyle name="Percent 57" xfId="39899" xr:uid="{00000000-0005-0000-0000-0000AE2E0000}"/>
    <cellStyle name="Percent 58" xfId="39900" xr:uid="{00000000-0005-0000-0000-0000AF2E0000}"/>
    <cellStyle name="Percent 59" xfId="39901" xr:uid="{00000000-0005-0000-0000-0000B02E0000}"/>
    <cellStyle name="Percent 6" xfId="7116" xr:uid="{00000000-0005-0000-0000-0000B12E0000}"/>
    <cellStyle name="Percent 6 2" xfId="8871" xr:uid="{00000000-0005-0000-0000-0000B22E0000}"/>
    <cellStyle name="Percent 60" xfId="39902" xr:uid="{00000000-0005-0000-0000-0000B32E0000}"/>
    <cellStyle name="Percent 61" xfId="39903" xr:uid="{00000000-0005-0000-0000-0000B42E0000}"/>
    <cellStyle name="Percent 62" xfId="39904" xr:uid="{00000000-0005-0000-0000-0000B52E0000}"/>
    <cellStyle name="Percent 63" xfId="39905" xr:uid="{00000000-0005-0000-0000-0000B62E0000}"/>
    <cellStyle name="Percent 64" xfId="39906" xr:uid="{00000000-0005-0000-0000-0000B72E0000}"/>
    <cellStyle name="Percent 65" xfId="39907" xr:uid="{00000000-0005-0000-0000-0000B82E0000}"/>
    <cellStyle name="Percent 66" xfId="39908" xr:uid="{00000000-0005-0000-0000-0000B92E0000}"/>
    <cellStyle name="Percent 67" xfId="39909" xr:uid="{00000000-0005-0000-0000-0000BA2E0000}"/>
    <cellStyle name="Percent 68" xfId="39910" xr:uid="{00000000-0005-0000-0000-0000BB2E0000}"/>
    <cellStyle name="Percent 69" xfId="39911" xr:uid="{00000000-0005-0000-0000-0000BC2E0000}"/>
    <cellStyle name="Percent 7" xfId="7117" xr:uid="{00000000-0005-0000-0000-0000BD2E0000}"/>
    <cellStyle name="Percent 7 2" xfId="8872" xr:uid="{00000000-0005-0000-0000-0000BE2E0000}"/>
    <cellStyle name="Percent 70" xfId="39912" xr:uid="{00000000-0005-0000-0000-0000BF2E0000}"/>
    <cellStyle name="Percent 71" xfId="39913" xr:uid="{00000000-0005-0000-0000-0000C02E0000}"/>
    <cellStyle name="Percent 72" xfId="39914" xr:uid="{00000000-0005-0000-0000-0000C12E0000}"/>
    <cellStyle name="Percent 73" xfId="39915" xr:uid="{00000000-0005-0000-0000-0000C22E0000}"/>
    <cellStyle name="Percent 74" xfId="39916" xr:uid="{00000000-0005-0000-0000-0000C32E0000}"/>
    <cellStyle name="Percent 75" xfId="39917" xr:uid="{00000000-0005-0000-0000-0000C42E0000}"/>
    <cellStyle name="Percent 76" xfId="39918" xr:uid="{00000000-0005-0000-0000-0000C52E0000}"/>
    <cellStyle name="Percent 77" xfId="39919" xr:uid="{00000000-0005-0000-0000-0000C62E0000}"/>
    <cellStyle name="Percent 78" xfId="8858" xr:uid="{00000000-0005-0000-0000-0000C72E0000}"/>
    <cellStyle name="Percent 8" xfId="7118" xr:uid="{00000000-0005-0000-0000-0000C82E0000}"/>
    <cellStyle name="Percent 8 2" xfId="8873" xr:uid="{00000000-0005-0000-0000-0000C92E0000}"/>
    <cellStyle name="Percent 9" xfId="7119" xr:uid="{00000000-0005-0000-0000-0000CA2E0000}"/>
    <cellStyle name="Percent 9 2" xfId="8874" xr:uid="{00000000-0005-0000-0000-0000CB2E0000}"/>
    <cellStyle name="Percent_#6 Temps &amp; Contractors" xfId="4413" xr:uid="{00000000-0005-0000-0000-0000CC2E0000}"/>
    <cellStyle name="PercentSales" xfId="4414" xr:uid="{00000000-0005-0000-0000-0000CD2E0000}"/>
    <cellStyle name="PrePop Currency (0)" xfId="4415" xr:uid="{00000000-0005-0000-0000-0000CE2E0000}"/>
    <cellStyle name="PrePop Currency (2)" xfId="4416" xr:uid="{00000000-0005-0000-0000-0000CF2E0000}"/>
    <cellStyle name="PrePop Units (0)" xfId="4417" xr:uid="{00000000-0005-0000-0000-0000D02E0000}"/>
    <cellStyle name="PrePop Units (1)" xfId="4418" xr:uid="{00000000-0005-0000-0000-0000D12E0000}"/>
    <cellStyle name="PrePop Units (2)" xfId="4419" xr:uid="{00000000-0005-0000-0000-0000D22E0000}"/>
    <cellStyle name="Print Heading" xfId="8875" xr:uid="{00000000-0005-0000-0000-0000D32E0000}"/>
    <cellStyle name="qbh_x0003__x000c_bh_x0017_&quot;blTT０_x0008__x0003__x0008_?)(일)" xfId="8877" xr:uid="{00000000-0005-0000-0000-0000D42E0000}"/>
    <cellStyle name="qbh_x0003__x000c_bh_x0017_&quot;blTT０_x0008__x0003__x0008_磚)(일)" xfId="8878" xr:uid="{00000000-0005-0000-0000-0000D52E0000}"/>
    <cellStyle name="Q값(소수점,3)" xfId="8876" xr:uid="{00000000-0005-0000-0000-0000D62E0000}"/>
    <cellStyle name="Recipe" xfId="8879" xr:uid="{00000000-0005-0000-0000-0000D72E0000}"/>
    <cellStyle name="Recipe Heading" xfId="8880" xr:uid="{00000000-0005-0000-0000-0000D82E0000}"/>
    <cellStyle name="Red font" xfId="4420" xr:uid="{00000000-0005-0000-0000-0000D92E0000}"/>
    <cellStyle name="Reg1" xfId="4421" xr:uid="{00000000-0005-0000-0000-0000DA2E0000}"/>
    <cellStyle name="Reg2" xfId="4422" xr:uid="{00000000-0005-0000-0000-0000DB2E0000}"/>
    <cellStyle name="Reg3" xfId="4423" xr:uid="{00000000-0005-0000-0000-0000DC2E0000}"/>
    <cellStyle name="Reg4" xfId="4424" xr:uid="{00000000-0005-0000-0000-0000DD2E0000}"/>
    <cellStyle name="Reg5" xfId="4425" xr:uid="{00000000-0005-0000-0000-0000DE2E0000}"/>
    <cellStyle name="Reg6" xfId="4426" xr:uid="{00000000-0005-0000-0000-0000DF2E0000}"/>
    <cellStyle name="Reg7" xfId="4427" xr:uid="{00000000-0005-0000-0000-0000E02E0000}"/>
    <cellStyle name="Reg8" xfId="4428" xr:uid="{00000000-0005-0000-0000-0000E12E0000}"/>
    <cellStyle name="Reg9" xfId="4429" xr:uid="{00000000-0005-0000-0000-0000E22E0000}"/>
    <cellStyle name="Revenue" xfId="8881" xr:uid="{00000000-0005-0000-0000-0000E32E0000}"/>
    <cellStyle name="RevList" xfId="2518" xr:uid="{00000000-0005-0000-0000-0000E42E0000}"/>
    <cellStyle name="RptTitle" xfId="8882" xr:uid="{00000000-0005-0000-0000-0000E52E0000}"/>
    <cellStyle name="s]_x000d__x000a_load=_x000d__x000a_run=_x000d__x000a_NullPort=None_x000d__x000a_SkipMouseRedetect=1_x000d__x000a_device=QLaser SF700/710,KHQLBP,LPT1:_x000d__x000a__x000d__x000a_[Desktop]_x000d__x000a_Wallpaper=C:\WI" xfId="4430" xr:uid="{00000000-0005-0000-0000-0000E62E0000}"/>
    <cellStyle name="SpecialHeader" xfId="4431" xr:uid="{00000000-0005-0000-0000-0000E72E0000}"/>
    <cellStyle name="Standard_Anpassen der Amortisation" xfId="4432" xr:uid="{00000000-0005-0000-0000-0000E82E0000}"/>
    <cellStyle name="Strange" xfId="4433" xr:uid="{00000000-0005-0000-0000-0000E92E0000}"/>
    <cellStyle name="subhead" xfId="2519" xr:uid="{00000000-0005-0000-0000-0000EA2E0000}"/>
    <cellStyle name="subhead 10" xfId="39920" xr:uid="{00000000-0005-0000-0000-0000EB2E0000}"/>
    <cellStyle name="subhead 11" xfId="39921" xr:uid="{00000000-0005-0000-0000-0000EC2E0000}"/>
    <cellStyle name="subhead 12" xfId="39922" xr:uid="{00000000-0005-0000-0000-0000ED2E0000}"/>
    <cellStyle name="subhead 13" xfId="39923" xr:uid="{00000000-0005-0000-0000-0000EE2E0000}"/>
    <cellStyle name="subhead 14" xfId="39924" xr:uid="{00000000-0005-0000-0000-0000EF2E0000}"/>
    <cellStyle name="subhead 15" xfId="39925" xr:uid="{00000000-0005-0000-0000-0000F02E0000}"/>
    <cellStyle name="subhead 16" xfId="39926" xr:uid="{00000000-0005-0000-0000-0000F12E0000}"/>
    <cellStyle name="subhead 17" xfId="39927" xr:uid="{00000000-0005-0000-0000-0000F22E0000}"/>
    <cellStyle name="subhead 18" xfId="39928" xr:uid="{00000000-0005-0000-0000-0000F32E0000}"/>
    <cellStyle name="subhead 19" xfId="39929" xr:uid="{00000000-0005-0000-0000-0000F42E0000}"/>
    <cellStyle name="subhead 2" xfId="39930" xr:uid="{00000000-0005-0000-0000-0000F52E0000}"/>
    <cellStyle name="subhead 20" xfId="39931" xr:uid="{00000000-0005-0000-0000-0000F62E0000}"/>
    <cellStyle name="subhead 21" xfId="39932" xr:uid="{00000000-0005-0000-0000-0000F72E0000}"/>
    <cellStyle name="subhead 22" xfId="39933" xr:uid="{00000000-0005-0000-0000-0000F82E0000}"/>
    <cellStyle name="subhead 23" xfId="39934" xr:uid="{00000000-0005-0000-0000-0000F92E0000}"/>
    <cellStyle name="subhead 24" xfId="39935" xr:uid="{00000000-0005-0000-0000-0000FA2E0000}"/>
    <cellStyle name="subhead 25" xfId="39936" xr:uid="{00000000-0005-0000-0000-0000FB2E0000}"/>
    <cellStyle name="subhead 26" xfId="39937" xr:uid="{00000000-0005-0000-0000-0000FC2E0000}"/>
    <cellStyle name="subhead 27" xfId="39938" xr:uid="{00000000-0005-0000-0000-0000FD2E0000}"/>
    <cellStyle name="subhead 28" xfId="39939" xr:uid="{00000000-0005-0000-0000-0000FE2E0000}"/>
    <cellStyle name="subhead 29" xfId="39940" xr:uid="{00000000-0005-0000-0000-0000FF2E0000}"/>
    <cellStyle name="subhead 3" xfId="39941" xr:uid="{00000000-0005-0000-0000-0000002F0000}"/>
    <cellStyle name="subhead 30" xfId="39942" xr:uid="{00000000-0005-0000-0000-0000012F0000}"/>
    <cellStyle name="subhead 31" xfId="39943" xr:uid="{00000000-0005-0000-0000-0000022F0000}"/>
    <cellStyle name="subhead 32" xfId="39944" xr:uid="{00000000-0005-0000-0000-0000032F0000}"/>
    <cellStyle name="subhead 33" xfId="39945" xr:uid="{00000000-0005-0000-0000-0000042F0000}"/>
    <cellStyle name="subhead 34" xfId="39946" xr:uid="{00000000-0005-0000-0000-0000052F0000}"/>
    <cellStyle name="subhead 35" xfId="39947" xr:uid="{00000000-0005-0000-0000-0000062F0000}"/>
    <cellStyle name="subhead 36" xfId="39948" xr:uid="{00000000-0005-0000-0000-0000072F0000}"/>
    <cellStyle name="subhead 37" xfId="39949" xr:uid="{00000000-0005-0000-0000-0000082F0000}"/>
    <cellStyle name="subhead 38" xfId="39950" xr:uid="{00000000-0005-0000-0000-0000092F0000}"/>
    <cellStyle name="subhead 39" xfId="39951" xr:uid="{00000000-0005-0000-0000-00000A2F0000}"/>
    <cellStyle name="subhead 4" xfId="39952" xr:uid="{00000000-0005-0000-0000-00000B2F0000}"/>
    <cellStyle name="subhead 5" xfId="39953" xr:uid="{00000000-0005-0000-0000-00000C2F0000}"/>
    <cellStyle name="subhead 6" xfId="39954" xr:uid="{00000000-0005-0000-0000-00000D2F0000}"/>
    <cellStyle name="subhead 7" xfId="39955" xr:uid="{00000000-0005-0000-0000-00000E2F0000}"/>
    <cellStyle name="subhead 8" xfId="39956" xr:uid="{00000000-0005-0000-0000-00000F2F0000}"/>
    <cellStyle name="subhead 9" xfId="39957" xr:uid="{00000000-0005-0000-0000-0000102F0000}"/>
    <cellStyle name="SubHeader" xfId="4434" xr:uid="{00000000-0005-0000-0000-0000112F0000}"/>
    <cellStyle name="SubHeading" xfId="8883" xr:uid="{00000000-0005-0000-0000-0000122F0000}"/>
    <cellStyle name="Subtotal" xfId="2520" xr:uid="{00000000-0005-0000-0000-0000132F0000}"/>
    <cellStyle name="Subtotal 1" xfId="8884" xr:uid="{00000000-0005-0000-0000-0000142F0000}"/>
    <cellStyle name="SubTotal 2" xfId="9099" xr:uid="{00000000-0005-0000-0000-0000152F0000}"/>
    <cellStyle name="Suggested Quantity" xfId="8885" xr:uid="{00000000-0005-0000-0000-0000162F0000}"/>
    <cellStyle name="T" xfId="4435" xr:uid="{00000000-0005-0000-0000-0000172F0000}"/>
    <cellStyle name="T_AM monthly_Appendixl_200206" xfId="4436" xr:uid="{00000000-0005-0000-0000-0000182F0000}"/>
    <cellStyle name="T_K1REITs_Rent Roll_Eng_20060612" xfId="4437" xr:uid="{00000000-0005-0000-0000-0000192F0000}"/>
    <cellStyle name="T_Monthly Report(대아 2002.6)" xfId="4438" xr:uid="{00000000-0005-0000-0000-00001A2F0000}"/>
    <cellStyle name="T_NOI-2002-update1107" xfId="4439" xr:uid="{00000000-0005-0000-0000-00001B2F0000}"/>
    <cellStyle name="T_Sheet1" xfId="4440" xr:uid="{00000000-0005-0000-0000-00001C2F0000}"/>
    <cellStyle name="T０_x0008__x0003__x0008_?)(일)" xfId="8886" xr:uid="{00000000-0005-0000-0000-00001D2F0000}"/>
    <cellStyle name="T０_x0008__x0003__x0008_磚)(일)" xfId="8887" xr:uid="{00000000-0005-0000-0000-00001E2F0000}"/>
    <cellStyle name="Test [green]" xfId="4441" xr:uid="{00000000-0005-0000-0000-00001F2F0000}"/>
    <cellStyle name="testtitle" xfId="4442" xr:uid="{00000000-0005-0000-0000-0000202F0000}"/>
    <cellStyle name="testtitle 10" xfId="39958" xr:uid="{00000000-0005-0000-0000-0000212F0000}"/>
    <cellStyle name="testtitle 11" xfId="39959" xr:uid="{00000000-0005-0000-0000-0000222F0000}"/>
    <cellStyle name="testtitle 12" xfId="39960" xr:uid="{00000000-0005-0000-0000-0000232F0000}"/>
    <cellStyle name="testtitle 13" xfId="39961" xr:uid="{00000000-0005-0000-0000-0000242F0000}"/>
    <cellStyle name="testtitle 14" xfId="39962" xr:uid="{00000000-0005-0000-0000-0000252F0000}"/>
    <cellStyle name="testtitle 15" xfId="39963" xr:uid="{00000000-0005-0000-0000-0000262F0000}"/>
    <cellStyle name="testtitle 16" xfId="39964" xr:uid="{00000000-0005-0000-0000-0000272F0000}"/>
    <cellStyle name="testtitle 17" xfId="39965" xr:uid="{00000000-0005-0000-0000-0000282F0000}"/>
    <cellStyle name="testtitle 18" xfId="39966" xr:uid="{00000000-0005-0000-0000-0000292F0000}"/>
    <cellStyle name="testtitle 19" xfId="39967" xr:uid="{00000000-0005-0000-0000-00002A2F0000}"/>
    <cellStyle name="testtitle 2" xfId="39968" xr:uid="{00000000-0005-0000-0000-00002B2F0000}"/>
    <cellStyle name="testtitle 20" xfId="39969" xr:uid="{00000000-0005-0000-0000-00002C2F0000}"/>
    <cellStyle name="testtitle 21" xfId="39970" xr:uid="{00000000-0005-0000-0000-00002D2F0000}"/>
    <cellStyle name="testtitle 22" xfId="39971" xr:uid="{00000000-0005-0000-0000-00002E2F0000}"/>
    <cellStyle name="testtitle 23" xfId="39972" xr:uid="{00000000-0005-0000-0000-00002F2F0000}"/>
    <cellStyle name="testtitle 24" xfId="39973" xr:uid="{00000000-0005-0000-0000-0000302F0000}"/>
    <cellStyle name="testtitle 25" xfId="39974" xr:uid="{00000000-0005-0000-0000-0000312F0000}"/>
    <cellStyle name="testtitle 26" xfId="39975" xr:uid="{00000000-0005-0000-0000-0000322F0000}"/>
    <cellStyle name="testtitle 27" xfId="39976" xr:uid="{00000000-0005-0000-0000-0000332F0000}"/>
    <cellStyle name="testtitle 28" xfId="39977" xr:uid="{00000000-0005-0000-0000-0000342F0000}"/>
    <cellStyle name="testtitle 29" xfId="39978" xr:uid="{00000000-0005-0000-0000-0000352F0000}"/>
    <cellStyle name="testtitle 3" xfId="39979" xr:uid="{00000000-0005-0000-0000-0000362F0000}"/>
    <cellStyle name="testtitle 4" xfId="39980" xr:uid="{00000000-0005-0000-0000-0000372F0000}"/>
    <cellStyle name="testtitle 5" xfId="39981" xr:uid="{00000000-0005-0000-0000-0000382F0000}"/>
    <cellStyle name="testtitle 6" xfId="39982" xr:uid="{00000000-0005-0000-0000-0000392F0000}"/>
    <cellStyle name="testtitle 7" xfId="39983" xr:uid="{00000000-0005-0000-0000-00003A2F0000}"/>
    <cellStyle name="testtitle 8" xfId="39984" xr:uid="{00000000-0005-0000-0000-00003B2F0000}"/>
    <cellStyle name="testtitle 9" xfId="39985" xr:uid="{00000000-0005-0000-0000-00003C2F0000}"/>
    <cellStyle name="Text Indent A" xfId="4443" xr:uid="{00000000-0005-0000-0000-00003D2F0000}"/>
    <cellStyle name="Text Indent B" xfId="4444" xr:uid="{00000000-0005-0000-0000-00003E2F0000}"/>
    <cellStyle name="Text Indent C" xfId="4445" xr:uid="{00000000-0005-0000-0000-00003F2F0000}"/>
    <cellStyle name="TFCF" xfId="4446" xr:uid="{00000000-0005-0000-0000-0000402F0000}"/>
    <cellStyle name="TIME" xfId="4447" xr:uid="{00000000-0005-0000-0000-0000412F0000}"/>
    <cellStyle name="Title" xfId="4448" xr:uid="{00000000-0005-0000-0000-0000422F0000}"/>
    <cellStyle name="title [1]" xfId="4449" xr:uid="{00000000-0005-0000-0000-0000432F0000}"/>
    <cellStyle name="title [1] 10" xfId="39986" xr:uid="{00000000-0005-0000-0000-0000442F0000}"/>
    <cellStyle name="title [1] 11" xfId="39987" xr:uid="{00000000-0005-0000-0000-0000452F0000}"/>
    <cellStyle name="title [1] 12" xfId="39988" xr:uid="{00000000-0005-0000-0000-0000462F0000}"/>
    <cellStyle name="title [1] 13" xfId="39989" xr:uid="{00000000-0005-0000-0000-0000472F0000}"/>
    <cellStyle name="title [1] 14" xfId="39990" xr:uid="{00000000-0005-0000-0000-0000482F0000}"/>
    <cellStyle name="title [1] 15" xfId="39991" xr:uid="{00000000-0005-0000-0000-0000492F0000}"/>
    <cellStyle name="title [1] 16" xfId="39992" xr:uid="{00000000-0005-0000-0000-00004A2F0000}"/>
    <cellStyle name="title [1] 17" xfId="39993" xr:uid="{00000000-0005-0000-0000-00004B2F0000}"/>
    <cellStyle name="title [1] 18" xfId="39994" xr:uid="{00000000-0005-0000-0000-00004C2F0000}"/>
    <cellStyle name="title [1] 19" xfId="39995" xr:uid="{00000000-0005-0000-0000-00004D2F0000}"/>
    <cellStyle name="title [1] 2" xfId="39996" xr:uid="{00000000-0005-0000-0000-00004E2F0000}"/>
    <cellStyle name="title [1] 20" xfId="39997" xr:uid="{00000000-0005-0000-0000-00004F2F0000}"/>
    <cellStyle name="title [1] 21" xfId="39998" xr:uid="{00000000-0005-0000-0000-0000502F0000}"/>
    <cellStyle name="title [1] 22" xfId="39999" xr:uid="{00000000-0005-0000-0000-0000512F0000}"/>
    <cellStyle name="title [1] 23" xfId="40000" xr:uid="{00000000-0005-0000-0000-0000522F0000}"/>
    <cellStyle name="title [1] 24" xfId="40001" xr:uid="{00000000-0005-0000-0000-0000532F0000}"/>
    <cellStyle name="title [1] 25" xfId="40002" xr:uid="{00000000-0005-0000-0000-0000542F0000}"/>
    <cellStyle name="title [1] 26" xfId="40003" xr:uid="{00000000-0005-0000-0000-0000552F0000}"/>
    <cellStyle name="title [1] 27" xfId="40004" xr:uid="{00000000-0005-0000-0000-0000562F0000}"/>
    <cellStyle name="title [1] 28" xfId="40005" xr:uid="{00000000-0005-0000-0000-0000572F0000}"/>
    <cellStyle name="title [1] 29" xfId="40006" xr:uid="{00000000-0005-0000-0000-0000582F0000}"/>
    <cellStyle name="title [1] 3" xfId="40007" xr:uid="{00000000-0005-0000-0000-0000592F0000}"/>
    <cellStyle name="title [1] 30" xfId="40008" xr:uid="{00000000-0005-0000-0000-00005A2F0000}"/>
    <cellStyle name="title [1] 31" xfId="40009" xr:uid="{00000000-0005-0000-0000-00005B2F0000}"/>
    <cellStyle name="title [1] 32" xfId="40010" xr:uid="{00000000-0005-0000-0000-00005C2F0000}"/>
    <cellStyle name="title [1] 33" xfId="40011" xr:uid="{00000000-0005-0000-0000-00005D2F0000}"/>
    <cellStyle name="title [1] 34" xfId="40012" xr:uid="{00000000-0005-0000-0000-00005E2F0000}"/>
    <cellStyle name="title [1] 35" xfId="40013" xr:uid="{00000000-0005-0000-0000-00005F2F0000}"/>
    <cellStyle name="title [1] 36" xfId="40014" xr:uid="{00000000-0005-0000-0000-0000602F0000}"/>
    <cellStyle name="title [1] 37" xfId="40015" xr:uid="{00000000-0005-0000-0000-0000612F0000}"/>
    <cellStyle name="title [1] 38" xfId="40016" xr:uid="{00000000-0005-0000-0000-0000622F0000}"/>
    <cellStyle name="title [1] 39" xfId="40017" xr:uid="{00000000-0005-0000-0000-0000632F0000}"/>
    <cellStyle name="title [1] 4" xfId="40018" xr:uid="{00000000-0005-0000-0000-0000642F0000}"/>
    <cellStyle name="title [1] 5" xfId="40019" xr:uid="{00000000-0005-0000-0000-0000652F0000}"/>
    <cellStyle name="title [1] 6" xfId="40020" xr:uid="{00000000-0005-0000-0000-0000662F0000}"/>
    <cellStyle name="title [1] 7" xfId="40021" xr:uid="{00000000-0005-0000-0000-0000672F0000}"/>
    <cellStyle name="title [1] 8" xfId="40022" xr:uid="{00000000-0005-0000-0000-0000682F0000}"/>
    <cellStyle name="title [1] 9" xfId="40023" xr:uid="{00000000-0005-0000-0000-0000692F0000}"/>
    <cellStyle name="title [2]" xfId="4450" xr:uid="{00000000-0005-0000-0000-00006A2F0000}"/>
    <cellStyle name="title [2] 10" xfId="40024" xr:uid="{00000000-0005-0000-0000-00006B2F0000}"/>
    <cellStyle name="title [2] 11" xfId="40025" xr:uid="{00000000-0005-0000-0000-00006C2F0000}"/>
    <cellStyle name="title [2] 12" xfId="40026" xr:uid="{00000000-0005-0000-0000-00006D2F0000}"/>
    <cellStyle name="title [2] 13" xfId="40027" xr:uid="{00000000-0005-0000-0000-00006E2F0000}"/>
    <cellStyle name="title [2] 14" xfId="40028" xr:uid="{00000000-0005-0000-0000-00006F2F0000}"/>
    <cellStyle name="title [2] 15" xfId="40029" xr:uid="{00000000-0005-0000-0000-0000702F0000}"/>
    <cellStyle name="title [2] 16" xfId="40030" xr:uid="{00000000-0005-0000-0000-0000712F0000}"/>
    <cellStyle name="title [2] 17" xfId="40031" xr:uid="{00000000-0005-0000-0000-0000722F0000}"/>
    <cellStyle name="title [2] 18" xfId="40032" xr:uid="{00000000-0005-0000-0000-0000732F0000}"/>
    <cellStyle name="title [2] 19" xfId="40033" xr:uid="{00000000-0005-0000-0000-0000742F0000}"/>
    <cellStyle name="title [2] 2" xfId="40034" xr:uid="{00000000-0005-0000-0000-0000752F0000}"/>
    <cellStyle name="title [2] 20" xfId="40035" xr:uid="{00000000-0005-0000-0000-0000762F0000}"/>
    <cellStyle name="title [2] 21" xfId="40036" xr:uid="{00000000-0005-0000-0000-0000772F0000}"/>
    <cellStyle name="title [2] 22" xfId="40037" xr:uid="{00000000-0005-0000-0000-0000782F0000}"/>
    <cellStyle name="title [2] 23" xfId="40038" xr:uid="{00000000-0005-0000-0000-0000792F0000}"/>
    <cellStyle name="title [2] 24" xfId="40039" xr:uid="{00000000-0005-0000-0000-00007A2F0000}"/>
    <cellStyle name="title [2] 25" xfId="40040" xr:uid="{00000000-0005-0000-0000-00007B2F0000}"/>
    <cellStyle name="title [2] 26" xfId="40041" xr:uid="{00000000-0005-0000-0000-00007C2F0000}"/>
    <cellStyle name="title [2] 27" xfId="40042" xr:uid="{00000000-0005-0000-0000-00007D2F0000}"/>
    <cellStyle name="title [2] 28" xfId="40043" xr:uid="{00000000-0005-0000-0000-00007E2F0000}"/>
    <cellStyle name="title [2] 29" xfId="40044" xr:uid="{00000000-0005-0000-0000-00007F2F0000}"/>
    <cellStyle name="title [2] 3" xfId="40045" xr:uid="{00000000-0005-0000-0000-0000802F0000}"/>
    <cellStyle name="title [2] 30" xfId="40046" xr:uid="{00000000-0005-0000-0000-0000812F0000}"/>
    <cellStyle name="title [2] 31" xfId="40047" xr:uid="{00000000-0005-0000-0000-0000822F0000}"/>
    <cellStyle name="title [2] 32" xfId="40048" xr:uid="{00000000-0005-0000-0000-0000832F0000}"/>
    <cellStyle name="title [2] 33" xfId="40049" xr:uid="{00000000-0005-0000-0000-0000842F0000}"/>
    <cellStyle name="title [2] 34" xfId="40050" xr:uid="{00000000-0005-0000-0000-0000852F0000}"/>
    <cellStyle name="title [2] 35" xfId="40051" xr:uid="{00000000-0005-0000-0000-0000862F0000}"/>
    <cellStyle name="title [2] 36" xfId="40052" xr:uid="{00000000-0005-0000-0000-0000872F0000}"/>
    <cellStyle name="title [2] 37" xfId="40053" xr:uid="{00000000-0005-0000-0000-0000882F0000}"/>
    <cellStyle name="title [2] 38" xfId="40054" xr:uid="{00000000-0005-0000-0000-0000892F0000}"/>
    <cellStyle name="title [2] 39" xfId="40055" xr:uid="{00000000-0005-0000-0000-00008A2F0000}"/>
    <cellStyle name="title [2] 4" xfId="40056" xr:uid="{00000000-0005-0000-0000-00008B2F0000}"/>
    <cellStyle name="title [2] 5" xfId="40057" xr:uid="{00000000-0005-0000-0000-00008C2F0000}"/>
    <cellStyle name="title [2] 6" xfId="40058" xr:uid="{00000000-0005-0000-0000-00008D2F0000}"/>
    <cellStyle name="title [2] 7" xfId="40059" xr:uid="{00000000-0005-0000-0000-00008E2F0000}"/>
    <cellStyle name="title [2] 8" xfId="40060" xr:uid="{00000000-0005-0000-0000-00008F2F0000}"/>
    <cellStyle name="title [2] 9" xfId="40061" xr:uid="{00000000-0005-0000-0000-0000902F0000}"/>
    <cellStyle name="Title 2" xfId="9100" xr:uid="{00000000-0005-0000-0000-0000912F0000}"/>
    <cellStyle name="Title 3" xfId="8888" xr:uid="{00000000-0005-0000-0000-0000922F0000}"/>
    <cellStyle name="Title_대한산출근거" xfId="4451" xr:uid="{00000000-0005-0000-0000-0000932F0000}"/>
    <cellStyle name="Title1" xfId="4452" xr:uid="{00000000-0005-0000-0000-0000942F0000}"/>
    <cellStyle name="TitleOther" xfId="4453" xr:uid="{00000000-0005-0000-0000-0000952F0000}"/>
    <cellStyle name="Total" xfId="2521" xr:uid="{00000000-0005-0000-0000-0000962F0000}"/>
    <cellStyle name="Total 10" xfId="7120" xr:uid="{00000000-0005-0000-0000-0000972F0000}"/>
    <cellStyle name="Total 10 10" xfId="40063" xr:uid="{00000000-0005-0000-0000-0000982F0000}"/>
    <cellStyle name="Total 10 10 10" xfId="40064" xr:uid="{00000000-0005-0000-0000-0000992F0000}"/>
    <cellStyle name="Total 10 10 10 2" xfId="40065" xr:uid="{00000000-0005-0000-0000-00009A2F0000}"/>
    <cellStyle name="Total 10 10 10 3" xfId="40066" xr:uid="{00000000-0005-0000-0000-00009B2F0000}"/>
    <cellStyle name="Total 10 10 11" xfId="40067" xr:uid="{00000000-0005-0000-0000-00009C2F0000}"/>
    <cellStyle name="Total 10 10 11 2" xfId="40068" xr:uid="{00000000-0005-0000-0000-00009D2F0000}"/>
    <cellStyle name="Total 10 10 11 3" xfId="40069" xr:uid="{00000000-0005-0000-0000-00009E2F0000}"/>
    <cellStyle name="Total 10 10 12" xfId="40070" xr:uid="{00000000-0005-0000-0000-00009F2F0000}"/>
    <cellStyle name="Total 10 10 12 2" xfId="40071" xr:uid="{00000000-0005-0000-0000-0000A02F0000}"/>
    <cellStyle name="Total 10 10 12 3" xfId="40072" xr:uid="{00000000-0005-0000-0000-0000A12F0000}"/>
    <cellStyle name="Total 10 10 13" xfId="40073" xr:uid="{00000000-0005-0000-0000-0000A22F0000}"/>
    <cellStyle name="Total 10 10 13 2" xfId="40074" xr:uid="{00000000-0005-0000-0000-0000A32F0000}"/>
    <cellStyle name="Total 10 10 13 3" xfId="40075" xr:uid="{00000000-0005-0000-0000-0000A42F0000}"/>
    <cellStyle name="Total 10 10 14" xfId="40076" xr:uid="{00000000-0005-0000-0000-0000A52F0000}"/>
    <cellStyle name="Total 10 10 14 2" xfId="40077" xr:uid="{00000000-0005-0000-0000-0000A62F0000}"/>
    <cellStyle name="Total 10 10 14 3" xfId="40078" xr:uid="{00000000-0005-0000-0000-0000A72F0000}"/>
    <cellStyle name="Total 10 10 15" xfId="40079" xr:uid="{00000000-0005-0000-0000-0000A82F0000}"/>
    <cellStyle name="Total 10 10 15 2" xfId="40080" xr:uid="{00000000-0005-0000-0000-0000A92F0000}"/>
    <cellStyle name="Total 10 10 15 3" xfId="40081" xr:uid="{00000000-0005-0000-0000-0000AA2F0000}"/>
    <cellStyle name="Total 10 10 16" xfId="40082" xr:uid="{00000000-0005-0000-0000-0000AB2F0000}"/>
    <cellStyle name="Total 10 10 16 2" xfId="40083" xr:uid="{00000000-0005-0000-0000-0000AC2F0000}"/>
    <cellStyle name="Total 10 10 16 3" xfId="40084" xr:uid="{00000000-0005-0000-0000-0000AD2F0000}"/>
    <cellStyle name="Total 10 10 17" xfId="40085" xr:uid="{00000000-0005-0000-0000-0000AE2F0000}"/>
    <cellStyle name="Total 10 10 17 2" xfId="40086" xr:uid="{00000000-0005-0000-0000-0000AF2F0000}"/>
    <cellStyle name="Total 10 10 17 3" xfId="40087" xr:uid="{00000000-0005-0000-0000-0000B02F0000}"/>
    <cellStyle name="Total 10 10 18" xfId="40088" xr:uid="{00000000-0005-0000-0000-0000B12F0000}"/>
    <cellStyle name="Total 10 10 2" xfId="40089" xr:uid="{00000000-0005-0000-0000-0000B22F0000}"/>
    <cellStyle name="Total 10 10 2 2" xfId="40090" xr:uid="{00000000-0005-0000-0000-0000B32F0000}"/>
    <cellStyle name="Total 10 10 2 3" xfId="40091" xr:uid="{00000000-0005-0000-0000-0000B42F0000}"/>
    <cellStyle name="Total 10 10 3" xfId="40092" xr:uid="{00000000-0005-0000-0000-0000B52F0000}"/>
    <cellStyle name="Total 10 10 3 2" xfId="40093" xr:uid="{00000000-0005-0000-0000-0000B62F0000}"/>
    <cellStyle name="Total 10 10 3 3" xfId="40094" xr:uid="{00000000-0005-0000-0000-0000B72F0000}"/>
    <cellStyle name="Total 10 10 4" xfId="40095" xr:uid="{00000000-0005-0000-0000-0000B82F0000}"/>
    <cellStyle name="Total 10 10 4 2" xfId="40096" xr:uid="{00000000-0005-0000-0000-0000B92F0000}"/>
    <cellStyle name="Total 10 10 4 3" xfId="40097" xr:uid="{00000000-0005-0000-0000-0000BA2F0000}"/>
    <cellStyle name="Total 10 10 5" xfId="40098" xr:uid="{00000000-0005-0000-0000-0000BB2F0000}"/>
    <cellStyle name="Total 10 10 5 2" xfId="40099" xr:uid="{00000000-0005-0000-0000-0000BC2F0000}"/>
    <cellStyle name="Total 10 10 5 3" xfId="40100" xr:uid="{00000000-0005-0000-0000-0000BD2F0000}"/>
    <cellStyle name="Total 10 10 6" xfId="40101" xr:uid="{00000000-0005-0000-0000-0000BE2F0000}"/>
    <cellStyle name="Total 10 10 6 2" xfId="40102" xr:uid="{00000000-0005-0000-0000-0000BF2F0000}"/>
    <cellStyle name="Total 10 10 6 3" xfId="40103" xr:uid="{00000000-0005-0000-0000-0000C02F0000}"/>
    <cellStyle name="Total 10 10 7" xfId="40104" xr:uid="{00000000-0005-0000-0000-0000C12F0000}"/>
    <cellStyle name="Total 10 10 7 2" xfId="40105" xr:uid="{00000000-0005-0000-0000-0000C22F0000}"/>
    <cellStyle name="Total 10 10 7 3" xfId="40106" xr:uid="{00000000-0005-0000-0000-0000C32F0000}"/>
    <cellStyle name="Total 10 10 8" xfId="40107" xr:uid="{00000000-0005-0000-0000-0000C42F0000}"/>
    <cellStyle name="Total 10 10 8 2" xfId="40108" xr:uid="{00000000-0005-0000-0000-0000C52F0000}"/>
    <cellStyle name="Total 10 10 8 3" xfId="40109" xr:uid="{00000000-0005-0000-0000-0000C62F0000}"/>
    <cellStyle name="Total 10 10 9" xfId="40110" xr:uid="{00000000-0005-0000-0000-0000C72F0000}"/>
    <cellStyle name="Total 10 10 9 2" xfId="40111" xr:uid="{00000000-0005-0000-0000-0000C82F0000}"/>
    <cellStyle name="Total 10 10 9 3" xfId="40112" xr:uid="{00000000-0005-0000-0000-0000C92F0000}"/>
    <cellStyle name="Total 10 11" xfId="40113" xr:uid="{00000000-0005-0000-0000-0000CA2F0000}"/>
    <cellStyle name="Total 10 11 10" xfId="40114" xr:uid="{00000000-0005-0000-0000-0000CB2F0000}"/>
    <cellStyle name="Total 10 11 10 2" xfId="40115" xr:uid="{00000000-0005-0000-0000-0000CC2F0000}"/>
    <cellStyle name="Total 10 11 10 3" xfId="40116" xr:uid="{00000000-0005-0000-0000-0000CD2F0000}"/>
    <cellStyle name="Total 10 11 11" xfId="40117" xr:uid="{00000000-0005-0000-0000-0000CE2F0000}"/>
    <cellStyle name="Total 10 11 11 2" xfId="40118" xr:uid="{00000000-0005-0000-0000-0000CF2F0000}"/>
    <cellStyle name="Total 10 11 11 3" xfId="40119" xr:uid="{00000000-0005-0000-0000-0000D02F0000}"/>
    <cellStyle name="Total 10 11 12" xfId="40120" xr:uid="{00000000-0005-0000-0000-0000D12F0000}"/>
    <cellStyle name="Total 10 11 12 2" xfId="40121" xr:uid="{00000000-0005-0000-0000-0000D22F0000}"/>
    <cellStyle name="Total 10 11 12 3" xfId="40122" xr:uid="{00000000-0005-0000-0000-0000D32F0000}"/>
    <cellStyle name="Total 10 11 13" xfId="40123" xr:uid="{00000000-0005-0000-0000-0000D42F0000}"/>
    <cellStyle name="Total 10 11 13 2" xfId="40124" xr:uid="{00000000-0005-0000-0000-0000D52F0000}"/>
    <cellStyle name="Total 10 11 13 3" xfId="40125" xr:uid="{00000000-0005-0000-0000-0000D62F0000}"/>
    <cellStyle name="Total 10 11 14" xfId="40126" xr:uid="{00000000-0005-0000-0000-0000D72F0000}"/>
    <cellStyle name="Total 10 11 14 2" xfId="40127" xr:uid="{00000000-0005-0000-0000-0000D82F0000}"/>
    <cellStyle name="Total 10 11 14 3" xfId="40128" xr:uid="{00000000-0005-0000-0000-0000D92F0000}"/>
    <cellStyle name="Total 10 11 15" xfId="40129" xr:uid="{00000000-0005-0000-0000-0000DA2F0000}"/>
    <cellStyle name="Total 10 11 15 2" xfId="40130" xr:uid="{00000000-0005-0000-0000-0000DB2F0000}"/>
    <cellStyle name="Total 10 11 15 3" xfId="40131" xr:uid="{00000000-0005-0000-0000-0000DC2F0000}"/>
    <cellStyle name="Total 10 11 16" xfId="40132" xr:uid="{00000000-0005-0000-0000-0000DD2F0000}"/>
    <cellStyle name="Total 10 11 16 2" xfId="40133" xr:uid="{00000000-0005-0000-0000-0000DE2F0000}"/>
    <cellStyle name="Total 10 11 16 3" xfId="40134" xr:uid="{00000000-0005-0000-0000-0000DF2F0000}"/>
    <cellStyle name="Total 10 11 17" xfId="40135" xr:uid="{00000000-0005-0000-0000-0000E02F0000}"/>
    <cellStyle name="Total 10 11 17 2" xfId="40136" xr:uid="{00000000-0005-0000-0000-0000E12F0000}"/>
    <cellStyle name="Total 10 11 17 3" xfId="40137" xr:uid="{00000000-0005-0000-0000-0000E22F0000}"/>
    <cellStyle name="Total 10 11 18" xfId="40138" xr:uid="{00000000-0005-0000-0000-0000E32F0000}"/>
    <cellStyle name="Total 10 11 2" xfId="40139" xr:uid="{00000000-0005-0000-0000-0000E42F0000}"/>
    <cellStyle name="Total 10 11 2 2" xfId="40140" xr:uid="{00000000-0005-0000-0000-0000E52F0000}"/>
    <cellStyle name="Total 10 11 2 3" xfId="40141" xr:uid="{00000000-0005-0000-0000-0000E62F0000}"/>
    <cellStyle name="Total 10 11 3" xfId="40142" xr:uid="{00000000-0005-0000-0000-0000E72F0000}"/>
    <cellStyle name="Total 10 11 3 2" xfId="40143" xr:uid="{00000000-0005-0000-0000-0000E82F0000}"/>
    <cellStyle name="Total 10 11 3 3" xfId="40144" xr:uid="{00000000-0005-0000-0000-0000E92F0000}"/>
    <cellStyle name="Total 10 11 4" xfId="40145" xr:uid="{00000000-0005-0000-0000-0000EA2F0000}"/>
    <cellStyle name="Total 10 11 4 2" xfId="40146" xr:uid="{00000000-0005-0000-0000-0000EB2F0000}"/>
    <cellStyle name="Total 10 11 4 3" xfId="40147" xr:uid="{00000000-0005-0000-0000-0000EC2F0000}"/>
    <cellStyle name="Total 10 11 5" xfId="40148" xr:uid="{00000000-0005-0000-0000-0000ED2F0000}"/>
    <cellStyle name="Total 10 11 5 2" xfId="40149" xr:uid="{00000000-0005-0000-0000-0000EE2F0000}"/>
    <cellStyle name="Total 10 11 5 3" xfId="40150" xr:uid="{00000000-0005-0000-0000-0000EF2F0000}"/>
    <cellStyle name="Total 10 11 6" xfId="40151" xr:uid="{00000000-0005-0000-0000-0000F02F0000}"/>
    <cellStyle name="Total 10 11 6 2" xfId="40152" xr:uid="{00000000-0005-0000-0000-0000F12F0000}"/>
    <cellStyle name="Total 10 11 6 3" xfId="40153" xr:uid="{00000000-0005-0000-0000-0000F22F0000}"/>
    <cellStyle name="Total 10 11 7" xfId="40154" xr:uid="{00000000-0005-0000-0000-0000F32F0000}"/>
    <cellStyle name="Total 10 11 7 2" xfId="40155" xr:uid="{00000000-0005-0000-0000-0000F42F0000}"/>
    <cellStyle name="Total 10 11 7 3" xfId="40156" xr:uid="{00000000-0005-0000-0000-0000F52F0000}"/>
    <cellStyle name="Total 10 11 8" xfId="40157" xr:uid="{00000000-0005-0000-0000-0000F62F0000}"/>
    <cellStyle name="Total 10 11 8 2" xfId="40158" xr:uid="{00000000-0005-0000-0000-0000F72F0000}"/>
    <cellStyle name="Total 10 11 8 3" xfId="40159" xr:uid="{00000000-0005-0000-0000-0000F82F0000}"/>
    <cellStyle name="Total 10 11 9" xfId="40160" xr:uid="{00000000-0005-0000-0000-0000F92F0000}"/>
    <cellStyle name="Total 10 11 9 2" xfId="40161" xr:uid="{00000000-0005-0000-0000-0000FA2F0000}"/>
    <cellStyle name="Total 10 11 9 3" xfId="40162" xr:uid="{00000000-0005-0000-0000-0000FB2F0000}"/>
    <cellStyle name="Total 10 12" xfId="40062" xr:uid="{00000000-0005-0000-0000-0000FC2F0000}"/>
    <cellStyle name="Total 10 2" xfId="40163" xr:uid="{00000000-0005-0000-0000-0000FD2F0000}"/>
    <cellStyle name="Total 10 2 10" xfId="40164" xr:uid="{00000000-0005-0000-0000-0000FE2F0000}"/>
    <cellStyle name="Total 10 2 10 2" xfId="40165" xr:uid="{00000000-0005-0000-0000-0000FF2F0000}"/>
    <cellStyle name="Total 10 2 10 3" xfId="40166" xr:uid="{00000000-0005-0000-0000-000000300000}"/>
    <cellStyle name="Total 10 2 11" xfId="40167" xr:uid="{00000000-0005-0000-0000-000001300000}"/>
    <cellStyle name="Total 10 2 11 2" xfId="40168" xr:uid="{00000000-0005-0000-0000-000002300000}"/>
    <cellStyle name="Total 10 2 11 3" xfId="40169" xr:uid="{00000000-0005-0000-0000-000003300000}"/>
    <cellStyle name="Total 10 2 12" xfId="40170" xr:uid="{00000000-0005-0000-0000-000004300000}"/>
    <cellStyle name="Total 10 2 12 2" xfId="40171" xr:uid="{00000000-0005-0000-0000-000005300000}"/>
    <cellStyle name="Total 10 2 12 3" xfId="40172" xr:uid="{00000000-0005-0000-0000-000006300000}"/>
    <cellStyle name="Total 10 2 13" xfId="40173" xr:uid="{00000000-0005-0000-0000-000007300000}"/>
    <cellStyle name="Total 10 2 13 2" xfId="40174" xr:uid="{00000000-0005-0000-0000-000008300000}"/>
    <cellStyle name="Total 10 2 13 3" xfId="40175" xr:uid="{00000000-0005-0000-0000-000009300000}"/>
    <cellStyle name="Total 10 2 14" xfId="40176" xr:uid="{00000000-0005-0000-0000-00000A300000}"/>
    <cellStyle name="Total 10 2 14 2" xfId="40177" xr:uid="{00000000-0005-0000-0000-00000B300000}"/>
    <cellStyle name="Total 10 2 14 3" xfId="40178" xr:uid="{00000000-0005-0000-0000-00000C300000}"/>
    <cellStyle name="Total 10 2 15" xfId="40179" xr:uid="{00000000-0005-0000-0000-00000D300000}"/>
    <cellStyle name="Total 10 2 15 2" xfId="40180" xr:uid="{00000000-0005-0000-0000-00000E300000}"/>
    <cellStyle name="Total 10 2 15 3" xfId="40181" xr:uid="{00000000-0005-0000-0000-00000F300000}"/>
    <cellStyle name="Total 10 2 16" xfId="40182" xr:uid="{00000000-0005-0000-0000-000010300000}"/>
    <cellStyle name="Total 10 2 16 2" xfId="40183" xr:uid="{00000000-0005-0000-0000-000011300000}"/>
    <cellStyle name="Total 10 2 16 3" xfId="40184" xr:uid="{00000000-0005-0000-0000-000012300000}"/>
    <cellStyle name="Total 10 2 17" xfId="40185" xr:uid="{00000000-0005-0000-0000-000013300000}"/>
    <cellStyle name="Total 10 2 17 2" xfId="40186" xr:uid="{00000000-0005-0000-0000-000014300000}"/>
    <cellStyle name="Total 10 2 17 3" xfId="40187" xr:uid="{00000000-0005-0000-0000-000015300000}"/>
    <cellStyle name="Total 10 2 18" xfId="40188" xr:uid="{00000000-0005-0000-0000-000016300000}"/>
    <cellStyle name="Total 10 2 2" xfId="40189" xr:uid="{00000000-0005-0000-0000-000017300000}"/>
    <cellStyle name="Total 10 2 2 2" xfId="40190" xr:uid="{00000000-0005-0000-0000-000018300000}"/>
    <cellStyle name="Total 10 2 2 3" xfId="40191" xr:uid="{00000000-0005-0000-0000-000019300000}"/>
    <cellStyle name="Total 10 2 3" xfId="40192" xr:uid="{00000000-0005-0000-0000-00001A300000}"/>
    <cellStyle name="Total 10 2 3 2" xfId="40193" xr:uid="{00000000-0005-0000-0000-00001B300000}"/>
    <cellStyle name="Total 10 2 3 3" xfId="40194" xr:uid="{00000000-0005-0000-0000-00001C300000}"/>
    <cellStyle name="Total 10 2 4" xfId="40195" xr:uid="{00000000-0005-0000-0000-00001D300000}"/>
    <cellStyle name="Total 10 2 4 2" xfId="40196" xr:uid="{00000000-0005-0000-0000-00001E300000}"/>
    <cellStyle name="Total 10 2 4 3" xfId="40197" xr:uid="{00000000-0005-0000-0000-00001F300000}"/>
    <cellStyle name="Total 10 2 5" xfId="40198" xr:uid="{00000000-0005-0000-0000-000020300000}"/>
    <cellStyle name="Total 10 2 5 2" xfId="40199" xr:uid="{00000000-0005-0000-0000-000021300000}"/>
    <cellStyle name="Total 10 2 5 3" xfId="40200" xr:uid="{00000000-0005-0000-0000-000022300000}"/>
    <cellStyle name="Total 10 2 6" xfId="40201" xr:uid="{00000000-0005-0000-0000-000023300000}"/>
    <cellStyle name="Total 10 2 6 2" xfId="40202" xr:uid="{00000000-0005-0000-0000-000024300000}"/>
    <cellStyle name="Total 10 2 6 3" xfId="40203" xr:uid="{00000000-0005-0000-0000-000025300000}"/>
    <cellStyle name="Total 10 2 7" xfId="40204" xr:uid="{00000000-0005-0000-0000-000026300000}"/>
    <cellStyle name="Total 10 2 7 2" xfId="40205" xr:uid="{00000000-0005-0000-0000-000027300000}"/>
    <cellStyle name="Total 10 2 7 3" xfId="40206" xr:uid="{00000000-0005-0000-0000-000028300000}"/>
    <cellStyle name="Total 10 2 8" xfId="40207" xr:uid="{00000000-0005-0000-0000-000029300000}"/>
    <cellStyle name="Total 10 2 8 2" xfId="40208" xr:uid="{00000000-0005-0000-0000-00002A300000}"/>
    <cellStyle name="Total 10 2 8 3" xfId="40209" xr:uid="{00000000-0005-0000-0000-00002B300000}"/>
    <cellStyle name="Total 10 2 9" xfId="40210" xr:uid="{00000000-0005-0000-0000-00002C300000}"/>
    <cellStyle name="Total 10 2 9 2" xfId="40211" xr:uid="{00000000-0005-0000-0000-00002D300000}"/>
    <cellStyle name="Total 10 2 9 3" xfId="40212" xr:uid="{00000000-0005-0000-0000-00002E300000}"/>
    <cellStyle name="Total 10 3" xfId="40213" xr:uid="{00000000-0005-0000-0000-00002F300000}"/>
    <cellStyle name="Total 10 3 10" xfId="40214" xr:uid="{00000000-0005-0000-0000-000030300000}"/>
    <cellStyle name="Total 10 3 10 2" xfId="40215" xr:uid="{00000000-0005-0000-0000-000031300000}"/>
    <cellStyle name="Total 10 3 10 3" xfId="40216" xr:uid="{00000000-0005-0000-0000-000032300000}"/>
    <cellStyle name="Total 10 3 11" xfId="40217" xr:uid="{00000000-0005-0000-0000-000033300000}"/>
    <cellStyle name="Total 10 3 11 2" xfId="40218" xr:uid="{00000000-0005-0000-0000-000034300000}"/>
    <cellStyle name="Total 10 3 11 3" xfId="40219" xr:uid="{00000000-0005-0000-0000-000035300000}"/>
    <cellStyle name="Total 10 3 12" xfId="40220" xr:uid="{00000000-0005-0000-0000-000036300000}"/>
    <cellStyle name="Total 10 3 12 2" xfId="40221" xr:uid="{00000000-0005-0000-0000-000037300000}"/>
    <cellStyle name="Total 10 3 12 3" xfId="40222" xr:uid="{00000000-0005-0000-0000-000038300000}"/>
    <cellStyle name="Total 10 3 13" xfId="40223" xr:uid="{00000000-0005-0000-0000-000039300000}"/>
    <cellStyle name="Total 10 3 13 2" xfId="40224" xr:uid="{00000000-0005-0000-0000-00003A300000}"/>
    <cellStyle name="Total 10 3 13 3" xfId="40225" xr:uid="{00000000-0005-0000-0000-00003B300000}"/>
    <cellStyle name="Total 10 3 14" xfId="40226" xr:uid="{00000000-0005-0000-0000-00003C300000}"/>
    <cellStyle name="Total 10 3 14 2" xfId="40227" xr:uid="{00000000-0005-0000-0000-00003D300000}"/>
    <cellStyle name="Total 10 3 14 3" xfId="40228" xr:uid="{00000000-0005-0000-0000-00003E300000}"/>
    <cellStyle name="Total 10 3 15" xfId="40229" xr:uid="{00000000-0005-0000-0000-00003F300000}"/>
    <cellStyle name="Total 10 3 15 2" xfId="40230" xr:uid="{00000000-0005-0000-0000-000040300000}"/>
    <cellStyle name="Total 10 3 15 3" xfId="40231" xr:uid="{00000000-0005-0000-0000-000041300000}"/>
    <cellStyle name="Total 10 3 16" xfId="40232" xr:uid="{00000000-0005-0000-0000-000042300000}"/>
    <cellStyle name="Total 10 3 16 2" xfId="40233" xr:uid="{00000000-0005-0000-0000-000043300000}"/>
    <cellStyle name="Total 10 3 16 3" xfId="40234" xr:uid="{00000000-0005-0000-0000-000044300000}"/>
    <cellStyle name="Total 10 3 17" xfId="40235" xr:uid="{00000000-0005-0000-0000-000045300000}"/>
    <cellStyle name="Total 10 3 17 2" xfId="40236" xr:uid="{00000000-0005-0000-0000-000046300000}"/>
    <cellStyle name="Total 10 3 17 3" xfId="40237" xr:uid="{00000000-0005-0000-0000-000047300000}"/>
    <cellStyle name="Total 10 3 18" xfId="40238" xr:uid="{00000000-0005-0000-0000-000048300000}"/>
    <cellStyle name="Total 10 3 2" xfId="40239" xr:uid="{00000000-0005-0000-0000-000049300000}"/>
    <cellStyle name="Total 10 3 2 2" xfId="40240" xr:uid="{00000000-0005-0000-0000-00004A300000}"/>
    <cellStyle name="Total 10 3 2 3" xfId="40241" xr:uid="{00000000-0005-0000-0000-00004B300000}"/>
    <cellStyle name="Total 10 3 3" xfId="40242" xr:uid="{00000000-0005-0000-0000-00004C300000}"/>
    <cellStyle name="Total 10 3 3 2" xfId="40243" xr:uid="{00000000-0005-0000-0000-00004D300000}"/>
    <cellStyle name="Total 10 3 3 3" xfId="40244" xr:uid="{00000000-0005-0000-0000-00004E300000}"/>
    <cellStyle name="Total 10 3 4" xfId="40245" xr:uid="{00000000-0005-0000-0000-00004F300000}"/>
    <cellStyle name="Total 10 3 4 2" xfId="40246" xr:uid="{00000000-0005-0000-0000-000050300000}"/>
    <cellStyle name="Total 10 3 4 3" xfId="40247" xr:uid="{00000000-0005-0000-0000-000051300000}"/>
    <cellStyle name="Total 10 3 5" xfId="40248" xr:uid="{00000000-0005-0000-0000-000052300000}"/>
    <cellStyle name="Total 10 3 5 2" xfId="40249" xr:uid="{00000000-0005-0000-0000-000053300000}"/>
    <cellStyle name="Total 10 3 5 3" xfId="40250" xr:uid="{00000000-0005-0000-0000-000054300000}"/>
    <cellStyle name="Total 10 3 6" xfId="40251" xr:uid="{00000000-0005-0000-0000-000055300000}"/>
    <cellStyle name="Total 10 3 6 2" xfId="40252" xr:uid="{00000000-0005-0000-0000-000056300000}"/>
    <cellStyle name="Total 10 3 6 3" xfId="40253" xr:uid="{00000000-0005-0000-0000-000057300000}"/>
    <cellStyle name="Total 10 3 7" xfId="40254" xr:uid="{00000000-0005-0000-0000-000058300000}"/>
    <cellStyle name="Total 10 3 7 2" xfId="40255" xr:uid="{00000000-0005-0000-0000-000059300000}"/>
    <cellStyle name="Total 10 3 7 3" xfId="40256" xr:uid="{00000000-0005-0000-0000-00005A300000}"/>
    <cellStyle name="Total 10 3 8" xfId="40257" xr:uid="{00000000-0005-0000-0000-00005B300000}"/>
    <cellStyle name="Total 10 3 8 2" xfId="40258" xr:uid="{00000000-0005-0000-0000-00005C300000}"/>
    <cellStyle name="Total 10 3 8 3" xfId="40259" xr:uid="{00000000-0005-0000-0000-00005D300000}"/>
    <cellStyle name="Total 10 3 9" xfId="40260" xr:uid="{00000000-0005-0000-0000-00005E300000}"/>
    <cellStyle name="Total 10 3 9 2" xfId="40261" xr:uid="{00000000-0005-0000-0000-00005F300000}"/>
    <cellStyle name="Total 10 3 9 3" xfId="40262" xr:uid="{00000000-0005-0000-0000-000060300000}"/>
    <cellStyle name="Total 10 4" xfId="40263" xr:uid="{00000000-0005-0000-0000-000061300000}"/>
    <cellStyle name="Total 10 4 10" xfId="40264" xr:uid="{00000000-0005-0000-0000-000062300000}"/>
    <cellStyle name="Total 10 4 10 2" xfId="40265" xr:uid="{00000000-0005-0000-0000-000063300000}"/>
    <cellStyle name="Total 10 4 10 3" xfId="40266" xr:uid="{00000000-0005-0000-0000-000064300000}"/>
    <cellStyle name="Total 10 4 11" xfId="40267" xr:uid="{00000000-0005-0000-0000-000065300000}"/>
    <cellStyle name="Total 10 4 11 2" xfId="40268" xr:uid="{00000000-0005-0000-0000-000066300000}"/>
    <cellStyle name="Total 10 4 11 3" xfId="40269" xr:uid="{00000000-0005-0000-0000-000067300000}"/>
    <cellStyle name="Total 10 4 12" xfId="40270" xr:uid="{00000000-0005-0000-0000-000068300000}"/>
    <cellStyle name="Total 10 4 12 2" xfId="40271" xr:uid="{00000000-0005-0000-0000-000069300000}"/>
    <cellStyle name="Total 10 4 12 3" xfId="40272" xr:uid="{00000000-0005-0000-0000-00006A300000}"/>
    <cellStyle name="Total 10 4 13" xfId="40273" xr:uid="{00000000-0005-0000-0000-00006B300000}"/>
    <cellStyle name="Total 10 4 13 2" xfId="40274" xr:uid="{00000000-0005-0000-0000-00006C300000}"/>
    <cellStyle name="Total 10 4 13 3" xfId="40275" xr:uid="{00000000-0005-0000-0000-00006D300000}"/>
    <cellStyle name="Total 10 4 14" xfId="40276" xr:uid="{00000000-0005-0000-0000-00006E300000}"/>
    <cellStyle name="Total 10 4 14 2" xfId="40277" xr:uid="{00000000-0005-0000-0000-00006F300000}"/>
    <cellStyle name="Total 10 4 14 3" xfId="40278" xr:uid="{00000000-0005-0000-0000-000070300000}"/>
    <cellStyle name="Total 10 4 15" xfId="40279" xr:uid="{00000000-0005-0000-0000-000071300000}"/>
    <cellStyle name="Total 10 4 15 2" xfId="40280" xr:uid="{00000000-0005-0000-0000-000072300000}"/>
    <cellStyle name="Total 10 4 15 3" xfId="40281" xr:uid="{00000000-0005-0000-0000-000073300000}"/>
    <cellStyle name="Total 10 4 16" xfId="40282" xr:uid="{00000000-0005-0000-0000-000074300000}"/>
    <cellStyle name="Total 10 4 16 2" xfId="40283" xr:uid="{00000000-0005-0000-0000-000075300000}"/>
    <cellStyle name="Total 10 4 16 3" xfId="40284" xr:uid="{00000000-0005-0000-0000-000076300000}"/>
    <cellStyle name="Total 10 4 17" xfId="40285" xr:uid="{00000000-0005-0000-0000-000077300000}"/>
    <cellStyle name="Total 10 4 17 2" xfId="40286" xr:uid="{00000000-0005-0000-0000-000078300000}"/>
    <cellStyle name="Total 10 4 17 3" xfId="40287" xr:uid="{00000000-0005-0000-0000-000079300000}"/>
    <cellStyle name="Total 10 4 18" xfId="40288" xr:uid="{00000000-0005-0000-0000-00007A300000}"/>
    <cellStyle name="Total 10 4 2" xfId="40289" xr:uid="{00000000-0005-0000-0000-00007B300000}"/>
    <cellStyle name="Total 10 4 2 2" xfId="40290" xr:uid="{00000000-0005-0000-0000-00007C300000}"/>
    <cellStyle name="Total 10 4 2 3" xfId="40291" xr:uid="{00000000-0005-0000-0000-00007D300000}"/>
    <cellStyle name="Total 10 4 3" xfId="40292" xr:uid="{00000000-0005-0000-0000-00007E300000}"/>
    <cellStyle name="Total 10 4 3 2" xfId="40293" xr:uid="{00000000-0005-0000-0000-00007F300000}"/>
    <cellStyle name="Total 10 4 3 3" xfId="40294" xr:uid="{00000000-0005-0000-0000-000080300000}"/>
    <cellStyle name="Total 10 4 4" xfId="40295" xr:uid="{00000000-0005-0000-0000-000081300000}"/>
    <cellStyle name="Total 10 4 4 2" xfId="40296" xr:uid="{00000000-0005-0000-0000-000082300000}"/>
    <cellStyle name="Total 10 4 4 3" xfId="40297" xr:uid="{00000000-0005-0000-0000-000083300000}"/>
    <cellStyle name="Total 10 4 5" xfId="40298" xr:uid="{00000000-0005-0000-0000-000084300000}"/>
    <cellStyle name="Total 10 4 5 2" xfId="40299" xr:uid="{00000000-0005-0000-0000-000085300000}"/>
    <cellStyle name="Total 10 4 5 3" xfId="40300" xr:uid="{00000000-0005-0000-0000-000086300000}"/>
    <cellStyle name="Total 10 4 6" xfId="40301" xr:uid="{00000000-0005-0000-0000-000087300000}"/>
    <cellStyle name="Total 10 4 6 2" xfId="40302" xr:uid="{00000000-0005-0000-0000-000088300000}"/>
    <cellStyle name="Total 10 4 6 3" xfId="40303" xr:uid="{00000000-0005-0000-0000-000089300000}"/>
    <cellStyle name="Total 10 4 7" xfId="40304" xr:uid="{00000000-0005-0000-0000-00008A300000}"/>
    <cellStyle name="Total 10 4 7 2" xfId="40305" xr:uid="{00000000-0005-0000-0000-00008B300000}"/>
    <cellStyle name="Total 10 4 7 3" xfId="40306" xr:uid="{00000000-0005-0000-0000-00008C300000}"/>
    <cellStyle name="Total 10 4 8" xfId="40307" xr:uid="{00000000-0005-0000-0000-00008D300000}"/>
    <cellStyle name="Total 10 4 8 2" xfId="40308" xr:uid="{00000000-0005-0000-0000-00008E300000}"/>
    <cellStyle name="Total 10 4 8 3" xfId="40309" xr:uid="{00000000-0005-0000-0000-00008F300000}"/>
    <cellStyle name="Total 10 4 9" xfId="40310" xr:uid="{00000000-0005-0000-0000-000090300000}"/>
    <cellStyle name="Total 10 4 9 2" xfId="40311" xr:uid="{00000000-0005-0000-0000-000091300000}"/>
    <cellStyle name="Total 10 4 9 3" xfId="40312" xr:uid="{00000000-0005-0000-0000-000092300000}"/>
    <cellStyle name="Total 10 5" xfId="40313" xr:uid="{00000000-0005-0000-0000-000093300000}"/>
    <cellStyle name="Total 10 5 10" xfId="40314" xr:uid="{00000000-0005-0000-0000-000094300000}"/>
    <cellStyle name="Total 10 5 10 2" xfId="40315" xr:uid="{00000000-0005-0000-0000-000095300000}"/>
    <cellStyle name="Total 10 5 10 3" xfId="40316" xr:uid="{00000000-0005-0000-0000-000096300000}"/>
    <cellStyle name="Total 10 5 11" xfId="40317" xr:uid="{00000000-0005-0000-0000-000097300000}"/>
    <cellStyle name="Total 10 5 11 2" xfId="40318" xr:uid="{00000000-0005-0000-0000-000098300000}"/>
    <cellStyle name="Total 10 5 11 3" xfId="40319" xr:uid="{00000000-0005-0000-0000-000099300000}"/>
    <cellStyle name="Total 10 5 12" xfId="40320" xr:uid="{00000000-0005-0000-0000-00009A300000}"/>
    <cellStyle name="Total 10 5 12 2" xfId="40321" xr:uid="{00000000-0005-0000-0000-00009B300000}"/>
    <cellStyle name="Total 10 5 12 3" xfId="40322" xr:uid="{00000000-0005-0000-0000-00009C300000}"/>
    <cellStyle name="Total 10 5 13" xfId="40323" xr:uid="{00000000-0005-0000-0000-00009D300000}"/>
    <cellStyle name="Total 10 5 13 2" xfId="40324" xr:uid="{00000000-0005-0000-0000-00009E300000}"/>
    <cellStyle name="Total 10 5 13 3" xfId="40325" xr:uid="{00000000-0005-0000-0000-00009F300000}"/>
    <cellStyle name="Total 10 5 14" xfId="40326" xr:uid="{00000000-0005-0000-0000-0000A0300000}"/>
    <cellStyle name="Total 10 5 14 2" xfId="40327" xr:uid="{00000000-0005-0000-0000-0000A1300000}"/>
    <cellStyle name="Total 10 5 14 3" xfId="40328" xr:uid="{00000000-0005-0000-0000-0000A2300000}"/>
    <cellStyle name="Total 10 5 15" xfId="40329" xr:uid="{00000000-0005-0000-0000-0000A3300000}"/>
    <cellStyle name="Total 10 5 15 2" xfId="40330" xr:uid="{00000000-0005-0000-0000-0000A4300000}"/>
    <cellStyle name="Total 10 5 15 3" xfId="40331" xr:uid="{00000000-0005-0000-0000-0000A5300000}"/>
    <cellStyle name="Total 10 5 16" xfId="40332" xr:uid="{00000000-0005-0000-0000-0000A6300000}"/>
    <cellStyle name="Total 10 5 16 2" xfId="40333" xr:uid="{00000000-0005-0000-0000-0000A7300000}"/>
    <cellStyle name="Total 10 5 16 3" xfId="40334" xr:uid="{00000000-0005-0000-0000-0000A8300000}"/>
    <cellStyle name="Total 10 5 17" xfId="40335" xr:uid="{00000000-0005-0000-0000-0000A9300000}"/>
    <cellStyle name="Total 10 5 17 2" xfId="40336" xr:uid="{00000000-0005-0000-0000-0000AA300000}"/>
    <cellStyle name="Total 10 5 17 3" xfId="40337" xr:uid="{00000000-0005-0000-0000-0000AB300000}"/>
    <cellStyle name="Total 10 5 18" xfId="40338" xr:uid="{00000000-0005-0000-0000-0000AC300000}"/>
    <cellStyle name="Total 10 5 2" xfId="40339" xr:uid="{00000000-0005-0000-0000-0000AD300000}"/>
    <cellStyle name="Total 10 5 2 2" xfId="40340" xr:uid="{00000000-0005-0000-0000-0000AE300000}"/>
    <cellStyle name="Total 10 5 2 3" xfId="40341" xr:uid="{00000000-0005-0000-0000-0000AF300000}"/>
    <cellStyle name="Total 10 5 3" xfId="40342" xr:uid="{00000000-0005-0000-0000-0000B0300000}"/>
    <cellStyle name="Total 10 5 3 2" xfId="40343" xr:uid="{00000000-0005-0000-0000-0000B1300000}"/>
    <cellStyle name="Total 10 5 3 3" xfId="40344" xr:uid="{00000000-0005-0000-0000-0000B2300000}"/>
    <cellStyle name="Total 10 5 4" xfId="40345" xr:uid="{00000000-0005-0000-0000-0000B3300000}"/>
    <cellStyle name="Total 10 5 4 2" xfId="40346" xr:uid="{00000000-0005-0000-0000-0000B4300000}"/>
    <cellStyle name="Total 10 5 4 3" xfId="40347" xr:uid="{00000000-0005-0000-0000-0000B5300000}"/>
    <cellStyle name="Total 10 5 5" xfId="40348" xr:uid="{00000000-0005-0000-0000-0000B6300000}"/>
    <cellStyle name="Total 10 5 5 2" xfId="40349" xr:uid="{00000000-0005-0000-0000-0000B7300000}"/>
    <cellStyle name="Total 10 5 5 3" xfId="40350" xr:uid="{00000000-0005-0000-0000-0000B8300000}"/>
    <cellStyle name="Total 10 5 6" xfId="40351" xr:uid="{00000000-0005-0000-0000-0000B9300000}"/>
    <cellStyle name="Total 10 5 6 2" xfId="40352" xr:uid="{00000000-0005-0000-0000-0000BA300000}"/>
    <cellStyle name="Total 10 5 6 3" xfId="40353" xr:uid="{00000000-0005-0000-0000-0000BB300000}"/>
    <cellStyle name="Total 10 5 7" xfId="40354" xr:uid="{00000000-0005-0000-0000-0000BC300000}"/>
    <cellStyle name="Total 10 5 7 2" xfId="40355" xr:uid="{00000000-0005-0000-0000-0000BD300000}"/>
    <cellStyle name="Total 10 5 7 3" xfId="40356" xr:uid="{00000000-0005-0000-0000-0000BE300000}"/>
    <cellStyle name="Total 10 5 8" xfId="40357" xr:uid="{00000000-0005-0000-0000-0000BF300000}"/>
    <cellStyle name="Total 10 5 8 2" xfId="40358" xr:uid="{00000000-0005-0000-0000-0000C0300000}"/>
    <cellStyle name="Total 10 5 8 3" xfId="40359" xr:uid="{00000000-0005-0000-0000-0000C1300000}"/>
    <cellStyle name="Total 10 5 9" xfId="40360" xr:uid="{00000000-0005-0000-0000-0000C2300000}"/>
    <cellStyle name="Total 10 5 9 2" xfId="40361" xr:uid="{00000000-0005-0000-0000-0000C3300000}"/>
    <cellStyle name="Total 10 5 9 3" xfId="40362" xr:uid="{00000000-0005-0000-0000-0000C4300000}"/>
    <cellStyle name="Total 10 6" xfId="40363" xr:uid="{00000000-0005-0000-0000-0000C5300000}"/>
    <cellStyle name="Total 10 6 10" xfId="40364" xr:uid="{00000000-0005-0000-0000-0000C6300000}"/>
    <cellStyle name="Total 10 6 10 2" xfId="40365" xr:uid="{00000000-0005-0000-0000-0000C7300000}"/>
    <cellStyle name="Total 10 6 10 3" xfId="40366" xr:uid="{00000000-0005-0000-0000-0000C8300000}"/>
    <cellStyle name="Total 10 6 11" xfId="40367" xr:uid="{00000000-0005-0000-0000-0000C9300000}"/>
    <cellStyle name="Total 10 6 11 2" xfId="40368" xr:uid="{00000000-0005-0000-0000-0000CA300000}"/>
    <cellStyle name="Total 10 6 11 3" xfId="40369" xr:uid="{00000000-0005-0000-0000-0000CB300000}"/>
    <cellStyle name="Total 10 6 12" xfId="40370" xr:uid="{00000000-0005-0000-0000-0000CC300000}"/>
    <cellStyle name="Total 10 6 12 2" xfId="40371" xr:uid="{00000000-0005-0000-0000-0000CD300000}"/>
    <cellStyle name="Total 10 6 12 3" xfId="40372" xr:uid="{00000000-0005-0000-0000-0000CE300000}"/>
    <cellStyle name="Total 10 6 13" xfId="40373" xr:uid="{00000000-0005-0000-0000-0000CF300000}"/>
    <cellStyle name="Total 10 6 13 2" xfId="40374" xr:uid="{00000000-0005-0000-0000-0000D0300000}"/>
    <cellStyle name="Total 10 6 13 3" xfId="40375" xr:uid="{00000000-0005-0000-0000-0000D1300000}"/>
    <cellStyle name="Total 10 6 14" xfId="40376" xr:uid="{00000000-0005-0000-0000-0000D2300000}"/>
    <cellStyle name="Total 10 6 14 2" xfId="40377" xr:uid="{00000000-0005-0000-0000-0000D3300000}"/>
    <cellStyle name="Total 10 6 14 3" xfId="40378" xr:uid="{00000000-0005-0000-0000-0000D4300000}"/>
    <cellStyle name="Total 10 6 15" xfId="40379" xr:uid="{00000000-0005-0000-0000-0000D5300000}"/>
    <cellStyle name="Total 10 6 15 2" xfId="40380" xr:uid="{00000000-0005-0000-0000-0000D6300000}"/>
    <cellStyle name="Total 10 6 15 3" xfId="40381" xr:uid="{00000000-0005-0000-0000-0000D7300000}"/>
    <cellStyle name="Total 10 6 16" xfId="40382" xr:uid="{00000000-0005-0000-0000-0000D8300000}"/>
    <cellStyle name="Total 10 6 16 2" xfId="40383" xr:uid="{00000000-0005-0000-0000-0000D9300000}"/>
    <cellStyle name="Total 10 6 16 3" xfId="40384" xr:uid="{00000000-0005-0000-0000-0000DA300000}"/>
    <cellStyle name="Total 10 6 17" xfId="40385" xr:uid="{00000000-0005-0000-0000-0000DB300000}"/>
    <cellStyle name="Total 10 6 17 2" xfId="40386" xr:uid="{00000000-0005-0000-0000-0000DC300000}"/>
    <cellStyle name="Total 10 6 17 3" xfId="40387" xr:uid="{00000000-0005-0000-0000-0000DD300000}"/>
    <cellStyle name="Total 10 6 18" xfId="40388" xr:uid="{00000000-0005-0000-0000-0000DE300000}"/>
    <cellStyle name="Total 10 6 2" xfId="40389" xr:uid="{00000000-0005-0000-0000-0000DF300000}"/>
    <cellStyle name="Total 10 6 2 2" xfId="40390" xr:uid="{00000000-0005-0000-0000-0000E0300000}"/>
    <cellStyle name="Total 10 6 2 3" xfId="40391" xr:uid="{00000000-0005-0000-0000-0000E1300000}"/>
    <cellStyle name="Total 10 6 3" xfId="40392" xr:uid="{00000000-0005-0000-0000-0000E2300000}"/>
    <cellStyle name="Total 10 6 3 2" xfId="40393" xr:uid="{00000000-0005-0000-0000-0000E3300000}"/>
    <cellStyle name="Total 10 6 3 3" xfId="40394" xr:uid="{00000000-0005-0000-0000-0000E4300000}"/>
    <cellStyle name="Total 10 6 4" xfId="40395" xr:uid="{00000000-0005-0000-0000-0000E5300000}"/>
    <cellStyle name="Total 10 6 4 2" xfId="40396" xr:uid="{00000000-0005-0000-0000-0000E6300000}"/>
    <cellStyle name="Total 10 6 4 3" xfId="40397" xr:uid="{00000000-0005-0000-0000-0000E7300000}"/>
    <cellStyle name="Total 10 6 5" xfId="40398" xr:uid="{00000000-0005-0000-0000-0000E8300000}"/>
    <cellStyle name="Total 10 6 5 2" xfId="40399" xr:uid="{00000000-0005-0000-0000-0000E9300000}"/>
    <cellStyle name="Total 10 6 5 3" xfId="40400" xr:uid="{00000000-0005-0000-0000-0000EA300000}"/>
    <cellStyle name="Total 10 6 6" xfId="40401" xr:uid="{00000000-0005-0000-0000-0000EB300000}"/>
    <cellStyle name="Total 10 6 6 2" xfId="40402" xr:uid="{00000000-0005-0000-0000-0000EC300000}"/>
    <cellStyle name="Total 10 6 6 3" xfId="40403" xr:uid="{00000000-0005-0000-0000-0000ED300000}"/>
    <cellStyle name="Total 10 6 7" xfId="40404" xr:uid="{00000000-0005-0000-0000-0000EE300000}"/>
    <cellStyle name="Total 10 6 7 2" xfId="40405" xr:uid="{00000000-0005-0000-0000-0000EF300000}"/>
    <cellStyle name="Total 10 6 7 3" xfId="40406" xr:uid="{00000000-0005-0000-0000-0000F0300000}"/>
    <cellStyle name="Total 10 6 8" xfId="40407" xr:uid="{00000000-0005-0000-0000-0000F1300000}"/>
    <cellStyle name="Total 10 6 8 2" xfId="40408" xr:uid="{00000000-0005-0000-0000-0000F2300000}"/>
    <cellStyle name="Total 10 6 8 3" xfId="40409" xr:uid="{00000000-0005-0000-0000-0000F3300000}"/>
    <cellStyle name="Total 10 6 9" xfId="40410" xr:uid="{00000000-0005-0000-0000-0000F4300000}"/>
    <cellStyle name="Total 10 6 9 2" xfId="40411" xr:uid="{00000000-0005-0000-0000-0000F5300000}"/>
    <cellStyle name="Total 10 6 9 3" xfId="40412" xr:uid="{00000000-0005-0000-0000-0000F6300000}"/>
    <cellStyle name="Total 10 7" xfId="40413" xr:uid="{00000000-0005-0000-0000-0000F7300000}"/>
    <cellStyle name="Total 10 7 10" xfId="40414" xr:uid="{00000000-0005-0000-0000-0000F8300000}"/>
    <cellStyle name="Total 10 7 10 2" xfId="40415" xr:uid="{00000000-0005-0000-0000-0000F9300000}"/>
    <cellStyle name="Total 10 7 10 3" xfId="40416" xr:uid="{00000000-0005-0000-0000-0000FA300000}"/>
    <cellStyle name="Total 10 7 11" xfId="40417" xr:uid="{00000000-0005-0000-0000-0000FB300000}"/>
    <cellStyle name="Total 10 7 11 2" xfId="40418" xr:uid="{00000000-0005-0000-0000-0000FC300000}"/>
    <cellStyle name="Total 10 7 11 3" xfId="40419" xr:uid="{00000000-0005-0000-0000-0000FD300000}"/>
    <cellStyle name="Total 10 7 12" xfId="40420" xr:uid="{00000000-0005-0000-0000-0000FE300000}"/>
    <cellStyle name="Total 10 7 12 2" xfId="40421" xr:uid="{00000000-0005-0000-0000-0000FF300000}"/>
    <cellStyle name="Total 10 7 12 3" xfId="40422" xr:uid="{00000000-0005-0000-0000-000000310000}"/>
    <cellStyle name="Total 10 7 13" xfId="40423" xr:uid="{00000000-0005-0000-0000-000001310000}"/>
    <cellStyle name="Total 10 7 13 2" xfId="40424" xr:uid="{00000000-0005-0000-0000-000002310000}"/>
    <cellStyle name="Total 10 7 13 3" xfId="40425" xr:uid="{00000000-0005-0000-0000-000003310000}"/>
    <cellStyle name="Total 10 7 14" xfId="40426" xr:uid="{00000000-0005-0000-0000-000004310000}"/>
    <cellStyle name="Total 10 7 14 2" xfId="40427" xr:uid="{00000000-0005-0000-0000-000005310000}"/>
    <cellStyle name="Total 10 7 14 3" xfId="40428" xr:uid="{00000000-0005-0000-0000-000006310000}"/>
    <cellStyle name="Total 10 7 15" xfId="40429" xr:uid="{00000000-0005-0000-0000-000007310000}"/>
    <cellStyle name="Total 10 7 15 2" xfId="40430" xr:uid="{00000000-0005-0000-0000-000008310000}"/>
    <cellStyle name="Total 10 7 15 3" xfId="40431" xr:uid="{00000000-0005-0000-0000-000009310000}"/>
    <cellStyle name="Total 10 7 16" xfId="40432" xr:uid="{00000000-0005-0000-0000-00000A310000}"/>
    <cellStyle name="Total 10 7 16 2" xfId="40433" xr:uid="{00000000-0005-0000-0000-00000B310000}"/>
    <cellStyle name="Total 10 7 16 3" xfId="40434" xr:uid="{00000000-0005-0000-0000-00000C310000}"/>
    <cellStyle name="Total 10 7 17" xfId="40435" xr:uid="{00000000-0005-0000-0000-00000D310000}"/>
    <cellStyle name="Total 10 7 17 2" xfId="40436" xr:uid="{00000000-0005-0000-0000-00000E310000}"/>
    <cellStyle name="Total 10 7 17 3" xfId="40437" xr:uid="{00000000-0005-0000-0000-00000F310000}"/>
    <cellStyle name="Total 10 7 18" xfId="40438" xr:uid="{00000000-0005-0000-0000-000010310000}"/>
    <cellStyle name="Total 10 7 2" xfId="40439" xr:uid="{00000000-0005-0000-0000-000011310000}"/>
    <cellStyle name="Total 10 7 2 2" xfId="40440" xr:uid="{00000000-0005-0000-0000-000012310000}"/>
    <cellStyle name="Total 10 7 2 3" xfId="40441" xr:uid="{00000000-0005-0000-0000-000013310000}"/>
    <cellStyle name="Total 10 7 3" xfId="40442" xr:uid="{00000000-0005-0000-0000-000014310000}"/>
    <cellStyle name="Total 10 7 3 2" xfId="40443" xr:uid="{00000000-0005-0000-0000-000015310000}"/>
    <cellStyle name="Total 10 7 3 3" xfId="40444" xr:uid="{00000000-0005-0000-0000-000016310000}"/>
    <cellStyle name="Total 10 7 4" xfId="40445" xr:uid="{00000000-0005-0000-0000-000017310000}"/>
    <cellStyle name="Total 10 7 4 2" xfId="40446" xr:uid="{00000000-0005-0000-0000-000018310000}"/>
    <cellStyle name="Total 10 7 4 3" xfId="40447" xr:uid="{00000000-0005-0000-0000-000019310000}"/>
    <cellStyle name="Total 10 7 5" xfId="40448" xr:uid="{00000000-0005-0000-0000-00001A310000}"/>
    <cellStyle name="Total 10 7 5 2" xfId="40449" xr:uid="{00000000-0005-0000-0000-00001B310000}"/>
    <cellStyle name="Total 10 7 5 3" xfId="40450" xr:uid="{00000000-0005-0000-0000-00001C310000}"/>
    <cellStyle name="Total 10 7 6" xfId="40451" xr:uid="{00000000-0005-0000-0000-00001D310000}"/>
    <cellStyle name="Total 10 7 6 2" xfId="40452" xr:uid="{00000000-0005-0000-0000-00001E310000}"/>
    <cellStyle name="Total 10 7 6 3" xfId="40453" xr:uid="{00000000-0005-0000-0000-00001F310000}"/>
    <cellStyle name="Total 10 7 7" xfId="40454" xr:uid="{00000000-0005-0000-0000-000020310000}"/>
    <cellStyle name="Total 10 7 7 2" xfId="40455" xr:uid="{00000000-0005-0000-0000-000021310000}"/>
    <cellStyle name="Total 10 7 7 3" xfId="40456" xr:uid="{00000000-0005-0000-0000-000022310000}"/>
    <cellStyle name="Total 10 7 8" xfId="40457" xr:uid="{00000000-0005-0000-0000-000023310000}"/>
    <cellStyle name="Total 10 7 8 2" xfId="40458" xr:uid="{00000000-0005-0000-0000-000024310000}"/>
    <cellStyle name="Total 10 7 8 3" xfId="40459" xr:uid="{00000000-0005-0000-0000-000025310000}"/>
    <cellStyle name="Total 10 7 9" xfId="40460" xr:uid="{00000000-0005-0000-0000-000026310000}"/>
    <cellStyle name="Total 10 7 9 2" xfId="40461" xr:uid="{00000000-0005-0000-0000-000027310000}"/>
    <cellStyle name="Total 10 7 9 3" xfId="40462" xr:uid="{00000000-0005-0000-0000-000028310000}"/>
    <cellStyle name="Total 10 8" xfId="40463" xr:uid="{00000000-0005-0000-0000-000029310000}"/>
    <cellStyle name="Total 10 8 10" xfId="40464" xr:uid="{00000000-0005-0000-0000-00002A310000}"/>
    <cellStyle name="Total 10 8 10 2" xfId="40465" xr:uid="{00000000-0005-0000-0000-00002B310000}"/>
    <cellStyle name="Total 10 8 10 3" xfId="40466" xr:uid="{00000000-0005-0000-0000-00002C310000}"/>
    <cellStyle name="Total 10 8 11" xfId="40467" xr:uid="{00000000-0005-0000-0000-00002D310000}"/>
    <cellStyle name="Total 10 8 11 2" xfId="40468" xr:uid="{00000000-0005-0000-0000-00002E310000}"/>
    <cellStyle name="Total 10 8 11 3" xfId="40469" xr:uid="{00000000-0005-0000-0000-00002F310000}"/>
    <cellStyle name="Total 10 8 12" xfId="40470" xr:uid="{00000000-0005-0000-0000-000030310000}"/>
    <cellStyle name="Total 10 8 12 2" xfId="40471" xr:uid="{00000000-0005-0000-0000-000031310000}"/>
    <cellStyle name="Total 10 8 12 3" xfId="40472" xr:uid="{00000000-0005-0000-0000-000032310000}"/>
    <cellStyle name="Total 10 8 13" xfId="40473" xr:uid="{00000000-0005-0000-0000-000033310000}"/>
    <cellStyle name="Total 10 8 13 2" xfId="40474" xr:uid="{00000000-0005-0000-0000-000034310000}"/>
    <cellStyle name="Total 10 8 13 3" xfId="40475" xr:uid="{00000000-0005-0000-0000-000035310000}"/>
    <cellStyle name="Total 10 8 14" xfId="40476" xr:uid="{00000000-0005-0000-0000-000036310000}"/>
    <cellStyle name="Total 10 8 14 2" xfId="40477" xr:uid="{00000000-0005-0000-0000-000037310000}"/>
    <cellStyle name="Total 10 8 14 3" xfId="40478" xr:uid="{00000000-0005-0000-0000-000038310000}"/>
    <cellStyle name="Total 10 8 15" xfId="40479" xr:uid="{00000000-0005-0000-0000-000039310000}"/>
    <cellStyle name="Total 10 8 15 2" xfId="40480" xr:uid="{00000000-0005-0000-0000-00003A310000}"/>
    <cellStyle name="Total 10 8 15 3" xfId="40481" xr:uid="{00000000-0005-0000-0000-00003B310000}"/>
    <cellStyle name="Total 10 8 16" xfId="40482" xr:uid="{00000000-0005-0000-0000-00003C310000}"/>
    <cellStyle name="Total 10 8 16 2" xfId="40483" xr:uid="{00000000-0005-0000-0000-00003D310000}"/>
    <cellStyle name="Total 10 8 16 3" xfId="40484" xr:uid="{00000000-0005-0000-0000-00003E310000}"/>
    <cellStyle name="Total 10 8 17" xfId="40485" xr:uid="{00000000-0005-0000-0000-00003F310000}"/>
    <cellStyle name="Total 10 8 17 2" xfId="40486" xr:uid="{00000000-0005-0000-0000-000040310000}"/>
    <cellStyle name="Total 10 8 17 3" xfId="40487" xr:uid="{00000000-0005-0000-0000-000041310000}"/>
    <cellStyle name="Total 10 8 18" xfId="40488" xr:uid="{00000000-0005-0000-0000-000042310000}"/>
    <cellStyle name="Total 10 8 2" xfId="40489" xr:uid="{00000000-0005-0000-0000-000043310000}"/>
    <cellStyle name="Total 10 8 2 2" xfId="40490" xr:uid="{00000000-0005-0000-0000-000044310000}"/>
    <cellStyle name="Total 10 8 2 3" xfId="40491" xr:uid="{00000000-0005-0000-0000-000045310000}"/>
    <cellStyle name="Total 10 8 3" xfId="40492" xr:uid="{00000000-0005-0000-0000-000046310000}"/>
    <cellStyle name="Total 10 8 3 2" xfId="40493" xr:uid="{00000000-0005-0000-0000-000047310000}"/>
    <cellStyle name="Total 10 8 3 3" xfId="40494" xr:uid="{00000000-0005-0000-0000-000048310000}"/>
    <cellStyle name="Total 10 8 4" xfId="40495" xr:uid="{00000000-0005-0000-0000-000049310000}"/>
    <cellStyle name="Total 10 8 4 2" xfId="40496" xr:uid="{00000000-0005-0000-0000-00004A310000}"/>
    <cellStyle name="Total 10 8 4 3" xfId="40497" xr:uid="{00000000-0005-0000-0000-00004B310000}"/>
    <cellStyle name="Total 10 8 5" xfId="40498" xr:uid="{00000000-0005-0000-0000-00004C310000}"/>
    <cellStyle name="Total 10 8 5 2" xfId="40499" xr:uid="{00000000-0005-0000-0000-00004D310000}"/>
    <cellStyle name="Total 10 8 5 3" xfId="40500" xr:uid="{00000000-0005-0000-0000-00004E310000}"/>
    <cellStyle name="Total 10 8 6" xfId="40501" xr:uid="{00000000-0005-0000-0000-00004F310000}"/>
    <cellStyle name="Total 10 8 6 2" xfId="40502" xr:uid="{00000000-0005-0000-0000-000050310000}"/>
    <cellStyle name="Total 10 8 6 3" xfId="40503" xr:uid="{00000000-0005-0000-0000-000051310000}"/>
    <cellStyle name="Total 10 8 7" xfId="40504" xr:uid="{00000000-0005-0000-0000-000052310000}"/>
    <cellStyle name="Total 10 8 7 2" xfId="40505" xr:uid="{00000000-0005-0000-0000-000053310000}"/>
    <cellStyle name="Total 10 8 7 3" xfId="40506" xr:uid="{00000000-0005-0000-0000-000054310000}"/>
    <cellStyle name="Total 10 8 8" xfId="40507" xr:uid="{00000000-0005-0000-0000-000055310000}"/>
    <cellStyle name="Total 10 8 8 2" xfId="40508" xr:uid="{00000000-0005-0000-0000-000056310000}"/>
    <cellStyle name="Total 10 8 8 3" xfId="40509" xr:uid="{00000000-0005-0000-0000-000057310000}"/>
    <cellStyle name="Total 10 8 9" xfId="40510" xr:uid="{00000000-0005-0000-0000-000058310000}"/>
    <cellStyle name="Total 10 8 9 2" xfId="40511" xr:uid="{00000000-0005-0000-0000-000059310000}"/>
    <cellStyle name="Total 10 8 9 3" xfId="40512" xr:uid="{00000000-0005-0000-0000-00005A310000}"/>
    <cellStyle name="Total 10 9" xfId="40513" xr:uid="{00000000-0005-0000-0000-00005B310000}"/>
    <cellStyle name="Total 10 9 10" xfId="40514" xr:uid="{00000000-0005-0000-0000-00005C310000}"/>
    <cellStyle name="Total 10 9 10 2" xfId="40515" xr:uid="{00000000-0005-0000-0000-00005D310000}"/>
    <cellStyle name="Total 10 9 10 3" xfId="40516" xr:uid="{00000000-0005-0000-0000-00005E310000}"/>
    <cellStyle name="Total 10 9 11" xfId="40517" xr:uid="{00000000-0005-0000-0000-00005F310000}"/>
    <cellStyle name="Total 10 9 11 2" xfId="40518" xr:uid="{00000000-0005-0000-0000-000060310000}"/>
    <cellStyle name="Total 10 9 11 3" xfId="40519" xr:uid="{00000000-0005-0000-0000-000061310000}"/>
    <cellStyle name="Total 10 9 12" xfId="40520" xr:uid="{00000000-0005-0000-0000-000062310000}"/>
    <cellStyle name="Total 10 9 12 2" xfId="40521" xr:uid="{00000000-0005-0000-0000-000063310000}"/>
    <cellStyle name="Total 10 9 12 3" xfId="40522" xr:uid="{00000000-0005-0000-0000-000064310000}"/>
    <cellStyle name="Total 10 9 13" xfId="40523" xr:uid="{00000000-0005-0000-0000-000065310000}"/>
    <cellStyle name="Total 10 9 13 2" xfId="40524" xr:uid="{00000000-0005-0000-0000-000066310000}"/>
    <cellStyle name="Total 10 9 13 3" xfId="40525" xr:uid="{00000000-0005-0000-0000-000067310000}"/>
    <cellStyle name="Total 10 9 14" xfId="40526" xr:uid="{00000000-0005-0000-0000-000068310000}"/>
    <cellStyle name="Total 10 9 14 2" xfId="40527" xr:uid="{00000000-0005-0000-0000-000069310000}"/>
    <cellStyle name="Total 10 9 14 3" xfId="40528" xr:uid="{00000000-0005-0000-0000-00006A310000}"/>
    <cellStyle name="Total 10 9 15" xfId="40529" xr:uid="{00000000-0005-0000-0000-00006B310000}"/>
    <cellStyle name="Total 10 9 15 2" xfId="40530" xr:uid="{00000000-0005-0000-0000-00006C310000}"/>
    <cellStyle name="Total 10 9 15 3" xfId="40531" xr:uid="{00000000-0005-0000-0000-00006D310000}"/>
    <cellStyle name="Total 10 9 16" xfId="40532" xr:uid="{00000000-0005-0000-0000-00006E310000}"/>
    <cellStyle name="Total 10 9 16 2" xfId="40533" xr:uid="{00000000-0005-0000-0000-00006F310000}"/>
    <cellStyle name="Total 10 9 16 3" xfId="40534" xr:uid="{00000000-0005-0000-0000-000070310000}"/>
    <cellStyle name="Total 10 9 17" xfId="40535" xr:uid="{00000000-0005-0000-0000-000071310000}"/>
    <cellStyle name="Total 10 9 17 2" xfId="40536" xr:uid="{00000000-0005-0000-0000-000072310000}"/>
    <cellStyle name="Total 10 9 17 3" xfId="40537" xr:uid="{00000000-0005-0000-0000-000073310000}"/>
    <cellStyle name="Total 10 9 18" xfId="40538" xr:uid="{00000000-0005-0000-0000-000074310000}"/>
    <cellStyle name="Total 10 9 2" xfId="40539" xr:uid="{00000000-0005-0000-0000-000075310000}"/>
    <cellStyle name="Total 10 9 2 2" xfId="40540" xr:uid="{00000000-0005-0000-0000-000076310000}"/>
    <cellStyle name="Total 10 9 2 3" xfId="40541" xr:uid="{00000000-0005-0000-0000-000077310000}"/>
    <cellStyle name="Total 10 9 3" xfId="40542" xr:uid="{00000000-0005-0000-0000-000078310000}"/>
    <cellStyle name="Total 10 9 3 2" xfId="40543" xr:uid="{00000000-0005-0000-0000-000079310000}"/>
    <cellStyle name="Total 10 9 3 3" xfId="40544" xr:uid="{00000000-0005-0000-0000-00007A310000}"/>
    <cellStyle name="Total 10 9 4" xfId="40545" xr:uid="{00000000-0005-0000-0000-00007B310000}"/>
    <cellStyle name="Total 10 9 4 2" xfId="40546" xr:uid="{00000000-0005-0000-0000-00007C310000}"/>
    <cellStyle name="Total 10 9 4 3" xfId="40547" xr:uid="{00000000-0005-0000-0000-00007D310000}"/>
    <cellStyle name="Total 10 9 5" xfId="40548" xr:uid="{00000000-0005-0000-0000-00007E310000}"/>
    <cellStyle name="Total 10 9 5 2" xfId="40549" xr:uid="{00000000-0005-0000-0000-00007F310000}"/>
    <cellStyle name="Total 10 9 5 3" xfId="40550" xr:uid="{00000000-0005-0000-0000-000080310000}"/>
    <cellStyle name="Total 10 9 6" xfId="40551" xr:uid="{00000000-0005-0000-0000-000081310000}"/>
    <cellStyle name="Total 10 9 6 2" xfId="40552" xr:uid="{00000000-0005-0000-0000-000082310000}"/>
    <cellStyle name="Total 10 9 6 3" xfId="40553" xr:uid="{00000000-0005-0000-0000-000083310000}"/>
    <cellStyle name="Total 10 9 7" xfId="40554" xr:uid="{00000000-0005-0000-0000-000084310000}"/>
    <cellStyle name="Total 10 9 7 2" xfId="40555" xr:uid="{00000000-0005-0000-0000-000085310000}"/>
    <cellStyle name="Total 10 9 7 3" xfId="40556" xr:uid="{00000000-0005-0000-0000-000086310000}"/>
    <cellStyle name="Total 10 9 8" xfId="40557" xr:uid="{00000000-0005-0000-0000-000087310000}"/>
    <cellStyle name="Total 10 9 8 2" xfId="40558" xr:uid="{00000000-0005-0000-0000-000088310000}"/>
    <cellStyle name="Total 10 9 8 3" xfId="40559" xr:uid="{00000000-0005-0000-0000-000089310000}"/>
    <cellStyle name="Total 10 9 9" xfId="40560" xr:uid="{00000000-0005-0000-0000-00008A310000}"/>
    <cellStyle name="Total 10 9 9 2" xfId="40561" xr:uid="{00000000-0005-0000-0000-00008B310000}"/>
    <cellStyle name="Total 10 9 9 3" xfId="40562" xr:uid="{00000000-0005-0000-0000-00008C310000}"/>
    <cellStyle name="Total 11" xfId="7121" xr:uid="{00000000-0005-0000-0000-00008D310000}"/>
    <cellStyle name="Total 11 2" xfId="40563" xr:uid="{00000000-0005-0000-0000-00008E310000}"/>
    <cellStyle name="Total 12" xfId="7122" xr:uid="{00000000-0005-0000-0000-00008F310000}"/>
    <cellStyle name="Total 12 2" xfId="40564" xr:uid="{00000000-0005-0000-0000-000090310000}"/>
    <cellStyle name="Total 13" xfId="7123" xr:uid="{00000000-0005-0000-0000-000091310000}"/>
    <cellStyle name="Total 13 2" xfId="40565" xr:uid="{00000000-0005-0000-0000-000092310000}"/>
    <cellStyle name="Total 14" xfId="7124" xr:uid="{00000000-0005-0000-0000-000093310000}"/>
    <cellStyle name="Total 14 2" xfId="40566" xr:uid="{00000000-0005-0000-0000-000094310000}"/>
    <cellStyle name="Total 15" xfId="7125" xr:uid="{00000000-0005-0000-0000-000095310000}"/>
    <cellStyle name="Total 15 2" xfId="40567" xr:uid="{00000000-0005-0000-0000-000096310000}"/>
    <cellStyle name="Total 16" xfId="7126" xr:uid="{00000000-0005-0000-0000-000097310000}"/>
    <cellStyle name="Total 16 2" xfId="40568" xr:uid="{00000000-0005-0000-0000-000098310000}"/>
    <cellStyle name="Total 17" xfId="7127" xr:uid="{00000000-0005-0000-0000-000099310000}"/>
    <cellStyle name="Total 17 2" xfId="40569" xr:uid="{00000000-0005-0000-0000-00009A310000}"/>
    <cellStyle name="Total 18" xfId="7128" xr:uid="{00000000-0005-0000-0000-00009B310000}"/>
    <cellStyle name="Total 18 2" xfId="40570" xr:uid="{00000000-0005-0000-0000-00009C310000}"/>
    <cellStyle name="Total 19" xfId="7129" xr:uid="{00000000-0005-0000-0000-00009D310000}"/>
    <cellStyle name="Total 19 2" xfId="40571" xr:uid="{00000000-0005-0000-0000-00009E310000}"/>
    <cellStyle name="Total 2" xfId="7130" xr:uid="{00000000-0005-0000-0000-00009F310000}"/>
    <cellStyle name="Total 2 10" xfId="40572" xr:uid="{00000000-0005-0000-0000-0000A0310000}"/>
    <cellStyle name="Total 2 10 10" xfId="40573" xr:uid="{00000000-0005-0000-0000-0000A1310000}"/>
    <cellStyle name="Total 2 10 10 2" xfId="40574" xr:uid="{00000000-0005-0000-0000-0000A2310000}"/>
    <cellStyle name="Total 2 10 10 3" xfId="40575" xr:uid="{00000000-0005-0000-0000-0000A3310000}"/>
    <cellStyle name="Total 2 10 11" xfId="40576" xr:uid="{00000000-0005-0000-0000-0000A4310000}"/>
    <cellStyle name="Total 2 10 11 2" xfId="40577" xr:uid="{00000000-0005-0000-0000-0000A5310000}"/>
    <cellStyle name="Total 2 10 11 3" xfId="40578" xr:uid="{00000000-0005-0000-0000-0000A6310000}"/>
    <cellStyle name="Total 2 10 12" xfId="40579" xr:uid="{00000000-0005-0000-0000-0000A7310000}"/>
    <cellStyle name="Total 2 10 12 2" xfId="40580" xr:uid="{00000000-0005-0000-0000-0000A8310000}"/>
    <cellStyle name="Total 2 10 12 3" xfId="40581" xr:uid="{00000000-0005-0000-0000-0000A9310000}"/>
    <cellStyle name="Total 2 10 13" xfId="40582" xr:uid="{00000000-0005-0000-0000-0000AA310000}"/>
    <cellStyle name="Total 2 10 13 2" xfId="40583" xr:uid="{00000000-0005-0000-0000-0000AB310000}"/>
    <cellStyle name="Total 2 10 13 3" xfId="40584" xr:uid="{00000000-0005-0000-0000-0000AC310000}"/>
    <cellStyle name="Total 2 10 14" xfId="40585" xr:uid="{00000000-0005-0000-0000-0000AD310000}"/>
    <cellStyle name="Total 2 10 14 2" xfId="40586" xr:uid="{00000000-0005-0000-0000-0000AE310000}"/>
    <cellStyle name="Total 2 10 14 3" xfId="40587" xr:uid="{00000000-0005-0000-0000-0000AF310000}"/>
    <cellStyle name="Total 2 10 15" xfId="40588" xr:uid="{00000000-0005-0000-0000-0000B0310000}"/>
    <cellStyle name="Total 2 10 15 2" xfId="40589" xr:uid="{00000000-0005-0000-0000-0000B1310000}"/>
    <cellStyle name="Total 2 10 15 3" xfId="40590" xr:uid="{00000000-0005-0000-0000-0000B2310000}"/>
    <cellStyle name="Total 2 10 16" xfId="40591" xr:uid="{00000000-0005-0000-0000-0000B3310000}"/>
    <cellStyle name="Total 2 10 16 2" xfId="40592" xr:uid="{00000000-0005-0000-0000-0000B4310000}"/>
    <cellStyle name="Total 2 10 16 3" xfId="40593" xr:uid="{00000000-0005-0000-0000-0000B5310000}"/>
    <cellStyle name="Total 2 10 17" xfId="40594" xr:uid="{00000000-0005-0000-0000-0000B6310000}"/>
    <cellStyle name="Total 2 10 17 2" xfId="40595" xr:uid="{00000000-0005-0000-0000-0000B7310000}"/>
    <cellStyle name="Total 2 10 17 3" xfId="40596" xr:uid="{00000000-0005-0000-0000-0000B8310000}"/>
    <cellStyle name="Total 2 10 18" xfId="40597" xr:uid="{00000000-0005-0000-0000-0000B9310000}"/>
    <cellStyle name="Total 2 10 2" xfId="40598" xr:uid="{00000000-0005-0000-0000-0000BA310000}"/>
    <cellStyle name="Total 2 10 2 2" xfId="40599" xr:uid="{00000000-0005-0000-0000-0000BB310000}"/>
    <cellStyle name="Total 2 10 2 3" xfId="40600" xr:uid="{00000000-0005-0000-0000-0000BC310000}"/>
    <cellStyle name="Total 2 10 3" xfId="40601" xr:uid="{00000000-0005-0000-0000-0000BD310000}"/>
    <cellStyle name="Total 2 10 3 2" xfId="40602" xr:uid="{00000000-0005-0000-0000-0000BE310000}"/>
    <cellStyle name="Total 2 10 3 3" xfId="40603" xr:uid="{00000000-0005-0000-0000-0000BF310000}"/>
    <cellStyle name="Total 2 10 4" xfId="40604" xr:uid="{00000000-0005-0000-0000-0000C0310000}"/>
    <cellStyle name="Total 2 10 4 2" xfId="40605" xr:uid="{00000000-0005-0000-0000-0000C1310000}"/>
    <cellStyle name="Total 2 10 4 3" xfId="40606" xr:uid="{00000000-0005-0000-0000-0000C2310000}"/>
    <cellStyle name="Total 2 10 5" xfId="40607" xr:uid="{00000000-0005-0000-0000-0000C3310000}"/>
    <cellStyle name="Total 2 10 5 2" xfId="40608" xr:uid="{00000000-0005-0000-0000-0000C4310000}"/>
    <cellStyle name="Total 2 10 5 3" xfId="40609" xr:uid="{00000000-0005-0000-0000-0000C5310000}"/>
    <cellStyle name="Total 2 10 6" xfId="40610" xr:uid="{00000000-0005-0000-0000-0000C6310000}"/>
    <cellStyle name="Total 2 10 6 2" xfId="40611" xr:uid="{00000000-0005-0000-0000-0000C7310000}"/>
    <cellStyle name="Total 2 10 6 3" xfId="40612" xr:uid="{00000000-0005-0000-0000-0000C8310000}"/>
    <cellStyle name="Total 2 10 7" xfId="40613" xr:uid="{00000000-0005-0000-0000-0000C9310000}"/>
    <cellStyle name="Total 2 10 7 2" xfId="40614" xr:uid="{00000000-0005-0000-0000-0000CA310000}"/>
    <cellStyle name="Total 2 10 7 3" xfId="40615" xr:uid="{00000000-0005-0000-0000-0000CB310000}"/>
    <cellStyle name="Total 2 10 8" xfId="40616" xr:uid="{00000000-0005-0000-0000-0000CC310000}"/>
    <cellStyle name="Total 2 10 8 2" xfId="40617" xr:uid="{00000000-0005-0000-0000-0000CD310000}"/>
    <cellStyle name="Total 2 10 8 3" xfId="40618" xr:uid="{00000000-0005-0000-0000-0000CE310000}"/>
    <cellStyle name="Total 2 10 9" xfId="40619" xr:uid="{00000000-0005-0000-0000-0000CF310000}"/>
    <cellStyle name="Total 2 10 9 2" xfId="40620" xr:uid="{00000000-0005-0000-0000-0000D0310000}"/>
    <cellStyle name="Total 2 10 9 3" xfId="40621" xr:uid="{00000000-0005-0000-0000-0000D1310000}"/>
    <cellStyle name="Total 2 11" xfId="40622" xr:uid="{00000000-0005-0000-0000-0000D2310000}"/>
    <cellStyle name="Total 2 11 10" xfId="40623" xr:uid="{00000000-0005-0000-0000-0000D3310000}"/>
    <cellStyle name="Total 2 11 10 2" xfId="40624" xr:uid="{00000000-0005-0000-0000-0000D4310000}"/>
    <cellStyle name="Total 2 11 10 3" xfId="40625" xr:uid="{00000000-0005-0000-0000-0000D5310000}"/>
    <cellStyle name="Total 2 11 11" xfId="40626" xr:uid="{00000000-0005-0000-0000-0000D6310000}"/>
    <cellStyle name="Total 2 11 11 2" xfId="40627" xr:uid="{00000000-0005-0000-0000-0000D7310000}"/>
    <cellStyle name="Total 2 11 11 3" xfId="40628" xr:uid="{00000000-0005-0000-0000-0000D8310000}"/>
    <cellStyle name="Total 2 11 12" xfId="40629" xr:uid="{00000000-0005-0000-0000-0000D9310000}"/>
    <cellStyle name="Total 2 11 12 2" xfId="40630" xr:uid="{00000000-0005-0000-0000-0000DA310000}"/>
    <cellStyle name="Total 2 11 12 3" xfId="40631" xr:uid="{00000000-0005-0000-0000-0000DB310000}"/>
    <cellStyle name="Total 2 11 13" xfId="40632" xr:uid="{00000000-0005-0000-0000-0000DC310000}"/>
    <cellStyle name="Total 2 11 13 2" xfId="40633" xr:uid="{00000000-0005-0000-0000-0000DD310000}"/>
    <cellStyle name="Total 2 11 13 3" xfId="40634" xr:uid="{00000000-0005-0000-0000-0000DE310000}"/>
    <cellStyle name="Total 2 11 14" xfId="40635" xr:uid="{00000000-0005-0000-0000-0000DF310000}"/>
    <cellStyle name="Total 2 11 14 2" xfId="40636" xr:uid="{00000000-0005-0000-0000-0000E0310000}"/>
    <cellStyle name="Total 2 11 14 3" xfId="40637" xr:uid="{00000000-0005-0000-0000-0000E1310000}"/>
    <cellStyle name="Total 2 11 15" xfId="40638" xr:uid="{00000000-0005-0000-0000-0000E2310000}"/>
    <cellStyle name="Total 2 11 15 2" xfId="40639" xr:uid="{00000000-0005-0000-0000-0000E3310000}"/>
    <cellStyle name="Total 2 11 15 3" xfId="40640" xr:uid="{00000000-0005-0000-0000-0000E4310000}"/>
    <cellStyle name="Total 2 11 16" xfId="40641" xr:uid="{00000000-0005-0000-0000-0000E5310000}"/>
    <cellStyle name="Total 2 11 16 2" xfId="40642" xr:uid="{00000000-0005-0000-0000-0000E6310000}"/>
    <cellStyle name="Total 2 11 16 3" xfId="40643" xr:uid="{00000000-0005-0000-0000-0000E7310000}"/>
    <cellStyle name="Total 2 11 17" xfId="40644" xr:uid="{00000000-0005-0000-0000-0000E8310000}"/>
    <cellStyle name="Total 2 11 17 2" xfId="40645" xr:uid="{00000000-0005-0000-0000-0000E9310000}"/>
    <cellStyle name="Total 2 11 17 3" xfId="40646" xr:uid="{00000000-0005-0000-0000-0000EA310000}"/>
    <cellStyle name="Total 2 11 18" xfId="40647" xr:uid="{00000000-0005-0000-0000-0000EB310000}"/>
    <cellStyle name="Total 2 11 2" xfId="40648" xr:uid="{00000000-0005-0000-0000-0000EC310000}"/>
    <cellStyle name="Total 2 11 2 2" xfId="40649" xr:uid="{00000000-0005-0000-0000-0000ED310000}"/>
    <cellStyle name="Total 2 11 2 3" xfId="40650" xr:uid="{00000000-0005-0000-0000-0000EE310000}"/>
    <cellStyle name="Total 2 11 3" xfId="40651" xr:uid="{00000000-0005-0000-0000-0000EF310000}"/>
    <cellStyle name="Total 2 11 3 2" xfId="40652" xr:uid="{00000000-0005-0000-0000-0000F0310000}"/>
    <cellStyle name="Total 2 11 3 3" xfId="40653" xr:uid="{00000000-0005-0000-0000-0000F1310000}"/>
    <cellStyle name="Total 2 11 4" xfId="40654" xr:uid="{00000000-0005-0000-0000-0000F2310000}"/>
    <cellStyle name="Total 2 11 4 2" xfId="40655" xr:uid="{00000000-0005-0000-0000-0000F3310000}"/>
    <cellStyle name="Total 2 11 4 3" xfId="40656" xr:uid="{00000000-0005-0000-0000-0000F4310000}"/>
    <cellStyle name="Total 2 11 5" xfId="40657" xr:uid="{00000000-0005-0000-0000-0000F5310000}"/>
    <cellStyle name="Total 2 11 5 2" xfId="40658" xr:uid="{00000000-0005-0000-0000-0000F6310000}"/>
    <cellStyle name="Total 2 11 5 3" xfId="40659" xr:uid="{00000000-0005-0000-0000-0000F7310000}"/>
    <cellStyle name="Total 2 11 6" xfId="40660" xr:uid="{00000000-0005-0000-0000-0000F8310000}"/>
    <cellStyle name="Total 2 11 6 2" xfId="40661" xr:uid="{00000000-0005-0000-0000-0000F9310000}"/>
    <cellStyle name="Total 2 11 6 3" xfId="40662" xr:uid="{00000000-0005-0000-0000-0000FA310000}"/>
    <cellStyle name="Total 2 11 7" xfId="40663" xr:uid="{00000000-0005-0000-0000-0000FB310000}"/>
    <cellStyle name="Total 2 11 7 2" xfId="40664" xr:uid="{00000000-0005-0000-0000-0000FC310000}"/>
    <cellStyle name="Total 2 11 7 3" xfId="40665" xr:uid="{00000000-0005-0000-0000-0000FD310000}"/>
    <cellStyle name="Total 2 11 8" xfId="40666" xr:uid="{00000000-0005-0000-0000-0000FE310000}"/>
    <cellStyle name="Total 2 11 8 2" xfId="40667" xr:uid="{00000000-0005-0000-0000-0000FF310000}"/>
    <cellStyle name="Total 2 11 8 3" xfId="40668" xr:uid="{00000000-0005-0000-0000-000000320000}"/>
    <cellStyle name="Total 2 11 9" xfId="40669" xr:uid="{00000000-0005-0000-0000-000001320000}"/>
    <cellStyle name="Total 2 11 9 2" xfId="40670" xr:uid="{00000000-0005-0000-0000-000002320000}"/>
    <cellStyle name="Total 2 11 9 3" xfId="40671" xr:uid="{00000000-0005-0000-0000-000003320000}"/>
    <cellStyle name="Total 2 12" xfId="40672" xr:uid="{00000000-0005-0000-0000-000004320000}"/>
    <cellStyle name="Total 2 12 10" xfId="40673" xr:uid="{00000000-0005-0000-0000-000005320000}"/>
    <cellStyle name="Total 2 12 10 2" xfId="40674" xr:uid="{00000000-0005-0000-0000-000006320000}"/>
    <cellStyle name="Total 2 12 10 3" xfId="40675" xr:uid="{00000000-0005-0000-0000-000007320000}"/>
    <cellStyle name="Total 2 12 11" xfId="40676" xr:uid="{00000000-0005-0000-0000-000008320000}"/>
    <cellStyle name="Total 2 12 11 2" xfId="40677" xr:uid="{00000000-0005-0000-0000-000009320000}"/>
    <cellStyle name="Total 2 12 11 3" xfId="40678" xr:uid="{00000000-0005-0000-0000-00000A320000}"/>
    <cellStyle name="Total 2 12 12" xfId="40679" xr:uid="{00000000-0005-0000-0000-00000B320000}"/>
    <cellStyle name="Total 2 12 12 2" xfId="40680" xr:uid="{00000000-0005-0000-0000-00000C320000}"/>
    <cellStyle name="Total 2 12 12 3" xfId="40681" xr:uid="{00000000-0005-0000-0000-00000D320000}"/>
    <cellStyle name="Total 2 12 13" xfId="40682" xr:uid="{00000000-0005-0000-0000-00000E320000}"/>
    <cellStyle name="Total 2 12 13 2" xfId="40683" xr:uid="{00000000-0005-0000-0000-00000F320000}"/>
    <cellStyle name="Total 2 12 13 3" xfId="40684" xr:uid="{00000000-0005-0000-0000-000010320000}"/>
    <cellStyle name="Total 2 12 14" xfId="40685" xr:uid="{00000000-0005-0000-0000-000011320000}"/>
    <cellStyle name="Total 2 12 14 2" xfId="40686" xr:uid="{00000000-0005-0000-0000-000012320000}"/>
    <cellStyle name="Total 2 12 14 3" xfId="40687" xr:uid="{00000000-0005-0000-0000-000013320000}"/>
    <cellStyle name="Total 2 12 15" xfId="40688" xr:uid="{00000000-0005-0000-0000-000014320000}"/>
    <cellStyle name="Total 2 12 15 2" xfId="40689" xr:uid="{00000000-0005-0000-0000-000015320000}"/>
    <cellStyle name="Total 2 12 15 3" xfId="40690" xr:uid="{00000000-0005-0000-0000-000016320000}"/>
    <cellStyle name="Total 2 12 16" xfId="40691" xr:uid="{00000000-0005-0000-0000-000017320000}"/>
    <cellStyle name="Total 2 12 16 2" xfId="40692" xr:uid="{00000000-0005-0000-0000-000018320000}"/>
    <cellStyle name="Total 2 12 16 3" xfId="40693" xr:uid="{00000000-0005-0000-0000-000019320000}"/>
    <cellStyle name="Total 2 12 17" xfId="40694" xr:uid="{00000000-0005-0000-0000-00001A320000}"/>
    <cellStyle name="Total 2 12 17 2" xfId="40695" xr:uid="{00000000-0005-0000-0000-00001B320000}"/>
    <cellStyle name="Total 2 12 17 3" xfId="40696" xr:uid="{00000000-0005-0000-0000-00001C320000}"/>
    <cellStyle name="Total 2 12 18" xfId="40697" xr:uid="{00000000-0005-0000-0000-00001D320000}"/>
    <cellStyle name="Total 2 12 2" xfId="40698" xr:uid="{00000000-0005-0000-0000-00001E320000}"/>
    <cellStyle name="Total 2 12 2 2" xfId="40699" xr:uid="{00000000-0005-0000-0000-00001F320000}"/>
    <cellStyle name="Total 2 12 2 3" xfId="40700" xr:uid="{00000000-0005-0000-0000-000020320000}"/>
    <cellStyle name="Total 2 12 3" xfId="40701" xr:uid="{00000000-0005-0000-0000-000021320000}"/>
    <cellStyle name="Total 2 12 3 2" xfId="40702" xr:uid="{00000000-0005-0000-0000-000022320000}"/>
    <cellStyle name="Total 2 12 3 3" xfId="40703" xr:uid="{00000000-0005-0000-0000-000023320000}"/>
    <cellStyle name="Total 2 12 4" xfId="40704" xr:uid="{00000000-0005-0000-0000-000024320000}"/>
    <cellStyle name="Total 2 12 4 2" xfId="40705" xr:uid="{00000000-0005-0000-0000-000025320000}"/>
    <cellStyle name="Total 2 12 4 3" xfId="40706" xr:uid="{00000000-0005-0000-0000-000026320000}"/>
    <cellStyle name="Total 2 12 5" xfId="40707" xr:uid="{00000000-0005-0000-0000-000027320000}"/>
    <cellStyle name="Total 2 12 5 2" xfId="40708" xr:uid="{00000000-0005-0000-0000-000028320000}"/>
    <cellStyle name="Total 2 12 5 3" xfId="40709" xr:uid="{00000000-0005-0000-0000-000029320000}"/>
    <cellStyle name="Total 2 12 6" xfId="40710" xr:uid="{00000000-0005-0000-0000-00002A320000}"/>
    <cellStyle name="Total 2 12 6 2" xfId="40711" xr:uid="{00000000-0005-0000-0000-00002B320000}"/>
    <cellStyle name="Total 2 12 6 3" xfId="40712" xr:uid="{00000000-0005-0000-0000-00002C320000}"/>
    <cellStyle name="Total 2 12 7" xfId="40713" xr:uid="{00000000-0005-0000-0000-00002D320000}"/>
    <cellStyle name="Total 2 12 7 2" xfId="40714" xr:uid="{00000000-0005-0000-0000-00002E320000}"/>
    <cellStyle name="Total 2 12 7 3" xfId="40715" xr:uid="{00000000-0005-0000-0000-00002F320000}"/>
    <cellStyle name="Total 2 12 8" xfId="40716" xr:uid="{00000000-0005-0000-0000-000030320000}"/>
    <cellStyle name="Total 2 12 8 2" xfId="40717" xr:uid="{00000000-0005-0000-0000-000031320000}"/>
    <cellStyle name="Total 2 12 8 3" xfId="40718" xr:uid="{00000000-0005-0000-0000-000032320000}"/>
    <cellStyle name="Total 2 12 9" xfId="40719" xr:uid="{00000000-0005-0000-0000-000033320000}"/>
    <cellStyle name="Total 2 12 9 2" xfId="40720" xr:uid="{00000000-0005-0000-0000-000034320000}"/>
    <cellStyle name="Total 2 12 9 3" xfId="40721" xr:uid="{00000000-0005-0000-0000-000035320000}"/>
    <cellStyle name="Total 2 13" xfId="40722" xr:uid="{00000000-0005-0000-0000-000036320000}"/>
    <cellStyle name="Total 2 13 10" xfId="40723" xr:uid="{00000000-0005-0000-0000-000037320000}"/>
    <cellStyle name="Total 2 13 10 2" xfId="40724" xr:uid="{00000000-0005-0000-0000-000038320000}"/>
    <cellStyle name="Total 2 13 10 3" xfId="40725" xr:uid="{00000000-0005-0000-0000-000039320000}"/>
    <cellStyle name="Total 2 13 11" xfId="40726" xr:uid="{00000000-0005-0000-0000-00003A320000}"/>
    <cellStyle name="Total 2 13 11 2" xfId="40727" xr:uid="{00000000-0005-0000-0000-00003B320000}"/>
    <cellStyle name="Total 2 13 11 3" xfId="40728" xr:uid="{00000000-0005-0000-0000-00003C320000}"/>
    <cellStyle name="Total 2 13 12" xfId="40729" xr:uid="{00000000-0005-0000-0000-00003D320000}"/>
    <cellStyle name="Total 2 13 12 2" xfId="40730" xr:uid="{00000000-0005-0000-0000-00003E320000}"/>
    <cellStyle name="Total 2 13 12 3" xfId="40731" xr:uid="{00000000-0005-0000-0000-00003F320000}"/>
    <cellStyle name="Total 2 13 13" xfId="40732" xr:uid="{00000000-0005-0000-0000-000040320000}"/>
    <cellStyle name="Total 2 13 13 2" xfId="40733" xr:uid="{00000000-0005-0000-0000-000041320000}"/>
    <cellStyle name="Total 2 13 13 3" xfId="40734" xr:uid="{00000000-0005-0000-0000-000042320000}"/>
    <cellStyle name="Total 2 13 14" xfId="40735" xr:uid="{00000000-0005-0000-0000-000043320000}"/>
    <cellStyle name="Total 2 13 14 2" xfId="40736" xr:uid="{00000000-0005-0000-0000-000044320000}"/>
    <cellStyle name="Total 2 13 14 3" xfId="40737" xr:uid="{00000000-0005-0000-0000-000045320000}"/>
    <cellStyle name="Total 2 13 15" xfId="40738" xr:uid="{00000000-0005-0000-0000-000046320000}"/>
    <cellStyle name="Total 2 13 15 2" xfId="40739" xr:uid="{00000000-0005-0000-0000-000047320000}"/>
    <cellStyle name="Total 2 13 15 3" xfId="40740" xr:uid="{00000000-0005-0000-0000-000048320000}"/>
    <cellStyle name="Total 2 13 16" xfId="40741" xr:uid="{00000000-0005-0000-0000-000049320000}"/>
    <cellStyle name="Total 2 13 16 2" xfId="40742" xr:uid="{00000000-0005-0000-0000-00004A320000}"/>
    <cellStyle name="Total 2 13 16 3" xfId="40743" xr:uid="{00000000-0005-0000-0000-00004B320000}"/>
    <cellStyle name="Total 2 13 17" xfId="40744" xr:uid="{00000000-0005-0000-0000-00004C320000}"/>
    <cellStyle name="Total 2 13 17 2" xfId="40745" xr:uid="{00000000-0005-0000-0000-00004D320000}"/>
    <cellStyle name="Total 2 13 17 3" xfId="40746" xr:uid="{00000000-0005-0000-0000-00004E320000}"/>
    <cellStyle name="Total 2 13 18" xfId="40747" xr:uid="{00000000-0005-0000-0000-00004F320000}"/>
    <cellStyle name="Total 2 13 2" xfId="40748" xr:uid="{00000000-0005-0000-0000-000050320000}"/>
    <cellStyle name="Total 2 13 2 2" xfId="40749" xr:uid="{00000000-0005-0000-0000-000051320000}"/>
    <cellStyle name="Total 2 13 2 3" xfId="40750" xr:uid="{00000000-0005-0000-0000-000052320000}"/>
    <cellStyle name="Total 2 13 3" xfId="40751" xr:uid="{00000000-0005-0000-0000-000053320000}"/>
    <cellStyle name="Total 2 13 3 2" xfId="40752" xr:uid="{00000000-0005-0000-0000-000054320000}"/>
    <cellStyle name="Total 2 13 3 3" xfId="40753" xr:uid="{00000000-0005-0000-0000-000055320000}"/>
    <cellStyle name="Total 2 13 4" xfId="40754" xr:uid="{00000000-0005-0000-0000-000056320000}"/>
    <cellStyle name="Total 2 13 4 2" xfId="40755" xr:uid="{00000000-0005-0000-0000-000057320000}"/>
    <cellStyle name="Total 2 13 4 3" xfId="40756" xr:uid="{00000000-0005-0000-0000-000058320000}"/>
    <cellStyle name="Total 2 13 5" xfId="40757" xr:uid="{00000000-0005-0000-0000-000059320000}"/>
    <cellStyle name="Total 2 13 5 2" xfId="40758" xr:uid="{00000000-0005-0000-0000-00005A320000}"/>
    <cellStyle name="Total 2 13 5 3" xfId="40759" xr:uid="{00000000-0005-0000-0000-00005B320000}"/>
    <cellStyle name="Total 2 13 6" xfId="40760" xr:uid="{00000000-0005-0000-0000-00005C320000}"/>
    <cellStyle name="Total 2 13 6 2" xfId="40761" xr:uid="{00000000-0005-0000-0000-00005D320000}"/>
    <cellStyle name="Total 2 13 6 3" xfId="40762" xr:uid="{00000000-0005-0000-0000-00005E320000}"/>
    <cellStyle name="Total 2 13 7" xfId="40763" xr:uid="{00000000-0005-0000-0000-00005F320000}"/>
    <cellStyle name="Total 2 13 7 2" xfId="40764" xr:uid="{00000000-0005-0000-0000-000060320000}"/>
    <cellStyle name="Total 2 13 7 3" xfId="40765" xr:uid="{00000000-0005-0000-0000-000061320000}"/>
    <cellStyle name="Total 2 13 8" xfId="40766" xr:uid="{00000000-0005-0000-0000-000062320000}"/>
    <cellStyle name="Total 2 13 8 2" xfId="40767" xr:uid="{00000000-0005-0000-0000-000063320000}"/>
    <cellStyle name="Total 2 13 8 3" xfId="40768" xr:uid="{00000000-0005-0000-0000-000064320000}"/>
    <cellStyle name="Total 2 13 9" xfId="40769" xr:uid="{00000000-0005-0000-0000-000065320000}"/>
    <cellStyle name="Total 2 13 9 2" xfId="40770" xr:uid="{00000000-0005-0000-0000-000066320000}"/>
    <cellStyle name="Total 2 13 9 3" xfId="40771" xr:uid="{00000000-0005-0000-0000-000067320000}"/>
    <cellStyle name="Total 2 14" xfId="40772" xr:uid="{00000000-0005-0000-0000-000068320000}"/>
    <cellStyle name="Total 2 14 10" xfId="40773" xr:uid="{00000000-0005-0000-0000-000069320000}"/>
    <cellStyle name="Total 2 14 10 2" xfId="40774" xr:uid="{00000000-0005-0000-0000-00006A320000}"/>
    <cellStyle name="Total 2 14 10 3" xfId="40775" xr:uid="{00000000-0005-0000-0000-00006B320000}"/>
    <cellStyle name="Total 2 14 11" xfId="40776" xr:uid="{00000000-0005-0000-0000-00006C320000}"/>
    <cellStyle name="Total 2 14 11 2" xfId="40777" xr:uid="{00000000-0005-0000-0000-00006D320000}"/>
    <cellStyle name="Total 2 14 11 3" xfId="40778" xr:uid="{00000000-0005-0000-0000-00006E320000}"/>
    <cellStyle name="Total 2 14 12" xfId="40779" xr:uid="{00000000-0005-0000-0000-00006F320000}"/>
    <cellStyle name="Total 2 14 12 2" xfId="40780" xr:uid="{00000000-0005-0000-0000-000070320000}"/>
    <cellStyle name="Total 2 14 12 3" xfId="40781" xr:uid="{00000000-0005-0000-0000-000071320000}"/>
    <cellStyle name="Total 2 14 13" xfId="40782" xr:uid="{00000000-0005-0000-0000-000072320000}"/>
    <cellStyle name="Total 2 14 13 2" xfId="40783" xr:uid="{00000000-0005-0000-0000-000073320000}"/>
    <cellStyle name="Total 2 14 13 3" xfId="40784" xr:uid="{00000000-0005-0000-0000-000074320000}"/>
    <cellStyle name="Total 2 14 14" xfId="40785" xr:uid="{00000000-0005-0000-0000-000075320000}"/>
    <cellStyle name="Total 2 14 14 2" xfId="40786" xr:uid="{00000000-0005-0000-0000-000076320000}"/>
    <cellStyle name="Total 2 14 14 3" xfId="40787" xr:uid="{00000000-0005-0000-0000-000077320000}"/>
    <cellStyle name="Total 2 14 15" xfId="40788" xr:uid="{00000000-0005-0000-0000-000078320000}"/>
    <cellStyle name="Total 2 14 15 2" xfId="40789" xr:uid="{00000000-0005-0000-0000-000079320000}"/>
    <cellStyle name="Total 2 14 15 3" xfId="40790" xr:uid="{00000000-0005-0000-0000-00007A320000}"/>
    <cellStyle name="Total 2 14 16" xfId="40791" xr:uid="{00000000-0005-0000-0000-00007B320000}"/>
    <cellStyle name="Total 2 14 16 2" xfId="40792" xr:uid="{00000000-0005-0000-0000-00007C320000}"/>
    <cellStyle name="Total 2 14 16 3" xfId="40793" xr:uid="{00000000-0005-0000-0000-00007D320000}"/>
    <cellStyle name="Total 2 14 17" xfId="40794" xr:uid="{00000000-0005-0000-0000-00007E320000}"/>
    <cellStyle name="Total 2 14 17 2" xfId="40795" xr:uid="{00000000-0005-0000-0000-00007F320000}"/>
    <cellStyle name="Total 2 14 17 3" xfId="40796" xr:uid="{00000000-0005-0000-0000-000080320000}"/>
    <cellStyle name="Total 2 14 18" xfId="40797" xr:uid="{00000000-0005-0000-0000-000081320000}"/>
    <cellStyle name="Total 2 14 2" xfId="40798" xr:uid="{00000000-0005-0000-0000-000082320000}"/>
    <cellStyle name="Total 2 14 2 2" xfId="40799" xr:uid="{00000000-0005-0000-0000-000083320000}"/>
    <cellStyle name="Total 2 14 2 3" xfId="40800" xr:uid="{00000000-0005-0000-0000-000084320000}"/>
    <cellStyle name="Total 2 14 3" xfId="40801" xr:uid="{00000000-0005-0000-0000-000085320000}"/>
    <cellStyle name="Total 2 14 3 2" xfId="40802" xr:uid="{00000000-0005-0000-0000-000086320000}"/>
    <cellStyle name="Total 2 14 3 3" xfId="40803" xr:uid="{00000000-0005-0000-0000-000087320000}"/>
    <cellStyle name="Total 2 14 4" xfId="40804" xr:uid="{00000000-0005-0000-0000-000088320000}"/>
    <cellStyle name="Total 2 14 4 2" xfId="40805" xr:uid="{00000000-0005-0000-0000-000089320000}"/>
    <cellStyle name="Total 2 14 4 3" xfId="40806" xr:uid="{00000000-0005-0000-0000-00008A320000}"/>
    <cellStyle name="Total 2 14 5" xfId="40807" xr:uid="{00000000-0005-0000-0000-00008B320000}"/>
    <cellStyle name="Total 2 14 5 2" xfId="40808" xr:uid="{00000000-0005-0000-0000-00008C320000}"/>
    <cellStyle name="Total 2 14 5 3" xfId="40809" xr:uid="{00000000-0005-0000-0000-00008D320000}"/>
    <cellStyle name="Total 2 14 6" xfId="40810" xr:uid="{00000000-0005-0000-0000-00008E320000}"/>
    <cellStyle name="Total 2 14 6 2" xfId="40811" xr:uid="{00000000-0005-0000-0000-00008F320000}"/>
    <cellStyle name="Total 2 14 6 3" xfId="40812" xr:uid="{00000000-0005-0000-0000-000090320000}"/>
    <cellStyle name="Total 2 14 7" xfId="40813" xr:uid="{00000000-0005-0000-0000-000091320000}"/>
    <cellStyle name="Total 2 14 7 2" xfId="40814" xr:uid="{00000000-0005-0000-0000-000092320000}"/>
    <cellStyle name="Total 2 14 7 3" xfId="40815" xr:uid="{00000000-0005-0000-0000-000093320000}"/>
    <cellStyle name="Total 2 14 8" xfId="40816" xr:uid="{00000000-0005-0000-0000-000094320000}"/>
    <cellStyle name="Total 2 14 8 2" xfId="40817" xr:uid="{00000000-0005-0000-0000-000095320000}"/>
    <cellStyle name="Total 2 14 8 3" xfId="40818" xr:uid="{00000000-0005-0000-0000-000096320000}"/>
    <cellStyle name="Total 2 14 9" xfId="40819" xr:uid="{00000000-0005-0000-0000-000097320000}"/>
    <cellStyle name="Total 2 14 9 2" xfId="40820" xr:uid="{00000000-0005-0000-0000-000098320000}"/>
    <cellStyle name="Total 2 14 9 3" xfId="40821" xr:uid="{00000000-0005-0000-0000-000099320000}"/>
    <cellStyle name="Total 2 15" xfId="8890" xr:uid="{00000000-0005-0000-0000-00009A320000}"/>
    <cellStyle name="Total 2 2" xfId="7131" xr:uid="{00000000-0005-0000-0000-00009B320000}"/>
    <cellStyle name="Total 2 2 10" xfId="40822" xr:uid="{00000000-0005-0000-0000-00009C320000}"/>
    <cellStyle name="Total 2 2 11" xfId="40823" xr:uid="{00000000-0005-0000-0000-00009D320000}"/>
    <cellStyle name="Total 2 2 12" xfId="8891" xr:uid="{00000000-0005-0000-0000-00009E320000}"/>
    <cellStyle name="Total 2 2 2" xfId="40824" xr:uid="{00000000-0005-0000-0000-00009F320000}"/>
    <cellStyle name="Total 2 2 3" xfId="40825" xr:uid="{00000000-0005-0000-0000-0000A0320000}"/>
    <cellStyle name="Total 2 2 4" xfId="40826" xr:uid="{00000000-0005-0000-0000-0000A1320000}"/>
    <cellStyle name="Total 2 2 5" xfId="40827" xr:uid="{00000000-0005-0000-0000-0000A2320000}"/>
    <cellStyle name="Total 2 2 6" xfId="40828" xr:uid="{00000000-0005-0000-0000-0000A3320000}"/>
    <cellStyle name="Total 2 2 7" xfId="40829" xr:uid="{00000000-0005-0000-0000-0000A4320000}"/>
    <cellStyle name="Total 2 2 8" xfId="40830" xr:uid="{00000000-0005-0000-0000-0000A5320000}"/>
    <cellStyle name="Total 2 2 9" xfId="40831" xr:uid="{00000000-0005-0000-0000-0000A6320000}"/>
    <cellStyle name="Total 2 3" xfId="8892" xr:uid="{00000000-0005-0000-0000-0000A7320000}"/>
    <cellStyle name="Total 2 3 10" xfId="40832" xr:uid="{00000000-0005-0000-0000-0000A8320000}"/>
    <cellStyle name="Total 2 3 11" xfId="40833" xr:uid="{00000000-0005-0000-0000-0000A9320000}"/>
    <cellStyle name="Total 2 3 2" xfId="40834" xr:uid="{00000000-0005-0000-0000-0000AA320000}"/>
    <cellStyle name="Total 2 3 3" xfId="40835" xr:uid="{00000000-0005-0000-0000-0000AB320000}"/>
    <cellStyle name="Total 2 3 4" xfId="40836" xr:uid="{00000000-0005-0000-0000-0000AC320000}"/>
    <cellStyle name="Total 2 3 5" xfId="40837" xr:uid="{00000000-0005-0000-0000-0000AD320000}"/>
    <cellStyle name="Total 2 3 6" xfId="40838" xr:uid="{00000000-0005-0000-0000-0000AE320000}"/>
    <cellStyle name="Total 2 3 7" xfId="40839" xr:uid="{00000000-0005-0000-0000-0000AF320000}"/>
    <cellStyle name="Total 2 3 8" xfId="40840" xr:uid="{00000000-0005-0000-0000-0000B0320000}"/>
    <cellStyle name="Total 2 3 9" xfId="40841" xr:uid="{00000000-0005-0000-0000-0000B1320000}"/>
    <cellStyle name="Total 2 4" xfId="40842" xr:uid="{00000000-0005-0000-0000-0000B2320000}"/>
    <cellStyle name="Total 2 4 10" xfId="40843" xr:uid="{00000000-0005-0000-0000-0000B3320000}"/>
    <cellStyle name="Total 2 4 11" xfId="40844" xr:uid="{00000000-0005-0000-0000-0000B4320000}"/>
    <cellStyle name="Total 2 4 2" xfId="40845" xr:uid="{00000000-0005-0000-0000-0000B5320000}"/>
    <cellStyle name="Total 2 4 3" xfId="40846" xr:uid="{00000000-0005-0000-0000-0000B6320000}"/>
    <cellStyle name="Total 2 4 4" xfId="40847" xr:uid="{00000000-0005-0000-0000-0000B7320000}"/>
    <cellStyle name="Total 2 4 5" xfId="40848" xr:uid="{00000000-0005-0000-0000-0000B8320000}"/>
    <cellStyle name="Total 2 4 6" xfId="40849" xr:uid="{00000000-0005-0000-0000-0000B9320000}"/>
    <cellStyle name="Total 2 4 7" xfId="40850" xr:uid="{00000000-0005-0000-0000-0000BA320000}"/>
    <cellStyle name="Total 2 4 8" xfId="40851" xr:uid="{00000000-0005-0000-0000-0000BB320000}"/>
    <cellStyle name="Total 2 4 9" xfId="40852" xr:uid="{00000000-0005-0000-0000-0000BC320000}"/>
    <cellStyle name="Total 2 5" xfId="40853" xr:uid="{00000000-0005-0000-0000-0000BD320000}"/>
    <cellStyle name="Total 2 5 10" xfId="40854" xr:uid="{00000000-0005-0000-0000-0000BE320000}"/>
    <cellStyle name="Total 2 5 10 2" xfId="40855" xr:uid="{00000000-0005-0000-0000-0000BF320000}"/>
    <cellStyle name="Total 2 5 10 3" xfId="40856" xr:uid="{00000000-0005-0000-0000-0000C0320000}"/>
    <cellStyle name="Total 2 5 11" xfId="40857" xr:uid="{00000000-0005-0000-0000-0000C1320000}"/>
    <cellStyle name="Total 2 5 11 2" xfId="40858" xr:uid="{00000000-0005-0000-0000-0000C2320000}"/>
    <cellStyle name="Total 2 5 11 3" xfId="40859" xr:uid="{00000000-0005-0000-0000-0000C3320000}"/>
    <cellStyle name="Total 2 5 12" xfId="40860" xr:uid="{00000000-0005-0000-0000-0000C4320000}"/>
    <cellStyle name="Total 2 5 12 2" xfId="40861" xr:uid="{00000000-0005-0000-0000-0000C5320000}"/>
    <cellStyle name="Total 2 5 12 3" xfId="40862" xr:uid="{00000000-0005-0000-0000-0000C6320000}"/>
    <cellStyle name="Total 2 5 13" xfId="40863" xr:uid="{00000000-0005-0000-0000-0000C7320000}"/>
    <cellStyle name="Total 2 5 13 2" xfId="40864" xr:uid="{00000000-0005-0000-0000-0000C8320000}"/>
    <cellStyle name="Total 2 5 13 3" xfId="40865" xr:uid="{00000000-0005-0000-0000-0000C9320000}"/>
    <cellStyle name="Total 2 5 14" xfId="40866" xr:uid="{00000000-0005-0000-0000-0000CA320000}"/>
    <cellStyle name="Total 2 5 14 2" xfId="40867" xr:uid="{00000000-0005-0000-0000-0000CB320000}"/>
    <cellStyle name="Total 2 5 14 3" xfId="40868" xr:uid="{00000000-0005-0000-0000-0000CC320000}"/>
    <cellStyle name="Total 2 5 15" xfId="40869" xr:uid="{00000000-0005-0000-0000-0000CD320000}"/>
    <cellStyle name="Total 2 5 15 2" xfId="40870" xr:uid="{00000000-0005-0000-0000-0000CE320000}"/>
    <cellStyle name="Total 2 5 15 3" xfId="40871" xr:uid="{00000000-0005-0000-0000-0000CF320000}"/>
    <cellStyle name="Total 2 5 16" xfId="40872" xr:uid="{00000000-0005-0000-0000-0000D0320000}"/>
    <cellStyle name="Total 2 5 16 2" xfId="40873" xr:uid="{00000000-0005-0000-0000-0000D1320000}"/>
    <cellStyle name="Total 2 5 16 3" xfId="40874" xr:uid="{00000000-0005-0000-0000-0000D2320000}"/>
    <cellStyle name="Total 2 5 17" xfId="40875" xr:uid="{00000000-0005-0000-0000-0000D3320000}"/>
    <cellStyle name="Total 2 5 17 2" xfId="40876" xr:uid="{00000000-0005-0000-0000-0000D4320000}"/>
    <cellStyle name="Total 2 5 17 3" xfId="40877" xr:uid="{00000000-0005-0000-0000-0000D5320000}"/>
    <cellStyle name="Total 2 5 18" xfId="40878" xr:uid="{00000000-0005-0000-0000-0000D6320000}"/>
    <cellStyle name="Total 2 5 2" xfId="40879" xr:uid="{00000000-0005-0000-0000-0000D7320000}"/>
    <cellStyle name="Total 2 5 2 2" xfId="40880" xr:uid="{00000000-0005-0000-0000-0000D8320000}"/>
    <cellStyle name="Total 2 5 2 3" xfId="40881" xr:uid="{00000000-0005-0000-0000-0000D9320000}"/>
    <cellStyle name="Total 2 5 3" xfId="40882" xr:uid="{00000000-0005-0000-0000-0000DA320000}"/>
    <cellStyle name="Total 2 5 3 2" xfId="40883" xr:uid="{00000000-0005-0000-0000-0000DB320000}"/>
    <cellStyle name="Total 2 5 3 3" xfId="40884" xr:uid="{00000000-0005-0000-0000-0000DC320000}"/>
    <cellStyle name="Total 2 5 4" xfId="40885" xr:uid="{00000000-0005-0000-0000-0000DD320000}"/>
    <cellStyle name="Total 2 5 4 2" xfId="40886" xr:uid="{00000000-0005-0000-0000-0000DE320000}"/>
    <cellStyle name="Total 2 5 4 3" xfId="40887" xr:uid="{00000000-0005-0000-0000-0000DF320000}"/>
    <cellStyle name="Total 2 5 5" xfId="40888" xr:uid="{00000000-0005-0000-0000-0000E0320000}"/>
    <cellStyle name="Total 2 5 5 2" xfId="40889" xr:uid="{00000000-0005-0000-0000-0000E1320000}"/>
    <cellStyle name="Total 2 5 5 3" xfId="40890" xr:uid="{00000000-0005-0000-0000-0000E2320000}"/>
    <cellStyle name="Total 2 5 6" xfId="40891" xr:uid="{00000000-0005-0000-0000-0000E3320000}"/>
    <cellStyle name="Total 2 5 6 2" xfId="40892" xr:uid="{00000000-0005-0000-0000-0000E4320000}"/>
    <cellStyle name="Total 2 5 6 3" xfId="40893" xr:uid="{00000000-0005-0000-0000-0000E5320000}"/>
    <cellStyle name="Total 2 5 7" xfId="40894" xr:uid="{00000000-0005-0000-0000-0000E6320000}"/>
    <cellStyle name="Total 2 5 7 2" xfId="40895" xr:uid="{00000000-0005-0000-0000-0000E7320000}"/>
    <cellStyle name="Total 2 5 7 3" xfId="40896" xr:uid="{00000000-0005-0000-0000-0000E8320000}"/>
    <cellStyle name="Total 2 5 8" xfId="40897" xr:uid="{00000000-0005-0000-0000-0000E9320000}"/>
    <cellStyle name="Total 2 5 8 2" xfId="40898" xr:uid="{00000000-0005-0000-0000-0000EA320000}"/>
    <cellStyle name="Total 2 5 8 3" xfId="40899" xr:uid="{00000000-0005-0000-0000-0000EB320000}"/>
    <cellStyle name="Total 2 5 9" xfId="40900" xr:uid="{00000000-0005-0000-0000-0000EC320000}"/>
    <cellStyle name="Total 2 5 9 2" xfId="40901" xr:uid="{00000000-0005-0000-0000-0000ED320000}"/>
    <cellStyle name="Total 2 5 9 3" xfId="40902" xr:uid="{00000000-0005-0000-0000-0000EE320000}"/>
    <cellStyle name="Total 2 6" xfId="40903" xr:uid="{00000000-0005-0000-0000-0000EF320000}"/>
    <cellStyle name="Total 2 6 10" xfId="40904" xr:uid="{00000000-0005-0000-0000-0000F0320000}"/>
    <cellStyle name="Total 2 6 10 2" xfId="40905" xr:uid="{00000000-0005-0000-0000-0000F1320000}"/>
    <cellStyle name="Total 2 6 10 3" xfId="40906" xr:uid="{00000000-0005-0000-0000-0000F2320000}"/>
    <cellStyle name="Total 2 6 11" xfId="40907" xr:uid="{00000000-0005-0000-0000-0000F3320000}"/>
    <cellStyle name="Total 2 6 11 2" xfId="40908" xr:uid="{00000000-0005-0000-0000-0000F4320000}"/>
    <cellStyle name="Total 2 6 11 3" xfId="40909" xr:uid="{00000000-0005-0000-0000-0000F5320000}"/>
    <cellStyle name="Total 2 6 12" xfId="40910" xr:uid="{00000000-0005-0000-0000-0000F6320000}"/>
    <cellStyle name="Total 2 6 12 2" xfId="40911" xr:uid="{00000000-0005-0000-0000-0000F7320000}"/>
    <cellStyle name="Total 2 6 12 3" xfId="40912" xr:uid="{00000000-0005-0000-0000-0000F8320000}"/>
    <cellStyle name="Total 2 6 13" xfId="40913" xr:uid="{00000000-0005-0000-0000-0000F9320000}"/>
    <cellStyle name="Total 2 6 13 2" xfId="40914" xr:uid="{00000000-0005-0000-0000-0000FA320000}"/>
    <cellStyle name="Total 2 6 13 3" xfId="40915" xr:uid="{00000000-0005-0000-0000-0000FB320000}"/>
    <cellStyle name="Total 2 6 14" xfId="40916" xr:uid="{00000000-0005-0000-0000-0000FC320000}"/>
    <cellStyle name="Total 2 6 14 2" xfId="40917" xr:uid="{00000000-0005-0000-0000-0000FD320000}"/>
    <cellStyle name="Total 2 6 14 3" xfId="40918" xr:uid="{00000000-0005-0000-0000-0000FE320000}"/>
    <cellStyle name="Total 2 6 15" xfId="40919" xr:uid="{00000000-0005-0000-0000-0000FF320000}"/>
    <cellStyle name="Total 2 6 15 2" xfId="40920" xr:uid="{00000000-0005-0000-0000-000000330000}"/>
    <cellStyle name="Total 2 6 15 3" xfId="40921" xr:uid="{00000000-0005-0000-0000-000001330000}"/>
    <cellStyle name="Total 2 6 16" xfId="40922" xr:uid="{00000000-0005-0000-0000-000002330000}"/>
    <cellStyle name="Total 2 6 16 2" xfId="40923" xr:uid="{00000000-0005-0000-0000-000003330000}"/>
    <cellStyle name="Total 2 6 16 3" xfId="40924" xr:uid="{00000000-0005-0000-0000-000004330000}"/>
    <cellStyle name="Total 2 6 17" xfId="40925" xr:uid="{00000000-0005-0000-0000-000005330000}"/>
    <cellStyle name="Total 2 6 17 2" xfId="40926" xr:uid="{00000000-0005-0000-0000-000006330000}"/>
    <cellStyle name="Total 2 6 17 3" xfId="40927" xr:uid="{00000000-0005-0000-0000-000007330000}"/>
    <cellStyle name="Total 2 6 18" xfId="40928" xr:uid="{00000000-0005-0000-0000-000008330000}"/>
    <cellStyle name="Total 2 6 2" xfId="40929" xr:uid="{00000000-0005-0000-0000-000009330000}"/>
    <cellStyle name="Total 2 6 2 2" xfId="40930" xr:uid="{00000000-0005-0000-0000-00000A330000}"/>
    <cellStyle name="Total 2 6 2 3" xfId="40931" xr:uid="{00000000-0005-0000-0000-00000B330000}"/>
    <cellStyle name="Total 2 6 3" xfId="40932" xr:uid="{00000000-0005-0000-0000-00000C330000}"/>
    <cellStyle name="Total 2 6 3 2" xfId="40933" xr:uid="{00000000-0005-0000-0000-00000D330000}"/>
    <cellStyle name="Total 2 6 3 3" xfId="40934" xr:uid="{00000000-0005-0000-0000-00000E330000}"/>
    <cellStyle name="Total 2 6 4" xfId="40935" xr:uid="{00000000-0005-0000-0000-00000F330000}"/>
    <cellStyle name="Total 2 6 4 2" xfId="40936" xr:uid="{00000000-0005-0000-0000-000010330000}"/>
    <cellStyle name="Total 2 6 4 3" xfId="40937" xr:uid="{00000000-0005-0000-0000-000011330000}"/>
    <cellStyle name="Total 2 6 5" xfId="40938" xr:uid="{00000000-0005-0000-0000-000012330000}"/>
    <cellStyle name="Total 2 6 5 2" xfId="40939" xr:uid="{00000000-0005-0000-0000-000013330000}"/>
    <cellStyle name="Total 2 6 5 3" xfId="40940" xr:uid="{00000000-0005-0000-0000-000014330000}"/>
    <cellStyle name="Total 2 6 6" xfId="40941" xr:uid="{00000000-0005-0000-0000-000015330000}"/>
    <cellStyle name="Total 2 6 6 2" xfId="40942" xr:uid="{00000000-0005-0000-0000-000016330000}"/>
    <cellStyle name="Total 2 6 6 3" xfId="40943" xr:uid="{00000000-0005-0000-0000-000017330000}"/>
    <cellStyle name="Total 2 6 7" xfId="40944" xr:uid="{00000000-0005-0000-0000-000018330000}"/>
    <cellStyle name="Total 2 6 7 2" xfId="40945" xr:uid="{00000000-0005-0000-0000-000019330000}"/>
    <cellStyle name="Total 2 6 7 3" xfId="40946" xr:uid="{00000000-0005-0000-0000-00001A330000}"/>
    <cellStyle name="Total 2 6 8" xfId="40947" xr:uid="{00000000-0005-0000-0000-00001B330000}"/>
    <cellStyle name="Total 2 6 8 2" xfId="40948" xr:uid="{00000000-0005-0000-0000-00001C330000}"/>
    <cellStyle name="Total 2 6 8 3" xfId="40949" xr:uid="{00000000-0005-0000-0000-00001D330000}"/>
    <cellStyle name="Total 2 6 9" xfId="40950" xr:uid="{00000000-0005-0000-0000-00001E330000}"/>
    <cellStyle name="Total 2 6 9 2" xfId="40951" xr:uid="{00000000-0005-0000-0000-00001F330000}"/>
    <cellStyle name="Total 2 6 9 3" xfId="40952" xr:uid="{00000000-0005-0000-0000-000020330000}"/>
    <cellStyle name="Total 2 7" xfId="40953" xr:uid="{00000000-0005-0000-0000-000021330000}"/>
    <cellStyle name="Total 2 7 10" xfId="40954" xr:uid="{00000000-0005-0000-0000-000022330000}"/>
    <cellStyle name="Total 2 7 10 2" xfId="40955" xr:uid="{00000000-0005-0000-0000-000023330000}"/>
    <cellStyle name="Total 2 7 10 3" xfId="40956" xr:uid="{00000000-0005-0000-0000-000024330000}"/>
    <cellStyle name="Total 2 7 11" xfId="40957" xr:uid="{00000000-0005-0000-0000-000025330000}"/>
    <cellStyle name="Total 2 7 11 2" xfId="40958" xr:uid="{00000000-0005-0000-0000-000026330000}"/>
    <cellStyle name="Total 2 7 11 3" xfId="40959" xr:uid="{00000000-0005-0000-0000-000027330000}"/>
    <cellStyle name="Total 2 7 12" xfId="40960" xr:uid="{00000000-0005-0000-0000-000028330000}"/>
    <cellStyle name="Total 2 7 12 2" xfId="40961" xr:uid="{00000000-0005-0000-0000-000029330000}"/>
    <cellStyle name="Total 2 7 12 3" xfId="40962" xr:uid="{00000000-0005-0000-0000-00002A330000}"/>
    <cellStyle name="Total 2 7 13" xfId="40963" xr:uid="{00000000-0005-0000-0000-00002B330000}"/>
    <cellStyle name="Total 2 7 13 2" xfId="40964" xr:uid="{00000000-0005-0000-0000-00002C330000}"/>
    <cellStyle name="Total 2 7 13 3" xfId="40965" xr:uid="{00000000-0005-0000-0000-00002D330000}"/>
    <cellStyle name="Total 2 7 14" xfId="40966" xr:uid="{00000000-0005-0000-0000-00002E330000}"/>
    <cellStyle name="Total 2 7 14 2" xfId="40967" xr:uid="{00000000-0005-0000-0000-00002F330000}"/>
    <cellStyle name="Total 2 7 14 3" xfId="40968" xr:uid="{00000000-0005-0000-0000-000030330000}"/>
    <cellStyle name="Total 2 7 15" xfId="40969" xr:uid="{00000000-0005-0000-0000-000031330000}"/>
    <cellStyle name="Total 2 7 15 2" xfId="40970" xr:uid="{00000000-0005-0000-0000-000032330000}"/>
    <cellStyle name="Total 2 7 15 3" xfId="40971" xr:uid="{00000000-0005-0000-0000-000033330000}"/>
    <cellStyle name="Total 2 7 16" xfId="40972" xr:uid="{00000000-0005-0000-0000-000034330000}"/>
    <cellStyle name="Total 2 7 16 2" xfId="40973" xr:uid="{00000000-0005-0000-0000-000035330000}"/>
    <cellStyle name="Total 2 7 16 3" xfId="40974" xr:uid="{00000000-0005-0000-0000-000036330000}"/>
    <cellStyle name="Total 2 7 17" xfId="40975" xr:uid="{00000000-0005-0000-0000-000037330000}"/>
    <cellStyle name="Total 2 7 17 2" xfId="40976" xr:uid="{00000000-0005-0000-0000-000038330000}"/>
    <cellStyle name="Total 2 7 17 3" xfId="40977" xr:uid="{00000000-0005-0000-0000-000039330000}"/>
    <cellStyle name="Total 2 7 18" xfId="40978" xr:uid="{00000000-0005-0000-0000-00003A330000}"/>
    <cellStyle name="Total 2 7 2" xfId="40979" xr:uid="{00000000-0005-0000-0000-00003B330000}"/>
    <cellStyle name="Total 2 7 2 2" xfId="40980" xr:uid="{00000000-0005-0000-0000-00003C330000}"/>
    <cellStyle name="Total 2 7 2 3" xfId="40981" xr:uid="{00000000-0005-0000-0000-00003D330000}"/>
    <cellStyle name="Total 2 7 3" xfId="40982" xr:uid="{00000000-0005-0000-0000-00003E330000}"/>
    <cellStyle name="Total 2 7 3 2" xfId="40983" xr:uid="{00000000-0005-0000-0000-00003F330000}"/>
    <cellStyle name="Total 2 7 3 3" xfId="40984" xr:uid="{00000000-0005-0000-0000-000040330000}"/>
    <cellStyle name="Total 2 7 4" xfId="40985" xr:uid="{00000000-0005-0000-0000-000041330000}"/>
    <cellStyle name="Total 2 7 4 2" xfId="40986" xr:uid="{00000000-0005-0000-0000-000042330000}"/>
    <cellStyle name="Total 2 7 4 3" xfId="40987" xr:uid="{00000000-0005-0000-0000-000043330000}"/>
    <cellStyle name="Total 2 7 5" xfId="40988" xr:uid="{00000000-0005-0000-0000-000044330000}"/>
    <cellStyle name="Total 2 7 5 2" xfId="40989" xr:uid="{00000000-0005-0000-0000-000045330000}"/>
    <cellStyle name="Total 2 7 5 3" xfId="40990" xr:uid="{00000000-0005-0000-0000-000046330000}"/>
    <cellStyle name="Total 2 7 6" xfId="40991" xr:uid="{00000000-0005-0000-0000-000047330000}"/>
    <cellStyle name="Total 2 7 6 2" xfId="40992" xr:uid="{00000000-0005-0000-0000-000048330000}"/>
    <cellStyle name="Total 2 7 6 3" xfId="40993" xr:uid="{00000000-0005-0000-0000-000049330000}"/>
    <cellStyle name="Total 2 7 7" xfId="40994" xr:uid="{00000000-0005-0000-0000-00004A330000}"/>
    <cellStyle name="Total 2 7 7 2" xfId="40995" xr:uid="{00000000-0005-0000-0000-00004B330000}"/>
    <cellStyle name="Total 2 7 7 3" xfId="40996" xr:uid="{00000000-0005-0000-0000-00004C330000}"/>
    <cellStyle name="Total 2 7 8" xfId="40997" xr:uid="{00000000-0005-0000-0000-00004D330000}"/>
    <cellStyle name="Total 2 7 8 2" xfId="40998" xr:uid="{00000000-0005-0000-0000-00004E330000}"/>
    <cellStyle name="Total 2 7 8 3" xfId="40999" xr:uid="{00000000-0005-0000-0000-00004F330000}"/>
    <cellStyle name="Total 2 7 9" xfId="41000" xr:uid="{00000000-0005-0000-0000-000050330000}"/>
    <cellStyle name="Total 2 7 9 2" xfId="41001" xr:uid="{00000000-0005-0000-0000-000051330000}"/>
    <cellStyle name="Total 2 7 9 3" xfId="41002" xr:uid="{00000000-0005-0000-0000-000052330000}"/>
    <cellStyle name="Total 2 8" xfId="41003" xr:uid="{00000000-0005-0000-0000-000053330000}"/>
    <cellStyle name="Total 2 8 10" xfId="41004" xr:uid="{00000000-0005-0000-0000-000054330000}"/>
    <cellStyle name="Total 2 8 10 2" xfId="41005" xr:uid="{00000000-0005-0000-0000-000055330000}"/>
    <cellStyle name="Total 2 8 10 3" xfId="41006" xr:uid="{00000000-0005-0000-0000-000056330000}"/>
    <cellStyle name="Total 2 8 11" xfId="41007" xr:uid="{00000000-0005-0000-0000-000057330000}"/>
    <cellStyle name="Total 2 8 11 2" xfId="41008" xr:uid="{00000000-0005-0000-0000-000058330000}"/>
    <cellStyle name="Total 2 8 11 3" xfId="41009" xr:uid="{00000000-0005-0000-0000-000059330000}"/>
    <cellStyle name="Total 2 8 12" xfId="41010" xr:uid="{00000000-0005-0000-0000-00005A330000}"/>
    <cellStyle name="Total 2 8 12 2" xfId="41011" xr:uid="{00000000-0005-0000-0000-00005B330000}"/>
    <cellStyle name="Total 2 8 12 3" xfId="41012" xr:uid="{00000000-0005-0000-0000-00005C330000}"/>
    <cellStyle name="Total 2 8 13" xfId="41013" xr:uid="{00000000-0005-0000-0000-00005D330000}"/>
    <cellStyle name="Total 2 8 13 2" xfId="41014" xr:uid="{00000000-0005-0000-0000-00005E330000}"/>
    <cellStyle name="Total 2 8 13 3" xfId="41015" xr:uid="{00000000-0005-0000-0000-00005F330000}"/>
    <cellStyle name="Total 2 8 14" xfId="41016" xr:uid="{00000000-0005-0000-0000-000060330000}"/>
    <cellStyle name="Total 2 8 14 2" xfId="41017" xr:uid="{00000000-0005-0000-0000-000061330000}"/>
    <cellStyle name="Total 2 8 14 3" xfId="41018" xr:uid="{00000000-0005-0000-0000-000062330000}"/>
    <cellStyle name="Total 2 8 15" xfId="41019" xr:uid="{00000000-0005-0000-0000-000063330000}"/>
    <cellStyle name="Total 2 8 15 2" xfId="41020" xr:uid="{00000000-0005-0000-0000-000064330000}"/>
    <cellStyle name="Total 2 8 15 3" xfId="41021" xr:uid="{00000000-0005-0000-0000-000065330000}"/>
    <cellStyle name="Total 2 8 16" xfId="41022" xr:uid="{00000000-0005-0000-0000-000066330000}"/>
    <cellStyle name="Total 2 8 16 2" xfId="41023" xr:uid="{00000000-0005-0000-0000-000067330000}"/>
    <cellStyle name="Total 2 8 16 3" xfId="41024" xr:uid="{00000000-0005-0000-0000-000068330000}"/>
    <cellStyle name="Total 2 8 17" xfId="41025" xr:uid="{00000000-0005-0000-0000-000069330000}"/>
    <cellStyle name="Total 2 8 17 2" xfId="41026" xr:uid="{00000000-0005-0000-0000-00006A330000}"/>
    <cellStyle name="Total 2 8 17 3" xfId="41027" xr:uid="{00000000-0005-0000-0000-00006B330000}"/>
    <cellStyle name="Total 2 8 18" xfId="41028" xr:uid="{00000000-0005-0000-0000-00006C330000}"/>
    <cellStyle name="Total 2 8 2" xfId="41029" xr:uid="{00000000-0005-0000-0000-00006D330000}"/>
    <cellStyle name="Total 2 8 2 2" xfId="41030" xr:uid="{00000000-0005-0000-0000-00006E330000}"/>
    <cellStyle name="Total 2 8 2 3" xfId="41031" xr:uid="{00000000-0005-0000-0000-00006F330000}"/>
    <cellStyle name="Total 2 8 3" xfId="41032" xr:uid="{00000000-0005-0000-0000-000070330000}"/>
    <cellStyle name="Total 2 8 3 2" xfId="41033" xr:uid="{00000000-0005-0000-0000-000071330000}"/>
    <cellStyle name="Total 2 8 3 3" xfId="41034" xr:uid="{00000000-0005-0000-0000-000072330000}"/>
    <cellStyle name="Total 2 8 4" xfId="41035" xr:uid="{00000000-0005-0000-0000-000073330000}"/>
    <cellStyle name="Total 2 8 4 2" xfId="41036" xr:uid="{00000000-0005-0000-0000-000074330000}"/>
    <cellStyle name="Total 2 8 4 3" xfId="41037" xr:uid="{00000000-0005-0000-0000-000075330000}"/>
    <cellStyle name="Total 2 8 5" xfId="41038" xr:uid="{00000000-0005-0000-0000-000076330000}"/>
    <cellStyle name="Total 2 8 5 2" xfId="41039" xr:uid="{00000000-0005-0000-0000-000077330000}"/>
    <cellStyle name="Total 2 8 5 3" xfId="41040" xr:uid="{00000000-0005-0000-0000-000078330000}"/>
    <cellStyle name="Total 2 8 6" xfId="41041" xr:uid="{00000000-0005-0000-0000-000079330000}"/>
    <cellStyle name="Total 2 8 6 2" xfId="41042" xr:uid="{00000000-0005-0000-0000-00007A330000}"/>
    <cellStyle name="Total 2 8 6 3" xfId="41043" xr:uid="{00000000-0005-0000-0000-00007B330000}"/>
    <cellStyle name="Total 2 8 7" xfId="41044" xr:uid="{00000000-0005-0000-0000-00007C330000}"/>
    <cellStyle name="Total 2 8 7 2" xfId="41045" xr:uid="{00000000-0005-0000-0000-00007D330000}"/>
    <cellStyle name="Total 2 8 7 3" xfId="41046" xr:uid="{00000000-0005-0000-0000-00007E330000}"/>
    <cellStyle name="Total 2 8 8" xfId="41047" xr:uid="{00000000-0005-0000-0000-00007F330000}"/>
    <cellStyle name="Total 2 8 8 2" xfId="41048" xr:uid="{00000000-0005-0000-0000-000080330000}"/>
    <cellStyle name="Total 2 8 8 3" xfId="41049" xr:uid="{00000000-0005-0000-0000-000081330000}"/>
    <cellStyle name="Total 2 8 9" xfId="41050" xr:uid="{00000000-0005-0000-0000-000082330000}"/>
    <cellStyle name="Total 2 8 9 2" xfId="41051" xr:uid="{00000000-0005-0000-0000-000083330000}"/>
    <cellStyle name="Total 2 8 9 3" xfId="41052" xr:uid="{00000000-0005-0000-0000-000084330000}"/>
    <cellStyle name="Total 2 9" xfId="41053" xr:uid="{00000000-0005-0000-0000-000085330000}"/>
    <cellStyle name="Total 2 9 10" xfId="41054" xr:uid="{00000000-0005-0000-0000-000086330000}"/>
    <cellStyle name="Total 2 9 10 2" xfId="41055" xr:uid="{00000000-0005-0000-0000-000087330000}"/>
    <cellStyle name="Total 2 9 10 3" xfId="41056" xr:uid="{00000000-0005-0000-0000-000088330000}"/>
    <cellStyle name="Total 2 9 11" xfId="41057" xr:uid="{00000000-0005-0000-0000-000089330000}"/>
    <cellStyle name="Total 2 9 11 2" xfId="41058" xr:uid="{00000000-0005-0000-0000-00008A330000}"/>
    <cellStyle name="Total 2 9 11 3" xfId="41059" xr:uid="{00000000-0005-0000-0000-00008B330000}"/>
    <cellStyle name="Total 2 9 12" xfId="41060" xr:uid="{00000000-0005-0000-0000-00008C330000}"/>
    <cellStyle name="Total 2 9 12 2" xfId="41061" xr:uid="{00000000-0005-0000-0000-00008D330000}"/>
    <cellStyle name="Total 2 9 12 3" xfId="41062" xr:uid="{00000000-0005-0000-0000-00008E330000}"/>
    <cellStyle name="Total 2 9 13" xfId="41063" xr:uid="{00000000-0005-0000-0000-00008F330000}"/>
    <cellStyle name="Total 2 9 13 2" xfId="41064" xr:uid="{00000000-0005-0000-0000-000090330000}"/>
    <cellStyle name="Total 2 9 13 3" xfId="41065" xr:uid="{00000000-0005-0000-0000-000091330000}"/>
    <cellStyle name="Total 2 9 14" xfId="41066" xr:uid="{00000000-0005-0000-0000-000092330000}"/>
    <cellStyle name="Total 2 9 14 2" xfId="41067" xr:uid="{00000000-0005-0000-0000-000093330000}"/>
    <cellStyle name="Total 2 9 14 3" xfId="41068" xr:uid="{00000000-0005-0000-0000-000094330000}"/>
    <cellStyle name="Total 2 9 15" xfId="41069" xr:uid="{00000000-0005-0000-0000-000095330000}"/>
    <cellStyle name="Total 2 9 15 2" xfId="41070" xr:uid="{00000000-0005-0000-0000-000096330000}"/>
    <cellStyle name="Total 2 9 15 3" xfId="41071" xr:uid="{00000000-0005-0000-0000-000097330000}"/>
    <cellStyle name="Total 2 9 16" xfId="41072" xr:uid="{00000000-0005-0000-0000-000098330000}"/>
    <cellStyle name="Total 2 9 16 2" xfId="41073" xr:uid="{00000000-0005-0000-0000-000099330000}"/>
    <cellStyle name="Total 2 9 16 3" xfId="41074" xr:uid="{00000000-0005-0000-0000-00009A330000}"/>
    <cellStyle name="Total 2 9 17" xfId="41075" xr:uid="{00000000-0005-0000-0000-00009B330000}"/>
    <cellStyle name="Total 2 9 17 2" xfId="41076" xr:uid="{00000000-0005-0000-0000-00009C330000}"/>
    <cellStyle name="Total 2 9 17 3" xfId="41077" xr:uid="{00000000-0005-0000-0000-00009D330000}"/>
    <cellStyle name="Total 2 9 18" xfId="41078" xr:uid="{00000000-0005-0000-0000-00009E330000}"/>
    <cellStyle name="Total 2 9 2" xfId="41079" xr:uid="{00000000-0005-0000-0000-00009F330000}"/>
    <cellStyle name="Total 2 9 2 2" xfId="41080" xr:uid="{00000000-0005-0000-0000-0000A0330000}"/>
    <cellStyle name="Total 2 9 2 3" xfId="41081" xr:uid="{00000000-0005-0000-0000-0000A1330000}"/>
    <cellStyle name="Total 2 9 3" xfId="41082" xr:uid="{00000000-0005-0000-0000-0000A2330000}"/>
    <cellStyle name="Total 2 9 3 2" xfId="41083" xr:uid="{00000000-0005-0000-0000-0000A3330000}"/>
    <cellStyle name="Total 2 9 3 3" xfId="41084" xr:uid="{00000000-0005-0000-0000-0000A4330000}"/>
    <cellStyle name="Total 2 9 4" xfId="41085" xr:uid="{00000000-0005-0000-0000-0000A5330000}"/>
    <cellStyle name="Total 2 9 4 2" xfId="41086" xr:uid="{00000000-0005-0000-0000-0000A6330000}"/>
    <cellStyle name="Total 2 9 4 3" xfId="41087" xr:uid="{00000000-0005-0000-0000-0000A7330000}"/>
    <cellStyle name="Total 2 9 5" xfId="41088" xr:uid="{00000000-0005-0000-0000-0000A8330000}"/>
    <cellStyle name="Total 2 9 5 2" xfId="41089" xr:uid="{00000000-0005-0000-0000-0000A9330000}"/>
    <cellStyle name="Total 2 9 5 3" xfId="41090" xr:uid="{00000000-0005-0000-0000-0000AA330000}"/>
    <cellStyle name="Total 2 9 6" xfId="41091" xr:uid="{00000000-0005-0000-0000-0000AB330000}"/>
    <cellStyle name="Total 2 9 6 2" xfId="41092" xr:uid="{00000000-0005-0000-0000-0000AC330000}"/>
    <cellStyle name="Total 2 9 6 3" xfId="41093" xr:uid="{00000000-0005-0000-0000-0000AD330000}"/>
    <cellStyle name="Total 2 9 7" xfId="41094" xr:uid="{00000000-0005-0000-0000-0000AE330000}"/>
    <cellStyle name="Total 2 9 7 2" xfId="41095" xr:uid="{00000000-0005-0000-0000-0000AF330000}"/>
    <cellStyle name="Total 2 9 7 3" xfId="41096" xr:uid="{00000000-0005-0000-0000-0000B0330000}"/>
    <cellStyle name="Total 2 9 8" xfId="41097" xr:uid="{00000000-0005-0000-0000-0000B1330000}"/>
    <cellStyle name="Total 2 9 8 2" xfId="41098" xr:uid="{00000000-0005-0000-0000-0000B2330000}"/>
    <cellStyle name="Total 2 9 8 3" xfId="41099" xr:uid="{00000000-0005-0000-0000-0000B3330000}"/>
    <cellStyle name="Total 2 9 9" xfId="41100" xr:uid="{00000000-0005-0000-0000-0000B4330000}"/>
    <cellStyle name="Total 2 9 9 2" xfId="41101" xr:uid="{00000000-0005-0000-0000-0000B5330000}"/>
    <cellStyle name="Total 2 9 9 3" xfId="41102" xr:uid="{00000000-0005-0000-0000-0000B6330000}"/>
    <cellStyle name="Total 20" xfId="7132" xr:uid="{00000000-0005-0000-0000-0000B7330000}"/>
    <cellStyle name="Total 20 2" xfId="41103" xr:uid="{00000000-0005-0000-0000-0000B8330000}"/>
    <cellStyle name="Total 21" xfId="7133" xr:uid="{00000000-0005-0000-0000-0000B9330000}"/>
    <cellStyle name="Total 21 2" xfId="41104" xr:uid="{00000000-0005-0000-0000-0000BA330000}"/>
    <cellStyle name="Total 22" xfId="41105" xr:uid="{00000000-0005-0000-0000-0000BB330000}"/>
    <cellStyle name="Total 23" xfId="41106" xr:uid="{00000000-0005-0000-0000-0000BC330000}"/>
    <cellStyle name="Total 24" xfId="41107" xr:uid="{00000000-0005-0000-0000-0000BD330000}"/>
    <cellStyle name="Total 25" xfId="41108" xr:uid="{00000000-0005-0000-0000-0000BE330000}"/>
    <cellStyle name="Total 26" xfId="41109" xr:uid="{00000000-0005-0000-0000-0000BF330000}"/>
    <cellStyle name="Total 27" xfId="41110" xr:uid="{00000000-0005-0000-0000-0000C0330000}"/>
    <cellStyle name="Total 28" xfId="41111" xr:uid="{00000000-0005-0000-0000-0000C1330000}"/>
    <cellStyle name="Total 29" xfId="41112" xr:uid="{00000000-0005-0000-0000-0000C2330000}"/>
    <cellStyle name="Total 3" xfId="7134" xr:uid="{00000000-0005-0000-0000-0000C3330000}"/>
    <cellStyle name="Total 3 10" xfId="41113" xr:uid="{00000000-0005-0000-0000-0000C4330000}"/>
    <cellStyle name="Total 3 11" xfId="41114" xr:uid="{00000000-0005-0000-0000-0000C5330000}"/>
    <cellStyle name="Total 3 12" xfId="8893" xr:uid="{00000000-0005-0000-0000-0000C6330000}"/>
    <cellStyle name="Total 3 2" xfId="7135" xr:uid="{00000000-0005-0000-0000-0000C7330000}"/>
    <cellStyle name="Total 3 2 2" xfId="9101" xr:uid="{00000000-0005-0000-0000-0000C8330000}"/>
    <cellStyle name="Total 3 3" xfId="41115" xr:uid="{00000000-0005-0000-0000-0000C9330000}"/>
    <cellStyle name="Total 3 4" xfId="41116" xr:uid="{00000000-0005-0000-0000-0000CA330000}"/>
    <cellStyle name="Total 3 5" xfId="41117" xr:uid="{00000000-0005-0000-0000-0000CB330000}"/>
    <cellStyle name="Total 3 6" xfId="41118" xr:uid="{00000000-0005-0000-0000-0000CC330000}"/>
    <cellStyle name="Total 3 7" xfId="41119" xr:uid="{00000000-0005-0000-0000-0000CD330000}"/>
    <cellStyle name="Total 3 8" xfId="41120" xr:uid="{00000000-0005-0000-0000-0000CE330000}"/>
    <cellStyle name="Total 3 9" xfId="41121" xr:uid="{00000000-0005-0000-0000-0000CF330000}"/>
    <cellStyle name="Total 30" xfId="41122" xr:uid="{00000000-0005-0000-0000-0000D0330000}"/>
    <cellStyle name="Total 31" xfId="41123" xr:uid="{00000000-0005-0000-0000-0000D1330000}"/>
    <cellStyle name="Total 32" xfId="41124" xr:uid="{00000000-0005-0000-0000-0000D2330000}"/>
    <cellStyle name="Total 33" xfId="41125" xr:uid="{00000000-0005-0000-0000-0000D3330000}"/>
    <cellStyle name="Total 34" xfId="41126" xr:uid="{00000000-0005-0000-0000-0000D4330000}"/>
    <cellStyle name="Total 35" xfId="41127" xr:uid="{00000000-0005-0000-0000-0000D5330000}"/>
    <cellStyle name="Total 36" xfId="41128" xr:uid="{00000000-0005-0000-0000-0000D6330000}"/>
    <cellStyle name="Total 37" xfId="41129" xr:uid="{00000000-0005-0000-0000-0000D7330000}"/>
    <cellStyle name="Total 38" xfId="41130" xr:uid="{00000000-0005-0000-0000-0000D8330000}"/>
    <cellStyle name="Total 39" xfId="41131" xr:uid="{00000000-0005-0000-0000-0000D9330000}"/>
    <cellStyle name="Total 4" xfId="7136" xr:uid="{00000000-0005-0000-0000-0000DA330000}"/>
    <cellStyle name="Total 4 10" xfId="41132" xr:uid="{00000000-0005-0000-0000-0000DB330000}"/>
    <cellStyle name="Total 4 11" xfId="41133" xr:uid="{00000000-0005-0000-0000-0000DC330000}"/>
    <cellStyle name="Total 4 12" xfId="8894" xr:uid="{00000000-0005-0000-0000-0000DD330000}"/>
    <cellStyle name="Total 4 2" xfId="7137" xr:uid="{00000000-0005-0000-0000-0000DE330000}"/>
    <cellStyle name="Total 4 2 2" xfId="41134" xr:uid="{00000000-0005-0000-0000-0000DF330000}"/>
    <cellStyle name="Total 4 3" xfId="41135" xr:uid="{00000000-0005-0000-0000-0000E0330000}"/>
    <cellStyle name="Total 4 4" xfId="41136" xr:uid="{00000000-0005-0000-0000-0000E1330000}"/>
    <cellStyle name="Total 4 5" xfId="41137" xr:uid="{00000000-0005-0000-0000-0000E2330000}"/>
    <cellStyle name="Total 4 6" xfId="41138" xr:uid="{00000000-0005-0000-0000-0000E3330000}"/>
    <cellStyle name="Total 4 7" xfId="41139" xr:uid="{00000000-0005-0000-0000-0000E4330000}"/>
    <cellStyle name="Total 4 8" xfId="41140" xr:uid="{00000000-0005-0000-0000-0000E5330000}"/>
    <cellStyle name="Total 4 9" xfId="41141" xr:uid="{00000000-0005-0000-0000-0000E6330000}"/>
    <cellStyle name="Total 40" xfId="41142" xr:uid="{00000000-0005-0000-0000-0000E7330000}"/>
    <cellStyle name="Total 41" xfId="41143" xr:uid="{00000000-0005-0000-0000-0000E8330000}"/>
    <cellStyle name="Total 42" xfId="41144" xr:uid="{00000000-0005-0000-0000-0000E9330000}"/>
    <cellStyle name="Total 43" xfId="41145" xr:uid="{00000000-0005-0000-0000-0000EA330000}"/>
    <cellStyle name="Total 43 10" xfId="41146" xr:uid="{00000000-0005-0000-0000-0000EB330000}"/>
    <cellStyle name="Total 43 10 2" xfId="41147" xr:uid="{00000000-0005-0000-0000-0000EC330000}"/>
    <cellStyle name="Total 43 10 3" xfId="41148" xr:uid="{00000000-0005-0000-0000-0000ED330000}"/>
    <cellStyle name="Total 43 11" xfId="41149" xr:uid="{00000000-0005-0000-0000-0000EE330000}"/>
    <cellStyle name="Total 43 11 2" xfId="41150" xr:uid="{00000000-0005-0000-0000-0000EF330000}"/>
    <cellStyle name="Total 43 11 3" xfId="41151" xr:uid="{00000000-0005-0000-0000-0000F0330000}"/>
    <cellStyle name="Total 43 12" xfId="41152" xr:uid="{00000000-0005-0000-0000-0000F1330000}"/>
    <cellStyle name="Total 43 12 2" xfId="41153" xr:uid="{00000000-0005-0000-0000-0000F2330000}"/>
    <cellStyle name="Total 43 12 3" xfId="41154" xr:uid="{00000000-0005-0000-0000-0000F3330000}"/>
    <cellStyle name="Total 43 13" xfId="41155" xr:uid="{00000000-0005-0000-0000-0000F4330000}"/>
    <cellStyle name="Total 43 13 2" xfId="41156" xr:uid="{00000000-0005-0000-0000-0000F5330000}"/>
    <cellStyle name="Total 43 13 3" xfId="41157" xr:uid="{00000000-0005-0000-0000-0000F6330000}"/>
    <cellStyle name="Total 43 14" xfId="41158" xr:uid="{00000000-0005-0000-0000-0000F7330000}"/>
    <cellStyle name="Total 43 14 2" xfId="41159" xr:uid="{00000000-0005-0000-0000-0000F8330000}"/>
    <cellStyle name="Total 43 14 3" xfId="41160" xr:uid="{00000000-0005-0000-0000-0000F9330000}"/>
    <cellStyle name="Total 43 15" xfId="41161" xr:uid="{00000000-0005-0000-0000-0000FA330000}"/>
    <cellStyle name="Total 43 15 2" xfId="41162" xr:uid="{00000000-0005-0000-0000-0000FB330000}"/>
    <cellStyle name="Total 43 15 3" xfId="41163" xr:uid="{00000000-0005-0000-0000-0000FC330000}"/>
    <cellStyle name="Total 43 16" xfId="41164" xr:uid="{00000000-0005-0000-0000-0000FD330000}"/>
    <cellStyle name="Total 43 16 2" xfId="41165" xr:uid="{00000000-0005-0000-0000-0000FE330000}"/>
    <cellStyle name="Total 43 16 3" xfId="41166" xr:uid="{00000000-0005-0000-0000-0000FF330000}"/>
    <cellStyle name="Total 43 17" xfId="41167" xr:uid="{00000000-0005-0000-0000-000000340000}"/>
    <cellStyle name="Total 43 17 2" xfId="41168" xr:uid="{00000000-0005-0000-0000-000001340000}"/>
    <cellStyle name="Total 43 17 3" xfId="41169" xr:uid="{00000000-0005-0000-0000-000002340000}"/>
    <cellStyle name="Total 43 18" xfId="41170" xr:uid="{00000000-0005-0000-0000-000003340000}"/>
    <cellStyle name="Total 43 2" xfId="41171" xr:uid="{00000000-0005-0000-0000-000004340000}"/>
    <cellStyle name="Total 43 2 2" xfId="41172" xr:uid="{00000000-0005-0000-0000-000005340000}"/>
    <cellStyle name="Total 43 2 3" xfId="41173" xr:uid="{00000000-0005-0000-0000-000006340000}"/>
    <cellStyle name="Total 43 3" xfId="41174" xr:uid="{00000000-0005-0000-0000-000007340000}"/>
    <cellStyle name="Total 43 3 2" xfId="41175" xr:uid="{00000000-0005-0000-0000-000008340000}"/>
    <cellStyle name="Total 43 3 3" xfId="41176" xr:uid="{00000000-0005-0000-0000-000009340000}"/>
    <cellStyle name="Total 43 4" xfId="41177" xr:uid="{00000000-0005-0000-0000-00000A340000}"/>
    <cellStyle name="Total 43 4 2" xfId="41178" xr:uid="{00000000-0005-0000-0000-00000B340000}"/>
    <cellStyle name="Total 43 4 3" xfId="41179" xr:uid="{00000000-0005-0000-0000-00000C340000}"/>
    <cellStyle name="Total 43 5" xfId="41180" xr:uid="{00000000-0005-0000-0000-00000D340000}"/>
    <cellStyle name="Total 43 5 2" xfId="41181" xr:uid="{00000000-0005-0000-0000-00000E340000}"/>
    <cellStyle name="Total 43 5 3" xfId="41182" xr:uid="{00000000-0005-0000-0000-00000F340000}"/>
    <cellStyle name="Total 43 6" xfId="41183" xr:uid="{00000000-0005-0000-0000-000010340000}"/>
    <cellStyle name="Total 43 6 2" xfId="41184" xr:uid="{00000000-0005-0000-0000-000011340000}"/>
    <cellStyle name="Total 43 6 3" xfId="41185" xr:uid="{00000000-0005-0000-0000-000012340000}"/>
    <cellStyle name="Total 43 7" xfId="41186" xr:uid="{00000000-0005-0000-0000-000013340000}"/>
    <cellStyle name="Total 43 7 2" xfId="41187" xr:uid="{00000000-0005-0000-0000-000014340000}"/>
    <cellStyle name="Total 43 7 3" xfId="41188" xr:uid="{00000000-0005-0000-0000-000015340000}"/>
    <cellStyle name="Total 43 8" xfId="41189" xr:uid="{00000000-0005-0000-0000-000016340000}"/>
    <cellStyle name="Total 43 8 2" xfId="41190" xr:uid="{00000000-0005-0000-0000-000017340000}"/>
    <cellStyle name="Total 43 8 3" xfId="41191" xr:uid="{00000000-0005-0000-0000-000018340000}"/>
    <cellStyle name="Total 43 9" xfId="41192" xr:uid="{00000000-0005-0000-0000-000019340000}"/>
    <cellStyle name="Total 43 9 2" xfId="41193" xr:uid="{00000000-0005-0000-0000-00001A340000}"/>
    <cellStyle name="Total 43 9 3" xfId="41194" xr:uid="{00000000-0005-0000-0000-00001B340000}"/>
    <cellStyle name="Total 44" xfId="41195" xr:uid="{00000000-0005-0000-0000-00001C340000}"/>
    <cellStyle name="Total 44 10" xfId="41196" xr:uid="{00000000-0005-0000-0000-00001D340000}"/>
    <cellStyle name="Total 44 10 2" xfId="41197" xr:uid="{00000000-0005-0000-0000-00001E340000}"/>
    <cellStyle name="Total 44 10 3" xfId="41198" xr:uid="{00000000-0005-0000-0000-00001F340000}"/>
    <cellStyle name="Total 44 11" xfId="41199" xr:uid="{00000000-0005-0000-0000-000020340000}"/>
    <cellStyle name="Total 44 11 2" xfId="41200" xr:uid="{00000000-0005-0000-0000-000021340000}"/>
    <cellStyle name="Total 44 11 3" xfId="41201" xr:uid="{00000000-0005-0000-0000-000022340000}"/>
    <cellStyle name="Total 44 12" xfId="41202" xr:uid="{00000000-0005-0000-0000-000023340000}"/>
    <cellStyle name="Total 44 12 2" xfId="41203" xr:uid="{00000000-0005-0000-0000-000024340000}"/>
    <cellStyle name="Total 44 12 3" xfId="41204" xr:uid="{00000000-0005-0000-0000-000025340000}"/>
    <cellStyle name="Total 44 13" xfId="41205" xr:uid="{00000000-0005-0000-0000-000026340000}"/>
    <cellStyle name="Total 44 13 2" xfId="41206" xr:uid="{00000000-0005-0000-0000-000027340000}"/>
    <cellStyle name="Total 44 13 3" xfId="41207" xr:uid="{00000000-0005-0000-0000-000028340000}"/>
    <cellStyle name="Total 44 14" xfId="41208" xr:uid="{00000000-0005-0000-0000-000029340000}"/>
    <cellStyle name="Total 44 14 2" xfId="41209" xr:uid="{00000000-0005-0000-0000-00002A340000}"/>
    <cellStyle name="Total 44 14 3" xfId="41210" xr:uid="{00000000-0005-0000-0000-00002B340000}"/>
    <cellStyle name="Total 44 15" xfId="41211" xr:uid="{00000000-0005-0000-0000-00002C340000}"/>
    <cellStyle name="Total 44 15 2" xfId="41212" xr:uid="{00000000-0005-0000-0000-00002D340000}"/>
    <cellStyle name="Total 44 15 3" xfId="41213" xr:uid="{00000000-0005-0000-0000-00002E340000}"/>
    <cellStyle name="Total 44 16" xfId="41214" xr:uid="{00000000-0005-0000-0000-00002F340000}"/>
    <cellStyle name="Total 44 16 2" xfId="41215" xr:uid="{00000000-0005-0000-0000-000030340000}"/>
    <cellStyle name="Total 44 16 3" xfId="41216" xr:uid="{00000000-0005-0000-0000-000031340000}"/>
    <cellStyle name="Total 44 17" xfId="41217" xr:uid="{00000000-0005-0000-0000-000032340000}"/>
    <cellStyle name="Total 44 17 2" xfId="41218" xr:uid="{00000000-0005-0000-0000-000033340000}"/>
    <cellStyle name="Total 44 17 3" xfId="41219" xr:uid="{00000000-0005-0000-0000-000034340000}"/>
    <cellStyle name="Total 44 18" xfId="41220" xr:uid="{00000000-0005-0000-0000-000035340000}"/>
    <cellStyle name="Total 44 2" xfId="41221" xr:uid="{00000000-0005-0000-0000-000036340000}"/>
    <cellStyle name="Total 44 2 2" xfId="41222" xr:uid="{00000000-0005-0000-0000-000037340000}"/>
    <cellStyle name="Total 44 2 3" xfId="41223" xr:uid="{00000000-0005-0000-0000-000038340000}"/>
    <cellStyle name="Total 44 3" xfId="41224" xr:uid="{00000000-0005-0000-0000-000039340000}"/>
    <cellStyle name="Total 44 3 2" xfId="41225" xr:uid="{00000000-0005-0000-0000-00003A340000}"/>
    <cellStyle name="Total 44 3 3" xfId="41226" xr:uid="{00000000-0005-0000-0000-00003B340000}"/>
    <cellStyle name="Total 44 4" xfId="41227" xr:uid="{00000000-0005-0000-0000-00003C340000}"/>
    <cellStyle name="Total 44 4 2" xfId="41228" xr:uid="{00000000-0005-0000-0000-00003D340000}"/>
    <cellStyle name="Total 44 4 3" xfId="41229" xr:uid="{00000000-0005-0000-0000-00003E340000}"/>
    <cellStyle name="Total 44 5" xfId="41230" xr:uid="{00000000-0005-0000-0000-00003F340000}"/>
    <cellStyle name="Total 44 5 2" xfId="41231" xr:uid="{00000000-0005-0000-0000-000040340000}"/>
    <cellStyle name="Total 44 5 3" xfId="41232" xr:uid="{00000000-0005-0000-0000-000041340000}"/>
    <cellStyle name="Total 44 6" xfId="41233" xr:uid="{00000000-0005-0000-0000-000042340000}"/>
    <cellStyle name="Total 44 6 2" xfId="41234" xr:uid="{00000000-0005-0000-0000-000043340000}"/>
    <cellStyle name="Total 44 6 3" xfId="41235" xr:uid="{00000000-0005-0000-0000-000044340000}"/>
    <cellStyle name="Total 44 7" xfId="41236" xr:uid="{00000000-0005-0000-0000-000045340000}"/>
    <cellStyle name="Total 44 7 2" xfId="41237" xr:uid="{00000000-0005-0000-0000-000046340000}"/>
    <cellStyle name="Total 44 7 3" xfId="41238" xr:uid="{00000000-0005-0000-0000-000047340000}"/>
    <cellStyle name="Total 44 8" xfId="41239" xr:uid="{00000000-0005-0000-0000-000048340000}"/>
    <cellStyle name="Total 44 8 2" xfId="41240" xr:uid="{00000000-0005-0000-0000-000049340000}"/>
    <cellStyle name="Total 44 8 3" xfId="41241" xr:uid="{00000000-0005-0000-0000-00004A340000}"/>
    <cellStyle name="Total 44 9" xfId="41242" xr:uid="{00000000-0005-0000-0000-00004B340000}"/>
    <cellStyle name="Total 44 9 2" xfId="41243" xr:uid="{00000000-0005-0000-0000-00004C340000}"/>
    <cellStyle name="Total 44 9 3" xfId="41244" xr:uid="{00000000-0005-0000-0000-00004D340000}"/>
    <cellStyle name="Total 45" xfId="41245" xr:uid="{00000000-0005-0000-0000-00004E340000}"/>
    <cellStyle name="Total 45 10" xfId="41246" xr:uid="{00000000-0005-0000-0000-00004F340000}"/>
    <cellStyle name="Total 45 10 2" xfId="41247" xr:uid="{00000000-0005-0000-0000-000050340000}"/>
    <cellStyle name="Total 45 10 3" xfId="41248" xr:uid="{00000000-0005-0000-0000-000051340000}"/>
    <cellStyle name="Total 45 11" xfId="41249" xr:uid="{00000000-0005-0000-0000-000052340000}"/>
    <cellStyle name="Total 45 11 2" xfId="41250" xr:uid="{00000000-0005-0000-0000-000053340000}"/>
    <cellStyle name="Total 45 11 3" xfId="41251" xr:uid="{00000000-0005-0000-0000-000054340000}"/>
    <cellStyle name="Total 45 12" xfId="41252" xr:uid="{00000000-0005-0000-0000-000055340000}"/>
    <cellStyle name="Total 45 12 2" xfId="41253" xr:uid="{00000000-0005-0000-0000-000056340000}"/>
    <cellStyle name="Total 45 12 3" xfId="41254" xr:uid="{00000000-0005-0000-0000-000057340000}"/>
    <cellStyle name="Total 45 13" xfId="41255" xr:uid="{00000000-0005-0000-0000-000058340000}"/>
    <cellStyle name="Total 45 13 2" xfId="41256" xr:uid="{00000000-0005-0000-0000-000059340000}"/>
    <cellStyle name="Total 45 13 3" xfId="41257" xr:uid="{00000000-0005-0000-0000-00005A340000}"/>
    <cellStyle name="Total 45 14" xfId="41258" xr:uid="{00000000-0005-0000-0000-00005B340000}"/>
    <cellStyle name="Total 45 14 2" xfId="41259" xr:uid="{00000000-0005-0000-0000-00005C340000}"/>
    <cellStyle name="Total 45 14 3" xfId="41260" xr:uid="{00000000-0005-0000-0000-00005D340000}"/>
    <cellStyle name="Total 45 15" xfId="41261" xr:uid="{00000000-0005-0000-0000-00005E340000}"/>
    <cellStyle name="Total 45 15 2" xfId="41262" xr:uid="{00000000-0005-0000-0000-00005F340000}"/>
    <cellStyle name="Total 45 15 3" xfId="41263" xr:uid="{00000000-0005-0000-0000-000060340000}"/>
    <cellStyle name="Total 45 16" xfId="41264" xr:uid="{00000000-0005-0000-0000-000061340000}"/>
    <cellStyle name="Total 45 16 2" xfId="41265" xr:uid="{00000000-0005-0000-0000-000062340000}"/>
    <cellStyle name="Total 45 16 3" xfId="41266" xr:uid="{00000000-0005-0000-0000-000063340000}"/>
    <cellStyle name="Total 45 17" xfId="41267" xr:uid="{00000000-0005-0000-0000-000064340000}"/>
    <cellStyle name="Total 45 17 2" xfId="41268" xr:uid="{00000000-0005-0000-0000-000065340000}"/>
    <cellStyle name="Total 45 17 3" xfId="41269" xr:uid="{00000000-0005-0000-0000-000066340000}"/>
    <cellStyle name="Total 45 18" xfId="41270" xr:uid="{00000000-0005-0000-0000-000067340000}"/>
    <cellStyle name="Total 45 2" xfId="41271" xr:uid="{00000000-0005-0000-0000-000068340000}"/>
    <cellStyle name="Total 45 2 2" xfId="41272" xr:uid="{00000000-0005-0000-0000-000069340000}"/>
    <cellStyle name="Total 45 2 3" xfId="41273" xr:uid="{00000000-0005-0000-0000-00006A340000}"/>
    <cellStyle name="Total 45 3" xfId="41274" xr:uid="{00000000-0005-0000-0000-00006B340000}"/>
    <cellStyle name="Total 45 3 2" xfId="41275" xr:uid="{00000000-0005-0000-0000-00006C340000}"/>
    <cellStyle name="Total 45 3 3" xfId="41276" xr:uid="{00000000-0005-0000-0000-00006D340000}"/>
    <cellStyle name="Total 45 4" xfId="41277" xr:uid="{00000000-0005-0000-0000-00006E340000}"/>
    <cellStyle name="Total 45 4 2" xfId="41278" xr:uid="{00000000-0005-0000-0000-00006F340000}"/>
    <cellStyle name="Total 45 4 3" xfId="41279" xr:uid="{00000000-0005-0000-0000-000070340000}"/>
    <cellStyle name="Total 45 5" xfId="41280" xr:uid="{00000000-0005-0000-0000-000071340000}"/>
    <cellStyle name="Total 45 5 2" xfId="41281" xr:uid="{00000000-0005-0000-0000-000072340000}"/>
    <cellStyle name="Total 45 5 3" xfId="41282" xr:uid="{00000000-0005-0000-0000-000073340000}"/>
    <cellStyle name="Total 45 6" xfId="41283" xr:uid="{00000000-0005-0000-0000-000074340000}"/>
    <cellStyle name="Total 45 6 2" xfId="41284" xr:uid="{00000000-0005-0000-0000-000075340000}"/>
    <cellStyle name="Total 45 6 3" xfId="41285" xr:uid="{00000000-0005-0000-0000-000076340000}"/>
    <cellStyle name="Total 45 7" xfId="41286" xr:uid="{00000000-0005-0000-0000-000077340000}"/>
    <cellStyle name="Total 45 7 2" xfId="41287" xr:uid="{00000000-0005-0000-0000-000078340000}"/>
    <cellStyle name="Total 45 7 3" xfId="41288" xr:uid="{00000000-0005-0000-0000-000079340000}"/>
    <cellStyle name="Total 45 8" xfId="41289" xr:uid="{00000000-0005-0000-0000-00007A340000}"/>
    <cellStyle name="Total 45 8 2" xfId="41290" xr:uid="{00000000-0005-0000-0000-00007B340000}"/>
    <cellStyle name="Total 45 8 3" xfId="41291" xr:uid="{00000000-0005-0000-0000-00007C340000}"/>
    <cellStyle name="Total 45 9" xfId="41292" xr:uid="{00000000-0005-0000-0000-00007D340000}"/>
    <cellStyle name="Total 45 9 2" xfId="41293" xr:uid="{00000000-0005-0000-0000-00007E340000}"/>
    <cellStyle name="Total 45 9 3" xfId="41294" xr:uid="{00000000-0005-0000-0000-00007F340000}"/>
    <cellStyle name="Total 46" xfId="41295" xr:uid="{00000000-0005-0000-0000-000080340000}"/>
    <cellStyle name="Total 46 10" xfId="41296" xr:uid="{00000000-0005-0000-0000-000081340000}"/>
    <cellStyle name="Total 46 10 2" xfId="41297" xr:uid="{00000000-0005-0000-0000-000082340000}"/>
    <cellStyle name="Total 46 10 3" xfId="41298" xr:uid="{00000000-0005-0000-0000-000083340000}"/>
    <cellStyle name="Total 46 11" xfId="41299" xr:uid="{00000000-0005-0000-0000-000084340000}"/>
    <cellStyle name="Total 46 11 2" xfId="41300" xr:uid="{00000000-0005-0000-0000-000085340000}"/>
    <cellStyle name="Total 46 11 3" xfId="41301" xr:uid="{00000000-0005-0000-0000-000086340000}"/>
    <cellStyle name="Total 46 12" xfId="41302" xr:uid="{00000000-0005-0000-0000-000087340000}"/>
    <cellStyle name="Total 46 12 2" xfId="41303" xr:uid="{00000000-0005-0000-0000-000088340000}"/>
    <cellStyle name="Total 46 12 3" xfId="41304" xr:uid="{00000000-0005-0000-0000-000089340000}"/>
    <cellStyle name="Total 46 13" xfId="41305" xr:uid="{00000000-0005-0000-0000-00008A340000}"/>
    <cellStyle name="Total 46 13 2" xfId="41306" xr:uid="{00000000-0005-0000-0000-00008B340000}"/>
    <cellStyle name="Total 46 13 3" xfId="41307" xr:uid="{00000000-0005-0000-0000-00008C340000}"/>
    <cellStyle name="Total 46 14" xfId="41308" xr:uid="{00000000-0005-0000-0000-00008D340000}"/>
    <cellStyle name="Total 46 14 2" xfId="41309" xr:uid="{00000000-0005-0000-0000-00008E340000}"/>
    <cellStyle name="Total 46 14 3" xfId="41310" xr:uid="{00000000-0005-0000-0000-00008F340000}"/>
    <cellStyle name="Total 46 15" xfId="41311" xr:uid="{00000000-0005-0000-0000-000090340000}"/>
    <cellStyle name="Total 46 15 2" xfId="41312" xr:uid="{00000000-0005-0000-0000-000091340000}"/>
    <cellStyle name="Total 46 15 3" xfId="41313" xr:uid="{00000000-0005-0000-0000-000092340000}"/>
    <cellStyle name="Total 46 16" xfId="41314" xr:uid="{00000000-0005-0000-0000-000093340000}"/>
    <cellStyle name="Total 46 16 2" xfId="41315" xr:uid="{00000000-0005-0000-0000-000094340000}"/>
    <cellStyle name="Total 46 16 3" xfId="41316" xr:uid="{00000000-0005-0000-0000-000095340000}"/>
    <cellStyle name="Total 46 17" xfId="41317" xr:uid="{00000000-0005-0000-0000-000096340000}"/>
    <cellStyle name="Total 46 17 2" xfId="41318" xr:uid="{00000000-0005-0000-0000-000097340000}"/>
    <cellStyle name="Total 46 17 3" xfId="41319" xr:uid="{00000000-0005-0000-0000-000098340000}"/>
    <cellStyle name="Total 46 18" xfId="41320" xr:uid="{00000000-0005-0000-0000-000099340000}"/>
    <cellStyle name="Total 46 2" xfId="41321" xr:uid="{00000000-0005-0000-0000-00009A340000}"/>
    <cellStyle name="Total 46 2 2" xfId="41322" xr:uid="{00000000-0005-0000-0000-00009B340000}"/>
    <cellStyle name="Total 46 2 3" xfId="41323" xr:uid="{00000000-0005-0000-0000-00009C340000}"/>
    <cellStyle name="Total 46 3" xfId="41324" xr:uid="{00000000-0005-0000-0000-00009D340000}"/>
    <cellStyle name="Total 46 3 2" xfId="41325" xr:uid="{00000000-0005-0000-0000-00009E340000}"/>
    <cellStyle name="Total 46 3 3" xfId="41326" xr:uid="{00000000-0005-0000-0000-00009F340000}"/>
    <cellStyle name="Total 46 4" xfId="41327" xr:uid="{00000000-0005-0000-0000-0000A0340000}"/>
    <cellStyle name="Total 46 4 2" xfId="41328" xr:uid="{00000000-0005-0000-0000-0000A1340000}"/>
    <cellStyle name="Total 46 4 3" xfId="41329" xr:uid="{00000000-0005-0000-0000-0000A2340000}"/>
    <cellStyle name="Total 46 5" xfId="41330" xr:uid="{00000000-0005-0000-0000-0000A3340000}"/>
    <cellStyle name="Total 46 5 2" xfId="41331" xr:uid="{00000000-0005-0000-0000-0000A4340000}"/>
    <cellStyle name="Total 46 5 3" xfId="41332" xr:uid="{00000000-0005-0000-0000-0000A5340000}"/>
    <cellStyle name="Total 46 6" xfId="41333" xr:uid="{00000000-0005-0000-0000-0000A6340000}"/>
    <cellStyle name="Total 46 6 2" xfId="41334" xr:uid="{00000000-0005-0000-0000-0000A7340000}"/>
    <cellStyle name="Total 46 6 3" xfId="41335" xr:uid="{00000000-0005-0000-0000-0000A8340000}"/>
    <cellStyle name="Total 46 7" xfId="41336" xr:uid="{00000000-0005-0000-0000-0000A9340000}"/>
    <cellStyle name="Total 46 7 2" xfId="41337" xr:uid="{00000000-0005-0000-0000-0000AA340000}"/>
    <cellStyle name="Total 46 7 3" xfId="41338" xr:uid="{00000000-0005-0000-0000-0000AB340000}"/>
    <cellStyle name="Total 46 8" xfId="41339" xr:uid="{00000000-0005-0000-0000-0000AC340000}"/>
    <cellStyle name="Total 46 8 2" xfId="41340" xr:uid="{00000000-0005-0000-0000-0000AD340000}"/>
    <cellStyle name="Total 46 8 3" xfId="41341" xr:uid="{00000000-0005-0000-0000-0000AE340000}"/>
    <cellStyle name="Total 46 9" xfId="41342" xr:uid="{00000000-0005-0000-0000-0000AF340000}"/>
    <cellStyle name="Total 46 9 2" xfId="41343" xr:uid="{00000000-0005-0000-0000-0000B0340000}"/>
    <cellStyle name="Total 46 9 3" xfId="41344" xr:uid="{00000000-0005-0000-0000-0000B1340000}"/>
    <cellStyle name="Total 47" xfId="41345" xr:uid="{00000000-0005-0000-0000-0000B2340000}"/>
    <cellStyle name="Total 47 10" xfId="41346" xr:uid="{00000000-0005-0000-0000-0000B3340000}"/>
    <cellStyle name="Total 47 10 2" xfId="41347" xr:uid="{00000000-0005-0000-0000-0000B4340000}"/>
    <cellStyle name="Total 47 10 3" xfId="41348" xr:uid="{00000000-0005-0000-0000-0000B5340000}"/>
    <cellStyle name="Total 47 11" xfId="41349" xr:uid="{00000000-0005-0000-0000-0000B6340000}"/>
    <cellStyle name="Total 47 11 2" xfId="41350" xr:uid="{00000000-0005-0000-0000-0000B7340000}"/>
    <cellStyle name="Total 47 11 3" xfId="41351" xr:uid="{00000000-0005-0000-0000-0000B8340000}"/>
    <cellStyle name="Total 47 12" xfId="41352" xr:uid="{00000000-0005-0000-0000-0000B9340000}"/>
    <cellStyle name="Total 47 12 2" xfId="41353" xr:uid="{00000000-0005-0000-0000-0000BA340000}"/>
    <cellStyle name="Total 47 12 3" xfId="41354" xr:uid="{00000000-0005-0000-0000-0000BB340000}"/>
    <cellStyle name="Total 47 13" xfId="41355" xr:uid="{00000000-0005-0000-0000-0000BC340000}"/>
    <cellStyle name="Total 47 13 2" xfId="41356" xr:uid="{00000000-0005-0000-0000-0000BD340000}"/>
    <cellStyle name="Total 47 13 3" xfId="41357" xr:uid="{00000000-0005-0000-0000-0000BE340000}"/>
    <cellStyle name="Total 47 14" xfId="41358" xr:uid="{00000000-0005-0000-0000-0000BF340000}"/>
    <cellStyle name="Total 47 14 2" xfId="41359" xr:uid="{00000000-0005-0000-0000-0000C0340000}"/>
    <cellStyle name="Total 47 14 3" xfId="41360" xr:uid="{00000000-0005-0000-0000-0000C1340000}"/>
    <cellStyle name="Total 47 15" xfId="41361" xr:uid="{00000000-0005-0000-0000-0000C2340000}"/>
    <cellStyle name="Total 47 15 2" xfId="41362" xr:uid="{00000000-0005-0000-0000-0000C3340000}"/>
    <cellStyle name="Total 47 15 3" xfId="41363" xr:uid="{00000000-0005-0000-0000-0000C4340000}"/>
    <cellStyle name="Total 47 16" xfId="41364" xr:uid="{00000000-0005-0000-0000-0000C5340000}"/>
    <cellStyle name="Total 47 16 2" xfId="41365" xr:uid="{00000000-0005-0000-0000-0000C6340000}"/>
    <cellStyle name="Total 47 16 3" xfId="41366" xr:uid="{00000000-0005-0000-0000-0000C7340000}"/>
    <cellStyle name="Total 47 17" xfId="41367" xr:uid="{00000000-0005-0000-0000-0000C8340000}"/>
    <cellStyle name="Total 47 17 2" xfId="41368" xr:uid="{00000000-0005-0000-0000-0000C9340000}"/>
    <cellStyle name="Total 47 17 3" xfId="41369" xr:uid="{00000000-0005-0000-0000-0000CA340000}"/>
    <cellStyle name="Total 47 18" xfId="41370" xr:uid="{00000000-0005-0000-0000-0000CB340000}"/>
    <cellStyle name="Total 47 2" xfId="41371" xr:uid="{00000000-0005-0000-0000-0000CC340000}"/>
    <cellStyle name="Total 47 2 2" xfId="41372" xr:uid="{00000000-0005-0000-0000-0000CD340000}"/>
    <cellStyle name="Total 47 2 3" xfId="41373" xr:uid="{00000000-0005-0000-0000-0000CE340000}"/>
    <cellStyle name="Total 47 3" xfId="41374" xr:uid="{00000000-0005-0000-0000-0000CF340000}"/>
    <cellStyle name="Total 47 3 2" xfId="41375" xr:uid="{00000000-0005-0000-0000-0000D0340000}"/>
    <cellStyle name="Total 47 3 3" xfId="41376" xr:uid="{00000000-0005-0000-0000-0000D1340000}"/>
    <cellStyle name="Total 47 4" xfId="41377" xr:uid="{00000000-0005-0000-0000-0000D2340000}"/>
    <cellStyle name="Total 47 4 2" xfId="41378" xr:uid="{00000000-0005-0000-0000-0000D3340000}"/>
    <cellStyle name="Total 47 4 3" xfId="41379" xr:uid="{00000000-0005-0000-0000-0000D4340000}"/>
    <cellStyle name="Total 47 5" xfId="41380" xr:uid="{00000000-0005-0000-0000-0000D5340000}"/>
    <cellStyle name="Total 47 5 2" xfId="41381" xr:uid="{00000000-0005-0000-0000-0000D6340000}"/>
    <cellStyle name="Total 47 5 3" xfId="41382" xr:uid="{00000000-0005-0000-0000-0000D7340000}"/>
    <cellStyle name="Total 47 6" xfId="41383" xr:uid="{00000000-0005-0000-0000-0000D8340000}"/>
    <cellStyle name="Total 47 6 2" xfId="41384" xr:uid="{00000000-0005-0000-0000-0000D9340000}"/>
    <cellStyle name="Total 47 6 3" xfId="41385" xr:uid="{00000000-0005-0000-0000-0000DA340000}"/>
    <cellStyle name="Total 47 7" xfId="41386" xr:uid="{00000000-0005-0000-0000-0000DB340000}"/>
    <cellStyle name="Total 47 7 2" xfId="41387" xr:uid="{00000000-0005-0000-0000-0000DC340000}"/>
    <cellStyle name="Total 47 7 3" xfId="41388" xr:uid="{00000000-0005-0000-0000-0000DD340000}"/>
    <cellStyle name="Total 47 8" xfId="41389" xr:uid="{00000000-0005-0000-0000-0000DE340000}"/>
    <cellStyle name="Total 47 8 2" xfId="41390" xr:uid="{00000000-0005-0000-0000-0000DF340000}"/>
    <cellStyle name="Total 47 8 3" xfId="41391" xr:uid="{00000000-0005-0000-0000-0000E0340000}"/>
    <cellStyle name="Total 47 9" xfId="41392" xr:uid="{00000000-0005-0000-0000-0000E1340000}"/>
    <cellStyle name="Total 47 9 2" xfId="41393" xr:uid="{00000000-0005-0000-0000-0000E2340000}"/>
    <cellStyle name="Total 47 9 3" xfId="41394" xr:uid="{00000000-0005-0000-0000-0000E3340000}"/>
    <cellStyle name="Total 48" xfId="41395" xr:uid="{00000000-0005-0000-0000-0000E4340000}"/>
    <cellStyle name="Total 48 10" xfId="41396" xr:uid="{00000000-0005-0000-0000-0000E5340000}"/>
    <cellStyle name="Total 48 10 2" xfId="41397" xr:uid="{00000000-0005-0000-0000-0000E6340000}"/>
    <cellStyle name="Total 48 10 3" xfId="41398" xr:uid="{00000000-0005-0000-0000-0000E7340000}"/>
    <cellStyle name="Total 48 11" xfId="41399" xr:uid="{00000000-0005-0000-0000-0000E8340000}"/>
    <cellStyle name="Total 48 11 2" xfId="41400" xr:uid="{00000000-0005-0000-0000-0000E9340000}"/>
    <cellStyle name="Total 48 11 3" xfId="41401" xr:uid="{00000000-0005-0000-0000-0000EA340000}"/>
    <cellStyle name="Total 48 12" xfId="41402" xr:uid="{00000000-0005-0000-0000-0000EB340000}"/>
    <cellStyle name="Total 48 12 2" xfId="41403" xr:uid="{00000000-0005-0000-0000-0000EC340000}"/>
    <cellStyle name="Total 48 12 3" xfId="41404" xr:uid="{00000000-0005-0000-0000-0000ED340000}"/>
    <cellStyle name="Total 48 13" xfId="41405" xr:uid="{00000000-0005-0000-0000-0000EE340000}"/>
    <cellStyle name="Total 48 13 2" xfId="41406" xr:uid="{00000000-0005-0000-0000-0000EF340000}"/>
    <cellStyle name="Total 48 13 3" xfId="41407" xr:uid="{00000000-0005-0000-0000-0000F0340000}"/>
    <cellStyle name="Total 48 14" xfId="41408" xr:uid="{00000000-0005-0000-0000-0000F1340000}"/>
    <cellStyle name="Total 48 14 2" xfId="41409" xr:uid="{00000000-0005-0000-0000-0000F2340000}"/>
    <cellStyle name="Total 48 14 3" xfId="41410" xr:uid="{00000000-0005-0000-0000-0000F3340000}"/>
    <cellStyle name="Total 48 15" xfId="41411" xr:uid="{00000000-0005-0000-0000-0000F4340000}"/>
    <cellStyle name="Total 48 15 2" xfId="41412" xr:uid="{00000000-0005-0000-0000-0000F5340000}"/>
    <cellStyle name="Total 48 15 3" xfId="41413" xr:uid="{00000000-0005-0000-0000-0000F6340000}"/>
    <cellStyle name="Total 48 16" xfId="41414" xr:uid="{00000000-0005-0000-0000-0000F7340000}"/>
    <cellStyle name="Total 48 16 2" xfId="41415" xr:uid="{00000000-0005-0000-0000-0000F8340000}"/>
    <cellStyle name="Total 48 16 3" xfId="41416" xr:uid="{00000000-0005-0000-0000-0000F9340000}"/>
    <cellStyle name="Total 48 17" xfId="41417" xr:uid="{00000000-0005-0000-0000-0000FA340000}"/>
    <cellStyle name="Total 48 17 2" xfId="41418" xr:uid="{00000000-0005-0000-0000-0000FB340000}"/>
    <cellStyle name="Total 48 17 3" xfId="41419" xr:uid="{00000000-0005-0000-0000-0000FC340000}"/>
    <cellStyle name="Total 48 18" xfId="41420" xr:uid="{00000000-0005-0000-0000-0000FD340000}"/>
    <cellStyle name="Total 48 2" xfId="41421" xr:uid="{00000000-0005-0000-0000-0000FE340000}"/>
    <cellStyle name="Total 48 2 2" xfId="41422" xr:uid="{00000000-0005-0000-0000-0000FF340000}"/>
    <cellStyle name="Total 48 2 3" xfId="41423" xr:uid="{00000000-0005-0000-0000-000000350000}"/>
    <cellStyle name="Total 48 3" xfId="41424" xr:uid="{00000000-0005-0000-0000-000001350000}"/>
    <cellStyle name="Total 48 3 2" xfId="41425" xr:uid="{00000000-0005-0000-0000-000002350000}"/>
    <cellStyle name="Total 48 3 3" xfId="41426" xr:uid="{00000000-0005-0000-0000-000003350000}"/>
    <cellStyle name="Total 48 4" xfId="41427" xr:uid="{00000000-0005-0000-0000-000004350000}"/>
    <cellStyle name="Total 48 4 2" xfId="41428" xr:uid="{00000000-0005-0000-0000-000005350000}"/>
    <cellStyle name="Total 48 4 3" xfId="41429" xr:uid="{00000000-0005-0000-0000-000006350000}"/>
    <cellStyle name="Total 48 5" xfId="41430" xr:uid="{00000000-0005-0000-0000-000007350000}"/>
    <cellStyle name="Total 48 5 2" xfId="41431" xr:uid="{00000000-0005-0000-0000-000008350000}"/>
    <cellStyle name="Total 48 5 3" xfId="41432" xr:uid="{00000000-0005-0000-0000-000009350000}"/>
    <cellStyle name="Total 48 6" xfId="41433" xr:uid="{00000000-0005-0000-0000-00000A350000}"/>
    <cellStyle name="Total 48 6 2" xfId="41434" xr:uid="{00000000-0005-0000-0000-00000B350000}"/>
    <cellStyle name="Total 48 6 3" xfId="41435" xr:uid="{00000000-0005-0000-0000-00000C350000}"/>
    <cellStyle name="Total 48 7" xfId="41436" xr:uid="{00000000-0005-0000-0000-00000D350000}"/>
    <cellStyle name="Total 48 7 2" xfId="41437" xr:uid="{00000000-0005-0000-0000-00000E350000}"/>
    <cellStyle name="Total 48 7 3" xfId="41438" xr:uid="{00000000-0005-0000-0000-00000F350000}"/>
    <cellStyle name="Total 48 8" xfId="41439" xr:uid="{00000000-0005-0000-0000-000010350000}"/>
    <cellStyle name="Total 48 8 2" xfId="41440" xr:uid="{00000000-0005-0000-0000-000011350000}"/>
    <cellStyle name="Total 48 8 3" xfId="41441" xr:uid="{00000000-0005-0000-0000-000012350000}"/>
    <cellStyle name="Total 48 9" xfId="41442" xr:uid="{00000000-0005-0000-0000-000013350000}"/>
    <cellStyle name="Total 48 9 2" xfId="41443" xr:uid="{00000000-0005-0000-0000-000014350000}"/>
    <cellStyle name="Total 48 9 3" xfId="41444" xr:uid="{00000000-0005-0000-0000-000015350000}"/>
    <cellStyle name="Total 49" xfId="41445" xr:uid="{00000000-0005-0000-0000-000016350000}"/>
    <cellStyle name="Total 49 10" xfId="41446" xr:uid="{00000000-0005-0000-0000-000017350000}"/>
    <cellStyle name="Total 49 10 2" xfId="41447" xr:uid="{00000000-0005-0000-0000-000018350000}"/>
    <cellStyle name="Total 49 10 3" xfId="41448" xr:uid="{00000000-0005-0000-0000-000019350000}"/>
    <cellStyle name="Total 49 11" xfId="41449" xr:uid="{00000000-0005-0000-0000-00001A350000}"/>
    <cellStyle name="Total 49 11 2" xfId="41450" xr:uid="{00000000-0005-0000-0000-00001B350000}"/>
    <cellStyle name="Total 49 11 3" xfId="41451" xr:uid="{00000000-0005-0000-0000-00001C350000}"/>
    <cellStyle name="Total 49 12" xfId="41452" xr:uid="{00000000-0005-0000-0000-00001D350000}"/>
    <cellStyle name="Total 49 12 2" xfId="41453" xr:uid="{00000000-0005-0000-0000-00001E350000}"/>
    <cellStyle name="Total 49 12 3" xfId="41454" xr:uid="{00000000-0005-0000-0000-00001F350000}"/>
    <cellStyle name="Total 49 13" xfId="41455" xr:uid="{00000000-0005-0000-0000-000020350000}"/>
    <cellStyle name="Total 49 13 2" xfId="41456" xr:uid="{00000000-0005-0000-0000-000021350000}"/>
    <cellStyle name="Total 49 13 3" xfId="41457" xr:uid="{00000000-0005-0000-0000-000022350000}"/>
    <cellStyle name="Total 49 14" xfId="41458" xr:uid="{00000000-0005-0000-0000-000023350000}"/>
    <cellStyle name="Total 49 14 2" xfId="41459" xr:uid="{00000000-0005-0000-0000-000024350000}"/>
    <cellStyle name="Total 49 14 3" xfId="41460" xr:uid="{00000000-0005-0000-0000-000025350000}"/>
    <cellStyle name="Total 49 15" xfId="41461" xr:uid="{00000000-0005-0000-0000-000026350000}"/>
    <cellStyle name="Total 49 15 2" xfId="41462" xr:uid="{00000000-0005-0000-0000-000027350000}"/>
    <cellStyle name="Total 49 15 3" xfId="41463" xr:uid="{00000000-0005-0000-0000-000028350000}"/>
    <cellStyle name="Total 49 16" xfId="41464" xr:uid="{00000000-0005-0000-0000-000029350000}"/>
    <cellStyle name="Total 49 16 2" xfId="41465" xr:uid="{00000000-0005-0000-0000-00002A350000}"/>
    <cellStyle name="Total 49 16 3" xfId="41466" xr:uid="{00000000-0005-0000-0000-00002B350000}"/>
    <cellStyle name="Total 49 17" xfId="41467" xr:uid="{00000000-0005-0000-0000-00002C350000}"/>
    <cellStyle name="Total 49 17 2" xfId="41468" xr:uid="{00000000-0005-0000-0000-00002D350000}"/>
    <cellStyle name="Total 49 17 3" xfId="41469" xr:uid="{00000000-0005-0000-0000-00002E350000}"/>
    <cellStyle name="Total 49 18" xfId="41470" xr:uid="{00000000-0005-0000-0000-00002F350000}"/>
    <cellStyle name="Total 49 2" xfId="41471" xr:uid="{00000000-0005-0000-0000-000030350000}"/>
    <cellStyle name="Total 49 2 2" xfId="41472" xr:uid="{00000000-0005-0000-0000-000031350000}"/>
    <cellStyle name="Total 49 2 3" xfId="41473" xr:uid="{00000000-0005-0000-0000-000032350000}"/>
    <cellStyle name="Total 49 3" xfId="41474" xr:uid="{00000000-0005-0000-0000-000033350000}"/>
    <cellStyle name="Total 49 3 2" xfId="41475" xr:uid="{00000000-0005-0000-0000-000034350000}"/>
    <cellStyle name="Total 49 3 3" xfId="41476" xr:uid="{00000000-0005-0000-0000-000035350000}"/>
    <cellStyle name="Total 49 4" xfId="41477" xr:uid="{00000000-0005-0000-0000-000036350000}"/>
    <cellStyle name="Total 49 4 2" xfId="41478" xr:uid="{00000000-0005-0000-0000-000037350000}"/>
    <cellStyle name="Total 49 4 3" xfId="41479" xr:uid="{00000000-0005-0000-0000-000038350000}"/>
    <cellStyle name="Total 49 5" xfId="41480" xr:uid="{00000000-0005-0000-0000-000039350000}"/>
    <cellStyle name="Total 49 5 2" xfId="41481" xr:uid="{00000000-0005-0000-0000-00003A350000}"/>
    <cellStyle name="Total 49 5 3" xfId="41482" xr:uid="{00000000-0005-0000-0000-00003B350000}"/>
    <cellStyle name="Total 49 6" xfId="41483" xr:uid="{00000000-0005-0000-0000-00003C350000}"/>
    <cellStyle name="Total 49 6 2" xfId="41484" xr:uid="{00000000-0005-0000-0000-00003D350000}"/>
    <cellStyle name="Total 49 6 3" xfId="41485" xr:uid="{00000000-0005-0000-0000-00003E350000}"/>
    <cellStyle name="Total 49 7" xfId="41486" xr:uid="{00000000-0005-0000-0000-00003F350000}"/>
    <cellStyle name="Total 49 7 2" xfId="41487" xr:uid="{00000000-0005-0000-0000-000040350000}"/>
    <cellStyle name="Total 49 7 3" xfId="41488" xr:uid="{00000000-0005-0000-0000-000041350000}"/>
    <cellStyle name="Total 49 8" xfId="41489" xr:uid="{00000000-0005-0000-0000-000042350000}"/>
    <cellStyle name="Total 49 8 2" xfId="41490" xr:uid="{00000000-0005-0000-0000-000043350000}"/>
    <cellStyle name="Total 49 8 3" xfId="41491" xr:uid="{00000000-0005-0000-0000-000044350000}"/>
    <cellStyle name="Total 49 9" xfId="41492" xr:uid="{00000000-0005-0000-0000-000045350000}"/>
    <cellStyle name="Total 49 9 2" xfId="41493" xr:uid="{00000000-0005-0000-0000-000046350000}"/>
    <cellStyle name="Total 49 9 3" xfId="41494" xr:uid="{00000000-0005-0000-0000-000047350000}"/>
    <cellStyle name="Total 5" xfId="7138" xr:uid="{00000000-0005-0000-0000-000048350000}"/>
    <cellStyle name="Total 5 10" xfId="41495" xr:uid="{00000000-0005-0000-0000-000049350000}"/>
    <cellStyle name="Total 5 11" xfId="41496" xr:uid="{00000000-0005-0000-0000-00004A350000}"/>
    <cellStyle name="Total 5 12" xfId="8895" xr:uid="{00000000-0005-0000-0000-00004B350000}"/>
    <cellStyle name="Total 5 2" xfId="7139" xr:uid="{00000000-0005-0000-0000-00004C350000}"/>
    <cellStyle name="Total 5 2 2" xfId="41497" xr:uid="{00000000-0005-0000-0000-00004D350000}"/>
    <cellStyle name="Total 5 3" xfId="41498" xr:uid="{00000000-0005-0000-0000-00004E350000}"/>
    <cellStyle name="Total 5 4" xfId="41499" xr:uid="{00000000-0005-0000-0000-00004F350000}"/>
    <cellStyle name="Total 5 5" xfId="41500" xr:uid="{00000000-0005-0000-0000-000050350000}"/>
    <cellStyle name="Total 5 6" xfId="41501" xr:uid="{00000000-0005-0000-0000-000051350000}"/>
    <cellStyle name="Total 5 7" xfId="41502" xr:uid="{00000000-0005-0000-0000-000052350000}"/>
    <cellStyle name="Total 5 8" xfId="41503" xr:uid="{00000000-0005-0000-0000-000053350000}"/>
    <cellStyle name="Total 5 9" xfId="41504" xr:uid="{00000000-0005-0000-0000-000054350000}"/>
    <cellStyle name="Total 50" xfId="41505" xr:uid="{00000000-0005-0000-0000-000055350000}"/>
    <cellStyle name="Total 50 10" xfId="41506" xr:uid="{00000000-0005-0000-0000-000056350000}"/>
    <cellStyle name="Total 50 10 2" xfId="41507" xr:uid="{00000000-0005-0000-0000-000057350000}"/>
    <cellStyle name="Total 50 10 3" xfId="41508" xr:uid="{00000000-0005-0000-0000-000058350000}"/>
    <cellStyle name="Total 50 11" xfId="41509" xr:uid="{00000000-0005-0000-0000-000059350000}"/>
    <cellStyle name="Total 50 11 2" xfId="41510" xr:uid="{00000000-0005-0000-0000-00005A350000}"/>
    <cellStyle name="Total 50 11 3" xfId="41511" xr:uid="{00000000-0005-0000-0000-00005B350000}"/>
    <cellStyle name="Total 50 12" xfId="41512" xr:uid="{00000000-0005-0000-0000-00005C350000}"/>
    <cellStyle name="Total 50 12 2" xfId="41513" xr:uid="{00000000-0005-0000-0000-00005D350000}"/>
    <cellStyle name="Total 50 12 3" xfId="41514" xr:uid="{00000000-0005-0000-0000-00005E350000}"/>
    <cellStyle name="Total 50 13" xfId="41515" xr:uid="{00000000-0005-0000-0000-00005F350000}"/>
    <cellStyle name="Total 50 13 2" xfId="41516" xr:uid="{00000000-0005-0000-0000-000060350000}"/>
    <cellStyle name="Total 50 13 3" xfId="41517" xr:uid="{00000000-0005-0000-0000-000061350000}"/>
    <cellStyle name="Total 50 14" xfId="41518" xr:uid="{00000000-0005-0000-0000-000062350000}"/>
    <cellStyle name="Total 50 14 2" xfId="41519" xr:uid="{00000000-0005-0000-0000-000063350000}"/>
    <cellStyle name="Total 50 14 3" xfId="41520" xr:uid="{00000000-0005-0000-0000-000064350000}"/>
    <cellStyle name="Total 50 15" xfId="41521" xr:uid="{00000000-0005-0000-0000-000065350000}"/>
    <cellStyle name="Total 50 15 2" xfId="41522" xr:uid="{00000000-0005-0000-0000-000066350000}"/>
    <cellStyle name="Total 50 15 3" xfId="41523" xr:uid="{00000000-0005-0000-0000-000067350000}"/>
    <cellStyle name="Total 50 16" xfId="41524" xr:uid="{00000000-0005-0000-0000-000068350000}"/>
    <cellStyle name="Total 50 16 2" xfId="41525" xr:uid="{00000000-0005-0000-0000-000069350000}"/>
    <cellStyle name="Total 50 16 3" xfId="41526" xr:uid="{00000000-0005-0000-0000-00006A350000}"/>
    <cellStyle name="Total 50 17" xfId="41527" xr:uid="{00000000-0005-0000-0000-00006B350000}"/>
    <cellStyle name="Total 50 17 2" xfId="41528" xr:uid="{00000000-0005-0000-0000-00006C350000}"/>
    <cellStyle name="Total 50 17 3" xfId="41529" xr:uid="{00000000-0005-0000-0000-00006D350000}"/>
    <cellStyle name="Total 50 18" xfId="41530" xr:uid="{00000000-0005-0000-0000-00006E350000}"/>
    <cellStyle name="Total 50 2" xfId="41531" xr:uid="{00000000-0005-0000-0000-00006F350000}"/>
    <cellStyle name="Total 50 2 2" xfId="41532" xr:uid="{00000000-0005-0000-0000-000070350000}"/>
    <cellStyle name="Total 50 2 3" xfId="41533" xr:uid="{00000000-0005-0000-0000-000071350000}"/>
    <cellStyle name="Total 50 3" xfId="41534" xr:uid="{00000000-0005-0000-0000-000072350000}"/>
    <cellStyle name="Total 50 3 2" xfId="41535" xr:uid="{00000000-0005-0000-0000-000073350000}"/>
    <cellStyle name="Total 50 3 3" xfId="41536" xr:uid="{00000000-0005-0000-0000-000074350000}"/>
    <cellStyle name="Total 50 4" xfId="41537" xr:uid="{00000000-0005-0000-0000-000075350000}"/>
    <cellStyle name="Total 50 4 2" xfId="41538" xr:uid="{00000000-0005-0000-0000-000076350000}"/>
    <cellStyle name="Total 50 4 3" xfId="41539" xr:uid="{00000000-0005-0000-0000-000077350000}"/>
    <cellStyle name="Total 50 5" xfId="41540" xr:uid="{00000000-0005-0000-0000-000078350000}"/>
    <cellStyle name="Total 50 5 2" xfId="41541" xr:uid="{00000000-0005-0000-0000-000079350000}"/>
    <cellStyle name="Total 50 5 3" xfId="41542" xr:uid="{00000000-0005-0000-0000-00007A350000}"/>
    <cellStyle name="Total 50 6" xfId="41543" xr:uid="{00000000-0005-0000-0000-00007B350000}"/>
    <cellStyle name="Total 50 6 2" xfId="41544" xr:uid="{00000000-0005-0000-0000-00007C350000}"/>
    <cellStyle name="Total 50 6 3" xfId="41545" xr:uid="{00000000-0005-0000-0000-00007D350000}"/>
    <cellStyle name="Total 50 7" xfId="41546" xr:uid="{00000000-0005-0000-0000-00007E350000}"/>
    <cellStyle name="Total 50 7 2" xfId="41547" xr:uid="{00000000-0005-0000-0000-00007F350000}"/>
    <cellStyle name="Total 50 7 3" xfId="41548" xr:uid="{00000000-0005-0000-0000-000080350000}"/>
    <cellStyle name="Total 50 8" xfId="41549" xr:uid="{00000000-0005-0000-0000-000081350000}"/>
    <cellStyle name="Total 50 8 2" xfId="41550" xr:uid="{00000000-0005-0000-0000-000082350000}"/>
    <cellStyle name="Total 50 8 3" xfId="41551" xr:uid="{00000000-0005-0000-0000-000083350000}"/>
    <cellStyle name="Total 50 9" xfId="41552" xr:uid="{00000000-0005-0000-0000-000084350000}"/>
    <cellStyle name="Total 50 9 2" xfId="41553" xr:uid="{00000000-0005-0000-0000-000085350000}"/>
    <cellStyle name="Total 50 9 3" xfId="41554" xr:uid="{00000000-0005-0000-0000-000086350000}"/>
    <cellStyle name="Total 51" xfId="41555" xr:uid="{00000000-0005-0000-0000-000087350000}"/>
    <cellStyle name="Total 51 10" xfId="41556" xr:uid="{00000000-0005-0000-0000-000088350000}"/>
    <cellStyle name="Total 51 10 2" xfId="41557" xr:uid="{00000000-0005-0000-0000-000089350000}"/>
    <cellStyle name="Total 51 10 3" xfId="41558" xr:uid="{00000000-0005-0000-0000-00008A350000}"/>
    <cellStyle name="Total 51 11" xfId="41559" xr:uid="{00000000-0005-0000-0000-00008B350000}"/>
    <cellStyle name="Total 51 11 2" xfId="41560" xr:uid="{00000000-0005-0000-0000-00008C350000}"/>
    <cellStyle name="Total 51 11 3" xfId="41561" xr:uid="{00000000-0005-0000-0000-00008D350000}"/>
    <cellStyle name="Total 51 12" xfId="41562" xr:uid="{00000000-0005-0000-0000-00008E350000}"/>
    <cellStyle name="Total 51 12 2" xfId="41563" xr:uid="{00000000-0005-0000-0000-00008F350000}"/>
    <cellStyle name="Total 51 12 3" xfId="41564" xr:uid="{00000000-0005-0000-0000-000090350000}"/>
    <cellStyle name="Total 51 13" xfId="41565" xr:uid="{00000000-0005-0000-0000-000091350000}"/>
    <cellStyle name="Total 51 13 2" xfId="41566" xr:uid="{00000000-0005-0000-0000-000092350000}"/>
    <cellStyle name="Total 51 13 3" xfId="41567" xr:uid="{00000000-0005-0000-0000-000093350000}"/>
    <cellStyle name="Total 51 14" xfId="41568" xr:uid="{00000000-0005-0000-0000-000094350000}"/>
    <cellStyle name="Total 51 14 2" xfId="41569" xr:uid="{00000000-0005-0000-0000-000095350000}"/>
    <cellStyle name="Total 51 14 3" xfId="41570" xr:uid="{00000000-0005-0000-0000-000096350000}"/>
    <cellStyle name="Total 51 15" xfId="41571" xr:uid="{00000000-0005-0000-0000-000097350000}"/>
    <cellStyle name="Total 51 15 2" xfId="41572" xr:uid="{00000000-0005-0000-0000-000098350000}"/>
    <cellStyle name="Total 51 15 3" xfId="41573" xr:uid="{00000000-0005-0000-0000-000099350000}"/>
    <cellStyle name="Total 51 16" xfId="41574" xr:uid="{00000000-0005-0000-0000-00009A350000}"/>
    <cellStyle name="Total 51 16 2" xfId="41575" xr:uid="{00000000-0005-0000-0000-00009B350000}"/>
    <cellStyle name="Total 51 16 3" xfId="41576" xr:uid="{00000000-0005-0000-0000-00009C350000}"/>
    <cellStyle name="Total 51 17" xfId="41577" xr:uid="{00000000-0005-0000-0000-00009D350000}"/>
    <cellStyle name="Total 51 17 2" xfId="41578" xr:uid="{00000000-0005-0000-0000-00009E350000}"/>
    <cellStyle name="Total 51 17 3" xfId="41579" xr:uid="{00000000-0005-0000-0000-00009F350000}"/>
    <cellStyle name="Total 51 18" xfId="41580" xr:uid="{00000000-0005-0000-0000-0000A0350000}"/>
    <cellStyle name="Total 51 2" xfId="41581" xr:uid="{00000000-0005-0000-0000-0000A1350000}"/>
    <cellStyle name="Total 51 2 2" xfId="41582" xr:uid="{00000000-0005-0000-0000-0000A2350000}"/>
    <cellStyle name="Total 51 2 3" xfId="41583" xr:uid="{00000000-0005-0000-0000-0000A3350000}"/>
    <cellStyle name="Total 51 3" xfId="41584" xr:uid="{00000000-0005-0000-0000-0000A4350000}"/>
    <cellStyle name="Total 51 3 2" xfId="41585" xr:uid="{00000000-0005-0000-0000-0000A5350000}"/>
    <cellStyle name="Total 51 3 3" xfId="41586" xr:uid="{00000000-0005-0000-0000-0000A6350000}"/>
    <cellStyle name="Total 51 4" xfId="41587" xr:uid="{00000000-0005-0000-0000-0000A7350000}"/>
    <cellStyle name="Total 51 4 2" xfId="41588" xr:uid="{00000000-0005-0000-0000-0000A8350000}"/>
    <cellStyle name="Total 51 4 3" xfId="41589" xr:uid="{00000000-0005-0000-0000-0000A9350000}"/>
    <cellStyle name="Total 51 5" xfId="41590" xr:uid="{00000000-0005-0000-0000-0000AA350000}"/>
    <cellStyle name="Total 51 5 2" xfId="41591" xr:uid="{00000000-0005-0000-0000-0000AB350000}"/>
    <cellStyle name="Total 51 5 3" xfId="41592" xr:uid="{00000000-0005-0000-0000-0000AC350000}"/>
    <cellStyle name="Total 51 6" xfId="41593" xr:uid="{00000000-0005-0000-0000-0000AD350000}"/>
    <cellStyle name="Total 51 6 2" xfId="41594" xr:uid="{00000000-0005-0000-0000-0000AE350000}"/>
    <cellStyle name="Total 51 6 3" xfId="41595" xr:uid="{00000000-0005-0000-0000-0000AF350000}"/>
    <cellStyle name="Total 51 7" xfId="41596" xr:uid="{00000000-0005-0000-0000-0000B0350000}"/>
    <cellStyle name="Total 51 7 2" xfId="41597" xr:uid="{00000000-0005-0000-0000-0000B1350000}"/>
    <cellStyle name="Total 51 7 3" xfId="41598" xr:uid="{00000000-0005-0000-0000-0000B2350000}"/>
    <cellStyle name="Total 51 8" xfId="41599" xr:uid="{00000000-0005-0000-0000-0000B3350000}"/>
    <cellStyle name="Total 51 8 2" xfId="41600" xr:uid="{00000000-0005-0000-0000-0000B4350000}"/>
    <cellStyle name="Total 51 8 3" xfId="41601" xr:uid="{00000000-0005-0000-0000-0000B5350000}"/>
    <cellStyle name="Total 51 9" xfId="41602" xr:uid="{00000000-0005-0000-0000-0000B6350000}"/>
    <cellStyle name="Total 51 9 2" xfId="41603" xr:uid="{00000000-0005-0000-0000-0000B7350000}"/>
    <cellStyle name="Total 51 9 3" xfId="41604" xr:uid="{00000000-0005-0000-0000-0000B8350000}"/>
    <cellStyle name="Total 52" xfId="41605" xr:uid="{00000000-0005-0000-0000-0000B9350000}"/>
    <cellStyle name="Total 52 10" xfId="41606" xr:uid="{00000000-0005-0000-0000-0000BA350000}"/>
    <cellStyle name="Total 52 10 2" xfId="41607" xr:uid="{00000000-0005-0000-0000-0000BB350000}"/>
    <cellStyle name="Total 52 10 3" xfId="41608" xr:uid="{00000000-0005-0000-0000-0000BC350000}"/>
    <cellStyle name="Total 52 11" xfId="41609" xr:uid="{00000000-0005-0000-0000-0000BD350000}"/>
    <cellStyle name="Total 52 11 2" xfId="41610" xr:uid="{00000000-0005-0000-0000-0000BE350000}"/>
    <cellStyle name="Total 52 11 3" xfId="41611" xr:uid="{00000000-0005-0000-0000-0000BF350000}"/>
    <cellStyle name="Total 52 12" xfId="41612" xr:uid="{00000000-0005-0000-0000-0000C0350000}"/>
    <cellStyle name="Total 52 12 2" xfId="41613" xr:uid="{00000000-0005-0000-0000-0000C1350000}"/>
    <cellStyle name="Total 52 12 3" xfId="41614" xr:uid="{00000000-0005-0000-0000-0000C2350000}"/>
    <cellStyle name="Total 52 13" xfId="41615" xr:uid="{00000000-0005-0000-0000-0000C3350000}"/>
    <cellStyle name="Total 52 13 2" xfId="41616" xr:uid="{00000000-0005-0000-0000-0000C4350000}"/>
    <cellStyle name="Total 52 13 3" xfId="41617" xr:uid="{00000000-0005-0000-0000-0000C5350000}"/>
    <cellStyle name="Total 52 14" xfId="41618" xr:uid="{00000000-0005-0000-0000-0000C6350000}"/>
    <cellStyle name="Total 52 14 2" xfId="41619" xr:uid="{00000000-0005-0000-0000-0000C7350000}"/>
    <cellStyle name="Total 52 14 3" xfId="41620" xr:uid="{00000000-0005-0000-0000-0000C8350000}"/>
    <cellStyle name="Total 52 15" xfId="41621" xr:uid="{00000000-0005-0000-0000-0000C9350000}"/>
    <cellStyle name="Total 52 15 2" xfId="41622" xr:uid="{00000000-0005-0000-0000-0000CA350000}"/>
    <cellStyle name="Total 52 15 3" xfId="41623" xr:uid="{00000000-0005-0000-0000-0000CB350000}"/>
    <cellStyle name="Total 52 16" xfId="41624" xr:uid="{00000000-0005-0000-0000-0000CC350000}"/>
    <cellStyle name="Total 52 16 2" xfId="41625" xr:uid="{00000000-0005-0000-0000-0000CD350000}"/>
    <cellStyle name="Total 52 16 3" xfId="41626" xr:uid="{00000000-0005-0000-0000-0000CE350000}"/>
    <cellStyle name="Total 52 17" xfId="41627" xr:uid="{00000000-0005-0000-0000-0000CF350000}"/>
    <cellStyle name="Total 52 17 2" xfId="41628" xr:uid="{00000000-0005-0000-0000-0000D0350000}"/>
    <cellStyle name="Total 52 17 3" xfId="41629" xr:uid="{00000000-0005-0000-0000-0000D1350000}"/>
    <cellStyle name="Total 52 18" xfId="41630" xr:uid="{00000000-0005-0000-0000-0000D2350000}"/>
    <cellStyle name="Total 52 2" xfId="41631" xr:uid="{00000000-0005-0000-0000-0000D3350000}"/>
    <cellStyle name="Total 52 2 2" xfId="41632" xr:uid="{00000000-0005-0000-0000-0000D4350000}"/>
    <cellStyle name="Total 52 2 3" xfId="41633" xr:uid="{00000000-0005-0000-0000-0000D5350000}"/>
    <cellStyle name="Total 52 3" xfId="41634" xr:uid="{00000000-0005-0000-0000-0000D6350000}"/>
    <cellStyle name="Total 52 3 2" xfId="41635" xr:uid="{00000000-0005-0000-0000-0000D7350000}"/>
    <cellStyle name="Total 52 3 3" xfId="41636" xr:uid="{00000000-0005-0000-0000-0000D8350000}"/>
    <cellStyle name="Total 52 4" xfId="41637" xr:uid="{00000000-0005-0000-0000-0000D9350000}"/>
    <cellStyle name="Total 52 4 2" xfId="41638" xr:uid="{00000000-0005-0000-0000-0000DA350000}"/>
    <cellStyle name="Total 52 4 3" xfId="41639" xr:uid="{00000000-0005-0000-0000-0000DB350000}"/>
    <cellStyle name="Total 52 5" xfId="41640" xr:uid="{00000000-0005-0000-0000-0000DC350000}"/>
    <cellStyle name="Total 52 5 2" xfId="41641" xr:uid="{00000000-0005-0000-0000-0000DD350000}"/>
    <cellStyle name="Total 52 5 3" xfId="41642" xr:uid="{00000000-0005-0000-0000-0000DE350000}"/>
    <cellStyle name="Total 52 6" xfId="41643" xr:uid="{00000000-0005-0000-0000-0000DF350000}"/>
    <cellStyle name="Total 52 6 2" xfId="41644" xr:uid="{00000000-0005-0000-0000-0000E0350000}"/>
    <cellStyle name="Total 52 6 3" xfId="41645" xr:uid="{00000000-0005-0000-0000-0000E1350000}"/>
    <cellStyle name="Total 52 7" xfId="41646" xr:uid="{00000000-0005-0000-0000-0000E2350000}"/>
    <cellStyle name="Total 52 7 2" xfId="41647" xr:uid="{00000000-0005-0000-0000-0000E3350000}"/>
    <cellStyle name="Total 52 7 3" xfId="41648" xr:uid="{00000000-0005-0000-0000-0000E4350000}"/>
    <cellStyle name="Total 52 8" xfId="41649" xr:uid="{00000000-0005-0000-0000-0000E5350000}"/>
    <cellStyle name="Total 52 8 2" xfId="41650" xr:uid="{00000000-0005-0000-0000-0000E6350000}"/>
    <cellStyle name="Total 52 8 3" xfId="41651" xr:uid="{00000000-0005-0000-0000-0000E7350000}"/>
    <cellStyle name="Total 52 9" xfId="41652" xr:uid="{00000000-0005-0000-0000-0000E8350000}"/>
    <cellStyle name="Total 52 9 2" xfId="41653" xr:uid="{00000000-0005-0000-0000-0000E9350000}"/>
    <cellStyle name="Total 52 9 3" xfId="41654" xr:uid="{00000000-0005-0000-0000-0000EA350000}"/>
    <cellStyle name="Total 53" xfId="41655" xr:uid="{00000000-0005-0000-0000-0000EB350000}"/>
    <cellStyle name="Total 53 10" xfId="41656" xr:uid="{00000000-0005-0000-0000-0000EC350000}"/>
    <cellStyle name="Total 53 10 2" xfId="41657" xr:uid="{00000000-0005-0000-0000-0000ED350000}"/>
    <cellStyle name="Total 53 10 3" xfId="41658" xr:uid="{00000000-0005-0000-0000-0000EE350000}"/>
    <cellStyle name="Total 53 11" xfId="41659" xr:uid="{00000000-0005-0000-0000-0000EF350000}"/>
    <cellStyle name="Total 53 11 2" xfId="41660" xr:uid="{00000000-0005-0000-0000-0000F0350000}"/>
    <cellStyle name="Total 53 11 3" xfId="41661" xr:uid="{00000000-0005-0000-0000-0000F1350000}"/>
    <cellStyle name="Total 53 12" xfId="41662" xr:uid="{00000000-0005-0000-0000-0000F2350000}"/>
    <cellStyle name="Total 53 12 2" xfId="41663" xr:uid="{00000000-0005-0000-0000-0000F3350000}"/>
    <cellStyle name="Total 53 12 3" xfId="41664" xr:uid="{00000000-0005-0000-0000-0000F4350000}"/>
    <cellStyle name="Total 53 13" xfId="41665" xr:uid="{00000000-0005-0000-0000-0000F5350000}"/>
    <cellStyle name="Total 53 13 2" xfId="41666" xr:uid="{00000000-0005-0000-0000-0000F6350000}"/>
    <cellStyle name="Total 53 13 3" xfId="41667" xr:uid="{00000000-0005-0000-0000-0000F7350000}"/>
    <cellStyle name="Total 53 14" xfId="41668" xr:uid="{00000000-0005-0000-0000-0000F8350000}"/>
    <cellStyle name="Total 53 14 2" xfId="41669" xr:uid="{00000000-0005-0000-0000-0000F9350000}"/>
    <cellStyle name="Total 53 14 3" xfId="41670" xr:uid="{00000000-0005-0000-0000-0000FA350000}"/>
    <cellStyle name="Total 53 15" xfId="41671" xr:uid="{00000000-0005-0000-0000-0000FB350000}"/>
    <cellStyle name="Total 53 15 2" xfId="41672" xr:uid="{00000000-0005-0000-0000-0000FC350000}"/>
    <cellStyle name="Total 53 15 3" xfId="41673" xr:uid="{00000000-0005-0000-0000-0000FD350000}"/>
    <cellStyle name="Total 53 16" xfId="41674" xr:uid="{00000000-0005-0000-0000-0000FE350000}"/>
    <cellStyle name="Total 53 16 2" xfId="41675" xr:uid="{00000000-0005-0000-0000-0000FF350000}"/>
    <cellStyle name="Total 53 16 3" xfId="41676" xr:uid="{00000000-0005-0000-0000-000000360000}"/>
    <cellStyle name="Total 53 17" xfId="41677" xr:uid="{00000000-0005-0000-0000-000001360000}"/>
    <cellStyle name="Total 53 17 2" xfId="41678" xr:uid="{00000000-0005-0000-0000-000002360000}"/>
    <cellStyle name="Total 53 17 3" xfId="41679" xr:uid="{00000000-0005-0000-0000-000003360000}"/>
    <cellStyle name="Total 53 18" xfId="41680" xr:uid="{00000000-0005-0000-0000-000004360000}"/>
    <cellStyle name="Total 53 2" xfId="41681" xr:uid="{00000000-0005-0000-0000-000005360000}"/>
    <cellStyle name="Total 53 2 2" xfId="41682" xr:uid="{00000000-0005-0000-0000-000006360000}"/>
    <cellStyle name="Total 53 2 3" xfId="41683" xr:uid="{00000000-0005-0000-0000-000007360000}"/>
    <cellStyle name="Total 53 3" xfId="41684" xr:uid="{00000000-0005-0000-0000-000008360000}"/>
    <cellStyle name="Total 53 3 2" xfId="41685" xr:uid="{00000000-0005-0000-0000-000009360000}"/>
    <cellStyle name="Total 53 3 3" xfId="41686" xr:uid="{00000000-0005-0000-0000-00000A360000}"/>
    <cellStyle name="Total 53 4" xfId="41687" xr:uid="{00000000-0005-0000-0000-00000B360000}"/>
    <cellStyle name="Total 53 4 2" xfId="41688" xr:uid="{00000000-0005-0000-0000-00000C360000}"/>
    <cellStyle name="Total 53 4 3" xfId="41689" xr:uid="{00000000-0005-0000-0000-00000D360000}"/>
    <cellStyle name="Total 53 5" xfId="41690" xr:uid="{00000000-0005-0000-0000-00000E360000}"/>
    <cellStyle name="Total 53 5 2" xfId="41691" xr:uid="{00000000-0005-0000-0000-00000F360000}"/>
    <cellStyle name="Total 53 5 3" xfId="41692" xr:uid="{00000000-0005-0000-0000-000010360000}"/>
    <cellStyle name="Total 53 6" xfId="41693" xr:uid="{00000000-0005-0000-0000-000011360000}"/>
    <cellStyle name="Total 53 6 2" xfId="41694" xr:uid="{00000000-0005-0000-0000-000012360000}"/>
    <cellStyle name="Total 53 6 3" xfId="41695" xr:uid="{00000000-0005-0000-0000-000013360000}"/>
    <cellStyle name="Total 53 7" xfId="41696" xr:uid="{00000000-0005-0000-0000-000014360000}"/>
    <cellStyle name="Total 53 7 2" xfId="41697" xr:uid="{00000000-0005-0000-0000-000015360000}"/>
    <cellStyle name="Total 53 7 3" xfId="41698" xr:uid="{00000000-0005-0000-0000-000016360000}"/>
    <cellStyle name="Total 53 8" xfId="41699" xr:uid="{00000000-0005-0000-0000-000017360000}"/>
    <cellStyle name="Total 53 8 2" xfId="41700" xr:uid="{00000000-0005-0000-0000-000018360000}"/>
    <cellStyle name="Total 53 8 3" xfId="41701" xr:uid="{00000000-0005-0000-0000-000019360000}"/>
    <cellStyle name="Total 53 9" xfId="41702" xr:uid="{00000000-0005-0000-0000-00001A360000}"/>
    <cellStyle name="Total 53 9 2" xfId="41703" xr:uid="{00000000-0005-0000-0000-00001B360000}"/>
    <cellStyle name="Total 53 9 3" xfId="41704" xr:uid="{00000000-0005-0000-0000-00001C360000}"/>
    <cellStyle name="Total 54" xfId="41705" xr:uid="{00000000-0005-0000-0000-00001D360000}"/>
    <cellStyle name="Total 54 10" xfId="41706" xr:uid="{00000000-0005-0000-0000-00001E360000}"/>
    <cellStyle name="Total 54 10 2" xfId="41707" xr:uid="{00000000-0005-0000-0000-00001F360000}"/>
    <cellStyle name="Total 54 10 3" xfId="41708" xr:uid="{00000000-0005-0000-0000-000020360000}"/>
    <cellStyle name="Total 54 11" xfId="41709" xr:uid="{00000000-0005-0000-0000-000021360000}"/>
    <cellStyle name="Total 54 11 2" xfId="41710" xr:uid="{00000000-0005-0000-0000-000022360000}"/>
    <cellStyle name="Total 54 11 3" xfId="41711" xr:uid="{00000000-0005-0000-0000-000023360000}"/>
    <cellStyle name="Total 54 12" xfId="41712" xr:uid="{00000000-0005-0000-0000-000024360000}"/>
    <cellStyle name="Total 54 12 2" xfId="41713" xr:uid="{00000000-0005-0000-0000-000025360000}"/>
    <cellStyle name="Total 54 12 3" xfId="41714" xr:uid="{00000000-0005-0000-0000-000026360000}"/>
    <cellStyle name="Total 54 13" xfId="41715" xr:uid="{00000000-0005-0000-0000-000027360000}"/>
    <cellStyle name="Total 54 13 2" xfId="41716" xr:uid="{00000000-0005-0000-0000-000028360000}"/>
    <cellStyle name="Total 54 13 3" xfId="41717" xr:uid="{00000000-0005-0000-0000-000029360000}"/>
    <cellStyle name="Total 54 14" xfId="41718" xr:uid="{00000000-0005-0000-0000-00002A360000}"/>
    <cellStyle name="Total 54 14 2" xfId="41719" xr:uid="{00000000-0005-0000-0000-00002B360000}"/>
    <cellStyle name="Total 54 14 3" xfId="41720" xr:uid="{00000000-0005-0000-0000-00002C360000}"/>
    <cellStyle name="Total 54 15" xfId="41721" xr:uid="{00000000-0005-0000-0000-00002D360000}"/>
    <cellStyle name="Total 54 15 2" xfId="41722" xr:uid="{00000000-0005-0000-0000-00002E360000}"/>
    <cellStyle name="Total 54 15 3" xfId="41723" xr:uid="{00000000-0005-0000-0000-00002F360000}"/>
    <cellStyle name="Total 54 16" xfId="41724" xr:uid="{00000000-0005-0000-0000-000030360000}"/>
    <cellStyle name="Total 54 16 2" xfId="41725" xr:uid="{00000000-0005-0000-0000-000031360000}"/>
    <cellStyle name="Total 54 16 3" xfId="41726" xr:uid="{00000000-0005-0000-0000-000032360000}"/>
    <cellStyle name="Total 54 17" xfId="41727" xr:uid="{00000000-0005-0000-0000-000033360000}"/>
    <cellStyle name="Total 54 17 2" xfId="41728" xr:uid="{00000000-0005-0000-0000-000034360000}"/>
    <cellStyle name="Total 54 17 3" xfId="41729" xr:uid="{00000000-0005-0000-0000-000035360000}"/>
    <cellStyle name="Total 54 18" xfId="41730" xr:uid="{00000000-0005-0000-0000-000036360000}"/>
    <cellStyle name="Total 54 2" xfId="41731" xr:uid="{00000000-0005-0000-0000-000037360000}"/>
    <cellStyle name="Total 54 2 2" xfId="41732" xr:uid="{00000000-0005-0000-0000-000038360000}"/>
    <cellStyle name="Total 54 2 3" xfId="41733" xr:uid="{00000000-0005-0000-0000-000039360000}"/>
    <cellStyle name="Total 54 3" xfId="41734" xr:uid="{00000000-0005-0000-0000-00003A360000}"/>
    <cellStyle name="Total 54 3 2" xfId="41735" xr:uid="{00000000-0005-0000-0000-00003B360000}"/>
    <cellStyle name="Total 54 3 3" xfId="41736" xr:uid="{00000000-0005-0000-0000-00003C360000}"/>
    <cellStyle name="Total 54 4" xfId="41737" xr:uid="{00000000-0005-0000-0000-00003D360000}"/>
    <cellStyle name="Total 54 4 2" xfId="41738" xr:uid="{00000000-0005-0000-0000-00003E360000}"/>
    <cellStyle name="Total 54 4 3" xfId="41739" xr:uid="{00000000-0005-0000-0000-00003F360000}"/>
    <cellStyle name="Total 54 5" xfId="41740" xr:uid="{00000000-0005-0000-0000-000040360000}"/>
    <cellStyle name="Total 54 5 2" xfId="41741" xr:uid="{00000000-0005-0000-0000-000041360000}"/>
    <cellStyle name="Total 54 5 3" xfId="41742" xr:uid="{00000000-0005-0000-0000-000042360000}"/>
    <cellStyle name="Total 54 6" xfId="41743" xr:uid="{00000000-0005-0000-0000-000043360000}"/>
    <cellStyle name="Total 54 6 2" xfId="41744" xr:uid="{00000000-0005-0000-0000-000044360000}"/>
    <cellStyle name="Total 54 6 3" xfId="41745" xr:uid="{00000000-0005-0000-0000-000045360000}"/>
    <cellStyle name="Total 54 7" xfId="41746" xr:uid="{00000000-0005-0000-0000-000046360000}"/>
    <cellStyle name="Total 54 7 2" xfId="41747" xr:uid="{00000000-0005-0000-0000-000047360000}"/>
    <cellStyle name="Total 54 7 3" xfId="41748" xr:uid="{00000000-0005-0000-0000-000048360000}"/>
    <cellStyle name="Total 54 8" xfId="41749" xr:uid="{00000000-0005-0000-0000-000049360000}"/>
    <cellStyle name="Total 54 8 2" xfId="41750" xr:uid="{00000000-0005-0000-0000-00004A360000}"/>
    <cellStyle name="Total 54 8 3" xfId="41751" xr:uid="{00000000-0005-0000-0000-00004B360000}"/>
    <cellStyle name="Total 54 9" xfId="41752" xr:uid="{00000000-0005-0000-0000-00004C360000}"/>
    <cellStyle name="Total 54 9 2" xfId="41753" xr:uid="{00000000-0005-0000-0000-00004D360000}"/>
    <cellStyle name="Total 54 9 3" xfId="41754" xr:uid="{00000000-0005-0000-0000-00004E360000}"/>
    <cellStyle name="Total 55" xfId="41755" xr:uid="{00000000-0005-0000-0000-00004F360000}"/>
    <cellStyle name="Total 55 10" xfId="41756" xr:uid="{00000000-0005-0000-0000-000050360000}"/>
    <cellStyle name="Total 55 10 2" xfId="41757" xr:uid="{00000000-0005-0000-0000-000051360000}"/>
    <cellStyle name="Total 55 10 3" xfId="41758" xr:uid="{00000000-0005-0000-0000-000052360000}"/>
    <cellStyle name="Total 55 11" xfId="41759" xr:uid="{00000000-0005-0000-0000-000053360000}"/>
    <cellStyle name="Total 55 11 2" xfId="41760" xr:uid="{00000000-0005-0000-0000-000054360000}"/>
    <cellStyle name="Total 55 11 3" xfId="41761" xr:uid="{00000000-0005-0000-0000-000055360000}"/>
    <cellStyle name="Total 55 12" xfId="41762" xr:uid="{00000000-0005-0000-0000-000056360000}"/>
    <cellStyle name="Total 55 12 2" xfId="41763" xr:uid="{00000000-0005-0000-0000-000057360000}"/>
    <cellStyle name="Total 55 12 3" xfId="41764" xr:uid="{00000000-0005-0000-0000-000058360000}"/>
    <cellStyle name="Total 55 13" xfId="41765" xr:uid="{00000000-0005-0000-0000-000059360000}"/>
    <cellStyle name="Total 55 13 2" xfId="41766" xr:uid="{00000000-0005-0000-0000-00005A360000}"/>
    <cellStyle name="Total 55 13 3" xfId="41767" xr:uid="{00000000-0005-0000-0000-00005B360000}"/>
    <cellStyle name="Total 55 14" xfId="41768" xr:uid="{00000000-0005-0000-0000-00005C360000}"/>
    <cellStyle name="Total 55 14 2" xfId="41769" xr:uid="{00000000-0005-0000-0000-00005D360000}"/>
    <cellStyle name="Total 55 14 3" xfId="41770" xr:uid="{00000000-0005-0000-0000-00005E360000}"/>
    <cellStyle name="Total 55 15" xfId="41771" xr:uid="{00000000-0005-0000-0000-00005F360000}"/>
    <cellStyle name="Total 55 15 2" xfId="41772" xr:uid="{00000000-0005-0000-0000-000060360000}"/>
    <cellStyle name="Total 55 15 3" xfId="41773" xr:uid="{00000000-0005-0000-0000-000061360000}"/>
    <cellStyle name="Total 55 16" xfId="41774" xr:uid="{00000000-0005-0000-0000-000062360000}"/>
    <cellStyle name="Total 55 16 2" xfId="41775" xr:uid="{00000000-0005-0000-0000-000063360000}"/>
    <cellStyle name="Total 55 16 3" xfId="41776" xr:uid="{00000000-0005-0000-0000-000064360000}"/>
    <cellStyle name="Total 55 17" xfId="41777" xr:uid="{00000000-0005-0000-0000-000065360000}"/>
    <cellStyle name="Total 55 17 2" xfId="41778" xr:uid="{00000000-0005-0000-0000-000066360000}"/>
    <cellStyle name="Total 55 17 3" xfId="41779" xr:uid="{00000000-0005-0000-0000-000067360000}"/>
    <cellStyle name="Total 55 18" xfId="41780" xr:uid="{00000000-0005-0000-0000-000068360000}"/>
    <cellStyle name="Total 55 2" xfId="41781" xr:uid="{00000000-0005-0000-0000-000069360000}"/>
    <cellStyle name="Total 55 2 2" xfId="41782" xr:uid="{00000000-0005-0000-0000-00006A360000}"/>
    <cellStyle name="Total 55 2 3" xfId="41783" xr:uid="{00000000-0005-0000-0000-00006B360000}"/>
    <cellStyle name="Total 55 3" xfId="41784" xr:uid="{00000000-0005-0000-0000-00006C360000}"/>
    <cellStyle name="Total 55 3 2" xfId="41785" xr:uid="{00000000-0005-0000-0000-00006D360000}"/>
    <cellStyle name="Total 55 3 3" xfId="41786" xr:uid="{00000000-0005-0000-0000-00006E360000}"/>
    <cellStyle name="Total 55 4" xfId="41787" xr:uid="{00000000-0005-0000-0000-00006F360000}"/>
    <cellStyle name="Total 55 4 2" xfId="41788" xr:uid="{00000000-0005-0000-0000-000070360000}"/>
    <cellStyle name="Total 55 4 3" xfId="41789" xr:uid="{00000000-0005-0000-0000-000071360000}"/>
    <cellStyle name="Total 55 5" xfId="41790" xr:uid="{00000000-0005-0000-0000-000072360000}"/>
    <cellStyle name="Total 55 5 2" xfId="41791" xr:uid="{00000000-0005-0000-0000-000073360000}"/>
    <cellStyle name="Total 55 5 3" xfId="41792" xr:uid="{00000000-0005-0000-0000-000074360000}"/>
    <cellStyle name="Total 55 6" xfId="41793" xr:uid="{00000000-0005-0000-0000-000075360000}"/>
    <cellStyle name="Total 55 6 2" xfId="41794" xr:uid="{00000000-0005-0000-0000-000076360000}"/>
    <cellStyle name="Total 55 6 3" xfId="41795" xr:uid="{00000000-0005-0000-0000-000077360000}"/>
    <cellStyle name="Total 55 7" xfId="41796" xr:uid="{00000000-0005-0000-0000-000078360000}"/>
    <cellStyle name="Total 55 7 2" xfId="41797" xr:uid="{00000000-0005-0000-0000-000079360000}"/>
    <cellStyle name="Total 55 7 3" xfId="41798" xr:uid="{00000000-0005-0000-0000-00007A360000}"/>
    <cellStyle name="Total 55 8" xfId="41799" xr:uid="{00000000-0005-0000-0000-00007B360000}"/>
    <cellStyle name="Total 55 8 2" xfId="41800" xr:uid="{00000000-0005-0000-0000-00007C360000}"/>
    <cellStyle name="Total 55 8 3" xfId="41801" xr:uid="{00000000-0005-0000-0000-00007D360000}"/>
    <cellStyle name="Total 55 9" xfId="41802" xr:uid="{00000000-0005-0000-0000-00007E360000}"/>
    <cellStyle name="Total 55 9 2" xfId="41803" xr:uid="{00000000-0005-0000-0000-00007F360000}"/>
    <cellStyle name="Total 55 9 3" xfId="41804" xr:uid="{00000000-0005-0000-0000-000080360000}"/>
    <cellStyle name="Total 56" xfId="41805" xr:uid="{00000000-0005-0000-0000-000081360000}"/>
    <cellStyle name="Total 56 10" xfId="41806" xr:uid="{00000000-0005-0000-0000-000082360000}"/>
    <cellStyle name="Total 56 10 2" xfId="41807" xr:uid="{00000000-0005-0000-0000-000083360000}"/>
    <cellStyle name="Total 56 10 3" xfId="41808" xr:uid="{00000000-0005-0000-0000-000084360000}"/>
    <cellStyle name="Total 56 11" xfId="41809" xr:uid="{00000000-0005-0000-0000-000085360000}"/>
    <cellStyle name="Total 56 11 2" xfId="41810" xr:uid="{00000000-0005-0000-0000-000086360000}"/>
    <cellStyle name="Total 56 11 3" xfId="41811" xr:uid="{00000000-0005-0000-0000-000087360000}"/>
    <cellStyle name="Total 56 12" xfId="41812" xr:uid="{00000000-0005-0000-0000-000088360000}"/>
    <cellStyle name="Total 56 12 2" xfId="41813" xr:uid="{00000000-0005-0000-0000-000089360000}"/>
    <cellStyle name="Total 56 12 3" xfId="41814" xr:uid="{00000000-0005-0000-0000-00008A360000}"/>
    <cellStyle name="Total 56 13" xfId="41815" xr:uid="{00000000-0005-0000-0000-00008B360000}"/>
    <cellStyle name="Total 56 13 2" xfId="41816" xr:uid="{00000000-0005-0000-0000-00008C360000}"/>
    <cellStyle name="Total 56 13 3" xfId="41817" xr:uid="{00000000-0005-0000-0000-00008D360000}"/>
    <cellStyle name="Total 56 14" xfId="41818" xr:uid="{00000000-0005-0000-0000-00008E360000}"/>
    <cellStyle name="Total 56 14 2" xfId="41819" xr:uid="{00000000-0005-0000-0000-00008F360000}"/>
    <cellStyle name="Total 56 14 3" xfId="41820" xr:uid="{00000000-0005-0000-0000-000090360000}"/>
    <cellStyle name="Total 56 15" xfId="41821" xr:uid="{00000000-0005-0000-0000-000091360000}"/>
    <cellStyle name="Total 56 15 2" xfId="41822" xr:uid="{00000000-0005-0000-0000-000092360000}"/>
    <cellStyle name="Total 56 15 3" xfId="41823" xr:uid="{00000000-0005-0000-0000-000093360000}"/>
    <cellStyle name="Total 56 16" xfId="41824" xr:uid="{00000000-0005-0000-0000-000094360000}"/>
    <cellStyle name="Total 56 16 2" xfId="41825" xr:uid="{00000000-0005-0000-0000-000095360000}"/>
    <cellStyle name="Total 56 16 3" xfId="41826" xr:uid="{00000000-0005-0000-0000-000096360000}"/>
    <cellStyle name="Total 56 17" xfId="41827" xr:uid="{00000000-0005-0000-0000-000097360000}"/>
    <cellStyle name="Total 56 17 2" xfId="41828" xr:uid="{00000000-0005-0000-0000-000098360000}"/>
    <cellStyle name="Total 56 17 3" xfId="41829" xr:uid="{00000000-0005-0000-0000-000099360000}"/>
    <cellStyle name="Total 56 18" xfId="41830" xr:uid="{00000000-0005-0000-0000-00009A360000}"/>
    <cellStyle name="Total 56 2" xfId="41831" xr:uid="{00000000-0005-0000-0000-00009B360000}"/>
    <cellStyle name="Total 56 2 2" xfId="41832" xr:uid="{00000000-0005-0000-0000-00009C360000}"/>
    <cellStyle name="Total 56 2 3" xfId="41833" xr:uid="{00000000-0005-0000-0000-00009D360000}"/>
    <cellStyle name="Total 56 3" xfId="41834" xr:uid="{00000000-0005-0000-0000-00009E360000}"/>
    <cellStyle name="Total 56 3 2" xfId="41835" xr:uid="{00000000-0005-0000-0000-00009F360000}"/>
    <cellStyle name="Total 56 3 3" xfId="41836" xr:uid="{00000000-0005-0000-0000-0000A0360000}"/>
    <cellStyle name="Total 56 4" xfId="41837" xr:uid="{00000000-0005-0000-0000-0000A1360000}"/>
    <cellStyle name="Total 56 4 2" xfId="41838" xr:uid="{00000000-0005-0000-0000-0000A2360000}"/>
    <cellStyle name="Total 56 4 3" xfId="41839" xr:uid="{00000000-0005-0000-0000-0000A3360000}"/>
    <cellStyle name="Total 56 5" xfId="41840" xr:uid="{00000000-0005-0000-0000-0000A4360000}"/>
    <cellStyle name="Total 56 5 2" xfId="41841" xr:uid="{00000000-0005-0000-0000-0000A5360000}"/>
    <cellStyle name="Total 56 5 3" xfId="41842" xr:uid="{00000000-0005-0000-0000-0000A6360000}"/>
    <cellStyle name="Total 56 6" xfId="41843" xr:uid="{00000000-0005-0000-0000-0000A7360000}"/>
    <cellStyle name="Total 56 6 2" xfId="41844" xr:uid="{00000000-0005-0000-0000-0000A8360000}"/>
    <cellStyle name="Total 56 6 3" xfId="41845" xr:uid="{00000000-0005-0000-0000-0000A9360000}"/>
    <cellStyle name="Total 56 7" xfId="41846" xr:uid="{00000000-0005-0000-0000-0000AA360000}"/>
    <cellStyle name="Total 56 7 2" xfId="41847" xr:uid="{00000000-0005-0000-0000-0000AB360000}"/>
    <cellStyle name="Total 56 7 3" xfId="41848" xr:uid="{00000000-0005-0000-0000-0000AC360000}"/>
    <cellStyle name="Total 56 8" xfId="41849" xr:uid="{00000000-0005-0000-0000-0000AD360000}"/>
    <cellStyle name="Total 56 8 2" xfId="41850" xr:uid="{00000000-0005-0000-0000-0000AE360000}"/>
    <cellStyle name="Total 56 8 3" xfId="41851" xr:uid="{00000000-0005-0000-0000-0000AF360000}"/>
    <cellStyle name="Total 56 9" xfId="41852" xr:uid="{00000000-0005-0000-0000-0000B0360000}"/>
    <cellStyle name="Total 56 9 2" xfId="41853" xr:uid="{00000000-0005-0000-0000-0000B1360000}"/>
    <cellStyle name="Total 56 9 3" xfId="41854" xr:uid="{00000000-0005-0000-0000-0000B2360000}"/>
    <cellStyle name="Total 57" xfId="41855" xr:uid="{00000000-0005-0000-0000-0000B3360000}"/>
    <cellStyle name="Total 57 10" xfId="41856" xr:uid="{00000000-0005-0000-0000-0000B4360000}"/>
    <cellStyle name="Total 57 10 2" xfId="41857" xr:uid="{00000000-0005-0000-0000-0000B5360000}"/>
    <cellStyle name="Total 57 10 3" xfId="41858" xr:uid="{00000000-0005-0000-0000-0000B6360000}"/>
    <cellStyle name="Total 57 11" xfId="41859" xr:uid="{00000000-0005-0000-0000-0000B7360000}"/>
    <cellStyle name="Total 57 11 2" xfId="41860" xr:uid="{00000000-0005-0000-0000-0000B8360000}"/>
    <cellStyle name="Total 57 11 3" xfId="41861" xr:uid="{00000000-0005-0000-0000-0000B9360000}"/>
    <cellStyle name="Total 57 12" xfId="41862" xr:uid="{00000000-0005-0000-0000-0000BA360000}"/>
    <cellStyle name="Total 57 12 2" xfId="41863" xr:uid="{00000000-0005-0000-0000-0000BB360000}"/>
    <cellStyle name="Total 57 12 3" xfId="41864" xr:uid="{00000000-0005-0000-0000-0000BC360000}"/>
    <cellStyle name="Total 57 13" xfId="41865" xr:uid="{00000000-0005-0000-0000-0000BD360000}"/>
    <cellStyle name="Total 57 13 2" xfId="41866" xr:uid="{00000000-0005-0000-0000-0000BE360000}"/>
    <cellStyle name="Total 57 13 3" xfId="41867" xr:uid="{00000000-0005-0000-0000-0000BF360000}"/>
    <cellStyle name="Total 57 14" xfId="41868" xr:uid="{00000000-0005-0000-0000-0000C0360000}"/>
    <cellStyle name="Total 57 14 2" xfId="41869" xr:uid="{00000000-0005-0000-0000-0000C1360000}"/>
    <cellStyle name="Total 57 14 3" xfId="41870" xr:uid="{00000000-0005-0000-0000-0000C2360000}"/>
    <cellStyle name="Total 57 15" xfId="41871" xr:uid="{00000000-0005-0000-0000-0000C3360000}"/>
    <cellStyle name="Total 57 15 2" xfId="41872" xr:uid="{00000000-0005-0000-0000-0000C4360000}"/>
    <cellStyle name="Total 57 15 3" xfId="41873" xr:uid="{00000000-0005-0000-0000-0000C5360000}"/>
    <cellStyle name="Total 57 16" xfId="41874" xr:uid="{00000000-0005-0000-0000-0000C6360000}"/>
    <cellStyle name="Total 57 16 2" xfId="41875" xr:uid="{00000000-0005-0000-0000-0000C7360000}"/>
    <cellStyle name="Total 57 16 3" xfId="41876" xr:uid="{00000000-0005-0000-0000-0000C8360000}"/>
    <cellStyle name="Total 57 17" xfId="41877" xr:uid="{00000000-0005-0000-0000-0000C9360000}"/>
    <cellStyle name="Total 57 17 2" xfId="41878" xr:uid="{00000000-0005-0000-0000-0000CA360000}"/>
    <cellStyle name="Total 57 17 3" xfId="41879" xr:uid="{00000000-0005-0000-0000-0000CB360000}"/>
    <cellStyle name="Total 57 18" xfId="41880" xr:uid="{00000000-0005-0000-0000-0000CC360000}"/>
    <cellStyle name="Total 57 2" xfId="41881" xr:uid="{00000000-0005-0000-0000-0000CD360000}"/>
    <cellStyle name="Total 57 2 2" xfId="41882" xr:uid="{00000000-0005-0000-0000-0000CE360000}"/>
    <cellStyle name="Total 57 2 3" xfId="41883" xr:uid="{00000000-0005-0000-0000-0000CF360000}"/>
    <cellStyle name="Total 57 3" xfId="41884" xr:uid="{00000000-0005-0000-0000-0000D0360000}"/>
    <cellStyle name="Total 57 3 2" xfId="41885" xr:uid="{00000000-0005-0000-0000-0000D1360000}"/>
    <cellStyle name="Total 57 3 3" xfId="41886" xr:uid="{00000000-0005-0000-0000-0000D2360000}"/>
    <cellStyle name="Total 57 4" xfId="41887" xr:uid="{00000000-0005-0000-0000-0000D3360000}"/>
    <cellStyle name="Total 57 4 2" xfId="41888" xr:uid="{00000000-0005-0000-0000-0000D4360000}"/>
    <cellStyle name="Total 57 4 3" xfId="41889" xr:uid="{00000000-0005-0000-0000-0000D5360000}"/>
    <cellStyle name="Total 57 5" xfId="41890" xr:uid="{00000000-0005-0000-0000-0000D6360000}"/>
    <cellStyle name="Total 57 5 2" xfId="41891" xr:uid="{00000000-0005-0000-0000-0000D7360000}"/>
    <cellStyle name="Total 57 5 3" xfId="41892" xr:uid="{00000000-0005-0000-0000-0000D8360000}"/>
    <cellStyle name="Total 57 6" xfId="41893" xr:uid="{00000000-0005-0000-0000-0000D9360000}"/>
    <cellStyle name="Total 57 6 2" xfId="41894" xr:uid="{00000000-0005-0000-0000-0000DA360000}"/>
    <cellStyle name="Total 57 6 3" xfId="41895" xr:uid="{00000000-0005-0000-0000-0000DB360000}"/>
    <cellStyle name="Total 57 7" xfId="41896" xr:uid="{00000000-0005-0000-0000-0000DC360000}"/>
    <cellStyle name="Total 57 7 2" xfId="41897" xr:uid="{00000000-0005-0000-0000-0000DD360000}"/>
    <cellStyle name="Total 57 7 3" xfId="41898" xr:uid="{00000000-0005-0000-0000-0000DE360000}"/>
    <cellStyle name="Total 57 8" xfId="41899" xr:uid="{00000000-0005-0000-0000-0000DF360000}"/>
    <cellStyle name="Total 57 8 2" xfId="41900" xr:uid="{00000000-0005-0000-0000-0000E0360000}"/>
    <cellStyle name="Total 57 8 3" xfId="41901" xr:uid="{00000000-0005-0000-0000-0000E1360000}"/>
    <cellStyle name="Total 57 9" xfId="41902" xr:uid="{00000000-0005-0000-0000-0000E2360000}"/>
    <cellStyle name="Total 57 9 2" xfId="41903" xr:uid="{00000000-0005-0000-0000-0000E3360000}"/>
    <cellStyle name="Total 57 9 3" xfId="41904" xr:uid="{00000000-0005-0000-0000-0000E4360000}"/>
    <cellStyle name="Total 58" xfId="41905" xr:uid="{00000000-0005-0000-0000-0000E5360000}"/>
    <cellStyle name="Total 58 10" xfId="41906" xr:uid="{00000000-0005-0000-0000-0000E6360000}"/>
    <cellStyle name="Total 58 10 2" xfId="41907" xr:uid="{00000000-0005-0000-0000-0000E7360000}"/>
    <cellStyle name="Total 58 10 3" xfId="41908" xr:uid="{00000000-0005-0000-0000-0000E8360000}"/>
    <cellStyle name="Total 58 11" xfId="41909" xr:uid="{00000000-0005-0000-0000-0000E9360000}"/>
    <cellStyle name="Total 58 11 2" xfId="41910" xr:uid="{00000000-0005-0000-0000-0000EA360000}"/>
    <cellStyle name="Total 58 11 3" xfId="41911" xr:uid="{00000000-0005-0000-0000-0000EB360000}"/>
    <cellStyle name="Total 58 12" xfId="41912" xr:uid="{00000000-0005-0000-0000-0000EC360000}"/>
    <cellStyle name="Total 58 12 2" xfId="41913" xr:uid="{00000000-0005-0000-0000-0000ED360000}"/>
    <cellStyle name="Total 58 12 3" xfId="41914" xr:uid="{00000000-0005-0000-0000-0000EE360000}"/>
    <cellStyle name="Total 58 13" xfId="41915" xr:uid="{00000000-0005-0000-0000-0000EF360000}"/>
    <cellStyle name="Total 58 13 2" xfId="41916" xr:uid="{00000000-0005-0000-0000-0000F0360000}"/>
    <cellStyle name="Total 58 13 3" xfId="41917" xr:uid="{00000000-0005-0000-0000-0000F1360000}"/>
    <cellStyle name="Total 58 14" xfId="41918" xr:uid="{00000000-0005-0000-0000-0000F2360000}"/>
    <cellStyle name="Total 58 14 2" xfId="41919" xr:uid="{00000000-0005-0000-0000-0000F3360000}"/>
    <cellStyle name="Total 58 14 3" xfId="41920" xr:uid="{00000000-0005-0000-0000-0000F4360000}"/>
    <cellStyle name="Total 58 15" xfId="41921" xr:uid="{00000000-0005-0000-0000-0000F5360000}"/>
    <cellStyle name="Total 58 15 2" xfId="41922" xr:uid="{00000000-0005-0000-0000-0000F6360000}"/>
    <cellStyle name="Total 58 15 3" xfId="41923" xr:uid="{00000000-0005-0000-0000-0000F7360000}"/>
    <cellStyle name="Total 58 16" xfId="41924" xr:uid="{00000000-0005-0000-0000-0000F8360000}"/>
    <cellStyle name="Total 58 16 2" xfId="41925" xr:uid="{00000000-0005-0000-0000-0000F9360000}"/>
    <cellStyle name="Total 58 16 3" xfId="41926" xr:uid="{00000000-0005-0000-0000-0000FA360000}"/>
    <cellStyle name="Total 58 17" xfId="41927" xr:uid="{00000000-0005-0000-0000-0000FB360000}"/>
    <cellStyle name="Total 58 17 2" xfId="41928" xr:uid="{00000000-0005-0000-0000-0000FC360000}"/>
    <cellStyle name="Total 58 17 3" xfId="41929" xr:uid="{00000000-0005-0000-0000-0000FD360000}"/>
    <cellStyle name="Total 58 18" xfId="41930" xr:uid="{00000000-0005-0000-0000-0000FE360000}"/>
    <cellStyle name="Total 58 2" xfId="41931" xr:uid="{00000000-0005-0000-0000-0000FF360000}"/>
    <cellStyle name="Total 58 2 2" xfId="41932" xr:uid="{00000000-0005-0000-0000-000000370000}"/>
    <cellStyle name="Total 58 2 3" xfId="41933" xr:uid="{00000000-0005-0000-0000-000001370000}"/>
    <cellStyle name="Total 58 3" xfId="41934" xr:uid="{00000000-0005-0000-0000-000002370000}"/>
    <cellStyle name="Total 58 3 2" xfId="41935" xr:uid="{00000000-0005-0000-0000-000003370000}"/>
    <cellStyle name="Total 58 3 3" xfId="41936" xr:uid="{00000000-0005-0000-0000-000004370000}"/>
    <cellStyle name="Total 58 4" xfId="41937" xr:uid="{00000000-0005-0000-0000-000005370000}"/>
    <cellStyle name="Total 58 4 2" xfId="41938" xr:uid="{00000000-0005-0000-0000-000006370000}"/>
    <cellStyle name="Total 58 4 3" xfId="41939" xr:uid="{00000000-0005-0000-0000-000007370000}"/>
    <cellStyle name="Total 58 5" xfId="41940" xr:uid="{00000000-0005-0000-0000-000008370000}"/>
    <cellStyle name="Total 58 5 2" xfId="41941" xr:uid="{00000000-0005-0000-0000-000009370000}"/>
    <cellStyle name="Total 58 5 3" xfId="41942" xr:uid="{00000000-0005-0000-0000-00000A370000}"/>
    <cellStyle name="Total 58 6" xfId="41943" xr:uid="{00000000-0005-0000-0000-00000B370000}"/>
    <cellStyle name="Total 58 6 2" xfId="41944" xr:uid="{00000000-0005-0000-0000-00000C370000}"/>
    <cellStyle name="Total 58 6 3" xfId="41945" xr:uid="{00000000-0005-0000-0000-00000D370000}"/>
    <cellStyle name="Total 58 7" xfId="41946" xr:uid="{00000000-0005-0000-0000-00000E370000}"/>
    <cellStyle name="Total 58 7 2" xfId="41947" xr:uid="{00000000-0005-0000-0000-00000F370000}"/>
    <cellStyle name="Total 58 7 3" xfId="41948" xr:uid="{00000000-0005-0000-0000-000010370000}"/>
    <cellStyle name="Total 58 8" xfId="41949" xr:uid="{00000000-0005-0000-0000-000011370000}"/>
    <cellStyle name="Total 58 8 2" xfId="41950" xr:uid="{00000000-0005-0000-0000-000012370000}"/>
    <cellStyle name="Total 58 8 3" xfId="41951" xr:uid="{00000000-0005-0000-0000-000013370000}"/>
    <cellStyle name="Total 58 9" xfId="41952" xr:uid="{00000000-0005-0000-0000-000014370000}"/>
    <cellStyle name="Total 58 9 2" xfId="41953" xr:uid="{00000000-0005-0000-0000-000015370000}"/>
    <cellStyle name="Total 58 9 3" xfId="41954" xr:uid="{00000000-0005-0000-0000-000016370000}"/>
    <cellStyle name="Total 59" xfId="41955" xr:uid="{00000000-0005-0000-0000-000017370000}"/>
    <cellStyle name="Total 59 10" xfId="41956" xr:uid="{00000000-0005-0000-0000-000018370000}"/>
    <cellStyle name="Total 59 10 2" xfId="41957" xr:uid="{00000000-0005-0000-0000-000019370000}"/>
    <cellStyle name="Total 59 10 3" xfId="41958" xr:uid="{00000000-0005-0000-0000-00001A370000}"/>
    <cellStyle name="Total 59 11" xfId="41959" xr:uid="{00000000-0005-0000-0000-00001B370000}"/>
    <cellStyle name="Total 59 11 2" xfId="41960" xr:uid="{00000000-0005-0000-0000-00001C370000}"/>
    <cellStyle name="Total 59 11 3" xfId="41961" xr:uid="{00000000-0005-0000-0000-00001D370000}"/>
    <cellStyle name="Total 59 12" xfId="41962" xr:uid="{00000000-0005-0000-0000-00001E370000}"/>
    <cellStyle name="Total 59 12 2" xfId="41963" xr:uid="{00000000-0005-0000-0000-00001F370000}"/>
    <cellStyle name="Total 59 12 3" xfId="41964" xr:uid="{00000000-0005-0000-0000-000020370000}"/>
    <cellStyle name="Total 59 13" xfId="41965" xr:uid="{00000000-0005-0000-0000-000021370000}"/>
    <cellStyle name="Total 59 13 2" xfId="41966" xr:uid="{00000000-0005-0000-0000-000022370000}"/>
    <cellStyle name="Total 59 13 3" xfId="41967" xr:uid="{00000000-0005-0000-0000-000023370000}"/>
    <cellStyle name="Total 59 14" xfId="41968" xr:uid="{00000000-0005-0000-0000-000024370000}"/>
    <cellStyle name="Total 59 14 2" xfId="41969" xr:uid="{00000000-0005-0000-0000-000025370000}"/>
    <cellStyle name="Total 59 14 3" xfId="41970" xr:uid="{00000000-0005-0000-0000-000026370000}"/>
    <cellStyle name="Total 59 15" xfId="41971" xr:uid="{00000000-0005-0000-0000-000027370000}"/>
    <cellStyle name="Total 59 15 2" xfId="41972" xr:uid="{00000000-0005-0000-0000-000028370000}"/>
    <cellStyle name="Total 59 15 3" xfId="41973" xr:uid="{00000000-0005-0000-0000-000029370000}"/>
    <cellStyle name="Total 59 16" xfId="41974" xr:uid="{00000000-0005-0000-0000-00002A370000}"/>
    <cellStyle name="Total 59 16 2" xfId="41975" xr:uid="{00000000-0005-0000-0000-00002B370000}"/>
    <cellStyle name="Total 59 16 3" xfId="41976" xr:uid="{00000000-0005-0000-0000-00002C370000}"/>
    <cellStyle name="Total 59 17" xfId="41977" xr:uid="{00000000-0005-0000-0000-00002D370000}"/>
    <cellStyle name="Total 59 17 2" xfId="41978" xr:uid="{00000000-0005-0000-0000-00002E370000}"/>
    <cellStyle name="Total 59 17 3" xfId="41979" xr:uid="{00000000-0005-0000-0000-00002F370000}"/>
    <cellStyle name="Total 59 18" xfId="41980" xr:uid="{00000000-0005-0000-0000-000030370000}"/>
    <cellStyle name="Total 59 2" xfId="41981" xr:uid="{00000000-0005-0000-0000-000031370000}"/>
    <cellStyle name="Total 59 2 2" xfId="41982" xr:uid="{00000000-0005-0000-0000-000032370000}"/>
    <cellStyle name="Total 59 2 3" xfId="41983" xr:uid="{00000000-0005-0000-0000-000033370000}"/>
    <cellStyle name="Total 59 3" xfId="41984" xr:uid="{00000000-0005-0000-0000-000034370000}"/>
    <cellStyle name="Total 59 3 2" xfId="41985" xr:uid="{00000000-0005-0000-0000-000035370000}"/>
    <cellStyle name="Total 59 3 3" xfId="41986" xr:uid="{00000000-0005-0000-0000-000036370000}"/>
    <cellStyle name="Total 59 4" xfId="41987" xr:uid="{00000000-0005-0000-0000-000037370000}"/>
    <cellStyle name="Total 59 4 2" xfId="41988" xr:uid="{00000000-0005-0000-0000-000038370000}"/>
    <cellStyle name="Total 59 4 3" xfId="41989" xr:uid="{00000000-0005-0000-0000-000039370000}"/>
    <cellStyle name="Total 59 5" xfId="41990" xr:uid="{00000000-0005-0000-0000-00003A370000}"/>
    <cellStyle name="Total 59 5 2" xfId="41991" xr:uid="{00000000-0005-0000-0000-00003B370000}"/>
    <cellStyle name="Total 59 5 3" xfId="41992" xr:uid="{00000000-0005-0000-0000-00003C370000}"/>
    <cellStyle name="Total 59 6" xfId="41993" xr:uid="{00000000-0005-0000-0000-00003D370000}"/>
    <cellStyle name="Total 59 6 2" xfId="41994" xr:uid="{00000000-0005-0000-0000-00003E370000}"/>
    <cellStyle name="Total 59 6 3" xfId="41995" xr:uid="{00000000-0005-0000-0000-00003F370000}"/>
    <cellStyle name="Total 59 7" xfId="41996" xr:uid="{00000000-0005-0000-0000-000040370000}"/>
    <cellStyle name="Total 59 7 2" xfId="41997" xr:uid="{00000000-0005-0000-0000-000041370000}"/>
    <cellStyle name="Total 59 7 3" xfId="41998" xr:uid="{00000000-0005-0000-0000-000042370000}"/>
    <cellStyle name="Total 59 8" xfId="41999" xr:uid="{00000000-0005-0000-0000-000043370000}"/>
    <cellStyle name="Total 59 8 2" xfId="42000" xr:uid="{00000000-0005-0000-0000-000044370000}"/>
    <cellStyle name="Total 59 8 3" xfId="42001" xr:uid="{00000000-0005-0000-0000-000045370000}"/>
    <cellStyle name="Total 59 9" xfId="42002" xr:uid="{00000000-0005-0000-0000-000046370000}"/>
    <cellStyle name="Total 59 9 2" xfId="42003" xr:uid="{00000000-0005-0000-0000-000047370000}"/>
    <cellStyle name="Total 59 9 3" xfId="42004" xr:uid="{00000000-0005-0000-0000-000048370000}"/>
    <cellStyle name="Total 6" xfId="7140" xr:uid="{00000000-0005-0000-0000-000049370000}"/>
    <cellStyle name="Total 6 10" xfId="42005" xr:uid="{00000000-0005-0000-0000-00004A370000}"/>
    <cellStyle name="Total 6 10 10" xfId="42006" xr:uid="{00000000-0005-0000-0000-00004B370000}"/>
    <cellStyle name="Total 6 10 10 2" xfId="42007" xr:uid="{00000000-0005-0000-0000-00004C370000}"/>
    <cellStyle name="Total 6 10 10 3" xfId="42008" xr:uid="{00000000-0005-0000-0000-00004D370000}"/>
    <cellStyle name="Total 6 10 11" xfId="42009" xr:uid="{00000000-0005-0000-0000-00004E370000}"/>
    <cellStyle name="Total 6 10 11 2" xfId="42010" xr:uid="{00000000-0005-0000-0000-00004F370000}"/>
    <cellStyle name="Total 6 10 11 3" xfId="42011" xr:uid="{00000000-0005-0000-0000-000050370000}"/>
    <cellStyle name="Total 6 10 12" xfId="42012" xr:uid="{00000000-0005-0000-0000-000051370000}"/>
    <cellStyle name="Total 6 10 12 2" xfId="42013" xr:uid="{00000000-0005-0000-0000-000052370000}"/>
    <cellStyle name="Total 6 10 12 3" xfId="42014" xr:uid="{00000000-0005-0000-0000-000053370000}"/>
    <cellStyle name="Total 6 10 13" xfId="42015" xr:uid="{00000000-0005-0000-0000-000054370000}"/>
    <cellStyle name="Total 6 10 13 2" xfId="42016" xr:uid="{00000000-0005-0000-0000-000055370000}"/>
    <cellStyle name="Total 6 10 13 3" xfId="42017" xr:uid="{00000000-0005-0000-0000-000056370000}"/>
    <cellStyle name="Total 6 10 14" xfId="42018" xr:uid="{00000000-0005-0000-0000-000057370000}"/>
    <cellStyle name="Total 6 10 14 2" xfId="42019" xr:uid="{00000000-0005-0000-0000-000058370000}"/>
    <cellStyle name="Total 6 10 14 3" xfId="42020" xr:uid="{00000000-0005-0000-0000-000059370000}"/>
    <cellStyle name="Total 6 10 15" xfId="42021" xr:uid="{00000000-0005-0000-0000-00005A370000}"/>
    <cellStyle name="Total 6 10 15 2" xfId="42022" xr:uid="{00000000-0005-0000-0000-00005B370000}"/>
    <cellStyle name="Total 6 10 15 3" xfId="42023" xr:uid="{00000000-0005-0000-0000-00005C370000}"/>
    <cellStyle name="Total 6 10 16" xfId="42024" xr:uid="{00000000-0005-0000-0000-00005D370000}"/>
    <cellStyle name="Total 6 10 16 2" xfId="42025" xr:uid="{00000000-0005-0000-0000-00005E370000}"/>
    <cellStyle name="Total 6 10 16 3" xfId="42026" xr:uid="{00000000-0005-0000-0000-00005F370000}"/>
    <cellStyle name="Total 6 10 17" xfId="42027" xr:uid="{00000000-0005-0000-0000-000060370000}"/>
    <cellStyle name="Total 6 10 17 2" xfId="42028" xr:uid="{00000000-0005-0000-0000-000061370000}"/>
    <cellStyle name="Total 6 10 17 3" xfId="42029" xr:uid="{00000000-0005-0000-0000-000062370000}"/>
    <cellStyle name="Total 6 10 18" xfId="42030" xr:uid="{00000000-0005-0000-0000-000063370000}"/>
    <cellStyle name="Total 6 10 2" xfId="42031" xr:uid="{00000000-0005-0000-0000-000064370000}"/>
    <cellStyle name="Total 6 10 2 2" xfId="42032" xr:uid="{00000000-0005-0000-0000-000065370000}"/>
    <cellStyle name="Total 6 10 2 3" xfId="42033" xr:uid="{00000000-0005-0000-0000-000066370000}"/>
    <cellStyle name="Total 6 10 3" xfId="42034" xr:uid="{00000000-0005-0000-0000-000067370000}"/>
    <cellStyle name="Total 6 10 3 2" xfId="42035" xr:uid="{00000000-0005-0000-0000-000068370000}"/>
    <cellStyle name="Total 6 10 3 3" xfId="42036" xr:uid="{00000000-0005-0000-0000-000069370000}"/>
    <cellStyle name="Total 6 10 4" xfId="42037" xr:uid="{00000000-0005-0000-0000-00006A370000}"/>
    <cellStyle name="Total 6 10 4 2" xfId="42038" xr:uid="{00000000-0005-0000-0000-00006B370000}"/>
    <cellStyle name="Total 6 10 4 3" xfId="42039" xr:uid="{00000000-0005-0000-0000-00006C370000}"/>
    <cellStyle name="Total 6 10 5" xfId="42040" xr:uid="{00000000-0005-0000-0000-00006D370000}"/>
    <cellStyle name="Total 6 10 5 2" xfId="42041" xr:uid="{00000000-0005-0000-0000-00006E370000}"/>
    <cellStyle name="Total 6 10 5 3" xfId="42042" xr:uid="{00000000-0005-0000-0000-00006F370000}"/>
    <cellStyle name="Total 6 10 6" xfId="42043" xr:uid="{00000000-0005-0000-0000-000070370000}"/>
    <cellStyle name="Total 6 10 6 2" xfId="42044" xr:uid="{00000000-0005-0000-0000-000071370000}"/>
    <cellStyle name="Total 6 10 6 3" xfId="42045" xr:uid="{00000000-0005-0000-0000-000072370000}"/>
    <cellStyle name="Total 6 10 7" xfId="42046" xr:uid="{00000000-0005-0000-0000-000073370000}"/>
    <cellStyle name="Total 6 10 7 2" xfId="42047" xr:uid="{00000000-0005-0000-0000-000074370000}"/>
    <cellStyle name="Total 6 10 7 3" xfId="42048" xr:uid="{00000000-0005-0000-0000-000075370000}"/>
    <cellStyle name="Total 6 10 8" xfId="42049" xr:uid="{00000000-0005-0000-0000-000076370000}"/>
    <cellStyle name="Total 6 10 8 2" xfId="42050" xr:uid="{00000000-0005-0000-0000-000077370000}"/>
    <cellStyle name="Total 6 10 8 3" xfId="42051" xr:uid="{00000000-0005-0000-0000-000078370000}"/>
    <cellStyle name="Total 6 10 9" xfId="42052" xr:uid="{00000000-0005-0000-0000-000079370000}"/>
    <cellStyle name="Total 6 10 9 2" xfId="42053" xr:uid="{00000000-0005-0000-0000-00007A370000}"/>
    <cellStyle name="Total 6 10 9 3" xfId="42054" xr:uid="{00000000-0005-0000-0000-00007B370000}"/>
    <cellStyle name="Total 6 11" xfId="42055" xr:uid="{00000000-0005-0000-0000-00007C370000}"/>
    <cellStyle name="Total 6 11 10" xfId="42056" xr:uid="{00000000-0005-0000-0000-00007D370000}"/>
    <cellStyle name="Total 6 11 10 2" xfId="42057" xr:uid="{00000000-0005-0000-0000-00007E370000}"/>
    <cellStyle name="Total 6 11 10 3" xfId="42058" xr:uid="{00000000-0005-0000-0000-00007F370000}"/>
    <cellStyle name="Total 6 11 11" xfId="42059" xr:uid="{00000000-0005-0000-0000-000080370000}"/>
    <cellStyle name="Total 6 11 11 2" xfId="42060" xr:uid="{00000000-0005-0000-0000-000081370000}"/>
    <cellStyle name="Total 6 11 11 3" xfId="42061" xr:uid="{00000000-0005-0000-0000-000082370000}"/>
    <cellStyle name="Total 6 11 12" xfId="42062" xr:uid="{00000000-0005-0000-0000-000083370000}"/>
    <cellStyle name="Total 6 11 12 2" xfId="42063" xr:uid="{00000000-0005-0000-0000-000084370000}"/>
    <cellStyle name="Total 6 11 12 3" xfId="42064" xr:uid="{00000000-0005-0000-0000-000085370000}"/>
    <cellStyle name="Total 6 11 13" xfId="42065" xr:uid="{00000000-0005-0000-0000-000086370000}"/>
    <cellStyle name="Total 6 11 13 2" xfId="42066" xr:uid="{00000000-0005-0000-0000-000087370000}"/>
    <cellStyle name="Total 6 11 13 3" xfId="42067" xr:uid="{00000000-0005-0000-0000-000088370000}"/>
    <cellStyle name="Total 6 11 14" xfId="42068" xr:uid="{00000000-0005-0000-0000-000089370000}"/>
    <cellStyle name="Total 6 11 14 2" xfId="42069" xr:uid="{00000000-0005-0000-0000-00008A370000}"/>
    <cellStyle name="Total 6 11 14 3" xfId="42070" xr:uid="{00000000-0005-0000-0000-00008B370000}"/>
    <cellStyle name="Total 6 11 15" xfId="42071" xr:uid="{00000000-0005-0000-0000-00008C370000}"/>
    <cellStyle name="Total 6 11 15 2" xfId="42072" xr:uid="{00000000-0005-0000-0000-00008D370000}"/>
    <cellStyle name="Total 6 11 15 3" xfId="42073" xr:uid="{00000000-0005-0000-0000-00008E370000}"/>
    <cellStyle name="Total 6 11 16" xfId="42074" xr:uid="{00000000-0005-0000-0000-00008F370000}"/>
    <cellStyle name="Total 6 11 16 2" xfId="42075" xr:uid="{00000000-0005-0000-0000-000090370000}"/>
    <cellStyle name="Total 6 11 16 3" xfId="42076" xr:uid="{00000000-0005-0000-0000-000091370000}"/>
    <cellStyle name="Total 6 11 17" xfId="42077" xr:uid="{00000000-0005-0000-0000-000092370000}"/>
    <cellStyle name="Total 6 11 17 2" xfId="42078" xr:uid="{00000000-0005-0000-0000-000093370000}"/>
    <cellStyle name="Total 6 11 17 3" xfId="42079" xr:uid="{00000000-0005-0000-0000-000094370000}"/>
    <cellStyle name="Total 6 11 18" xfId="42080" xr:uid="{00000000-0005-0000-0000-000095370000}"/>
    <cellStyle name="Total 6 11 2" xfId="42081" xr:uid="{00000000-0005-0000-0000-000096370000}"/>
    <cellStyle name="Total 6 11 2 2" xfId="42082" xr:uid="{00000000-0005-0000-0000-000097370000}"/>
    <cellStyle name="Total 6 11 2 3" xfId="42083" xr:uid="{00000000-0005-0000-0000-000098370000}"/>
    <cellStyle name="Total 6 11 3" xfId="42084" xr:uid="{00000000-0005-0000-0000-000099370000}"/>
    <cellStyle name="Total 6 11 3 2" xfId="42085" xr:uid="{00000000-0005-0000-0000-00009A370000}"/>
    <cellStyle name="Total 6 11 3 3" xfId="42086" xr:uid="{00000000-0005-0000-0000-00009B370000}"/>
    <cellStyle name="Total 6 11 4" xfId="42087" xr:uid="{00000000-0005-0000-0000-00009C370000}"/>
    <cellStyle name="Total 6 11 4 2" xfId="42088" xr:uid="{00000000-0005-0000-0000-00009D370000}"/>
    <cellStyle name="Total 6 11 4 3" xfId="42089" xr:uid="{00000000-0005-0000-0000-00009E370000}"/>
    <cellStyle name="Total 6 11 5" xfId="42090" xr:uid="{00000000-0005-0000-0000-00009F370000}"/>
    <cellStyle name="Total 6 11 5 2" xfId="42091" xr:uid="{00000000-0005-0000-0000-0000A0370000}"/>
    <cellStyle name="Total 6 11 5 3" xfId="42092" xr:uid="{00000000-0005-0000-0000-0000A1370000}"/>
    <cellStyle name="Total 6 11 6" xfId="42093" xr:uid="{00000000-0005-0000-0000-0000A2370000}"/>
    <cellStyle name="Total 6 11 6 2" xfId="42094" xr:uid="{00000000-0005-0000-0000-0000A3370000}"/>
    <cellStyle name="Total 6 11 6 3" xfId="42095" xr:uid="{00000000-0005-0000-0000-0000A4370000}"/>
    <cellStyle name="Total 6 11 7" xfId="42096" xr:uid="{00000000-0005-0000-0000-0000A5370000}"/>
    <cellStyle name="Total 6 11 7 2" xfId="42097" xr:uid="{00000000-0005-0000-0000-0000A6370000}"/>
    <cellStyle name="Total 6 11 7 3" xfId="42098" xr:uid="{00000000-0005-0000-0000-0000A7370000}"/>
    <cellStyle name="Total 6 11 8" xfId="42099" xr:uid="{00000000-0005-0000-0000-0000A8370000}"/>
    <cellStyle name="Total 6 11 8 2" xfId="42100" xr:uid="{00000000-0005-0000-0000-0000A9370000}"/>
    <cellStyle name="Total 6 11 8 3" xfId="42101" xr:uid="{00000000-0005-0000-0000-0000AA370000}"/>
    <cellStyle name="Total 6 11 9" xfId="42102" xr:uid="{00000000-0005-0000-0000-0000AB370000}"/>
    <cellStyle name="Total 6 11 9 2" xfId="42103" xr:uid="{00000000-0005-0000-0000-0000AC370000}"/>
    <cellStyle name="Total 6 11 9 3" xfId="42104" xr:uid="{00000000-0005-0000-0000-0000AD370000}"/>
    <cellStyle name="Total 6 12" xfId="8896" xr:uid="{00000000-0005-0000-0000-0000AE370000}"/>
    <cellStyle name="Total 6 2" xfId="7141" xr:uid="{00000000-0005-0000-0000-0000AF370000}"/>
    <cellStyle name="Total 6 2 10" xfId="42106" xr:uid="{00000000-0005-0000-0000-0000B0370000}"/>
    <cellStyle name="Total 6 2 10 2" xfId="42107" xr:uid="{00000000-0005-0000-0000-0000B1370000}"/>
    <cellStyle name="Total 6 2 10 3" xfId="42108" xr:uid="{00000000-0005-0000-0000-0000B2370000}"/>
    <cellStyle name="Total 6 2 11" xfId="42109" xr:uid="{00000000-0005-0000-0000-0000B3370000}"/>
    <cellStyle name="Total 6 2 11 2" xfId="42110" xr:uid="{00000000-0005-0000-0000-0000B4370000}"/>
    <cellStyle name="Total 6 2 11 3" xfId="42111" xr:uid="{00000000-0005-0000-0000-0000B5370000}"/>
    <cellStyle name="Total 6 2 12" xfId="42112" xr:uid="{00000000-0005-0000-0000-0000B6370000}"/>
    <cellStyle name="Total 6 2 12 2" xfId="42113" xr:uid="{00000000-0005-0000-0000-0000B7370000}"/>
    <cellStyle name="Total 6 2 12 3" xfId="42114" xr:uid="{00000000-0005-0000-0000-0000B8370000}"/>
    <cellStyle name="Total 6 2 13" xfId="42115" xr:uid="{00000000-0005-0000-0000-0000B9370000}"/>
    <cellStyle name="Total 6 2 13 2" xfId="42116" xr:uid="{00000000-0005-0000-0000-0000BA370000}"/>
    <cellStyle name="Total 6 2 13 3" xfId="42117" xr:uid="{00000000-0005-0000-0000-0000BB370000}"/>
    <cellStyle name="Total 6 2 14" xfId="42118" xr:uid="{00000000-0005-0000-0000-0000BC370000}"/>
    <cellStyle name="Total 6 2 14 2" xfId="42119" xr:uid="{00000000-0005-0000-0000-0000BD370000}"/>
    <cellStyle name="Total 6 2 14 3" xfId="42120" xr:uid="{00000000-0005-0000-0000-0000BE370000}"/>
    <cellStyle name="Total 6 2 15" xfId="42121" xr:uid="{00000000-0005-0000-0000-0000BF370000}"/>
    <cellStyle name="Total 6 2 15 2" xfId="42122" xr:uid="{00000000-0005-0000-0000-0000C0370000}"/>
    <cellStyle name="Total 6 2 15 3" xfId="42123" xr:uid="{00000000-0005-0000-0000-0000C1370000}"/>
    <cellStyle name="Total 6 2 16" xfId="42124" xr:uid="{00000000-0005-0000-0000-0000C2370000}"/>
    <cellStyle name="Total 6 2 16 2" xfId="42125" xr:uid="{00000000-0005-0000-0000-0000C3370000}"/>
    <cellStyle name="Total 6 2 16 3" xfId="42126" xr:uid="{00000000-0005-0000-0000-0000C4370000}"/>
    <cellStyle name="Total 6 2 17" xfId="42127" xr:uid="{00000000-0005-0000-0000-0000C5370000}"/>
    <cellStyle name="Total 6 2 17 2" xfId="42128" xr:uid="{00000000-0005-0000-0000-0000C6370000}"/>
    <cellStyle name="Total 6 2 17 3" xfId="42129" xr:uid="{00000000-0005-0000-0000-0000C7370000}"/>
    <cellStyle name="Total 6 2 18" xfId="42130" xr:uid="{00000000-0005-0000-0000-0000C8370000}"/>
    <cellStyle name="Total 6 2 19" xfId="42105" xr:uid="{00000000-0005-0000-0000-0000C9370000}"/>
    <cellStyle name="Total 6 2 2" xfId="42131" xr:uid="{00000000-0005-0000-0000-0000CA370000}"/>
    <cellStyle name="Total 6 2 2 2" xfId="42132" xr:uid="{00000000-0005-0000-0000-0000CB370000}"/>
    <cellStyle name="Total 6 2 2 3" xfId="42133" xr:uid="{00000000-0005-0000-0000-0000CC370000}"/>
    <cellStyle name="Total 6 2 3" xfId="42134" xr:uid="{00000000-0005-0000-0000-0000CD370000}"/>
    <cellStyle name="Total 6 2 3 2" xfId="42135" xr:uid="{00000000-0005-0000-0000-0000CE370000}"/>
    <cellStyle name="Total 6 2 3 3" xfId="42136" xr:uid="{00000000-0005-0000-0000-0000CF370000}"/>
    <cellStyle name="Total 6 2 4" xfId="42137" xr:uid="{00000000-0005-0000-0000-0000D0370000}"/>
    <cellStyle name="Total 6 2 4 2" xfId="42138" xr:uid="{00000000-0005-0000-0000-0000D1370000}"/>
    <cellStyle name="Total 6 2 4 3" xfId="42139" xr:uid="{00000000-0005-0000-0000-0000D2370000}"/>
    <cellStyle name="Total 6 2 5" xfId="42140" xr:uid="{00000000-0005-0000-0000-0000D3370000}"/>
    <cellStyle name="Total 6 2 5 2" xfId="42141" xr:uid="{00000000-0005-0000-0000-0000D4370000}"/>
    <cellStyle name="Total 6 2 5 3" xfId="42142" xr:uid="{00000000-0005-0000-0000-0000D5370000}"/>
    <cellStyle name="Total 6 2 6" xfId="42143" xr:uid="{00000000-0005-0000-0000-0000D6370000}"/>
    <cellStyle name="Total 6 2 6 2" xfId="42144" xr:uid="{00000000-0005-0000-0000-0000D7370000}"/>
    <cellStyle name="Total 6 2 6 3" xfId="42145" xr:uid="{00000000-0005-0000-0000-0000D8370000}"/>
    <cellStyle name="Total 6 2 7" xfId="42146" xr:uid="{00000000-0005-0000-0000-0000D9370000}"/>
    <cellStyle name="Total 6 2 7 2" xfId="42147" xr:uid="{00000000-0005-0000-0000-0000DA370000}"/>
    <cellStyle name="Total 6 2 7 3" xfId="42148" xr:uid="{00000000-0005-0000-0000-0000DB370000}"/>
    <cellStyle name="Total 6 2 8" xfId="42149" xr:uid="{00000000-0005-0000-0000-0000DC370000}"/>
    <cellStyle name="Total 6 2 8 2" xfId="42150" xr:uid="{00000000-0005-0000-0000-0000DD370000}"/>
    <cellStyle name="Total 6 2 8 3" xfId="42151" xr:uid="{00000000-0005-0000-0000-0000DE370000}"/>
    <cellStyle name="Total 6 2 9" xfId="42152" xr:uid="{00000000-0005-0000-0000-0000DF370000}"/>
    <cellStyle name="Total 6 2 9 2" xfId="42153" xr:uid="{00000000-0005-0000-0000-0000E0370000}"/>
    <cellStyle name="Total 6 2 9 3" xfId="42154" xr:uid="{00000000-0005-0000-0000-0000E1370000}"/>
    <cellStyle name="Total 6 3" xfId="42155" xr:uid="{00000000-0005-0000-0000-0000E2370000}"/>
    <cellStyle name="Total 6 3 10" xfId="42156" xr:uid="{00000000-0005-0000-0000-0000E3370000}"/>
    <cellStyle name="Total 6 3 10 2" xfId="42157" xr:uid="{00000000-0005-0000-0000-0000E4370000}"/>
    <cellStyle name="Total 6 3 10 3" xfId="42158" xr:uid="{00000000-0005-0000-0000-0000E5370000}"/>
    <cellStyle name="Total 6 3 11" xfId="42159" xr:uid="{00000000-0005-0000-0000-0000E6370000}"/>
    <cellStyle name="Total 6 3 11 2" xfId="42160" xr:uid="{00000000-0005-0000-0000-0000E7370000}"/>
    <cellStyle name="Total 6 3 11 3" xfId="42161" xr:uid="{00000000-0005-0000-0000-0000E8370000}"/>
    <cellStyle name="Total 6 3 12" xfId="42162" xr:uid="{00000000-0005-0000-0000-0000E9370000}"/>
    <cellStyle name="Total 6 3 12 2" xfId="42163" xr:uid="{00000000-0005-0000-0000-0000EA370000}"/>
    <cellStyle name="Total 6 3 12 3" xfId="42164" xr:uid="{00000000-0005-0000-0000-0000EB370000}"/>
    <cellStyle name="Total 6 3 13" xfId="42165" xr:uid="{00000000-0005-0000-0000-0000EC370000}"/>
    <cellStyle name="Total 6 3 13 2" xfId="42166" xr:uid="{00000000-0005-0000-0000-0000ED370000}"/>
    <cellStyle name="Total 6 3 13 3" xfId="42167" xr:uid="{00000000-0005-0000-0000-0000EE370000}"/>
    <cellStyle name="Total 6 3 14" xfId="42168" xr:uid="{00000000-0005-0000-0000-0000EF370000}"/>
    <cellStyle name="Total 6 3 14 2" xfId="42169" xr:uid="{00000000-0005-0000-0000-0000F0370000}"/>
    <cellStyle name="Total 6 3 14 3" xfId="42170" xr:uid="{00000000-0005-0000-0000-0000F1370000}"/>
    <cellStyle name="Total 6 3 15" xfId="42171" xr:uid="{00000000-0005-0000-0000-0000F2370000}"/>
    <cellStyle name="Total 6 3 15 2" xfId="42172" xr:uid="{00000000-0005-0000-0000-0000F3370000}"/>
    <cellStyle name="Total 6 3 15 3" xfId="42173" xr:uid="{00000000-0005-0000-0000-0000F4370000}"/>
    <cellStyle name="Total 6 3 16" xfId="42174" xr:uid="{00000000-0005-0000-0000-0000F5370000}"/>
    <cellStyle name="Total 6 3 16 2" xfId="42175" xr:uid="{00000000-0005-0000-0000-0000F6370000}"/>
    <cellStyle name="Total 6 3 16 3" xfId="42176" xr:uid="{00000000-0005-0000-0000-0000F7370000}"/>
    <cellStyle name="Total 6 3 17" xfId="42177" xr:uid="{00000000-0005-0000-0000-0000F8370000}"/>
    <cellStyle name="Total 6 3 17 2" xfId="42178" xr:uid="{00000000-0005-0000-0000-0000F9370000}"/>
    <cellStyle name="Total 6 3 17 3" xfId="42179" xr:uid="{00000000-0005-0000-0000-0000FA370000}"/>
    <cellStyle name="Total 6 3 18" xfId="42180" xr:uid="{00000000-0005-0000-0000-0000FB370000}"/>
    <cellStyle name="Total 6 3 2" xfId="42181" xr:uid="{00000000-0005-0000-0000-0000FC370000}"/>
    <cellStyle name="Total 6 3 2 2" xfId="42182" xr:uid="{00000000-0005-0000-0000-0000FD370000}"/>
    <cellStyle name="Total 6 3 2 3" xfId="42183" xr:uid="{00000000-0005-0000-0000-0000FE370000}"/>
    <cellStyle name="Total 6 3 3" xfId="42184" xr:uid="{00000000-0005-0000-0000-0000FF370000}"/>
    <cellStyle name="Total 6 3 3 2" xfId="42185" xr:uid="{00000000-0005-0000-0000-000000380000}"/>
    <cellStyle name="Total 6 3 3 3" xfId="42186" xr:uid="{00000000-0005-0000-0000-000001380000}"/>
    <cellStyle name="Total 6 3 4" xfId="42187" xr:uid="{00000000-0005-0000-0000-000002380000}"/>
    <cellStyle name="Total 6 3 4 2" xfId="42188" xr:uid="{00000000-0005-0000-0000-000003380000}"/>
    <cellStyle name="Total 6 3 4 3" xfId="42189" xr:uid="{00000000-0005-0000-0000-000004380000}"/>
    <cellStyle name="Total 6 3 5" xfId="42190" xr:uid="{00000000-0005-0000-0000-000005380000}"/>
    <cellStyle name="Total 6 3 5 2" xfId="42191" xr:uid="{00000000-0005-0000-0000-000006380000}"/>
    <cellStyle name="Total 6 3 5 3" xfId="42192" xr:uid="{00000000-0005-0000-0000-000007380000}"/>
    <cellStyle name="Total 6 3 6" xfId="42193" xr:uid="{00000000-0005-0000-0000-000008380000}"/>
    <cellStyle name="Total 6 3 6 2" xfId="42194" xr:uid="{00000000-0005-0000-0000-000009380000}"/>
    <cellStyle name="Total 6 3 6 3" xfId="42195" xr:uid="{00000000-0005-0000-0000-00000A380000}"/>
    <cellStyle name="Total 6 3 7" xfId="42196" xr:uid="{00000000-0005-0000-0000-00000B380000}"/>
    <cellStyle name="Total 6 3 7 2" xfId="42197" xr:uid="{00000000-0005-0000-0000-00000C380000}"/>
    <cellStyle name="Total 6 3 7 3" xfId="42198" xr:uid="{00000000-0005-0000-0000-00000D380000}"/>
    <cellStyle name="Total 6 3 8" xfId="42199" xr:uid="{00000000-0005-0000-0000-00000E380000}"/>
    <cellStyle name="Total 6 3 8 2" xfId="42200" xr:uid="{00000000-0005-0000-0000-00000F380000}"/>
    <cellStyle name="Total 6 3 8 3" xfId="42201" xr:uid="{00000000-0005-0000-0000-000010380000}"/>
    <cellStyle name="Total 6 3 9" xfId="42202" xr:uid="{00000000-0005-0000-0000-000011380000}"/>
    <cellStyle name="Total 6 3 9 2" xfId="42203" xr:uid="{00000000-0005-0000-0000-000012380000}"/>
    <cellStyle name="Total 6 3 9 3" xfId="42204" xr:uid="{00000000-0005-0000-0000-000013380000}"/>
    <cellStyle name="Total 6 4" xfId="42205" xr:uid="{00000000-0005-0000-0000-000014380000}"/>
    <cellStyle name="Total 6 4 10" xfId="42206" xr:uid="{00000000-0005-0000-0000-000015380000}"/>
    <cellStyle name="Total 6 4 10 2" xfId="42207" xr:uid="{00000000-0005-0000-0000-000016380000}"/>
    <cellStyle name="Total 6 4 10 3" xfId="42208" xr:uid="{00000000-0005-0000-0000-000017380000}"/>
    <cellStyle name="Total 6 4 11" xfId="42209" xr:uid="{00000000-0005-0000-0000-000018380000}"/>
    <cellStyle name="Total 6 4 11 2" xfId="42210" xr:uid="{00000000-0005-0000-0000-000019380000}"/>
    <cellStyle name="Total 6 4 11 3" xfId="42211" xr:uid="{00000000-0005-0000-0000-00001A380000}"/>
    <cellStyle name="Total 6 4 12" xfId="42212" xr:uid="{00000000-0005-0000-0000-00001B380000}"/>
    <cellStyle name="Total 6 4 12 2" xfId="42213" xr:uid="{00000000-0005-0000-0000-00001C380000}"/>
    <cellStyle name="Total 6 4 12 3" xfId="42214" xr:uid="{00000000-0005-0000-0000-00001D380000}"/>
    <cellStyle name="Total 6 4 13" xfId="42215" xr:uid="{00000000-0005-0000-0000-00001E380000}"/>
    <cellStyle name="Total 6 4 13 2" xfId="42216" xr:uid="{00000000-0005-0000-0000-00001F380000}"/>
    <cellStyle name="Total 6 4 13 3" xfId="42217" xr:uid="{00000000-0005-0000-0000-000020380000}"/>
    <cellStyle name="Total 6 4 14" xfId="42218" xr:uid="{00000000-0005-0000-0000-000021380000}"/>
    <cellStyle name="Total 6 4 14 2" xfId="42219" xr:uid="{00000000-0005-0000-0000-000022380000}"/>
    <cellStyle name="Total 6 4 14 3" xfId="42220" xr:uid="{00000000-0005-0000-0000-000023380000}"/>
    <cellStyle name="Total 6 4 15" xfId="42221" xr:uid="{00000000-0005-0000-0000-000024380000}"/>
    <cellStyle name="Total 6 4 15 2" xfId="42222" xr:uid="{00000000-0005-0000-0000-000025380000}"/>
    <cellStyle name="Total 6 4 15 3" xfId="42223" xr:uid="{00000000-0005-0000-0000-000026380000}"/>
    <cellStyle name="Total 6 4 16" xfId="42224" xr:uid="{00000000-0005-0000-0000-000027380000}"/>
    <cellStyle name="Total 6 4 16 2" xfId="42225" xr:uid="{00000000-0005-0000-0000-000028380000}"/>
    <cellStyle name="Total 6 4 16 3" xfId="42226" xr:uid="{00000000-0005-0000-0000-000029380000}"/>
    <cellStyle name="Total 6 4 17" xfId="42227" xr:uid="{00000000-0005-0000-0000-00002A380000}"/>
    <cellStyle name="Total 6 4 17 2" xfId="42228" xr:uid="{00000000-0005-0000-0000-00002B380000}"/>
    <cellStyle name="Total 6 4 17 3" xfId="42229" xr:uid="{00000000-0005-0000-0000-00002C380000}"/>
    <cellStyle name="Total 6 4 18" xfId="42230" xr:uid="{00000000-0005-0000-0000-00002D380000}"/>
    <cellStyle name="Total 6 4 2" xfId="42231" xr:uid="{00000000-0005-0000-0000-00002E380000}"/>
    <cellStyle name="Total 6 4 2 2" xfId="42232" xr:uid="{00000000-0005-0000-0000-00002F380000}"/>
    <cellStyle name="Total 6 4 2 3" xfId="42233" xr:uid="{00000000-0005-0000-0000-000030380000}"/>
    <cellStyle name="Total 6 4 3" xfId="42234" xr:uid="{00000000-0005-0000-0000-000031380000}"/>
    <cellStyle name="Total 6 4 3 2" xfId="42235" xr:uid="{00000000-0005-0000-0000-000032380000}"/>
    <cellStyle name="Total 6 4 3 3" xfId="42236" xr:uid="{00000000-0005-0000-0000-000033380000}"/>
    <cellStyle name="Total 6 4 4" xfId="42237" xr:uid="{00000000-0005-0000-0000-000034380000}"/>
    <cellStyle name="Total 6 4 4 2" xfId="42238" xr:uid="{00000000-0005-0000-0000-000035380000}"/>
    <cellStyle name="Total 6 4 4 3" xfId="42239" xr:uid="{00000000-0005-0000-0000-000036380000}"/>
    <cellStyle name="Total 6 4 5" xfId="42240" xr:uid="{00000000-0005-0000-0000-000037380000}"/>
    <cellStyle name="Total 6 4 5 2" xfId="42241" xr:uid="{00000000-0005-0000-0000-000038380000}"/>
    <cellStyle name="Total 6 4 5 3" xfId="42242" xr:uid="{00000000-0005-0000-0000-000039380000}"/>
    <cellStyle name="Total 6 4 6" xfId="42243" xr:uid="{00000000-0005-0000-0000-00003A380000}"/>
    <cellStyle name="Total 6 4 6 2" xfId="42244" xr:uid="{00000000-0005-0000-0000-00003B380000}"/>
    <cellStyle name="Total 6 4 6 3" xfId="42245" xr:uid="{00000000-0005-0000-0000-00003C380000}"/>
    <cellStyle name="Total 6 4 7" xfId="42246" xr:uid="{00000000-0005-0000-0000-00003D380000}"/>
    <cellStyle name="Total 6 4 7 2" xfId="42247" xr:uid="{00000000-0005-0000-0000-00003E380000}"/>
    <cellStyle name="Total 6 4 7 3" xfId="42248" xr:uid="{00000000-0005-0000-0000-00003F380000}"/>
    <cellStyle name="Total 6 4 8" xfId="42249" xr:uid="{00000000-0005-0000-0000-000040380000}"/>
    <cellStyle name="Total 6 4 8 2" xfId="42250" xr:uid="{00000000-0005-0000-0000-000041380000}"/>
    <cellStyle name="Total 6 4 8 3" xfId="42251" xr:uid="{00000000-0005-0000-0000-000042380000}"/>
    <cellStyle name="Total 6 4 9" xfId="42252" xr:uid="{00000000-0005-0000-0000-000043380000}"/>
    <cellStyle name="Total 6 4 9 2" xfId="42253" xr:uid="{00000000-0005-0000-0000-000044380000}"/>
    <cellStyle name="Total 6 4 9 3" xfId="42254" xr:uid="{00000000-0005-0000-0000-000045380000}"/>
    <cellStyle name="Total 6 5" xfId="42255" xr:uid="{00000000-0005-0000-0000-000046380000}"/>
    <cellStyle name="Total 6 5 10" xfId="42256" xr:uid="{00000000-0005-0000-0000-000047380000}"/>
    <cellStyle name="Total 6 5 10 2" xfId="42257" xr:uid="{00000000-0005-0000-0000-000048380000}"/>
    <cellStyle name="Total 6 5 10 3" xfId="42258" xr:uid="{00000000-0005-0000-0000-000049380000}"/>
    <cellStyle name="Total 6 5 11" xfId="42259" xr:uid="{00000000-0005-0000-0000-00004A380000}"/>
    <cellStyle name="Total 6 5 11 2" xfId="42260" xr:uid="{00000000-0005-0000-0000-00004B380000}"/>
    <cellStyle name="Total 6 5 11 3" xfId="42261" xr:uid="{00000000-0005-0000-0000-00004C380000}"/>
    <cellStyle name="Total 6 5 12" xfId="42262" xr:uid="{00000000-0005-0000-0000-00004D380000}"/>
    <cellStyle name="Total 6 5 12 2" xfId="42263" xr:uid="{00000000-0005-0000-0000-00004E380000}"/>
    <cellStyle name="Total 6 5 12 3" xfId="42264" xr:uid="{00000000-0005-0000-0000-00004F380000}"/>
    <cellStyle name="Total 6 5 13" xfId="42265" xr:uid="{00000000-0005-0000-0000-000050380000}"/>
    <cellStyle name="Total 6 5 13 2" xfId="42266" xr:uid="{00000000-0005-0000-0000-000051380000}"/>
    <cellStyle name="Total 6 5 13 3" xfId="42267" xr:uid="{00000000-0005-0000-0000-000052380000}"/>
    <cellStyle name="Total 6 5 14" xfId="42268" xr:uid="{00000000-0005-0000-0000-000053380000}"/>
    <cellStyle name="Total 6 5 14 2" xfId="42269" xr:uid="{00000000-0005-0000-0000-000054380000}"/>
    <cellStyle name="Total 6 5 14 3" xfId="42270" xr:uid="{00000000-0005-0000-0000-000055380000}"/>
    <cellStyle name="Total 6 5 15" xfId="42271" xr:uid="{00000000-0005-0000-0000-000056380000}"/>
    <cellStyle name="Total 6 5 15 2" xfId="42272" xr:uid="{00000000-0005-0000-0000-000057380000}"/>
    <cellStyle name="Total 6 5 15 3" xfId="42273" xr:uid="{00000000-0005-0000-0000-000058380000}"/>
    <cellStyle name="Total 6 5 16" xfId="42274" xr:uid="{00000000-0005-0000-0000-000059380000}"/>
    <cellStyle name="Total 6 5 16 2" xfId="42275" xr:uid="{00000000-0005-0000-0000-00005A380000}"/>
    <cellStyle name="Total 6 5 16 3" xfId="42276" xr:uid="{00000000-0005-0000-0000-00005B380000}"/>
    <cellStyle name="Total 6 5 17" xfId="42277" xr:uid="{00000000-0005-0000-0000-00005C380000}"/>
    <cellStyle name="Total 6 5 17 2" xfId="42278" xr:uid="{00000000-0005-0000-0000-00005D380000}"/>
    <cellStyle name="Total 6 5 17 3" xfId="42279" xr:uid="{00000000-0005-0000-0000-00005E380000}"/>
    <cellStyle name="Total 6 5 18" xfId="42280" xr:uid="{00000000-0005-0000-0000-00005F380000}"/>
    <cellStyle name="Total 6 5 2" xfId="42281" xr:uid="{00000000-0005-0000-0000-000060380000}"/>
    <cellStyle name="Total 6 5 2 2" xfId="42282" xr:uid="{00000000-0005-0000-0000-000061380000}"/>
    <cellStyle name="Total 6 5 2 3" xfId="42283" xr:uid="{00000000-0005-0000-0000-000062380000}"/>
    <cellStyle name="Total 6 5 3" xfId="42284" xr:uid="{00000000-0005-0000-0000-000063380000}"/>
    <cellStyle name="Total 6 5 3 2" xfId="42285" xr:uid="{00000000-0005-0000-0000-000064380000}"/>
    <cellStyle name="Total 6 5 3 3" xfId="42286" xr:uid="{00000000-0005-0000-0000-000065380000}"/>
    <cellStyle name="Total 6 5 4" xfId="42287" xr:uid="{00000000-0005-0000-0000-000066380000}"/>
    <cellStyle name="Total 6 5 4 2" xfId="42288" xr:uid="{00000000-0005-0000-0000-000067380000}"/>
    <cellStyle name="Total 6 5 4 3" xfId="42289" xr:uid="{00000000-0005-0000-0000-000068380000}"/>
    <cellStyle name="Total 6 5 5" xfId="42290" xr:uid="{00000000-0005-0000-0000-000069380000}"/>
    <cellStyle name="Total 6 5 5 2" xfId="42291" xr:uid="{00000000-0005-0000-0000-00006A380000}"/>
    <cellStyle name="Total 6 5 5 3" xfId="42292" xr:uid="{00000000-0005-0000-0000-00006B380000}"/>
    <cellStyle name="Total 6 5 6" xfId="42293" xr:uid="{00000000-0005-0000-0000-00006C380000}"/>
    <cellStyle name="Total 6 5 6 2" xfId="42294" xr:uid="{00000000-0005-0000-0000-00006D380000}"/>
    <cellStyle name="Total 6 5 6 3" xfId="42295" xr:uid="{00000000-0005-0000-0000-00006E380000}"/>
    <cellStyle name="Total 6 5 7" xfId="42296" xr:uid="{00000000-0005-0000-0000-00006F380000}"/>
    <cellStyle name="Total 6 5 7 2" xfId="42297" xr:uid="{00000000-0005-0000-0000-000070380000}"/>
    <cellStyle name="Total 6 5 7 3" xfId="42298" xr:uid="{00000000-0005-0000-0000-000071380000}"/>
    <cellStyle name="Total 6 5 8" xfId="42299" xr:uid="{00000000-0005-0000-0000-000072380000}"/>
    <cellStyle name="Total 6 5 8 2" xfId="42300" xr:uid="{00000000-0005-0000-0000-000073380000}"/>
    <cellStyle name="Total 6 5 8 3" xfId="42301" xr:uid="{00000000-0005-0000-0000-000074380000}"/>
    <cellStyle name="Total 6 5 9" xfId="42302" xr:uid="{00000000-0005-0000-0000-000075380000}"/>
    <cellStyle name="Total 6 5 9 2" xfId="42303" xr:uid="{00000000-0005-0000-0000-000076380000}"/>
    <cellStyle name="Total 6 5 9 3" xfId="42304" xr:uid="{00000000-0005-0000-0000-000077380000}"/>
    <cellStyle name="Total 6 6" xfId="42305" xr:uid="{00000000-0005-0000-0000-000078380000}"/>
    <cellStyle name="Total 6 6 10" xfId="42306" xr:uid="{00000000-0005-0000-0000-000079380000}"/>
    <cellStyle name="Total 6 6 10 2" xfId="42307" xr:uid="{00000000-0005-0000-0000-00007A380000}"/>
    <cellStyle name="Total 6 6 10 3" xfId="42308" xr:uid="{00000000-0005-0000-0000-00007B380000}"/>
    <cellStyle name="Total 6 6 11" xfId="42309" xr:uid="{00000000-0005-0000-0000-00007C380000}"/>
    <cellStyle name="Total 6 6 11 2" xfId="42310" xr:uid="{00000000-0005-0000-0000-00007D380000}"/>
    <cellStyle name="Total 6 6 11 3" xfId="42311" xr:uid="{00000000-0005-0000-0000-00007E380000}"/>
    <cellStyle name="Total 6 6 12" xfId="42312" xr:uid="{00000000-0005-0000-0000-00007F380000}"/>
    <cellStyle name="Total 6 6 12 2" xfId="42313" xr:uid="{00000000-0005-0000-0000-000080380000}"/>
    <cellStyle name="Total 6 6 12 3" xfId="42314" xr:uid="{00000000-0005-0000-0000-000081380000}"/>
    <cellStyle name="Total 6 6 13" xfId="42315" xr:uid="{00000000-0005-0000-0000-000082380000}"/>
    <cellStyle name="Total 6 6 13 2" xfId="42316" xr:uid="{00000000-0005-0000-0000-000083380000}"/>
    <cellStyle name="Total 6 6 13 3" xfId="42317" xr:uid="{00000000-0005-0000-0000-000084380000}"/>
    <cellStyle name="Total 6 6 14" xfId="42318" xr:uid="{00000000-0005-0000-0000-000085380000}"/>
    <cellStyle name="Total 6 6 14 2" xfId="42319" xr:uid="{00000000-0005-0000-0000-000086380000}"/>
    <cellStyle name="Total 6 6 14 3" xfId="42320" xr:uid="{00000000-0005-0000-0000-000087380000}"/>
    <cellStyle name="Total 6 6 15" xfId="42321" xr:uid="{00000000-0005-0000-0000-000088380000}"/>
    <cellStyle name="Total 6 6 15 2" xfId="42322" xr:uid="{00000000-0005-0000-0000-000089380000}"/>
    <cellStyle name="Total 6 6 15 3" xfId="42323" xr:uid="{00000000-0005-0000-0000-00008A380000}"/>
    <cellStyle name="Total 6 6 16" xfId="42324" xr:uid="{00000000-0005-0000-0000-00008B380000}"/>
    <cellStyle name="Total 6 6 16 2" xfId="42325" xr:uid="{00000000-0005-0000-0000-00008C380000}"/>
    <cellStyle name="Total 6 6 16 3" xfId="42326" xr:uid="{00000000-0005-0000-0000-00008D380000}"/>
    <cellStyle name="Total 6 6 17" xfId="42327" xr:uid="{00000000-0005-0000-0000-00008E380000}"/>
    <cellStyle name="Total 6 6 17 2" xfId="42328" xr:uid="{00000000-0005-0000-0000-00008F380000}"/>
    <cellStyle name="Total 6 6 17 3" xfId="42329" xr:uid="{00000000-0005-0000-0000-000090380000}"/>
    <cellStyle name="Total 6 6 18" xfId="42330" xr:uid="{00000000-0005-0000-0000-000091380000}"/>
    <cellStyle name="Total 6 6 2" xfId="42331" xr:uid="{00000000-0005-0000-0000-000092380000}"/>
    <cellStyle name="Total 6 6 2 2" xfId="42332" xr:uid="{00000000-0005-0000-0000-000093380000}"/>
    <cellStyle name="Total 6 6 2 3" xfId="42333" xr:uid="{00000000-0005-0000-0000-000094380000}"/>
    <cellStyle name="Total 6 6 3" xfId="42334" xr:uid="{00000000-0005-0000-0000-000095380000}"/>
    <cellStyle name="Total 6 6 3 2" xfId="42335" xr:uid="{00000000-0005-0000-0000-000096380000}"/>
    <cellStyle name="Total 6 6 3 3" xfId="42336" xr:uid="{00000000-0005-0000-0000-000097380000}"/>
    <cellStyle name="Total 6 6 4" xfId="42337" xr:uid="{00000000-0005-0000-0000-000098380000}"/>
    <cellStyle name="Total 6 6 4 2" xfId="42338" xr:uid="{00000000-0005-0000-0000-000099380000}"/>
    <cellStyle name="Total 6 6 4 3" xfId="42339" xr:uid="{00000000-0005-0000-0000-00009A380000}"/>
    <cellStyle name="Total 6 6 5" xfId="42340" xr:uid="{00000000-0005-0000-0000-00009B380000}"/>
    <cellStyle name="Total 6 6 5 2" xfId="42341" xr:uid="{00000000-0005-0000-0000-00009C380000}"/>
    <cellStyle name="Total 6 6 5 3" xfId="42342" xr:uid="{00000000-0005-0000-0000-00009D380000}"/>
    <cellStyle name="Total 6 6 6" xfId="42343" xr:uid="{00000000-0005-0000-0000-00009E380000}"/>
    <cellStyle name="Total 6 6 6 2" xfId="42344" xr:uid="{00000000-0005-0000-0000-00009F380000}"/>
    <cellStyle name="Total 6 6 6 3" xfId="42345" xr:uid="{00000000-0005-0000-0000-0000A0380000}"/>
    <cellStyle name="Total 6 6 7" xfId="42346" xr:uid="{00000000-0005-0000-0000-0000A1380000}"/>
    <cellStyle name="Total 6 6 7 2" xfId="42347" xr:uid="{00000000-0005-0000-0000-0000A2380000}"/>
    <cellStyle name="Total 6 6 7 3" xfId="42348" xr:uid="{00000000-0005-0000-0000-0000A3380000}"/>
    <cellStyle name="Total 6 6 8" xfId="42349" xr:uid="{00000000-0005-0000-0000-0000A4380000}"/>
    <cellStyle name="Total 6 6 8 2" xfId="42350" xr:uid="{00000000-0005-0000-0000-0000A5380000}"/>
    <cellStyle name="Total 6 6 8 3" xfId="42351" xr:uid="{00000000-0005-0000-0000-0000A6380000}"/>
    <cellStyle name="Total 6 6 9" xfId="42352" xr:uid="{00000000-0005-0000-0000-0000A7380000}"/>
    <cellStyle name="Total 6 6 9 2" xfId="42353" xr:uid="{00000000-0005-0000-0000-0000A8380000}"/>
    <cellStyle name="Total 6 6 9 3" xfId="42354" xr:uid="{00000000-0005-0000-0000-0000A9380000}"/>
    <cellStyle name="Total 6 7" xfId="42355" xr:uid="{00000000-0005-0000-0000-0000AA380000}"/>
    <cellStyle name="Total 6 7 10" xfId="42356" xr:uid="{00000000-0005-0000-0000-0000AB380000}"/>
    <cellStyle name="Total 6 7 10 2" xfId="42357" xr:uid="{00000000-0005-0000-0000-0000AC380000}"/>
    <cellStyle name="Total 6 7 10 3" xfId="42358" xr:uid="{00000000-0005-0000-0000-0000AD380000}"/>
    <cellStyle name="Total 6 7 11" xfId="42359" xr:uid="{00000000-0005-0000-0000-0000AE380000}"/>
    <cellStyle name="Total 6 7 11 2" xfId="42360" xr:uid="{00000000-0005-0000-0000-0000AF380000}"/>
    <cellStyle name="Total 6 7 11 3" xfId="42361" xr:uid="{00000000-0005-0000-0000-0000B0380000}"/>
    <cellStyle name="Total 6 7 12" xfId="42362" xr:uid="{00000000-0005-0000-0000-0000B1380000}"/>
    <cellStyle name="Total 6 7 12 2" xfId="42363" xr:uid="{00000000-0005-0000-0000-0000B2380000}"/>
    <cellStyle name="Total 6 7 12 3" xfId="42364" xr:uid="{00000000-0005-0000-0000-0000B3380000}"/>
    <cellStyle name="Total 6 7 13" xfId="42365" xr:uid="{00000000-0005-0000-0000-0000B4380000}"/>
    <cellStyle name="Total 6 7 13 2" xfId="42366" xr:uid="{00000000-0005-0000-0000-0000B5380000}"/>
    <cellStyle name="Total 6 7 13 3" xfId="42367" xr:uid="{00000000-0005-0000-0000-0000B6380000}"/>
    <cellStyle name="Total 6 7 14" xfId="42368" xr:uid="{00000000-0005-0000-0000-0000B7380000}"/>
    <cellStyle name="Total 6 7 14 2" xfId="42369" xr:uid="{00000000-0005-0000-0000-0000B8380000}"/>
    <cellStyle name="Total 6 7 14 3" xfId="42370" xr:uid="{00000000-0005-0000-0000-0000B9380000}"/>
    <cellStyle name="Total 6 7 15" xfId="42371" xr:uid="{00000000-0005-0000-0000-0000BA380000}"/>
    <cellStyle name="Total 6 7 15 2" xfId="42372" xr:uid="{00000000-0005-0000-0000-0000BB380000}"/>
    <cellStyle name="Total 6 7 15 3" xfId="42373" xr:uid="{00000000-0005-0000-0000-0000BC380000}"/>
    <cellStyle name="Total 6 7 16" xfId="42374" xr:uid="{00000000-0005-0000-0000-0000BD380000}"/>
    <cellStyle name="Total 6 7 16 2" xfId="42375" xr:uid="{00000000-0005-0000-0000-0000BE380000}"/>
    <cellStyle name="Total 6 7 16 3" xfId="42376" xr:uid="{00000000-0005-0000-0000-0000BF380000}"/>
    <cellStyle name="Total 6 7 17" xfId="42377" xr:uid="{00000000-0005-0000-0000-0000C0380000}"/>
    <cellStyle name="Total 6 7 17 2" xfId="42378" xr:uid="{00000000-0005-0000-0000-0000C1380000}"/>
    <cellStyle name="Total 6 7 17 3" xfId="42379" xr:uid="{00000000-0005-0000-0000-0000C2380000}"/>
    <cellStyle name="Total 6 7 18" xfId="42380" xr:uid="{00000000-0005-0000-0000-0000C3380000}"/>
    <cellStyle name="Total 6 7 2" xfId="42381" xr:uid="{00000000-0005-0000-0000-0000C4380000}"/>
    <cellStyle name="Total 6 7 2 2" xfId="42382" xr:uid="{00000000-0005-0000-0000-0000C5380000}"/>
    <cellStyle name="Total 6 7 2 3" xfId="42383" xr:uid="{00000000-0005-0000-0000-0000C6380000}"/>
    <cellStyle name="Total 6 7 3" xfId="42384" xr:uid="{00000000-0005-0000-0000-0000C7380000}"/>
    <cellStyle name="Total 6 7 3 2" xfId="42385" xr:uid="{00000000-0005-0000-0000-0000C8380000}"/>
    <cellStyle name="Total 6 7 3 3" xfId="42386" xr:uid="{00000000-0005-0000-0000-0000C9380000}"/>
    <cellStyle name="Total 6 7 4" xfId="42387" xr:uid="{00000000-0005-0000-0000-0000CA380000}"/>
    <cellStyle name="Total 6 7 4 2" xfId="42388" xr:uid="{00000000-0005-0000-0000-0000CB380000}"/>
    <cellStyle name="Total 6 7 4 3" xfId="42389" xr:uid="{00000000-0005-0000-0000-0000CC380000}"/>
    <cellStyle name="Total 6 7 5" xfId="42390" xr:uid="{00000000-0005-0000-0000-0000CD380000}"/>
    <cellStyle name="Total 6 7 5 2" xfId="42391" xr:uid="{00000000-0005-0000-0000-0000CE380000}"/>
    <cellStyle name="Total 6 7 5 3" xfId="42392" xr:uid="{00000000-0005-0000-0000-0000CF380000}"/>
    <cellStyle name="Total 6 7 6" xfId="42393" xr:uid="{00000000-0005-0000-0000-0000D0380000}"/>
    <cellStyle name="Total 6 7 6 2" xfId="42394" xr:uid="{00000000-0005-0000-0000-0000D1380000}"/>
    <cellStyle name="Total 6 7 6 3" xfId="42395" xr:uid="{00000000-0005-0000-0000-0000D2380000}"/>
    <cellStyle name="Total 6 7 7" xfId="42396" xr:uid="{00000000-0005-0000-0000-0000D3380000}"/>
    <cellStyle name="Total 6 7 7 2" xfId="42397" xr:uid="{00000000-0005-0000-0000-0000D4380000}"/>
    <cellStyle name="Total 6 7 7 3" xfId="42398" xr:uid="{00000000-0005-0000-0000-0000D5380000}"/>
    <cellStyle name="Total 6 7 8" xfId="42399" xr:uid="{00000000-0005-0000-0000-0000D6380000}"/>
    <cellStyle name="Total 6 7 8 2" xfId="42400" xr:uid="{00000000-0005-0000-0000-0000D7380000}"/>
    <cellStyle name="Total 6 7 8 3" xfId="42401" xr:uid="{00000000-0005-0000-0000-0000D8380000}"/>
    <cellStyle name="Total 6 7 9" xfId="42402" xr:uid="{00000000-0005-0000-0000-0000D9380000}"/>
    <cellStyle name="Total 6 7 9 2" xfId="42403" xr:uid="{00000000-0005-0000-0000-0000DA380000}"/>
    <cellStyle name="Total 6 7 9 3" xfId="42404" xr:uid="{00000000-0005-0000-0000-0000DB380000}"/>
    <cellStyle name="Total 6 8" xfId="42405" xr:uid="{00000000-0005-0000-0000-0000DC380000}"/>
    <cellStyle name="Total 6 8 10" xfId="42406" xr:uid="{00000000-0005-0000-0000-0000DD380000}"/>
    <cellStyle name="Total 6 8 10 2" xfId="42407" xr:uid="{00000000-0005-0000-0000-0000DE380000}"/>
    <cellStyle name="Total 6 8 10 3" xfId="42408" xr:uid="{00000000-0005-0000-0000-0000DF380000}"/>
    <cellStyle name="Total 6 8 11" xfId="42409" xr:uid="{00000000-0005-0000-0000-0000E0380000}"/>
    <cellStyle name="Total 6 8 11 2" xfId="42410" xr:uid="{00000000-0005-0000-0000-0000E1380000}"/>
    <cellStyle name="Total 6 8 11 3" xfId="42411" xr:uid="{00000000-0005-0000-0000-0000E2380000}"/>
    <cellStyle name="Total 6 8 12" xfId="42412" xr:uid="{00000000-0005-0000-0000-0000E3380000}"/>
    <cellStyle name="Total 6 8 12 2" xfId="42413" xr:uid="{00000000-0005-0000-0000-0000E4380000}"/>
    <cellStyle name="Total 6 8 12 3" xfId="42414" xr:uid="{00000000-0005-0000-0000-0000E5380000}"/>
    <cellStyle name="Total 6 8 13" xfId="42415" xr:uid="{00000000-0005-0000-0000-0000E6380000}"/>
    <cellStyle name="Total 6 8 13 2" xfId="42416" xr:uid="{00000000-0005-0000-0000-0000E7380000}"/>
    <cellStyle name="Total 6 8 13 3" xfId="42417" xr:uid="{00000000-0005-0000-0000-0000E8380000}"/>
    <cellStyle name="Total 6 8 14" xfId="42418" xr:uid="{00000000-0005-0000-0000-0000E9380000}"/>
    <cellStyle name="Total 6 8 14 2" xfId="42419" xr:uid="{00000000-0005-0000-0000-0000EA380000}"/>
    <cellStyle name="Total 6 8 14 3" xfId="42420" xr:uid="{00000000-0005-0000-0000-0000EB380000}"/>
    <cellStyle name="Total 6 8 15" xfId="42421" xr:uid="{00000000-0005-0000-0000-0000EC380000}"/>
    <cellStyle name="Total 6 8 15 2" xfId="42422" xr:uid="{00000000-0005-0000-0000-0000ED380000}"/>
    <cellStyle name="Total 6 8 15 3" xfId="42423" xr:uid="{00000000-0005-0000-0000-0000EE380000}"/>
    <cellStyle name="Total 6 8 16" xfId="42424" xr:uid="{00000000-0005-0000-0000-0000EF380000}"/>
    <cellStyle name="Total 6 8 16 2" xfId="42425" xr:uid="{00000000-0005-0000-0000-0000F0380000}"/>
    <cellStyle name="Total 6 8 16 3" xfId="42426" xr:uid="{00000000-0005-0000-0000-0000F1380000}"/>
    <cellStyle name="Total 6 8 17" xfId="42427" xr:uid="{00000000-0005-0000-0000-0000F2380000}"/>
    <cellStyle name="Total 6 8 17 2" xfId="42428" xr:uid="{00000000-0005-0000-0000-0000F3380000}"/>
    <cellStyle name="Total 6 8 17 3" xfId="42429" xr:uid="{00000000-0005-0000-0000-0000F4380000}"/>
    <cellStyle name="Total 6 8 18" xfId="42430" xr:uid="{00000000-0005-0000-0000-0000F5380000}"/>
    <cellStyle name="Total 6 8 2" xfId="42431" xr:uid="{00000000-0005-0000-0000-0000F6380000}"/>
    <cellStyle name="Total 6 8 2 2" xfId="42432" xr:uid="{00000000-0005-0000-0000-0000F7380000}"/>
    <cellStyle name="Total 6 8 2 3" xfId="42433" xr:uid="{00000000-0005-0000-0000-0000F8380000}"/>
    <cellStyle name="Total 6 8 3" xfId="42434" xr:uid="{00000000-0005-0000-0000-0000F9380000}"/>
    <cellStyle name="Total 6 8 3 2" xfId="42435" xr:uid="{00000000-0005-0000-0000-0000FA380000}"/>
    <cellStyle name="Total 6 8 3 3" xfId="42436" xr:uid="{00000000-0005-0000-0000-0000FB380000}"/>
    <cellStyle name="Total 6 8 4" xfId="42437" xr:uid="{00000000-0005-0000-0000-0000FC380000}"/>
    <cellStyle name="Total 6 8 4 2" xfId="42438" xr:uid="{00000000-0005-0000-0000-0000FD380000}"/>
    <cellStyle name="Total 6 8 4 3" xfId="42439" xr:uid="{00000000-0005-0000-0000-0000FE380000}"/>
    <cellStyle name="Total 6 8 5" xfId="42440" xr:uid="{00000000-0005-0000-0000-0000FF380000}"/>
    <cellStyle name="Total 6 8 5 2" xfId="42441" xr:uid="{00000000-0005-0000-0000-000000390000}"/>
    <cellStyle name="Total 6 8 5 3" xfId="42442" xr:uid="{00000000-0005-0000-0000-000001390000}"/>
    <cellStyle name="Total 6 8 6" xfId="42443" xr:uid="{00000000-0005-0000-0000-000002390000}"/>
    <cellStyle name="Total 6 8 6 2" xfId="42444" xr:uid="{00000000-0005-0000-0000-000003390000}"/>
    <cellStyle name="Total 6 8 6 3" xfId="42445" xr:uid="{00000000-0005-0000-0000-000004390000}"/>
    <cellStyle name="Total 6 8 7" xfId="42446" xr:uid="{00000000-0005-0000-0000-000005390000}"/>
    <cellStyle name="Total 6 8 7 2" xfId="42447" xr:uid="{00000000-0005-0000-0000-000006390000}"/>
    <cellStyle name="Total 6 8 7 3" xfId="42448" xr:uid="{00000000-0005-0000-0000-000007390000}"/>
    <cellStyle name="Total 6 8 8" xfId="42449" xr:uid="{00000000-0005-0000-0000-000008390000}"/>
    <cellStyle name="Total 6 8 8 2" xfId="42450" xr:uid="{00000000-0005-0000-0000-000009390000}"/>
    <cellStyle name="Total 6 8 8 3" xfId="42451" xr:uid="{00000000-0005-0000-0000-00000A390000}"/>
    <cellStyle name="Total 6 8 9" xfId="42452" xr:uid="{00000000-0005-0000-0000-00000B390000}"/>
    <cellStyle name="Total 6 8 9 2" xfId="42453" xr:uid="{00000000-0005-0000-0000-00000C390000}"/>
    <cellStyle name="Total 6 8 9 3" xfId="42454" xr:uid="{00000000-0005-0000-0000-00000D390000}"/>
    <cellStyle name="Total 6 9" xfId="42455" xr:uid="{00000000-0005-0000-0000-00000E390000}"/>
    <cellStyle name="Total 6 9 10" xfId="42456" xr:uid="{00000000-0005-0000-0000-00000F390000}"/>
    <cellStyle name="Total 6 9 10 2" xfId="42457" xr:uid="{00000000-0005-0000-0000-000010390000}"/>
    <cellStyle name="Total 6 9 10 3" xfId="42458" xr:uid="{00000000-0005-0000-0000-000011390000}"/>
    <cellStyle name="Total 6 9 11" xfId="42459" xr:uid="{00000000-0005-0000-0000-000012390000}"/>
    <cellStyle name="Total 6 9 11 2" xfId="42460" xr:uid="{00000000-0005-0000-0000-000013390000}"/>
    <cellStyle name="Total 6 9 11 3" xfId="42461" xr:uid="{00000000-0005-0000-0000-000014390000}"/>
    <cellStyle name="Total 6 9 12" xfId="42462" xr:uid="{00000000-0005-0000-0000-000015390000}"/>
    <cellStyle name="Total 6 9 12 2" xfId="42463" xr:uid="{00000000-0005-0000-0000-000016390000}"/>
    <cellStyle name="Total 6 9 12 3" xfId="42464" xr:uid="{00000000-0005-0000-0000-000017390000}"/>
    <cellStyle name="Total 6 9 13" xfId="42465" xr:uid="{00000000-0005-0000-0000-000018390000}"/>
    <cellStyle name="Total 6 9 13 2" xfId="42466" xr:uid="{00000000-0005-0000-0000-000019390000}"/>
    <cellStyle name="Total 6 9 13 3" xfId="42467" xr:uid="{00000000-0005-0000-0000-00001A390000}"/>
    <cellStyle name="Total 6 9 14" xfId="42468" xr:uid="{00000000-0005-0000-0000-00001B390000}"/>
    <cellStyle name="Total 6 9 14 2" xfId="42469" xr:uid="{00000000-0005-0000-0000-00001C390000}"/>
    <cellStyle name="Total 6 9 14 3" xfId="42470" xr:uid="{00000000-0005-0000-0000-00001D390000}"/>
    <cellStyle name="Total 6 9 15" xfId="42471" xr:uid="{00000000-0005-0000-0000-00001E390000}"/>
    <cellStyle name="Total 6 9 15 2" xfId="42472" xr:uid="{00000000-0005-0000-0000-00001F390000}"/>
    <cellStyle name="Total 6 9 15 3" xfId="42473" xr:uid="{00000000-0005-0000-0000-000020390000}"/>
    <cellStyle name="Total 6 9 16" xfId="42474" xr:uid="{00000000-0005-0000-0000-000021390000}"/>
    <cellStyle name="Total 6 9 16 2" xfId="42475" xr:uid="{00000000-0005-0000-0000-000022390000}"/>
    <cellStyle name="Total 6 9 16 3" xfId="42476" xr:uid="{00000000-0005-0000-0000-000023390000}"/>
    <cellStyle name="Total 6 9 17" xfId="42477" xr:uid="{00000000-0005-0000-0000-000024390000}"/>
    <cellStyle name="Total 6 9 17 2" xfId="42478" xr:uid="{00000000-0005-0000-0000-000025390000}"/>
    <cellStyle name="Total 6 9 17 3" xfId="42479" xr:uid="{00000000-0005-0000-0000-000026390000}"/>
    <cellStyle name="Total 6 9 18" xfId="42480" xr:uid="{00000000-0005-0000-0000-000027390000}"/>
    <cellStyle name="Total 6 9 2" xfId="42481" xr:uid="{00000000-0005-0000-0000-000028390000}"/>
    <cellStyle name="Total 6 9 2 2" xfId="42482" xr:uid="{00000000-0005-0000-0000-000029390000}"/>
    <cellStyle name="Total 6 9 2 3" xfId="42483" xr:uid="{00000000-0005-0000-0000-00002A390000}"/>
    <cellStyle name="Total 6 9 3" xfId="42484" xr:uid="{00000000-0005-0000-0000-00002B390000}"/>
    <cellStyle name="Total 6 9 3 2" xfId="42485" xr:uid="{00000000-0005-0000-0000-00002C390000}"/>
    <cellStyle name="Total 6 9 3 3" xfId="42486" xr:uid="{00000000-0005-0000-0000-00002D390000}"/>
    <cellStyle name="Total 6 9 4" xfId="42487" xr:uid="{00000000-0005-0000-0000-00002E390000}"/>
    <cellStyle name="Total 6 9 4 2" xfId="42488" xr:uid="{00000000-0005-0000-0000-00002F390000}"/>
    <cellStyle name="Total 6 9 4 3" xfId="42489" xr:uid="{00000000-0005-0000-0000-000030390000}"/>
    <cellStyle name="Total 6 9 5" xfId="42490" xr:uid="{00000000-0005-0000-0000-000031390000}"/>
    <cellStyle name="Total 6 9 5 2" xfId="42491" xr:uid="{00000000-0005-0000-0000-000032390000}"/>
    <cellStyle name="Total 6 9 5 3" xfId="42492" xr:uid="{00000000-0005-0000-0000-000033390000}"/>
    <cellStyle name="Total 6 9 6" xfId="42493" xr:uid="{00000000-0005-0000-0000-000034390000}"/>
    <cellStyle name="Total 6 9 6 2" xfId="42494" xr:uid="{00000000-0005-0000-0000-000035390000}"/>
    <cellStyle name="Total 6 9 6 3" xfId="42495" xr:uid="{00000000-0005-0000-0000-000036390000}"/>
    <cellStyle name="Total 6 9 7" xfId="42496" xr:uid="{00000000-0005-0000-0000-000037390000}"/>
    <cellStyle name="Total 6 9 7 2" xfId="42497" xr:uid="{00000000-0005-0000-0000-000038390000}"/>
    <cellStyle name="Total 6 9 7 3" xfId="42498" xr:uid="{00000000-0005-0000-0000-000039390000}"/>
    <cellStyle name="Total 6 9 8" xfId="42499" xr:uid="{00000000-0005-0000-0000-00003A390000}"/>
    <cellStyle name="Total 6 9 8 2" xfId="42500" xr:uid="{00000000-0005-0000-0000-00003B390000}"/>
    <cellStyle name="Total 6 9 8 3" xfId="42501" xr:uid="{00000000-0005-0000-0000-00003C390000}"/>
    <cellStyle name="Total 6 9 9" xfId="42502" xr:uid="{00000000-0005-0000-0000-00003D390000}"/>
    <cellStyle name="Total 6 9 9 2" xfId="42503" xr:uid="{00000000-0005-0000-0000-00003E390000}"/>
    <cellStyle name="Total 6 9 9 3" xfId="42504" xr:uid="{00000000-0005-0000-0000-00003F390000}"/>
    <cellStyle name="Total 60" xfId="42505" xr:uid="{00000000-0005-0000-0000-000040390000}"/>
    <cellStyle name="Total 60 10" xfId="42506" xr:uid="{00000000-0005-0000-0000-000041390000}"/>
    <cellStyle name="Total 60 10 2" xfId="42507" xr:uid="{00000000-0005-0000-0000-000042390000}"/>
    <cellStyle name="Total 60 10 3" xfId="42508" xr:uid="{00000000-0005-0000-0000-000043390000}"/>
    <cellStyle name="Total 60 11" xfId="42509" xr:uid="{00000000-0005-0000-0000-000044390000}"/>
    <cellStyle name="Total 60 11 2" xfId="42510" xr:uid="{00000000-0005-0000-0000-000045390000}"/>
    <cellStyle name="Total 60 11 3" xfId="42511" xr:uid="{00000000-0005-0000-0000-000046390000}"/>
    <cellStyle name="Total 60 12" xfId="42512" xr:uid="{00000000-0005-0000-0000-000047390000}"/>
    <cellStyle name="Total 60 12 2" xfId="42513" xr:uid="{00000000-0005-0000-0000-000048390000}"/>
    <cellStyle name="Total 60 12 3" xfId="42514" xr:uid="{00000000-0005-0000-0000-000049390000}"/>
    <cellStyle name="Total 60 13" xfId="42515" xr:uid="{00000000-0005-0000-0000-00004A390000}"/>
    <cellStyle name="Total 60 13 2" xfId="42516" xr:uid="{00000000-0005-0000-0000-00004B390000}"/>
    <cellStyle name="Total 60 13 3" xfId="42517" xr:uid="{00000000-0005-0000-0000-00004C390000}"/>
    <cellStyle name="Total 60 14" xfId="42518" xr:uid="{00000000-0005-0000-0000-00004D390000}"/>
    <cellStyle name="Total 60 14 2" xfId="42519" xr:uid="{00000000-0005-0000-0000-00004E390000}"/>
    <cellStyle name="Total 60 14 3" xfId="42520" xr:uid="{00000000-0005-0000-0000-00004F390000}"/>
    <cellStyle name="Total 60 15" xfId="42521" xr:uid="{00000000-0005-0000-0000-000050390000}"/>
    <cellStyle name="Total 60 15 2" xfId="42522" xr:uid="{00000000-0005-0000-0000-000051390000}"/>
    <cellStyle name="Total 60 15 3" xfId="42523" xr:uid="{00000000-0005-0000-0000-000052390000}"/>
    <cellStyle name="Total 60 16" xfId="42524" xr:uid="{00000000-0005-0000-0000-000053390000}"/>
    <cellStyle name="Total 60 16 2" xfId="42525" xr:uid="{00000000-0005-0000-0000-000054390000}"/>
    <cellStyle name="Total 60 16 3" xfId="42526" xr:uid="{00000000-0005-0000-0000-000055390000}"/>
    <cellStyle name="Total 60 17" xfId="42527" xr:uid="{00000000-0005-0000-0000-000056390000}"/>
    <cellStyle name="Total 60 17 2" xfId="42528" xr:uid="{00000000-0005-0000-0000-000057390000}"/>
    <cellStyle name="Total 60 17 3" xfId="42529" xr:uid="{00000000-0005-0000-0000-000058390000}"/>
    <cellStyle name="Total 60 18" xfId="42530" xr:uid="{00000000-0005-0000-0000-000059390000}"/>
    <cellStyle name="Total 60 2" xfId="42531" xr:uid="{00000000-0005-0000-0000-00005A390000}"/>
    <cellStyle name="Total 60 2 2" xfId="42532" xr:uid="{00000000-0005-0000-0000-00005B390000}"/>
    <cellStyle name="Total 60 2 3" xfId="42533" xr:uid="{00000000-0005-0000-0000-00005C390000}"/>
    <cellStyle name="Total 60 3" xfId="42534" xr:uid="{00000000-0005-0000-0000-00005D390000}"/>
    <cellStyle name="Total 60 3 2" xfId="42535" xr:uid="{00000000-0005-0000-0000-00005E390000}"/>
    <cellStyle name="Total 60 3 3" xfId="42536" xr:uid="{00000000-0005-0000-0000-00005F390000}"/>
    <cellStyle name="Total 60 4" xfId="42537" xr:uid="{00000000-0005-0000-0000-000060390000}"/>
    <cellStyle name="Total 60 4 2" xfId="42538" xr:uid="{00000000-0005-0000-0000-000061390000}"/>
    <cellStyle name="Total 60 4 3" xfId="42539" xr:uid="{00000000-0005-0000-0000-000062390000}"/>
    <cellStyle name="Total 60 5" xfId="42540" xr:uid="{00000000-0005-0000-0000-000063390000}"/>
    <cellStyle name="Total 60 5 2" xfId="42541" xr:uid="{00000000-0005-0000-0000-000064390000}"/>
    <cellStyle name="Total 60 5 3" xfId="42542" xr:uid="{00000000-0005-0000-0000-000065390000}"/>
    <cellStyle name="Total 60 6" xfId="42543" xr:uid="{00000000-0005-0000-0000-000066390000}"/>
    <cellStyle name="Total 60 6 2" xfId="42544" xr:uid="{00000000-0005-0000-0000-000067390000}"/>
    <cellStyle name="Total 60 6 3" xfId="42545" xr:uid="{00000000-0005-0000-0000-000068390000}"/>
    <cellStyle name="Total 60 7" xfId="42546" xr:uid="{00000000-0005-0000-0000-000069390000}"/>
    <cellStyle name="Total 60 7 2" xfId="42547" xr:uid="{00000000-0005-0000-0000-00006A390000}"/>
    <cellStyle name="Total 60 7 3" xfId="42548" xr:uid="{00000000-0005-0000-0000-00006B390000}"/>
    <cellStyle name="Total 60 8" xfId="42549" xr:uid="{00000000-0005-0000-0000-00006C390000}"/>
    <cellStyle name="Total 60 8 2" xfId="42550" xr:uid="{00000000-0005-0000-0000-00006D390000}"/>
    <cellStyle name="Total 60 8 3" xfId="42551" xr:uid="{00000000-0005-0000-0000-00006E390000}"/>
    <cellStyle name="Total 60 9" xfId="42552" xr:uid="{00000000-0005-0000-0000-00006F390000}"/>
    <cellStyle name="Total 60 9 2" xfId="42553" xr:uid="{00000000-0005-0000-0000-000070390000}"/>
    <cellStyle name="Total 60 9 3" xfId="42554" xr:uid="{00000000-0005-0000-0000-000071390000}"/>
    <cellStyle name="Total 61" xfId="42555" xr:uid="{00000000-0005-0000-0000-000072390000}"/>
    <cellStyle name="Total 61 10" xfId="42556" xr:uid="{00000000-0005-0000-0000-000073390000}"/>
    <cellStyle name="Total 61 10 2" xfId="42557" xr:uid="{00000000-0005-0000-0000-000074390000}"/>
    <cellStyle name="Total 61 10 3" xfId="42558" xr:uid="{00000000-0005-0000-0000-000075390000}"/>
    <cellStyle name="Total 61 11" xfId="42559" xr:uid="{00000000-0005-0000-0000-000076390000}"/>
    <cellStyle name="Total 61 11 2" xfId="42560" xr:uid="{00000000-0005-0000-0000-000077390000}"/>
    <cellStyle name="Total 61 11 3" xfId="42561" xr:uid="{00000000-0005-0000-0000-000078390000}"/>
    <cellStyle name="Total 61 12" xfId="42562" xr:uid="{00000000-0005-0000-0000-000079390000}"/>
    <cellStyle name="Total 61 12 2" xfId="42563" xr:uid="{00000000-0005-0000-0000-00007A390000}"/>
    <cellStyle name="Total 61 12 3" xfId="42564" xr:uid="{00000000-0005-0000-0000-00007B390000}"/>
    <cellStyle name="Total 61 13" xfId="42565" xr:uid="{00000000-0005-0000-0000-00007C390000}"/>
    <cellStyle name="Total 61 13 2" xfId="42566" xr:uid="{00000000-0005-0000-0000-00007D390000}"/>
    <cellStyle name="Total 61 13 3" xfId="42567" xr:uid="{00000000-0005-0000-0000-00007E390000}"/>
    <cellStyle name="Total 61 14" xfId="42568" xr:uid="{00000000-0005-0000-0000-00007F390000}"/>
    <cellStyle name="Total 61 14 2" xfId="42569" xr:uid="{00000000-0005-0000-0000-000080390000}"/>
    <cellStyle name="Total 61 14 3" xfId="42570" xr:uid="{00000000-0005-0000-0000-000081390000}"/>
    <cellStyle name="Total 61 15" xfId="42571" xr:uid="{00000000-0005-0000-0000-000082390000}"/>
    <cellStyle name="Total 61 15 2" xfId="42572" xr:uid="{00000000-0005-0000-0000-000083390000}"/>
    <cellStyle name="Total 61 15 3" xfId="42573" xr:uid="{00000000-0005-0000-0000-000084390000}"/>
    <cellStyle name="Total 61 16" xfId="42574" xr:uid="{00000000-0005-0000-0000-000085390000}"/>
    <cellStyle name="Total 61 16 2" xfId="42575" xr:uid="{00000000-0005-0000-0000-000086390000}"/>
    <cellStyle name="Total 61 16 3" xfId="42576" xr:uid="{00000000-0005-0000-0000-000087390000}"/>
    <cellStyle name="Total 61 17" xfId="42577" xr:uid="{00000000-0005-0000-0000-000088390000}"/>
    <cellStyle name="Total 61 17 2" xfId="42578" xr:uid="{00000000-0005-0000-0000-000089390000}"/>
    <cellStyle name="Total 61 17 3" xfId="42579" xr:uid="{00000000-0005-0000-0000-00008A390000}"/>
    <cellStyle name="Total 61 18" xfId="42580" xr:uid="{00000000-0005-0000-0000-00008B390000}"/>
    <cellStyle name="Total 61 2" xfId="42581" xr:uid="{00000000-0005-0000-0000-00008C390000}"/>
    <cellStyle name="Total 61 2 2" xfId="42582" xr:uid="{00000000-0005-0000-0000-00008D390000}"/>
    <cellStyle name="Total 61 2 3" xfId="42583" xr:uid="{00000000-0005-0000-0000-00008E390000}"/>
    <cellStyle name="Total 61 3" xfId="42584" xr:uid="{00000000-0005-0000-0000-00008F390000}"/>
    <cellStyle name="Total 61 3 2" xfId="42585" xr:uid="{00000000-0005-0000-0000-000090390000}"/>
    <cellStyle name="Total 61 3 3" xfId="42586" xr:uid="{00000000-0005-0000-0000-000091390000}"/>
    <cellStyle name="Total 61 4" xfId="42587" xr:uid="{00000000-0005-0000-0000-000092390000}"/>
    <cellStyle name="Total 61 4 2" xfId="42588" xr:uid="{00000000-0005-0000-0000-000093390000}"/>
    <cellStyle name="Total 61 4 3" xfId="42589" xr:uid="{00000000-0005-0000-0000-000094390000}"/>
    <cellStyle name="Total 61 5" xfId="42590" xr:uid="{00000000-0005-0000-0000-000095390000}"/>
    <cellStyle name="Total 61 5 2" xfId="42591" xr:uid="{00000000-0005-0000-0000-000096390000}"/>
    <cellStyle name="Total 61 5 3" xfId="42592" xr:uid="{00000000-0005-0000-0000-000097390000}"/>
    <cellStyle name="Total 61 6" xfId="42593" xr:uid="{00000000-0005-0000-0000-000098390000}"/>
    <cellStyle name="Total 61 6 2" xfId="42594" xr:uid="{00000000-0005-0000-0000-000099390000}"/>
    <cellStyle name="Total 61 6 3" xfId="42595" xr:uid="{00000000-0005-0000-0000-00009A390000}"/>
    <cellStyle name="Total 61 7" xfId="42596" xr:uid="{00000000-0005-0000-0000-00009B390000}"/>
    <cellStyle name="Total 61 7 2" xfId="42597" xr:uid="{00000000-0005-0000-0000-00009C390000}"/>
    <cellStyle name="Total 61 7 3" xfId="42598" xr:uid="{00000000-0005-0000-0000-00009D390000}"/>
    <cellStyle name="Total 61 8" xfId="42599" xr:uid="{00000000-0005-0000-0000-00009E390000}"/>
    <cellStyle name="Total 61 8 2" xfId="42600" xr:uid="{00000000-0005-0000-0000-00009F390000}"/>
    <cellStyle name="Total 61 8 3" xfId="42601" xr:uid="{00000000-0005-0000-0000-0000A0390000}"/>
    <cellStyle name="Total 61 9" xfId="42602" xr:uid="{00000000-0005-0000-0000-0000A1390000}"/>
    <cellStyle name="Total 61 9 2" xfId="42603" xr:uid="{00000000-0005-0000-0000-0000A2390000}"/>
    <cellStyle name="Total 61 9 3" xfId="42604" xr:uid="{00000000-0005-0000-0000-0000A3390000}"/>
    <cellStyle name="Total 62" xfId="42605" xr:uid="{00000000-0005-0000-0000-0000A4390000}"/>
    <cellStyle name="Total 62 10" xfId="42606" xr:uid="{00000000-0005-0000-0000-0000A5390000}"/>
    <cellStyle name="Total 62 10 2" xfId="42607" xr:uid="{00000000-0005-0000-0000-0000A6390000}"/>
    <cellStyle name="Total 62 10 3" xfId="42608" xr:uid="{00000000-0005-0000-0000-0000A7390000}"/>
    <cellStyle name="Total 62 11" xfId="42609" xr:uid="{00000000-0005-0000-0000-0000A8390000}"/>
    <cellStyle name="Total 62 11 2" xfId="42610" xr:uid="{00000000-0005-0000-0000-0000A9390000}"/>
    <cellStyle name="Total 62 11 3" xfId="42611" xr:uid="{00000000-0005-0000-0000-0000AA390000}"/>
    <cellStyle name="Total 62 12" xfId="42612" xr:uid="{00000000-0005-0000-0000-0000AB390000}"/>
    <cellStyle name="Total 62 12 2" xfId="42613" xr:uid="{00000000-0005-0000-0000-0000AC390000}"/>
    <cellStyle name="Total 62 12 3" xfId="42614" xr:uid="{00000000-0005-0000-0000-0000AD390000}"/>
    <cellStyle name="Total 62 13" xfId="42615" xr:uid="{00000000-0005-0000-0000-0000AE390000}"/>
    <cellStyle name="Total 62 13 2" xfId="42616" xr:uid="{00000000-0005-0000-0000-0000AF390000}"/>
    <cellStyle name="Total 62 13 3" xfId="42617" xr:uid="{00000000-0005-0000-0000-0000B0390000}"/>
    <cellStyle name="Total 62 14" xfId="42618" xr:uid="{00000000-0005-0000-0000-0000B1390000}"/>
    <cellStyle name="Total 62 14 2" xfId="42619" xr:uid="{00000000-0005-0000-0000-0000B2390000}"/>
    <cellStyle name="Total 62 14 3" xfId="42620" xr:uid="{00000000-0005-0000-0000-0000B3390000}"/>
    <cellStyle name="Total 62 15" xfId="42621" xr:uid="{00000000-0005-0000-0000-0000B4390000}"/>
    <cellStyle name="Total 62 15 2" xfId="42622" xr:uid="{00000000-0005-0000-0000-0000B5390000}"/>
    <cellStyle name="Total 62 15 3" xfId="42623" xr:uid="{00000000-0005-0000-0000-0000B6390000}"/>
    <cellStyle name="Total 62 16" xfId="42624" xr:uid="{00000000-0005-0000-0000-0000B7390000}"/>
    <cellStyle name="Total 62 16 2" xfId="42625" xr:uid="{00000000-0005-0000-0000-0000B8390000}"/>
    <cellStyle name="Total 62 16 3" xfId="42626" xr:uid="{00000000-0005-0000-0000-0000B9390000}"/>
    <cellStyle name="Total 62 17" xfId="42627" xr:uid="{00000000-0005-0000-0000-0000BA390000}"/>
    <cellStyle name="Total 62 17 2" xfId="42628" xr:uid="{00000000-0005-0000-0000-0000BB390000}"/>
    <cellStyle name="Total 62 17 3" xfId="42629" xr:uid="{00000000-0005-0000-0000-0000BC390000}"/>
    <cellStyle name="Total 62 18" xfId="42630" xr:uid="{00000000-0005-0000-0000-0000BD390000}"/>
    <cellStyle name="Total 62 2" xfId="42631" xr:uid="{00000000-0005-0000-0000-0000BE390000}"/>
    <cellStyle name="Total 62 2 2" xfId="42632" xr:uid="{00000000-0005-0000-0000-0000BF390000}"/>
    <cellStyle name="Total 62 2 3" xfId="42633" xr:uid="{00000000-0005-0000-0000-0000C0390000}"/>
    <cellStyle name="Total 62 3" xfId="42634" xr:uid="{00000000-0005-0000-0000-0000C1390000}"/>
    <cellStyle name="Total 62 3 2" xfId="42635" xr:uid="{00000000-0005-0000-0000-0000C2390000}"/>
    <cellStyle name="Total 62 3 3" xfId="42636" xr:uid="{00000000-0005-0000-0000-0000C3390000}"/>
    <cellStyle name="Total 62 4" xfId="42637" xr:uid="{00000000-0005-0000-0000-0000C4390000}"/>
    <cellStyle name="Total 62 4 2" xfId="42638" xr:uid="{00000000-0005-0000-0000-0000C5390000}"/>
    <cellStyle name="Total 62 4 3" xfId="42639" xr:uid="{00000000-0005-0000-0000-0000C6390000}"/>
    <cellStyle name="Total 62 5" xfId="42640" xr:uid="{00000000-0005-0000-0000-0000C7390000}"/>
    <cellStyle name="Total 62 5 2" xfId="42641" xr:uid="{00000000-0005-0000-0000-0000C8390000}"/>
    <cellStyle name="Total 62 5 3" xfId="42642" xr:uid="{00000000-0005-0000-0000-0000C9390000}"/>
    <cellStyle name="Total 62 6" xfId="42643" xr:uid="{00000000-0005-0000-0000-0000CA390000}"/>
    <cellStyle name="Total 62 6 2" xfId="42644" xr:uid="{00000000-0005-0000-0000-0000CB390000}"/>
    <cellStyle name="Total 62 6 3" xfId="42645" xr:uid="{00000000-0005-0000-0000-0000CC390000}"/>
    <cellStyle name="Total 62 7" xfId="42646" xr:uid="{00000000-0005-0000-0000-0000CD390000}"/>
    <cellStyle name="Total 62 7 2" xfId="42647" xr:uid="{00000000-0005-0000-0000-0000CE390000}"/>
    <cellStyle name="Total 62 7 3" xfId="42648" xr:uid="{00000000-0005-0000-0000-0000CF390000}"/>
    <cellStyle name="Total 62 8" xfId="42649" xr:uid="{00000000-0005-0000-0000-0000D0390000}"/>
    <cellStyle name="Total 62 8 2" xfId="42650" xr:uid="{00000000-0005-0000-0000-0000D1390000}"/>
    <cellStyle name="Total 62 8 3" xfId="42651" xr:uid="{00000000-0005-0000-0000-0000D2390000}"/>
    <cellStyle name="Total 62 9" xfId="42652" xr:uid="{00000000-0005-0000-0000-0000D3390000}"/>
    <cellStyle name="Total 62 9 2" xfId="42653" xr:uid="{00000000-0005-0000-0000-0000D4390000}"/>
    <cellStyle name="Total 62 9 3" xfId="42654" xr:uid="{00000000-0005-0000-0000-0000D5390000}"/>
    <cellStyle name="Total 63" xfId="42655" xr:uid="{00000000-0005-0000-0000-0000D6390000}"/>
    <cellStyle name="Total 63 10" xfId="42656" xr:uid="{00000000-0005-0000-0000-0000D7390000}"/>
    <cellStyle name="Total 63 10 2" xfId="42657" xr:uid="{00000000-0005-0000-0000-0000D8390000}"/>
    <cellStyle name="Total 63 10 3" xfId="42658" xr:uid="{00000000-0005-0000-0000-0000D9390000}"/>
    <cellStyle name="Total 63 11" xfId="42659" xr:uid="{00000000-0005-0000-0000-0000DA390000}"/>
    <cellStyle name="Total 63 11 2" xfId="42660" xr:uid="{00000000-0005-0000-0000-0000DB390000}"/>
    <cellStyle name="Total 63 11 3" xfId="42661" xr:uid="{00000000-0005-0000-0000-0000DC390000}"/>
    <cellStyle name="Total 63 12" xfId="42662" xr:uid="{00000000-0005-0000-0000-0000DD390000}"/>
    <cellStyle name="Total 63 12 2" xfId="42663" xr:uid="{00000000-0005-0000-0000-0000DE390000}"/>
    <cellStyle name="Total 63 12 3" xfId="42664" xr:uid="{00000000-0005-0000-0000-0000DF390000}"/>
    <cellStyle name="Total 63 13" xfId="42665" xr:uid="{00000000-0005-0000-0000-0000E0390000}"/>
    <cellStyle name="Total 63 13 2" xfId="42666" xr:uid="{00000000-0005-0000-0000-0000E1390000}"/>
    <cellStyle name="Total 63 13 3" xfId="42667" xr:uid="{00000000-0005-0000-0000-0000E2390000}"/>
    <cellStyle name="Total 63 14" xfId="42668" xr:uid="{00000000-0005-0000-0000-0000E3390000}"/>
    <cellStyle name="Total 63 14 2" xfId="42669" xr:uid="{00000000-0005-0000-0000-0000E4390000}"/>
    <cellStyle name="Total 63 14 3" xfId="42670" xr:uid="{00000000-0005-0000-0000-0000E5390000}"/>
    <cellStyle name="Total 63 15" xfId="42671" xr:uid="{00000000-0005-0000-0000-0000E6390000}"/>
    <cellStyle name="Total 63 15 2" xfId="42672" xr:uid="{00000000-0005-0000-0000-0000E7390000}"/>
    <cellStyle name="Total 63 15 3" xfId="42673" xr:uid="{00000000-0005-0000-0000-0000E8390000}"/>
    <cellStyle name="Total 63 16" xfId="42674" xr:uid="{00000000-0005-0000-0000-0000E9390000}"/>
    <cellStyle name="Total 63 16 2" xfId="42675" xr:uid="{00000000-0005-0000-0000-0000EA390000}"/>
    <cellStyle name="Total 63 16 3" xfId="42676" xr:uid="{00000000-0005-0000-0000-0000EB390000}"/>
    <cellStyle name="Total 63 17" xfId="42677" xr:uid="{00000000-0005-0000-0000-0000EC390000}"/>
    <cellStyle name="Total 63 17 2" xfId="42678" xr:uid="{00000000-0005-0000-0000-0000ED390000}"/>
    <cellStyle name="Total 63 17 3" xfId="42679" xr:uid="{00000000-0005-0000-0000-0000EE390000}"/>
    <cellStyle name="Total 63 18" xfId="42680" xr:uid="{00000000-0005-0000-0000-0000EF390000}"/>
    <cellStyle name="Total 63 2" xfId="42681" xr:uid="{00000000-0005-0000-0000-0000F0390000}"/>
    <cellStyle name="Total 63 2 2" xfId="42682" xr:uid="{00000000-0005-0000-0000-0000F1390000}"/>
    <cellStyle name="Total 63 2 3" xfId="42683" xr:uid="{00000000-0005-0000-0000-0000F2390000}"/>
    <cellStyle name="Total 63 3" xfId="42684" xr:uid="{00000000-0005-0000-0000-0000F3390000}"/>
    <cellStyle name="Total 63 3 2" xfId="42685" xr:uid="{00000000-0005-0000-0000-0000F4390000}"/>
    <cellStyle name="Total 63 3 3" xfId="42686" xr:uid="{00000000-0005-0000-0000-0000F5390000}"/>
    <cellStyle name="Total 63 4" xfId="42687" xr:uid="{00000000-0005-0000-0000-0000F6390000}"/>
    <cellStyle name="Total 63 4 2" xfId="42688" xr:uid="{00000000-0005-0000-0000-0000F7390000}"/>
    <cellStyle name="Total 63 4 3" xfId="42689" xr:uid="{00000000-0005-0000-0000-0000F8390000}"/>
    <cellStyle name="Total 63 5" xfId="42690" xr:uid="{00000000-0005-0000-0000-0000F9390000}"/>
    <cellStyle name="Total 63 5 2" xfId="42691" xr:uid="{00000000-0005-0000-0000-0000FA390000}"/>
    <cellStyle name="Total 63 5 3" xfId="42692" xr:uid="{00000000-0005-0000-0000-0000FB390000}"/>
    <cellStyle name="Total 63 6" xfId="42693" xr:uid="{00000000-0005-0000-0000-0000FC390000}"/>
    <cellStyle name="Total 63 6 2" xfId="42694" xr:uid="{00000000-0005-0000-0000-0000FD390000}"/>
    <cellStyle name="Total 63 6 3" xfId="42695" xr:uid="{00000000-0005-0000-0000-0000FE390000}"/>
    <cellStyle name="Total 63 7" xfId="42696" xr:uid="{00000000-0005-0000-0000-0000FF390000}"/>
    <cellStyle name="Total 63 7 2" xfId="42697" xr:uid="{00000000-0005-0000-0000-0000003A0000}"/>
    <cellStyle name="Total 63 7 3" xfId="42698" xr:uid="{00000000-0005-0000-0000-0000013A0000}"/>
    <cellStyle name="Total 63 8" xfId="42699" xr:uid="{00000000-0005-0000-0000-0000023A0000}"/>
    <cellStyle name="Total 63 8 2" xfId="42700" xr:uid="{00000000-0005-0000-0000-0000033A0000}"/>
    <cellStyle name="Total 63 8 3" xfId="42701" xr:uid="{00000000-0005-0000-0000-0000043A0000}"/>
    <cellStyle name="Total 63 9" xfId="42702" xr:uid="{00000000-0005-0000-0000-0000053A0000}"/>
    <cellStyle name="Total 63 9 2" xfId="42703" xr:uid="{00000000-0005-0000-0000-0000063A0000}"/>
    <cellStyle name="Total 63 9 3" xfId="42704" xr:uid="{00000000-0005-0000-0000-0000073A0000}"/>
    <cellStyle name="Total 64" xfId="42705" xr:uid="{00000000-0005-0000-0000-0000083A0000}"/>
    <cellStyle name="Total 64 10" xfId="42706" xr:uid="{00000000-0005-0000-0000-0000093A0000}"/>
    <cellStyle name="Total 64 10 2" xfId="42707" xr:uid="{00000000-0005-0000-0000-00000A3A0000}"/>
    <cellStyle name="Total 64 10 3" xfId="42708" xr:uid="{00000000-0005-0000-0000-00000B3A0000}"/>
    <cellStyle name="Total 64 11" xfId="42709" xr:uid="{00000000-0005-0000-0000-00000C3A0000}"/>
    <cellStyle name="Total 64 11 2" xfId="42710" xr:uid="{00000000-0005-0000-0000-00000D3A0000}"/>
    <cellStyle name="Total 64 11 3" xfId="42711" xr:uid="{00000000-0005-0000-0000-00000E3A0000}"/>
    <cellStyle name="Total 64 12" xfId="42712" xr:uid="{00000000-0005-0000-0000-00000F3A0000}"/>
    <cellStyle name="Total 64 12 2" xfId="42713" xr:uid="{00000000-0005-0000-0000-0000103A0000}"/>
    <cellStyle name="Total 64 12 3" xfId="42714" xr:uid="{00000000-0005-0000-0000-0000113A0000}"/>
    <cellStyle name="Total 64 13" xfId="42715" xr:uid="{00000000-0005-0000-0000-0000123A0000}"/>
    <cellStyle name="Total 64 13 2" xfId="42716" xr:uid="{00000000-0005-0000-0000-0000133A0000}"/>
    <cellStyle name="Total 64 13 3" xfId="42717" xr:uid="{00000000-0005-0000-0000-0000143A0000}"/>
    <cellStyle name="Total 64 14" xfId="42718" xr:uid="{00000000-0005-0000-0000-0000153A0000}"/>
    <cellStyle name="Total 64 14 2" xfId="42719" xr:uid="{00000000-0005-0000-0000-0000163A0000}"/>
    <cellStyle name="Total 64 14 3" xfId="42720" xr:uid="{00000000-0005-0000-0000-0000173A0000}"/>
    <cellStyle name="Total 64 15" xfId="42721" xr:uid="{00000000-0005-0000-0000-0000183A0000}"/>
    <cellStyle name="Total 64 15 2" xfId="42722" xr:uid="{00000000-0005-0000-0000-0000193A0000}"/>
    <cellStyle name="Total 64 15 3" xfId="42723" xr:uid="{00000000-0005-0000-0000-00001A3A0000}"/>
    <cellStyle name="Total 64 16" xfId="42724" xr:uid="{00000000-0005-0000-0000-00001B3A0000}"/>
    <cellStyle name="Total 64 16 2" xfId="42725" xr:uid="{00000000-0005-0000-0000-00001C3A0000}"/>
    <cellStyle name="Total 64 16 3" xfId="42726" xr:uid="{00000000-0005-0000-0000-00001D3A0000}"/>
    <cellStyle name="Total 64 17" xfId="42727" xr:uid="{00000000-0005-0000-0000-00001E3A0000}"/>
    <cellStyle name="Total 64 17 2" xfId="42728" xr:uid="{00000000-0005-0000-0000-00001F3A0000}"/>
    <cellStyle name="Total 64 17 3" xfId="42729" xr:uid="{00000000-0005-0000-0000-0000203A0000}"/>
    <cellStyle name="Total 64 18" xfId="42730" xr:uid="{00000000-0005-0000-0000-0000213A0000}"/>
    <cellStyle name="Total 64 2" xfId="42731" xr:uid="{00000000-0005-0000-0000-0000223A0000}"/>
    <cellStyle name="Total 64 2 2" xfId="42732" xr:uid="{00000000-0005-0000-0000-0000233A0000}"/>
    <cellStyle name="Total 64 2 3" xfId="42733" xr:uid="{00000000-0005-0000-0000-0000243A0000}"/>
    <cellStyle name="Total 64 3" xfId="42734" xr:uid="{00000000-0005-0000-0000-0000253A0000}"/>
    <cellStyle name="Total 64 3 2" xfId="42735" xr:uid="{00000000-0005-0000-0000-0000263A0000}"/>
    <cellStyle name="Total 64 3 3" xfId="42736" xr:uid="{00000000-0005-0000-0000-0000273A0000}"/>
    <cellStyle name="Total 64 4" xfId="42737" xr:uid="{00000000-0005-0000-0000-0000283A0000}"/>
    <cellStyle name="Total 64 4 2" xfId="42738" xr:uid="{00000000-0005-0000-0000-0000293A0000}"/>
    <cellStyle name="Total 64 4 3" xfId="42739" xr:uid="{00000000-0005-0000-0000-00002A3A0000}"/>
    <cellStyle name="Total 64 5" xfId="42740" xr:uid="{00000000-0005-0000-0000-00002B3A0000}"/>
    <cellStyle name="Total 64 5 2" xfId="42741" xr:uid="{00000000-0005-0000-0000-00002C3A0000}"/>
    <cellStyle name="Total 64 5 3" xfId="42742" xr:uid="{00000000-0005-0000-0000-00002D3A0000}"/>
    <cellStyle name="Total 64 6" xfId="42743" xr:uid="{00000000-0005-0000-0000-00002E3A0000}"/>
    <cellStyle name="Total 64 6 2" xfId="42744" xr:uid="{00000000-0005-0000-0000-00002F3A0000}"/>
    <cellStyle name="Total 64 6 3" xfId="42745" xr:uid="{00000000-0005-0000-0000-0000303A0000}"/>
    <cellStyle name="Total 64 7" xfId="42746" xr:uid="{00000000-0005-0000-0000-0000313A0000}"/>
    <cellStyle name="Total 64 7 2" xfId="42747" xr:uid="{00000000-0005-0000-0000-0000323A0000}"/>
    <cellStyle name="Total 64 7 3" xfId="42748" xr:uid="{00000000-0005-0000-0000-0000333A0000}"/>
    <cellStyle name="Total 64 8" xfId="42749" xr:uid="{00000000-0005-0000-0000-0000343A0000}"/>
    <cellStyle name="Total 64 8 2" xfId="42750" xr:uid="{00000000-0005-0000-0000-0000353A0000}"/>
    <cellStyle name="Total 64 8 3" xfId="42751" xr:uid="{00000000-0005-0000-0000-0000363A0000}"/>
    <cellStyle name="Total 64 9" xfId="42752" xr:uid="{00000000-0005-0000-0000-0000373A0000}"/>
    <cellStyle name="Total 64 9 2" xfId="42753" xr:uid="{00000000-0005-0000-0000-0000383A0000}"/>
    <cellStyle name="Total 64 9 3" xfId="42754" xr:uid="{00000000-0005-0000-0000-0000393A0000}"/>
    <cellStyle name="Total 65" xfId="42755" xr:uid="{00000000-0005-0000-0000-00003A3A0000}"/>
    <cellStyle name="Total 65 10" xfId="42756" xr:uid="{00000000-0005-0000-0000-00003B3A0000}"/>
    <cellStyle name="Total 65 10 2" xfId="42757" xr:uid="{00000000-0005-0000-0000-00003C3A0000}"/>
    <cellStyle name="Total 65 10 3" xfId="42758" xr:uid="{00000000-0005-0000-0000-00003D3A0000}"/>
    <cellStyle name="Total 65 11" xfId="42759" xr:uid="{00000000-0005-0000-0000-00003E3A0000}"/>
    <cellStyle name="Total 65 11 2" xfId="42760" xr:uid="{00000000-0005-0000-0000-00003F3A0000}"/>
    <cellStyle name="Total 65 11 3" xfId="42761" xr:uid="{00000000-0005-0000-0000-0000403A0000}"/>
    <cellStyle name="Total 65 12" xfId="42762" xr:uid="{00000000-0005-0000-0000-0000413A0000}"/>
    <cellStyle name="Total 65 12 2" xfId="42763" xr:uid="{00000000-0005-0000-0000-0000423A0000}"/>
    <cellStyle name="Total 65 12 3" xfId="42764" xr:uid="{00000000-0005-0000-0000-0000433A0000}"/>
    <cellStyle name="Total 65 13" xfId="42765" xr:uid="{00000000-0005-0000-0000-0000443A0000}"/>
    <cellStyle name="Total 65 13 2" xfId="42766" xr:uid="{00000000-0005-0000-0000-0000453A0000}"/>
    <cellStyle name="Total 65 13 3" xfId="42767" xr:uid="{00000000-0005-0000-0000-0000463A0000}"/>
    <cellStyle name="Total 65 14" xfId="42768" xr:uid="{00000000-0005-0000-0000-0000473A0000}"/>
    <cellStyle name="Total 65 14 2" xfId="42769" xr:uid="{00000000-0005-0000-0000-0000483A0000}"/>
    <cellStyle name="Total 65 14 3" xfId="42770" xr:uid="{00000000-0005-0000-0000-0000493A0000}"/>
    <cellStyle name="Total 65 15" xfId="42771" xr:uid="{00000000-0005-0000-0000-00004A3A0000}"/>
    <cellStyle name="Total 65 15 2" xfId="42772" xr:uid="{00000000-0005-0000-0000-00004B3A0000}"/>
    <cellStyle name="Total 65 15 3" xfId="42773" xr:uid="{00000000-0005-0000-0000-00004C3A0000}"/>
    <cellStyle name="Total 65 16" xfId="42774" xr:uid="{00000000-0005-0000-0000-00004D3A0000}"/>
    <cellStyle name="Total 65 16 2" xfId="42775" xr:uid="{00000000-0005-0000-0000-00004E3A0000}"/>
    <cellStyle name="Total 65 16 3" xfId="42776" xr:uid="{00000000-0005-0000-0000-00004F3A0000}"/>
    <cellStyle name="Total 65 17" xfId="42777" xr:uid="{00000000-0005-0000-0000-0000503A0000}"/>
    <cellStyle name="Total 65 17 2" xfId="42778" xr:uid="{00000000-0005-0000-0000-0000513A0000}"/>
    <cellStyle name="Total 65 17 3" xfId="42779" xr:uid="{00000000-0005-0000-0000-0000523A0000}"/>
    <cellStyle name="Total 65 18" xfId="42780" xr:uid="{00000000-0005-0000-0000-0000533A0000}"/>
    <cellStyle name="Total 65 2" xfId="42781" xr:uid="{00000000-0005-0000-0000-0000543A0000}"/>
    <cellStyle name="Total 65 2 2" xfId="42782" xr:uid="{00000000-0005-0000-0000-0000553A0000}"/>
    <cellStyle name="Total 65 2 3" xfId="42783" xr:uid="{00000000-0005-0000-0000-0000563A0000}"/>
    <cellStyle name="Total 65 3" xfId="42784" xr:uid="{00000000-0005-0000-0000-0000573A0000}"/>
    <cellStyle name="Total 65 3 2" xfId="42785" xr:uid="{00000000-0005-0000-0000-0000583A0000}"/>
    <cellStyle name="Total 65 3 3" xfId="42786" xr:uid="{00000000-0005-0000-0000-0000593A0000}"/>
    <cellStyle name="Total 65 4" xfId="42787" xr:uid="{00000000-0005-0000-0000-00005A3A0000}"/>
    <cellStyle name="Total 65 4 2" xfId="42788" xr:uid="{00000000-0005-0000-0000-00005B3A0000}"/>
    <cellStyle name="Total 65 4 3" xfId="42789" xr:uid="{00000000-0005-0000-0000-00005C3A0000}"/>
    <cellStyle name="Total 65 5" xfId="42790" xr:uid="{00000000-0005-0000-0000-00005D3A0000}"/>
    <cellStyle name="Total 65 5 2" xfId="42791" xr:uid="{00000000-0005-0000-0000-00005E3A0000}"/>
    <cellStyle name="Total 65 5 3" xfId="42792" xr:uid="{00000000-0005-0000-0000-00005F3A0000}"/>
    <cellStyle name="Total 65 6" xfId="42793" xr:uid="{00000000-0005-0000-0000-0000603A0000}"/>
    <cellStyle name="Total 65 6 2" xfId="42794" xr:uid="{00000000-0005-0000-0000-0000613A0000}"/>
    <cellStyle name="Total 65 6 3" xfId="42795" xr:uid="{00000000-0005-0000-0000-0000623A0000}"/>
    <cellStyle name="Total 65 7" xfId="42796" xr:uid="{00000000-0005-0000-0000-0000633A0000}"/>
    <cellStyle name="Total 65 7 2" xfId="42797" xr:uid="{00000000-0005-0000-0000-0000643A0000}"/>
    <cellStyle name="Total 65 7 3" xfId="42798" xr:uid="{00000000-0005-0000-0000-0000653A0000}"/>
    <cellStyle name="Total 65 8" xfId="42799" xr:uid="{00000000-0005-0000-0000-0000663A0000}"/>
    <cellStyle name="Total 65 8 2" xfId="42800" xr:uid="{00000000-0005-0000-0000-0000673A0000}"/>
    <cellStyle name="Total 65 8 3" xfId="42801" xr:uid="{00000000-0005-0000-0000-0000683A0000}"/>
    <cellStyle name="Total 65 9" xfId="42802" xr:uid="{00000000-0005-0000-0000-0000693A0000}"/>
    <cellStyle name="Total 65 9 2" xfId="42803" xr:uid="{00000000-0005-0000-0000-00006A3A0000}"/>
    <cellStyle name="Total 65 9 3" xfId="42804" xr:uid="{00000000-0005-0000-0000-00006B3A0000}"/>
    <cellStyle name="Total 66" xfId="42805" xr:uid="{00000000-0005-0000-0000-00006C3A0000}"/>
    <cellStyle name="Total 66 10" xfId="42806" xr:uid="{00000000-0005-0000-0000-00006D3A0000}"/>
    <cellStyle name="Total 66 10 2" xfId="42807" xr:uid="{00000000-0005-0000-0000-00006E3A0000}"/>
    <cellStyle name="Total 66 10 3" xfId="42808" xr:uid="{00000000-0005-0000-0000-00006F3A0000}"/>
    <cellStyle name="Total 66 11" xfId="42809" xr:uid="{00000000-0005-0000-0000-0000703A0000}"/>
    <cellStyle name="Total 66 11 2" xfId="42810" xr:uid="{00000000-0005-0000-0000-0000713A0000}"/>
    <cellStyle name="Total 66 11 3" xfId="42811" xr:uid="{00000000-0005-0000-0000-0000723A0000}"/>
    <cellStyle name="Total 66 12" xfId="42812" xr:uid="{00000000-0005-0000-0000-0000733A0000}"/>
    <cellStyle name="Total 66 12 2" xfId="42813" xr:uid="{00000000-0005-0000-0000-0000743A0000}"/>
    <cellStyle name="Total 66 12 3" xfId="42814" xr:uid="{00000000-0005-0000-0000-0000753A0000}"/>
    <cellStyle name="Total 66 13" xfId="42815" xr:uid="{00000000-0005-0000-0000-0000763A0000}"/>
    <cellStyle name="Total 66 13 2" xfId="42816" xr:uid="{00000000-0005-0000-0000-0000773A0000}"/>
    <cellStyle name="Total 66 13 3" xfId="42817" xr:uid="{00000000-0005-0000-0000-0000783A0000}"/>
    <cellStyle name="Total 66 14" xfId="42818" xr:uid="{00000000-0005-0000-0000-0000793A0000}"/>
    <cellStyle name="Total 66 14 2" xfId="42819" xr:uid="{00000000-0005-0000-0000-00007A3A0000}"/>
    <cellStyle name="Total 66 14 3" xfId="42820" xr:uid="{00000000-0005-0000-0000-00007B3A0000}"/>
    <cellStyle name="Total 66 15" xfId="42821" xr:uid="{00000000-0005-0000-0000-00007C3A0000}"/>
    <cellStyle name="Total 66 15 2" xfId="42822" xr:uid="{00000000-0005-0000-0000-00007D3A0000}"/>
    <cellStyle name="Total 66 15 3" xfId="42823" xr:uid="{00000000-0005-0000-0000-00007E3A0000}"/>
    <cellStyle name="Total 66 16" xfId="42824" xr:uid="{00000000-0005-0000-0000-00007F3A0000}"/>
    <cellStyle name="Total 66 16 2" xfId="42825" xr:uid="{00000000-0005-0000-0000-0000803A0000}"/>
    <cellStyle name="Total 66 16 3" xfId="42826" xr:uid="{00000000-0005-0000-0000-0000813A0000}"/>
    <cellStyle name="Total 66 17" xfId="42827" xr:uid="{00000000-0005-0000-0000-0000823A0000}"/>
    <cellStyle name="Total 66 17 2" xfId="42828" xr:uid="{00000000-0005-0000-0000-0000833A0000}"/>
    <cellStyle name="Total 66 17 3" xfId="42829" xr:uid="{00000000-0005-0000-0000-0000843A0000}"/>
    <cellStyle name="Total 66 18" xfId="42830" xr:uid="{00000000-0005-0000-0000-0000853A0000}"/>
    <cellStyle name="Total 66 2" xfId="42831" xr:uid="{00000000-0005-0000-0000-0000863A0000}"/>
    <cellStyle name="Total 66 2 2" xfId="42832" xr:uid="{00000000-0005-0000-0000-0000873A0000}"/>
    <cellStyle name="Total 66 2 3" xfId="42833" xr:uid="{00000000-0005-0000-0000-0000883A0000}"/>
    <cellStyle name="Total 66 3" xfId="42834" xr:uid="{00000000-0005-0000-0000-0000893A0000}"/>
    <cellStyle name="Total 66 3 2" xfId="42835" xr:uid="{00000000-0005-0000-0000-00008A3A0000}"/>
    <cellStyle name="Total 66 3 3" xfId="42836" xr:uid="{00000000-0005-0000-0000-00008B3A0000}"/>
    <cellStyle name="Total 66 4" xfId="42837" xr:uid="{00000000-0005-0000-0000-00008C3A0000}"/>
    <cellStyle name="Total 66 4 2" xfId="42838" xr:uid="{00000000-0005-0000-0000-00008D3A0000}"/>
    <cellStyle name="Total 66 4 3" xfId="42839" xr:uid="{00000000-0005-0000-0000-00008E3A0000}"/>
    <cellStyle name="Total 66 5" xfId="42840" xr:uid="{00000000-0005-0000-0000-00008F3A0000}"/>
    <cellStyle name="Total 66 5 2" xfId="42841" xr:uid="{00000000-0005-0000-0000-0000903A0000}"/>
    <cellStyle name="Total 66 5 3" xfId="42842" xr:uid="{00000000-0005-0000-0000-0000913A0000}"/>
    <cellStyle name="Total 66 6" xfId="42843" xr:uid="{00000000-0005-0000-0000-0000923A0000}"/>
    <cellStyle name="Total 66 6 2" xfId="42844" xr:uid="{00000000-0005-0000-0000-0000933A0000}"/>
    <cellStyle name="Total 66 6 3" xfId="42845" xr:uid="{00000000-0005-0000-0000-0000943A0000}"/>
    <cellStyle name="Total 66 7" xfId="42846" xr:uid="{00000000-0005-0000-0000-0000953A0000}"/>
    <cellStyle name="Total 66 7 2" xfId="42847" xr:uid="{00000000-0005-0000-0000-0000963A0000}"/>
    <cellStyle name="Total 66 7 3" xfId="42848" xr:uid="{00000000-0005-0000-0000-0000973A0000}"/>
    <cellStyle name="Total 66 8" xfId="42849" xr:uid="{00000000-0005-0000-0000-0000983A0000}"/>
    <cellStyle name="Total 66 8 2" xfId="42850" xr:uid="{00000000-0005-0000-0000-0000993A0000}"/>
    <cellStyle name="Total 66 8 3" xfId="42851" xr:uid="{00000000-0005-0000-0000-00009A3A0000}"/>
    <cellStyle name="Total 66 9" xfId="42852" xr:uid="{00000000-0005-0000-0000-00009B3A0000}"/>
    <cellStyle name="Total 66 9 2" xfId="42853" xr:uid="{00000000-0005-0000-0000-00009C3A0000}"/>
    <cellStyle name="Total 66 9 3" xfId="42854" xr:uid="{00000000-0005-0000-0000-00009D3A0000}"/>
    <cellStyle name="Total 67" xfId="42855" xr:uid="{00000000-0005-0000-0000-00009E3A0000}"/>
    <cellStyle name="Total 67 10" xfId="42856" xr:uid="{00000000-0005-0000-0000-00009F3A0000}"/>
    <cellStyle name="Total 67 10 2" xfId="42857" xr:uid="{00000000-0005-0000-0000-0000A03A0000}"/>
    <cellStyle name="Total 67 10 3" xfId="42858" xr:uid="{00000000-0005-0000-0000-0000A13A0000}"/>
    <cellStyle name="Total 67 11" xfId="42859" xr:uid="{00000000-0005-0000-0000-0000A23A0000}"/>
    <cellStyle name="Total 67 11 2" xfId="42860" xr:uid="{00000000-0005-0000-0000-0000A33A0000}"/>
    <cellStyle name="Total 67 11 3" xfId="42861" xr:uid="{00000000-0005-0000-0000-0000A43A0000}"/>
    <cellStyle name="Total 67 12" xfId="42862" xr:uid="{00000000-0005-0000-0000-0000A53A0000}"/>
    <cellStyle name="Total 67 12 2" xfId="42863" xr:uid="{00000000-0005-0000-0000-0000A63A0000}"/>
    <cellStyle name="Total 67 12 3" xfId="42864" xr:uid="{00000000-0005-0000-0000-0000A73A0000}"/>
    <cellStyle name="Total 67 13" xfId="42865" xr:uid="{00000000-0005-0000-0000-0000A83A0000}"/>
    <cellStyle name="Total 67 13 2" xfId="42866" xr:uid="{00000000-0005-0000-0000-0000A93A0000}"/>
    <cellStyle name="Total 67 13 3" xfId="42867" xr:uid="{00000000-0005-0000-0000-0000AA3A0000}"/>
    <cellStyle name="Total 67 14" xfId="42868" xr:uid="{00000000-0005-0000-0000-0000AB3A0000}"/>
    <cellStyle name="Total 67 14 2" xfId="42869" xr:uid="{00000000-0005-0000-0000-0000AC3A0000}"/>
    <cellStyle name="Total 67 14 3" xfId="42870" xr:uid="{00000000-0005-0000-0000-0000AD3A0000}"/>
    <cellStyle name="Total 67 15" xfId="42871" xr:uid="{00000000-0005-0000-0000-0000AE3A0000}"/>
    <cellStyle name="Total 67 15 2" xfId="42872" xr:uid="{00000000-0005-0000-0000-0000AF3A0000}"/>
    <cellStyle name="Total 67 15 3" xfId="42873" xr:uid="{00000000-0005-0000-0000-0000B03A0000}"/>
    <cellStyle name="Total 67 16" xfId="42874" xr:uid="{00000000-0005-0000-0000-0000B13A0000}"/>
    <cellStyle name="Total 67 16 2" xfId="42875" xr:uid="{00000000-0005-0000-0000-0000B23A0000}"/>
    <cellStyle name="Total 67 16 3" xfId="42876" xr:uid="{00000000-0005-0000-0000-0000B33A0000}"/>
    <cellStyle name="Total 67 17" xfId="42877" xr:uid="{00000000-0005-0000-0000-0000B43A0000}"/>
    <cellStyle name="Total 67 17 2" xfId="42878" xr:uid="{00000000-0005-0000-0000-0000B53A0000}"/>
    <cellStyle name="Total 67 17 3" xfId="42879" xr:uid="{00000000-0005-0000-0000-0000B63A0000}"/>
    <cellStyle name="Total 67 18" xfId="42880" xr:uid="{00000000-0005-0000-0000-0000B73A0000}"/>
    <cellStyle name="Total 67 2" xfId="42881" xr:uid="{00000000-0005-0000-0000-0000B83A0000}"/>
    <cellStyle name="Total 67 2 2" xfId="42882" xr:uid="{00000000-0005-0000-0000-0000B93A0000}"/>
    <cellStyle name="Total 67 2 3" xfId="42883" xr:uid="{00000000-0005-0000-0000-0000BA3A0000}"/>
    <cellStyle name="Total 67 3" xfId="42884" xr:uid="{00000000-0005-0000-0000-0000BB3A0000}"/>
    <cellStyle name="Total 67 3 2" xfId="42885" xr:uid="{00000000-0005-0000-0000-0000BC3A0000}"/>
    <cellStyle name="Total 67 3 3" xfId="42886" xr:uid="{00000000-0005-0000-0000-0000BD3A0000}"/>
    <cellStyle name="Total 67 4" xfId="42887" xr:uid="{00000000-0005-0000-0000-0000BE3A0000}"/>
    <cellStyle name="Total 67 4 2" xfId="42888" xr:uid="{00000000-0005-0000-0000-0000BF3A0000}"/>
    <cellStyle name="Total 67 4 3" xfId="42889" xr:uid="{00000000-0005-0000-0000-0000C03A0000}"/>
    <cellStyle name="Total 67 5" xfId="42890" xr:uid="{00000000-0005-0000-0000-0000C13A0000}"/>
    <cellStyle name="Total 67 5 2" xfId="42891" xr:uid="{00000000-0005-0000-0000-0000C23A0000}"/>
    <cellStyle name="Total 67 5 3" xfId="42892" xr:uid="{00000000-0005-0000-0000-0000C33A0000}"/>
    <cellStyle name="Total 67 6" xfId="42893" xr:uid="{00000000-0005-0000-0000-0000C43A0000}"/>
    <cellStyle name="Total 67 6 2" xfId="42894" xr:uid="{00000000-0005-0000-0000-0000C53A0000}"/>
    <cellStyle name="Total 67 6 3" xfId="42895" xr:uid="{00000000-0005-0000-0000-0000C63A0000}"/>
    <cellStyle name="Total 67 7" xfId="42896" xr:uid="{00000000-0005-0000-0000-0000C73A0000}"/>
    <cellStyle name="Total 67 7 2" xfId="42897" xr:uid="{00000000-0005-0000-0000-0000C83A0000}"/>
    <cellStyle name="Total 67 7 3" xfId="42898" xr:uid="{00000000-0005-0000-0000-0000C93A0000}"/>
    <cellStyle name="Total 67 8" xfId="42899" xr:uid="{00000000-0005-0000-0000-0000CA3A0000}"/>
    <cellStyle name="Total 67 8 2" xfId="42900" xr:uid="{00000000-0005-0000-0000-0000CB3A0000}"/>
    <cellStyle name="Total 67 8 3" xfId="42901" xr:uid="{00000000-0005-0000-0000-0000CC3A0000}"/>
    <cellStyle name="Total 67 9" xfId="42902" xr:uid="{00000000-0005-0000-0000-0000CD3A0000}"/>
    <cellStyle name="Total 67 9 2" xfId="42903" xr:uid="{00000000-0005-0000-0000-0000CE3A0000}"/>
    <cellStyle name="Total 67 9 3" xfId="42904" xr:uid="{00000000-0005-0000-0000-0000CF3A0000}"/>
    <cellStyle name="Total 68" xfId="42905" xr:uid="{00000000-0005-0000-0000-0000D03A0000}"/>
    <cellStyle name="Total 68 10" xfId="42906" xr:uid="{00000000-0005-0000-0000-0000D13A0000}"/>
    <cellStyle name="Total 68 10 2" xfId="42907" xr:uid="{00000000-0005-0000-0000-0000D23A0000}"/>
    <cellStyle name="Total 68 10 3" xfId="42908" xr:uid="{00000000-0005-0000-0000-0000D33A0000}"/>
    <cellStyle name="Total 68 11" xfId="42909" xr:uid="{00000000-0005-0000-0000-0000D43A0000}"/>
    <cellStyle name="Total 68 11 2" xfId="42910" xr:uid="{00000000-0005-0000-0000-0000D53A0000}"/>
    <cellStyle name="Total 68 11 3" xfId="42911" xr:uid="{00000000-0005-0000-0000-0000D63A0000}"/>
    <cellStyle name="Total 68 12" xfId="42912" xr:uid="{00000000-0005-0000-0000-0000D73A0000}"/>
    <cellStyle name="Total 68 12 2" xfId="42913" xr:uid="{00000000-0005-0000-0000-0000D83A0000}"/>
    <cellStyle name="Total 68 12 3" xfId="42914" xr:uid="{00000000-0005-0000-0000-0000D93A0000}"/>
    <cellStyle name="Total 68 13" xfId="42915" xr:uid="{00000000-0005-0000-0000-0000DA3A0000}"/>
    <cellStyle name="Total 68 13 2" xfId="42916" xr:uid="{00000000-0005-0000-0000-0000DB3A0000}"/>
    <cellStyle name="Total 68 13 3" xfId="42917" xr:uid="{00000000-0005-0000-0000-0000DC3A0000}"/>
    <cellStyle name="Total 68 14" xfId="42918" xr:uid="{00000000-0005-0000-0000-0000DD3A0000}"/>
    <cellStyle name="Total 68 14 2" xfId="42919" xr:uid="{00000000-0005-0000-0000-0000DE3A0000}"/>
    <cellStyle name="Total 68 14 3" xfId="42920" xr:uid="{00000000-0005-0000-0000-0000DF3A0000}"/>
    <cellStyle name="Total 68 15" xfId="42921" xr:uid="{00000000-0005-0000-0000-0000E03A0000}"/>
    <cellStyle name="Total 68 15 2" xfId="42922" xr:uid="{00000000-0005-0000-0000-0000E13A0000}"/>
    <cellStyle name="Total 68 15 3" xfId="42923" xr:uid="{00000000-0005-0000-0000-0000E23A0000}"/>
    <cellStyle name="Total 68 16" xfId="42924" xr:uid="{00000000-0005-0000-0000-0000E33A0000}"/>
    <cellStyle name="Total 68 16 2" xfId="42925" xr:uid="{00000000-0005-0000-0000-0000E43A0000}"/>
    <cellStyle name="Total 68 16 3" xfId="42926" xr:uid="{00000000-0005-0000-0000-0000E53A0000}"/>
    <cellStyle name="Total 68 17" xfId="42927" xr:uid="{00000000-0005-0000-0000-0000E63A0000}"/>
    <cellStyle name="Total 68 17 2" xfId="42928" xr:uid="{00000000-0005-0000-0000-0000E73A0000}"/>
    <cellStyle name="Total 68 17 3" xfId="42929" xr:uid="{00000000-0005-0000-0000-0000E83A0000}"/>
    <cellStyle name="Total 68 18" xfId="42930" xr:uid="{00000000-0005-0000-0000-0000E93A0000}"/>
    <cellStyle name="Total 68 2" xfId="42931" xr:uid="{00000000-0005-0000-0000-0000EA3A0000}"/>
    <cellStyle name="Total 68 2 2" xfId="42932" xr:uid="{00000000-0005-0000-0000-0000EB3A0000}"/>
    <cellStyle name="Total 68 2 3" xfId="42933" xr:uid="{00000000-0005-0000-0000-0000EC3A0000}"/>
    <cellStyle name="Total 68 3" xfId="42934" xr:uid="{00000000-0005-0000-0000-0000ED3A0000}"/>
    <cellStyle name="Total 68 3 2" xfId="42935" xr:uid="{00000000-0005-0000-0000-0000EE3A0000}"/>
    <cellStyle name="Total 68 3 3" xfId="42936" xr:uid="{00000000-0005-0000-0000-0000EF3A0000}"/>
    <cellStyle name="Total 68 4" xfId="42937" xr:uid="{00000000-0005-0000-0000-0000F03A0000}"/>
    <cellStyle name="Total 68 4 2" xfId="42938" xr:uid="{00000000-0005-0000-0000-0000F13A0000}"/>
    <cellStyle name="Total 68 4 3" xfId="42939" xr:uid="{00000000-0005-0000-0000-0000F23A0000}"/>
    <cellStyle name="Total 68 5" xfId="42940" xr:uid="{00000000-0005-0000-0000-0000F33A0000}"/>
    <cellStyle name="Total 68 5 2" xfId="42941" xr:uid="{00000000-0005-0000-0000-0000F43A0000}"/>
    <cellStyle name="Total 68 5 3" xfId="42942" xr:uid="{00000000-0005-0000-0000-0000F53A0000}"/>
    <cellStyle name="Total 68 6" xfId="42943" xr:uid="{00000000-0005-0000-0000-0000F63A0000}"/>
    <cellStyle name="Total 68 6 2" xfId="42944" xr:uid="{00000000-0005-0000-0000-0000F73A0000}"/>
    <cellStyle name="Total 68 6 3" xfId="42945" xr:uid="{00000000-0005-0000-0000-0000F83A0000}"/>
    <cellStyle name="Total 68 7" xfId="42946" xr:uid="{00000000-0005-0000-0000-0000F93A0000}"/>
    <cellStyle name="Total 68 7 2" xfId="42947" xr:uid="{00000000-0005-0000-0000-0000FA3A0000}"/>
    <cellStyle name="Total 68 7 3" xfId="42948" xr:uid="{00000000-0005-0000-0000-0000FB3A0000}"/>
    <cellStyle name="Total 68 8" xfId="42949" xr:uid="{00000000-0005-0000-0000-0000FC3A0000}"/>
    <cellStyle name="Total 68 8 2" xfId="42950" xr:uid="{00000000-0005-0000-0000-0000FD3A0000}"/>
    <cellStyle name="Total 68 8 3" xfId="42951" xr:uid="{00000000-0005-0000-0000-0000FE3A0000}"/>
    <cellStyle name="Total 68 9" xfId="42952" xr:uid="{00000000-0005-0000-0000-0000FF3A0000}"/>
    <cellStyle name="Total 68 9 2" xfId="42953" xr:uid="{00000000-0005-0000-0000-0000003B0000}"/>
    <cellStyle name="Total 68 9 3" xfId="42954" xr:uid="{00000000-0005-0000-0000-0000013B0000}"/>
    <cellStyle name="Total 69" xfId="42955" xr:uid="{00000000-0005-0000-0000-0000023B0000}"/>
    <cellStyle name="Total 69 10" xfId="42956" xr:uid="{00000000-0005-0000-0000-0000033B0000}"/>
    <cellStyle name="Total 69 10 2" xfId="42957" xr:uid="{00000000-0005-0000-0000-0000043B0000}"/>
    <cellStyle name="Total 69 10 3" xfId="42958" xr:uid="{00000000-0005-0000-0000-0000053B0000}"/>
    <cellStyle name="Total 69 11" xfId="42959" xr:uid="{00000000-0005-0000-0000-0000063B0000}"/>
    <cellStyle name="Total 69 11 2" xfId="42960" xr:uid="{00000000-0005-0000-0000-0000073B0000}"/>
    <cellStyle name="Total 69 11 3" xfId="42961" xr:uid="{00000000-0005-0000-0000-0000083B0000}"/>
    <cellStyle name="Total 69 12" xfId="42962" xr:uid="{00000000-0005-0000-0000-0000093B0000}"/>
    <cellStyle name="Total 69 12 2" xfId="42963" xr:uid="{00000000-0005-0000-0000-00000A3B0000}"/>
    <cellStyle name="Total 69 12 3" xfId="42964" xr:uid="{00000000-0005-0000-0000-00000B3B0000}"/>
    <cellStyle name="Total 69 13" xfId="42965" xr:uid="{00000000-0005-0000-0000-00000C3B0000}"/>
    <cellStyle name="Total 69 13 2" xfId="42966" xr:uid="{00000000-0005-0000-0000-00000D3B0000}"/>
    <cellStyle name="Total 69 13 3" xfId="42967" xr:uid="{00000000-0005-0000-0000-00000E3B0000}"/>
    <cellStyle name="Total 69 14" xfId="42968" xr:uid="{00000000-0005-0000-0000-00000F3B0000}"/>
    <cellStyle name="Total 69 14 2" xfId="42969" xr:uid="{00000000-0005-0000-0000-0000103B0000}"/>
    <cellStyle name="Total 69 14 3" xfId="42970" xr:uid="{00000000-0005-0000-0000-0000113B0000}"/>
    <cellStyle name="Total 69 15" xfId="42971" xr:uid="{00000000-0005-0000-0000-0000123B0000}"/>
    <cellStyle name="Total 69 15 2" xfId="42972" xr:uid="{00000000-0005-0000-0000-0000133B0000}"/>
    <cellStyle name="Total 69 15 3" xfId="42973" xr:uid="{00000000-0005-0000-0000-0000143B0000}"/>
    <cellStyle name="Total 69 16" xfId="42974" xr:uid="{00000000-0005-0000-0000-0000153B0000}"/>
    <cellStyle name="Total 69 16 2" xfId="42975" xr:uid="{00000000-0005-0000-0000-0000163B0000}"/>
    <cellStyle name="Total 69 16 3" xfId="42976" xr:uid="{00000000-0005-0000-0000-0000173B0000}"/>
    <cellStyle name="Total 69 17" xfId="42977" xr:uid="{00000000-0005-0000-0000-0000183B0000}"/>
    <cellStyle name="Total 69 17 2" xfId="42978" xr:uid="{00000000-0005-0000-0000-0000193B0000}"/>
    <cellStyle name="Total 69 17 3" xfId="42979" xr:uid="{00000000-0005-0000-0000-00001A3B0000}"/>
    <cellStyle name="Total 69 18" xfId="42980" xr:uid="{00000000-0005-0000-0000-00001B3B0000}"/>
    <cellStyle name="Total 69 2" xfId="42981" xr:uid="{00000000-0005-0000-0000-00001C3B0000}"/>
    <cellStyle name="Total 69 2 2" xfId="42982" xr:uid="{00000000-0005-0000-0000-00001D3B0000}"/>
    <cellStyle name="Total 69 2 3" xfId="42983" xr:uid="{00000000-0005-0000-0000-00001E3B0000}"/>
    <cellStyle name="Total 69 3" xfId="42984" xr:uid="{00000000-0005-0000-0000-00001F3B0000}"/>
    <cellStyle name="Total 69 3 2" xfId="42985" xr:uid="{00000000-0005-0000-0000-0000203B0000}"/>
    <cellStyle name="Total 69 3 3" xfId="42986" xr:uid="{00000000-0005-0000-0000-0000213B0000}"/>
    <cellStyle name="Total 69 4" xfId="42987" xr:uid="{00000000-0005-0000-0000-0000223B0000}"/>
    <cellStyle name="Total 69 4 2" xfId="42988" xr:uid="{00000000-0005-0000-0000-0000233B0000}"/>
    <cellStyle name="Total 69 4 3" xfId="42989" xr:uid="{00000000-0005-0000-0000-0000243B0000}"/>
    <cellStyle name="Total 69 5" xfId="42990" xr:uid="{00000000-0005-0000-0000-0000253B0000}"/>
    <cellStyle name="Total 69 5 2" xfId="42991" xr:uid="{00000000-0005-0000-0000-0000263B0000}"/>
    <cellStyle name="Total 69 5 3" xfId="42992" xr:uid="{00000000-0005-0000-0000-0000273B0000}"/>
    <cellStyle name="Total 69 6" xfId="42993" xr:uid="{00000000-0005-0000-0000-0000283B0000}"/>
    <cellStyle name="Total 69 6 2" xfId="42994" xr:uid="{00000000-0005-0000-0000-0000293B0000}"/>
    <cellStyle name="Total 69 6 3" xfId="42995" xr:uid="{00000000-0005-0000-0000-00002A3B0000}"/>
    <cellStyle name="Total 69 7" xfId="42996" xr:uid="{00000000-0005-0000-0000-00002B3B0000}"/>
    <cellStyle name="Total 69 7 2" xfId="42997" xr:uid="{00000000-0005-0000-0000-00002C3B0000}"/>
    <cellStyle name="Total 69 7 3" xfId="42998" xr:uid="{00000000-0005-0000-0000-00002D3B0000}"/>
    <cellStyle name="Total 69 8" xfId="42999" xr:uid="{00000000-0005-0000-0000-00002E3B0000}"/>
    <cellStyle name="Total 69 8 2" xfId="43000" xr:uid="{00000000-0005-0000-0000-00002F3B0000}"/>
    <cellStyle name="Total 69 8 3" xfId="43001" xr:uid="{00000000-0005-0000-0000-0000303B0000}"/>
    <cellStyle name="Total 69 9" xfId="43002" xr:uid="{00000000-0005-0000-0000-0000313B0000}"/>
    <cellStyle name="Total 69 9 2" xfId="43003" xr:uid="{00000000-0005-0000-0000-0000323B0000}"/>
    <cellStyle name="Total 69 9 3" xfId="43004" xr:uid="{00000000-0005-0000-0000-0000333B0000}"/>
    <cellStyle name="Total 7" xfId="7142" xr:uid="{00000000-0005-0000-0000-0000343B0000}"/>
    <cellStyle name="Total 7 10" xfId="43005" xr:uid="{00000000-0005-0000-0000-0000353B0000}"/>
    <cellStyle name="Total 7 10 10" xfId="43006" xr:uid="{00000000-0005-0000-0000-0000363B0000}"/>
    <cellStyle name="Total 7 10 10 2" xfId="43007" xr:uid="{00000000-0005-0000-0000-0000373B0000}"/>
    <cellStyle name="Total 7 10 10 3" xfId="43008" xr:uid="{00000000-0005-0000-0000-0000383B0000}"/>
    <cellStyle name="Total 7 10 11" xfId="43009" xr:uid="{00000000-0005-0000-0000-0000393B0000}"/>
    <cellStyle name="Total 7 10 11 2" xfId="43010" xr:uid="{00000000-0005-0000-0000-00003A3B0000}"/>
    <cellStyle name="Total 7 10 11 3" xfId="43011" xr:uid="{00000000-0005-0000-0000-00003B3B0000}"/>
    <cellStyle name="Total 7 10 12" xfId="43012" xr:uid="{00000000-0005-0000-0000-00003C3B0000}"/>
    <cellStyle name="Total 7 10 12 2" xfId="43013" xr:uid="{00000000-0005-0000-0000-00003D3B0000}"/>
    <cellStyle name="Total 7 10 12 3" xfId="43014" xr:uid="{00000000-0005-0000-0000-00003E3B0000}"/>
    <cellStyle name="Total 7 10 13" xfId="43015" xr:uid="{00000000-0005-0000-0000-00003F3B0000}"/>
    <cellStyle name="Total 7 10 13 2" xfId="43016" xr:uid="{00000000-0005-0000-0000-0000403B0000}"/>
    <cellStyle name="Total 7 10 13 3" xfId="43017" xr:uid="{00000000-0005-0000-0000-0000413B0000}"/>
    <cellStyle name="Total 7 10 14" xfId="43018" xr:uid="{00000000-0005-0000-0000-0000423B0000}"/>
    <cellStyle name="Total 7 10 14 2" xfId="43019" xr:uid="{00000000-0005-0000-0000-0000433B0000}"/>
    <cellStyle name="Total 7 10 14 3" xfId="43020" xr:uid="{00000000-0005-0000-0000-0000443B0000}"/>
    <cellStyle name="Total 7 10 15" xfId="43021" xr:uid="{00000000-0005-0000-0000-0000453B0000}"/>
    <cellStyle name="Total 7 10 15 2" xfId="43022" xr:uid="{00000000-0005-0000-0000-0000463B0000}"/>
    <cellStyle name="Total 7 10 15 3" xfId="43023" xr:uid="{00000000-0005-0000-0000-0000473B0000}"/>
    <cellStyle name="Total 7 10 16" xfId="43024" xr:uid="{00000000-0005-0000-0000-0000483B0000}"/>
    <cellStyle name="Total 7 10 16 2" xfId="43025" xr:uid="{00000000-0005-0000-0000-0000493B0000}"/>
    <cellStyle name="Total 7 10 16 3" xfId="43026" xr:uid="{00000000-0005-0000-0000-00004A3B0000}"/>
    <cellStyle name="Total 7 10 17" xfId="43027" xr:uid="{00000000-0005-0000-0000-00004B3B0000}"/>
    <cellStyle name="Total 7 10 17 2" xfId="43028" xr:uid="{00000000-0005-0000-0000-00004C3B0000}"/>
    <cellStyle name="Total 7 10 17 3" xfId="43029" xr:uid="{00000000-0005-0000-0000-00004D3B0000}"/>
    <cellStyle name="Total 7 10 18" xfId="43030" xr:uid="{00000000-0005-0000-0000-00004E3B0000}"/>
    <cellStyle name="Total 7 10 2" xfId="43031" xr:uid="{00000000-0005-0000-0000-00004F3B0000}"/>
    <cellStyle name="Total 7 10 2 2" xfId="43032" xr:uid="{00000000-0005-0000-0000-0000503B0000}"/>
    <cellStyle name="Total 7 10 2 3" xfId="43033" xr:uid="{00000000-0005-0000-0000-0000513B0000}"/>
    <cellStyle name="Total 7 10 3" xfId="43034" xr:uid="{00000000-0005-0000-0000-0000523B0000}"/>
    <cellStyle name="Total 7 10 3 2" xfId="43035" xr:uid="{00000000-0005-0000-0000-0000533B0000}"/>
    <cellStyle name="Total 7 10 3 3" xfId="43036" xr:uid="{00000000-0005-0000-0000-0000543B0000}"/>
    <cellStyle name="Total 7 10 4" xfId="43037" xr:uid="{00000000-0005-0000-0000-0000553B0000}"/>
    <cellStyle name="Total 7 10 4 2" xfId="43038" xr:uid="{00000000-0005-0000-0000-0000563B0000}"/>
    <cellStyle name="Total 7 10 4 3" xfId="43039" xr:uid="{00000000-0005-0000-0000-0000573B0000}"/>
    <cellStyle name="Total 7 10 5" xfId="43040" xr:uid="{00000000-0005-0000-0000-0000583B0000}"/>
    <cellStyle name="Total 7 10 5 2" xfId="43041" xr:uid="{00000000-0005-0000-0000-0000593B0000}"/>
    <cellStyle name="Total 7 10 5 3" xfId="43042" xr:uid="{00000000-0005-0000-0000-00005A3B0000}"/>
    <cellStyle name="Total 7 10 6" xfId="43043" xr:uid="{00000000-0005-0000-0000-00005B3B0000}"/>
    <cellStyle name="Total 7 10 6 2" xfId="43044" xr:uid="{00000000-0005-0000-0000-00005C3B0000}"/>
    <cellStyle name="Total 7 10 6 3" xfId="43045" xr:uid="{00000000-0005-0000-0000-00005D3B0000}"/>
    <cellStyle name="Total 7 10 7" xfId="43046" xr:uid="{00000000-0005-0000-0000-00005E3B0000}"/>
    <cellStyle name="Total 7 10 7 2" xfId="43047" xr:uid="{00000000-0005-0000-0000-00005F3B0000}"/>
    <cellStyle name="Total 7 10 7 3" xfId="43048" xr:uid="{00000000-0005-0000-0000-0000603B0000}"/>
    <cellStyle name="Total 7 10 8" xfId="43049" xr:uid="{00000000-0005-0000-0000-0000613B0000}"/>
    <cellStyle name="Total 7 10 8 2" xfId="43050" xr:uid="{00000000-0005-0000-0000-0000623B0000}"/>
    <cellStyle name="Total 7 10 8 3" xfId="43051" xr:uid="{00000000-0005-0000-0000-0000633B0000}"/>
    <cellStyle name="Total 7 10 9" xfId="43052" xr:uid="{00000000-0005-0000-0000-0000643B0000}"/>
    <cellStyle name="Total 7 10 9 2" xfId="43053" xr:uid="{00000000-0005-0000-0000-0000653B0000}"/>
    <cellStyle name="Total 7 10 9 3" xfId="43054" xr:uid="{00000000-0005-0000-0000-0000663B0000}"/>
    <cellStyle name="Total 7 11" xfId="43055" xr:uid="{00000000-0005-0000-0000-0000673B0000}"/>
    <cellStyle name="Total 7 11 10" xfId="43056" xr:uid="{00000000-0005-0000-0000-0000683B0000}"/>
    <cellStyle name="Total 7 11 10 2" xfId="43057" xr:uid="{00000000-0005-0000-0000-0000693B0000}"/>
    <cellStyle name="Total 7 11 10 3" xfId="43058" xr:uid="{00000000-0005-0000-0000-00006A3B0000}"/>
    <cellStyle name="Total 7 11 11" xfId="43059" xr:uid="{00000000-0005-0000-0000-00006B3B0000}"/>
    <cellStyle name="Total 7 11 11 2" xfId="43060" xr:uid="{00000000-0005-0000-0000-00006C3B0000}"/>
    <cellStyle name="Total 7 11 11 3" xfId="43061" xr:uid="{00000000-0005-0000-0000-00006D3B0000}"/>
    <cellStyle name="Total 7 11 12" xfId="43062" xr:uid="{00000000-0005-0000-0000-00006E3B0000}"/>
    <cellStyle name="Total 7 11 12 2" xfId="43063" xr:uid="{00000000-0005-0000-0000-00006F3B0000}"/>
    <cellStyle name="Total 7 11 12 3" xfId="43064" xr:uid="{00000000-0005-0000-0000-0000703B0000}"/>
    <cellStyle name="Total 7 11 13" xfId="43065" xr:uid="{00000000-0005-0000-0000-0000713B0000}"/>
    <cellStyle name="Total 7 11 13 2" xfId="43066" xr:uid="{00000000-0005-0000-0000-0000723B0000}"/>
    <cellStyle name="Total 7 11 13 3" xfId="43067" xr:uid="{00000000-0005-0000-0000-0000733B0000}"/>
    <cellStyle name="Total 7 11 14" xfId="43068" xr:uid="{00000000-0005-0000-0000-0000743B0000}"/>
    <cellStyle name="Total 7 11 14 2" xfId="43069" xr:uid="{00000000-0005-0000-0000-0000753B0000}"/>
    <cellStyle name="Total 7 11 14 3" xfId="43070" xr:uid="{00000000-0005-0000-0000-0000763B0000}"/>
    <cellStyle name="Total 7 11 15" xfId="43071" xr:uid="{00000000-0005-0000-0000-0000773B0000}"/>
    <cellStyle name="Total 7 11 15 2" xfId="43072" xr:uid="{00000000-0005-0000-0000-0000783B0000}"/>
    <cellStyle name="Total 7 11 15 3" xfId="43073" xr:uid="{00000000-0005-0000-0000-0000793B0000}"/>
    <cellStyle name="Total 7 11 16" xfId="43074" xr:uid="{00000000-0005-0000-0000-00007A3B0000}"/>
    <cellStyle name="Total 7 11 16 2" xfId="43075" xr:uid="{00000000-0005-0000-0000-00007B3B0000}"/>
    <cellStyle name="Total 7 11 16 3" xfId="43076" xr:uid="{00000000-0005-0000-0000-00007C3B0000}"/>
    <cellStyle name="Total 7 11 17" xfId="43077" xr:uid="{00000000-0005-0000-0000-00007D3B0000}"/>
    <cellStyle name="Total 7 11 17 2" xfId="43078" xr:uid="{00000000-0005-0000-0000-00007E3B0000}"/>
    <cellStyle name="Total 7 11 17 3" xfId="43079" xr:uid="{00000000-0005-0000-0000-00007F3B0000}"/>
    <cellStyle name="Total 7 11 18" xfId="43080" xr:uid="{00000000-0005-0000-0000-0000803B0000}"/>
    <cellStyle name="Total 7 11 2" xfId="43081" xr:uid="{00000000-0005-0000-0000-0000813B0000}"/>
    <cellStyle name="Total 7 11 2 2" xfId="43082" xr:uid="{00000000-0005-0000-0000-0000823B0000}"/>
    <cellStyle name="Total 7 11 2 3" xfId="43083" xr:uid="{00000000-0005-0000-0000-0000833B0000}"/>
    <cellStyle name="Total 7 11 3" xfId="43084" xr:uid="{00000000-0005-0000-0000-0000843B0000}"/>
    <cellStyle name="Total 7 11 3 2" xfId="43085" xr:uid="{00000000-0005-0000-0000-0000853B0000}"/>
    <cellStyle name="Total 7 11 3 3" xfId="43086" xr:uid="{00000000-0005-0000-0000-0000863B0000}"/>
    <cellStyle name="Total 7 11 4" xfId="43087" xr:uid="{00000000-0005-0000-0000-0000873B0000}"/>
    <cellStyle name="Total 7 11 4 2" xfId="43088" xr:uid="{00000000-0005-0000-0000-0000883B0000}"/>
    <cellStyle name="Total 7 11 4 3" xfId="43089" xr:uid="{00000000-0005-0000-0000-0000893B0000}"/>
    <cellStyle name="Total 7 11 5" xfId="43090" xr:uid="{00000000-0005-0000-0000-00008A3B0000}"/>
    <cellStyle name="Total 7 11 5 2" xfId="43091" xr:uid="{00000000-0005-0000-0000-00008B3B0000}"/>
    <cellStyle name="Total 7 11 5 3" xfId="43092" xr:uid="{00000000-0005-0000-0000-00008C3B0000}"/>
    <cellStyle name="Total 7 11 6" xfId="43093" xr:uid="{00000000-0005-0000-0000-00008D3B0000}"/>
    <cellStyle name="Total 7 11 6 2" xfId="43094" xr:uid="{00000000-0005-0000-0000-00008E3B0000}"/>
    <cellStyle name="Total 7 11 6 3" xfId="43095" xr:uid="{00000000-0005-0000-0000-00008F3B0000}"/>
    <cellStyle name="Total 7 11 7" xfId="43096" xr:uid="{00000000-0005-0000-0000-0000903B0000}"/>
    <cellStyle name="Total 7 11 7 2" xfId="43097" xr:uid="{00000000-0005-0000-0000-0000913B0000}"/>
    <cellStyle name="Total 7 11 7 3" xfId="43098" xr:uid="{00000000-0005-0000-0000-0000923B0000}"/>
    <cellStyle name="Total 7 11 8" xfId="43099" xr:uid="{00000000-0005-0000-0000-0000933B0000}"/>
    <cellStyle name="Total 7 11 8 2" xfId="43100" xr:uid="{00000000-0005-0000-0000-0000943B0000}"/>
    <cellStyle name="Total 7 11 8 3" xfId="43101" xr:uid="{00000000-0005-0000-0000-0000953B0000}"/>
    <cellStyle name="Total 7 11 9" xfId="43102" xr:uid="{00000000-0005-0000-0000-0000963B0000}"/>
    <cellStyle name="Total 7 11 9 2" xfId="43103" xr:uid="{00000000-0005-0000-0000-0000973B0000}"/>
    <cellStyle name="Total 7 11 9 3" xfId="43104" xr:uid="{00000000-0005-0000-0000-0000983B0000}"/>
    <cellStyle name="Total 7 12" xfId="8897" xr:uid="{00000000-0005-0000-0000-0000993B0000}"/>
    <cellStyle name="Total 7 2" xfId="7143" xr:uid="{00000000-0005-0000-0000-00009A3B0000}"/>
    <cellStyle name="Total 7 2 10" xfId="43106" xr:uid="{00000000-0005-0000-0000-00009B3B0000}"/>
    <cellStyle name="Total 7 2 10 2" xfId="43107" xr:uid="{00000000-0005-0000-0000-00009C3B0000}"/>
    <cellStyle name="Total 7 2 10 3" xfId="43108" xr:uid="{00000000-0005-0000-0000-00009D3B0000}"/>
    <cellStyle name="Total 7 2 11" xfId="43109" xr:uid="{00000000-0005-0000-0000-00009E3B0000}"/>
    <cellStyle name="Total 7 2 11 2" xfId="43110" xr:uid="{00000000-0005-0000-0000-00009F3B0000}"/>
    <cellStyle name="Total 7 2 11 3" xfId="43111" xr:uid="{00000000-0005-0000-0000-0000A03B0000}"/>
    <cellStyle name="Total 7 2 12" xfId="43112" xr:uid="{00000000-0005-0000-0000-0000A13B0000}"/>
    <cellStyle name="Total 7 2 12 2" xfId="43113" xr:uid="{00000000-0005-0000-0000-0000A23B0000}"/>
    <cellStyle name="Total 7 2 12 3" xfId="43114" xr:uid="{00000000-0005-0000-0000-0000A33B0000}"/>
    <cellStyle name="Total 7 2 13" xfId="43115" xr:uid="{00000000-0005-0000-0000-0000A43B0000}"/>
    <cellStyle name="Total 7 2 13 2" xfId="43116" xr:uid="{00000000-0005-0000-0000-0000A53B0000}"/>
    <cellStyle name="Total 7 2 13 3" xfId="43117" xr:uid="{00000000-0005-0000-0000-0000A63B0000}"/>
    <cellStyle name="Total 7 2 14" xfId="43118" xr:uid="{00000000-0005-0000-0000-0000A73B0000}"/>
    <cellStyle name="Total 7 2 14 2" xfId="43119" xr:uid="{00000000-0005-0000-0000-0000A83B0000}"/>
    <cellStyle name="Total 7 2 14 3" xfId="43120" xr:uid="{00000000-0005-0000-0000-0000A93B0000}"/>
    <cellStyle name="Total 7 2 15" xfId="43121" xr:uid="{00000000-0005-0000-0000-0000AA3B0000}"/>
    <cellStyle name="Total 7 2 15 2" xfId="43122" xr:uid="{00000000-0005-0000-0000-0000AB3B0000}"/>
    <cellStyle name="Total 7 2 15 3" xfId="43123" xr:uid="{00000000-0005-0000-0000-0000AC3B0000}"/>
    <cellStyle name="Total 7 2 16" xfId="43124" xr:uid="{00000000-0005-0000-0000-0000AD3B0000}"/>
    <cellStyle name="Total 7 2 16 2" xfId="43125" xr:uid="{00000000-0005-0000-0000-0000AE3B0000}"/>
    <cellStyle name="Total 7 2 16 3" xfId="43126" xr:uid="{00000000-0005-0000-0000-0000AF3B0000}"/>
    <cellStyle name="Total 7 2 17" xfId="43127" xr:uid="{00000000-0005-0000-0000-0000B03B0000}"/>
    <cellStyle name="Total 7 2 17 2" xfId="43128" xr:uid="{00000000-0005-0000-0000-0000B13B0000}"/>
    <cellStyle name="Total 7 2 17 3" xfId="43129" xr:uid="{00000000-0005-0000-0000-0000B23B0000}"/>
    <cellStyle name="Total 7 2 18" xfId="43130" xr:uid="{00000000-0005-0000-0000-0000B33B0000}"/>
    <cellStyle name="Total 7 2 19" xfId="43105" xr:uid="{00000000-0005-0000-0000-0000B43B0000}"/>
    <cellStyle name="Total 7 2 2" xfId="43131" xr:uid="{00000000-0005-0000-0000-0000B53B0000}"/>
    <cellStyle name="Total 7 2 2 2" xfId="43132" xr:uid="{00000000-0005-0000-0000-0000B63B0000}"/>
    <cellStyle name="Total 7 2 2 3" xfId="43133" xr:uid="{00000000-0005-0000-0000-0000B73B0000}"/>
    <cellStyle name="Total 7 2 3" xfId="43134" xr:uid="{00000000-0005-0000-0000-0000B83B0000}"/>
    <cellStyle name="Total 7 2 3 2" xfId="43135" xr:uid="{00000000-0005-0000-0000-0000B93B0000}"/>
    <cellStyle name="Total 7 2 3 3" xfId="43136" xr:uid="{00000000-0005-0000-0000-0000BA3B0000}"/>
    <cellStyle name="Total 7 2 4" xfId="43137" xr:uid="{00000000-0005-0000-0000-0000BB3B0000}"/>
    <cellStyle name="Total 7 2 4 2" xfId="43138" xr:uid="{00000000-0005-0000-0000-0000BC3B0000}"/>
    <cellStyle name="Total 7 2 4 3" xfId="43139" xr:uid="{00000000-0005-0000-0000-0000BD3B0000}"/>
    <cellStyle name="Total 7 2 5" xfId="43140" xr:uid="{00000000-0005-0000-0000-0000BE3B0000}"/>
    <cellStyle name="Total 7 2 5 2" xfId="43141" xr:uid="{00000000-0005-0000-0000-0000BF3B0000}"/>
    <cellStyle name="Total 7 2 5 3" xfId="43142" xr:uid="{00000000-0005-0000-0000-0000C03B0000}"/>
    <cellStyle name="Total 7 2 6" xfId="43143" xr:uid="{00000000-0005-0000-0000-0000C13B0000}"/>
    <cellStyle name="Total 7 2 6 2" xfId="43144" xr:uid="{00000000-0005-0000-0000-0000C23B0000}"/>
    <cellStyle name="Total 7 2 6 3" xfId="43145" xr:uid="{00000000-0005-0000-0000-0000C33B0000}"/>
    <cellStyle name="Total 7 2 7" xfId="43146" xr:uid="{00000000-0005-0000-0000-0000C43B0000}"/>
    <cellStyle name="Total 7 2 7 2" xfId="43147" xr:uid="{00000000-0005-0000-0000-0000C53B0000}"/>
    <cellStyle name="Total 7 2 7 3" xfId="43148" xr:uid="{00000000-0005-0000-0000-0000C63B0000}"/>
    <cellStyle name="Total 7 2 8" xfId="43149" xr:uid="{00000000-0005-0000-0000-0000C73B0000}"/>
    <cellStyle name="Total 7 2 8 2" xfId="43150" xr:uid="{00000000-0005-0000-0000-0000C83B0000}"/>
    <cellStyle name="Total 7 2 8 3" xfId="43151" xr:uid="{00000000-0005-0000-0000-0000C93B0000}"/>
    <cellStyle name="Total 7 2 9" xfId="43152" xr:uid="{00000000-0005-0000-0000-0000CA3B0000}"/>
    <cellStyle name="Total 7 2 9 2" xfId="43153" xr:uid="{00000000-0005-0000-0000-0000CB3B0000}"/>
    <cellStyle name="Total 7 2 9 3" xfId="43154" xr:uid="{00000000-0005-0000-0000-0000CC3B0000}"/>
    <cellStyle name="Total 7 3" xfId="43155" xr:uid="{00000000-0005-0000-0000-0000CD3B0000}"/>
    <cellStyle name="Total 7 3 10" xfId="43156" xr:uid="{00000000-0005-0000-0000-0000CE3B0000}"/>
    <cellStyle name="Total 7 3 10 2" xfId="43157" xr:uid="{00000000-0005-0000-0000-0000CF3B0000}"/>
    <cellStyle name="Total 7 3 10 3" xfId="43158" xr:uid="{00000000-0005-0000-0000-0000D03B0000}"/>
    <cellStyle name="Total 7 3 11" xfId="43159" xr:uid="{00000000-0005-0000-0000-0000D13B0000}"/>
    <cellStyle name="Total 7 3 11 2" xfId="43160" xr:uid="{00000000-0005-0000-0000-0000D23B0000}"/>
    <cellStyle name="Total 7 3 11 3" xfId="43161" xr:uid="{00000000-0005-0000-0000-0000D33B0000}"/>
    <cellStyle name="Total 7 3 12" xfId="43162" xr:uid="{00000000-0005-0000-0000-0000D43B0000}"/>
    <cellStyle name="Total 7 3 12 2" xfId="43163" xr:uid="{00000000-0005-0000-0000-0000D53B0000}"/>
    <cellStyle name="Total 7 3 12 3" xfId="43164" xr:uid="{00000000-0005-0000-0000-0000D63B0000}"/>
    <cellStyle name="Total 7 3 13" xfId="43165" xr:uid="{00000000-0005-0000-0000-0000D73B0000}"/>
    <cellStyle name="Total 7 3 13 2" xfId="43166" xr:uid="{00000000-0005-0000-0000-0000D83B0000}"/>
    <cellStyle name="Total 7 3 13 3" xfId="43167" xr:uid="{00000000-0005-0000-0000-0000D93B0000}"/>
    <cellStyle name="Total 7 3 14" xfId="43168" xr:uid="{00000000-0005-0000-0000-0000DA3B0000}"/>
    <cellStyle name="Total 7 3 14 2" xfId="43169" xr:uid="{00000000-0005-0000-0000-0000DB3B0000}"/>
    <cellStyle name="Total 7 3 14 3" xfId="43170" xr:uid="{00000000-0005-0000-0000-0000DC3B0000}"/>
    <cellStyle name="Total 7 3 15" xfId="43171" xr:uid="{00000000-0005-0000-0000-0000DD3B0000}"/>
    <cellStyle name="Total 7 3 15 2" xfId="43172" xr:uid="{00000000-0005-0000-0000-0000DE3B0000}"/>
    <cellStyle name="Total 7 3 15 3" xfId="43173" xr:uid="{00000000-0005-0000-0000-0000DF3B0000}"/>
    <cellStyle name="Total 7 3 16" xfId="43174" xr:uid="{00000000-0005-0000-0000-0000E03B0000}"/>
    <cellStyle name="Total 7 3 16 2" xfId="43175" xr:uid="{00000000-0005-0000-0000-0000E13B0000}"/>
    <cellStyle name="Total 7 3 16 3" xfId="43176" xr:uid="{00000000-0005-0000-0000-0000E23B0000}"/>
    <cellStyle name="Total 7 3 17" xfId="43177" xr:uid="{00000000-0005-0000-0000-0000E33B0000}"/>
    <cellStyle name="Total 7 3 17 2" xfId="43178" xr:uid="{00000000-0005-0000-0000-0000E43B0000}"/>
    <cellStyle name="Total 7 3 17 3" xfId="43179" xr:uid="{00000000-0005-0000-0000-0000E53B0000}"/>
    <cellStyle name="Total 7 3 18" xfId="43180" xr:uid="{00000000-0005-0000-0000-0000E63B0000}"/>
    <cellStyle name="Total 7 3 2" xfId="43181" xr:uid="{00000000-0005-0000-0000-0000E73B0000}"/>
    <cellStyle name="Total 7 3 2 2" xfId="43182" xr:uid="{00000000-0005-0000-0000-0000E83B0000}"/>
    <cellStyle name="Total 7 3 2 3" xfId="43183" xr:uid="{00000000-0005-0000-0000-0000E93B0000}"/>
    <cellStyle name="Total 7 3 3" xfId="43184" xr:uid="{00000000-0005-0000-0000-0000EA3B0000}"/>
    <cellStyle name="Total 7 3 3 2" xfId="43185" xr:uid="{00000000-0005-0000-0000-0000EB3B0000}"/>
    <cellStyle name="Total 7 3 3 3" xfId="43186" xr:uid="{00000000-0005-0000-0000-0000EC3B0000}"/>
    <cellStyle name="Total 7 3 4" xfId="43187" xr:uid="{00000000-0005-0000-0000-0000ED3B0000}"/>
    <cellStyle name="Total 7 3 4 2" xfId="43188" xr:uid="{00000000-0005-0000-0000-0000EE3B0000}"/>
    <cellStyle name="Total 7 3 4 3" xfId="43189" xr:uid="{00000000-0005-0000-0000-0000EF3B0000}"/>
    <cellStyle name="Total 7 3 5" xfId="43190" xr:uid="{00000000-0005-0000-0000-0000F03B0000}"/>
    <cellStyle name="Total 7 3 5 2" xfId="43191" xr:uid="{00000000-0005-0000-0000-0000F13B0000}"/>
    <cellStyle name="Total 7 3 5 3" xfId="43192" xr:uid="{00000000-0005-0000-0000-0000F23B0000}"/>
    <cellStyle name="Total 7 3 6" xfId="43193" xr:uid="{00000000-0005-0000-0000-0000F33B0000}"/>
    <cellStyle name="Total 7 3 6 2" xfId="43194" xr:uid="{00000000-0005-0000-0000-0000F43B0000}"/>
    <cellStyle name="Total 7 3 6 3" xfId="43195" xr:uid="{00000000-0005-0000-0000-0000F53B0000}"/>
    <cellStyle name="Total 7 3 7" xfId="43196" xr:uid="{00000000-0005-0000-0000-0000F63B0000}"/>
    <cellStyle name="Total 7 3 7 2" xfId="43197" xr:uid="{00000000-0005-0000-0000-0000F73B0000}"/>
    <cellStyle name="Total 7 3 7 3" xfId="43198" xr:uid="{00000000-0005-0000-0000-0000F83B0000}"/>
    <cellStyle name="Total 7 3 8" xfId="43199" xr:uid="{00000000-0005-0000-0000-0000F93B0000}"/>
    <cellStyle name="Total 7 3 8 2" xfId="43200" xr:uid="{00000000-0005-0000-0000-0000FA3B0000}"/>
    <cellStyle name="Total 7 3 8 3" xfId="43201" xr:uid="{00000000-0005-0000-0000-0000FB3B0000}"/>
    <cellStyle name="Total 7 3 9" xfId="43202" xr:uid="{00000000-0005-0000-0000-0000FC3B0000}"/>
    <cellStyle name="Total 7 3 9 2" xfId="43203" xr:uid="{00000000-0005-0000-0000-0000FD3B0000}"/>
    <cellStyle name="Total 7 3 9 3" xfId="43204" xr:uid="{00000000-0005-0000-0000-0000FE3B0000}"/>
    <cellStyle name="Total 7 4" xfId="43205" xr:uid="{00000000-0005-0000-0000-0000FF3B0000}"/>
    <cellStyle name="Total 7 4 10" xfId="43206" xr:uid="{00000000-0005-0000-0000-0000003C0000}"/>
    <cellStyle name="Total 7 4 10 2" xfId="43207" xr:uid="{00000000-0005-0000-0000-0000013C0000}"/>
    <cellStyle name="Total 7 4 10 3" xfId="43208" xr:uid="{00000000-0005-0000-0000-0000023C0000}"/>
    <cellStyle name="Total 7 4 11" xfId="43209" xr:uid="{00000000-0005-0000-0000-0000033C0000}"/>
    <cellStyle name="Total 7 4 11 2" xfId="43210" xr:uid="{00000000-0005-0000-0000-0000043C0000}"/>
    <cellStyle name="Total 7 4 11 3" xfId="43211" xr:uid="{00000000-0005-0000-0000-0000053C0000}"/>
    <cellStyle name="Total 7 4 12" xfId="43212" xr:uid="{00000000-0005-0000-0000-0000063C0000}"/>
    <cellStyle name="Total 7 4 12 2" xfId="43213" xr:uid="{00000000-0005-0000-0000-0000073C0000}"/>
    <cellStyle name="Total 7 4 12 3" xfId="43214" xr:uid="{00000000-0005-0000-0000-0000083C0000}"/>
    <cellStyle name="Total 7 4 13" xfId="43215" xr:uid="{00000000-0005-0000-0000-0000093C0000}"/>
    <cellStyle name="Total 7 4 13 2" xfId="43216" xr:uid="{00000000-0005-0000-0000-00000A3C0000}"/>
    <cellStyle name="Total 7 4 13 3" xfId="43217" xr:uid="{00000000-0005-0000-0000-00000B3C0000}"/>
    <cellStyle name="Total 7 4 14" xfId="43218" xr:uid="{00000000-0005-0000-0000-00000C3C0000}"/>
    <cellStyle name="Total 7 4 14 2" xfId="43219" xr:uid="{00000000-0005-0000-0000-00000D3C0000}"/>
    <cellStyle name="Total 7 4 14 3" xfId="43220" xr:uid="{00000000-0005-0000-0000-00000E3C0000}"/>
    <cellStyle name="Total 7 4 15" xfId="43221" xr:uid="{00000000-0005-0000-0000-00000F3C0000}"/>
    <cellStyle name="Total 7 4 15 2" xfId="43222" xr:uid="{00000000-0005-0000-0000-0000103C0000}"/>
    <cellStyle name="Total 7 4 15 3" xfId="43223" xr:uid="{00000000-0005-0000-0000-0000113C0000}"/>
    <cellStyle name="Total 7 4 16" xfId="43224" xr:uid="{00000000-0005-0000-0000-0000123C0000}"/>
    <cellStyle name="Total 7 4 16 2" xfId="43225" xr:uid="{00000000-0005-0000-0000-0000133C0000}"/>
    <cellStyle name="Total 7 4 16 3" xfId="43226" xr:uid="{00000000-0005-0000-0000-0000143C0000}"/>
    <cellStyle name="Total 7 4 17" xfId="43227" xr:uid="{00000000-0005-0000-0000-0000153C0000}"/>
    <cellStyle name="Total 7 4 17 2" xfId="43228" xr:uid="{00000000-0005-0000-0000-0000163C0000}"/>
    <cellStyle name="Total 7 4 17 3" xfId="43229" xr:uid="{00000000-0005-0000-0000-0000173C0000}"/>
    <cellStyle name="Total 7 4 18" xfId="43230" xr:uid="{00000000-0005-0000-0000-0000183C0000}"/>
    <cellStyle name="Total 7 4 2" xfId="43231" xr:uid="{00000000-0005-0000-0000-0000193C0000}"/>
    <cellStyle name="Total 7 4 2 2" xfId="43232" xr:uid="{00000000-0005-0000-0000-00001A3C0000}"/>
    <cellStyle name="Total 7 4 2 3" xfId="43233" xr:uid="{00000000-0005-0000-0000-00001B3C0000}"/>
    <cellStyle name="Total 7 4 3" xfId="43234" xr:uid="{00000000-0005-0000-0000-00001C3C0000}"/>
    <cellStyle name="Total 7 4 3 2" xfId="43235" xr:uid="{00000000-0005-0000-0000-00001D3C0000}"/>
    <cellStyle name="Total 7 4 3 3" xfId="43236" xr:uid="{00000000-0005-0000-0000-00001E3C0000}"/>
    <cellStyle name="Total 7 4 4" xfId="43237" xr:uid="{00000000-0005-0000-0000-00001F3C0000}"/>
    <cellStyle name="Total 7 4 4 2" xfId="43238" xr:uid="{00000000-0005-0000-0000-0000203C0000}"/>
    <cellStyle name="Total 7 4 4 3" xfId="43239" xr:uid="{00000000-0005-0000-0000-0000213C0000}"/>
    <cellStyle name="Total 7 4 5" xfId="43240" xr:uid="{00000000-0005-0000-0000-0000223C0000}"/>
    <cellStyle name="Total 7 4 5 2" xfId="43241" xr:uid="{00000000-0005-0000-0000-0000233C0000}"/>
    <cellStyle name="Total 7 4 5 3" xfId="43242" xr:uid="{00000000-0005-0000-0000-0000243C0000}"/>
    <cellStyle name="Total 7 4 6" xfId="43243" xr:uid="{00000000-0005-0000-0000-0000253C0000}"/>
    <cellStyle name="Total 7 4 6 2" xfId="43244" xr:uid="{00000000-0005-0000-0000-0000263C0000}"/>
    <cellStyle name="Total 7 4 6 3" xfId="43245" xr:uid="{00000000-0005-0000-0000-0000273C0000}"/>
    <cellStyle name="Total 7 4 7" xfId="43246" xr:uid="{00000000-0005-0000-0000-0000283C0000}"/>
    <cellStyle name="Total 7 4 7 2" xfId="43247" xr:uid="{00000000-0005-0000-0000-0000293C0000}"/>
    <cellStyle name="Total 7 4 7 3" xfId="43248" xr:uid="{00000000-0005-0000-0000-00002A3C0000}"/>
    <cellStyle name="Total 7 4 8" xfId="43249" xr:uid="{00000000-0005-0000-0000-00002B3C0000}"/>
    <cellStyle name="Total 7 4 8 2" xfId="43250" xr:uid="{00000000-0005-0000-0000-00002C3C0000}"/>
    <cellStyle name="Total 7 4 8 3" xfId="43251" xr:uid="{00000000-0005-0000-0000-00002D3C0000}"/>
    <cellStyle name="Total 7 4 9" xfId="43252" xr:uid="{00000000-0005-0000-0000-00002E3C0000}"/>
    <cellStyle name="Total 7 4 9 2" xfId="43253" xr:uid="{00000000-0005-0000-0000-00002F3C0000}"/>
    <cellStyle name="Total 7 4 9 3" xfId="43254" xr:uid="{00000000-0005-0000-0000-0000303C0000}"/>
    <cellStyle name="Total 7 5" xfId="43255" xr:uid="{00000000-0005-0000-0000-0000313C0000}"/>
    <cellStyle name="Total 7 5 10" xfId="43256" xr:uid="{00000000-0005-0000-0000-0000323C0000}"/>
    <cellStyle name="Total 7 5 10 2" xfId="43257" xr:uid="{00000000-0005-0000-0000-0000333C0000}"/>
    <cellStyle name="Total 7 5 10 3" xfId="43258" xr:uid="{00000000-0005-0000-0000-0000343C0000}"/>
    <cellStyle name="Total 7 5 11" xfId="43259" xr:uid="{00000000-0005-0000-0000-0000353C0000}"/>
    <cellStyle name="Total 7 5 11 2" xfId="43260" xr:uid="{00000000-0005-0000-0000-0000363C0000}"/>
    <cellStyle name="Total 7 5 11 3" xfId="43261" xr:uid="{00000000-0005-0000-0000-0000373C0000}"/>
    <cellStyle name="Total 7 5 12" xfId="43262" xr:uid="{00000000-0005-0000-0000-0000383C0000}"/>
    <cellStyle name="Total 7 5 12 2" xfId="43263" xr:uid="{00000000-0005-0000-0000-0000393C0000}"/>
    <cellStyle name="Total 7 5 12 3" xfId="43264" xr:uid="{00000000-0005-0000-0000-00003A3C0000}"/>
    <cellStyle name="Total 7 5 13" xfId="43265" xr:uid="{00000000-0005-0000-0000-00003B3C0000}"/>
    <cellStyle name="Total 7 5 13 2" xfId="43266" xr:uid="{00000000-0005-0000-0000-00003C3C0000}"/>
    <cellStyle name="Total 7 5 13 3" xfId="43267" xr:uid="{00000000-0005-0000-0000-00003D3C0000}"/>
    <cellStyle name="Total 7 5 14" xfId="43268" xr:uid="{00000000-0005-0000-0000-00003E3C0000}"/>
    <cellStyle name="Total 7 5 14 2" xfId="43269" xr:uid="{00000000-0005-0000-0000-00003F3C0000}"/>
    <cellStyle name="Total 7 5 14 3" xfId="43270" xr:uid="{00000000-0005-0000-0000-0000403C0000}"/>
    <cellStyle name="Total 7 5 15" xfId="43271" xr:uid="{00000000-0005-0000-0000-0000413C0000}"/>
    <cellStyle name="Total 7 5 15 2" xfId="43272" xr:uid="{00000000-0005-0000-0000-0000423C0000}"/>
    <cellStyle name="Total 7 5 15 3" xfId="43273" xr:uid="{00000000-0005-0000-0000-0000433C0000}"/>
    <cellStyle name="Total 7 5 16" xfId="43274" xr:uid="{00000000-0005-0000-0000-0000443C0000}"/>
    <cellStyle name="Total 7 5 16 2" xfId="43275" xr:uid="{00000000-0005-0000-0000-0000453C0000}"/>
    <cellStyle name="Total 7 5 16 3" xfId="43276" xr:uid="{00000000-0005-0000-0000-0000463C0000}"/>
    <cellStyle name="Total 7 5 17" xfId="43277" xr:uid="{00000000-0005-0000-0000-0000473C0000}"/>
    <cellStyle name="Total 7 5 17 2" xfId="43278" xr:uid="{00000000-0005-0000-0000-0000483C0000}"/>
    <cellStyle name="Total 7 5 17 3" xfId="43279" xr:uid="{00000000-0005-0000-0000-0000493C0000}"/>
    <cellStyle name="Total 7 5 18" xfId="43280" xr:uid="{00000000-0005-0000-0000-00004A3C0000}"/>
    <cellStyle name="Total 7 5 2" xfId="43281" xr:uid="{00000000-0005-0000-0000-00004B3C0000}"/>
    <cellStyle name="Total 7 5 2 2" xfId="43282" xr:uid="{00000000-0005-0000-0000-00004C3C0000}"/>
    <cellStyle name="Total 7 5 2 3" xfId="43283" xr:uid="{00000000-0005-0000-0000-00004D3C0000}"/>
    <cellStyle name="Total 7 5 3" xfId="43284" xr:uid="{00000000-0005-0000-0000-00004E3C0000}"/>
    <cellStyle name="Total 7 5 3 2" xfId="43285" xr:uid="{00000000-0005-0000-0000-00004F3C0000}"/>
    <cellStyle name="Total 7 5 3 3" xfId="43286" xr:uid="{00000000-0005-0000-0000-0000503C0000}"/>
    <cellStyle name="Total 7 5 4" xfId="43287" xr:uid="{00000000-0005-0000-0000-0000513C0000}"/>
    <cellStyle name="Total 7 5 4 2" xfId="43288" xr:uid="{00000000-0005-0000-0000-0000523C0000}"/>
    <cellStyle name="Total 7 5 4 3" xfId="43289" xr:uid="{00000000-0005-0000-0000-0000533C0000}"/>
    <cellStyle name="Total 7 5 5" xfId="43290" xr:uid="{00000000-0005-0000-0000-0000543C0000}"/>
    <cellStyle name="Total 7 5 5 2" xfId="43291" xr:uid="{00000000-0005-0000-0000-0000553C0000}"/>
    <cellStyle name="Total 7 5 5 3" xfId="43292" xr:uid="{00000000-0005-0000-0000-0000563C0000}"/>
    <cellStyle name="Total 7 5 6" xfId="43293" xr:uid="{00000000-0005-0000-0000-0000573C0000}"/>
    <cellStyle name="Total 7 5 6 2" xfId="43294" xr:uid="{00000000-0005-0000-0000-0000583C0000}"/>
    <cellStyle name="Total 7 5 6 3" xfId="43295" xr:uid="{00000000-0005-0000-0000-0000593C0000}"/>
    <cellStyle name="Total 7 5 7" xfId="43296" xr:uid="{00000000-0005-0000-0000-00005A3C0000}"/>
    <cellStyle name="Total 7 5 7 2" xfId="43297" xr:uid="{00000000-0005-0000-0000-00005B3C0000}"/>
    <cellStyle name="Total 7 5 7 3" xfId="43298" xr:uid="{00000000-0005-0000-0000-00005C3C0000}"/>
    <cellStyle name="Total 7 5 8" xfId="43299" xr:uid="{00000000-0005-0000-0000-00005D3C0000}"/>
    <cellStyle name="Total 7 5 8 2" xfId="43300" xr:uid="{00000000-0005-0000-0000-00005E3C0000}"/>
    <cellStyle name="Total 7 5 8 3" xfId="43301" xr:uid="{00000000-0005-0000-0000-00005F3C0000}"/>
    <cellStyle name="Total 7 5 9" xfId="43302" xr:uid="{00000000-0005-0000-0000-0000603C0000}"/>
    <cellStyle name="Total 7 5 9 2" xfId="43303" xr:uid="{00000000-0005-0000-0000-0000613C0000}"/>
    <cellStyle name="Total 7 5 9 3" xfId="43304" xr:uid="{00000000-0005-0000-0000-0000623C0000}"/>
    <cellStyle name="Total 7 6" xfId="43305" xr:uid="{00000000-0005-0000-0000-0000633C0000}"/>
    <cellStyle name="Total 7 6 10" xfId="43306" xr:uid="{00000000-0005-0000-0000-0000643C0000}"/>
    <cellStyle name="Total 7 6 10 2" xfId="43307" xr:uid="{00000000-0005-0000-0000-0000653C0000}"/>
    <cellStyle name="Total 7 6 10 3" xfId="43308" xr:uid="{00000000-0005-0000-0000-0000663C0000}"/>
    <cellStyle name="Total 7 6 11" xfId="43309" xr:uid="{00000000-0005-0000-0000-0000673C0000}"/>
    <cellStyle name="Total 7 6 11 2" xfId="43310" xr:uid="{00000000-0005-0000-0000-0000683C0000}"/>
    <cellStyle name="Total 7 6 11 3" xfId="43311" xr:uid="{00000000-0005-0000-0000-0000693C0000}"/>
    <cellStyle name="Total 7 6 12" xfId="43312" xr:uid="{00000000-0005-0000-0000-00006A3C0000}"/>
    <cellStyle name="Total 7 6 12 2" xfId="43313" xr:uid="{00000000-0005-0000-0000-00006B3C0000}"/>
    <cellStyle name="Total 7 6 12 3" xfId="43314" xr:uid="{00000000-0005-0000-0000-00006C3C0000}"/>
    <cellStyle name="Total 7 6 13" xfId="43315" xr:uid="{00000000-0005-0000-0000-00006D3C0000}"/>
    <cellStyle name="Total 7 6 13 2" xfId="43316" xr:uid="{00000000-0005-0000-0000-00006E3C0000}"/>
    <cellStyle name="Total 7 6 13 3" xfId="43317" xr:uid="{00000000-0005-0000-0000-00006F3C0000}"/>
    <cellStyle name="Total 7 6 14" xfId="43318" xr:uid="{00000000-0005-0000-0000-0000703C0000}"/>
    <cellStyle name="Total 7 6 14 2" xfId="43319" xr:uid="{00000000-0005-0000-0000-0000713C0000}"/>
    <cellStyle name="Total 7 6 14 3" xfId="43320" xr:uid="{00000000-0005-0000-0000-0000723C0000}"/>
    <cellStyle name="Total 7 6 15" xfId="43321" xr:uid="{00000000-0005-0000-0000-0000733C0000}"/>
    <cellStyle name="Total 7 6 15 2" xfId="43322" xr:uid="{00000000-0005-0000-0000-0000743C0000}"/>
    <cellStyle name="Total 7 6 15 3" xfId="43323" xr:uid="{00000000-0005-0000-0000-0000753C0000}"/>
    <cellStyle name="Total 7 6 16" xfId="43324" xr:uid="{00000000-0005-0000-0000-0000763C0000}"/>
    <cellStyle name="Total 7 6 16 2" xfId="43325" xr:uid="{00000000-0005-0000-0000-0000773C0000}"/>
    <cellStyle name="Total 7 6 16 3" xfId="43326" xr:uid="{00000000-0005-0000-0000-0000783C0000}"/>
    <cellStyle name="Total 7 6 17" xfId="43327" xr:uid="{00000000-0005-0000-0000-0000793C0000}"/>
    <cellStyle name="Total 7 6 17 2" xfId="43328" xr:uid="{00000000-0005-0000-0000-00007A3C0000}"/>
    <cellStyle name="Total 7 6 17 3" xfId="43329" xr:uid="{00000000-0005-0000-0000-00007B3C0000}"/>
    <cellStyle name="Total 7 6 18" xfId="43330" xr:uid="{00000000-0005-0000-0000-00007C3C0000}"/>
    <cellStyle name="Total 7 6 2" xfId="43331" xr:uid="{00000000-0005-0000-0000-00007D3C0000}"/>
    <cellStyle name="Total 7 6 2 2" xfId="43332" xr:uid="{00000000-0005-0000-0000-00007E3C0000}"/>
    <cellStyle name="Total 7 6 2 3" xfId="43333" xr:uid="{00000000-0005-0000-0000-00007F3C0000}"/>
    <cellStyle name="Total 7 6 3" xfId="43334" xr:uid="{00000000-0005-0000-0000-0000803C0000}"/>
    <cellStyle name="Total 7 6 3 2" xfId="43335" xr:uid="{00000000-0005-0000-0000-0000813C0000}"/>
    <cellStyle name="Total 7 6 3 3" xfId="43336" xr:uid="{00000000-0005-0000-0000-0000823C0000}"/>
    <cellStyle name="Total 7 6 4" xfId="43337" xr:uid="{00000000-0005-0000-0000-0000833C0000}"/>
    <cellStyle name="Total 7 6 4 2" xfId="43338" xr:uid="{00000000-0005-0000-0000-0000843C0000}"/>
    <cellStyle name="Total 7 6 4 3" xfId="43339" xr:uid="{00000000-0005-0000-0000-0000853C0000}"/>
    <cellStyle name="Total 7 6 5" xfId="43340" xr:uid="{00000000-0005-0000-0000-0000863C0000}"/>
    <cellStyle name="Total 7 6 5 2" xfId="43341" xr:uid="{00000000-0005-0000-0000-0000873C0000}"/>
    <cellStyle name="Total 7 6 5 3" xfId="43342" xr:uid="{00000000-0005-0000-0000-0000883C0000}"/>
    <cellStyle name="Total 7 6 6" xfId="43343" xr:uid="{00000000-0005-0000-0000-0000893C0000}"/>
    <cellStyle name="Total 7 6 6 2" xfId="43344" xr:uid="{00000000-0005-0000-0000-00008A3C0000}"/>
    <cellStyle name="Total 7 6 6 3" xfId="43345" xr:uid="{00000000-0005-0000-0000-00008B3C0000}"/>
    <cellStyle name="Total 7 6 7" xfId="43346" xr:uid="{00000000-0005-0000-0000-00008C3C0000}"/>
    <cellStyle name="Total 7 6 7 2" xfId="43347" xr:uid="{00000000-0005-0000-0000-00008D3C0000}"/>
    <cellStyle name="Total 7 6 7 3" xfId="43348" xr:uid="{00000000-0005-0000-0000-00008E3C0000}"/>
    <cellStyle name="Total 7 6 8" xfId="43349" xr:uid="{00000000-0005-0000-0000-00008F3C0000}"/>
    <cellStyle name="Total 7 6 8 2" xfId="43350" xr:uid="{00000000-0005-0000-0000-0000903C0000}"/>
    <cellStyle name="Total 7 6 8 3" xfId="43351" xr:uid="{00000000-0005-0000-0000-0000913C0000}"/>
    <cellStyle name="Total 7 6 9" xfId="43352" xr:uid="{00000000-0005-0000-0000-0000923C0000}"/>
    <cellStyle name="Total 7 6 9 2" xfId="43353" xr:uid="{00000000-0005-0000-0000-0000933C0000}"/>
    <cellStyle name="Total 7 6 9 3" xfId="43354" xr:uid="{00000000-0005-0000-0000-0000943C0000}"/>
    <cellStyle name="Total 7 7" xfId="43355" xr:uid="{00000000-0005-0000-0000-0000953C0000}"/>
    <cellStyle name="Total 7 7 10" xfId="43356" xr:uid="{00000000-0005-0000-0000-0000963C0000}"/>
    <cellStyle name="Total 7 7 10 2" xfId="43357" xr:uid="{00000000-0005-0000-0000-0000973C0000}"/>
    <cellStyle name="Total 7 7 10 3" xfId="43358" xr:uid="{00000000-0005-0000-0000-0000983C0000}"/>
    <cellStyle name="Total 7 7 11" xfId="43359" xr:uid="{00000000-0005-0000-0000-0000993C0000}"/>
    <cellStyle name="Total 7 7 11 2" xfId="43360" xr:uid="{00000000-0005-0000-0000-00009A3C0000}"/>
    <cellStyle name="Total 7 7 11 3" xfId="43361" xr:uid="{00000000-0005-0000-0000-00009B3C0000}"/>
    <cellStyle name="Total 7 7 12" xfId="43362" xr:uid="{00000000-0005-0000-0000-00009C3C0000}"/>
    <cellStyle name="Total 7 7 12 2" xfId="43363" xr:uid="{00000000-0005-0000-0000-00009D3C0000}"/>
    <cellStyle name="Total 7 7 12 3" xfId="43364" xr:uid="{00000000-0005-0000-0000-00009E3C0000}"/>
    <cellStyle name="Total 7 7 13" xfId="43365" xr:uid="{00000000-0005-0000-0000-00009F3C0000}"/>
    <cellStyle name="Total 7 7 13 2" xfId="43366" xr:uid="{00000000-0005-0000-0000-0000A03C0000}"/>
    <cellStyle name="Total 7 7 13 3" xfId="43367" xr:uid="{00000000-0005-0000-0000-0000A13C0000}"/>
    <cellStyle name="Total 7 7 14" xfId="43368" xr:uid="{00000000-0005-0000-0000-0000A23C0000}"/>
    <cellStyle name="Total 7 7 14 2" xfId="43369" xr:uid="{00000000-0005-0000-0000-0000A33C0000}"/>
    <cellStyle name="Total 7 7 14 3" xfId="43370" xr:uid="{00000000-0005-0000-0000-0000A43C0000}"/>
    <cellStyle name="Total 7 7 15" xfId="43371" xr:uid="{00000000-0005-0000-0000-0000A53C0000}"/>
    <cellStyle name="Total 7 7 15 2" xfId="43372" xr:uid="{00000000-0005-0000-0000-0000A63C0000}"/>
    <cellStyle name="Total 7 7 15 3" xfId="43373" xr:uid="{00000000-0005-0000-0000-0000A73C0000}"/>
    <cellStyle name="Total 7 7 16" xfId="43374" xr:uid="{00000000-0005-0000-0000-0000A83C0000}"/>
    <cellStyle name="Total 7 7 16 2" xfId="43375" xr:uid="{00000000-0005-0000-0000-0000A93C0000}"/>
    <cellStyle name="Total 7 7 16 3" xfId="43376" xr:uid="{00000000-0005-0000-0000-0000AA3C0000}"/>
    <cellStyle name="Total 7 7 17" xfId="43377" xr:uid="{00000000-0005-0000-0000-0000AB3C0000}"/>
    <cellStyle name="Total 7 7 17 2" xfId="43378" xr:uid="{00000000-0005-0000-0000-0000AC3C0000}"/>
    <cellStyle name="Total 7 7 17 3" xfId="43379" xr:uid="{00000000-0005-0000-0000-0000AD3C0000}"/>
    <cellStyle name="Total 7 7 18" xfId="43380" xr:uid="{00000000-0005-0000-0000-0000AE3C0000}"/>
    <cellStyle name="Total 7 7 2" xfId="43381" xr:uid="{00000000-0005-0000-0000-0000AF3C0000}"/>
    <cellStyle name="Total 7 7 2 2" xfId="43382" xr:uid="{00000000-0005-0000-0000-0000B03C0000}"/>
    <cellStyle name="Total 7 7 2 3" xfId="43383" xr:uid="{00000000-0005-0000-0000-0000B13C0000}"/>
    <cellStyle name="Total 7 7 3" xfId="43384" xr:uid="{00000000-0005-0000-0000-0000B23C0000}"/>
    <cellStyle name="Total 7 7 3 2" xfId="43385" xr:uid="{00000000-0005-0000-0000-0000B33C0000}"/>
    <cellStyle name="Total 7 7 3 3" xfId="43386" xr:uid="{00000000-0005-0000-0000-0000B43C0000}"/>
    <cellStyle name="Total 7 7 4" xfId="43387" xr:uid="{00000000-0005-0000-0000-0000B53C0000}"/>
    <cellStyle name="Total 7 7 4 2" xfId="43388" xr:uid="{00000000-0005-0000-0000-0000B63C0000}"/>
    <cellStyle name="Total 7 7 4 3" xfId="43389" xr:uid="{00000000-0005-0000-0000-0000B73C0000}"/>
    <cellStyle name="Total 7 7 5" xfId="43390" xr:uid="{00000000-0005-0000-0000-0000B83C0000}"/>
    <cellStyle name="Total 7 7 5 2" xfId="43391" xr:uid="{00000000-0005-0000-0000-0000B93C0000}"/>
    <cellStyle name="Total 7 7 5 3" xfId="43392" xr:uid="{00000000-0005-0000-0000-0000BA3C0000}"/>
    <cellStyle name="Total 7 7 6" xfId="43393" xr:uid="{00000000-0005-0000-0000-0000BB3C0000}"/>
    <cellStyle name="Total 7 7 6 2" xfId="43394" xr:uid="{00000000-0005-0000-0000-0000BC3C0000}"/>
    <cellStyle name="Total 7 7 6 3" xfId="43395" xr:uid="{00000000-0005-0000-0000-0000BD3C0000}"/>
    <cellStyle name="Total 7 7 7" xfId="43396" xr:uid="{00000000-0005-0000-0000-0000BE3C0000}"/>
    <cellStyle name="Total 7 7 7 2" xfId="43397" xr:uid="{00000000-0005-0000-0000-0000BF3C0000}"/>
    <cellStyle name="Total 7 7 7 3" xfId="43398" xr:uid="{00000000-0005-0000-0000-0000C03C0000}"/>
    <cellStyle name="Total 7 7 8" xfId="43399" xr:uid="{00000000-0005-0000-0000-0000C13C0000}"/>
    <cellStyle name="Total 7 7 8 2" xfId="43400" xr:uid="{00000000-0005-0000-0000-0000C23C0000}"/>
    <cellStyle name="Total 7 7 8 3" xfId="43401" xr:uid="{00000000-0005-0000-0000-0000C33C0000}"/>
    <cellStyle name="Total 7 7 9" xfId="43402" xr:uid="{00000000-0005-0000-0000-0000C43C0000}"/>
    <cellStyle name="Total 7 7 9 2" xfId="43403" xr:uid="{00000000-0005-0000-0000-0000C53C0000}"/>
    <cellStyle name="Total 7 7 9 3" xfId="43404" xr:uid="{00000000-0005-0000-0000-0000C63C0000}"/>
    <cellStyle name="Total 7 8" xfId="43405" xr:uid="{00000000-0005-0000-0000-0000C73C0000}"/>
    <cellStyle name="Total 7 8 10" xfId="43406" xr:uid="{00000000-0005-0000-0000-0000C83C0000}"/>
    <cellStyle name="Total 7 8 10 2" xfId="43407" xr:uid="{00000000-0005-0000-0000-0000C93C0000}"/>
    <cellStyle name="Total 7 8 10 3" xfId="43408" xr:uid="{00000000-0005-0000-0000-0000CA3C0000}"/>
    <cellStyle name="Total 7 8 11" xfId="43409" xr:uid="{00000000-0005-0000-0000-0000CB3C0000}"/>
    <cellStyle name="Total 7 8 11 2" xfId="43410" xr:uid="{00000000-0005-0000-0000-0000CC3C0000}"/>
    <cellStyle name="Total 7 8 11 3" xfId="43411" xr:uid="{00000000-0005-0000-0000-0000CD3C0000}"/>
    <cellStyle name="Total 7 8 12" xfId="43412" xr:uid="{00000000-0005-0000-0000-0000CE3C0000}"/>
    <cellStyle name="Total 7 8 12 2" xfId="43413" xr:uid="{00000000-0005-0000-0000-0000CF3C0000}"/>
    <cellStyle name="Total 7 8 12 3" xfId="43414" xr:uid="{00000000-0005-0000-0000-0000D03C0000}"/>
    <cellStyle name="Total 7 8 13" xfId="43415" xr:uid="{00000000-0005-0000-0000-0000D13C0000}"/>
    <cellStyle name="Total 7 8 13 2" xfId="43416" xr:uid="{00000000-0005-0000-0000-0000D23C0000}"/>
    <cellStyle name="Total 7 8 13 3" xfId="43417" xr:uid="{00000000-0005-0000-0000-0000D33C0000}"/>
    <cellStyle name="Total 7 8 14" xfId="43418" xr:uid="{00000000-0005-0000-0000-0000D43C0000}"/>
    <cellStyle name="Total 7 8 14 2" xfId="43419" xr:uid="{00000000-0005-0000-0000-0000D53C0000}"/>
    <cellStyle name="Total 7 8 14 3" xfId="43420" xr:uid="{00000000-0005-0000-0000-0000D63C0000}"/>
    <cellStyle name="Total 7 8 15" xfId="43421" xr:uid="{00000000-0005-0000-0000-0000D73C0000}"/>
    <cellStyle name="Total 7 8 15 2" xfId="43422" xr:uid="{00000000-0005-0000-0000-0000D83C0000}"/>
    <cellStyle name="Total 7 8 15 3" xfId="43423" xr:uid="{00000000-0005-0000-0000-0000D93C0000}"/>
    <cellStyle name="Total 7 8 16" xfId="43424" xr:uid="{00000000-0005-0000-0000-0000DA3C0000}"/>
    <cellStyle name="Total 7 8 16 2" xfId="43425" xr:uid="{00000000-0005-0000-0000-0000DB3C0000}"/>
    <cellStyle name="Total 7 8 16 3" xfId="43426" xr:uid="{00000000-0005-0000-0000-0000DC3C0000}"/>
    <cellStyle name="Total 7 8 17" xfId="43427" xr:uid="{00000000-0005-0000-0000-0000DD3C0000}"/>
    <cellStyle name="Total 7 8 17 2" xfId="43428" xr:uid="{00000000-0005-0000-0000-0000DE3C0000}"/>
    <cellStyle name="Total 7 8 17 3" xfId="43429" xr:uid="{00000000-0005-0000-0000-0000DF3C0000}"/>
    <cellStyle name="Total 7 8 18" xfId="43430" xr:uid="{00000000-0005-0000-0000-0000E03C0000}"/>
    <cellStyle name="Total 7 8 2" xfId="43431" xr:uid="{00000000-0005-0000-0000-0000E13C0000}"/>
    <cellStyle name="Total 7 8 2 2" xfId="43432" xr:uid="{00000000-0005-0000-0000-0000E23C0000}"/>
    <cellStyle name="Total 7 8 2 3" xfId="43433" xr:uid="{00000000-0005-0000-0000-0000E33C0000}"/>
    <cellStyle name="Total 7 8 3" xfId="43434" xr:uid="{00000000-0005-0000-0000-0000E43C0000}"/>
    <cellStyle name="Total 7 8 3 2" xfId="43435" xr:uid="{00000000-0005-0000-0000-0000E53C0000}"/>
    <cellStyle name="Total 7 8 3 3" xfId="43436" xr:uid="{00000000-0005-0000-0000-0000E63C0000}"/>
    <cellStyle name="Total 7 8 4" xfId="43437" xr:uid="{00000000-0005-0000-0000-0000E73C0000}"/>
    <cellStyle name="Total 7 8 4 2" xfId="43438" xr:uid="{00000000-0005-0000-0000-0000E83C0000}"/>
    <cellStyle name="Total 7 8 4 3" xfId="43439" xr:uid="{00000000-0005-0000-0000-0000E93C0000}"/>
    <cellStyle name="Total 7 8 5" xfId="43440" xr:uid="{00000000-0005-0000-0000-0000EA3C0000}"/>
    <cellStyle name="Total 7 8 5 2" xfId="43441" xr:uid="{00000000-0005-0000-0000-0000EB3C0000}"/>
    <cellStyle name="Total 7 8 5 3" xfId="43442" xr:uid="{00000000-0005-0000-0000-0000EC3C0000}"/>
    <cellStyle name="Total 7 8 6" xfId="43443" xr:uid="{00000000-0005-0000-0000-0000ED3C0000}"/>
    <cellStyle name="Total 7 8 6 2" xfId="43444" xr:uid="{00000000-0005-0000-0000-0000EE3C0000}"/>
    <cellStyle name="Total 7 8 6 3" xfId="43445" xr:uid="{00000000-0005-0000-0000-0000EF3C0000}"/>
    <cellStyle name="Total 7 8 7" xfId="43446" xr:uid="{00000000-0005-0000-0000-0000F03C0000}"/>
    <cellStyle name="Total 7 8 7 2" xfId="43447" xr:uid="{00000000-0005-0000-0000-0000F13C0000}"/>
    <cellStyle name="Total 7 8 7 3" xfId="43448" xr:uid="{00000000-0005-0000-0000-0000F23C0000}"/>
    <cellStyle name="Total 7 8 8" xfId="43449" xr:uid="{00000000-0005-0000-0000-0000F33C0000}"/>
    <cellStyle name="Total 7 8 8 2" xfId="43450" xr:uid="{00000000-0005-0000-0000-0000F43C0000}"/>
    <cellStyle name="Total 7 8 8 3" xfId="43451" xr:uid="{00000000-0005-0000-0000-0000F53C0000}"/>
    <cellStyle name="Total 7 8 9" xfId="43452" xr:uid="{00000000-0005-0000-0000-0000F63C0000}"/>
    <cellStyle name="Total 7 8 9 2" xfId="43453" xr:uid="{00000000-0005-0000-0000-0000F73C0000}"/>
    <cellStyle name="Total 7 8 9 3" xfId="43454" xr:uid="{00000000-0005-0000-0000-0000F83C0000}"/>
    <cellStyle name="Total 7 9" xfId="43455" xr:uid="{00000000-0005-0000-0000-0000F93C0000}"/>
    <cellStyle name="Total 7 9 10" xfId="43456" xr:uid="{00000000-0005-0000-0000-0000FA3C0000}"/>
    <cellStyle name="Total 7 9 10 2" xfId="43457" xr:uid="{00000000-0005-0000-0000-0000FB3C0000}"/>
    <cellStyle name="Total 7 9 10 3" xfId="43458" xr:uid="{00000000-0005-0000-0000-0000FC3C0000}"/>
    <cellStyle name="Total 7 9 11" xfId="43459" xr:uid="{00000000-0005-0000-0000-0000FD3C0000}"/>
    <cellStyle name="Total 7 9 11 2" xfId="43460" xr:uid="{00000000-0005-0000-0000-0000FE3C0000}"/>
    <cellStyle name="Total 7 9 11 3" xfId="43461" xr:uid="{00000000-0005-0000-0000-0000FF3C0000}"/>
    <cellStyle name="Total 7 9 12" xfId="43462" xr:uid="{00000000-0005-0000-0000-0000003D0000}"/>
    <cellStyle name="Total 7 9 12 2" xfId="43463" xr:uid="{00000000-0005-0000-0000-0000013D0000}"/>
    <cellStyle name="Total 7 9 12 3" xfId="43464" xr:uid="{00000000-0005-0000-0000-0000023D0000}"/>
    <cellStyle name="Total 7 9 13" xfId="43465" xr:uid="{00000000-0005-0000-0000-0000033D0000}"/>
    <cellStyle name="Total 7 9 13 2" xfId="43466" xr:uid="{00000000-0005-0000-0000-0000043D0000}"/>
    <cellStyle name="Total 7 9 13 3" xfId="43467" xr:uid="{00000000-0005-0000-0000-0000053D0000}"/>
    <cellStyle name="Total 7 9 14" xfId="43468" xr:uid="{00000000-0005-0000-0000-0000063D0000}"/>
    <cellStyle name="Total 7 9 14 2" xfId="43469" xr:uid="{00000000-0005-0000-0000-0000073D0000}"/>
    <cellStyle name="Total 7 9 14 3" xfId="43470" xr:uid="{00000000-0005-0000-0000-0000083D0000}"/>
    <cellStyle name="Total 7 9 15" xfId="43471" xr:uid="{00000000-0005-0000-0000-0000093D0000}"/>
    <cellStyle name="Total 7 9 15 2" xfId="43472" xr:uid="{00000000-0005-0000-0000-00000A3D0000}"/>
    <cellStyle name="Total 7 9 15 3" xfId="43473" xr:uid="{00000000-0005-0000-0000-00000B3D0000}"/>
    <cellStyle name="Total 7 9 16" xfId="43474" xr:uid="{00000000-0005-0000-0000-00000C3D0000}"/>
    <cellStyle name="Total 7 9 16 2" xfId="43475" xr:uid="{00000000-0005-0000-0000-00000D3D0000}"/>
    <cellStyle name="Total 7 9 16 3" xfId="43476" xr:uid="{00000000-0005-0000-0000-00000E3D0000}"/>
    <cellStyle name="Total 7 9 17" xfId="43477" xr:uid="{00000000-0005-0000-0000-00000F3D0000}"/>
    <cellStyle name="Total 7 9 17 2" xfId="43478" xr:uid="{00000000-0005-0000-0000-0000103D0000}"/>
    <cellStyle name="Total 7 9 17 3" xfId="43479" xr:uid="{00000000-0005-0000-0000-0000113D0000}"/>
    <cellStyle name="Total 7 9 18" xfId="43480" xr:uid="{00000000-0005-0000-0000-0000123D0000}"/>
    <cellStyle name="Total 7 9 2" xfId="43481" xr:uid="{00000000-0005-0000-0000-0000133D0000}"/>
    <cellStyle name="Total 7 9 2 2" xfId="43482" xr:uid="{00000000-0005-0000-0000-0000143D0000}"/>
    <cellStyle name="Total 7 9 2 3" xfId="43483" xr:uid="{00000000-0005-0000-0000-0000153D0000}"/>
    <cellStyle name="Total 7 9 3" xfId="43484" xr:uid="{00000000-0005-0000-0000-0000163D0000}"/>
    <cellStyle name="Total 7 9 3 2" xfId="43485" xr:uid="{00000000-0005-0000-0000-0000173D0000}"/>
    <cellStyle name="Total 7 9 3 3" xfId="43486" xr:uid="{00000000-0005-0000-0000-0000183D0000}"/>
    <cellStyle name="Total 7 9 4" xfId="43487" xr:uid="{00000000-0005-0000-0000-0000193D0000}"/>
    <cellStyle name="Total 7 9 4 2" xfId="43488" xr:uid="{00000000-0005-0000-0000-00001A3D0000}"/>
    <cellStyle name="Total 7 9 4 3" xfId="43489" xr:uid="{00000000-0005-0000-0000-00001B3D0000}"/>
    <cellStyle name="Total 7 9 5" xfId="43490" xr:uid="{00000000-0005-0000-0000-00001C3D0000}"/>
    <cellStyle name="Total 7 9 5 2" xfId="43491" xr:uid="{00000000-0005-0000-0000-00001D3D0000}"/>
    <cellStyle name="Total 7 9 5 3" xfId="43492" xr:uid="{00000000-0005-0000-0000-00001E3D0000}"/>
    <cellStyle name="Total 7 9 6" xfId="43493" xr:uid="{00000000-0005-0000-0000-00001F3D0000}"/>
    <cellStyle name="Total 7 9 6 2" xfId="43494" xr:uid="{00000000-0005-0000-0000-0000203D0000}"/>
    <cellStyle name="Total 7 9 6 3" xfId="43495" xr:uid="{00000000-0005-0000-0000-0000213D0000}"/>
    <cellStyle name="Total 7 9 7" xfId="43496" xr:uid="{00000000-0005-0000-0000-0000223D0000}"/>
    <cellStyle name="Total 7 9 7 2" xfId="43497" xr:uid="{00000000-0005-0000-0000-0000233D0000}"/>
    <cellStyle name="Total 7 9 7 3" xfId="43498" xr:uid="{00000000-0005-0000-0000-0000243D0000}"/>
    <cellStyle name="Total 7 9 8" xfId="43499" xr:uid="{00000000-0005-0000-0000-0000253D0000}"/>
    <cellStyle name="Total 7 9 8 2" xfId="43500" xr:uid="{00000000-0005-0000-0000-0000263D0000}"/>
    <cellStyle name="Total 7 9 8 3" xfId="43501" xr:uid="{00000000-0005-0000-0000-0000273D0000}"/>
    <cellStyle name="Total 7 9 9" xfId="43502" xr:uid="{00000000-0005-0000-0000-0000283D0000}"/>
    <cellStyle name="Total 7 9 9 2" xfId="43503" xr:uid="{00000000-0005-0000-0000-0000293D0000}"/>
    <cellStyle name="Total 7 9 9 3" xfId="43504" xr:uid="{00000000-0005-0000-0000-00002A3D0000}"/>
    <cellStyle name="Total 70" xfId="43505" xr:uid="{00000000-0005-0000-0000-00002B3D0000}"/>
    <cellStyle name="Total 70 10" xfId="43506" xr:uid="{00000000-0005-0000-0000-00002C3D0000}"/>
    <cellStyle name="Total 70 10 2" xfId="43507" xr:uid="{00000000-0005-0000-0000-00002D3D0000}"/>
    <cellStyle name="Total 70 10 3" xfId="43508" xr:uid="{00000000-0005-0000-0000-00002E3D0000}"/>
    <cellStyle name="Total 70 11" xfId="43509" xr:uid="{00000000-0005-0000-0000-00002F3D0000}"/>
    <cellStyle name="Total 70 11 2" xfId="43510" xr:uid="{00000000-0005-0000-0000-0000303D0000}"/>
    <cellStyle name="Total 70 11 3" xfId="43511" xr:uid="{00000000-0005-0000-0000-0000313D0000}"/>
    <cellStyle name="Total 70 12" xfId="43512" xr:uid="{00000000-0005-0000-0000-0000323D0000}"/>
    <cellStyle name="Total 70 12 2" xfId="43513" xr:uid="{00000000-0005-0000-0000-0000333D0000}"/>
    <cellStyle name="Total 70 12 3" xfId="43514" xr:uid="{00000000-0005-0000-0000-0000343D0000}"/>
    <cellStyle name="Total 70 13" xfId="43515" xr:uid="{00000000-0005-0000-0000-0000353D0000}"/>
    <cellStyle name="Total 70 13 2" xfId="43516" xr:uid="{00000000-0005-0000-0000-0000363D0000}"/>
    <cellStyle name="Total 70 13 3" xfId="43517" xr:uid="{00000000-0005-0000-0000-0000373D0000}"/>
    <cellStyle name="Total 70 14" xfId="43518" xr:uid="{00000000-0005-0000-0000-0000383D0000}"/>
    <cellStyle name="Total 70 14 2" xfId="43519" xr:uid="{00000000-0005-0000-0000-0000393D0000}"/>
    <cellStyle name="Total 70 14 3" xfId="43520" xr:uid="{00000000-0005-0000-0000-00003A3D0000}"/>
    <cellStyle name="Total 70 15" xfId="43521" xr:uid="{00000000-0005-0000-0000-00003B3D0000}"/>
    <cellStyle name="Total 70 15 2" xfId="43522" xr:uid="{00000000-0005-0000-0000-00003C3D0000}"/>
    <cellStyle name="Total 70 15 3" xfId="43523" xr:uid="{00000000-0005-0000-0000-00003D3D0000}"/>
    <cellStyle name="Total 70 16" xfId="43524" xr:uid="{00000000-0005-0000-0000-00003E3D0000}"/>
    <cellStyle name="Total 70 16 2" xfId="43525" xr:uid="{00000000-0005-0000-0000-00003F3D0000}"/>
    <cellStyle name="Total 70 16 3" xfId="43526" xr:uid="{00000000-0005-0000-0000-0000403D0000}"/>
    <cellStyle name="Total 70 17" xfId="43527" xr:uid="{00000000-0005-0000-0000-0000413D0000}"/>
    <cellStyle name="Total 70 17 2" xfId="43528" xr:uid="{00000000-0005-0000-0000-0000423D0000}"/>
    <cellStyle name="Total 70 17 3" xfId="43529" xr:uid="{00000000-0005-0000-0000-0000433D0000}"/>
    <cellStyle name="Total 70 18" xfId="43530" xr:uid="{00000000-0005-0000-0000-0000443D0000}"/>
    <cellStyle name="Total 70 2" xfId="43531" xr:uid="{00000000-0005-0000-0000-0000453D0000}"/>
    <cellStyle name="Total 70 2 2" xfId="43532" xr:uid="{00000000-0005-0000-0000-0000463D0000}"/>
    <cellStyle name="Total 70 2 3" xfId="43533" xr:uid="{00000000-0005-0000-0000-0000473D0000}"/>
    <cellStyle name="Total 70 3" xfId="43534" xr:uid="{00000000-0005-0000-0000-0000483D0000}"/>
    <cellStyle name="Total 70 3 2" xfId="43535" xr:uid="{00000000-0005-0000-0000-0000493D0000}"/>
    <cellStyle name="Total 70 3 3" xfId="43536" xr:uid="{00000000-0005-0000-0000-00004A3D0000}"/>
    <cellStyle name="Total 70 4" xfId="43537" xr:uid="{00000000-0005-0000-0000-00004B3D0000}"/>
    <cellStyle name="Total 70 4 2" xfId="43538" xr:uid="{00000000-0005-0000-0000-00004C3D0000}"/>
    <cellStyle name="Total 70 4 3" xfId="43539" xr:uid="{00000000-0005-0000-0000-00004D3D0000}"/>
    <cellStyle name="Total 70 5" xfId="43540" xr:uid="{00000000-0005-0000-0000-00004E3D0000}"/>
    <cellStyle name="Total 70 5 2" xfId="43541" xr:uid="{00000000-0005-0000-0000-00004F3D0000}"/>
    <cellStyle name="Total 70 5 3" xfId="43542" xr:uid="{00000000-0005-0000-0000-0000503D0000}"/>
    <cellStyle name="Total 70 6" xfId="43543" xr:uid="{00000000-0005-0000-0000-0000513D0000}"/>
    <cellStyle name="Total 70 6 2" xfId="43544" xr:uid="{00000000-0005-0000-0000-0000523D0000}"/>
    <cellStyle name="Total 70 6 3" xfId="43545" xr:uid="{00000000-0005-0000-0000-0000533D0000}"/>
    <cellStyle name="Total 70 7" xfId="43546" xr:uid="{00000000-0005-0000-0000-0000543D0000}"/>
    <cellStyle name="Total 70 7 2" xfId="43547" xr:uid="{00000000-0005-0000-0000-0000553D0000}"/>
    <cellStyle name="Total 70 7 3" xfId="43548" xr:uid="{00000000-0005-0000-0000-0000563D0000}"/>
    <cellStyle name="Total 70 8" xfId="43549" xr:uid="{00000000-0005-0000-0000-0000573D0000}"/>
    <cellStyle name="Total 70 8 2" xfId="43550" xr:uid="{00000000-0005-0000-0000-0000583D0000}"/>
    <cellStyle name="Total 70 8 3" xfId="43551" xr:uid="{00000000-0005-0000-0000-0000593D0000}"/>
    <cellStyle name="Total 70 9" xfId="43552" xr:uid="{00000000-0005-0000-0000-00005A3D0000}"/>
    <cellStyle name="Total 70 9 2" xfId="43553" xr:uid="{00000000-0005-0000-0000-00005B3D0000}"/>
    <cellStyle name="Total 70 9 3" xfId="43554" xr:uid="{00000000-0005-0000-0000-00005C3D0000}"/>
    <cellStyle name="Total 71" xfId="43555" xr:uid="{00000000-0005-0000-0000-00005D3D0000}"/>
    <cellStyle name="Total 72" xfId="43556" xr:uid="{00000000-0005-0000-0000-00005E3D0000}"/>
    <cellStyle name="Total 73" xfId="43557" xr:uid="{00000000-0005-0000-0000-00005F3D0000}"/>
    <cellStyle name="Total 74" xfId="43558" xr:uid="{00000000-0005-0000-0000-0000603D0000}"/>
    <cellStyle name="Total 75" xfId="43559" xr:uid="{00000000-0005-0000-0000-0000613D0000}"/>
    <cellStyle name="Total 76" xfId="43560" xr:uid="{00000000-0005-0000-0000-0000623D0000}"/>
    <cellStyle name="Total 77" xfId="43561" xr:uid="{00000000-0005-0000-0000-0000633D0000}"/>
    <cellStyle name="Total 78" xfId="43562" xr:uid="{00000000-0005-0000-0000-0000643D0000}"/>
    <cellStyle name="Total 79" xfId="43563" xr:uid="{00000000-0005-0000-0000-0000653D0000}"/>
    <cellStyle name="Total 8" xfId="7144" xr:uid="{00000000-0005-0000-0000-0000663D0000}"/>
    <cellStyle name="Total 8 10" xfId="43564" xr:uid="{00000000-0005-0000-0000-0000673D0000}"/>
    <cellStyle name="Total 8 10 10" xfId="43565" xr:uid="{00000000-0005-0000-0000-0000683D0000}"/>
    <cellStyle name="Total 8 10 10 2" xfId="43566" xr:uid="{00000000-0005-0000-0000-0000693D0000}"/>
    <cellStyle name="Total 8 10 10 3" xfId="43567" xr:uid="{00000000-0005-0000-0000-00006A3D0000}"/>
    <cellStyle name="Total 8 10 11" xfId="43568" xr:uid="{00000000-0005-0000-0000-00006B3D0000}"/>
    <cellStyle name="Total 8 10 11 2" xfId="43569" xr:uid="{00000000-0005-0000-0000-00006C3D0000}"/>
    <cellStyle name="Total 8 10 11 3" xfId="43570" xr:uid="{00000000-0005-0000-0000-00006D3D0000}"/>
    <cellStyle name="Total 8 10 12" xfId="43571" xr:uid="{00000000-0005-0000-0000-00006E3D0000}"/>
    <cellStyle name="Total 8 10 12 2" xfId="43572" xr:uid="{00000000-0005-0000-0000-00006F3D0000}"/>
    <cellStyle name="Total 8 10 12 3" xfId="43573" xr:uid="{00000000-0005-0000-0000-0000703D0000}"/>
    <cellStyle name="Total 8 10 13" xfId="43574" xr:uid="{00000000-0005-0000-0000-0000713D0000}"/>
    <cellStyle name="Total 8 10 13 2" xfId="43575" xr:uid="{00000000-0005-0000-0000-0000723D0000}"/>
    <cellStyle name="Total 8 10 13 3" xfId="43576" xr:uid="{00000000-0005-0000-0000-0000733D0000}"/>
    <cellStyle name="Total 8 10 14" xfId="43577" xr:uid="{00000000-0005-0000-0000-0000743D0000}"/>
    <cellStyle name="Total 8 10 14 2" xfId="43578" xr:uid="{00000000-0005-0000-0000-0000753D0000}"/>
    <cellStyle name="Total 8 10 14 3" xfId="43579" xr:uid="{00000000-0005-0000-0000-0000763D0000}"/>
    <cellStyle name="Total 8 10 15" xfId="43580" xr:uid="{00000000-0005-0000-0000-0000773D0000}"/>
    <cellStyle name="Total 8 10 15 2" xfId="43581" xr:uid="{00000000-0005-0000-0000-0000783D0000}"/>
    <cellStyle name="Total 8 10 15 3" xfId="43582" xr:uid="{00000000-0005-0000-0000-0000793D0000}"/>
    <cellStyle name="Total 8 10 16" xfId="43583" xr:uid="{00000000-0005-0000-0000-00007A3D0000}"/>
    <cellStyle name="Total 8 10 16 2" xfId="43584" xr:uid="{00000000-0005-0000-0000-00007B3D0000}"/>
    <cellStyle name="Total 8 10 16 3" xfId="43585" xr:uid="{00000000-0005-0000-0000-00007C3D0000}"/>
    <cellStyle name="Total 8 10 17" xfId="43586" xr:uid="{00000000-0005-0000-0000-00007D3D0000}"/>
    <cellStyle name="Total 8 10 17 2" xfId="43587" xr:uid="{00000000-0005-0000-0000-00007E3D0000}"/>
    <cellStyle name="Total 8 10 17 3" xfId="43588" xr:uid="{00000000-0005-0000-0000-00007F3D0000}"/>
    <cellStyle name="Total 8 10 18" xfId="43589" xr:uid="{00000000-0005-0000-0000-0000803D0000}"/>
    <cellStyle name="Total 8 10 2" xfId="43590" xr:uid="{00000000-0005-0000-0000-0000813D0000}"/>
    <cellStyle name="Total 8 10 2 2" xfId="43591" xr:uid="{00000000-0005-0000-0000-0000823D0000}"/>
    <cellStyle name="Total 8 10 2 3" xfId="43592" xr:uid="{00000000-0005-0000-0000-0000833D0000}"/>
    <cellStyle name="Total 8 10 3" xfId="43593" xr:uid="{00000000-0005-0000-0000-0000843D0000}"/>
    <cellStyle name="Total 8 10 3 2" xfId="43594" xr:uid="{00000000-0005-0000-0000-0000853D0000}"/>
    <cellStyle name="Total 8 10 3 3" xfId="43595" xr:uid="{00000000-0005-0000-0000-0000863D0000}"/>
    <cellStyle name="Total 8 10 4" xfId="43596" xr:uid="{00000000-0005-0000-0000-0000873D0000}"/>
    <cellStyle name="Total 8 10 4 2" xfId="43597" xr:uid="{00000000-0005-0000-0000-0000883D0000}"/>
    <cellStyle name="Total 8 10 4 3" xfId="43598" xr:uid="{00000000-0005-0000-0000-0000893D0000}"/>
    <cellStyle name="Total 8 10 5" xfId="43599" xr:uid="{00000000-0005-0000-0000-00008A3D0000}"/>
    <cellStyle name="Total 8 10 5 2" xfId="43600" xr:uid="{00000000-0005-0000-0000-00008B3D0000}"/>
    <cellStyle name="Total 8 10 5 3" xfId="43601" xr:uid="{00000000-0005-0000-0000-00008C3D0000}"/>
    <cellStyle name="Total 8 10 6" xfId="43602" xr:uid="{00000000-0005-0000-0000-00008D3D0000}"/>
    <cellStyle name="Total 8 10 6 2" xfId="43603" xr:uid="{00000000-0005-0000-0000-00008E3D0000}"/>
    <cellStyle name="Total 8 10 6 3" xfId="43604" xr:uid="{00000000-0005-0000-0000-00008F3D0000}"/>
    <cellStyle name="Total 8 10 7" xfId="43605" xr:uid="{00000000-0005-0000-0000-0000903D0000}"/>
    <cellStyle name="Total 8 10 7 2" xfId="43606" xr:uid="{00000000-0005-0000-0000-0000913D0000}"/>
    <cellStyle name="Total 8 10 7 3" xfId="43607" xr:uid="{00000000-0005-0000-0000-0000923D0000}"/>
    <cellStyle name="Total 8 10 8" xfId="43608" xr:uid="{00000000-0005-0000-0000-0000933D0000}"/>
    <cellStyle name="Total 8 10 8 2" xfId="43609" xr:uid="{00000000-0005-0000-0000-0000943D0000}"/>
    <cellStyle name="Total 8 10 8 3" xfId="43610" xr:uid="{00000000-0005-0000-0000-0000953D0000}"/>
    <cellStyle name="Total 8 10 9" xfId="43611" xr:uid="{00000000-0005-0000-0000-0000963D0000}"/>
    <cellStyle name="Total 8 10 9 2" xfId="43612" xr:uid="{00000000-0005-0000-0000-0000973D0000}"/>
    <cellStyle name="Total 8 10 9 3" xfId="43613" xr:uid="{00000000-0005-0000-0000-0000983D0000}"/>
    <cellStyle name="Total 8 11" xfId="43614" xr:uid="{00000000-0005-0000-0000-0000993D0000}"/>
    <cellStyle name="Total 8 11 10" xfId="43615" xr:uid="{00000000-0005-0000-0000-00009A3D0000}"/>
    <cellStyle name="Total 8 11 10 2" xfId="43616" xr:uid="{00000000-0005-0000-0000-00009B3D0000}"/>
    <cellStyle name="Total 8 11 10 3" xfId="43617" xr:uid="{00000000-0005-0000-0000-00009C3D0000}"/>
    <cellStyle name="Total 8 11 11" xfId="43618" xr:uid="{00000000-0005-0000-0000-00009D3D0000}"/>
    <cellStyle name="Total 8 11 11 2" xfId="43619" xr:uid="{00000000-0005-0000-0000-00009E3D0000}"/>
    <cellStyle name="Total 8 11 11 3" xfId="43620" xr:uid="{00000000-0005-0000-0000-00009F3D0000}"/>
    <cellStyle name="Total 8 11 12" xfId="43621" xr:uid="{00000000-0005-0000-0000-0000A03D0000}"/>
    <cellStyle name="Total 8 11 12 2" xfId="43622" xr:uid="{00000000-0005-0000-0000-0000A13D0000}"/>
    <cellStyle name="Total 8 11 12 3" xfId="43623" xr:uid="{00000000-0005-0000-0000-0000A23D0000}"/>
    <cellStyle name="Total 8 11 13" xfId="43624" xr:uid="{00000000-0005-0000-0000-0000A33D0000}"/>
    <cellStyle name="Total 8 11 13 2" xfId="43625" xr:uid="{00000000-0005-0000-0000-0000A43D0000}"/>
    <cellStyle name="Total 8 11 13 3" xfId="43626" xr:uid="{00000000-0005-0000-0000-0000A53D0000}"/>
    <cellStyle name="Total 8 11 14" xfId="43627" xr:uid="{00000000-0005-0000-0000-0000A63D0000}"/>
    <cellStyle name="Total 8 11 14 2" xfId="43628" xr:uid="{00000000-0005-0000-0000-0000A73D0000}"/>
    <cellStyle name="Total 8 11 14 3" xfId="43629" xr:uid="{00000000-0005-0000-0000-0000A83D0000}"/>
    <cellStyle name="Total 8 11 15" xfId="43630" xr:uid="{00000000-0005-0000-0000-0000A93D0000}"/>
    <cellStyle name="Total 8 11 15 2" xfId="43631" xr:uid="{00000000-0005-0000-0000-0000AA3D0000}"/>
    <cellStyle name="Total 8 11 15 3" xfId="43632" xr:uid="{00000000-0005-0000-0000-0000AB3D0000}"/>
    <cellStyle name="Total 8 11 16" xfId="43633" xr:uid="{00000000-0005-0000-0000-0000AC3D0000}"/>
    <cellStyle name="Total 8 11 16 2" xfId="43634" xr:uid="{00000000-0005-0000-0000-0000AD3D0000}"/>
    <cellStyle name="Total 8 11 16 3" xfId="43635" xr:uid="{00000000-0005-0000-0000-0000AE3D0000}"/>
    <cellStyle name="Total 8 11 17" xfId="43636" xr:uid="{00000000-0005-0000-0000-0000AF3D0000}"/>
    <cellStyle name="Total 8 11 17 2" xfId="43637" xr:uid="{00000000-0005-0000-0000-0000B03D0000}"/>
    <cellStyle name="Total 8 11 17 3" xfId="43638" xr:uid="{00000000-0005-0000-0000-0000B13D0000}"/>
    <cellStyle name="Total 8 11 18" xfId="43639" xr:uid="{00000000-0005-0000-0000-0000B23D0000}"/>
    <cellStyle name="Total 8 11 2" xfId="43640" xr:uid="{00000000-0005-0000-0000-0000B33D0000}"/>
    <cellStyle name="Total 8 11 2 2" xfId="43641" xr:uid="{00000000-0005-0000-0000-0000B43D0000}"/>
    <cellStyle name="Total 8 11 2 3" xfId="43642" xr:uid="{00000000-0005-0000-0000-0000B53D0000}"/>
    <cellStyle name="Total 8 11 3" xfId="43643" xr:uid="{00000000-0005-0000-0000-0000B63D0000}"/>
    <cellStyle name="Total 8 11 3 2" xfId="43644" xr:uid="{00000000-0005-0000-0000-0000B73D0000}"/>
    <cellStyle name="Total 8 11 3 3" xfId="43645" xr:uid="{00000000-0005-0000-0000-0000B83D0000}"/>
    <cellStyle name="Total 8 11 4" xfId="43646" xr:uid="{00000000-0005-0000-0000-0000B93D0000}"/>
    <cellStyle name="Total 8 11 4 2" xfId="43647" xr:uid="{00000000-0005-0000-0000-0000BA3D0000}"/>
    <cellStyle name="Total 8 11 4 3" xfId="43648" xr:uid="{00000000-0005-0000-0000-0000BB3D0000}"/>
    <cellStyle name="Total 8 11 5" xfId="43649" xr:uid="{00000000-0005-0000-0000-0000BC3D0000}"/>
    <cellStyle name="Total 8 11 5 2" xfId="43650" xr:uid="{00000000-0005-0000-0000-0000BD3D0000}"/>
    <cellStyle name="Total 8 11 5 3" xfId="43651" xr:uid="{00000000-0005-0000-0000-0000BE3D0000}"/>
    <cellStyle name="Total 8 11 6" xfId="43652" xr:uid="{00000000-0005-0000-0000-0000BF3D0000}"/>
    <cellStyle name="Total 8 11 6 2" xfId="43653" xr:uid="{00000000-0005-0000-0000-0000C03D0000}"/>
    <cellStyle name="Total 8 11 6 3" xfId="43654" xr:uid="{00000000-0005-0000-0000-0000C13D0000}"/>
    <cellStyle name="Total 8 11 7" xfId="43655" xr:uid="{00000000-0005-0000-0000-0000C23D0000}"/>
    <cellStyle name="Total 8 11 7 2" xfId="43656" xr:uid="{00000000-0005-0000-0000-0000C33D0000}"/>
    <cellStyle name="Total 8 11 7 3" xfId="43657" xr:uid="{00000000-0005-0000-0000-0000C43D0000}"/>
    <cellStyle name="Total 8 11 8" xfId="43658" xr:uid="{00000000-0005-0000-0000-0000C53D0000}"/>
    <cellStyle name="Total 8 11 8 2" xfId="43659" xr:uid="{00000000-0005-0000-0000-0000C63D0000}"/>
    <cellStyle name="Total 8 11 8 3" xfId="43660" xr:uid="{00000000-0005-0000-0000-0000C73D0000}"/>
    <cellStyle name="Total 8 11 9" xfId="43661" xr:uid="{00000000-0005-0000-0000-0000C83D0000}"/>
    <cellStyle name="Total 8 11 9 2" xfId="43662" xr:uid="{00000000-0005-0000-0000-0000C93D0000}"/>
    <cellStyle name="Total 8 11 9 3" xfId="43663" xr:uid="{00000000-0005-0000-0000-0000CA3D0000}"/>
    <cellStyle name="Total 8 12" xfId="8898" xr:uid="{00000000-0005-0000-0000-0000CB3D0000}"/>
    <cellStyle name="Total 8 2" xfId="7145" xr:uid="{00000000-0005-0000-0000-0000CC3D0000}"/>
    <cellStyle name="Total 8 2 10" xfId="43665" xr:uid="{00000000-0005-0000-0000-0000CD3D0000}"/>
    <cellStyle name="Total 8 2 10 2" xfId="43666" xr:uid="{00000000-0005-0000-0000-0000CE3D0000}"/>
    <cellStyle name="Total 8 2 10 3" xfId="43667" xr:uid="{00000000-0005-0000-0000-0000CF3D0000}"/>
    <cellStyle name="Total 8 2 11" xfId="43668" xr:uid="{00000000-0005-0000-0000-0000D03D0000}"/>
    <cellStyle name="Total 8 2 11 2" xfId="43669" xr:uid="{00000000-0005-0000-0000-0000D13D0000}"/>
    <cellStyle name="Total 8 2 11 3" xfId="43670" xr:uid="{00000000-0005-0000-0000-0000D23D0000}"/>
    <cellStyle name="Total 8 2 12" xfId="43671" xr:uid="{00000000-0005-0000-0000-0000D33D0000}"/>
    <cellStyle name="Total 8 2 12 2" xfId="43672" xr:uid="{00000000-0005-0000-0000-0000D43D0000}"/>
    <cellStyle name="Total 8 2 12 3" xfId="43673" xr:uid="{00000000-0005-0000-0000-0000D53D0000}"/>
    <cellStyle name="Total 8 2 13" xfId="43674" xr:uid="{00000000-0005-0000-0000-0000D63D0000}"/>
    <cellStyle name="Total 8 2 13 2" xfId="43675" xr:uid="{00000000-0005-0000-0000-0000D73D0000}"/>
    <cellStyle name="Total 8 2 13 3" xfId="43676" xr:uid="{00000000-0005-0000-0000-0000D83D0000}"/>
    <cellStyle name="Total 8 2 14" xfId="43677" xr:uid="{00000000-0005-0000-0000-0000D93D0000}"/>
    <cellStyle name="Total 8 2 14 2" xfId="43678" xr:uid="{00000000-0005-0000-0000-0000DA3D0000}"/>
    <cellStyle name="Total 8 2 14 3" xfId="43679" xr:uid="{00000000-0005-0000-0000-0000DB3D0000}"/>
    <cellStyle name="Total 8 2 15" xfId="43680" xr:uid="{00000000-0005-0000-0000-0000DC3D0000}"/>
    <cellStyle name="Total 8 2 15 2" xfId="43681" xr:uid="{00000000-0005-0000-0000-0000DD3D0000}"/>
    <cellStyle name="Total 8 2 15 3" xfId="43682" xr:uid="{00000000-0005-0000-0000-0000DE3D0000}"/>
    <cellStyle name="Total 8 2 16" xfId="43683" xr:uid="{00000000-0005-0000-0000-0000DF3D0000}"/>
    <cellStyle name="Total 8 2 16 2" xfId="43684" xr:uid="{00000000-0005-0000-0000-0000E03D0000}"/>
    <cellStyle name="Total 8 2 16 3" xfId="43685" xr:uid="{00000000-0005-0000-0000-0000E13D0000}"/>
    <cellStyle name="Total 8 2 17" xfId="43686" xr:uid="{00000000-0005-0000-0000-0000E23D0000}"/>
    <cellStyle name="Total 8 2 17 2" xfId="43687" xr:uid="{00000000-0005-0000-0000-0000E33D0000}"/>
    <cellStyle name="Total 8 2 17 3" xfId="43688" xr:uid="{00000000-0005-0000-0000-0000E43D0000}"/>
    <cellStyle name="Total 8 2 18" xfId="43689" xr:uid="{00000000-0005-0000-0000-0000E53D0000}"/>
    <cellStyle name="Total 8 2 19" xfId="43664" xr:uid="{00000000-0005-0000-0000-0000E63D0000}"/>
    <cellStyle name="Total 8 2 2" xfId="43690" xr:uid="{00000000-0005-0000-0000-0000E73D0000}"/>
    <cellStyle name="Total 8 2 2 2" xfId="43691" xr:uid="{00000000-0005-0000-0000-0000E83D0000}"/>
    <cellStyle name="Total 8 2 2 3" xfId="43692" xr:uid="{00000000-0005-0000-0000-0000E93D0000}"/>
    <cellStyle name="Total 8 2 3" xfId="43693" xr:uid="{00000000-0005-0000-0000-0000EA3D0000}"/>
    <cellStyle name="Total 8 2 3 2" xfId="43694" xr:uid="{00000000-0005-0000-0000-0000EB3D0000}"/>
    <cellStyle name="Total 8 2 3 3" xfId="43695" xr:uid="{00000000-0005-0000-0000-0000EC3D0000}"/>
    <cellStyle name="Total 8 2 4" xfId="43696" xr:uid="{00000000-0005-0000-0000-0000ED3D0000}"/>
    <cellStyle name="Total 8 2 4 2" xfId="43697" xr:uid="{00000000-0005-0000-0000-0000EE3D0000}"/>
    <cellStyle name="Total 8 2 4 3" xfId="43698" xr:uid="{00000000-0005-0000-0000-0000EF3D0000}"/>
    <cellStyle name="Total 8 2 5" xfId="43699" xr:uid="{00000000-0005-0000-0000-0000F03D0000}"/>
    <cellStyle name="Total 8 2 5 2" xfId="43700" xr:uid="{00000000-0005-0000-0000-0000F13D0000}"/>
    <cellStyle name="Total 8 2 5 3" xfId="43701" xr:uid="{00000000-0005-0000-0000-0000F23D0000}"/>
    <cellStyle name="Total 8 2 6" xfId="43702" xr:uid="{00000000-0005-0000-0000-0000F33D0000}"/>
    <cellStyle name="Total 8 2 6 2" xfId="43703" xr:uid="{00000000-0005-0000-0000-0000F43D0000}"/>
    <cellStyle name="Total 8 2 6 3" xfId="43704" xr:uid="{00000000-0005-0000-0000-0000F53D0000}"/>
    <cellStyle name="Total 8 2 7" xfId="43705" xr:uid="{00000000-0005-0000-0000-0000F63D0000}"/>
    <cellStyle name="Total 8 2 7 2" xfId="43706" xr:uid="{00000000-0005-0000-0000-0000F73D0000}"/>
    <cellStyle name="Total 8 2 7 3" xfId="43707" xr:uid="{00000000-0005-0000-0000-0000F83D0000}"/>
    <cellStyle name="Total 8 2 8" xfId="43708" xr:uid="{00000000-0005-0000-0000-0000F93D0000}"/>
    <cellStyle name="Total 8 2 8 2" xfId="43709" xr:uid="{00000000-0005-0000-0000-0000FA3D0000}"/>
    <cellStyle name="Total 8 2 8 3" xfId="43710" xr:uid="{00000000-0005-0000-0000-0000FB3D0000}"/>
    <cellStyle name="Total 8 2 9" xfId="43711" xr:uid="{00000000-0005-0000-0000-0000FC3D0000}"/>
    <cellStyle name="Total 8 2 9 2" xfId="43712" xr:uid="{00000000-0005-0000-0000-0000FD3D0000}"/>
    <cellStyle name="Total 8 2 9 3" xfId="43713" xr:uid="{00000000-0005-0000-0000-0000FE3D0000}"/>
    <cellStyle name="Total 8 3" xfId="43714" xr:uid="{00000000-0005-0000-0000-0000FF3D0000}"/>
    <cellStyle name="Total 8 3 10" xfId="43715" xr:uid="{00000000-0005-0000-0000-0000003E0000}"/>
    <cellStyle name="Total 8 3 10 2" xfId="43716" xr:uid="{00000000-0005-0000-0000-0000013E0000}"/>
    <cellStyle name="Total 8 3 10 3" xfId="43717" xr:uid="{00000000-0005-0000-0000-0000023E0000}"/>
    <cellStyle name="Total 8 3 11" xfId="43718" xr:uid="{00000000-0005-0000-0000-0000033E0000}"/>
    <cellStyle name="Total 8 3 11 2" xfId="43719" xr:uid="{00000000-0005-0000-0000-0000043E0000}"/>
    <cellStyle name="Total 8 3 11 3" xfId="43720" xr:uid="{00000000-0005-0000-0000-0000053E0000}"/>
    <cellStyle name="Total 8 3 12" xfId="43721" xr:uid="{00000000-0005-0000-0000-0000063E0000}"/>
    <cellStyle name="Total 8 3 12 2" xfId="43722" xr:uid="{00000000-0005-0000-0000-0000073E0000}"/>
    <cellStyle name="Total 8 3 12 3" xfId="43723" xr:uid="{00000000-0005-0000-0000-0000083E0000}"/>
    <cellStyle name="Total 8 3 13" xfId="43724" xr:uid="{00000000-0005-0000-0000-0000093E0000}"/>
    <cellStyle name="Total 8 3 13 2" xfId="43725" xr:uid="{00000000-0005-0000-0000-00000A3E0000}"/>
    <cellStyle name="Total 8 3 13 3" xfId="43726" xr:uid="{00000000-0005-0000-0000-00000B3E0000}"/>
    <cellStyle name="Total 8 3 14" xfId="43727" xr:uid="{00000000-0005-0000-0000-00000C3E0000}"/>
    <cellStyle name="Total 8 3 14 2" xfId="43728" xr:uid="{00000000-0005-0000-0000-00000D3E0000}"/>
    <cellStyle name="Total 8 3 14 3" xfId="43729" xr:uid="{00000000-0005-0000-0000-00000E3E0000}"/>
    <cellStyle name="Total 8 3 15" xfId="43730" xr:uid="{00000000-0005-0000-0000-00000F3E0000}"/>
    <cellStyle name="Total 8 3 15 2" xfId="43731" xr:uid="{00000000-0005-0000-0000-0000103E0000}"/>
    <cellStyle name="Total 8 3 15 3" xfId="43732" xr:uid="{00000000-0005-0000-0000-0000113E0000}"/>
    <cellStyle name="Total 8 3 16" xfId="43733" xr:uid="{00000000-0005-0000-0000-0000123E0000}"/>
    <cellStyle name="Total 8 3 16 2" xfId="43734" xr:uid="{00000000-0005-0000-0000-0000133E0000}"/>
    <cellStyle name="Total 8 3 16 3" xfId="43735" xr:uid="{00000000-0005-0000-0000-0000143E0000}"/>
    <cellStyle name="Total 8 3 17" xfId="43736" xr:uid="{00000000-0005-0000-0000-0000153E0000}"/>
    <cellStyle name="Total 8 3 17 2" xfId="43737" xr:uid="{00000000-0005-0000-0000-0000163E0000}"/>
    <cellStyle name="Total 8 3 17 3" xfId="43738" xr:uid="{00000000-0005-0000-0000-0000173E0000}"/>
    <cellStyle name="Total 8 3 18" xfId="43739" xr:uid="{00000000-0005-0000-0000-0000183E0000}"/>
    <cellStyle name="Total 8 3 2" xfId="43740" xr:uid="{00000000-0005-0000-0000-0000193E0000}"/>
    <cellStyle name="Total 8 3 2 2" xfId="43741" xr:uid="{00000000-0005-0000-0000-00001A3E0000}"/>
    <cellStyle name="Total 8 3 2 3" xfId="43742" xr:uid="{00000000-0005-0000-0000-00001B3E0000}"/>
    <cellStyle name="Total 8 3 3" xfId="43743" xr:uid="{00000000-0005-0000-0000-00001C3E0000}"/>
    <cellStyle name="Total 8 3 3 2" xfId="43744" xr:uid="{00000000-0005-0000-0000-00001D3E0000}"/>
    <cellStyle name="Total 8 3 3 3" xfId="43745" xr:uid="{00000000-0005-0000-0000-00001E3E0000}"/>
    <cellStyle name="Total 8 3 4" xfId="43746" xr:uid="{00000000-0005-0000-0000-00001F3E0000}"/>
    <cellStyle name="Total 8 3 4 2" xfId="43747" xr:uid="{00000000-0005-0000-0000-0000203E0000}"/>
    <cellStyle name="Total 8 3 4 3" xfId="43748" xr:uid="{00000000-0005-0000-0000-0000213E0000}"/>
    <cellStyle name="Total 8 3 5" xfId="43749" xr:uid="{00000000-0005-0000-0000-0000223E0000}"/>
    <cellStyle name="Total 8 3 5 2" xfId="43750" xr:uid="{00000000-0005-0000-0000-0000233E0000}"/>
    <cellStyle name="Total 8 3 5 3" xfId="43751" xr:uid="{00000000-0005-0000-0000-0000243E0000}"/>
    <cellStyle name="Total 8 3 6" xfId="43752" xr:uid="{00000000-0005-0000-0000-0000253E0000}"/>
    <cellStyle name="Total 8 3 6 2" xfId="43753" xr:uid="{00000000-0005-0000-0000-0000263E0000}"/>
    <cellStyle name="Total 8 3 6 3" xfId="43754" xr:uid="{00000000-0005-0000-0000-0000273E0000}"/>
    <cellStyle name="Total 8 3 7" xfId="43755" xr:uid="{00000000-0005-0000-0000-0000283E0000}"/>
    <cellStyle name="Total 8 3 7 2" xfId="43756" xr:uid="{00000000-0005-0000-0000-0000293E0000}"/>
    <cellStyle name="Total 8 3 7 3" xfId="43757" xr:uid="{00000000-0005-0000-0000-00002A3E0000}"/>
    <cellStyle name="Total 8 3 8" xfId="43758" xr:uid="{00000000-0005-0000-0000-00002B3E0000}"/>
    <cellStyle name="Total 8 3 8 2" xfId="43759" xr:uid="{00000000-0005-0000-0000-00002C3E0000}"/>
    <cellStyle name="Total 8 3 8 3" xfId="43760" xr:uid="{00000000-0005-0000-0000-00002D3E0000}"/>
    <cellStyle name="Total 8 3 9" xfId="43761" xr:uid="{00000000-0005-0000-0000-00002E3E0000}"/>
    <cellStyle name="Total 8 3 9 2" xfId="43762" xr:uid="{00000000-0005-0000-0000-00002F3E0000}"/>
    <cellStyle name="Total 8 3 9 3" xfId="43763" xr:uid="{00000000-0005-0000-0000-0000303E0000}"/>
    <cellStyle name="Total 8 4" xfId="43764" xr:uid="{00000000-0005-0000-0000-0000313E0000}"/>
    <cellStyle name="Total 8 4 10" xfId="43765" xr:uid="{00000000-0005-0000-0000-0000323E0000}"/>
    <cellStyle name="Total 8 4 10 2" xfId="43766" xr:uid="{00000000-0005-0000-0000-0000333E0000}"/>
    <cellStyle name="Total 8 4 10 3" xfId="43767" xr:uid="{00000000-0005-0000-0000-0000343E0000}"/>
    <cellStyle name="Total 8 4 11" xfId="43768" xr:uid="{00000000-0005-0000-0000-0000353E0000}"/>
    <cellStyle name="Total 8 4 11 2" xfId="43769" xr:uid="{00000000-0005-0000-0000-0000363E0000}"/>
    <cellStyle name="Total 8 4 11 3" xfId="43770" xr:uid="{00000000-0005-0000-0000-0000373E0000}"/>
    <cellStyle name="Total 8 4 12" xfId="43771" xr:uid="{00000000-0005-0000-0000-0000383E0000}"/>
    <cellStyle name="Total 8 4 12 2" xfId="43772" xr:uid="{00000000-0005-0000-0000-0000393E0000}"/>
    <cellStyle name="Total 8 4 12 3" xfId="43773" xr:uid="{00000000-0005-0000-0000-00003A3E0000}"/>
    <cellStyle name="Total 8 4 13" xfId="43774" xr:uid="{00000000-0005-0000-0000-00003B3E0000}"/>
    <cellStyle name="Total 8 4 13 2" xfId="43775" xr:uid="{00000000-0005-0000-0000-00003C3E0000}"/>
    <cellStyle name="Total 8 4 13 3" xfId="43776" xr:uid="{00000000-0005-0000-0000-00003D3E0000}"/>
    <cellStyle name="Total 8 4 14" xfId="43777" xr:uid="{00000000-0005-0000-0000-00003E3E0000}"/>
    <cellStyle name="Total 8 4 14 2" xfId="43778" xr:uid="{00000000-0005-0000-0000-00003F3E0000}"/>
    <cellStyle name="Total 8 4 14 3" xfId="43779" xr:uid="{00000000-0005-0000-0000-0000403E0000}"/>
    <cellStyle name="Total 8 4 15" xfId="43780" xr:uid="{00000000-0005-0000-0000-0000413E0000}"/>
    <cellStyle name="Total 8 4 15 2" xfId="43781" xr:uid="{00000000-0005-0000-0000-0000423E0000}"/>
    <cellStyle name="Total 8 4 15 3" xfId="43782" xr:uid="{00000000-0005-0000-0000-0000433E0000}"/>
    <cellStyle name="Total 8 4 16" xfId="43783" xr:uid="{00000000-0005-0000-0000-0000443E0000}"/>
    <cellStyle name="Total 8 4 16 2" xfId="43784" xr:uid="{00000000-0005-0000-0000-0000453E0000}"/>
    <cellStyle name="Total 8 4 16 3" xfId="43785" xr:uid="{00000000-0005-0000-0000-0000463E0000}"/>
    <cellStyle name="Total 8 4 17" xfId="43786" xr:uid="{00000000-0005-0000-0000-0000473E0000}"/>
    <cellStyle name="Total 8 4 17 2" xfId="43787" xr:uid="{00000000-0005-0000-0000-0000483E0000}"/>
    <cellStyle name="Total 8 4 17 3" xfId="43788" xr:uid="{00000000-0005-0000-0000-0000493E0000}"/>
    <cellStyle name="Total 8 4 18" xfId="43789" xr:uid="{00000000-0005-0000-0000-00004A3E0000}"/>
    <cellStyle name="Total 8 4 2" xfId="43790" xr:uid="{00000000-0005-0000-0000-00004B3E0000}"/>
    <cellStyle name="Total 8 4 2 2" xfId="43791" xr:uid="{00000000-0005-0000-0000-00004C3E0000}"/>
    <cellStyle name="Total 8 4 2 3" xfId="43792" xr:uid="{00000000-0005-0000-0000-00004D3E0000}"/>
    <cellStyle name="Total 8 4 3" xfId="43793" xr:uid="{00000000-0005-0000-0000-00004E3E0000}"/>
    <cellStyle name="Total 8 4 3 2" xfId="43794" xr:uid="{00000000-0005-0000-0000-00004F3E0000}"/>
    <cellStyle name="Total 8 4 3 3" xfId="43795" xr:uid="{00000000-0005-0000-0000-0000503E0000}"/>
    <cellStyle name="Total 8 4 4" xfId="43796" xr:uid="{00000000-0005-0000-0000-0000513E0000}"/>
    <cellStyle name="Total 8 4 4 2" xfId="43797" xr:uid="{00000000-0005-0000-0000-0000523E0000}"/>
    <cellStyle name="Total 8 4 4 3" xfId="43798" xr:uid="{00000000-0005-0000-0000-0000533E0000}"/>
    <cellStyle name="Total 8 4 5" xfId="43799" xr:uid="{00000000-0005-0000-0000-0000543E0000}"/>
    <cellStyle name="Total 8 4 5 2" xfId="43800" xr:uid="{00000000-0005-0000-0000-0000553E0000}"/>
    <cellStyle name="Total 8 4 5 3" xfId="43801" xr:uid="{00000000-0005-0000-0000-0000563E0000}"/>
    <cellStyle name="Total 8 4 6" xfId="43802" xr:uid="{00000000-0005-0000-0000-0000573E0000}"/>
    <cellStyle name="Total 8 4 6 2" xfId="43803" xr:uid="{00000000-0005-0000-0000-0000583E0000}"/>
    <cellStyle name="Total 8 4 6 3" xfId="43804" xr:uid="{00000000-0005-0000-0000-0000593E0000}"/>
    <cellStyle name="Total 8 4 7" xfId="43805" xr:uid="{00000000-0005-0000-0000-00005A3E0000}"/>
    <cellStyle name="Total 8 4 7 2" xfId="43806" xr:uid="{00000000-0005-0000-0000-00005B3E0000}"/>
    <cellStyle name="Total 8 4 7 3" xfId="43807" xr:uid="{00000000-0005-0000-0000-00005C3E0000}"/>
    <cellStyle name="Total 8 4 8" xfId="43808" xr:uid="{00000000-0005-0000-0000-00005D3E0000}"/>
    <cellStyle name="Total 8 4 8 2" xfId="43809" xr:uid="{00000000-0005-0000-0000-00005E3E0000}"/>
    <cellStyle name="Total 8 4 8 3" xfId="43810" xr:uid="{00000000-0005-0000-0000-00005F3E0000}"/>
    <cellStyle name="Total 8 4 9" xfId="43811" xr:uid="{00000000-0005-0000-0000-0000603E0000}"/>
    <cellStyle name="Total 8 4 9 2" xfId="43812" xr:uid="{00000000-0005-0000-0000-0000613E0000}"/>
    <cellStyle name="Total 8 4 9 3" xfId="43813" xr:uid="{00000000-0005-0000-0000-0000623E0000}"/>
    <cellStyle name="Total 8 5" xfId="43814" xr:uid="{00000000-0005-0000-0000-0000633E0000}"/>
    <cellStyle name="Total 8 5 10" xfId="43815" xr:uid="{00000000-0005-0000-0000-0000643E0000}"/>
    <cellStyle name="Total 8 5 10 2" xfId="43816" xr:uid="{00000000-0005-0000-0000-0000653E0000}"/>
    <cellStyle name="Total 8 5 10 3" xfId="43817" xr:uid="{00000000-0005-0000-0000-0000663E0000}"/>
    <cellStyle name="Total 8 5 11" xfId="43818" xr:uid="{00000000-0005-0000-0000-0000673E0000}"/>
    <cellStyle name="Total 8 5 11 2" xfId="43819" xr:uid="{00000000-0005-0000-0000-0000683E0000}"/>
    <cellStyle name="Total 8 5 11 3" xfId="43820" xr:uid="{00000000-0005-0000-0000-0000693E0000}"/>
    <cellStyle name="Total 8 5 12" xfId="43821" xr:uid="{00000000-0005-0000-0000-00006A3E0000}"/>
    <cellStyle name="Total 8 5 12 2" xfId="43822" xr:uid="{00000000-0005-0000-0000-00006B3E0000}"/>
    <cellStyle name="Total 8 5 12 3" xfId="43823" xr:uid="{00000000-0005-0000-0000-00006C3E0000}"/>
    <cellStyle name="Total 8 5 13" xfId="43824" xr:uid="{00000000-0005-0000-0000-00006D3E0000}"/>
    <cellStyle name="Total 8 5 13 2" xfId="43825" xr:uid="{00000000-0005-0000-0000-00006E3E0000}"/>
    <cellStyle name="Total 8 5 13 3" xfId="43826" xr:uid="{00000000-0005-0000-0000-00006F3E0000}"/>
    <cellStyle name="Total 8 5 14" xfId="43827" xr:uid="{00000000-0005-0000-0000-0000703E0000}"/>
    <cellStyle name="Total 8 5 14 2" xfId="43828" xr:uid="{00000000-0005-0000-0000-0000713E0000}"/>
    <cellStyle name="Total 8 5 14 3" xfId="43829" xr:uid="{00000000-0005-0000-0000-0000723E0000}"/>
    <cellStyle name="Total 8 5 15" xfId="43830" xr:uid="{00000000-0005-0000-0000-0000733E0000}"/>
    <cellStyle name="Total 8 5 15 2" xfId="43831" xr:uid="{00000000-0005-0000-0000-0000743E0000}"/>
    <cellStyle name="Total 8 5 15 3" xfId="43832" xr:uid="{00000000-0005-0000-0000-0000753E0000}"/>
    <cellStyle name="Total 8 5 16" xfId="43833" xr:uid="{00000000-0005-0000-0000-0000763E0000}"/>
    <cellStyle name="Total 8 5 16 2" xfId="43834" xr:uid="{00000000-0005-0000-0000-0000773E0000}"/>
    <cellStyle name="Total 8 5 16 3" xfId="43835" xr:uid="{00000000-0005-0000-0000-0000783E0000}"/>
    <cellStyle name="Total 8 5 17" xfId="43836" xr:uid="{00000000-0005-0000-0000-0000793E0000}"/>
    <cellStyle name="Total 8 5 17 2" xfId="43837" xr:uid="{00000000-0005-0000-0000-00007A3E0000}"/>
    <cellStyle name="Total 8 5 17 3" xfId="43838" xr:uid="{00000000-0005-0000-0000-00007B3E0000}"/>
    <cellStyle name="Total 8 5 18" xfId="43839" xr:uid="{00000000-0005-0000-0000-00007C3E0000}"/>
    <cellStyle name="Total 8 5 2" xfId="43840" xr:uid="{00000000-0005-0000-0000-00007D3E0000}"/>
    <cellStyle name="Total 8 5 2 2" xfId="43841" xr:uid="{00000000-0005-0000-0000-00007E3E0000}"/>
    <cellStyle name="Total 8 5 2 3" xfId="43842" xr:uid="{00000000-0005-0000-0000-00007F3E0000}"/>
    <cellStyle name="Total 8 5 3" xfId="43843" xr:uid="{00000000-0005-0000-0000-0000803E0000}"/>
    <cellStyle name="Total 8 5 3 2" xfId="43844" xr:uid="{00000000-0005-0000-0000-0000813E0000}"/>
    <cellStyle name="Total 8 5 3 3" xfId="43845" xr:uid="{00000000-0005-0000-0000-0000823E0000}"/>
    <cellStyle name="Total 8 5 4" xfId="43846" xr:uid="{00000000-0005-0000-0000-0000833E0000}"/>
    <cellStyle name="Total 8 5 4 2" xfId="43847" xr:uid="{00000000-0005-0000-0000-0000843E0000}"/>
    <cellStyle name="Total 8 5 4 3" xfId="43848" xr:uid="{00000000-0005-0000-0000-0000853E0000}"/>
    <cellStyle name="Total 8 5 5" xfId="43849" xr:uid="{00000000-0005-0000-0000-0000863E0000}"/>
    <cellStyle name="Total 8 5 5 2" xfId="43850" xr:uid="{00000000-0005-0000-0000-0000873E0000}"/>
    <cellStyle name="Total 8 5 5 3" xfId="43851" xr:uid="{00000000-0005-0000-0000-0000883E0000}"/>
    <cellStyle name="Total 8 5 6" xfId="43852" xr:uid="{00000000-0005-0000-0000-0000893E0000}"/>
    <cellStyle name="Total 8 5 6 2" xfId="43853" xr:uid="{00000000-0005-0000-0000-00008A3E0000}"/>
    <cellStyle name="Total 8 5 6 3" xfId="43854" xr:uid="{00000000-0005-0000-0000-00008B3E0000}"/>
    <cellStyle name="Total 8 5 7" xfId="43855" xr:uid="{00000000-0005-0000-0000-00008C3E0000}"/>
    <cellStyle name="Total 8 5 7 2" xfId="43856" xr:uid="{00000000-0005-0000-0000-00008D3E0000}"/>
    <cellStyle name="Total 8 5 7 3" xfId="43857" xr:uid="{00000000-0005-0000-0000-00008E3E0000}"/>
    <cellStyle name="Total 8 5 8" xfId="43858" xr:uid="{00000000-0005-0000-0000-00008F3E0000}"/>
    <cellStyle name="Total 8 5 8 2" xfId="43859" xr:uid="{00000000-0005-0000-0000-0000903E0000}"/>
    <cellStyle name="Total 8 5 8 3" xfId="43860" xr:uid="{00000000-0005-0000-0000-0000913E0000}"/>
    <cellStyle name="Total 8 5 9" xfId="43861" xr:uid="{00000000-0005-0000-0000-0000923E0000}"/>
    <cellStyle name="Total 8 5 9 2" xfId="43862" xr:uid="{00000000-0005-0000-0000-0000933E0000}"/>
    <cellStyle name="Total 8 5 9 3" xfId="43863" xr:uid="{00000000-0005-0000-0000-0000943E0000}"/>
    <cellStyle name="Total 8 6" xfId="43864" xr:uid="{00000000-0005-0000-0000-0000953E0000}"/>
    <cellStyle name="Total 8 6 10" xfId="43865" xr:uid="{00000000-0005-0000-0000-0000963E0000}"/>
    <cellStyle name="Total 8 6 10 2" xfId="43866" xr:uid="{00000000-0005-0000-0000-0000973E0000}"/>
    <cellStyle name="Total 8 6 10 3" xfId="43867" xr:uid="{00000000-0005-0000-0000-0000983E0000}"/>
    <cellStyle name="Total 8 6 11" xfId="43868" xr:uid="{00000000-0005-0000-0000-0000993E0000}"/>
    <cellStyle name="Total 8 6 11 2" xfId="43869" xr:uid="{00000000-0005-0000-0000-00009A3E0000}"/>
    <cellStyle name="Total 8 6 11 3" xfId="43870" xr:uid="{00000000-0005-0000-0000-00009B3E0000}"/>
    <cellStyle name="Total 8 6 12" xfId="43871" xr:uid="{00000000-0005-0000-0000-00009C3E0000}"/>
    <cellStyle name="Total 8 6 12 2" xfId="43872" xr:uid="{00000000-0005-0000-0000-00009D3E0000}"/>
    <cellStyle name="Total 8 6 12 3" xfId="43873" xr:uid="{00000000-0005-0000-0000-00009E3E0000}"/>
    <cellStyle name="Total 8 6 13" xfId="43874" xr:uid="{00000000-0005-0000-0000-00009F3E0000}"/>
    <cellStyle name="Total 8 6 13 2" xfId="43875" xr:uid="{00000000-0005-0000-0000-0000A03E0000}"/>
    <cellStyle name="Total 8 6 13 3" xfId="43876" xr:uid="{00000000-0005-0000-0000-0000A13E0000}"/>
    <cellStyle name="Total 8 6 14" xfId="43877" xr:uid="{00000000-0005-0000-0000-0000A23E0000}"/>
    <cellStyle name="Total 8 6 14 2" xfId="43878" xr:uid="{00000000-0005-0000-0000-0000A33E0000}"/>
    <cellStyle name="Total 8 6 14 3" xfId="43879" xr:uid="{00000000-0005-0000-0000-0000A43E0000}"/>
    <cellStyle name="Total 8 6 15" xfId="43880" xr:uid="{00000000-0005-0000-0000-0000A53E0000}"/>
    <cellStyle name="Total 8 6 15 2" xfId="43881" xr:uid="{00000000-0005-0000-0000-0000A63E0000}"/>
    <cellStyle name="Total 8 6 15 3" xfId="43882" xr:uid="{00000000-0005-0000-0000-0000A73E0000}"/>
    <cellStyle name="Total 8 6 16" xfId="43883" xr:uid="{00000000-0005-0000-0000-0000A83E0000}"/>
    <cellStyle name="Total 8 6 16 2" xfId="43884" xr:uid="{00000000-0005-0000-0000-0000A93E0000}"/>
    <cellStyle name="Total 8 6 16 3" xfId="43885" xr:uid="{00000000-0005-0000-0000-0000AA3E0000}"/>
    <cellStyle name="Total 8 6 17" xfId="43886" xr:uid="{00000000-0005-0000-0000-0000AB3E0000}"/>
    <cellStyle name="Total 8 6 17 2" xfId="43887" xr:uid="{00000000-0005-0000-0000-0000AC3E0000}"/>
    <cellStyle name="Total 8 6 17 3" xfId="43888" xr:uid="{00000000-0005-0000-0000-0000AD3E0000}"/>
    <cellStyle name="Total 8 6 18" xfId="43889" xr:uid="{00000000-0005-0000-0000-0000AE3E0000}"/>
    <cellStyle name="Total 8 6 2" xfId="43890" xr:uid="{00000000-0005-0000-0000-0000AF3E0000}"/>
    <cellStyle name="Total 8 6 2 2" xfId="43891" xr:uid="{00000000-0005-0000-0000-0000B03E0000}"/>
    <cellStyle name="Total 8 6 2 3" xfId="43892" xr:uid="{00000000-0005-0000-0000-0000B13E0000}"/>
    <cellStyle name="Total 8 6 3" xfId="43893" xr:uid="{00000000-0005-0000-0000-0000B23E0000}"/>
    <cellStyle name="Total 8 6 3 2" xfId="43894" xr:uid="{00000000-0005-0000-0000-0000B33E0000}"/>
    <cellStyle name="Total 8 6 3 3" xfId="43895" xr:uid="{00000000-0005-0000-0000-0000B43E0000}"/>
    <cellStyle name="Total 8 6 4" xfId="43896" xr:uid="{00000000-0005-0000-0000-0000B53E0000}"/>
    <cellStyle name="Total 8 6 4 2" xfId="43897" xr:uid="{00000000-0005-0000-0000-0000B63E0000}"/>
    <cellStyle name="Total 8 6 4 3" xfId="43898" xr:uid="{00000000-0005-0000-0000-0000B73E0000}"/>
    <cellStyle name="Total 8 6 5" xfId="43899" xr:uid="{00000000-0005-0000-0000-0000B83E0000}"/>
    <cellStyle name="Total 8 6 5 2" xfId="43900" xr:uid="{00000000-0005-0000-0000-0000B93E0000}"/>
    <cellStyle name="Total 8 6 5 3" xfId="43901" xr:uid="{00000000-0005-0000-0000-0000BA3E0000}"/>
    <cellStyle name="Total 8 6 6" xfId="43902" xr:uid="{00000000-0005-0000-0000-0000BB3E0000}"/>
    <cellStyle name="Total 8 6 6 2" xfId="43903" xr:uid="{00000000-0005-0000-0000-0000BC3E0000}"/>
    <cellStyle name="Total 8 6 6 3" xfId="43904" xr:uid="{00000000-0005-0000-0000-0000BD3E0000}"/>
    <cellStyle name="Total 8 6 7" xfId="43905" xr:uid="{00000000-0005-0000-0000-0000BE3E0000}"/>
    <cellStyle name="Total 8 6 7 2" xfId="43906" xr:uid="{00000000-0005-0000-0000-0000BF3E0000}"/>
    <cellStyle name="Total 8 6 7 3" xfId="43907" xr:uid="{00000000-0005-0000-0000-0000C03E0000}"/>
    <cellStyle name="Total 8 6 8" xfId="43908" xr:uid="{00000000-0005-0000-0000-0000C13E0000}"/>
    <cellStyle name="Total 8 6 8 2" xfId="43909" xr:uid="{00000000-0005-0000-0000-0000C23E0000}"/>
    <cellStyle name="Total 8 6 8 3" xfId="43910" xr:uid="{00000000-0005-0000-0000-0000C33E0000}"/>
    <cellStyle name="Total 8 6 9" xfId="43911" xr:uid="{00000000-0005-0000-0000-0000C43E0000}"/>
    <cellStyle name="Total 8 6 9 2" xfId="43912" xr:uid="{00000000-0005-0000-0000-0000C53E0000}"/>
    <cellStyle name="Total 8 6 9 3" xfId="43913" xr:uid="{00000000-0005-0000-0000-0000C63E0000}"/>
    <cellStyle name="Total 8 7" xfId="43914" xr:uid="{00000000-0005-0000-0000-0000C73E0000}"/>
    <cellStyle name="Total 8 7 10" xfId="43915" xr:uid="{00000000-0005-0000-0000-0000C83E0000}"/>
    <cellStyle name="Total 8 7 10 2" xfId="43916" xr:uid="{00000000-0005-0000-0000-0000C93E0000}"/>
    <cellStyle name="Total 8 7 10 3" xfId="43917" xr:uid="{00000000-0005-0000-0000-0000CA3E0000}"/>
    <cellStyle name="Total 8 7 11" xfId="43918" xr:uid="{00000000-0005-0000-0000-0000CB3E0000}"/>
    <cellStyle name="Total 8 7 11 2" xfId="43919" xr:uid="{00000000-0005-0000-0000-0000CC3E0000}"/>
    <cellStyle name="Total 8 7 11 3" xfId="43920" xr:uid="{00000000-0005-0000-0000-0000CD3E0000}"/>
    <cellStyle name="Total 8 7 12" xfId="43921" xr:uid="{00000000-0005-0000-0000-0000CE3E0000}"/>
    <cellStyle name="Total 8 7 12 2" xfId="43922" xr:uid="{00000000-0005-0000-0000-0000CF3E0000}"/>
    <cellStyle name="Total 8 7 12 3" xfId="43923" xr:uid="{00000000-0005-0000-0000-0000D03E0000}"/>
    <cellStyle name="Total 8 7 13" xfId="43924" xr:uid="{00000000-0005-0000-0000-0000D13E0000}"/>
    <cellStyle name="Total 8 7 13 2" xfId="43925" xr:uid="{00000000-0005-0000-0000-0000D23E0000}"/>
    <cellStyle name="Total 8 7 13 3" xfId="43926" xr:uid="{00000000-0005-0000-0000-0000D33E0000}"/>
    <cellStyle name="Total 8 7 14" xfId="43927" xr:uid="{00000000-0005-0000-0000-0000D43E0000}"/>
    <cellStyle name="Total 8 7 14 2" xfId="43928" xr:uid="{00000000-0005-0000-0000-0000D53E0000}"/>
    <cellStyle name="Total 8 7 14 3" xfId="43929" xr:uid="{00000000-0005-0000-0000-0000D63E0000}"/>
    <cellStyle name="Total 8 7 15" xfId="43930" xr:uid="{00000000-0005-0000-0000-0000D73E0000}"/>
    <cellStyle name="Total 8 7 15 2" xfId="43931" xr:uid="{00000000-0005-0000-0000-0000D83E0000}"/>
    <cellStyle name="Total 8 7 15 3" xfId="43932" xr:uid="{00000000-0005-0000-0000-0000D93E0000}"/>
    <cellStyle name="Total 8 7 16" xfId="43933" xr:uid="{00000000-0005-0000-0000-0000DA3E0000}"/>
    <cellStyle name="Total 8 7 16 2" xfId="43934" xr:uid="{00000000-0005-0000-0000-0000DB3E0000}"/>
    <cellStyle name="Total 8 7 16 3" xfId="43935" xr:uid="{00000000-0005-0000-0000-0000DC3E0000}"/>
    <cellStyle name="Total 8 7 17" xfId="43936" xr:uid="{00000000-0005-0000-0000-0000DD3E0000}"/>
    <cellStyle name="Total 8 7 17 2" xfId="43937" xr:uid="{00000000-0005-0000-0000-0000DE3E0000}"/>
    <cellStyle name="Total 8 7 17 3" xfId="43938" xr:uid="{00000000-0005-0000-0000-0000DF3E0000}"/>
    <cellStyle name="Total 8 7 18" xfId="43939" xr:uid="{00000000-0005-0000-0000-0000E03E0000}"/>
    <cellStyle name="Total 8 7 2" xfId="43940" xr:uid="{00000000-0005-0000-0000-0000E13E0000}"/>
    <cellStyle name="Total 8 7 2 2" xfId="43941" xr:uid="{00000000-0005-0000-0000-0000E23E0000}"/>
    <cellStyle name="Total 8 7 2 3" xfId="43942" xr:uid="{00000000-0005-0000-0000-0000E33E0000}"/>
    <cellStyle name="Total 8 7 3" xfId="43943" xr:uid="{00000000-0005-0000-0000-0000E43E0000}"/>
    <cellStyle name="Total 8 7 3 2" xfId="43944" xr:uid="{00000000-0005-0000-0000-0000E53E0000}"/>
    <cellStyle name="Total 8 7 3 3" xfId="43945" xr:uid="{00000000-0005-0000-0000-0000E63E0000}"/>
    <cellStyle name="Total 8 7 4" xfId="43946" xr:uid="{00000000-0005-0000-0000-0000E73E0000}"/>
    <cellStyle name="Total 8 7 4 2" xfId="43947" xr:uid="{00000000-0005-0000-0000-0000E83E0000}"/>
    <cellStyle name="Total 8 7 4 3" xfId="43948" xr:uid="{00000000-0005-0000-0000-0000E93E0000}"/>
    <cellStyle name="Total 8 7 5" xfId="43949" xr:uid="{00000000-0005-0000-0000-0000EA3E0000}"/>
    <cellStyle name="Total 8 7 5 2" xfId="43950" xr:uid="{00000000-0005-0000-0000-0000EB3E0000}"/>
    <cellStyle name="Total 8 7 5 3" xfId="43951" xr:uid="{00000000-0005-0000-0000-0000EC3E0000}"/>
    <cellStyle name="Total 8 7 6" xfId="43952" xr:uid="{00000000-0005-0000-0000-0000ED3E0000}"/>
    <cellStyle name="Total 8 7 6 2" xfId="43953" xr:uid="{00000000-0005-0000-0000-0000EE3E0000}"/>
    <cellStyle name="Total 8 7 6 3" xfId="43954" xr:uid="{00000000-0005-0000-0000-0000EF3E0000}"/>
    <cellStyle name="Total 8 7 7" xfId="43955" xr:uid="{00000000-0005-0000-0000-0000F03E0000}"/>
    <cellStyle name="Total 8 7 7 2" xfId="43956" xr:uid="{00000000-0005-0000-0000-0000F13E0000}"/>
    <cellStyle name="Total 8 7 7 3" xfId="43957" xr:uid="{00000000-0005-0000-0000-0000F23E0000}"/>
    <cellStyle name="Total 8 7 8" xfId="43958" xr:uid="{00000000-0005-0000-0000-0000F33E0000}"/>
    <cellStyle name="Total 8 7 8 2" xfId="43959" xr:uid="{00000000-0005-0000-0000-0000F43E0000}"/>
    <cellStyle name="Total 8 7 8 3" xfId="43960" xr:uid="{00000000-0005-0000-0000-0000F53E0000}"/>
    <cellStyle name="Total 8 7 9" xfId="43961" xr:uid="{00000000-0005-0000-0000-0000F63E0000}"/>
    <cellStyle name="Total 8 7 9 2" xfId="43962" xr:uid="{00000000-0005-0000-0000-0000F73E0000}"/>
    <cellStyle name="Total 8 7 9 3" xfId="43963" xr:uid="{00000000-0005-0000-0000-0000F83E0000}"/>
    <cellStyle name="Total 8 8" xfId="43964" xr:uid="{00000000-0005-0000-0000-0000F93E0000}"/>
    <cellStyle name="Total 8 8 10" xfId="43965" xr:uid="{00000000-0005-0000-0000-0000FA3E0000}"/>
    <cellStyle name="Total 8 8 10 2" xfId="43966" xr:uid="{00000000-0005-0000-0000-0000FB3E0000}"/>
    <cellStyle name="Total 8 8 10 3" xfId="43967" xr:uid="{00000000-0005-0000-0000-0000FC3E0000}"/>
    <cellStyle name="Total 8 8 11" xfId="43968" xr:uid="{00000000-0005-0000-0000-0000FD3E0000}"/>
    <cellStyle name="Total 8 8 11 2" xfId="43969" xr:uid="{00000000-0005-0000-0000-0000FE3E0000}"/>
    <cellStyle name="Total 8 8 11 3" xfId="43970" xr:uid="{00000000-0005-0000-0000-0000FF3E0000}"/>
    <cellStyle name="Total 8 8 12" xfId="43971" xr:uid="{00000000-0005-0000-0000-0000003F0000}"/>
    <cellStyle name="Total 8 8 12 2" xfId="43972" xr:uid="{00000000-0005-0000-0000-0000013F0000}"/>
    <cellStyle name="Total 8 8 12 3" xfId="43973" xr:uid="{00000000-0005-0000-0000-0000023F0000}"/>
    <cellStyle name="Total 8 8 13" xfId="43974" xr:uid="{00000000-0005-0000-0000-0000033F0000}"/>
    <cellStyle name="Total 8 8 13 2" xfId="43975" xr:uid="{00000000-0005-0000-0000-0000043F0000}"/>
    <cellStyle name="Total 8 8 13 3" xfId="43976" xr:uid="{00000000-0005-0000-0000-0000053F0000}"/>
    <cellStyle name="Total 8 8 14" xfId="43977" xr:uid="{00000000-0005-0000-0000-0000063F0000}"/>
    <cellStyle name="Total 8 8 14 2" xfId="43978" xr:uid="{00000000-0005-0000-0000-0000073F0000}"/>
    <cellStyle name="Total 8 8 14 3" xfId="43979" xr:uid="{00000000-0005-0000-0000-0000083F0000}"/>
    <cellStyle name="Total 8 8 15" xfId="43980" xr:uid="{00000000-0005-0000-0000-0000093F0000}"/>
    <cellStyle name="Total 8 8 15 2" xfId="43981" xr:uid="{00000000-0005-0000-0000-00000A3F0000}"/>
    <cellStyle name="Total 8 8 15 3" xfId="43982" xr:uid="{00000000-0005-0000-0000-00000B3F0000}"/>
    <cellStyle name="Total 8 8 16" xfId="43983" xr:uid="{00000000-0005-0000-0000-00000C3F0000}"/>
    <cellStyle name="Total 8 8 16 2" xfId="43984" xr:uid="{00000000-0005-0000-0000-00000D3F0000}"/>
    <cellStyle name="Total 8 8 16 3" xfId="43985" xr:uid="{00000000-0005-0000-0000-00000E3F0000}"/>
    <cellStyle name="Total 8 8 17" xfId="43986" xr:uid="{00000000-0005-0000-0000-00000F3F0000}"/>
    <cellStyle name="Total 8 8 17 2" xfId="43987" xr:uid="{00000000-0005-0000-0000-0000103F0000}"/>
    <cellStyle name="Total 8 8 17 3" xfId="43988" xr:uid="{00000000-0005-0000-0000-0000113F0000}"/>
    <cellStyle name="Total 8 8 18" xfId="43989" xr:uid="{00000000-0005-0000-0000-0000123F0000}"/>
    <cellStyle name="Total 8 8 2" xfId="43990" xr:uid="{00000000-0005-0000-0000-0000133F0000}"/>
    <cellStyle name="Total 8 8 2 2" xfId="43991" xr:uid="{00000000-0005-0000-0000-0000143F0000}"/>
    <cellStyle name="Total 8 8 2 3" xfId="43992" xr:uid="{00000000-0005-0000-0000-0000153F0000}"/>
    <cellStyle name="Total 8 8 3" xfId="43993" xr:uid="{00000000-0005-0000-0000-0000163F0000}"/>
    <cellStyle name="Total 8 8 3 2" xfId="43994" xr:uid="{00000000-0005-0000-0000-0000173F0000}"/>
    <cellStyle name="Total 8 8 3 3" xfId="43995" xr:uid="{00000000-0005-0000-0000-0000183F0000}"/>
    <cellStyle name="Total 8 8 4" xfId="43996" xr:uid="{00000000-0005-0000-0000-0000193F0000}"/>
    <cellStyle name="Total 8 8 4 2" xfId="43997" xr:uid="{00000000-0005-0000-0000-00001A3F0000}"/>
    <cellStyle name="Total 8 8 4 3" xfId="43998" xr:uid="{00000000-0005-0000-0000-00001B3F0000}"/>
    <cellStyle name="Total 8 8 5" xfId="43999" xr:uid="{00000000-0005-0000-0000-00001C3F0000}"/>
    <cellStyle name="Total 8 8 5 2" xfId="44000" xr:uid="{00000000-0005-0000-0000-00001D3F0000}"/>
    <cellStyle name="Total 8 8 5 3" xfId="44001" xr:uid="{00000000-0005-0000-0000-00001E3F0000}"/>
    <cellStyle name="Total 8 8 6" xfId="44002" xr:uid="{00000000-0005-0000-0000-00001F3F0000}"/>
    <cellStyle name="Total 8 8 6 2" xfId="44003" xr:uid="{00000000-0005-0000-0000-0000203F0000}"/>
    <cellStyle name="Total 8 8 6 3" xfId="44004" xr:uid="{00000000-0005-0000-0000-0000213F0000}"/>
    <cellStyle name="Total 8 8 7" xfId="44005" xr:uid="{00000000-0005-0000-0000-0000223F0000}"/>
    <cellStyle name="Total 8 8 7 2" xfId="44006" xr:uid="{00000000-0005-0000-0000-0000233F0000}"/>
    <cellStyle name="Total 8 8 7 3" xfId="44007" xr:uid="{00000000-0005-0000-0000-0000243F0000}"/>
    <cellStyle name="Total 8 8 8" xfId="44008" xr:uid="{00000000-0005-0000-0000-0000253F0000}"/>
    <cellStyle name="Total 8 8 8 2" xfId="44009" xr:uid="{00000000-0005-0000-0000-0000263F0000}"/>
    <cellStyle name="Total 8 8 8 3" xfId="44010" xr:uid="{00000000-0005-0000-0000-0000273F0000}"/>
    <cellStyle name="Total 8 8 9" xfId="44011" xr:uid="{00000000-0005-0000-0000-0000283F0000}"/>
    <cellStyle name="Total 8 8 9 2" xfId="44012" xr:uid="{00000000-0005-0000-0000-0000293F0000}"/>
    <cellStyle name="Total 8 8 9 3" xfId="44013" xr:uid="{00000000-0005-0000-0000-00002A3F0000}"/>
    <cellStyle name="Total 8 9" xfId="44014" xr:uid="{00000000-0005-0000-0000-00002B3F0000}"/>
    <cellStyle name="Total 8 9 10" xfId="44015" xr:uid="{00000000-0005-0000-0000-00002C3F0000}"/>
    <cellStyle name="Total 8 9 10 2" xfId="44016" xr:uid="{00000000-0005-0000-0000-00002D3F0000}"/>
    <cellStyle name="Total 8 9 10 3" xfId="44017" xr:uid="{00000000-0005-0000-0000-00002E3F0000}"/>
    <cellStyle name="Total 8 9 11" xfId="44018" xr:uid="{00000000-0005-0000-0000-00002F3F0000}"/>
    <cellStyle name="Total 8 9 11 2" xfId="44019" xr:uid="{00000000-0005-0000-0000-0000303F0000}"/>
    <cellStyle name="Total 8 9 11 3" xfId="44020" xr:uid="{00000000-0005-0000-0000-0000313F0000}"/>
    <cellStyle name="Total 8 9 12" xfId="44021" xr:uid="{00000000-0005-0000-0000-0000323F0000}"/>
    <cellStyle name="Total 8 9 12 2" xfId="44022" xr:uid="{00000000-0005-0000-0000-0000333F0000}"/>
    <cellStyle name="Total 8 9 12 3" xfId="44023" xr:uid="{00000000-0005-0000-0000-0000343F0000}"/>
    <cellStyle name="Total 8 9 13" xfId="44024" xr:uid="{00000000-0005-0000-0000-0000353F0000}"/>
    <cellStyle name="Total 8 9 13 2" xfId="44025" xr:uid="{00000000-0005-0000-0000-0000363F0000}"/>
    <cellStyle name="Total 8 9 13 3" xfId="44026" xr:uid="{00000000-0005-0000-0000-0000373F0000}"/>
    <cellStyle name="Total 8 9 14" xfId="44027" xr:uid="{00000000-0005-0000-0000-0000383F0000}"/>
    <cellStyle name="Total 8 9 14 2" xfId="44028" xr:uid="{00000000-0005-0000-0000-0000393F0000}"/>
    <cellStyle name="Total 8 9 14 3" xfId="44029" xr:uid="{00000000-0005-0000-0000-00003A3F0000}"/>
    <cellStyle name="Total 8 9 15" xfId="44030" xr:uid="{00000000-0005-0000-0000-00003B3F0000}"/>
    <cellStyle name="Total 8 9 15 2" xfId="44031" xr:uid="{00000000-0005-0000-0000-00003C3F0000}"/>
    <cellStyle name="Total 8 9 15 3" xfId="44032" xr:uid="{00000000-0005-0000-0000-00003D3F0000}"/>
    <cellStyle name="Total 8 9 16" xfId="44033" xr:uid="{00000000-0005-0000-0000-00003E3F0000}"/>
    <cellStyle name="Total 8 9 16 2" xfId="44034" xr:uid="{00000000-0005-0000-0000-00003F3F0000}"/>
    <cellStyle name="Total 8 9 16 3" xfId="44035" xr:uid="{00000000-0005-0000-0000-0000403F0000}"/>
    <cellStyle name="Total 8 9 17" xfId="44036" xr:uid="{00000000-0005-0000-0000-0000413F0000}"/>
    <cellStyle name="Total 8 9 17 2" xfId="44037" xr:uid="{00000000-0005-0000-0000-0000423F0000}"/>
    <cellStyle name="Total 8 9 17 3" xfId="44038" xr:uid="{00000000-0005-0000-0000-0000433F0000}"/>
    <cellStyle name="Total 8 9 18" xfId="44039" xr:uid="{00000000-0005-0000-0000-0000443F0000}"/>
    <cellStyle name="Total 8 9 2" xfId="44040" xr:uid="{00000000-0005-0000-0000-0000453F0000}"/>
    <cellStyle name="Total 8 9 2 2" xfId="44041" xr:uid="{00000000-0005-0000-0000-0000463F0000}"/>
    <cellStyle name="Total 8 9 2 3" xfId="44042" xr:uid="{00000000-0005-0000-0000-0000473F0000}"/>
    <cellStyle name="Total 8 9 3" xfId="44043" xr:uid="{00000000-0005-0000-0000-0000483F0000}"/>
    <cellStyle name="Total 8 9 3 2" xfId="44044" xr:uid="{00000000-0005-0000-0000-0000493F0000}"/>
    <cellStyle name="Total 8 9 3 3" xfId="44045" xr:uid="{00000000-0005-0000-0000-00004A3F0000}"/>
    <cellStyle name="Total 8 9 4" xfId="44046" xr:uid="{00000000-0005-0000-0000-00004B3F0000}"/>
    <cellStyle name="Total 8 9 4 2" xfId="44047" xr:uid="{00000000-0005-0000-0000-00004C3F0000}"/>
    <cellStyle name="Total 8 9 4 3" xfId="44048" xr:uid="{00000000-0005-0000-0000-00004D3F0000}"/>
    <cellStyle name="Total 8 9 5" xfId="44049" xr:uid="{00000000-0005-0000-0000-00004E3F0000}"/>
    <cellStyle name="Total 8 9 5 2" xfId="44050" xr:uid="{00000000-0005-0000-0000-00004F3F0000}"/>
    <cellStyle name="Total 8 9 5 3" xfId="44051" xr:uid="{00000000-0005-0000-0000-0000503F0000}"/>
    <cellStyle name="Total 8 9 6" xfId="44052" xr:uid="{00000000-0005-0000-0000-0000513F0000}"/>
    <cellStyle name="Total 8 9 6 2" xfId="44053" xr:uid="{00000000-0005-0000-0000-0000523F0000}"/>
    <cellStyle name="Total 8 9 6 3" xfId="44054" xr:uid="{00000000-0005-0000-0000-0000533F0000}"/>
    <cellStyle name="Total 8 9 7" xfId="44055" xr:uid="{00000000-0005-0000-0000-0000543F0000}"/>
    <cellStyle name="Total 8 9 7 2" xfId="44056" xr:uid="{00000000-0005-0000-0000-0000553F0000}"/>
    <cellStyle name="Total 8 9 7 3" xfId="44057" xr:uid="{00000000-0005-0000-0000-0000563F0000}"/>
    <cellStyle name="Total 8 9 8" xfId="44058" xr:uid="{00000000-0005-0000-0000-0000573F0000}"/>
    <cellStyle name="Total 8 9 8 2" xfId="44059" xr:uid="{00000000-0005-0000-0000-0000583F0000}"/>
    <cellStyle name="Total 8 9 8 3" xfId="44060" xr:uid="{00000000-0005-0000-0000-0000593F0000}"/>
    <cellStyle name="Total 8 9 9" xfId="44061" xr:uid="{00000000-0005-0000-0000-00005A3F0000}"/>
    <cellStyle name="Total 8 9 9 2" xfId="44062" xr:uid="{00000000-0005-0000-0000-00005B3F0000}"/>
    <cellStyle name="Total 8 9 9 3" xfId="44063" xr:uid="{00000000-0005-0000-0000-00005C3F0000}"/>
    <cellStyle name="Total 80" xfId="44064" xr:uid="{00000000-0005-0000-0000-00005D3F0000}"/>
    <cellStyle name="Total 81" xfId="44065" xr:uid="{00000000-0005-0000-0000-00005E3F0000}"/>
    <cellStyle name="Total 82" xfId="8889" xr:uid="{00000000-0005-0000-0000-00005F3F0000}"/>
    <cellStyle name="Total 9" xfId="7146" xr:uid="{00000000-0005-0000-0000-0000603F0000}"/>
    <cellStyle name="Total 9 10" xfId="44067" xr:uid="{00000000-0005-0000-0000-0000613F0000}"/>
    <cellStyle name="Total 9 10 10" xfId="44068" xr:uid="{00000000-0005-0000-0000-0000623F0000}"/>
    <cellStyle name="Total 9 10 10 2" xfId="44069" xr:uid="{00000000-0005-0000-0000-0000633F0000}"/>
    <cellStyle name="Total 9 10 10 3" xfId="44070" xr:uid="{00000000-0005-0000-0000-0000643F0000}"/>
    <cellStyle name="Total 9 10 11" xfId="44071" xr:uid="{00000000-0005-0000-0000-0000653F0000}"/>
    <cellStyle name="Total 9 10 11 2" xfId="44072" xr:uid="{00000000-0005-0000-0000-0000663F0000}"/>
    <cellStyle name="Total 9 10 11 3" xfId="44073" xr:uid="{00000000-0005-0000-0000-0000673F0000}"/>
    <cellStyle name="Total 9 10 12" xfId="44074" xr:uid="{00000000-0005-0000-0000-0000683F0000}"/>
    <cellStyle name="Total 9 10 12 2" xfId="44075" xr:uid="{00000000-0005-0000-0000-0000693F0000}"/>
    <cellStyle name="Total 9 10 12 3" xfId="44076" xr:uid="{00000000-0005-0000-0000-00006A3F0000}"/>
    <cellStyle name="Total 9 10 13" xfId="44077" xr:uid="{00000000-0005-0000-0000-00006B3F0000}"/>
    <cellStyle name="Total 9 10 13 2" xfId="44078" xr:uid="{00000000-0005-0000-0000-00006C3F0000}"/>
    <cellStyle name="Total 9 10 13 3" xfId="44079" xr:uid="{00000000-0005-0000-0000-00006D3F0000}"/>
    <cellStyle name="Total 9 10 14" xfId="44080" xr:uid="{00000000-0005-0000-0000-00006E3F0000}"/>
    <cellStyle name="Total 9 10 14 2" xfId="44081" xr:uid="{00000000-0005-0000-0000-00006F3F0000}"/>
    <cellStyle name="Total 9 10 14 3" xfId="44082" xr:uid="{00000000-0005-0000-0000-0000703F0000}"/>
    <cellStyle name="Total 9 10 15" xfId="44083" xr:uid="{00000000-0005-0000-0000-0000713F0000}"/>
    <cellStyle name="Total 9 10 15 2" xfId="44084" xr:uid="{00000000-0005-0000-0000-0000723F0000}"/>
    <cellStyle name="Total 9 10 15 3" xfId="44085" xr:uid="{00000000-0005-0000-0000-0000733F0000}"/>
    <cellStyle name="Total 9 10 16" xfId="44086" xr:uid="{00000000-0005-0000-0000-0000743F0000}"/>
    <cellStyle name="Total 9 10 16 2" xfId="44087" xr:uid="{00000000-0005-0000-0000-0000753F0000}"/>
    <cellStyle name="Total 9 10 16 3" xfId="44088" xr:uid="{00000000-0005-0000-0000-0000763F0000}"/>
    <cellStyle name="Total 9 10 17" xfId="44089" xr:uid="{00000000-0005-0000-0000-0000773F0000}"/>
    <cellStyle name="Total 9 10 17 2" xfId="44090" xr:uid="{00000000-0005-0000-0000-0000783F0000}"/>
    <cellStyle name="Total 9 10 17 3" xfId="44091" xr:uid="{00000000-0005-0000-0000-0000793F0000}"/>
    <cellStyle name="Total 9 10 18" xfId="44092" xr:uid="{00000000-0005-0000-0000-00007A3F0000}"/>
    <cellStyle name="Total 9 10 2" xfId="44093" xr:uid="{00000000-0005-0000-0000-00007B3F0000}"/>
    <cellStyle name="Total 9 10 2 2" xfId="44094" xr:uid="{00000000-0005-0000-0000-00007C3F0000}"/>
    <cellStyle name="Total 9 10 2 3" xfId="44095" xr:uid="{00000000-0005-0000-0000-00007D3F0000}"/>
    <cellStyle name="Total 9 10 3" xfId="44096" xr:uid="{00000000-0005-0000-0000-00007E3F0000}"/>
    <cellStyle name="Total 9 10 3 2" xfId="44097" xr:uid="{00000000-0005-0000-0000-00007F3F0000}"/>
    <cellStyle name="Total 9 10 3 3" xfId="44098" xr:uid="{00000000-0005-0000-0000-0000803F0000}"/>
    <cellStyle name="Total 9 10 4" xfId="44099" xr:uid="{00000000-0005-0000-0000-0000813F0000}"/>
    <cellStyle name="Total 9 10 4 2" xfId="44100" xr:uid="{00000000-0005-0000-0000-0000823F0000}"/>
    <cellStyle name="Total 9 10 4 3" xfId="44101" xr:uid="{00000000-0005-0000-0000-0000833F0000}"/>
    <cellStyle name="Total 9 10 5" xfId="44102" xr:uid="{00000000-0005-0000-0000-0000843F0000}"/>
    <cellStyle name="Total 9 10 5 2" xfId="44103" xr:uid="{00000000-0005-0000-0000-0000853F0000}"/>
    <cellStyle name="Total 9 10 5 3" xfId="44104" xr:uid="{00000000-0005-0000-0000-0000863F0000}"/>
    <cellStyle name="Total 9 10 6" xfId="44105" xr:uid="{00000000-0005-0000-0000-0000873F0000}"/>
    <cellStyle name="Total 9 10 6 2" xfId="44106" xr:uid="{00000000-0005-0000-0000-0000883F0000}"/>
    <cellStyle name="Total 9 10 6 3" xfId="44107" xr:uid="{00000000-0005-0000-0000-0000893F0000}"/>
    <cellStyle name="Total 9 10 7" xfId="44108" xr:uid="{00000000-0005-0000-0000-00008A3F0000}"/>
    <cellStyle name="Total 9 10 7 2" xfId="44109" xr:uid="{00000000-0005-0000-0000-00008B3F0000}"/>
    <cellStyle name="Total 9 10 7 3" xfId="44110" xr:uid="{00000000-0005-0000-0000-00008C3F0000}"/>
    <cellStyle name="Total 9 10 8" xfId="44111" xr:uid="{00000000-0005-0000-0000-00008D3F0000}"/>
    <cellStyle name="Total 9 10 8 2" xfId="44112" xr:uid="{00000000-0005-0000-0000-00008E3F0000}"/>
    <cellStyle name="Total 9 10 8 3" xfId="44113" xr:uid="{00000000-0005-0000-0000-00008F3F0000}"/>
    <cellStyle name="Total 9 10 9" xfId="44114" xr:uid="{00000000-0005-0000-0000-0000903F0000}"/>
    <cellStyle name="Total 9 10 9 2" xfId="44115" xr:uid="{00000000-0005-0000-0000-0000913F0000}"/>
    <cellStyle name="Total 9 10 9 3" xfId="44116" xr:uid="{00000000-0005-0000-0000-0000923F0000}"/>
    <cellStyle name="Total 9 11" xfId="44117" xr:uid="{00000000-0005-0000-0000-0000933F0000}"/>
    <cellStyle name="Total 9 11 10" xfId="44118" xr:uid="{00000000-0005-0000-0000-0000943F0000}"/>
    <cellStyle name="Total 9 11 10 2" xfId="44119" xr:uid="{00000000-0005-0000-0000-0000953F0000}"/>
    <cellStyle name="Total 9 11 10 3" xfId="44120" xr:uid="{00000000-0005-0000-0000-0000963F0000}"/>
    <cellStyle name="Total 9 11 11" xfId="44121" xr:uid="{00000000-0005-0000-0000-0000973F0000}"/>
    <cellStyle name="Total 9 11 11 2" xfId="44122" xr:uid="{00000000-0005-0000-0000-0000983F0000}"/>
    <cellStyle name="Total 9 11 11 3" xfId="44123" xr:uid="{00000000-0005-0000-0000-0000993F0000}"/>
    <cellStyle name="Total 9 11 12" xfId="44124" xr:uid="{00000000-0005-0000-0000-00009A3F0000}"/>
    <cellStyle name="Total 9 11 12 2" xfId="44125" xr:uid="{00000000-0005-0000-0000-00009B3F0000}"/>
    <cellStyle name="Total 9 11 12 3" xfId="44126" xr:uid="{00000000-0005-0000-0000-00009C3F0000}"/>
    <cellStyle name="Total 9 11 13" xfId="44127" xr:uid="{00000000-0005-0000-0000-00009D3F0000}"/>
    <cellStyle name="Total 9 11 13 2" xfId="44128" xr:uid="{00000000-0005-0000-0000-00009E3F0000}"/>
    <cellStyle name="Total 9 11 13 3" xfId="44129" xr:uid="{00000000-0005-0000-0000-00009F3F0000}"/>
    <cellStyle name="Total 9 11 14" xfId="44130" xr:uid="{00000000-0005-0000-0000-0000A03F0000}"/>
    <cellStyle name="Total 9 11 14 2" xfId="44131" xr:uid="{00000000-0005-0000-0000-0000A13F0000}"/>
    <cellStyle name="Total 9 11 14 3" xfId="44132" xr:uid="{00000000-0005-0000-0000-0000A23F0000}"/>
    <cellStyle name="Total 9 11 15" xfId="44133" xr:uid="{00000000-0005-0000-0000-0000A33F0000}"/>
    <cellStyle name="Total 9 11 15 2" xfId="44134" xr:uid="{00000000-0005-0000-0000-0000A43F0000}"/>
    <cellStyle name="Total 9 11 15 3" xfId="44135" xr:uid="{00000000-0005-0000-0000-0000A53F0000}"/>
    <cellStyle name="Total 9 11 16" xfId="44136" xr:uid="{00000000-0005-0000-0000-0000A63F0000}"/>
    <cellStyle name="Total 9 11 16 2" xfId="44137" xr:uid="{00000000-0005-0000-0000-0000A73F0000}"/>
    <cellStyle name="Total 9 11 16 3" xfId="44138" xr:uid="{00000000-0005-0000-0000-0000A83F0000}"/>
    <cellStyle name="Total 9 11 17" xfId="44139" xr:uid="{00000000-0005-0000-0000-0000A93F0000}"/>
    <cellStyle name="Total 9 11 17 2" xfId="44140" xr:uid="{00000000-0005-0000-0000-0000AA3F0000}"/>
    <cellStyle name="Total 9 11 17 3" xfId="44141" xr:uid="{00000000-0005-0000-0000-0000AB3F0000}"/>
    <cellStyle name="Total 9 11 18" xfId="44142" xr:uid="{00000000-0005-0000-0000-0000AC3F0000}"/>
    <cellStyle name="Total 9 11 2" xfId="44143" xr:uid="{00000000-0005-0000-0000-0000AD3F0000}"/>
    <cellStyle name="Total 9 11 2 2" xfId="44144" xr:uid="{00000000-0005-0000-0000-0000AE3F0000}"/>
    <cellStyle name="Total 9 11 2 3" xfId="44145" xr:uid="{00000000-0005-0000-0000-0000AF3F0000}"/>
    <cellStyle name="Total 9 11 3" xfId="44146" xr:uid="{00000000-0005-0000-0000-0000B03F0000}"/>
    <cellStyle name="Total 9 11 3 2" xfId="44147" xr:uid="{00000000-0005-0000-0000-0000B13F0000}"/>
    <cellStyle name="Total 9 11 3 3" xfId="44148" xr:uid="{00000000-0005-0000-0000-0000B23F0000}"/>
    <cellStyle name="Total 9 11 4" xfId="44149" xr:uid="{00000000-0005-0000-0000-0000B33F0000}"/>
    <cellStyle name="Total 9 11 4 2" xfId="44150" xr:uid="{00000000-0005-0000-0000-0000B43F0000}"/>
    <cellStyle name="Total 9 11 4 3" xfId="44151" xr:uid="{00000000-0005-0000-0000-0000B53F0000}"/>
    <cellStyle name="Total 9 11 5" xfId="44152" xr:uid="{00000000-0005-0000-0000-0000B63F0000}"/>
    <cellStyle name="Total 9 11 5 2" xfId="44153" xr:uid="{00000000-0005-0000-0000-0000B73F0000}"/>
    <cellStyle name="Total 9 11 5 3" xfId="44154" xr:uid="{00000000-0005-0000-0000-0000B83F0000}"/>
    <cellStyle name="Total 9 11 6" xfId="44155" xr:uid="{00000000-0005-0000-0000-0000B93F0000}"/>
    <cellStyle name="Total 9 11 6 2" xfId="44156" xr:uid="{00000000-0005-0000-0000-0000BA3F0000}"/>
    <cellStyle name="Total 9 11 6 3" xfId="44157" xr:uid="{00000000-0005-0000-0000-0000BB3F0000}"/>
    <cellStyle name="Total 9 11 7" xfId="44158" xr:uid="{00000000-0005-0000-0000-0000BC3F0000}"/>
    <cellStyle name="Total 9 11 7 2" xfId="44159" xr:uid="{00000000-0005-0000-0000-0000BD3F0000}"/>
    <cellStyle name="Total 9 11 7 3" xfId="44160" xr:uid="{00000000-0005-0000-0000-0000BE3F0000}"/>
    <cellStyle name="Total 9 11 8" xfId="44161" xr:uid="{00000000-0005-0000-0000-0000BF3F0000}"/>
    <cellStyle name="Total 9 11 8 2" xfId="44162" xr:uid="{00000000-0005-0000-0000-0000C03F0000}"/>
    <cellStyle name="Total 9 11 8 3" xfId="44163" xr:uid="{00000000-0005-0000-0000-0000C13F0000}"/>
    <cellStyle name="Total 9 11 9" xfId="44164" xr:uid="{00000000-0005-0000-0000-0000C23F0000}"/>
    <cellStyle name="Total 9 11 9 2" xfId="44165" xr:uid="{00000000-0005-0000-0000-0000C33F0000}"/>
    <cellStyle name="Total 9 11 9 3" xfId="44166" xr:uid="{00000000-0005-0000-0000-0000C43F0000}"/>
    <cellStyle name="Total 9 12" xfId="44066" xr:uid="{00000000-0005-0000-0000-0000C53F0000}"/>
    <cellStyle name="Total 9 2" xfId="44167" xr:uid="{00000000-0005-0000-0000-0000C63F0000}"/>
    <cellStyle name="Total 9 2 10" xfId="44168" xr:uid="{00000000-0005-0000-0000-0000C73F0000}"/>
    <cellStyle name="Total 9 2 10 2" xfId="44169" xr:uid="{00000000-0005-0000-0000-0000C83F0000}"/>
    <cellStyle name="Total 9 2 10 3" xfId="44170" xr:uid="{00000000-0005-0000-0000-0000C93F0000}"/>
    <cellStyle name="Total 9 2 11" xfId="44171" xr:uid="{00000000-0005-0000-0000-0000CA3F0000}"/>
    <cellStyle name="Total 9 2 11 2" xfId="44172" xr:uid="{00000000-0005-0000-0000-0000CB3F0000}"/>
    <cellStyle name="Total 9 2 11 3" xfId="44173" xr:uid="{00000000-0005-0000-0000-0000CC3F0000}"/>
    <cellStyle name="Total 9 2 12" xfId="44174" xr:uid="{00000000-0005-0000-0000-0000CD3F0000}"/>
    <cellStyle name="Total 9 2 12 2" xfId="44175" xr:uid="{00000000-0005-0000-0000-0000CE3F0000}"/>
    <cellStyle name="Total 9 2 12 3" xfId="44176" xr:uid="{00000000-0005-0000-0000-0000CF3F0000}"/>
    <cellStyle name="Total 9 2 13" xfId="44177" xr:uid="{00000000-0005-0000-0000-0000D03F0000}"/>
    <cellStyle name="Total 9 2 13 2" xfId="44178" xr:uid="{00000000-0005-0000-0000-0000D13F0000}"/>
    <cellStyle name="Total 9 2 13 3" xfId="44179" xr:uid="{00000000-0005-0000-0000-0000D23F0000}"/>
    <cellStyle name="Total 9 2 14" xfId="44180" xr:uid="{00000000-0005-0000-0000-0000D33F0000}"/>
    <cellStyle name="Total 9 2 14 2" xfId="44181" xr:uid="{00000000-0005-0000-0000-0000D43F0000}"/>
    <cellStyle name="Total 9 2 14 3" xfId="44182" xr:uid="{00000000-0005-0000-0000-0000D53F0000}"/>
    <cellStyle name="Total 9 2 15" xfId="44183" xr:uid="{00000000-0005-0000-0000-0000D63F0000}"/>
    <cellStyle name="Total 9 2 15 2" xfId="44184" xr:uid="{00000000-0005-0000-0000-0000D73F0000}"/>
    <cellStyle name="Total 9 2 15 3" xfId="44185" xr:uid="{00000000-0005-0000-0000-0000D83F0000}"/>
    <cellStyle name="Total 9 2 16" xfId="44186" xr:uid="{00000000-0005-0000-0000-0000D93F0000}"/>
    <cellStyle name="Total 9 2 16 2" xfId="44187" xr:uid="{00000000-0005-0000-0000-0000DA3F0000}"/>
    <cellStyle name="Total 9 2 16 3" xfId="44188" xr:uid="{00000000-0005-0000-0000-0000DB3F0000}"/>
    <cellStyle name="Total 9 2 17" xfId="44189" xr:uid="{00000000-0005-0000-0000-0000DC3F0000}"/>
    <cellStyle name="Total 9 2 17 2" xfId="44190" xr:uid="{00000000-0005-0000-0000-0000DD3F0000}"/>
    <cellStyle name="Total 9 2 17 3" xfId="44191" xr:uid="{00000000-0005-0000-0000-0000DE3F0000}"/>
    <cellStyle name="Total 9 2 18" xfId="44192" xr:uid="{00000000-0005-0000-0000-0000DF3F0000}"/>
    <cellStyle name="Total 9 2 2" xfId="44193" xr:uid="{00000000-0005-0000-0000-0000E03F0000}"/>
    <cellStyle name="Total 9 2 2 2" xfId="44194" xr:uid="{00000000-0005-0000-0000-0000E13F0000}"/>
    <cellStyle name="Total 9 2 2 3" xfId="44195" xr:uid="{00000000-0005-0000-0000-0000E23F0000}"/>
    <cellStyle name="Total 9 2 3" xfId="44196" xr:uid="{00000000-0005-0000-0000-0000E33F0000}"/>
    <cellStyle name="Total 9 2 3 2" xfId="44197" xr:uid="{00000000-0005-0000-0000-0000E43F0000}"/>
    <cellStyle name="Total 9 2 3 3" xfId="44198" xr:uid="{00000000-0005-0000-0000-0000E53F0000}"/>
    <cellStyle name="Total 9 2 4" xfId="44199" xr:uid="{00000000-0005-0000-0000-0000E63F0000}"/>
    <cellStyle name="Total 9 2 4 2" xfId="44200" xr:uid="{00000000-0005-0000-0000-0000E73F0000}"/>
    <cellStyle name="Total 9 2 4 3" xfId="44201" xr:uid="{00000000-0005-0000-0000-0000E83F0000}"/>
    <cellStyle name="Total 9 2 5" xfId="44202" xr:uid="{00000000-0005-0000-0000-0000E93F0000}"/>
    <cellStyle name="Total 9 2 5 2" xfId="44203" xr:uid="{00000000-0005-0000-0000-0000EA3F0000}"/>
    <cellStyle name="Total 9 2 5 3" xfId="44204" xr:uid="{00000000-0005-0000-0000-0000EB3F0000}"/>
    <cellStyle name="Total 9 2 6" xfId="44205" xr:uid="{00000000-0005-0000-0000-0000EC3F0000}"/>
    <cellStyle name="Total 9 2 6 2" xfId="44206" xr:uid="{00000000-0005-0000-0000-0000ED3F0000}"/>
    <cellStyle name="Total 9 2 6 3" xfId="44207" xr:uid="{00000000-0005-0000-0000-0000EE3F0000}"/>
    <cellStyle name="Total 9 2 7" xfId="44208" xr:uid="{00000000-0005-0000-0000-0000EF3F0000}"/>
    <cellStyle name="Total 9 2 7 2" xfId="44209" xr:uid="{00000000-0005-0000-0000-0000F03F0000}"/>
    <cellStyle name="Total 9 2 7 3" xfId="44210" xr:uid="{00000000-0005-0000-0000-0000F13F0000}"/>
    <cellStyle name="Total 9 2 8" xfId="44211" xr:uid="{00000000-0005-0000-0000-0000F23F0000}"/>
    <cellStyle name="Total 9 2 8 2" xfId="44212" xr:uid="{00000000-0005-0000-0000-0000F33F0000}"/>
    <cellStyle name="Total 9 2 8 3" xfId="44213" xr:uid="{00000000-0005-0000-0000-0000F43F0000}"/>
    <cellStyle name="Total 9 2 9" xfId="44214" xr:uid="{00000000-0005-0000-0000-0000F53F0000}"/>
    <cellStyle name="Total 9 2 9 2" xfId="44215" xr:uid="{00000000-0005-0000-0000-0000F63F0000}"/>
    <cellStyle name="Total 9 2 9 3" xfId="44216" xr:uid="{00000000-0005-0000-0000-0000F73F0000}"/>
    <cellStyle name="Total 9 3" xfId="44217" xr:uid="{00000000-0005-0000-0000-0000F83F0000}"/>
    <cellStyle name="Total 9 3 10" xfId="44218" xr:uid="{00000000-0005-0000-0000-0000F93F0000}"/>
    <cellStyle name="Total 9 3 10 2" xfId="44219" xr:uid="{00000000-0005-0000-0000-0000FA3F0000}"/>
    <cellStyle name="Total 9 3 10 3" xfId="44220" xr:uid="{00000000-0005-0000-0000-0000FB3F0000}"/>
    <cellStyle name="Total 9 3 11" xfId="44221" xr:uid="{00000000-0005-0000-0000-0000FC3F0000}"/>
    <cellStyle name="Total 9 3 11 2" xfId="44222" xr:uid="{00000000-0005-0000-0000-0000FD3F0000}"/>
    <cellStyle name="Total 9 3 11 3" xfId="44223" xr:uid="{00000000-0005-0000-0000-0000FE3F0000}"/>
    <cellStyle name="Total 9 3 12" xfId="44224" xr:uid="{00000000-0005-0000-0000-0000FF3F0000}"/>
    <cellStyle name="Total 9 3 12 2" xfId="44225" xr:uid="{00000000-0005-0000-0000-000000400000}"/>
    <cellStyle name="Total 9 3 12 3" xfId="44226" xr:uid="{00000000-0005-0000-0000-000001400000}"/>
    <cellStyle name="Total 9 3 13" xfId="44227" xr:uid="{00000000-0005-0000-0000-000002400000}"/>
    <cellStyle name="Total 9 3 13 2" xfId="44228" xr:uid="{00000000-0005-0000-0000-000003400000}"/>
    <cellStyle name="Total 9 3 13 3" xfId="44229" xr:uid="{00000000-0005-0000-0000-000004400000}"/>
    <cellStyle name="Total 9 3 14" xfId="44230" xr:uid="{00000000-0005-0000-0000-000005400000}"/>
    <cellStyle name="Total 9 3 14 2" xfId="44231" xr:uid="{00000000-0005-0000-0000-000006400000}"/>
    <cellStyle name="Total 9 3 14 3" xfId="44232" xr:uid="{00000000-0005-0000-0000-000007400000}"/>
    <cellStyle name="Total 9 3 15" xfId="44233" xr:uid="{00000000-0005-0000-0000-000008400000}"/>
    <cellStyle name="Total 9 3 15 2" xfId="44234" xr:uid="{00000000-0005-0000-0000-000009400000}"/>
    <cellStyle name="Total 9 3 15 3" xfId="44235" xr:uid="{00000000-0005-0000-0000-00000A400000}"/>
    <cellStyle name="Total 9 3 16" xfId="44236" xr:uid="{00000000-0005-0000-0000-00000B400000}"/>
    <cellStyle name="Total 9 3 16 2" xfId="44237" xr:uid="{00000000-0005-0000-0000-00000C400000}"/>
    <cellStyle name="Total 9 3 16 3" xfId="44238" xr:uid="{00000000-0005-0000-0000-00000D400000}"/>
    <cellStyle name="Total 9 3 17" xfId="44239" xr:uid="{00000000-0005-0000-0000-00000E400000}"/>
    <cellStyle name="Total 9 3 17 2" xfId="44240" xr:uid="{00000000-0005-0000-0000-00000F400000}"/>
    <cellStyle name="Total 9 3 17 3" xfId="44241" xr:uid="{00000000-0005-0000-0000-000010400000}"/>
    <cellStyle name="Total 9 3 18" xfId="44242" xr:uid="{00000000-0005-0000-0000-000011400000}"/>
    <cellStyle name="Total 9 3 2" xfId="44243" xr:uid="{00000000-0005-0000-0000-000012400000}"/>
    <cellStyle name="Total 9 3 2 2" xfId="44244" xr:uid="{00000000-0005-0000-0000-000013400000}"/>
    <cellStyle name="Total 9 3 2 3" xfId="44245" xr:uid="{00000000-0005-0000-0000-000014400000}"/>
    <cellStyle name="Total 9 3 3" xfId="44246" xr:uid="{00000000-0005-0000-0000-000015400000}"/>
    <cellStyle name="Total 9 3 3 2" xfId="44247" xr:uid="{00000000-0005-0000-0000-000016400000}"/>
    <cellStyle name="Total 9 3 3 3" xfId="44248" xr:uid="{00000000-0005-0000-0000-000017400000}"/>
    <cellStyle name="Total 9 3 4" xfId="44249" xr:uid="{00000000-0005-0000-0000-000018400000}"/>
    <cellStyle name="Total 9 3 4 2" xfId="44250" xr:uid="{00000000-0005-0000-0000-000019400000}"/>
    <cellStyle name="Total 9 3 4 3" xfId="44251" xr:uid="{00000000-0005-0000-0000-00001A400000}"/>
    <cellStyle name="Total 9 3 5" xfId="44252" xr:uid="{00000000-0005-0000-0000-00001B400000}"/>
    <cellStyle name="Total 9 3 5 2" xfId="44253" xr:uid="{00000000-0005-0000-0000-00001C400000}"/>
    <cellStyle name="Total 9 3 5 3" xfId="44254" xr:uid="{00000000-0005-0000-0000-00001D400000}"/>
    <cellStyle name="Total 9 3 6" xfId="44255" xr:uid="{00000000-0005-0000-0000-00001E400000}"/>
    <cellStyle name="Total 9 3 6 2" xfId="44256" xr:uid="{00000000-0005-0000-0000-00001F400000}"/>
    <cellStyle name="Total 9 3 6 3" xfId="44257" xr:uid="{00000000-0005-0000-0000-000020400000}"/>
    <cellStyle name="Total 9 3 7" xfId="44258" xr:uid="{00000000-0005-0000-0000-000021400000}"/>
    <cellStyle name="Total 9 3 7 2" xfId="44259" xr:uid="{00000000-0005-0000-0000-000022400000}"/>
    <cellStyle name="Total 9 3 7 3" xfId="44260" xr:uid="{00000000-0005-0000-0000-000023400000}"/>
    <cellStyle name="Total 9 3 8" xfId="44261" xr:uid="{00000000-0005-0000-0000-000024400000}"/>
    <cellStyle name="Total 9 3 8 2" xfId="44262" xr:uid="{00000000-0005-0000-0000-000025400000}"/>
    <cellStyle name="Total 9 3 8 3" xfId="44263" xr:uid="{00000000-0005-0000-0000-000026400000}"/>
    <cellStyle name="Total 9 3 9" xfId="44264" xr:uid="{00000000-0005-0000-0000-000027400000}"/>
    <cellStyle name="Total 9 3 9 2" xfId="44265" xr:uid="{00000000-0005-0000-0000-000028400000}"/>
    <cellStyle name="Total 9 3 9 3" xfId="44266" xr:uid="{00000000-0005-0000-0000-000029400000}"/>
    <cellStyle name="Total 9 4" xfId="44267" xr:uid="{00000000-0005-0000-0000-00002A400000}"/>
    <cellStyle name="Total 9 4 10" xfId="44268" xr:uid="{00000000-0005-0000-0000-00002B400000}"/>
    <cellStyle name="Total 9 4 10 2" xfId="44269" xr:uid="{00000000-0005-0000-0000-00002C400000}"/>
    <cellStyle name="Total 9 4 10 3" xfId="44270" xr:uid="{00000000-0005-0000-0000-00002D400000}"/>
    <cellStyle name="Total 9 4 11" xfId="44271" xr:uid="{00000000-0005-0000-0000-00002E400000}"/>
    <cellStyle name="Total 9 4 11 2" xfId="44272" xr:uid="{00000000-0005-0000-0000-00002F400000}"/>
    <cellStyle name="Total 9 4 11 3" xfId="44273" xr:uid="{00000000-0005-0000-0000-000030400000}"/>
    <cellStyle name="Total 9 4 12" xfId="44274" xr:uid="{00000000-0005-0000-0000-000031400000}"/>
    <cellStyle name="Total 9 4 12 2" xfId="44275" xr:uid="{00000000-0005-0000-0000-000032400000}"/>
    <cellStyle name="Total 9 4 12 3" xfId="44276" xr:uid="{00000000-0005-0000-0000-000033400000}"/>
    <cellStyle name="Total 9 4 13" xfId="44277" xr:uid="{00000000-0005-0000-0000-000034400000}"/>
    <cellStyle name="Total 9 4 13 2" xfId="44278" xr:uid="{00000000-0005-0000-0000-000035400000}"/>
    <cellStyle name="Total 9 4 13 3" xfId="44279" xr:uid="{00000000-0005-0000-0000-000036400000}"/>
    <cellStyle name="Total 9 4 14" xfId="44280" xr:uid="{00000000-0005-0000-0000-000037400000}"/>
    <cellStyle name="Total 9 4 14 2" xfId="44281" xr:uid="{00000000-0005-0000-0000-000038400000}"/>
    <cellStyle name="Total 9 4 14 3" xfId="44282" xr:uid="{00000000-0005-0000-0000-000039400000}"/>
    <cellStyle name="Total 9 4 15" xfId="44283" xr:uid="{00000000-0005-0000-0000-00003A400000}"/>
    <cellStyle name="Total 9 4 15 2" xfId="44284" xr:uid="{00000000-0005-0000-0000-00003B400000}"/>
    <cellStyle name="Total 9 4 15 3" xfId="44285" xr:uid="{00000000-0005-0000-0000-00003C400000}"/>
    <cellStyle name="Total 9 4 16" xfId="44286" xr:uid="{00000000-0005-0000-0000-00003D400000}"/>
    <cellStyle name="Total 9 4 16 2" xfId="44287" xr:uid="{00000000-0005-0000-0000-00003E400000}"/>
    <cellStyle name="Total 9 4 16 3" xfId="44288" xr:uid="{00000000-0005-0000-0000-00003F400000}"/>
    <cellStyle name="Total 9 4 17" xfId="44289" xr:uid="{00000000-0005-0000-0000-000040400000}"/>
    <cellStyle name="Total 9 4 17 2" xfId="44290" xr:uid="{00000000-0005-0000-0000-000041400000}"/>
    <cellStyle name="Total 9 4 17 3" xfId="44291" xr:uid="{00000000-0005-0000-0000-000042400000}"/>
    <cellStyle name="Total 9 4 18" xfId="44292" xr:uid="{00000000-0005-0000-0000-000043400000}"/>
    <cellStyle name="Total 9 4 2" xfId="44293" xr:uid="{00000000-0005-0000-0000-000044400000}"/>
    <cellStyle name="Total 9 4 2 2" xfId="44294" xr:uid="{00000000-0005-0000-0000-000045400000}"/>
    <cellStyle name="Total 9 4 2 3" xfId="44295" xr:uid="{00000000-0005-0000-0000-000046400000}"/>
    <cellStyle name="Total 9 4 3" xfId="44296" xr:uid="{00000000-0005-0000-0000-000047400000}"/>
    <cellStyle name="Total 9 4 3 2" xfId="44297" xr:uid="{00000000-0005-0000-0000-000048400000}"/>
    <cellStyle name="Total 9 4 3 3" xfId="44298" xr:uid="{00000000-0005-0000-0000-000049400000}"/>
    <cellStyle name="Total 9 4 4" xfId="44299" xr:uid="{00000000-0005-0000-0000-00004A400000}"/>
    <cellStyle name="Total 9 4 4 2" xfId="44300" xr:uid="{00000000-0005-0000-0000-00004B400000}"/>
    <cellStyle name="Total 9 4 4 3" xfId="44301" xr:uid="{00000000-0005-0000-0000-00004C400000}"/>
    <cellStyle name="Total 9 4 5" xfId="44302" xr:uid="{00000000-0005-0000-0000-00004D400000}"/>
    <cellStyle name="Total 9 4 5 2" xfId="44303" xr:uid="{00000000-0005-0000-0000-00004E400000}"/>
    <cellStyle name="Total 9 4 5 3" xfId="44304" xr:uid="{00000000-0005-0000-0000-00004F400000}"/>
    <cellStyle name="Total 9 4 6" xfId="44305" xr:uid="{00000000-0005-0000-0000-000050400000}"/>
    <cellStyle name="Total 9 4 6 2" xfId="44306" xr:uid="{00000000-0005-0000-0000-000051400000}"/>
    <cellStyle name="Total 9 4 6 3" xfId="44307" xr:uid="{00000000-0005-0000-0000-000052400000}"/>
    <cellStyle name="Total 9 4 7" xfId="44308" xr:uid="{00000000-0005-0000-0000-000053400000}"/>
    <cellStyle name="Total 9 4 7 2" xfId="44309" xr:uid="{00000000-0005-0000-0000-000054400000}"/>
    <cellStyle name="Total 9 4 7 3" xfId="44310" xr:uid="{00000000-0005-0000-0000-000055400000}"/>
    <cellStyle name="Total 9 4 8" xfId="44311" xr:uid="{00000000-0005-0000-0000-000056400000}"/>
    <cellStyle name="Total 9 4 8 2" xfId="44312" xr:uid="{00000000-0005-0000-0000-000057400000}"/>
    <cellStyle name="Total 9 4 8 3" xfId="44313" xr:uid="{00000000-0005-0000-0000-000058400000}"/>
    <cellStyle name="Total 9 4 9" xfId="44314" xr:uid="{00000000-0005-0000-0000-000059400000}"/>
    <cellStyle name="Total 9 4 9 2" xfId="44315" xr:uid="{00000000-0005-0000-0000-00005A400000}"/>
    <cellStyle name="Total 9 4 9 3" xfId="44316" xr:uid="{00000000-0005-0000-0000-00005B400000}"/>
    <cellStyle name="Total 9 5" xfId="44317" xr:uid="{00000000-0005-0000-0000-00005C400000}"/>
    <cellStyle name="Total 9 5 10" xfId="44318" xr:uid="{00000000-0005-0000-0000-00005D400000}"/>
    <cellStyle name="Total 9 5 10 2" xfId="44319" xr:uid="{00000000-0005-0000-0000-00005E400000}"/>
    <cellStyle name="Total 9 5 10 3" xfId="44320" xr:uid="{00000000-0005-0000-0000-00005F400000}"/>
    <cellStyle name="Total 9 5 11" xfId="44321" xr:uid="{00000000-0005-0000-0000-000060400000}"/>
    <cellStyle name="Total 9 5 11 2" xfId="44322" xr:uid="{00000000-0005-0000-0000-000061400000}"/>
    <cellStyle name="Total 9 5 11 3" xfId="44323" xr:uid="{00000000-0005-0000-0000-000062400000}"/>
    <cellStyle name="Total 9 5 12" xfId="44324" xr:uid="{00000000-0005-0000-0000-000063400000}"/>
    <cellStyle name="Total 9 5 12 2" xfId="44325" xr:uid="{00000000-0005-0000-0000-000064400000}"/>
    <cellStyle name="Total 9 5 12 3" xfId="44326" xr:uid="{00000000-0005-0000-0000-000065400000}"/>
    <cellStyle name="Total 9 5 13" xfId="44327" xr:uid="{00000000-0005-0000-0000-000066400000}"/>
    <cellStyle name="Total 9 5 13 2" xfId="44328" xr:uid="{00000000-0005-0000-0000-000067400000}"/>
    <cellStyle name="Total 9 5 13 3" xfId="44329" xr:uid="{00000000-0005-0000-0000-000068400000}"/>
    <cellStyle name="Total 9 5 14" xfId="44330" xr:uid="{00000000-0005-0000-0000-000069400000}"/>
    <cellStyle name="Total 9 5 14 2" xfId="44331" xr:uid="{00000000-0005-0000-0000-00006A400000}"/>
    <cellStyle name="Total 9 5 14 3" xfId="44332" xr:uid="{00000000-0005-0000-0000-00006B400000}"/>
    <cellStyle name="Total 9 5 15" xfId="44333" xr:uid="{00000000-0005-0000-0000-00006C400000}"/>
    <cellStyle name="Total 9 5 15 2" xfId="44334" xr:uid="{00000000-0005-0000-0000-00006D400000}"/>
    <cellStyle name="Total 9 5 15 3" xfId="44335" xr:uid="{00000000-0005-0000-0000-00006E400000}"/>
    <cellStyle name="Total 9 5 16" xfId="44336" xr:uid="{00000000-0005-0000-0000-00006F400000}"/>
    <cellStyle name="Total 9 5 16 2" xfId="44337" xr:uid="{00000000-0005-0000-0000-000070400000}"/>
    <cellStyle name="Total 9 5 16 3" xfId="44338" xr:uid="{00000000-0005-0000-0000-000071400000}"/>
    <cellStyle name="Total 9 5 17" xfId="44339" xr:uid="{00000000-0005-0000-0000-000072400000}"/>
    <cellStyle name="Total 9 5 17 2" xfId="44340" xr:uid="{00000000-0005-0000-0000-000073400000}"/>
    <cellStyle name="Total 9 5 17 3" xfId="44341" xr:uid="{00000000-0005-0000-0000-000074400000}"/>
    <cellStyle name="Total 9 5 18" xfId="44342" xr:uid="{00000000-0005-0000-0000-000075400000}"/>
    <cellStyle name="Total 9 5 2" xfId="44343" xr:uid="{00000000-0005-0000-0000-000076400000}"/>
    <cellStyle name="Total 9 5 2 2" xfId="44344" xr:uid="{00000000-0005-0000-0000-000077400000}"/>
    <cellStyle name="Total 9 5 2 3" xfId="44345" xr:uid="{00000000-0005-0000-0000-000078400000}"/>
    <cellStyle name="Total 9 5 3" xfId="44346" xr:uid="{00000000-0005-0000-0000-000079400000}"/>
    <cellStyle name="Total 9 5 3 2" xfId="44347" xr:uid="{00000000-0005-0000-0000-00007A400000}"/>
    <cellStyle name="Total 9 5 3 3" xfId="44348" xr:uid="{00000000-0005-0000-0000-00007B400000}"/>
    <cellStyle name="Total 9 5 4" xfId="44349" xr:uid="{00000000-0005-0000-0000-00007C400000}"/>
    <cellStyle name="Total 9 5 4 2" xfId="44350" xr:uid="{00000000-0005-0000-0000-00007D400000}"/>
    <cellStyle name="Total 9 5 4 3" xfId="44351" xr:uid="{00000000-0005-0000-0000-00007E400000}"/>
    <cellStyle name="Total 9 5 5" xfId="44352" xr:uid="{00000000-0005-0000-0000-00007F400000}"/>
    <cellStyle name="Total 9 5 5 2" xfId="44353" xr:uid="{00000000-0005-0000-0000-000080400000}"/>
    <cellStyle name="Total 9 5 5 3" xfId="44354" xr:uid="{00000000-0005-0000-0000-000081400000}"/>
    <cellStyle name="Total 9 5 6" xfId="44355" xr:uid="{00000000-0005-0000-0000-000082400000}"/>
    <cellStyle name="Total 9 5 6 2" xfId="44356" xr:uid="{00000000-0005-0000-0000-000083400000}"/>
    <cellStyle name="Total 9 5 6 3" xfId="44357" xr:uid="{00000000-0005-0000-0000-000084400000}"/>
    <cellStyle name="Total 9 5 7" xfId="44358" xr:uid="{00000000-0005-0000-0000-000085400000}"/>
    <cellStyle name="Total 9 5 7 2" xfId="44359" xr:uid="{00000000-0005-0000-0000-000086400000}"/>
    <cellStyle name="Total 9 5 7 3" xfId="44360" xr:uid="{00000000-0005-0000-0000-000087400000}"/>
    <cellStyle name="Total 9 5 8" xfId="44361" xr:uid="{00000000-0005-0000-0000-000088400000}"/>
    <cellStyle name="Total 9 5 8 2" xfId="44362" xr:uid="{00000000-0005-0000-0000-000089400000}"/>
    <cellStyle name="Total 9 5 8 3" xfId="44363" xr:uid="{00000000-0005-0000-0000-00008A400000}"/>
    <cellStyle name="Total 9 5 9" xfId="44364" xr:uid="{00000000-0005-0000-0000-00008B400000}"/>
    <cellStyle name="Total 9 5 9 2" xfId="44365" xr:uid="{00000000-0005-0000-0000-00008C400000}"/>
    <cellStyle name="Total 9 5 9 3" xfId="44366" xr:uid="{00000000-0005-0000-0000-00008D400000}"/>
    <cellStyle name="Total 9 6" xfId="44367" xr:uid="{00000000-0005-0000-0000-00008E400000}"/>
    <cellStyle name="Total 9 6 10" xfId="44368" xr:uid="{00000000-0005-0000-0000-00008F400000}"/>
    <cellStyle name="Total 9 6 10 2" xfId="44369" xr:uid="{00000000-0005-0000-0000-000090400000}"/>
    <cellStyle name="Total 9 6 10 3" xfId="44370" xr:uid="{00000000-0005-0000-0000-000091400000}"/>
    <cellStyle name="Total 9 6 11" xfId="44371" xr:uid="{00000000-0005-0000-0000-000092400000}"/>
    <cellStyle name="Total 9 6 11 2" xfId="44372" xr:uid="{00000000-0005-0000-0000-000093400000}"/>
    <cellStyle name="Total 9 6 11 3" xfId="44373" xr:uid="{00000000-0005-0000-0000-000094400000}"/>
    <cellStyle name="Total 9 6 12" xfId="44374" xr:uid="{00000000-0005-0000-0000-000095400000}"/>
    <cellStyle name="Total 9 6 12 2" xfId="44375" xr:uid="{00000000-0005-0000-0000-000096400000}"/>
    <cellStyle name="Total 9 6 12 3" xfId="44376" xr:uid="{00000000-0005-0000-0000-000097400000}"/>
    <cellStyle name="Total 9 6 13" xfId="44377" xr:uid="{00000000-0005-0000-0000-000098400000}"/>
    <cellStyle name="Total 9 6 13 2" xfId="44378" xr:uid="{00000000-0005-0000-0000-000099400000}"/>
    <cellStyle name="Total 9 6 13 3" xfId="44379" xr:uid="{00000000-0005-0000-0000-00009A400000}"/>
    <cellStyle name="Total 9 6 14" xfId="44380" xr:uid="{00000000-0005-0000-0000-00009B400000}"/>
    <cellStyle name="Total 9 6 14 2" xfId="44381" xr:uid="{00000000-0005-0000-0000-00009C400000}"/>
    <cellStyle name="Total 9 6 14 3" xfId="44382" xr:uid="{00000000-0005-0000-0000-00009D400000}"/>
    <cellStyle name="Total 9 6 15" xfId="44383" xr:uid="{00000000-0005-0000-0000-00009E400000}"/>
    <cellStyle name="Total 9 6 15 2" xfId="44384" xr:uid="{00000000-0005-0000-0000-00009F400000}"/>
    <cellStyle name="Total 9 6 15 3" xfId="44385" xr:uid="{00000000-0005-0000-0000-0000A0400000}"/>
    <cellStyle name="Total 9 6 16" xfId="44386" xr:uid="{00000000-0005-0000-0000-0000A1400000}"/>
    <cellStyle name="Total 9 6 16 2" xfId="44387" xr:uid="{00000000-0005-0000-0000-0000A2400000}"/>
    <cellStyle name="Total 9 6 16 3" xfId="44388" xr:uid="{00000000-0005-0000-0000-0000A3400000}"/>
    <cellStyle name="Total 9 6 17" xfId="44389" xr:uid="{00000000-0005-0000-0000-0000A4400000}"/>
    <cellStyle name="Total 9 6 17 2" xfId="44390" xr:uid="{00000000-0005-0000-0000-0000A5400000}"/>
    <cellStyle name="Total 9 6 17 3" xfId="44391" xr:uid="{00000000-0005-0000-0000-0000A6400000}"/>
    <cellStyle name="Total 9 6 18" xfId="44392" xr:uid="{00000000-0005-0000-0000-0000A7400000}"/>
    <cellStyle name="Total 9 6 2" xfId="44393" xr:uid="{00000000-0005-0000-0000-0000A8400000}"/>
    <cellStyle name="Total 9 6 2 2" xfId="44394" xr:uid="{00000000-0005-0000-0000-0000A9400000}"/>
    <cellStyle name="Total 9 6 2 3" xfId="44395" xr:uid="{00000000-0005-0000-0000-0000AA400000}"/>
    <cellStyle name="Total 9 6 3" xfId="44396" xr:uid="{00000000-0005-0000-0000-0000AB400000}"/>
    <cellStyle name="Total 9 6 3 2" xfId="44397" xr:uid="{00000000-0005-0000-0000-0000AC400000}"/>
    <cellStyle name="Total 9 6 3 3" xfId="44398" xr:uid="{00000000-0005-0000-0000-0000AD400000}"/>
    <cellStyle name="Total 9 6 4" xfId="44399" xr:uid="{00000000-0005-0000-0000-0000AE400000}"/>
    <cellStyle name="Total 9 6 4 2" xfId="44400" xr:uid="{00000000-0005-0000-0000-0000AF400000}"/>
    <cellStyle name="Total 9 6 4 3" xfId="44401" xr:uid="{00000000-0005-0000-0000-0000B0400000}"/>
    <cellStyle name="Total 9 6 5" xfId="44402" xr:uid="{00000000-0005-0000-0000-0000B1400000}"/>
    <cellStyle name="Total 9 6 5 2" xfId="44403" xr:uid="{00000000-0005-0000-0000-0000B2400000}"/>
    <cellStyle name="Total 9 6 5 3" xfId="44404" xr:uid="{00000000-0005-0000-0000-0000B3400000}"/>
    <cellStyle name="Total 9 6 6" xfId="44405" xr:uid="{00000000-0005-0000-0000-0000B4400000}"/>
    <cellStyle name="Total 9 6 6 2" xfId="44406" xr:uid="{00000000-0005-0000-0000-0000B5400000}"/>
    <cellStyle name="Total 9 6 6 3" xfId="44407" xr:uid="{00000000-0005-0000-0000-0000B6400000}"/>
    <cellStyle name="Total 9 6 7" xfId="44408" xr:uid="{00000000-0005-0000-0000-0000B7400000}"/>
    <cellStyle name="Total 9 6 7 2" xfId="44409" xr:uid="{00000000-0005-0000-0000-0000B8400000}"/>
    <cellStyle name="Total 9 6 7 3" xfId="44410" xr:uid="{00000000-0005-0000-0000-0000B9400000}"/>
    <cellStyle name="Total 9 6 8" xfId="44411" xr:uid="{00000000-0005-0000-0000-0000BA400000}"/>
    <cellStyle name="Total 9 6 8 2" xfId="44412" xr:uid="{00000000-0005-0000-0000-0000BB400000}"/>
    <cellStyle name="Total 9 6 8 3" xfId="44413" xr:uid="{00000000-0005-0000-0000-0000BC400000}"/>
    <cellStyle name="Total 9 6 9" xfId="44414" xr:uid="{00000000-0005-0000-0000-0000BD400000}"/>
    <cellStyle name="Total 9 6 9 2" xfId="44415" xr:uid="{00000000-0005-0000-0000-0000BE400000}"/>
    <cellStyle name="Total 9 6 9 3" xfId="44416" xr:uid="{00000000-0005-0000-0000-0000BF400000}"/>
    <cellStyle name="Total 9 7" xfId="44417" xr:uid="{00000000-0005-0000-0000-0000C0400000}"/>
    <cellStyle name="Total 9 7 10" xfId="44418" xr:uid="{00000000-0005-0000-0000-0000C1400000}"/>
    <cellStyle name="Total 9 7 10 2" xfId="44419" xr:uid="{00000000-0005-0000-0000-0000C2400000}"/>
    <cellStyle name="Total 9 7 10 3" xfId="44420" xr:uid="{00000000-0005-0000-0000-0000C3400000}"/>
    <cellStyle name="Total 9 7 11" xfId="44421" xr:uid="{00000000-0005-0000-0000-0000C4400000}"/>
    <cellStyle name="Total 9 7 11 2" xfId="44422" xr:uid="{00000000-0005-0000-0000-0000C5400000}"/>
    <cellStyle name="Total 9 7 11 3" xfId="44423" xr:uid="{00000000-0005-0000-0000-0000C6400000}"/>
    <cellStyle name="Total 9 7 12" xfId="44424" xr:uid="{00000000-0005-0000-0000-0000C7400000}"/>
    <cellStyle name="Total 9 7 12 2" xfId="44425" xr:uid="{00000000-0005-0000-0000-0000C8400000}"/>
    <cellStyle name="Total 9 7 12 3" xfId="44426" xr:uid="{00000000-0005-0000-0000-0000C9400000}"/>
    <cellStyle name="Total 9 7 13" xfId="44427" xr:uid="{00000000-0005-0000-0000-0000CA400000}"/>
    <cellStyle name="Total 9 7 13 2" xfId="44428" xr:uid="{00000000-0005-0000-0000-0000CB400000}"/>
    <cellStyle name="Total 9 7 13 3" xfId="44429" xr:uid="{00000000-0005-0000-0000-0000CC400000}"/>
    <cellStyle name="Total 9 7 14" xfId="44430" xr:uid="{00000000-0005-0000-0000-0000CD400000}"/>
    <cellStyle name="Total 9 7 14 2" xfId="44431" xr:uid="{00000000-0005-0000-0000-0000CE400000}"/>
    <cellStyle name="Total 9 7 14 3" xfId="44432" xr:uid="{00000000-0005-0000-0000-0000CF400000}"/>
    <cellStyle name="Total 9 7 15" xfId="44433" xr:uid="{00000000-0005-0000-0000-0000D0400000}"/>
    <cellStyle name="Total 9 7 15 2" xfId="44434" xr:uid="{00000000-0005-0000-0000-0000D1400000}"/>
    <cellStyle name="Total 9 7 15 3" xfId="44435" xr:uid="{00000000-0005-0000-0000-0000D2400000}"/>
    <cellStyle name="Total 9 7 16" xfId="44436" xr:uid="{00000000-0005-0000-0000-0000D3400000}"/>
    <cellStyle name="Total 9 7 16 2" xfId="44437" xr:uid="{00000000-0005-0000-0000-0000D4400000}"/>
    <cellStyle name="Total 9 7 16 3" xfId="44438" xr:uid="{00000000-0005-0000-0000-0000D5400000}"/>
    <cellStyle name="Total 9 7 17" xfId="44439" xr:uid="{00000000-0005-0000-0000-0000D6400000}"/>
    <cellStyle name="Total 9 7 17 2" xfId="44440" xr:uid="{00000000-0005-0000-0000-0000D7400000}"/>
    <cellStyle name="Total 9 7 17 3" xfId="44441" xr:uid="{00000000-0005-0000-0000-0000D8400000}"/>
    <cellStyle name="Total 9 7 18" xfId="44442" xr:uid="{00000000-0005-0000-0000-0000D9400000}"/>
    <cellStyle name="Total 9 7 2" xfId="44443" xr:uid="{00000000-0005-0000-0000-0000DA400000}"/>
    <cellStyle name="Total 9 7 2 2" xfId="44444" xr:uid="{00000000-0005-0000-0000-0000DB400000}"/>
    <cellStyle name="Total 9 7 2 3" xfId="44445" xr:uid="{00000000-0005-0000-0000-0000DC400000}"/>
    <cellStyle name="Total 9 7 3" xfId="44446" xr:uid="{00000000-0005-0000-0000-0000DD400000}"/>
    <cellStyle name="Total 9 7 3 2" xfId="44447" xr:uid="{00000000-0005-0000-0000-0000DE400000}"/>
    <cellStyle name="Total 9 7 3 3" xfId="44448" xr:uid="{00000000-0005-0000-0000-0000DF400000}"/>
    <cellStyle name="Total 9 7 4" xfId="44449" xr:uid="{00000000-0005-0000-0000-0000E0400000}"/>
    <cellStyle name="Total 9 7 4 2" xfId="44450" xr:uid="{00000000-0005-0000-0000-0000E1400000}"/>
    <cellStyle name="Total 9 7 4 3" xfId="44451" xr:uid="{00000000-0005-0000-0000-0000E2400000}"/>
    <cellStyle name="Total 9 7 5" xfId="44452" xr:uid="{00000000-0005-0000-0000-0000E3400000}"/>
    <cellStyle name="Total 9 7 5 2" xfId="44453" xr:uid="{00000000-0005-0000-0000-0000E4400000}"/>
    <cellStyle name="Total 9 7 5 3" xfId="44454" xr:uid="{00000000-0005-0000-0000-0000E5400000}"/>
    <cellStyle name="Total 9 7 6" xfId="44455" xr:uid="{00000000-0005-0000-0000-0000E6400000}"/>
    <cellStyle name="Total 9 7 6 2" xfId="44456" xr:uid="{00000000-0005-0000-0000-0000E7400000}"/>
    <cellStyle name="Total 9 7 6 3" xfId="44457" xr:uid="{00000000-0005-0000-0000-0000E8400000}"/>
    <cellStyle name="Total 9 7 7" xfId="44458" xr:uid="{00000000-0005-0000-0000-0000E9400000}"/>
    <cellStyle name="Total 9 7 7 2" xfId="44459" xr:uid="{00000000-0005-0000-0000-0000EA400000}"/>
    <cellStyle name="Total 9 7 7 3" xfId="44460" xr:uid="{00000000-0005-0000-0000-0000EB400000}"/>
    <cellStyle name="Total 9 7 8" xfId="44461" xr:uid="{00000000-0005-0000-0000-0000EC400000}"/>
    <cellStyle name="Total 9 7 8 2" xfId="44462" xr:uid="{00000000-0005-0000-0000-0000ED400000}"/>
    <cellStyle name="Total 9 7 8 3" xfId="44463" xr:uid="{00000000-0005-0000-0000-0000EE400000}"/>
    <cellStyle name="Total 9 7 9" xfId="44464" xr:uid="{00000000-0005-0000-0000-0000EF400000}"/>
    <cellStyle name="Total 9 7 9 2" xfId="44465" xr:uid="{00000000-0005-0000-0000-0000F0400000}"/>
    <cellStyle name="Total 9 7 9 3" xfId="44466" xr:uid="{00000000-0005-0000-0000-0000F1400000}"/>
    <cellStyle name="Total 9 8" xfId="44467" xr:uid="{00000000-0005-0000-0000-0000F2400000}"/>
    <cellStyle name="Total 9 8 10" xfId="44468" xr:uid="{00000000-0005-0000-0000-0000F3400000}"/>
    <cellStyle name="Total 9 8 10 2" xfId="44469" xr:uid="{00000000-0005-0000-0000-0000F4400000}"/>
    <cellStyle name="Total 9 8 10 3" xfId="44470" xr:uid="{00000000-0005-0000-0000-0000F5400000}"/>
    <cellStyle name="Total 9 8 11" xfId="44471" xr:uid="{00000000-0005-0000-0000-0000F6400000}"/>
    <cellStyle name="Total 9 8 11 2" xfId="44472" xr:uid="{00000000-0005-0000-0000-0000F7400000}"/>
    <cellStyle name="Total 9 8 11 3" xfId="44473" xr:uid="{00000000-0005-0000-0000-0000F8400000}"/>
    <cellStyle name="Total 9 8 12" xfId="44474" xr:uid="{00000000-0005-0000-0000-0000F9400000}"/>
    <cellStyle name="Total 9 8 12 2" xfId="44475" xr:uid="{00000000-0005-0000-0000-0000FA400000}"/>
    <cellStyle name="Total 9 8 12 3" xfId="44476" xr:uid="{00000000-0005-0000-0000-0000FB400000}"/>
    <cellStyle name="Total 9 8 13" xfId="44477" xr:uid="{00000000-0005-0000-0000-0000FC400000}"/>
    <cellStyle name="Total 9 8 13 2" xfId="44478" xr:uid="{00000000-0005-0000-0000-0000FD400000}"/>
    <cellStyle name="Total 9 8 13 3" xfId="44479" xr:uid="{00000000-0005-0000-0000-0000FE400000}"/>
    <cellStyle name="Total 9 8 14" xfId="44480" xr:uid="{00000000-0005-0000-0000-0000FF400000}"/>
    <cellStyle name="Total 9 8 14 2" xfId="44481" xr:uid="{00000000-0005-0000-0000-000000410000}"/>
    <cellStyle name="Total 9 8 14 3" xfId="44482" xr:uid="{00000000-0005-0000-0000-000001410000}"/>
    <cellStyle name="Total 9 8 15" xfId="44483" xr:uid="{00000000-0005-0000-0000-000002410000}"/>
    <cellStyle name="Total 9 8 15 2" xfId="44484" xr:uid="{00000000-0005-0000-0000-000003410000}"/>
    <cellStyle name="Total 9 8 15 3" xfId="44485" xr:uid="{00000000-0005-0000-0000-000004410000}"/>
    <cellStyle name="Total 9 8 16" xfId="44486" xr:uid="{00000000-0005-0000-0000-000005410000}"/>
    <cellStyle name="Total 9 8 16 2" xfId="44487" xr:uid="{00000000-0005-0000-0000-000006410000}"/>
    <cellStyle name="Total 9 8 16 3" xfId="44488" xr:uid="{00000000-0005-0000-0000-000007410000}"/>
    <cellStyle name="Total 9 8 17" xfId="44489" xr:uid="{00000000-0005-0000-0000-000008410000}"/>
    <cellStyle name="Total 9 8 17 2" xfId="44490" xr:uid="{00000000-0005-0000-0000-000009410000}"/>
    <cellStyle name="Total 9 8 17 3" xfId="44491" xr:uid="{00000000-0005-0000-0000-00000A410000}"/>
    <cellStyle name="Total 9 8 18" xfId="44492" xr:uid="{00000000-0005-0000-0000-00000B410000}"/>
    <cellStyle name="Total 9 8 2" xfId="44493" xr:uid="{00000000-0005-0000-0000-00000C410000}"/>
    <cellStyle name="Total 9 8 2 2" xfId="44494" xr:uid="{00000000-0005-0000-0000-00000D410000}"/>
    <cellStyle name="Total 9 8 2 3" xfId="44495" xr:uid="{00000000-0005-0000-0000-00000E410000}"/>
    <cellStyle name="Total 9 8 3" xfId="44496" xr:uid="{00000000-0005-0000-0000-00000F410000}"/>
    <cellStyle name="Total 9 8 3 2" xfId="44497" xr:uid="{00000000-0005-0000-0000-000010410000}"/>
    <cellStyle name="Total 9 8 3 3" xfId="44498" xr:uid="{00000000-0005-0000-0000-000011410000}"/>
    <cellStyle name="Total 9 8 4" xfId="44499" xr:uid="{00000000-0005-0000-0000-000012410000}"/>
    <cellStyle name="Total 9 8 4 2" xfId="44500" xr:uid="{00000000-0005-0000-0000-000013410000}"/>
    <cellStyle name="Total 9 8 4 3" xfId="44501" xr:uid="{00000000-0005-0000-0000-000014410000}"/>
    <cellStyle name="Total 9 8 5" xfId="44502" xr:uid="{00000000-0005-0000-0000-000015410000}"/>
    <cellStyle name="Total 9 8 5 2" xfId="44503" xr:uid="{00000000-0005-0000-0000-000016410000}"/>
    <cellStyle name="Total 9 8 5 3" xfId="44504" xr:uid="{00000000-0005-0000-0000-000017410000}"/>
    <cellStyle name="Total 9 8 6" xfId="44505" xr:uid="{00000000-0005-0000-0000-000018410000}"/>
    <cellStyle name="Total 9 8 6 2" xfId="44506" xr:uid="{00000000-0005-0000-0000-000019410000}"/>
    <cellStyle name="Total 9 8 6 3" xfId="44507" xr:uid="{00000000-0005-0000-0000-00001A410000}"/>
    <cellStyle name="Total 9 8 7" xfId="44508" xr:uid="{00000000-0005-0000-0000-00001B410000}"/>
    <cellStyle name="Total 9 8 7 2" xfId="44509" xr:uid="{00000000-0005-0000-0000-00001C410000}"/>
    <cellStyle name="Total 9 8 7 3" xfId="44510" xr:uid="{00000000-0005-0000-0000-00001D410000}"/>
    <cellStyle name="Total 9 8 8" xfId="44511" xr:uid="{00000000-0005-0000-0000-00001E410000}"/>
    <cellStyle name="Total 9 8 8 2" xfId="44512" xr:uid="{00000000-0005-0000-0000-00001F410000}"/>
    <cellStyle name="Total 9 8 8 3" xfId="44513" xr:uid="{00000000-0005-0000-0000-000020410000}"/>
    <cellStyle name="Total 9 8 9" xfId="44514" xr:uid="{00000000-0005-0000-0000-000021410000}"/>
    <cellStyle name="Total 9 8 9 2" xfId="44515" xr:uid="{00000000-0005-0000-0000-000022410000}"/>
    <cellStyle name="Total 9 8 9 3" xfId="44516" xr:uid="{00000000-0005-0000-0000-000023410000}"/>
    <cellStyle name="Total 9 9" xfId="44517" xr:uid="{00000000-0005-0000-0000-000024410000}"/>
    <cellStyle name="Total 9 9 10" xfId="44518" xr:uid="{00000000-0005-0000-0000-000025410000}"/>
    <cellStyle name="Total 9 9 10 2" xfId="44519" xr:uid="{00000000-0005-0000-0000-000026410000}"/>
    <cellStyle name="Total 9 9 10 3" xfId="44520" xr:uid="{00000000-0005-0000-0000-000027410000}"/>
    <cellStyle name="Total 9 9 11" xfId="44521" xr:uid="{00000000-0005-0000-0000-000028410000}"/>
    <cellStyle name="Total 9 9 11 2" xfId="44522" xr:uid="{00000000-0005-0000-0000-000029410000}"/>
    <cellStyle name="Total 9 9 11 3" xfId="44523" xr:uid="{00000000-0005-0000-0000-00002A410000}"/>
    <cellStyle name="Total 9 9 12" xfId="44524" xr:uid="{00000000-0005-0000-0000-00002B410000}"/>
    <cellStyle name="Total 9 9 12 2" xfId="44525" xr:uid="{00000000-0005-0000-0000-00002C410000}"/>
    <cellStyle name="Total 9 9 12 3" xfId="44526" xr:uid="{00000000-0005-0000-0000-00002D410000}"/>
    <cellStyle name="Total 9 9 13" xfId="44527" xr:uid="{00000000-0005-0000-0000-00002E410000}"/>
    <cellStyle name="Total 9 9 13 2" xfId="44528" xr:uid="{00000000-0005-0000-0000-00002F410000}"/>
    <cellStyle name="Total 9 9 13 3" xfId="44529" xr:uid="{00000000-0005-0000-0000-000030410000}"/>
    <cellStyle name="Total 9 9 14" xfId="44530" xr:uid="{00000000-0005-0000-0000-000031410000}"/>
    <cellStyle name="Total 9 9 14 2" xfId="44531" xr:uid="{00000000-0005-0000-0000-000032410000}"/>
    <cellStyle name="Total 9 9 14 3" xfId="44532" xr:uid="{00000000-0005-0000-0000-000033410000}"/>
    <cellStyle name="Total 9 9 15" xfId="44533" xr:uid="{00000000-0005-0000-0000-000034410000}"/>
    <cellStyle name="Total 9 9 15 2" xfId="44534" xr:uid="{00000000-0005-0000-0000-000035410000}"/>
    <cellStyle name="Total 9 9 15 3" xfId="44535" xr:uid="{00000000-0005-0000-0000-000036410000}"/>
    <cellStyle name="Total 9 9 16" xfId="44536" xr:uid="{00000000-0005-0000-0000-000037410000}"/>
    <cellStyle name="Total 9 9 16 2" xfId="44537" xr:uid="{00000000-0005-0000-0000-000038410000}"/>
    <cellStyle name="Total 9 9 16 3" xfId="44538" xr:uid="{00000000-0005-0000-0000-000039410000}"/>
    <cellStyle name="Total 9 9 17" xfId="44539" xr:uid="{00000000-0005-0000-0000-00003A410000}"/>
    <cellStyle name="Total 9 9 17 2" xfId="44540" xr:uid="{00000000-0005-0000-0000-00003B410000}"/>
    <cellStyle name="Total 9 9 17 3" xfId="44541" xr:uid="{00000000-0005-0000-0000-00003C410000}"/>
    <cellStyle name="Total 9 9 18" xfId="44542" xr:uid="{00000000-0005-0000-0000-00003D410000}"/>
    <cellStyle name="Total 9 9 2" xfId="44543" xr:uid="{00000000-0005-0000-0000-00003E410000}"/>
    <cellStyle name="Total 9 9 2 2" xfId="44544" xr:uid="{00000000-0005-0000-0000-00003F410000}"/>
    <cellStyle name="Total 9 9 2 3" xfId="44545" xr:uid="{00000000-0005-0000-0000-000040410000}"/>
    <cellStyle name="Total 9 9 3" xfId="44546" xr:uid="{00000000-0005-0000-0000-000041410000}"/>
    <cellStyle name="Total 9 9 3 2" xfId="44547" xr:uid="{00000000-0005-0000-0000-000042410000}"/>
    <cellStyle name="Total 9 9 3 3" xfId="44548" xr:uid="{00000000-0005-0000-0000-000043410000}"/>
    <cellStyle name="Total 9 9 4" xfId="44549" xr:uid="{00000000-0005-0000-0000-000044410000}"/>
    <cellStyle name="Total 9 9 4 2" xfId="44550" xr:uid="{00000000-0005-0000-0000-000045410000}"/>
    <cellStyle name="Total 9 9 4 3" xfId="44551" xr:uid="{00000000-0005-0000-0000-000046410000}"/>
    <cellStyle name="Total 9 9 5" xfId="44552" xr:uid="{00000000-0005-0000-0000-000047410000}"/>
    <cellStyle name="Total 9 9 5 2" xfId="44553" xr:uid="{00000000-0005-0000-0000-000048410000}"/>
    <cellStyle name="Total 9 9 5 3" xfId="44554" xr:uid="{00000000-0005-0000-0000-000049410000}"/>
    <cellStyle name="Total 9 9 6" xfId="44555" xr:uid="{00000000-0005-0000-0000-00004A410000}"/>
    <cellStyle name="Total 9 9 6 2" xfId="44556" xr:uid="{00000000-0005-0000-0000-00004B410000}"/>
    <cellStyle name="Total 9 9 6 3" xfId="44557" xr:uid="{00000000-0005-0000-0000-00004C410000}"/>
    <cellStyle name="Total 9 9 7" xfId="44558" xr:uid="{00000000-0005-0000-0000-00004D410000}"/>
    <cellStyle name="Total 9 9 7 2" xfId="44559" xr:uid="{00000000-0005-0000-0000-00004E410000}"/>
    <cellStyle name="Total 9 9 7 3" xfId="44560" xr:uid="{00000000-0005-0000-0000-00004F410000}"/>
    <cellStyle name="Total 9 9 8" xfId="44561" xr:uid="{00000000-0005-0000-0000-000050410000}"/>
    <cellStyle name="Total 9 9 8 2" xfId="44562" xr:uid="{00000000-0005-0000-0000-000051410000}"/>
    <cellStyle name="Total 9 9 8 3" xfId="44563" xr:uid="{00000000-0005-0000-0000-000052410000}"/>
    <cellStyle name="Total 9 9 9" xfId="44564" xr:uid="{00000000-0005-0000-0000-000053410000}"/>
    <cellStyle name="Total 9 9 9 2" xfId="44565" xr:uid="{00000000-0005-0000-0000-000054410000}"/>
    <cellStyle name="Total 9 9 9 3" xfId="44566" xr:uid="{00000000-0005-0000-0000-000055410000}"/>
    <cellStyle name="Total_091026-06-013" xfId="8899" xr:uid="{00000000-0005-0000-0000-000056410000}"/>
    <cellStyle name="Total1" xfId="4454" xr:uid="{00000000-0005-0000-0000-000057410000}"/>
    <cellStyle name="Total2" xfId="4455" xr:uid="{00000000-0005-0000-0000-000058410000}"/>
    <cellStyle name="Total3" xfId="4456" xr:uid="{00000000-0005-0000-0000-000059410000}"/>
    <cellStyle name="Total4" xfId="4457" xr:uid="{00000000-0005-0000-0000-00005A410000}"/>
    <cellStyle name="Total5" xfId="4458" xr:uid="{00000000-0005-0000-0000-00005B410000}"/>
    <cellStyle name="Total6" xfId="4459" xr:uid="{00000000-0005-0000-0000-00005C410000}"/>
    <cellStyle name="Total7" xfId="4460" xr:uid="{00000000-0005-0000-0000-00005D410000}"/>
    <cellStyle name="Total8" xfId="4461" xr:uid="{00000000-0005-0000-0000-00005E410000}"/>
    <cellStyle name="Total9" xfId="4462" xr:uid="{00000000-0005-0000-0000-00005F410000}"/>
    <cellStyle name="TotalCurr" xfId="8900" xr:uid="{00000000-0005-0000-0000-000060410000}"/>
    <cellStyle name="TotalHdr" xfId="8901" xr:uid="{00000000-0005-0000-0000-000061410000}"/>
    <cellStyle name="TotShade" xfId="4463" xr:uid="{00000000-0005-0000-0000-000062410000}"/>
    <cellStyle name="UM" xfId="4464" xr:uid="{00000000-0005-0000-0000-000063410000}"/>
    <cellStyle name="UM 10" xfId="44567" xr:uid="{00000000-0005-0000-0000-000064410000}"/>
    <cellStyle name="UM 11" xfId="44568" xr:uid="{00000000-0005-0000-0000-000065410000}"/>
    <cellStyle name="UM 12" xfId="44569" xr:uid="{00000000-0005-0000-0000-000066410000}"/>
    <cellStyle name="UM 13" xfId="44570" xr:uid="{00000000-0005-0000-0000-000067410000}"/>
    <cellStyle name="UM 14" xfId="44571" xr:uid="{00000000-0005-0000-0000-000068410000}"/>
    <cellStyle name="UM 15" xfId="44572" xr:uid="{00000000-0005-0000-0000-000069410000}"/>
    <cellStyle name="UM 16" xfId="44573" xr:uid="{00000000-0005-0000-0000-00006A410000}"/>
    <cellStyle name="UM 17" xfId="44574" xr:uid="{00000000-0005-0000-0000-00006B410000}"/>
    <cellStyle name="UM 18" xfId="44575" xr:uid="{00000000-0005-0000-0000-00006C410000}"/>
    <cellStyle name="UM 19" xfId="44576" xr:uid="{00000000-0005-0000-0000-00006D410000}"/>
    <cellStyle name="UM 2" xfId="44577" xr:uid="{00000000-0005-0000-0000-00006E410000}"/>
    <cellStyle name="UM 20" xfId="44578" xr:uid="{00000000-0005-0000-0000-00006F410000}"/>
    <cellStyle name="UM 21" xfId="44579" xr:uid="{00000000-0005-0000-0000-000070410000}"/>
    <cellStyle name="UM 22" xfId="44580" xr:uid="{00000000-0005-0000-0000-000071410000}"/>
    <cellStyle name="UM 23" xfId="44581" xr:uid="{00000000-0005-0000-0000-000072410000}"/>
    <cellStyle name="UM 24" xfId="44582" xr:uid="{00000000-0005-0000-0000-000073410000}"/>
    <cellStyle name="UM 25" xfId="44583" xr:uid="{00000000-0005-0000-0000-000074410000}"/>
    <cellStyle name="UM 26" xfId="44584" xr:uid="{00000000-0005-0000-0000-000075410000}"/>
    <cellStyle name="UM 27" xfId="44585" xr:uid="{00000000-0005-0000-0000-000076410000}"/>
    <cellStyle name="UM 28" xfId="44586" xr:uid="{00000000-0005-0000-0000-000077410000}"/>
    <cellStyle name="UM 29" xfId="44587" xr:uid="{00000000-0005-0000-0000-000078410000}"/>
    <cellStyle name="UM 3" xfId="44588" xr:uid="{00000000-0005-0000-0000-000079410000}"/>
    <cellStyle name="UM 30" xfId="44589" xr:uid="{00000000-0005-0000-0000-00007A410000}"/>
    <cellStyle name="UM 31" xfId="44590" xr:uid="{00000000-0005-0000-0000-00007B410000}"/>
    <cellStyle name="UM 32" xfId="44591" xr:uid="{00000000-0005-0000-0000-00007C410000}"/>
    <cellStyle name="UM 33" xfId="44592" xr:uid="{00000000-0005-0000-0000-00007D410000}"/>
    <cellStyle name="UM 34" xfId="44593" xr:uid="{00000000-0005-0000-0000-00007E410000}"/>
    <cellStyle name="UM 35" xfId="44594" xr:uid="{00000000-0005-0000-0000-00007F410000}"/>
    <cellStyle name="UM 36" xfId="44595" xr:uid="{00000000-0005-0000-0000-000080410000}"/>
    <cellStyle name="UM 37" xfId="44596" xr:uid="{00000000-0005-0000-0000-000081410000}"/>
    <cellStyle name="UM 38" xfId="44597" xr:uid="{00000000-0005-0000-0000-000082410000}"/>
    <cellStyle name="UM 39" xfId="44598" xr:uid="{00000000-0005-0000-0000-000083410000}"/>
    <cellStyle name="UM 4" xfId="44599" xr:uid="{00000000-0005-0000-0000-000084410000}"/>
    <cellStyle name="UM 40" xfId="8902" xr:uid="{00000000-0005-0000-0000-000085410000}"/>
    <cellStyle name="UM 5" xfId="44600" xr:uid="{00000000-0005-0000-0000-000086410000}"/>
    <cellStyle name="UM 6" xfId="44601" xr:uid="{00000000-0005-0000-0000-000087410000}"/>
    <cellStyle name="UM 7" xfId="44602" xr:uid="{00000000-0005-0000-0000-000088410000}"/>
    <cellStyle name="UM 8" xfId="44603" xr:uid="{00000000-0005-0000-0000-000089410000}"/>
    <cellStyle name="UM 9" xfId="44604" xr:uid="{00000000-0005-0000-0000-00008A410000}"/>
    <cellStyle name="Underscore" xfId="4465" xr:uid="{00000000-0005-0000-0000-00008B410000}"/>
    <cellStyle name="W?rung [0]_Compiling Utility Macros" xfId="4466" xr:uid="{00000000-0005-0000-0000-00008C410000}"/>
    <cellStyle name="W?rung_Compiling Utility Macros" xfId="4467" xr:uid="{00000000-0005-0000-0000-00008D410000}"/>
    <cellStyle name="Warning Text" xfId="4468" xr:uid="{00000000-0005-0000-0000-00008E410000}"/>
    <cellStyle name="White" xfId="4469" xr:uid="{00000000-0005-0000-0000-00008F410000}"/>
    <cellStyle name="wrap" xfId="4470" xr:uid="{00000000-0005-0000-0000-000090410000}"/>
    <cellStyle name="Ͱ" xfId="7456" xr:uid="{00000000-0005-0000-0000-000091410000}"/>
    <cellStyle name="μU¿¡ ¿A´A CIAIÆU¸μAⓒ" xfId="4471" xr:uid="{00000000-0005-0000-0000-000092410000}"/>
    <cellStyle name="ハイパーリンク_~8004112" xfId="4472" xr:uid="{00000000-0005-0000-0000-000093410000}"/>
    <cellStyle name="|?ドE" xfId="4473" xr:uid="{00000000-0005-0000-0000-000094410000}"/>
    <cellStyle name=" 坪 l_Sheet1_Q4 (2)" xfId="2522" xr:uid="{00000000-0005-0000-0000-000095410000}"/>
    <cellStyle name="" xfId="4474" xr:uid="{00000000-0005-0000-0000-000096410000}"/>
    <cellStyle name="가.인건비" xfId="7845" xr:uid="{00000000-0005-0000-0000-000097410000}"/>
    <cellStyle name="가운데맞춤" xfId="4475" xr:uid="{00000000-0005-0000-0000-000098410000}"/>
    <cellStyle name="가제목" xfId="7147" xr:uid="{00000000-0005-0000-0000-000099410000}"/>
    <cellStyle name="강조색1 10" xfId="7846" xr:uid="{00000000-0005-0000-0000-00009A410000}"/>
    <cellStyle name="강조색1 11" xfId="7847" xr:uid="{00000000-0005-0000-0000-00009B410000}"/>
    <cellStyle name="강조색1 12" xfId="7848" xr:uid="{00000000-0005-0000-0000-00009C410000}"/>
    <cellStyle name="강조색1 13" xfId="7849" xr:uid="{00000000-0005-0000-0000-00009D410000}"/>
    <cellStyle name="강조색1 14" xfId="7850" xr:uid="{00000000-0005-0000-0000-00009E410000}"/>
    <cellStyle name="강조색1 15" xfId="7851" xr:uid="{00000000-0005-0000-0000-00009F410000}"/>
    <cellStyle name="강조색1 16" xfId="7852" xr:uid="{00000000-0005-0000-0000-0000A0410000}"/>
    <cellStyle name="강조색1 17" xfId="9944" xr:uid="{00000000-0005-0000-0000-0000A1410000}"/>
    <cellStyle name="강조색1 18" xfId="9945" xr:uid="{00000000-0005-0000-0000-0000A2410000}"/>
    <cellStyle name="강조색1 19" xfId="9946" xr:uid="{00000000-0005-0000-0000-0000A3410000}"/>
    <cellStyle name="강조색1 2" xfId="7148" xr:uid="{00000000-0005-0000-0000-0000A4410000}"/>
    <cellStyle name="강조색1 2 2" xfId="7149" xr:uid="{00000000-0005-0000-0000-0000A5410000}"/>
    <cellStyle name="강조색1 20" xfId="9947" xr:uid="{00000000-0005-0000-0000-0000A6410000}"/>
    <cellStyle name="강조색1 21" xfId="9948" xr:uid="{00000000-0005-0000-0000-0000A7410000}"/>
    <cellStyle name="강조색1 22" xfId="9949" xr:uid="{00000000-0005-0000-0000-0000A8410000}"/>
    <cellStyle name="강조색1 23" xfId="9950" xr:uid="{00000000-0005-0000-0000-0000A9410000}"/>
    <cellStyle name="강조색1 24" xfId="9951" xr:uid="{00000000-0005-0000-0000-0000AA410000}"/>
    <cellStyle name="강조색1 25" xfId="9952" xr:uid="{00000000-0005-0000-0000-0000AB410000}"/>
    <cellStyle name="강조색1 26" xfId="9953" xr:uid="{00000000-0005-0000-0000-0000AC410000}"/>
    <cellStyle name="강조색1 27" xfId="9954" xr:uid="{00000000-0005-0000-0000-0000AD410000}"/>
    <cellStyle name="강조색1 28" xfId="9955" xr:uid="{00000000-0005-0000-0000-0000AE410000}"/>
    <cellStyle name="강조색1 29" xfId="9956" xr:uid="{00000000-0005-0000-0000-0000AF410000}"/>
    <cellStyle name="강조색1 3" xfId="7150" xr:uid="{00000000-0005-0000-0000-0000B0410000}"/>
    <cellStyle name="강조색1 3 2" xfId="7151" xr:uid="{00000000-0005-0000-0000-0000B1410000}"/>
    <cellStyle name="강조색1 30" xfId="9957" xr:uid="{00000000-0005-0000-0000-0000B2410000}"/>
    <cellStyle name="강조색1 31" xfId="9958" xr:uid="{00000000-0005-0000-0000-0000B3410000}"/>
    <cellStyle name="강조색1 32" xfId="9959" xr:uid="{00000000-0005-0000-0000-0000B4410000}"/>
    <cellStyle name="강조색1 33" xfId="9960" xr:uid="{00000000-0005-0000-0000-0000B5410000}"/>
    <cellStyle name="강조색1 34" xfId="9961" xr:uid="{00000000-0005-0000-0000-0000B6410000}"/>
    <cellStyle name="강조색1 35" xfId="9962" xr:uid="{00000000-0005-0000-0000-0000B7410000}"/>
    <cellStyle name="강조색1 36" xfId="9963" xr:uid="{00000000-0005-0000-0000-0000B8410000}"/>
    <cellStyle name="강조색1 37" xfId="9964" xr:uid="{00000000-0005-0000-0000-0000B9410000}"/>
    <cellStyle name="강조색1 38" xfId="9965" xr:uid="{00000000-0005-0000-0000-0000BA410000}"/>
    <cellStyle name="강조색1 39" xfId="9966" xr:uid="{00000000-0005-0000-0000-0000BB410000}"/>
    <cellStyle name="강조색1 4" xfId="7152" xr:uid="{00000000-0005-0000-0000-0000BC410000}"/>
    <cellStyle name="강조색1 4 2" xfId="7153" xr:uid="{00000000-0005-0000-0000-0000BD410000}"/>
    <cellStyle name="강조색1 40" xfId="9967" xr:uid="{00000000-0005-0000-0000-0000BE410000}"/>
    <cellStyle name="강조색1 41" xfId="9968" xr:uid="{00000000-0005-0000-0000-0000BF410000}"/>
    <cellStyle name="강조색1 42" xfId="9969" xr:uid="{00000000-0005-0000-0000-0000C0410000}"/>
    <cellStyle name="강조색1 43" xfId="9970" xr:uid="{00000000-0005-0000-0000-0000C1410000}"/>
    <cellStyle name="강조색1 44" xfId="9971" xr:uid="{00000000-0005-0000-0000-0000C2410000}"/>
    <cellStyle name="강조색1 45" xfId="9972" xr:uid="{00000000-0005-0000-0000-0000C3410000}"/>
    <cellStyle name="강조색1 46" xfId="9973" xr:uid="{00000000-0005-0000-0000-0000C4410000}"/>
    <cellStyle name="강조색1 47" xfId="9974" xr:uid="{00000000-0005-0000-0000-0000C5410000}"/>
    <cellStyle name="강조색1 48" xfId="9975" xr:uid="{00000000-0005-0000-0000-0000C6410000}"/>
    <cellStyle name="강조색1 49" xfId="9976" xr:uid="{00000000-0005-0000-0000-0000C7410000}"/>
    <cellStyle name="강조색1 5" xfId="7154" xr:uid="{00000000-0005-0000-0000-0000C8410000}"/>
    <cellStyle name="강조색1 5 2" xfId="7155" xr:uid="{00000000-0005-0000-0000-0000C9410000}"/>
    <cellStyle name="강조색1 50" xfId="9977" xr:uid="{00000000-0005-0000-0000-0000CA410000}"/>
    <cellStyle name="강조색1 51" xfId="9978" xr:uid="{00000000-0005-0000-0000-0000CB410000}"/>
    <cellStyle name="강조색1 52" xfId="9979" xr:uid="{00000000-0005-0000-0000-0000CC410000}"/>
    <cellStyle name="강조색1 53" xfId="9980" xr:uid="{00000000-0005-0000-0000-0000CD410000}"/>
    <cellStyle name="강조색1 54" xfId="9981" xr:uid="{00000000-0005-0000-0000-0000CE410000}"/>
    <cellStyle name="강조색1 55" xfId="9982" xr:uid="{00000000-0005-0000-0000-0000CF410000}"/>
    <cellStyle name="강조색1 56" xfId="9983" xr:uid="{00000000-0005-0000-0000-0000D0410000}"/>
    <cellStyle name="강조색1 57" xfId="9984" xr:uid="{00000000-0005-0000-0000-0000D1410000}"/>
    <cellStyle name="강조색1 58" xfId="9985" xr:uid="{00000000-0005-0000-0000-0000D2410000}"/>
    <cellStyle name="강조색1 59" xfId="9986" xr:uid="{00000000-0005-0000-0000-0000D3410000}"/>
    <cellStyle name="강조색1 6" xfId="7853" xr:uid="{00000000-0005-0000-0000-0000D4410000}"/>
    <cellStyle name="강조색1 60" xfId="9987" xr:uid="{00000000-0005-0000-0000-0000D5410000}"/>
    <cellStyle name="강조색1 61" xfId="9988" xr:uid="{00000000-0005-0000-0000-0000D6410000}"/>
    <cellStyle name="강조색1 62" xfId="9989" xr:uid="{00000000-0005-0000-0000-0000D7410000}"/>
    <cellStyle name="강조색1 7" xfId="7854" xr:uid="{00000000-0005-0000-0000-0000D8410000}"/>
    <cellStyle name="강조색1 8" xfId="7855" xr:uid="{00000000-0005-0000-0000-0000D9410000}"/>
    <cellStyle name="강조색1 9" xfId="7856" xr:uid="{00000000-0005-0000-0000-0000DA410000}"/>
    <cellStyle name="강조색2 10" xfId="7857" xr:uid="{00000000-0005-0000-0000-0000DB410000}"/>
    <cellStyle name="강조색2 11" xfId="7858" xr:uid="{00000000-0005-0000-0000-0000DC410000}"/>
    <cellStyle name="강조색2 12" xfId="7859" xr:uid="{00000000-0005-0000-0000-0000DD410000}"/>
    <cellStyle name="강조색2 13" xfId="7860" xr:uid="{00000000-0005-0000-0000-0000DE410000}"/>
    <cellStyle name="강조색2 14" xfId="7861" xr:uid="{00000000-0005-0000-0000-0000DF410000}"/>
    <cellStyle name="강조색2 15" xfId="7862" xr:uid="{00000000-0005-0000-0000-0000E0410000}"/>
    <cellStyle name="강조색2 16" xfId="7863" xr:uid="{00000000-0005-0000-0000-0000E1410000}"/>
    <cellStyle name="강조색2 17" xfId="9990" xr:uid="{00000000-0005-0000-0000-0000E2410000}"/>
    <cellStyle name="강조색2 18" xfId="9991" xr:uid="{00000000-0005-0000-0000-0000E3410000}"/>
    <cellStyle name="강조색2 19" xfId="9992" xr:uid="{00000000-0005-0000-0000-0000E4410000}"/>
    <cellStyle name="강조색2 2" xfId="7156" xr:uid="{00000000-0005-0000-0000-0000E5410000}"/>
    <cellStyle name="강조색2 2 2" xfId="7157" xr:uid="{00000000-0005-0000-0000-0000E6410000}"/>
    <cellStyle name="강조색2 20" xfId="9993" xr:uid="{00000000-0005-0000-0000-0000E7410000}"/>
    <cellStyle name="강조색2 21" xfId="9994" xr:uid="{00000000-0005-0000-0000-0000E8410000}"/>
    <cellStyle name="강조색2 22" xfId="9995" xr:uid="{00000000-0005-0000-0000-0000E9410000}"/>
    <cellStyle name="강조색2 23" xfId="9996" xr:uid="{00000000-0005-0000-0000-0000EA410000}"/>
    <cellStyle name="강조색2 24" xfId="9997" xr:uid="{00000000-0005-0000-0000-0000EB410000}"/>
    <cellStyle name="강조색2 25" xfId="9998" xr:uid="{00000000-0005-0000-0000-0000EC410000}"/>
    <cellStyle name="강조색2 26" xfId="9999" xr:uid="{00000000-0005-0000-0000-0000ED410000}"/>
    <cellStyle name="강조색2 27" xfId="10000" xr:uid="{00000000-0005-0000-0000-0000EE410000}"/>
    <cellStyle name="강조색2 28" xfId="10001" xr:uid="{00000000-0005-0000-0000-0000EF410000}"/>
    <cellStyle name="강조색2 29" xfId="10002" xr:uid="{00000000-0005-0000-0000-0000F0410000}"/>
    <cellStyle name="강조색2 3" xfId="7158" xr:uid="{00000000-0005-0000-0000-0000F1410000}"/>
    <cellStyle name="강조색2 3 2" xfId="7159" xr:uid="{00000000-0005-0000-0000-0000F2410000}"/>
    <cellStyle name="강조색2 30" xfId="10003" xr:uid="{00000000-0005-0000-0000-0000F3410000}"/>
    <cellStyle name="강조색2 31" xfId="10004" xr:uid="{00000000-0005-0000-0000-0000F4410000}"/>
    <cellStyle name="강조색2 32" xfId="10005" xr:uid="{00000000-0005-0000-0000-0000F5410000}"/>
    <cellStyle name="강조색2 33" xfId="10006" xr:uid="{00000000-0005-0000-0000-0000F6410000}"/>
    <cellStyle name="강조색2 34" xfId="10007" xr:uid="{00000000-0005-0000-0000-0000F7410000}"/>
    <cellStyle name="강조색2 35" xfId="10008" xr:uid="{00000000-0005-0000-0000-0000F8410000}"/>
    <cellStyle name="강조색2 36" xfId="10009" xr:uid="{00000000-0005-0000-0000-0000F9410000}"/>
    <cellStyle name="강조색2 37" xfId="10010" xr:uid="{00000000-0005-0000-0000-0000FA410000}"/>
    <cellStyle name="강조색2 38" xfId="10011" xr:uid="{00000000-0005-0000-0000-0000FB410000}"/>
    <cellStyle name="강조색2 39" xfId="10012" xr:uid="{00000000-0005-0000-0000-0000FC410000}"/>
    <cellStyle name="강조색2 4" xfId="7160" xr:uid="{00000000-0005-0000-0000-0000FD410000}"/>
    <cellStyle name="강조색2 4 2" xfId="7161" xr:uid="{00000000-0005-0000-0000-0000FE410000}"/>
    <cellStyle name="강조색2 40" xfId="10013" xr:uid="{00000000-0005-0000-0000-0000FF410000}"/>
    <cellStyle name="강조색2 41" xfId="10014" xr:uid="{00000000-0005-0000-0000-000000420000}"/>
    <cellStyle name="강조색2 42" xfId="10015" xr:uid="{00000000-0005-0000-0000-000001420000}"/>
    <cellStyle name="강조색2 43" xfId="10016" xr:uid="{00000000-0005-0000-0000-000002420000}"/>
    <cellStyle name="강조색2 44" xfId="10017" xr:uid="{00000000-0005-0000-0000-000003420000}"/>
    <cellStyle name="강조색2 45" xfId="10018" xr:uid="{00000000-0005-0000-0000-000004420000}"/>
    <cellStyle name="강조색2 46" xfId="10019" xr:uid="{00000000-0005-0000-0000-000005420000}"/>
    <cellStyle name="강조색2 47" xfId="10020" xr:uid="{00000000-0005-0000-0000-000006420000}"/>
    <cellStyle name="강조색2 48" xfId="10021" xr:uid="{00000000-0005-0000-0000-000007420000}"/>
    <cellStyle name="강조색2 49" xfId="10022" xr:uid="{00000000-0005-0000-0000-000008420000}"/>
    <cellStyle name="강조색2 5" xfId="7162" xr:uid="{00000000-0005-0000-0000-000009420000}"/>
    <cellStyle name="강조색2 5 2" xfId="7163" xr:uid="{00000000-0005-0000-0000-00000A420000}"/>
    <cellStyle name="강조색2 50" xfId="10023" xr:uid="{00000000-0005-0000-0000-00000B420000}"/>
    <cellStyle name="강조색2 51" xfId="10024" xr:uid="{00000000-0005-0000-0000-00000C420000}"/>
    <cellStyle name="강조색2 52" xfId="10025" xr:uid="{00000000-0005-0000-0000-00000D420000}"/>
    <cellStyle name="강조색2 53" xfId="10026" xr:uid="{00000000-0005-0000-0000-00000E420000}"/>
    <cellStyle name="강조색2 54" xfId="10027" xr:uid="{00000000-0005-0000-0000-00000F420000}"/>
    <cellStyle name="강조색2 55" xfId="10028" xr:uid="{00000000-0005-0000-0000-000010420000}"/>
    <cellStyle name="강조색2 56" xfId="10029" xr:uid="{00000000-0005-0000-0000-000011420000}"/>
    <cellStyle name="강조색2 57" xfId="10030" xr:uid="{00000000-0005-0000-0000-000012420000}"/>
    <cellStyle name="강조색2 58" xfId="10031" xr:uid="{00000000-0005-0000-0000-000013420000}"/>
    <cellStyle name="강조색2 59" xfId="10032" xr:uid="{00000000-0005-0000-0000-000014420000}"/>
    <cellStyle name="강조색2 6" xfId="7864" xr:uid="{00000000-0005-0000-0000-000015420000}"/>
    <cellStyle name="강조색2 60" xfId="10033" xr:uid="{00000000-0005-0000-0000-000016420000}"/>
    <cellStyle name="강조색2 61" xfId="10034" xr:uid="{00000000-0005-0000-0000-000017420000}"/>
    <cellStyle name="강조색2 62" xfId="10035" xr:uid="{00000000-0005-0000-0000-000018420000}"/>
    <cellStyle name="강조색2 7" xfId="7865" xr:uid="{00000000-0005-0000-0000-000019420000}"/>
    <cellStyle name="강조색2 8" xfId="7866" xr:uid="{00000000-0005-0000-0000-00001A420000}"/>
    <cellStyle name="강조색2 9" xfId="7867" xr:uid="{00000000-0005-0000-0000-00001B420000}"/>
    <cellStyle name="강조색3 10" xfId="7868" xr:uid="{00000000-0005-0000-0000-00001C420000}"/>
    <cellStyle name="강조색3 11" xfId="7869" xr:uid="{00000000-0005-0000-0000-00001D420000}"/>
    <cellStyle name="강조색3 12" xfId="7870" xr:uid="{00000000-0005-0000-0000-00001E420000}"/>
    <cellStyle name="강조색3 13" xfId="7871" xr:uid="{00000000-0005-0000-0000-00001F420000}"/>
    <cellStyle name="강조색3 14" xfId="7872" xr:uid="{00000000-0005-0000-0000-000020420000}"/>
    <cellStyle name="강조색3 15" xfId="7873" xr:uid="{00000000-0005-0000-0000-000021420000}"/>
    <cellStyle name="강조색3 16" xfId="7874" xr:uid="{00000000-0005-0000-0000-000022420000}"/>
    <cellStyle name="강조색3 17" xfId="10036" xr:uid="{00000000-0005-0000-0000-000023420000}"/>
    <cellStyle name="강조색3 18" xfId="10037" xr:uid="{00000000-0005-0000-0000-000024420000}"/>
    <cellStyle name="강조색3 19" xfId="10038" xr:uid="{00000000-0005-0000-0000-000025420000}"/>
    <cellStyle name="강조색3 2" xfId="7164" xr:uid="{00000000-0005-0000-0000-000026420000}"/>
    <cellStyle name="강조색3 2 2" xfId="7165" xr:uid="{00000000-0005-0000-0000-000027420000}"/>
    <cellStyle name="강조색3 20" xfId="10039" xr:uid="{00000000-0005-0000-0000-000028420000}"/>
    <cellStyle name="강조색3 21" xfId="10040" xr:uid="{00000000-0005-0000-0000-000029420000}"/>
    <cellStyle name="강조색3 22" xfId="10041" xr:uid="{00000000-0005-0000-0000-00002A420000}"/>
    <cellStyle name="강조색3 23" xfId="10042" xr:uid="{00000000-0005-0000-0000-00002B420000}"/>
    <cellStyle name="강조색3 24" xfId="10043" xr:uid="{00000000-0005-0000-0000-00002C420000}"/>
    <cellStyle name="강조색3 25" xfId="10044" xr:uid="{00000000-0005-0000-0000-00002D420000}"/>
    <cellStyle name="강조색3 26" xfId="10045" xr:uid="{00000000-0005-0000-0000-00002E420000}"/>
    <cellStyle name="강조색3 27" xfId="10046" xr:uid="{00000000-0005-0000-0000-00002F420000}"/>
    <cellStyle name="강조색3 28" xfId="10047" xr:uid="{00000000-0005-0000-0000-000030420000}"/>
    <cellStyle name="강조색3 29" xfId="10048" xr:uid="{00000000-0005-0000-0000-000031420000}"/>
    <cellStyle name="강조색3 3" xfId="7166" xr:uid="{00000000-0005-0000-0000-000032420000}"/>
    <cellStyle name="강조색3 3 2" xfId="7167" xr:uid="{00000000-0005-0000-0000-000033420000}"/>
    <cellStyle name="강조색3 30" xfId="10049" xr:uid="{00000000-0005-0000-0000-000034420000}"/>
    <cellStyle name="강조색3 31" xfId="10050" xr:uid="{00000000-0005-0000-0000-000035420000}"/>
    <cellStyle name="강조색3 32" xfId="10051" xr:uid="{00000000-0005-0000-0000-000036420000}"/>
    <cellStyle name="강조색3 33" xfId="10052" xr:uid="{00000000-0005-0000-0000-000037420000}"/>
    <cellStyle name="강조색3 34" xfId="10053" xr:uid="{00000000-0005-0000-0000-000038420000}"/>
    <cellStyle name="강조색3 35" xfId="10054" xr:uid="{00000000-0005-0000-0000-000039420000}"/>
    <cellStyle name="강조색3 36" xfId="10055" xr:uid="{00000000-0005-0000-0000-00003A420000}"/>
    <cellStyle name="강조색3 37" xfId="10056" xr:uid="{00000000-0005-0000-0000-00003B420000}"/>
    <cellStyle name="강조색3 38" xfId="10057" xr:uid="{00000000-0005-0000-0000-00003C420000}"/>
    <cellStyle name="강조색3 39" xfId="10058" xr:uid="{00000000-0005-0000-0000-00003D420000}"/>
    <cellStyle name="강조색3 4" xfId="7168" xr:uid="{00000000-0005-0000-0000-00003E420000}"/>
    <cellStyle name="강조색3 4 2" xfId="7169" xr:uid="{00000000-0005-0000-0000-00003F420000}"/>
    <cellStyle name="강조색3 40" xfId="10059" xr:uid="{00000000-0005-0000-0000-000040420000}"/>
    <cellStyle name="강조색3 41" xfId="10060" xr:uid="{00000000-0005-0000-0000-000041420000}"/>
    <cellStyle name="강조색3 42" xfId="10061" xr:uid="{00000000-0005-0000-0000-000042420000}"/>
    <cellStyle name="강조색3 43" xfId="10062" xr:uid="{00000000-0005-0000-0000-000043420000}"/>
    <cellStyle name="강조색3 44" xfId="10063" xr:uid="{00000000-0005-0000-0000-000044420000}"/>
    <cellStyle name="강조색3 45" xfId="10064" xr:uid="{00000000-0005-0000-0000-000045420000}"/>
    <cellStyle name="강조색3 46" xfId="10065" xr:uid="{00000000-0005-0000-0000-000046420000}"/>
    <cellStyle name="강조색3 47" xfId="10066" xr:uid="{00000000-0005-0000-0000-000047420000}"/>
    <cellStyle name="강조색3 48" xfId="10067" xr:uid="{00000000-0005-0000-0000-000048420000}"/>
    <cellStyle name="강조색3 49" xfId="10068" xr:uid="{00000000-0005-0000-0000-000049420000}"/>
    <cellStyle name="강조색3 5" xfId="7170" xr:uid="{00000000-0005-0000-0000-00004A420000}"/>
    <cellStyle name="강조색3 5 2" xfId="7171" xr:uid="{00000000-0005-0000-0000-00004B420000}"/>
    <cellStyle name="강조색3 50" xfId="10069" xr:uid="{00000000-0005-0000-0000-00004C420000}"/>
    <cellStyle name="강조색3 51" xfId="10070" xr:uid="{00000000-0005-0000-0000-00004D420000}"/>
    <cellStyle name="강조색3 52" xfId="10071" xr:uid="{00000000-0005-0000-0000-00004E420000}"/>
    <cellStyle name="강조색3 53" xfId="10072" xr:uid="{00000000-0005-0000-0000-00004F420000}"/>
    <cellStyle name="강조색3 54" xfId="10073" xr:uid="{00000000-0005-0000-0000-000050420000}"/>
    <cellStyle name="강조색3 55" xfId="10074" xr:uid="{00000000-0005-0000-0000-000051420000}"/>
    <cellStyle name="강조색3 56" xfId="10075" xr:uid="{00000000-0005-0000-0000-000052420000}"/>
    <cellStyle name="강조색3 57" xfId="10076" xr:uid="{00000000-0005-0000-0000-000053420000}"/>
    <cellStyle name="강조색3 58" xfId="10077" xr:uid="{00000000-0005-0000-0000-000054420000}"/>
    <cellStyle name="강조색3 59" xfId="10078" xr:uid="{00000000-0005-0000-0000-000055420000}"/>
    <cellStyle name="강조색3 6" xfId="7875" xr:uid="{00000000-0005-0000-0000-000056420000}"/>
    <cellStyle name="강조색3 60" xfId="10079" xr:uid="{00000000-0005-0000-0000-000057420000}"/>
    <cellStyle name="강조색3 61" xfId="10080" xr:uid="{00000000-0005-0000-0000-000058420000}"/>
    <cellStyle name="강조색3 62" xfId="10081" xr:uid="{00000000-0005-0000-0000-000059420000}"/>
    <cellStyle name="강조색3 7" xfId="7876" xr:uid="{00000000-0005-0000-0000-00005A420000}"/>
    <cellStyle name="강조색3 8" xfId="7877" xr:uid="{00000000-0005-0000-0000-00005B420000}"/>
    <cellStyle name="강조색3 9" xfId="7878" xr:uid="{00000000-0005-0000-0000-00005C420000}"/>
    <cellStyle name="강조색4 10" xfId="7879" xr:uid="{00000000-0005-0000-0000-00005D420000}"/>
    <cellStyle name="강조색4 11" xfId="7880" xr:uid="{00000000-0005-0000-0000-00005E420000}"/>
    <cellStyle name="강조색4 12" xfId="7881" xr:uid="{00000000-0005-0000-0000-00005F420000}"/>
    <cellStyle name="강조색4 13" xfId="7882" xr:uid="{00000000-0005-0000-0000-000060420000}"/>
    <cellStyle name="강조색4 14" xfId="7883" xr:uid="{00000000-0005-0000-0000-000061420000}"/>
    <cellStyle name="강조색4 15" xfId="7884" xr:uid="{00000000-0005-0000-0000-000062420000}"/>
    <cellStyle name="강조색4 16" xfId="7885" xr:uid="{00000000-0005-0000-0000-000063420000}"/>
    <cellStyle name="강조색4 17" xfId="10082" xr:uid="{00000000-0005-0000-0000-000064420000}"/>
    <cellStyle name="강조색4 18" xfId="10083" xr:uid="{00000000-0005-0000-0000-000065420000}"/>
    <cellStyle name="강조색4 19" xfId="10084" xr:uid="{00000000-0005-0000-0000-000066420000}"/>
    <cellStyle name="강조색4 2" xfId="7172" xr:uid="{00000000-0005-0000-0000-000067420000}"/>
    <cellStyle name="강조색4 2 2" xfId="7173" xr:uid="{00000000-0005-0000-0000-000068420000}"/>
    <cellStyle name="강조색4 20" xfId="10085" xr:uid="{00000000-0005-0000-0000-000069420000}"/>
    <cellStyle name="강조색4 21" xfId="10086" xr:uid="{00000000-0005-0000-0000-00006A420000}"/>
    <cellStyle name="강조색4 22" xfId="10087" xr:uid="{00000000-0005-0000-0000-00006B420000}"/>
    <cellStyle name="강조색4 23" xfId="10088" xr:uid="{00000000-0005-0000-0000-00006C420000}"/>
    <cellStyle name="강조색4 24" xfId="10089" xr:uid="{00000000-0005-0000-0000-00006D420000}"/>
    <cellStyle name="강조색4 25" xfId="10090" xr:uid="{00000000-0005-0000-0000-00006E420000}"/>
    <cellStyle name="강조색4 26" xfId="10091" xr:uid="{00000000-0005-0000-0000-00006F420000}"/>
    <cellStyle name="강조색4 27" xfId="10092" xr:uid="{00000000-0005-0000-0000-000070420000}"/>
    <cellStyle name="강조색4 28" xfId="10093" xr:uid="{00000000-0005-0000-0000-000071420000}"/>
    <cellStyle name="강조색4 29" xfId="10094" xr:uid="{00000000-0005-0000-0000-000072420000}"/>
    <cellStyle name="강조색4 3" xfId="7174" xr:uid="{00000000-0005-0000-0000-000073420000}"/>
    <cellStyle name="강조색4 3 2" xfId="7175" xr:uid="{00000000-0005-0000-0000-000074420000}"/>
    <cellStyle name="강조색4 30" xfId="10095" xr:uid="{00000000-0005-0000-0000-000075420000}"/>
    <cellStyle name="강조색4 31" xfId="10096" xr:uid="{00000000-0005-0000-0000-000076420000}"/>
    <cellStyle name="강조색4 32" xfId="10097" xr:uid="{00000000-0005-0000-0000-000077420000}"/>
    <cellStyle name="강조색4 33" xfId="10098" xr:uid="{00000000-0005-0000-0000-000078420000}"/>
    <cellStyle name="강조색4 34" xfId="10099" xr:uid="{00000000-0005-0000-0000-000079420000}"/>
    <cellStyle name="강조색4 35" xfId="10100" xr:uid="{00000000-0005-0000-0000-00007A420000}"/>
    <cellStyle name="강조색4 36" xfId="10101" xr:uid="{00000000-0005-0000-0000-00007B420000}"/>
    <cellStyle name="강조색4 37" xfId="10102" xr:uid="{00000000-0005-0000-0000-00007C420000}"/>
    <cellStyle name="강조색4 38" xfId="10103" xr:uid="{00000000-0005-0000-0000-00007D420000}"/>
    <cellStyle name="강조색4 39" xfId="10104" xr:uid="{00000000-0005-0000-0000-00007E420000}"/>
    <cellStyle name="강조색4 4" xfId="7176" xr:uid="{00000000-0005-0000-0000-00007F420000}"/>
    <cellStyle name="강조색4 4 2" xfId="7177" xr:uid="{00000000-0005-0000-0000-000080420000}"/>
    <cellStyle name="강조색4 40" xfId="10105" xr:uid="{00000000-0005-0000-0000-000081420000}"/>
    <cellStyle name="강조색4 41" xfId="10106" xr:uid="{00000000-0005-0000-0000-000082420000}"/>
    <cellStyle name="강조색4 42" xfId="10107" xr:uid="{00000000-0005-0000-0000-000083420000}"/>
    <cellStyle name="강조색4 43" xfId="10108" xr:uid="{00000000-0005-0000-0000-000084420000}"/>
    <cellStyle name="강조색4 44" xfId="10109" xr:uid="{00000000-0005-0000-0000-000085420000}"/>
    <cellStyle name="강조색4 45" xfId="10110" xr:uid="{00000000-0005-0000-0000-000086420000}"/>
    <cellStyle name="강조색4 46" xfId="10111" xr:uid="{00000000-0005-0000-0000-000087420000}"/>
    <cellStyle name="강조색4 47" xfId="10112" xr:uid="{00000000-0005-0000-0000-000088420000}"/>
    <cellStyle name="강조색4 48" xfId="10113" xr:uid="{00000000-0005-0000-0000-000089420000}"/>
    <cellStyle name="강조색4 49" xfId="10114" xr:uid="{00000000-0005-0000-0000-00008A420000}"/>
    <cellStyle name="강조색4 5" xfId="7178" xr:uid="{00000000-0005-0000-0000-00008B420000}"/>
    <cellStyle name="강조색4 5 2" xfId="7179" xr:uid="{00000000-0005-0000-0000-00008C420000}"/>
    <cellStyle name="강조색4 50" xfId="10115" xr:uid="{00000000-0005-0000-0000-00008D420000}"/>
    <cellStyle name="강조색4 51" xfId="10116" xr:uid="{00000000-0005-0000-0000-00008E420000}"/>
    <cellStyle name="강조색4 52" xfId="10117" xr:uid="{00000000-0005-0000-0000-00008F420000}"/>
    <cellStyle name="강조색4 53" xfId="10118" xr:uid="{00000000-0005-0000-0000-000090420000}"/>
    <cellStyle name="강조색4 54" xfId="10119" xr:uid="{00000000-0005-0000-0000-000091420000}"/>
    <cellStyle name="강조색4 55" xfId="10120" xr:uid="{00000000-0005-0000-0000-000092420000}"/>
    <cellStyle name="강조색4 56" xfId="10121" xr:uid="{00000000-0005-0000-0000-000093420000}"/>
    <cellStyle name="강조색4 57" xfId="10122" xr:uid="{00000000-0005-0000-0000-000094420000}"/>
    <cellStyle name="강조색4 58" xfId="10123" xr:uid="{00000000-0005-0000-0000-000095420000}"/>
    <cellStyle name="강조색4 59" xfId="10124" xr:uid="{00000000-0005-0000-0000-000096420000}"/>
    <cellStyle name="강조색4 6" xfId="7886" xr:uid="{00000000-0005-0000-0000-000097420000}"/>
    <cellStyle name="강조색4 60" xfId="10125" xr:uid="{00000000-0005-0000-0000-000098420000}"/>
    <cellStyle name="강조색4 61" xfId="10126" xr:uid="{00000000-0005-0000-0000-000099420000}"/>
    <cellStyle name="강조색4 62" xfId="10127" xr:uid="{00000000-0005-0000-0000-00009A420000}"/>
    <cellStyle name="강조색4 7" xfId="7887" xr:uid="{00000000-0005-0000-0000-00009B420000}"/>
    <cellStyle name="강조색4 8" xfId="7888" xr:uid="{00000000-0005-0000-0000-00009C420000}"/>
    <cellStyle name="강조색4 9" xfId="7889" xr:uid="{00000000-0005-0000-0000-00009D420000}"/>
    <cellStyle name="강조색5 10" xfId="7890" xr:uid="{00000000-0005-0000-0000-00009E420000}"/>
    <cellStyle name="강조색5 11" xfId="7891" xr:uid="{00000000-0005-0000-0000-00009F420000}"/>
    <cellStyle name="강조색5 12" xfId="7892" xr:uid="{00000000-0005-0000-0000-0000A0420000}"/>
    <cellStyle name="강조색5 13" xfId="7893" xr:uid="{00000000-0005-0000-0000-0000A1420000}"/>
    <cellStyle name="강조색5 14" xfId="7894" xr:uid="{00000000-0005-0000-0000-0000A2420000}"/>
    <cellStyle name="강조색5 15" xfId="7895" xr:uid="{00000000-0005-0000-0000-0000A3420000}"/>
    <cellStyle name="강조색5 16" xfId="7896" xr:uid="{00000000-0005-0000-0000-0000A4420000}"/>
    <cellStyle name="강조색5 17" xfId="10128" xr:uid="{00000000-0005-0000-0000-0000A5420000}"/>
    <cellStyle name="강조색5 18" xfId="10129" xr:uid="{00000000-0005-0000-0000-0000A6420000}"/>
    <cellStyle name="강조색5 19" xfId="10130" xr:uid="{00000000-0005-0000-0000-0000A7420000}"/>
    <cellStyle name="강조색5 2" xfId="7180" xr:uid="{00000000-0005-0000-0000-0000A8420000}"/>
    <cellStyle name="강조색5 2 2" xfId="7181" xr:uid="{00000000-0005-0000-0000-0000A9420000}"/>
    <cellStyle name="강조색5 20" xfId="10131" xr:uid="{00000000-0005-0000-0000-0000AA420000}"/>
    <cellStyle name="강조색5 21" xfId="10132" xr:uid="{00000000-0005-0000-0000-0000AB420000}"/>
    <cellStyle name="강조색5 22" xfId="10133" xr:uid="{00000000-0005-0000-0000-0000AC420000}"/>
    <cellStyle name="강조색5 23" xfId="10134" xr:uid="{00000000-0005-0000-0000-0000AD420000}"/>
    <cellStyle name="강조색5 24" xfId="10135" xr:uid="{00000000-0005-0000-0000-0000AE420000}"/>
    <cellStyle name="강조색5 25" xfId="10136" xr:uid="{00000000-0005-0000-0000-0000AF420000}"/>
    <cellStyle name="강조색5 26" xfId="10137" xr:uid="{00000000-0005-0000-0000-0000B0420000}"/>
    <cellStyle name="강조색5 27" xfId="10138" xr:uid="{00000000-0005-0000-0000-0000B1420000}"/>
    <cellStyle name="강조색5 28" xfId="10139" xr:uid="{00000000-0005-0000-0000-0000B2420000}"/>
    <cellStyle name="강조색5 29" xfId="10140" xr:uid="{00000000-0005-0000-0000-0000B3420000}"/>
    <cellStyle name="강조색5 3" xfId="7182" xr:uid="{00000000-0005-0000-0000-0000B4420000}"/>
    <cellStyle name="강조색5 3 2" xfId="7183" xr:uid="{00000000-0005-0000-0000-0000B5420000}"/>
    <cellStyle name="강조색5 30" xfId="10141" xr:uid="{00000000-0005-0000-0000-0000B6420000}"/>
    <cellStyle name="강조색5 31" xfId="10142" xr:uid="{00000000-0005-0000-0000-0000B7420000}"/>
    <cellStyle name="강조색5 32" xfId="10143" xr:uid="{00000000-0005-0000-0000-0000B8420000}"/>
    <cellStyle name="강조색5 33" xfId="10144" xr:uid="{00000000-0005-0000-0000-0000B9420000}"/>
    <cellStyle name="강조색5 34" xfId="10145" xr:uid="{00000000-0005-0000-0000-0000BA420000}"/>
    <cellStyle name="강조색5 35" xfId="10146" xr:uid="{00000000-0005-0000-0000-0000BB420000}"/>
    <cellStyle name="강조색5 36" xfId="10147" xr:uid="{00000000-0005-0000-0000-0000BC420000}"/>
    <cellStyle name="강조색5 37" xfId="10148" xr:uid="{00000000-0005-0000-0000-0000BD420000}"/>
    <cellStyle name="강조색5 38" xfId="10149" xr:uid="{00000000-0005-0000-0000-0000BE420000}"/>
    <cellStyle name="강조색5 39" xfId="10150" xr:uid="{00000000-0005-0000-0000-0000BF420000}"/>
    <cellStyle name="강조색5 4" xfId="7184" xr:uid="{00000000-0005-0000-0000-0000C0420000}"/>
    <cellStyle name="강조색5 4 2" xfId="7185" xr:uid="{00000000-0005-0000-0000-0000C1420000}"/>
    <cellStyle name="강조색5 40" xfId="10151" xr:uid="{00000000-0005-0000-0000-0000C2420000}"/>
    <cellStyle name="강조색5 41" xfId="10152" xr:uid="{00000000-0005-0000-0000-0000C3420000}"/>
    <cellStyle name="강조색5 42" xfId="10153" xr:uid="{00000000-0005-0000-0000-0000C4420000}"/>
    <cellStyle name="강조색5 43" xfId="10154" xr:uid="{00000000-0005-0000-0000-0000C5420000}"/>
    <cellStyle name="강조색5 44" xfId="10155" xr:uid="{00000000-0005-0000-0000-0000C6420000}"/>
    <cellStyle name="강조색5 45" xfId="10156" xr:uid="{00000000-0005-0000-0000-0000C7420000}"/>
    <cellStyle name="강조색5 46" xfId="10157" xr:uid="{00000000-0005-0000-0000-0000C8420000}"/>
    <cellStyle name="강조색5 47" xfId="10158" xr:uid="{00000000-0005-0000-0000-0000C9420000}"/>
    <cellStyle name="강조색5 48" xfId="10159" xr:uid="{00000000-0005-0000-0000-0000CA420000}"/>
    <cellStyle name="강조색5 49" xfId="10160" xr:uid="{00000000-0005-0000-0000-0000CB420000}"/>
    <cellStyle name="강조색5 5" xfId="7186" xr:uid="{00000000-0005-0000-0000-0000CC420000}"/>
    <cellStyle name="강조색5 5 2" xfId="7187" xr:uid="{00000000-0005-0000-0000-0000CD420000}"/>
    <cellStyle name="강조색5 50" xfId="10161" xr:uid="{00000000-0005-0000-0000-0000CE420000}"/>
    <cellStyle name="강조색5 51" xfId="10162" xr:uid="{00000000-0005-0000-0000-0000CF420000}"/>
    <cellStyle name="강조색5 52" xfId="10163" xr:uid="{00000000-0005-0000-0000-0000D0420000}"/>
    <cellStyle name="강조색5 53" xfId="10164" xr:uid="{00000000-0005-0000-0000-0000D1420000}"/>
    <cellStyle name="강조색5 54" xfId="10165" xr:uid="{00000000-0005-0000-0000-0000D2420000}"/>
    <cellStyle name="강조색5 55" xfId="10166" xr:uid="{00000000-0005-0000-0000-0000D3420000}"/>
    <cellStyle name="강조색5 56" xfId="10167" xr:uid="{00000000-0005-0000-0000-0000D4420000}"/>
    <cellStyle name="강조색5 57" xfId="10168" xr:uid="{00000000-0005-0000-0000-0000D5420000}"/>
    <cellStyle name="강조색5 58" xfId="10169" xr:uid="{00000000-0005-0000-0000-0000D6420000}"/>
    <cellStyle name="강조색5 59" xfId="10170" xr:uid="{00000000-0005-0000-0000-0000D7420000}"/>
    <cellStyle name="강조색5 6" xfId="7897" xr:uid="{00000000-0005-0000-0000-0000D8420000}"/>
    <cellStyle name="강조색5 60" xfId="10171" xr:uid="{00000000-0005-0000-0000-0000D9420000}"/>
    <cellStyle name="강조색5 61" xfId="10172" xr:uid="{00000000-0005-0000-0000-0000DA420000}"/>
    <cellStyle name="강조색5 62" xfId="10173" xr:uid="{00000000-0005-0000-0000-0000DB420000}"/>
    <cellStyle name="강조색5 7" xfId="7898" xr:uid="{00000000-0005-0000-0000-0000DC420000}"/>
    <cellStyle name="강조색5 8" xfId="7899" xr:uid="{00000000-0005-0000-0000-0000DD420000}"/>
    <cellStyle name="강조색5 9" xfId="7900" xr:uid="{00000000-0005-0000-0000-0000DE420000}"/>
    <cellStyle name="강조색6 10" xfId="7901" xr:uid="{00000000-0005-0000-0000-0000DF420000}"/>
    <cellStyle name="강조색6 11" xfId="7902" xr:uid="{00000000-0005-0000-0000-0000E0420000}"/>
    <cellStyle name="강조색6 12" xfId="7903" xr:uid="{00000000-0005-0000-0000-0000E1420000}"/>
    <cellStyle name="강조색6 13" xfId="7904" xr:uid="{00000000-0005-0000-0000-0000E2420000}"/>
    <cellStyle name="강조색6 14" xfId="7905" xr:uid="{00000000-0005-0000-0000-0000E3420000}"/>
    <cellStyle name="강조색6 15" xfId="7906" xr:uid="{00000000-0005-0000-0000-0000E4420000}"/>
    <cellStyle name="강조색6 16" xfId="7907" xr:uid="{00000000-0005-0000-0000-0000E5420000}"/>
    <cellStyle name="강조색6 17" xfId="10174" xr:uid="{00000000-0005-0000-0000-0000E6420000}"/>
    <cellStyle name="강조색6 18" xfId="10175" xr:uid="{00000000-0005-0000-0000-0000E7420000}"/>
    <cellStyle name="강조색6 19" xfId="10176" xr:uid="{00000000-0005-0000-0000-0000E8420000}"/>
    <cellStyle name="강조색6 2" xfId="7188" xr:uid="{00000000-0005-0000-0000-0000E9420000}"/>
    <cellStyle name="강조색6 2 2" xfId="7189" xr:uid="{00000000-0005-0000-0000-0000EA420000}"/>
    <cellStyle name="강조색6 20" xfId="10177" xr:uid="{00000000-0005-0000-0000-0000EB420000}"/>
    <cellStyle name="강조색6 21" xfId="10178" xr:uid="{00000000-0005-0000-0000-0000EC420000}"/>
    <cellStyle name="강조색6 22" xfId="10179" xr:uid="{00000000-0005-0000-0000-0000ED420000}"/>
    <cellStyle name="강조색6 23" xfId="10180" xr:uid="{00000000-0005-0000-0000-0000EE420000}"/>
    <cellStyle name="강조색6 24" xfId="10181" xr:uid="{00000000-0005-0000-0000-0000EF420000}"/>
    <cellStyle name="강조색6 25" xfId="10182" xr:uid="{00000000-0005-0000-0000-0000F0420000}"/>
    <cellStyle name="강조색6 26" xfId="10183" xr:uid="{00000000-0005-0000-0000-0000F1420000}"/>
    <cellStyle name="강조색6 27" xfId="10184" xr:uid="{00000000-0005-0000-0000-0000F2420000}"/>
    <cellStyle name="강조색6 28" xfId="10185" xr:uid="{00000000-0005-0000-0000-0000F3420000}"/>
    <cellStyle name="강조색6 29" xfId="10186" xr:uid="{00000000-0005-0000-0000-0000F4420000}"/>
    <cellStyle name="강조색6 3" xfId="7190" xr:uid="{00000000-0005-0000-0000-0000F5420000}"/>
    <cellStyle name="강조색6 3 2" xfId="7191" xr:uid="{00000000-0005-0000-0000-0000F6420000}"/>
    <cellStyle name="강조색6 30" xfId="10187" xr:uid="{00000000-0005-0000-0000-0000F7420000}"/>
    <cellStyle name="강조색6 31" xfId="10188" xr:uid="{00000000-0005-0000-0000-0000F8420000}"/>
    <cellStyle name="강조색6 32" xfId="10189" xr:uid="{00000000-0005-0000-0000-0000F9420000}"/>
    <cellStyle name="강조색6 33" xfId="10190" xr:uid="{00000000-0005-0000-0000-0000FA420000}"/>
    <cellStyle name="강조색6 34" xfId="10191" xr:uid="{00000000-0005-0000-0000-0000FB420000}"/>
    <cellStyle name="강조색6 35" xfId="10192" xr:uid="{00000000-0005-0000-0000-0000FC420000}"/>
    <cellStyle name="강조색6 36" xfId="10193" xr:uid="{00000000-0005-0000-0000-0000FD420000}"/>
    <cellStyle name="강조색6 37" xfId="10194" xr:uid="{00000000-0005-0000-0000-0000FE420000}"/>
    <cellStyle name="강조색6 38" xfId="10195" xr:uid="{00000000-0005-0000-0000-0000FF420000}"/>
    <cellStyle name="강조색6 39" xfId="10196" xr:uid="{00000000-0005-0000-0000-000000430000}"/>
    <cellStyle name="강조색6 4" xfId="7192" xr:uid="{00000000-0005-0000-0000-000001430000}"/>
    <cellStyle name="강조색6 4 2" xfId="7193" xr:uid="{00000000-0005-0000-0000-000002430000}"/>
    <cellStyle name="강조색6 40" xfId="10197" xr:uid="{00000000-0005-0000-0000-000003430000}"/>
    <cellStyle name="강조색6 41" xfId="10198" xr:uid="{00000000-0005-0000-0000-000004430000}"/>
    <cellStyle name="강조색6 42" xfId="10199" xr:uid="{00000000-0005-0000-0000-000005430000}"/>
    <cellStyle name="강조색6 43" xfId="10200" xr:uid="{00000000-0005-0000-0000-000006430000}"/>
    <cellStyle name="강조색6 44" xfId="10201" xr:uid="{00000000-0005-0000-0000-000007430000}"/>
    <cellStyle name="강조색6 45" xfId="10202" xr:uid="{00000000-0005-0000-0000-000008430000}"/>
    <cellStyle name="강조색6 46" xfId="10203" xr:uid="{00000000-0005-0000-0000-000009430000}"/>
    <cellStyle name="강조색6 47" xfId="10204" xr:uid="{00000000-0005-0000-0000-00000A430000}"/>
    <cellStyle name="강조색6 48" xfId="10205" xr:uid="{00000000-0005-0000-0000-00000B430000}"/>
    <cellStyle name="강조색6 49" xfId="10206" xr:uid="{00000000-0005-0000-0000-00000C430000}"/>
    <cellStyle name="강조색6 5" xfId="7194" xr:uid="{00000000-0005-0000-0000-00000D430000}"/>
    <cellStyle name="강조색6 5 2" xfId="7195" xr:uid="{00000000-0005-0000-0000-00000E430000}"/>
    <cellStyle name="강조색6 50" xfId="10207" xr:uid="{00000000-0005-0000-0000-00000F430000}"/>
    <cellStyle name="강조색6 51" xfId="10208" xr:uid="{00000000-0005-0000-0000-000010430000}"/>
    <cellStyle name="강조색6 52" xfId="10209" xr:uid="{00000000-0005-0000-0000-000011430000}"/>
    <cellStyle name="강조색6 53" xfId="10210" xr:uid="{00000000-0005-0000-0000-000012430000}"/>
    <cellStyle name="강조색6 54" xfId="10211" xr:uid="{00000000-0005-0000-0000-000013430000}"/>
    <cellStyle name="강조색6 55" xfId="10212" xr:uid="{00000000-0005-0000-0000-000014430000}"/>
    <cellStyle name="강조색6 56" xfId="10213" xr:uid="{00000000-0005-0000-0000-000015430000}"/>
    <cellStyle name="강조색6 57" xfId="10214" xr:uid="{00000000-0005-0000-0000-000016430000}"/>
    <cellStyle name="강조색6 58" xfId="10215" xr:uid="{00000000-0005-0000-0000-000017430000}"/>
    <cellStyle name="강조색6 59" xfId="10216" xr:uid="{00000000-0005-0000-0000-000018430000}"/>
    <cellStyle name="강조색6 6" xfId="7908" xr:uid="{00000000-0005-0000-0000-000019430000}"/>
    <cellStyle name="강조색6 60" xfId="10217" xr:uid="{00000000-0005-0000-0000-00001A430000}"/>
    <cellStyle name="강조색6 61" xfId="10218" xr:uid="{00000000-0005-0000-0000-00001B430000}"/>
    <cellStyle name="강조색6 62" xfId="10219" xr:uid="{00000000-0005-0000-0000-00001C430000}"/>
    <cellStyle name="강조색6 7" xfId="7909" xr:uid="{00000000-0005-0000-0000-00001D430000}"/>
    <cellStyle name="강조색6 8" xfId="7910" xr:uid="{00000000-0005-0000-0000-00001E430000}"/>
    <cellStyle name="강조색6 9" xfId="7911" xr:uid="{00000000-0005-0000-0000-00001F430000}"/>
    <cellStyle name="견적" xfId="4476" xr:uid="{00000000-0005-0000-0000-000020430000}"/>
    <cellStyle name="견적부" xfId="4477" xr:uid="{00000000-0005-0000-0000-000021430000}"/>
    <cellStyle name="경고문 10" xfId="7912" xr:uid="{00000000-0005-0000-0000-000022430000}"/>
    <cellStyle name="경고문 11" xfId="7913" xr:uid="{00000000-0005-0000-0000-000023430000}"/>
    <cellStyle name="경고문 12" xfId="7914" xr:uid="{00000000-0005-0000-0000-000024430000}"/>
    <cellStyle name="경고문 13" xfId="7915" xr:uid="{00000000-0005-0000-0000-000025430000}"/>
    <cellStyle name="경고문 14" xfId="7916" xr:uid="{00000000-0005-0000-0000-000026430000}"/>
    <cellStyle name="경고문 15" xfId="7917" xr:uid="{00000000-0005-0000-0000-000027430000}"/>
    <cellStyle name="경고문 16" xfId="7918" xr:uid="{00000000-0005-0000-0000-000028430000}"/>
    <cellStyle name="경고문 17" xfId="10220" xr:uid="{00000000-0005-0000-0000-000029430000}"/>
    <cellStyle name="경고문 18" xfId="10221" xr:uid="{00000000-0005-0000-0000-00002A430000}"/>
    <cellStyle name="경고문 19" xfId="10222" xr:uid="{00000000-0005-0000-0000-00002B430000}"/>
    <cellStyle name="경고문 2" xfId="7196" xr:uid="{00000000-0005-0000-0000-00002C430000}"/>
    <cellStyle name="경고문 2 2" xfId="7197" xr:uid="{00000000-0005-0000-0000-00002D430000}"/>
    <cellStyle name="경고문 20" xfId="10223" xr:uid="{00000000-0005-0000-0000-00002E430000}"/>
    <cellStyle name="경고문 21" xfId="10224" xr:uid="{00000000-0005-0000-0000-00002F430000}"/>
    <cellStyle name="경고문 22" xfId="10225" xr:uid="{00000000-0005-0000-0000-000030430000}"/>
    <cellStyle name="경고문 23" xfId="10226" xr:uid="{00000000-0005-0000-0000-000031430000}"/>
    <cellStyle name="경고문 24" xfId="10227" xr:uid="{00000000-0005-0000-0000-000032430000}"/>
    <cellStyle name="경고문 25" xfId="10228" xr:uid="{00000000-0005-0000-0000-000033430000}"/>
    <cellStyle name="경고문 26" xfId="10229" xr:uid="{00000000-0005-0000-0000-000034430000}"/>
    <cellStyle name="경고문 27" xfId="10230" xr:uid="{00000000-0005-0000-0000-000035430000}"/>
    <cellStyle name="경고문 28" xfId="10231" xr:uid="{00000000-0005-0000-0000-000036430000}"/>
    <cellStyle name="경고문 29" xfId="10232" xr:uid="{00000000-0005-0000-0000-000037430000}"/>
    <cellStyle name="경고문 3" xfId="7198" xr:uid="{00000000-0005-0000-0000-000038430000}"/>
    <cellStyle name="경고문 3 2" xfId="7199" xr:uid="{00000000-0005-0000-0000-000039430000}"/>
    <cellStyle name="경고문 30" xfId="10233" xr:uid="{00000000-0005-0000-0000-00003A430000}"/>
    <cellStyle name="경고문 31" xfId="10234" xr:uid="{00000000-0005-0000-0000-00003B430000}"/>
    <cellStyle name="경고문 32" xfId="10235" xr:uid="{00000000-0005-0000-0000-00003C430000}"/>
    <cellStyle name="경고문 33" xfId="10236" xr:uid="{00000000-0005-0000-0000-00003D430000}"/>
    <cellStyle name="경고문 34" xfId="10237" xr:uid="{00000000-0005-0000-0000-00003E430000}"/>
    <cellStyle name="경고문 35" xfId="10238" xr:uid="{00000000-0005-0000-0000-00003F430000}"/>
    <cellStyle name="경고문 36" xfId="10239" xr:uid="{00000000-0005-0000-0000-000040430000}"/>
    <cellStyle name="경고문 37" xfId="10240" xr:uid="{00000000-0005-0000-0000-000041430000}"/>
    <cellStyle name="경고문 38" xfId="10241" xr:uid="{00000000-0005-0000-0000-000042430000}"/>
    <cellStyle name="경고문 39" xfId="10242" xr:uid="{00000000-0005-0000-0000-000043430000}"/>
    <cellStyle name="경고문 4" xfId="7200" xr:uid="{00000000-0005-0000-0000-000044430000}"/>
    <cellStyle name="경고문 4 2" xfId="7201" xr:uid="{00000000-0005-0000-0000-000045430000}"/>
    <cellStyle name="경고문 40" xfId="10243" xr:uid="{00000000-0005-0000-0000-000046430000}"/>
    <cellStyle name="경고문 41" xfId="10244" xr:uid="{00000000-0005-0000-0000-000047430000}"/>
    <cellStyle name="경고문 42" xfId="10245" xr:uid="{00000000-0005-0000-0000-000048430000}"/>
    <cellStyle name="경고문 43" xfId="10246" xr:uid="{00000000-0005-0000-0000-000049430000}"/>
    <cellStyle name="경고문 44" xfId="10247" xr:uid="{00000000-0005-0000-0000-00004A430000}"/>
    <cellStyle name="경고문 45" xfId="10248" xr:uid="{00000000-0005-0000-0000-00004B430000}"/>
    <cellStyle name="경고문 46" xfId="10249" xr:uid="{00000000-0005-0000-0000-00004C430000}"/>
    <cellStyle name="경고문 47" xfId="10250" xr:uid="{00000000-0005-0000-0000-00004D430000}"/>
    <cellStyle name="경고문 48" xfId="10251" xr:uid="{00000000-0005-0000-0000-00004E430000}"/>
    <cellStyle name="경고문 49" xfId="10252" xr:uid="{00000000-0005-0000-0000-00004F430000}"/>
    <cellStyle name="경고문 5" xfId="7202" xr:uid="{00000000-0005-0000-0000-000050430000}"/>
    <cellStyle name="경고문 5 2" xfId="7203" xr:uid="{00000000-0005-0000-0000-000051430000}"/>
    <cellStyle name="경고문 50" xfId="10253" xr:uid="{00000000-0005-0000-0000-000052430000}"/>
    <cellStyle name="경고문 51" xfId="10254" xr:uid="{00000000-0005-0000-0000-000053430000}"/>
    <cellStyle name="경고문 52" xfId="10255" xr:uid="{00000000-0005-0000-0000-000054430000}"/>
    <cellStyle name="경고문 53" xfId="10256" xr:uid="{00000000-0005-0000-0000-000055430000}"/>
    <cellStyle name="경고문 54" xfId="10257" xr:uid="{00000000-0005-0000-0000-000056430000}"/>
    <cellStyle name="경고문 55" xfId="10258" xr:uid="{00000000-0005-0000-0000-000057430000}"/>
    <cellStyle name="경고문 56" xfId="10259" xr:uid="{00000000-0005-0000-0000-000058430000}"/>
    <cellStyle name="경고문 57" xfId="10260" xr:uid="{00000000-0005-0000-0000-000059430000}"/>
    <cellStyle name="경고문 58" xfId="10261" xr:uid="{00000000-0005-0000-0000-00005A430000}"/>
    <cellStyle name="경고문 59" xfId="10262" xr:uid="{00000000-0005-0000-0000-00005B430000}"/>
    <cellStyle name="경고문 6" xfId="7919" xr:uid="{00000000-0005-0000-0000-00005C430000}"/>
    <cellStyle name="경고문 60" xfId="10263" xr:uid="{00000000-0005-0000-0000-00005D430000}"/>
    <cellStyle name="경고문 61" xfId="10264" xr:uid="{00000000-0005-0000-0000-00005E430000}"/>
    <cellStyle name="경고문 62" xfId="10265" xr:uid="{00000000-0005-0000-0000-00005F430000}"/>
    <cellStyle name="경고문 7" xfId="7920" xr:uid="{00000000-0005-0000-0000-000060430000}"/>
    <cellStyle name="경고문 8" xfId="7921" xr:uid="{00000000-0005-0000-0000-000061430000}"/>
    <cellStyle name="경고문 9" xfId="7922" xr:uid="{00000000-0005-0000-0000-000062430000}"/>
    <cellStyle name="계(단가)" xfId="7923" xr:uid="{00000000-0005-0000-0000-000063430000}"/>
    <cellStyle name="계(일위,계, 소수0)" xfId="7924" xr:uid="{00000000-0005-0000-0000-000064430000}"/>
    <cellStyle name="계산 10" xfId="7925" xr:uid="{00000000-0005-0000-0000-000065430000}"/>
    <cellStyle name="계산 10 10" xfId="10266" xr:uid="{00000000-0005-0000-0000-000066430000}"/>
    <cellStyle name="계산 10 10 2" xfId="10267" xr:uid="{00000000-0005-0000-0000-000067430000}"/>
    <cellStyle name="계산 10 10 3" xfId="10268" xr:uid="{00000000-0005-0000-0000-000068430000}"/>
    <cellStyle name="계산 10 11" xfId="10269" xr:uid="{00000000-0005-0000-0000-000069430000}"/>
    <cellStyle name="계산 10 11 2" xfId="10270" xr:uid="{00000000-0005-0000-0000-00006A430000}"/>
    <cellStyle name="계산 10 11 3" xfId="10271" xr:uid="{00000000-0005-0000-0000-00006B430000}"/>
    <cellStyle name="계산 10 12" xfId="10272" xr:uid="{00000000-0005-0000-0000-00006C430000}"/>
    <cellStyle name="계산 10 12 2" xfId="10273" xr:uid="{00000000-0005-0000-0000-00006D430000}"/>
    <cellStyle name="계산 10 12 3" xfId="10274" xr:uid="{00000000-0005-0000-0000-00006E430000}"/>
    <cellStyle name="계산 10 13" xfId="10275" xr:uid="{00000000-0005-0000-0000-00006F430000}"/>
    <cellStyle name="계산 10 13 2" xfId="10276" xr:uid="{00000000-0005-0000-0000-000070430000}"/>
    <cellStyle name="계산 10 13 3" xfId="10277" xr:uid="{00000000-0005-0000-0000-000071430000}"/>
    <cellStyle name="계산 10 14" xfId="10278" xr:uid="{00000000-0005-0000-0000-000072430000}"/>
    <cellStyle name="계산 10 14 2" xfId="10279" xr:uid="{00000000-0005-0000-0000-000073430000}"/>
    <cellStyle name="계산 10 14 3" xfId="10280" xr:uid="{00000000-0005-0000-0000-000074430000}"/>
    <cellStyle name="계산 10 15" xfId="10281" xr:uid="{00000000-0005-0000-0000-000075430000}"/>
    <cellStyle name="계산 10 15 2" xfId="10282" xr:uid="{00000000-0005-0000-0000-000076430000}"/>
    <cellStyle name="계산 10 15 3" xfId="10283" xr:uid="{00000000-0005-0000-0000-000077430000}"/>
    <cellStyle name="계산 10 16" xfId="10284" xr:uid="{00000000-0005-0000-0000-000078430000}"/>
    <cellStyle name="계산 10 16 2" xfId="10285" xr:uid="{00000000-0005-0000-0000-000079430000}"/>
    <cellStyle name="계산 10 16 3" xfId="10286" xr:uid="{00000000-0005-0000-0000-00007A430000}"/>
    <cellStyle name="계산 10 17" xfId="10287" xr:uid="{00000000-0005-0000-0000-00007B430000}"/>
    <cellStyle name="계산 10 17 2" xfId="10288" xr:uid="{00000000-0005-0000-0000-00007C430000}"/>
    <cellStyle name="계산 10 17 3" xfId="10289" xr:uid="{00000000-0005-0000-0000-00007D430000}"/>
    <cellStyle name="계산 10 2" xfId="10290" xr:uid="{00000000-0005-0000-0000-00007E430000}"/>
    <cellStyle name="계산 10 2 2" xfId="10291" xr:uid="{00000000-0005-0000-0000-00007F430000}"/>
    <cellStyle name="계산 10 2 3" xfId="10292" xr:uid="{00000000-0005-0000-0000-000080430000}"/>
    <cellStyle name="계산 10 3" xfId="10293" xr:uid="{00000000-0005-0000-0000-000081430000}"/>
    <cellStyle name="계산 10 3 2" xfId="10294" xr:uid="{00000000-0005-0000-0000-000082430000}"/>
    <cellStyle name="계산 10 3 3" xfId="10295" xr:uid="{00000000-0005-0000-0000-000083430000}"/>
    <cellStyle name="계산 10 4" xfId="10296" xr:uid="{00000000-0005-0000-0000-000084430000}"/>
    <cellStyle name="계산 10 4 2" xfId="10297" xr:uid="{00000000-0005-0000-0000-000085430000}"/>
    <cellStyle name="계산 10 4 3" xfId="10298" xr:uid="{00000000-0005-0000-0000-000086430000}"/>
    <cellStyle name="계산 10 5" xfId="10299" xr:uid="{00000000-0005-0000-0000-000087430000}"/>
    <cellStyle name="계산 10 5 2" xfId="10300" xr:uid="{00000000-0005-0000-0000-000088430000}"/>
    <cellStyle name="계산 10 5 3" xfId="10301" xr:uid="{00000000-0005-0000-0000-000089430000}"/>
    <cellStyle name="계산 10 6" xfId="10302" xr:uid="{00000000-0005-0000-0000-00008A430000}"/>
    <cellStyle name="계산 10 6 2" xfId="10303" xr:uid="{00000000-0005-0000-0000-00008B430000}"/>
    <cellStyle name="계산 10 6 3" xfId="10304" xr:uid="{00000000-0005-0000-0000-00008C430000}"/>
    <cellStyle name="계산 10 7" xfId="10305" xr:uid="{00000000-0005-0000-0000-00008D430000}"/>
    <cellStyle name="계산 10 7 2" xfId="10306" xr:uid="{00000000-0005-0000-0000-00008E430000}"/>
    <cellStyle name="계산 10 7 3" xfId="10307" xr:uid="{00000000-0005-0000-0000-00008F430000}"/>
    <cellStyle name="계산 10 8" xfId="10308" xr:uid="{00000000-0005-0000-0000-000090430000}"/>
    <cellStyle name="계산 10 8 2" xfId="10309" xr:uid="{00000000-0005-0000-0000-000091430000}"/>
    <cellStyle name="계산 10 8 3" xfId="10310" xr:uid="{00000000-0005-0000-0000-000092430000}"/>
    <cellStyle name="계산 10 9" xfId="10311" xr:uid="{00000000-0005-0000-0000-000093430000}"/>
    <cellStyle name="계산 10 9 2" xfId="10312" xr:uid="{00000000-0005-0000-0000-000094430000}"/>
    <cellStyle name="계산 10 9 3" xfId="10313" xr:uid="{00000000-0005-0000-0000-000095430000}"/>
    <cellStyle name="계산 11" xfId="7926" xr:uid="{00000000-0005-0000-0000-000096430000}"/>
    <cellStyle name="계산 11 10" xfId="10314" xr:uid="{00000000-0005-0000-0000-000097430000}"/>
    <cellStyle name="계산 11 10 2" xfId="10315" xr:uid="{00000000-0005-0000-0000-000098430000}"/>
    <cellStyle name="계산 11 10 3" xfId="10316" xr:uid="{00000000-0005-0000-0000-000099430000}"/>
    <cellStyle name="계산 11 11" xfId="10317" xr:uid="{00000000-0005-0000-0000-00009A430000}"/>
    <cellStyle name="계산 11 11 2" xfId="10318" xr:uid="{00000000-0005-0000-0000-00009B430000}"/>
    <cellStyle name="계산 11 11 3" xfId="10319" xr:uid="{00000000-0005-0000-0000-00009C430000}"/>
    <cellStyle name="계산 11 12" xfId="10320" xr:uid="{00000000-0005-0000-0000-00009D430000}"/>
    <cellStyle name="계산 11 12 2" xfId="10321" xr:uid="{00000000-0005-0000-0000-00009E430000}"/>
    <cellStyle name="계산 11 12 3" xfId="10322" xr:uid="{00000000-0005-0000-0000-00009F430000}"/>
    <cellStyle name="계산 11 13" xfId="10323" xr:uid="{00000000-0005-0000-0000-0000A0430000}"/>
    <cellStyle name="계산 11 13 2" xfId="10324" xr:uid="{00000000-0005-0000-0000-0000A1430000}"/>
    <cellStyle name="계산 11 13 3" xfId="10325" xr:uid="{00000000-0005-0000-0000-0000A2430000}"/>
    <cellStyle name="계산 11 14" xfId="10326" xr:uid="{00000000-0005-0000-0000-0000A3430000}"/>
    <cellStyle name="계산 11 14 2" xfId="10327" xr:uid="{00000000-0005-0000-0000-0000A4430000}"/>
    <cellStyle name="계산 11 14 3" xfId="10328" xr:uid="{00000000-0005-0000-0000-0000A5430000}"/>
    <cellStyle name="계산 11 15" xfId="10329" xr:uid="{00000000-0005-0000-0000-0000A6430000}"/>
    <cellStyle name="계산 11 15 2" xfId="10330" xr:uid="{00000000-0005-0000-0000-0000A7430000}"/>
    <cellStyle name="계산 11 15 3" xfId="10331" xr:uid="{00000000-0005-0000-0000-0000A8430000}"/>
    <cellStyle name="계산 11 16" xfId="10332" xr:uid="{00000000-0005-0000-0000-0000A9430000}"/>
    <cellStyle name="계산 11 16 2" xfId="10333" xr:uid="{00000000-0005-0000-0000-0000AA430000}"/>
    <cellStyle name="계산 11 16 3" xfId="10334" xr:uid="{00000000-0005-0000-0000-0000AB430000}"/>
    <cellStyle name="계산 11 17" xfId="10335" xr:uid="{00000000-0005-0000-0000-0000AC430000}"/>
    <cellStyle name="계산 11 17 2" xfId="10336" xr:uid="{00000000-0005-0000-0000-0000AD430000}"/>
    <cellStyle name="계산 11 17 3" xfId="10337" xr:uid="{00000000-0005-0000-0000-0000AE430000}"/>
    <cellStyle name="계산 11 2" xfId="10338" xr:uid="{00000000-0005-0000-0000-0000AF430000}"/>
    <cellStyle name="계산 11 2 2" xfId="10339" xr:uid="{00000000-0005-0000-0000-0000B0430000}"/>
    <cellStyle name="계산 11 2 3" xfId="10340" xr:uid="{00000000-0005-0000-0000-0000B1430000}"/>
    <cellStyle name="계산 11 3" xfId="10341" xr:uid="{00000000-0005-0000-0000-0000B2430000}"/>
    <cellStyle name="계산 11 3 2" xfId="10342" xr:uid="{00000000-0005-0000-0000-0000B3430000}"/>
    <cellStyle name="계산 11 3 3" xfId="10343" xr:uid="{00000000-0005-0000-0000-0000B4430000}"/>
    <cellStyle name="계산 11 4" xfId="10344" xr:uid="{00000000-0005-0000-0000-0000B5430000}"/>
    <cellStyle name="계산 11 4 2" xfId="10345" xr:uid="{00000000-0005-0000-0000-0000B6430000}"/>
    <cellStyle name="계산 11 4 3" xfId="10346" xr:uid="{00000000-0005-0000-0000-0000B7430000}"/>
    <cellStyle name="계산 11 5" xfId="10347" xr:uid="{00000000-0005-0000-0000-0000B8430000}"/>
    <cellStyle name="계산 11 5 2" xfId="10348" xr:uid="{00000000-0005-0000-0000-0000B9430000}"/>
    <cellStyle name="계산 11 5 3" xfId="10349" xr:uid="{00000000-0005-0000-0000-0000BA430000}"/>
    <cellStyle name="계산 11 6" xfId="10350" xr:uid="{00000000-0005-0000-0000-0000BB430000}"/>
    <cellStyle name="계산 11 6 2" xfId="10351" xr:uid="{00000000-0005-0000-0000-0000BC430000}"/>
    <cellStyle name="계산 11 6 3" xfId="10352" xr:uid="{00000000-0005-0000-0000-0000BD430000}"/>
    <cellStyle name="계산 11 7" xfId="10353" xr:uid="{00000000-0005-0000-0000-0000BE430000}"/>
    <cellStyle name="계산 11 7 2" xfId="10354" xr:uid="{00000000-0005-0000-0000-0000BF430000}"/>
    <cellStyle name="계산 11 7 3" xfId="10355" xr:uid="{00000000-0005-0000-0000-0000C0430000}"/>
    <cellStyle name="계산 11 8" xfId="10356" xr:uid="{00000000-0005-0000-0000-0000C1430000}"/>
    <cellStyle name="계산 11 8 2" xfId="10357" xr:uid="{00000000-0005-0000-0000-0000C2430000}"/>
    <cellStyle name="계산 11 8 3" xfId="10358" xr:uid="{00000000-0005-0000-0000-0000C3430000}"/>
    <cellStyle name="계산 11 9" xfId="10359" xr:uid="{00000000-0005-0000-0000-0000C4430000}"/>
    <cellStyle name="계산 11 9 2" xfId="10360" xr:uid="{00000000-0005-0000-0000-0000C5430000}"/>
    <cellStyle name="계산 11 9 3" xfId="10361" xr:uid="{00000000-0005-0000-0000-0000C6430000}"/>
    <cellStyle name="계산 12" xfId="7927" xr:uid="{00000000-0005-0000-0000-0000C7430000}"/>
    <cellStyle name="계산 12 10" xfId="10362" xr:uid="{00000000-0005-0000-0000-0000C8430000}"/>
    <cellStyle name="계산 12 10 2" xfId="10363" xr:uid="{00000000-0005-0000-0000-0000C9430000}"/>
    <cellStyle name="계산 12 10 3" xfId="10364" xr:uid="{00000000-0005-0000-0000-0000CA430000}"/>
    <cellStyle name="계산 12 11" xfId="10365" xr:uid="{00000000-0005-0000-0000-0000CB430000}"/>
    <cellStyle name="계산 12 11 2" xfId="10366" xr:uid="{00000000-0005-0000-0000-0000CC430000}"/>
    <cellStyle name="계산 12 11 3" xfId="10367" xr:uid="{00000000-0005-0000-0000-0000CD430000}"/>
    <cellStyle name="계산 12 12" xfId="10368" xr:uid="{00000000-0005-0000-0000-0000CE430000}"/>
    <cellStyle name="계산 12 12 2" xfId="10369" xr:uid="{00000000-0005-0000-0000-0000CF430000}"/>
    <cellStyle name="계산 12 12 3" xfId="10370" xr:uid="{00000000-0005-0000-0000-0000D0430000}"/>
    <cellStyle name="계산 12 13" xfId="10371" xr:uid="{00000000-0005-0000-0000-0000D1430000}"/>
    <cellStyle name="계산 12 13 2" xfId="10372" xr:uid="{00000000-0005-0000-0000-0000D2430000}"/>
    <cellStyle name="계산 12 13 3" xfId="10373" xr:uid="{00000000-0005-0000-0000-0000D3430000}"/>
    <cellStyle name="계산 12 14" xfId="10374" xr:uid="{00000000-0005-0000-0000-0000D4430000}"/>
    <cellStyle name="계산 12 14 2" xfId="10375" xr:uid="{00000000-0005-0000-0000-0000D5430000}"/>
    <cellStyle name="계산 12 14 3" xfId="10376" xr:uid="{00000000-0005-0000-0000-0000D6430000}"/>
    <cellStyle name="계산 12 15" xfId="10377" xr:uid="{00000000-0005-0000-0000-0000D7430000}"/>
    <cellStyle name="계산 12 15 2" xfId="10378" xr:uid="{00000000-0005-0000-0000-0000D8430000}"/>
    <cellStyle name="계산 12 15 3" xfId="10379" xr:uid="{00000000-0005-0000-0000-0000D9430000}"/>
    <cellStyle name="계산 12 16" xfId="10380" xr:uid="{00000000-0005-0000-0000-0000DA430000}"/>
    <cellStyle name="계산 12 16 2" xfId="10381" xr:uid="{00000000-0005-0000-0000-0000DB430000}"/>
    <cellStyle name="계산 12 16 3" xfId="10382" xr:uid="{00000000-0005-0000-0000-0000DC430000}"/>
    <cellStyle name="계산 12 17" xfId="10383" xr:uid="{00000000-0005-0000-0000-0000DD430000}"/>
    <cellStyle name="계산 12 17 2" xfId="10384" xr:uid="{00000000-0005-0000-0000-0000DE430000}"/>
    <cellStyle name="계산 12 17 3" xfId="10385" xr:uid="{00000000-0005-0000-0000-0000DF430000}"/>
    <cellStyle name="계산 12 2" xfId="10386" xr:uid="{00000000-0005-0000-0000-0000E0430000}"/>
    <cellStyle name="계산 12 2 2" xfId="10387" xr:uid="{00000000-0005-0000-0000-0000E1430000}"/>
    <cellStyle name="계산 12 2 3" xfId="10388" xr:uid="{00000000-0005-0000-0000-0000E2430000}"/>
    <cellStyle name="계산 12 3" xfId="10389" xr:uid="{00000000-0005-0000-0000-0000E3430000}"/>
    <cellStyle name="계산 12 3 2" xfId="10390" xr:uid="{00000000-0005-0000-0000-0000E4430000}"/>
    <cellStyle name="계산 12 3 3" xfId="10391" xr:uid="{00000000-0005-0000-0000-0000E5430000}"/>
    <cellStyle name="계산 12 4" xfId="10392" xr:uid="{00000000-0005-0000-0000-0000E6430000}"/>
    <cellStyle name="계산 12 4 2" xfId="10393" xr:uid="{00000000-0005-0000-0000-0000E7430000}"/>
    <cellStyle name="계산 12 4 3" xfId="10394" xr:uid="{00000000-0005-0000-0000-0000E8430000}"/>
    <cellStyle name="계산 12 5" xfId="10395" xr:uid="{00000000-0005-0000-0000-0000E9430000}"/>
    <cellStyle name="계산 12 5 2" xfId="10396" xr:uid="{00000000-0005-0000-0000-0000EA430000}"/>
    <cellStyle name="계산 12 5 3" xfId="10397" xr:uid="{00000000-0005-0000-0000-0000EB430000}"/>
    <cellStyle name="계산 12 6" xfId="10398" xr:uid="{00000000-0005-0000-0000-0000EC430000}"/>
    <cellStyle name="계산 12 6 2" xfId="10399" xr:uid="{00000000-0005-0000-0000-0000ED430000}"/>
    <cellStyle name="계산 12 6 3" xfId="10400" xr:uid="{00000000-0005-0000-0000-0000EE430000}"/>
    <cellStyle name="계산 12 7" xfId="10401" xr:uid="{00000000-0005-0000-0000-0000EF430000}"/>
    <cellStyle name="계산 12 7 2" xfId="10402" xr:uid="{00000000-0005-0000-0000-0000F0430000}"/>
    <cellStyle name="계산 12 7 3" xfId="10403" xr:uid="{00000000-0005-0000-0000-0000F1430000}"/>
    <cellStyle name="계산 12 8" xfId="10404" xr:uid="{00000000-0005-0000-0000-0000F2430000}"/>
    <cellStyle name="계산 12 8 2" xfId="10405" xr:uid="{00000000-0005-0000-0000-0000F3430000}"/>
    <cellStyle name="계산 12 8 3" xfId="10406" xr:uid="{00000000-0005-0000-0000-0000F4430000}"/>
    <cellStyle name="계산 12 9" xfId="10407" xr:uid="{00000000-0005-0000-0000-0000F5430000}"/>
    <cellStyle name="계산 12 9 2" xfId="10408" xr:uid="{00000000-0005-0000-0000-0000F6430000}"/>
    <cellStyle name="계산 12 9 3" xfId="10409" xr:uid="{00000000-0005-0000-0000-0000F7430000}"/>
    <cellStyle name="계산 13" xfId="7928" xr:uid="{00000000-0005-0000-0000-0000F8430000}"/>
    <cellStyle name="계산 13 10" xfId="10410" xr:uid="{00000000-0005-0000-0000-0000F9430000}"/>
    <cellStyle name="계산 13 10 2" xfId="10411" xr:uid="{00000000-0005-0000-0000-0000FA430000}"/>
    <cellStyle name="계산 13 10 3" xfId="10412" xr:uid="{00000000-0005-0000-0000-0000FB430000}"/>
    <cellStyle name="계산 13 11" xfId="10413" xr:uid="{00000000-0005-0000-0000-0000FC430000}"/>
    <cellStyle name="계산 13 11 2" xfId="10414" xr:uid="{00000000-0005-0000-0000-0000FD430000}"/>
    <cellStyle name="계산 13 11 3" xfId="10415" xr:uid="{00000000-0005-0000-0000-0000FE430000}"/>
    <cellStyle name="계산 13 12" xfId="10416" xr:uid="{00000000-0005-0000-0000-0000FF430000}"/>
    <cellStyle name="계산 13 12 2" xfId="10417" xr:uid="{00000000-0005-0000-0000-000000440000}"/>
    <cellStyle name="계산 13 12 3" xfId="10418" xr:uid="{00000000-0005-0000-0000-000001440000}"/>
    <cellStyle name="계산 13 13" xfId="10419" xr:uid="{00000000-0005-0000-0000-000002440000}"/>
    <cellStyle name="계산 13 13 2" xfId="10420" xr:uid="{00000000-0005-0000-0000-000003440000}"/>
    <cellStyle name="계산 13 13 3" xfId="10421" xr:uid="{00000000-0005-0000-0000-000004440000}"/>
    <cellStyle name="계산 13 14" xfId="10422" xr:uid="{00000000-0005-0000-0000-000005440000}"/>
    <cellStyle name="계산 13 14 2" xfId="10423" xr:uid="{00000000-0005-0000-0000-000006440000}"/>
    <cellStyle name="계산 13 14 3" xfId="10424" xr:uid="{00000000-0005-0000-0000-000007440000}"/>
    <cellStyle name="계산 13 15" xfId="10425" xr:uid="{00000000-0005-0000-0000-000008440000}"/>
    <cellStyle name="계산 13 15 2" xfId="10426" xr:uid="{00000000-0005-0000-0000-000009440000}"/>
    <cellStyle name="계산 13 15 3" xfId="10427" xr:uid="{00000000-0005-0000-0000-00000A440000}"/>
    <cellStyle name="계산 13 16" xfId="10428" xr:uid="{00000000-0005-0000-0000-00000B440000}"/>
    <cellStyle name="계산 13 16 2" xfId="10429" xr:uid="{00000000-0005-0000-0000-00000C440000}"/>
    <cellStyle name="계산 13 16 3" xfId="10430" xr:uid="{00000000-0005-0000-0000-00000D440000}"/>
    <cellStyle name="계산 13 17" xfId="10431" xr:uid="{00000000-0005-0000-0000-00000E440000}"/>
    <cellStyle name="계산 13 17 2" xfId="10432" xr:uid="{00000000-0005-0000-0000-00000F440000}"/>
    <cellStyle name="계산 13 17 3" xfId="10433" xr:uid="{00000000-0005-0000-0000-000010440000}"/>
    <cellStyle name="계산 13 2" xfId="10434" xr:uid="{00000000-0005-0000-0000-000011440000}"/>
    <cellStyle name="계산 13 2 2" xfId="10435" xr:uid="{00000000-0005-0000-0000-000012440000}"/>
    <cellStyle name="계산 13 2 3" xfId="10436" xr:uid="{00000000-0005-0000-0000-000013440000}"/>
    <cellStyle name="계산 13 3" xfId="10437" xr:uid="{00000000-0005-0000-0000-000014440000}"/>
    <cellStyle name="계산 13 3 2" xfId="10438" xr:uid="{00000000-0005-0000-0000-000015440000}"/>
    <cellStyle name="계산 13 3 3" xfId="10439" xr:uid="{00000000-0005-0000-0000-000016440000}"/>
    <cellStyle name="계산 13 4" xfId="10440" xr:uid="{00000000-0005-0000-0000-000017440000}"/>
    <cellStyle name="계산 13 4 2" xfId="10441" xr:uid="{00000000-0005-0000-0000-000018440000}"/>
    <cellStyle name="계산 13 4 3" xfId="10442" xr:uid="{00000000-0005-0000-0000-000019440000}"/>
    <cellStyle name="계산 13 5" xfId="10443" xr:uid="{00000000-0005-0000-0000-00001A440000}"/>
    <cellStyle name="계산 13 5 2" xfId="10444" xr:uid="{00000000-0005-0000-0000-00001B440000}"/>
    <cellStyle name="계산 13 5 3" xfId="10445" xr:uid="{00000000-0005-0000-0000-00001C440000}"/>
    <cellStyle name="계산 13 6" xfId="10446" xr:uid="{00000000-0005-0000-0000-00001D440000}"/>
    <cellStyle name="계산 13 6 2" xfId="10447" xr:uid="{00000000-0005-0000-0000-00001E440000}"/>
    <cellStyle name="계산 13 6 3" xfId="10448" xr:uid="{00000000-0005-0000-0000-00001F440000}"/>
    <cellStyle name="계산 13 7" xfId="10449" xr:uid="{00000000-0005-0000-0000-000020440000}"/>
    <cellStyle name="계산 13 7 2" xfId="10450" xr:uid="{00000000-0005-0000-0000-000021440000}"/>
    <cellStyle name="계산 13 7 3" xfId="10451" xr:uid="{00000000-0005-0000-0000-000022440000}"/>
    <cellStyle name="계산 13 8" xfId="10452" xr:uid="{00000000-0005-0000-0000-000023440000}"/>
    <cellStyle name="계산 13 8 2" xfId="10453" xr:uid="{00000000-0005-0000-0000-000024440000}"/>
    <cellStyle name="계산 13 8 3" xfId="10454" xr:uid="{00000000-0005-0000-0000-000025440000}"/>
    <cellStyle name="계산 13 9" xfId="10455" xr:uid="{00000000-0005-0000-0000-000026440000}"/>
    <cellStyle name="계산 13 9 2" xfId="10456" xr:uid="{00000000-0005-0000-0000-000027440000}"/>
    <cellStyle name="계산 13 9 3" xfId="10457" xr:uid="{00000000-0005-0000-0000-000028440000}"/>
    <cellStyle name="계산 14" xfId="7929" xr:uid="{00000000-0005-0000-0000-000029440000}"/>
    <cellStyle name="계산 14 10" xfId="10458" xr:uid="{00000000-0005-0000-0000-00002A440000}"/>
    <cellStyle name="계산 14 10 2" xfId="10459" xr:uid="{00000000-0005-0000-0000-00002B440000}"/>
    <cellStyle name="계산 14 10 3" xfId="10460" xr:uid="{00000000-0005-0000-0000-00002C440000}"/>
    <cellStyle name="계산 14 11" xfId="10461" xr:uid="{00000000-0005-0000-0000-00002D440000}"/>
    <cellStyle name="계산 14 11 2" xfId="10462" xr:uid="{00000000-0005-0000-0000-00002E440000}"/>
    <cellStyle name="계산 14 11 3" xfId="10463" xr:uid="{00000000-0005-0000-0000-00002F440000}"/>
    <cellStyle name="계산 14 12" xfId="10464" xr:uid="{00000000-0005-0000-0000-000030440000}"/>
    <cellStyle name="계산 14 12 2" xfId="10465" xr:uid="{00000000-0005-0000-0000-000031440000}"/>
    <cellStyle name="계산 14 12 3" xfId="10466" xr:uid="{00000000-0005-0000-0000-000032440000}"/>
    <cellStyle name="계산 14 13" xfId="10467" xr:uid="{00000000-0005-0000-0000-000033440000}"/>
    <cellStyle name="계산 14 13 2" xfId="10468" xr:uid="{00000000-0005-0000-0000-000034440000}"/>
    <cellStyle name="계산 14 13 3" xfId="10469" xr:uid="{00000000-0005-0000-0000-000035440000}"/>
    <cellStyle name="계산 14 14" xfId="10470" xr:uid="{00000000-0005-0000-0000-000036440000}"/>
    <cellStyle name="계산 14 14 2" xfId="10471" xr:uid="{00000000-0005-0000-0000-000037440000}"/>
    <cellStyle name="계산 14 14 3" xfId="10472" xr:uid="{00000000-0005-0000-0000-000038440000}"/>
    <cellStyle name="계산 14 15" xfId="10473" xr:uid="{00000000-0005-0000-0000-000039440000}"/>
    <cellStyle name="계산 14 15 2" xfId="10474" xr:uid="{00000000-0005-0000-0000-00003A440000}"/>
    <cellStyle name="계산 14 15 3" xfId="10475" xr:uid="{00000000-0005-0000-0000-00003B440000}"/>
    <cellStyle name="계산 14 16" xfId="10476" xr:uid="{00000000-0005-0000-0000-00003C440000}"/>
    <cellStyle name="계산 14 16 2" xfId="10477" xr:uid="{00000000-0005-0000-0000-00003D440000}"/>
    <cellStyle name="계산 14 16 3" xfId="10478" xr:uid="{00000000-0005-0000-0000-00003E440000}"/>
    <cellStyle name="계산 14 17" xfId="10479" xr:uid="{00000000-0005-0000-0000-00003F440000}"/>
    <cellStyle name="계산 14 17 2" xfId="10480" xr:uid="{00000000-0005-0000-0000-000040440000}"/>
    <cellStyle name="계산 14 17 3" xfId="10481" xr:uid="{00000000-0005-0000-0000-000041440000}"/>
    <cellStyle name="계산 14 2" xfId="10482" xr:uid="{00000000-0005-0000-0000-000042440000}"/>
    <cellStyle name="계산 14 2 2" xfId="10483" xr:uid="{00000000-0005-0000-0000-000043440000}"/>
    <cellStyle name="계산 14 2 3" xfId="10484" xr:uid="{00000000-0005-0000-0000-000044440000}"/>
    <cellStyle name="계산 14 3" xfId="10485" xr:uid="{00000000-0005-0000-0000-000045440000}"/>
    <cellStyle name="계산 14 3 2" xfId="10486" xr:uid="{00000000-0005-0000-0000-000046440000}"/>
    <cellStyle name="계산 14 3 3" xfId="10487" xr:uid="{00000000-0005-0000-0000-000047440000}"/>
    <cellStyle name="계산 14 4" xfId="10488" xr:uid="{00000000-0005-0000-0000-000048440000}"/>
    <cellStyle name="계산 14 4 2" xfId="10489" xr:uid="{00000000-0005-0000-0000-000049440000}"/>
    <cellStyle name="계산 14 4 3" xfId="10490" xr:uid="{00000000-0005-0000-0000-00004A440000}"/>
    <cellStyle name="계산 14 5" xfId="10491" xr:uid="{00000000-0005-0000-0000-00004B440000}"/>
    <cellStyle name="계산 14 5 2" xfId="10492" xr:uid="{00000000-0005-0000-0000-00004C440000}"/>
    <cellStyle name="계산 14 5 3" xfId="10493" xr:uid="{00000000-0005-0000-0000-00004D440000}"/>
    <cellStyle name="계산 14 6" xfId="10494" xr:uid="{00000000-0005-0000-0000-00004E440000}"/>
    <cellStyle name="계산 14 6 2" xfId="10495" xr:uid="{00000000-0005-0000-0000-00004F440000}"/>
    <cellStyle name="계산 14 6 3" xfId="10496" xr:uid="{00000000-0005-0000-0000-000050440000}"/>
    <cellStyle name="계산 14 7" xfId="10497" xr:uid="{00000000-0005-0000-0000-000051440000}"/>
    <cellStyle name="계산 14 7 2" xfId="10498" xr:uid="{00000000-0005-0000-0000-000052440000}"/>
    <cellStyle name="계산 14 7 3" xfId="10499" xr:uid="{00000000-0005-0000-0000-000053440000}"/>
    <cellStyle name="계산 14 8" xfId="10500" xr:uid="{00000000-0005-0000-0000-000054440000}"/>
    <cellStyle name="계산 14 8 2" xfId="10501" xr:uid="{00000000-0005-0000-0000-000055440000}"/>
    <cellStyle name="계산 14 8 3" xfId="10502" xr:uid="{00000000-0005-0000-0000-000056440000}"/>
    <cellStyle name="계산 14 9" xfId="10503" xr:uid="{00000000-0005-0000-0000-000057440000}"/>
    <cellStyle name="계산 14 9 2" xfId="10504" xr:uid="{00000000-0005-0000-0000-000058440000}"/>
    <cellStyle name="계산 14 9 3" xfId="10505" xr:uid="{00000000-0005-0000-0000-000059440000}"/>
    <cellStyle name="계산 15" xfId="7930" xr:uid="{00000000-0005-0000-0000-00005A440000}"/>
    <cellStyle name="계산 15 10" xfId="10506" xr:uid="{00000000-0005-0000-0000-00005B440000}"/>
    <cellStyle name="계산 15 10 2" xfId="10507" xr:uid="{00000000-0005-0000-0000-00005C440000}"/>
    <cellStyle name="계산 15 10 3" xfId="10508" xr:uid="{00000000-0005-0000-0000-00005D440000}"/>
    <cellStyle name="계산 15 11" xfId="10509" xr:uid="{00000000-0005-0000-0000-00005E440000}"/>
    <cellStyle name="계산 15 11 2" xfId="10510" xr:uid="{00000000-0005-0000-0000-00005F440000}"/>
    <cellStyle name="계산 15 11 3" xfId="10511" xr:uid="{00000000-0005-0000-0000-000060440000}"/>
    <cellStyle name="계산 15 12" xfId="10512" xr:uid="{00000000-0005-0000-0000-000061440000}"/>
    <cellStyle name="계산 15 12 2" xfId="10513" xr:uid="{00000000-0005-0000-0000-000062440000}"/>
    <cellStyle name="계산 15 12 3" xfId="10514" xr:uid="{00000000-0005-0000-0000-000063440000}"/>
    <cellStyle name="계산 15 13" xfId="10515" xr:uid="{00000000-0005-0000-0000-000064440000}"/>
    <cellStyle name="계산 15 13 2" xfId="10516" xr:uid="{00000000-0005-0000-0000-000065440000}"/>
    <cellStyle name="계산 15 13 3" xfId="10517" xr:uid="{00000000-0005-0000-0000-000066440000}"/>
    <cellStyle name="계산 15 14" xfId="10518" xr:uid="{00000000-0005-0000-0000-000067440000}"/>
    <cellStyle name="계산 15 14 2" xfId="10519" xr:uid="{00000000-0005-0000-0000-000068440000}"/>
    <cellStyle name="계산 15 14 3" xfId="10520" xr:uid="{00000000-0005-0000-0000-000069440000}"/>
    <cellStyle name="계산 15 15" xfId="10521" xr:uid="{00000000-0005-0000-0000-00006A440000}"/>
    <cellStyle name="계산 15 15 2" xfId="10522" xr:uid="{00000000-0005-0000-0000-00006B440000}"/>
    <cellStyle name="계산 15 15 3" xfId="10523" xr:uid="{00000000-0005-0000-0000-00006C440000}"/>
    <cellStyle name="계산 15 16" xfId="10524" xr:uid="{00000000-0005-0000-0000-00006D440000}"/>
    <cellStyle name="계산 15 16 2" xfId="10525" xr:uid="{00000000-0005-0000-0000-00006E440000}"/>
    <cellStyle name="계산 15 16 3" xfId="10526" xr:uid="{00000000-0005-0000-0000-00006F440000}"/>
    <cellStyle name="계산 15 17" xfId="10527" xr:uid="{00000000-0005-0000-0000-000070440000}"/>
    <cellStyle name="계산 15 17 2" xfId="10528" xr:uid="{00000000-0005-0000-0000-000071440000}"/>
    <cellStyle name="계산 15 17 3" xfId="10529" xr:uid="{00000000-0005-0000-0000-000072440000}"/>
    <cellStyle name="계산 15 2" xfId="10530" xr:uid="{00000000-0005-0000-0000-000073440000}"/>
    <cellStyle name="계산 15 2 2" xfId="10531" xr:uid="{00000000-0005-0000-0000-000074440000}"/>
    <cellStyle name="계산 15 2 3" xfId="10532" xr:uid="{00000000-0005-0000-0000-000075440000}"/>
    <cellStyle name="계산 15 3" xfId="10533" xr:uid="{00000000-0005-0000-0000-000076440000}"/>
    <cellStyle name="계산 15 3 2" xfId="10534" xr:uid="{00000000-0005-0000-0000-000077440000}"/>
    <cellStyle name="계산 15 3 3" xfId="10535" xr:uid="{00000000-0005-0000-0000-000078440000}"/>
    <cellStyle name="계산 15 4" xfId="10536" xr:uid="{00000000-0005-0000-0000-000079440000}"/>
    <cellStyle name="계산 15 4 2" xfId="10537" xr:uid="{00000000-0005-0000-0000-00007A440000}"/>
    <cellStyle name="계산 15 4 3" xfId="10538" xr:uid="{00000000-0005-0000-0000-00007B440000}"/>
    <cellStyle name="계산 15 5" xfId="10539" xr:uid="{00000000-0005-0000-0000-00007C440000}"/>
    <cellStyle name="계산 15 5 2" xfId="10540" xr:uid="{00000000-0005-0000-0000-00007D440000}"/>
    <cellStyle name="계산 15 5 3" xfId="10541" xr:uid="{00000000-0005-0000-0000-00007E440000}"/>
    <cellStyle name="계산 15 6" xfId="10542" xr:uid="{00000000-0005-0000-0000-00007F440000}"/>
    <cellStyle name="계산 15 6 2" xfId="10543" xr:uid="{00000000-0005-0000-0000-000080440000}"/>
    <cellStyle name="계산 15 6 3" xfId="10544" xr:uid="{00000000-0005-0000-0000-000081440000}"/>
    <cellStyle name="계산 15 7" xfId="10545" xr:uid="{00000000-0005-0000-0000-000082440000}"/>
    <cellStyle name="계산 15 7 2" xfId="10546" xr:uid="{00000000-0005-0000-0000-000083440000}"/>
    <cellStyle name="계산 15 7 3" xfId="10547" xr:uid="{00000000-0005-0000-0000-000084440000}"/>
    <cellStyle name="계산 15 8" xfId="10548" xr:uid="{00000000-0005-0000-0000-000085440000}"/>
    <cellStyle name="계산 15 8 2" xfId="10549" xr:uid="{00000000-0005-0000-0000-000086440000}"/>
    <cellStyle name="계산 15 8 3" xfId="10550" xr:uid="{00000000-0005-0000-0000-000087440000}"/>
    <cellStyle name="계산 15 9" xfId="10551" xr:uid="{00000000-0005-0000-0000-000088440000}"/>
    <cellStyle name="계산 15 9 2" xfId="10552" xr:uid="{00000000-0005-0000-0000-000089440000}"/>
    <cellStyle name="계산 15 9 3" xfId="10553" xr:uid="{00000000-0005-0000-0000-00008A440000}"/>
    <cellStyle name="계산 16" xfId="7931" xr:uid="{00000000-0005-0000-0000-00008B440000}"/>
    <cellStyle name="계산 16 10" xfId="10554" xr:uid="{00000000-0005-0000-0000-00008C440000}"/>
    <cellStyle name="계산 16 10 2" xfId="10555" xr:uid="{00000000-0005-0000-0000-00008D440000}"/>
    <cellStyle name="계산 16 10 3" xfId="10556" xr:uid="{00000000-0005-0000-0000-00008E440000}"/>
    <cellStyle name="계산 16 11" xfId="10557" xr:uid="{00000000-0005-0000-0000-00008F440000}"/>
    <cellStyle name="계산 16 11 2" xfId="10558" xr:uid="{00000000-0005-0000-0000-000090440000}"/>
    <cellStyle name="계산 16 11 3" xfId="10559" xr:uid="{00000000-0005-0000-0000-000091440000}"/>
    <cellStyle name="계산 16 12" xfId="10560" xr:uid="{00000000-0005-0000-0000-000092440000}"/>
    <cellStyle name="계산 16 12 2" xfId="10561" xr:uid="{00000000-0005-0000-0000-000093440000}"/>
    <cellStyle name="계산 16 12 3" xfId="10562" xr:uid="{00000000-0005-0000-0000-000094440000}"/>
    <cellStyle name="계산 16 13" xfId="10563" xr:uid="{00000000-0005-0000-0000-000095440000}"/>
    <cellStyle name="계산 16 13 2" xfId="10564" xr:uid="{00000000-0005-0000-0000-000096440000}"/>
    <cellStyle name="계산 16 13 3" xfId="10565" xr:uid="{00000000-0005-0000-0000-000097440000}"/>
    <cellStyle name="계산 16 14" xfId="10566" xr:uid="{00000000-0005-0000-0000-000098440000}"/>
    <cellStyle name="계산 16 14 2" xfId="10567" xr:uid="{00000000-0005-0000-0000-000099440000}"/>
    <cellStyle name="계산 16 14 3" xfId="10568" xr:uid="{00000000-0005-0000-0000-00009A440000}"/>
    <cellStyle name="계산 16 15" xfId="10569" xr:uid="{00000000-0005-0000-0000-00009B440000}"/>
    <cellStyle name="계산 16 15 2" xfId="10570" xr:uid="{00000000-0005-0000-0000-00009C440000}"/>
    <cellStyle name="계산 16 15 3" xfId="10571" xr:uid="{00000000-0005-0000-0000-00009D440000}"/>
    <cellStyle name="계산 16 16" xfId="10572" xr:uid="{00000000-0005-0000-0000-00009E440000}"/>
    <cellStyle name="계산 16 16 2" xfId="10573" xr:uid="{00000000-0005-0000-0000-00009F440000}"/>
    <cellStyle name="계산 16 16 3" xfId="10574" xr:uid="{00000000-0005-0000-0000-0000A0440000}"/>
    <cellStyle name="계산 16 17" xfId="10575" xr:uid="{00000000-0005-0000-0000-0000A1440000}"/>
    <cellStyle name="계산 16 17 2" xfId="10576" xr:uid="{00000000-0005-0000-0000-0000A2440000}"/>
    <cellStyle name="계산 16 17 3" xfId="10577" xr:uid="{00000000-0005-0000-0000-0000A3440000}"/>
    <cellStyle name="계산 16 2" xfId="10578" xr:uid="{00000000-0005-0000-0000-0000A4440000}"/>
    <cellStyle name="계산 16 2 2" xfId="10579" xr:uid="{00000000-0005-0000-0000-0000A5440000}"/>
    <cellStyle name="계산 16 2 3" xfId="10580" xr:uid="{00000000-0005-0000-0000-0000A6440000}"/>
    <cellStyle name="계산 16 3" xfId="10581" xr:uid="{00000000-0005-0000-0000-0000A7440000}"/>
    <cellStyle name="계산 16 3 2" xfId="10582" xr:uid="{00000000-0005-0000-0000-0000A8440000}"/>
    <cellStyle name="계산 16 3 3" xfId="10583" xr:uid="{00000000-0005-0000-0000-0000A9440000}"/>
    <cellStyle name="계산 16 4" xfId="10584" xr:uid="{00000000-0005-0000-0000-0000AA440000}"/>
    <cellStyle name="계산 16 4 2" xfId="10585" xr:uid="{00000000-0005-0000-0000-0000AB440000}"/>
    <cellStyle name="계산 16 4 3" xfId="10586" xr:uid="{00000000-0005-0000-0000-0000AC440000}"/>
    <cellStyle name="계산 16 5" xfId="10587" xr:uid="{00000000-0005-0000-0000-0000AD440000}"/>
    <cellStyle name="계산 16 5 2" xfId="10588" xr:uid="{00000000-0005-0000-0000-0000AE440000}"/>
    <cellStyle name="계산 16 5 3" xfId="10589" xr:uid="{00000000-0005-0000-0000-0000AF440000}"/>
    <cellStyle name="계산 16 6" xfId="10590" xr:uid="{00000000-0005-0000-0000-0000B0440000}"/>
    <cellStyle name="계산 16 6 2" xfId="10591" xr:uid="{00000000-0005-0000-0000-0000B1440000}"/>
    <cellStyle name="계산 16 6 3" xfId="10592" xr:uid="{00000000-0005-0000-0000-0000B2440000}"/>
    <cellStyle name="계산 16 7" xfId="10593" xr:uid="{00000000-0005-0000-0000-0000B3440000}"/>
    <cellStyle name="계산 16 7 2" xfId="10594" xr:uid="{00000000-0005-0000-0000-0000B4440000}"/>
    <cellStyle name="계산 16 7 3" xfId="10595" xr:uid="{00000000-0005-0000-0000-0000B5440000}"/>
    <cellStyle name="계산 16 8" xfId="10596" xr:uid="{00000000-0005-0000-0000-0000B6440000}"/>
    <cellStyle name="계산 16 8 2" xfId="10597" xr:uid="{00000000-0005-0000-0000-0000B7440000}"/>
    <cellStyle name="계산 16 8 3" xfId="10598" xr:uid="{00000000-0005-0000-0000-0000B8440000}"/>
    <cellStyle name="계산 16 9" xfId="10599" xr:uid="{00000000-0005-0000-0000-0000B9440000}"/>
    <cellStyle name="계산 16 9 2" xfId="10600" xr:uid="{00000000-0005-0000-0000-0000BA440000}"/>
    <cellStyle name="계산 16 9 3" xfId="10601" xr:uid="{00000000-0005-0000-0000-0000BB440000}"/>
    <cellStyle name="계산 17" xfId="10602" xr:uid="{00000000-0005-0000-0000-0000BC440000}"/>
    <cellStyle name="계산 17 10" xfId="10603" xr:uid="{00000000-0005-0000-0000-0000BD440000}"/>
    <cellStyle name="계산 17 10 2" xfId="10604" xr:uid="{00000000-0005-0000-0000-0000BE440000}"/>
    <cellStyle name="계산 17 10 3" xfId="10605" xr:uid="{00000000-0005-0000-0000-0000BF440000}"/>
    <cellStyle name="계산 17 11" xfId="10606" xr:uid="{00000000-0005-0000-0000-0000C0440000}"/>
    <cellStyle name="계산 17 11 2" xfId="10607" xr:uid="{00000000-0005-0000-0000-0000C1440000}"/>
    <cellStyle name="계산 17 11 3" xfId="10608" xr:uid="{00000000-0005-0000-0000-0000C2440000}"/>
    <cellStyle name="계산 17 12" xfId="10609" xr:uid="{00000000-0005-0000-0000-0000C3440000}"/>
    <cellStyle name="계산 17 12 2" xfId="10610" xr:uid="{00000000-0005-0000-0000-0000C4440000}"/>
    <cellStyle name="계산 17 12 3" xfId="10611" xr:uid="{00000000-0005-0000-0000-0000C5440000}"/>
    <cellStyle name="계산 17 13" xfId="10612" xr:uid="{00000000-0005-0000-0000-0000C6440000}"/>
    <cellStyle name="계산 17 13 2" xfId="10613" xr:uid="{00000000-0005-0000-0000-0000C7440000}"/>
    <cellStyle name="계산 17 13 3" xfId="10614" xr:uid="{00000000-0005-0000-0000-0000C8440000}"/>
    <cellStyle name="계산 17 14" xfId="10615" xr:uid="{00000000-0005-0000-0000-0000C9440000}"/>
    <cellStyle name="계산 17 14 2" xfId="10616" xr:uid="{00000000-0005-0000-0000-0000CA440000}"/>
    <cellStyle name="계산 17 14 3" xfId="10617" xr:uid="{00000000-0005-0000-0000-0000CB440000}"/>
    <cellStyle name="계산 17 15" xfId="10618" xr:uid="{00000000-0005-0000-0000-0000CC440000}"/>
    <cellStyle name="계산 17 15 2" xfId="10619" xr:uid="{00000000-0005-0000-0000-0000CD440000}"/>
    <cellStyle name="계산 17 15 3" xfId="10620" xr:uid="{00000000-0005-0000-0000-0000CE440000}"/>
    <cellStyle name="계산 17 16" xfId="10621" xr:uid="{00000000-0005-0000-0000-0000CF440000}"/>
    <cellStyle name="계산 17 16 2" xfId="10622" xr:uid="{00000000-0005-0000-0000-0000D0440000}"/>
    <cellStyle name="계산 17 16 3" xfId="10623" xr:uid="{00000000-0005-0000-0000-0000D1440000}"/>
    <cellStyle name="계산 17 17" xfId="10624" xr:uid="{00000000-0005-0000-0000-0000D2440000}"/>
    <cellStyle name="계산 17 17 2" xfId="10625" xr:uid="{00000000-0005-0000-0000-0000D3440000}"/>
    <cellStyle name="계산 17 17 3" xfId="10626" xr:uid="{00000000-0005-0000-0000-0000D4440000}"/>
    <cellStyle name="계산 17 2" xfId="10627" xr:uid="{00000000-0005-0000-0000-0000D5440000}"/>
    <cellStyle name="계산 17 2 2" xfId="10628" xr:uid="{00000000-0005-0000-0000-0000D6440000}"/>
    <cellStyle name="계산 17 2 3" xfId="10629" xr:uid="{00000000-0005-0000-0000-0000D7440000}"/>
    <cellStyle name="계산 17 3" xfId="10630" xr:uid="{00000000-0005-0000-0000-0000D8440000}"/>
    <cellStyle name="계산 17 3 2" xfId="10631" xr:uid="{00000000-0005-0000-0000-0000D9440000}"/>
    <cellStyle name="계산 17 3 3" xfId="10632" xr:uid="{00000000-0005-0000-0000-0000DA440000}"/>
    <cellStyle name="계산 17 4" xfId="10633" xr:uid="{00000000-0005-0000-0000-0000DB440000}"/>
    <cellStyle name="계산 17 4 2" xfId="10634" xr:uid="{00000000-0005-0000-0000-0000DC440000}"/>
    <cellStyle name="계산 17 4 3" xfId="10635" xr:uid="{00000000-0005-0000-0000-0000DD440000}"/>
    <cellStyle name="계산 17 5" xfId="10636" xr:uid="{00000000-0005-0000-0000-0000DE440000}"/>
    <cellStyle name="계산 17 5 2" xfId="10637" xr:uid="{00000000-0005-0000-0000-0000DF440000}"/>
    <cellStyle name="계산 17 5 3" xfId="10638" xr:uid="{00000000-0005-0000-0000-0000E0440000}"/>
    <cellStyle name="계산 17 6" xfId="10639" xr:uid="{00000000-0005-0000-0000-0000E1440000}"/>
    <cellStyle name="계산 17 6 2" xfId="10640" xr:uid="{00000000-0005-0000-0000-0000E2440000}"/>
    <cellStyle name="계산 17 6 3" xfId="10641" xr:uid="{00000000-0005-0000-0000-0000E3440000}"/>
    <cellStyle name="계산 17 7" xfId="10642" xr:uid="{00000000-0005-0000-0000-0000E4440000}"/>
    <cellStyle name="계산 17 7 2" xfId="10643" xr:uid="{00000000-0005-0000-0000-0000E5440000}"/>
    <cellStyle name="계산 17 7 3" xfId="10644" xr:uid="{00000000-0005-0000-0000-0000E6440000}"/>
    <cellStyle name="계산 17 8" xfId="10645" xr:uid="{00000000-0005-0000-0000-0000E7440000}"/>
    <cellStyle name="계산 17 8 2" xfId="10646" xr:uid="{00000000-0005-0000-0000-0000E8440000}"/>
    <cellStyle name="계산 17 8 3" xfId="10647" xr:uid="{00000000-0005-0000-0000-0000E9440000}"/>
    <cellStyle name="계산 17 9" xfId="10648" xr:uid="{00000000-0005-0000-0000-0000EA440000}"/>
    <cellStyle name="계산 17 9 2" xfId="10649" xr:uid="{00000000-0005-0000-0000-0000EB440000}"/>
    <cellStyle name="계산 17 9 3" xfId="10650" xr:uid="{00000000-0005-0000-0000-0000EC440000}"/>
    <cellStyle name="계산 18" xfId="10651" xr:uid="{00000000-0005-0000-0000-0000ED440000}"/>
    <cellStyle name="계산 18 10" xfId="10652" xr:uid="{00000000-0005-0000-0000-0000EE440000}"/>
    <cellStyle name="계산 18 10 2" xfId="10653" xr:uid="{00000000-0005-0000-0000-0000EF440000}"/>
    <cellStyle name="계산 18 10 3" xfId="10654" xr:uid="{00000000-0005-0000-0000-0000F0440000}"/>
    <cellStyle name="계산 18 11" xfId="10655" xr:uid="{00000000-0005-0000-0000-0000F1440000}"/>
    <cellStyle name="계산 18 11 2" xfId="10656" xr:uid="{00000000-0005-0000-0000-0000F2440000}"/>
    <cellStyle name="계산 18 11 3" xfId="10657" xr:uid="{00000000-0005-0000-0000-0000F3440000}"/>
    <cellStyle name="계산 18 12" xfId="10658" xr:uid="{00000000-0005-0000-0000-0000F4440000}"/>
    <cellStyle name="계산 18 12 2" xfId="10659" xr:uid="{00000000-0005-0000-0000-0000F5440000}"/>
    <cellStyle name="계산 18 12 3" xfId="10660" xr:uid="{00000000-0005-0000-0000-0000F6440000}"/>
    <cellStyle name="계산 18 13" xfId="10661" xr:uid="{00000000-0005-0000-0000-0000F7440000}"/>
    <cellStyle name="계산 18 13 2" xfId="10662" xr:uid="{00000000-0005-0000-0000-0000F8440000}"/>
    <cellStyle name="계산 18 13 3" xfId="10663" xr:uid="{00000000-0005-0000-0000-0000F9440000}"/>
    <cellStyle name="계산 18 14" xfId="10664" xr:uid="{00000000-0005-0000-0000-0000FA440000}"/>
    <cellStyle name="계산 18 14 2" xfId="10665" xr:uid="{00000000-0005-0000-0000-0000FB440000}"/>
    <cellStyle name="계산 18 14 3" xfId="10666" xr:uid="{00000000-0005-0000-0000-0000FC440000}"/>
    <cellStyle name="계산 18 15" xfId="10667" xr:uid="{00000000-0005-0000-0000-0000FD440000}"/>
    <cellStyle name="계산 18 15 2" xfId="10668" xr:uid="{00000000-0005-0000-0000-0000FE440000}"/>
    <cellStyle name="계산 18 15 3" xfId="10669" xr:uid="{00000000-0005-0000-0000-0000FF440000}"/>
    <cellStyle name="계산 18 16" xfId="10670" xr:uid="{00000000-0005-0000-0000-000000450000}"/>
    <cellStyle name="계산 18 16 2" xfId="10671" xr:uid="{00000000-0005-0000-0000-000001450000}"/>
    <cellStyle name="계산 18 16 3" xfId="10672" xr:uid="{00000000-0005-0000-0000-000002450000}"/>
    <cellStyle name="계산 18 17" xfId="10673" xr:uid="{00000000-0005-0000-0000-000003450000}"/>
    <cellStyle name="계산 18 17 2" xfId="10674" xr:uid="{00000000-0005-0000-0000-000004450000}"/>
    <cellStyle name="계산 18 17 3" xfId="10675" xr:uid="{00000000-0005-0000-0000-000005450000}"/>
    <cellStyle name="계산 18 2" xfId="10676" xr:uid="{00000000-0005-0000-0000-000006450000}"/>
    <cellStyle name="계산 18 2 2" xfId="10677" xr:uid="{00000000-0005-0000-0000-000007450000}"/>
    <cellStyle name="계산 18 2 3" xfId="10678" xr:uid="{00000000-0005-0000-0000-000008450000}"/>
    <cellStyle name="계산 18 3" xfId="10679" xr:uid="{00000000-0005-0000-0000-000009450000}"/>
    <cellStyle name="계산 18 3 2" xfId="10680" xr:uid="{00000000-0005-0000-0000-00000A450000}"/>
    <cellStyle name="계산 18 3 3" xfId="10681" xr:uid="{00000000-0005-0000-0000-00000B450000}"/>
    <cellStyle name="계산 18 4" xfId="10682" xr:uid="{00000000-0005-0000-0000-00000C450000}"/>
    <cellStyle name="계산 18 4 2" xfId="10683" xr:uid="{00000000-0005-0000-0000-00000D450000}"/>
    <cellStyle name="계산 18 4 3" xfId="10684" xr:uid="{00000000-0005-0000-0000-00000E450000}"/>
    <cellStyle name="계산 18 5" xfId="10685" xr:uid="{00000000-0005-0000-0000-00000F450000}"/>
    <cellStyle name="계산 18 5 2" xfId="10686" xr:uid="{00000000-0005-0000-0000-000010450000}"/>
    <cellStyle name="계산 18 5 3" xfId="10687" xr:uid="{00000000-0005-0000-0000-000011450000}"/>
    <cellStyle name="계산 18 6" xfId="10688" xr:uid="{00000000-0005-0000-0000-000012450000}"/>
    <cellStyle name="계산 18 6 2" xfId="10689" xr:uid="{00000000-0005-0000-0000-000013450000}"/>
    <cellStyle name="계산 18 6 3" xfId="10690" xr:uid="{00000000-0005-0000-0000-000014450000}"/>
    <cellStyle name="계산 18 7" xfId="10691" xr:uid="{00000000-0005-0000-0000-000015450000}"/>
    <cellStyle name="계산 18 7 2" xfId="10692" xr:uid="{00000000-0005-0000-0000-000016450000}"/>
    <cellStyle name="계산 18 7 3" xfId="10693" xr:uid="{00000000-0005-0000-0000-000017450000}"/>
    <cellStyle name="계산 18 8" xfId="10694" xr:uid="{00000000-0005-0000-0000-000018450000}"/>
    <cellStyle name="계산 18 8 2" xfId="10695" xr:uid="{00000000-0005-0000-0000-000019450000}"/>
    <cellStyle name="계산 18 8 3" xfId="10696" xr:uid="{00000000-0005-0000-0000-00001A450000}"/>
    <cellStyle name="계산 18 9" xfId="10697" xr:uid="{00000000-0005-0000-0000-00001B450000}"/>
    <cellStyle name="계산 18 9 2" xfId="10698" xr:uid="{00000000-0005-0000-0000-00001C450000}"/>
    <cellStyle name="계산 18 9 3" xfId="10699" xr:uid="{00000000-0005-0000-0000-00001D450000}"/>
    <cellStyle name="계산 19" xfId="10700" xr:uid="{00000000-0005-0000-0000-00001E450000}"/>
    <cellStyle name="계산 19 10" xfId="10701" xr:uid="{00000000-0005-0000-0000-00001F450000}"/>
    <cellStyle name="계산 19 10 2" xfId="10702" xr:uid="{00000000-0005-0000-0000-000020450000}"/>
    <cellStyle name="계산 19 10 3" xfId="10703" xr:uid="{00000000-0005-0000-0000-000021450000}"/>
    <cellStyle name="계산 19 11" xfId="10704" xr:uid="{00000000-0005-0000-0000-000022450000}"/>
    <cellStyle name="계산 19 11 2" xfId="10705" xr:uid="{00000000-0005-0000-0000-000023450000}"/>
    <cellStyle name="계산 19 11 3" xfId="10706" xr:uid="{00000000-0005-0000-0000-000024450000}"/>
    <cellStyle name="계산 19 12" xfId="10707" xr:uid="{00000000-0005-0000-0000-000025450000}"/>
    <cellStyle name="계산 19 12 2" xfId="10708" xr:uid="{00000000-0005-0000-0000-000026450000}"/>
    <cellStyle name="계산 19 12 3" xfId="10709" xr:uid="{00000000-0005-0000-0000-000027450000}"/>
    <cellStyle name="계산 19 13" xfId="10710" xr:uid="{00000000-0005-0000-0000-000028450000}"/>
    <cellStyle name="계산 19 13 2" xfId="10711" xr:uid="{00000000-0005-0000-0000-000029450000}"/>
    <cellStyle name="계산 19 13 3" xfId="10712" xr:uid="{00000000-0005-0000-0000-00002A450000}"/>
    <cellStyle name="계산 19 14" xfId="10713" xr:uid="{00000000-0005-0000-0000-00002B450000}"/>
    <cellStyle name="계산 19 14 2" xfId="10714" xr:uid="{00000000-0005-0000-0000-00002C450000}"/>
    <cellStyle name="계산 19 14 3" xfId="10715" xr:uid="{00000000-0005-0000-0000-00002D450000}"/>
    <cellStyle name="계산 19 15" xfId="10716" xr:uid="{00000000-0005-0000-0000-00002E450000}"/>
    <cellStyle name="계산 19 15 2" xfId="10717" xr:uid="{00000000-0005-0000-0000-00002F450000}"/>
    <cellStyle name="계산 19 15 3" xfId="10718" xr:uid="{00000000-0005-0000-0000-000030450000}"/>
    <cellStyle name="계산 19 16" xfId="10719" xr:uid="{00000000-0005-0000-0000-000031450000}"/>
    <cellStyle name="계산 19 16 2" xfId="10720" xr:uid="{00000000-0005-0000-0000-000032450000}"/>
    <cellStyle name="계산 19 16 3" xfId="10721" xr:uid="{00000000-0005-0000-0000-000033450000}"/>
    <cellStyle name="계산 19 17" xfId="10722" xr:uid="{00000000-0005-0000-0000-000034450000}"/>
    <cellStyle name="계산 19 17 2" xfId="10723" xr:uid="{00000000-0005-0000-0000-000035450000}"/>
    <cellStyle name="계산 19 17 3" xfId="10724" xr:uid="{00000000-0005-0000-0000-000036450000}"/>
    <cellStyle name="계산 19 2" xfId="10725" xr:uid="{00000000-0005-0000-0000-000037450000}"/>
    <cellStyle name="계산 19 2 2" xfId="10726" xr:uid="{00000000-0005-0000-0000-000038450000}"/>
    <cellStyle name="계산 19 2 3" xfId="10727" xr:uid="{00000000-0005-0000-0000-000039450000}"/>
    <cellStyle name="계산 19 3" xfId="10728" xr:uid="{00000000-0005-0000-0000-00003A450000}"/>
    <cellStyle name="계산 19 3 2" xfId="10729" xr:uid="{00000000-0005-0000-0000-00003B450000}"/>
    <cellStyle name="계산 19 3 3" xfId="10730" xr:uid="{00000000-0005-0000-0000-00003C450000}"/>
    <cellStyle name="계산 19 4" xfId="10731" xr:uid="{00000000-0005-0000-0000-00003D450000}"/>
    <cellStyle name="계산 19 4 2" xfId="10732" xr:uid="{00000000-0005-0000-0000-00003E450000}"/>
    <cellStyle name="계산 19 4 3" xfId="10733" xr:uid="{00000000-0005-0000-0000-00003F450000}"/>
    <cellStyle name="계산 19 5" xfId="10734" xr:uid="{00000000-0005-0000-0000-000040450000}"/>
    <cellStyle name="계산 19 5 2" xfId="10735" xr:uid="{00000000-0005-0000-0000-000041450000}"/>
    <cellStyle name="계산 19 5 3" xfId="10736" xr:uid="{00000000-0005-0000-0000-000042450000}"/>
    <cellStyle name="계산 19 6" xfId="10737" xr:uid="{00000000-0005-0000-0000-000043450000}"/>
    <cellStyle name="계산 19 6 2" xfId="10738" xr:uid="{00000000-0005-0000-0000-000044450000}"/>
    <cellStyle name="계산 19 6 3" xfId="10739" xr:uid="{00000000-0005-0000-0000-000045450000}"/>
    <cellStyle name="계산 19 7" xfId="10740" xr:uid="{00000000-0005-0000-0000-000046450000}"/>
    <cellStyle name="계산 19 7 2" xfId="10741" xr:uid="{00000000-0005-0000-0000-000047450000}"/>
    <cellStyle name="계산 19 7 3" xfId="10742" xr:uid="{00000000-0005-0000-0000-000048450000}"/>
    <cellStyle name="계산 19 8" xfId="10743" xr:uid="{00000000-0005-0000-0000-000049450000}"/>
    <cellStyle name="계산 19 8 2" xfId="10744" xr:uid="{00000000-0005-0000-0000-00004A450000}"/>
    <cellStyle name="계산 19 8 3" xfId="10745" xr:uid="{00000000-0005-0000-0000-00004B450000}"/>
    <cellStyle name="계산 19 9" xfId="10746" xr:uid="{00000000-0005-0000-0000-00004C450000}"/>
    <cellStyle name="계산 19 9 2" xfId="10747" xr:uid="{00000000-0005-0000-0000-00004D450000}"/>
    <cellStyle name="계산 19 9 3" xfId="10748" xr:uid="{00000000-0005-0000-0000-00004E450000}"/>
    <cellStyle name="계산 2" xfId="335" xr:uid="{00000000-0005-0000-0000-00004F450000}"/>
    <cellStyle name="계산 2 10" xfId="10749" xr:uid="{00000000-0005-0000-0000-000050450000}"/>
    <cellStyle name="계산 2 10 2" xfId="10750" xr:uid="{00000000-0005-0000-0000-000051450000}"/>
    <cellStyle name="계산 2 10 3" xfId="10751" xr:uid="{00000000-0005-0000-0000-000052450000}"/>
    <cellStyle name="계산 2 11" xfId="10752" xr:uid="{00000000-0005-0000-0000-000053450000}"/>
    <cellStyle name="계산 2 11 2" xfId="10753" xr:uid="{00000000-0005-0000-0000-000054450000}"/>
    <cellStyle name="계산 2 11 3" xfId="10754" xr:uid="{00000000-0005-0000-0000-000055450000}"/>
    <cellStyle name="계산 2 12" xfId="10755" xr:uid="{00000000-0005-0000-0000-000056450000}"/>
    <cellStyle name="계산 2 12 2" xfId="10756" xr:uid="{00000000-0005-0000-0000-000057450000}"/>
    <cellStyle name="계산 2 12 3" xfId="10757" xr:uid="{00000000-0005-0000-0000-000058450000}"/>
    <cellStyle name="계산 2 13" xfId="10758" xr:uid="{00000000-0005-0000-0000-000059450000}"/>
    <cellStyle name="계산 2 13 2" xfId="10759" xr:uid="{00000000-0005-0000-0000-00005A450000}"/>
    <cellStyle name="계산 2 13 3" xfId="10760" xr:uid="{00000000-0005-0000-0000-00005B450000}"/>
    <cellStyle name="계산 2 14" xfId="10761" xr:uid="{00000000-0005-0000-0000-00005C450000}"/>
    <cellStyle name="계산 2 14 2" xfId="10762" xr:uid="{00000000-0005-0000-0000-00005D450000}"/>
    <cellStyle name="계산 2 14 3" xfId="10763" xr:uid="{00000000-0005-0000-0000-00005E450000}"/>
    <cellStyle name="계산 2 15" xfId="10764" xr:uid="{00000000-0005-0000-0000-00005F450000}"/>
    <cellStyle name="계산 2 15 2" xfId="10765" xr:uid="{00000000-0005-0000-0000-000060450000}"/>
    <cellStyle name="계산 2 15 3" xfId="10766" xr:uid="{00000000-0005-0000-0000-000061450000}"/>
    <cellStyle name="계산 2 16" xfId="10767" xr:uid="{00000000-0005-0000-0000-000062450000}"/>
    <cellStyle name="계산 2 16 2" xfId="10768" xr:uid="{00000000-0005-0000-0000-000063450000}"/>
    <cellStyle name="계산 2 16 3" xfId="10769" xr:uid="{00000000-0005-0000-0000-000064450000}"/>
    <cellStyle name="계산 2 17" xfId="10770" xr:uid="{00000000-0005-0000-0000-000065450000}"/>
    <cellStyle name="계산 2 17 2" xfId="10771" xr:uid="{00000000-0005-0000-0000-000066450000}"/>
    <cellStyle name="계산 2 17 3" xfId="10772" xr:uid="{00000000-0005-0000-0000-000067450000}"/>
    <cellStyle name="계산 2 18" xfId="10773" xr:uid="{00000000-0005-0000-0000-000068450000}"/>
    <cellStyle name="계산 2 2" xfId="7204" xr:uid="{00000000-0005-0000-0000-000069450000}"/>
    <cellStyle name="계산 2 2 2" xfId="10774" xr:uid="{00000000-0005-0000-0000-00006A450000}"/>
    <cellStyle name="계산 2 2 3" xfId="10775" xr:uid="{00000000-0005-0000-0000-00006B450000}"/>
    <cellStyle name="계산 2 2 4" xfId="7932" xr:uid="{00000000-0005-0000-0000-00006C450000}"/>
    <cellStyle name="계산 2 3" xfId="10776" xr:uid="{00000000-0005-0000-0000-00006D450000}"/>
    <cellStyle name="계산 2 3 2" xfId="10777" xr:uid="{00000000-0005-0000-0000-00006E450000}"/>
    <cellStyle name="계산 2 3 3" xfId="10778" xr:uid="{00000000-0005-0000-0000-00006F450000}"/>
    <cellStyle name="계산 2 4" xfId="10779" xr:uid="{00000000-0005-0000-0000-000070450000}"/>
    <cellStyle name="계산 2 4 2" xfId="10780" xr:uid="{00000000-0005-0000-0000-000071450000}"/>
    <cellStyle name="계산 2 4 3" xfId="10781" xr:uid="{00000000-0005-0000-0000-000072450000}"/>
    <cellStyle name="계산 2 5" xfId="10782" xr:uid="{00000000-0005-0000-0000-000073450000}"/>
    <cellStyle name="계산 2 5 2" xfId="10783" xr:uid="{00000000-0005-0000-0000-000074450000}"/>
    <cellStyle name="계산 2 5 3" xfId="10784" xr:uid="{00000000-0005-0000-0000-000075450000}"/>
    <cellStyle name="계산 2 6" xfId="10785" xr:uid="{00000000-0005-0000-0000-000076450000}"/>
    <cellStyle name="계산 2 6 2" xfId="10786" xr:uid="{00000000-0005-0000-0000-000077450000}"/>
    <cellStyle name="계산 2 6 3" xfId="10787" xr:uid="{00000000-0005-0000-0000-000078450000}"/>
    <cellStyle name="계산 2 7" xfId="10788" xr:uid="{00000000-0005-0000-0000-000079450000}"/>
    <cellStyle name="계산 2 7 2" xfId="10789" xr:uid="{00000000-0005-0000-0000-00007A450000}"/>
    <cellStyle name="계산 2 7 3" xfId="10790" xr:uid="{00000000-0005-0000-0000-00007B450000}"/>
    <cellStyle name="계산 2 8" xfId="10791" xr:uid="{00000000-0005-0000-0000-00007C450000}"/>
    <cellStyle name="계산 2 8 2" xfId="10792" xr:uid="{00000000-0005-0000-0000-00007D450000}"/>
    <cellStyle name="계산 2 8 3" xfId="10793" xr:uid="{00000000-0005-0000-0000-00007E450000}"/>
    <cellStyle name="계산 2 9" xfId="10794" xr:uid="{00000000-0005-0000-0000-00007F450000}"/>
    <cellStyle name="계산 2 9 2" xfId="10795" xr:uid="{00000000-0005-0000-0000-000080450000}"/>
    <cellStyle name="계산 2 9 3" xfId="10796" xr:uid="{00000000-0005-0000-0000-000081450000}"/>
    <cellStyle name="계산 20" xfId="10797" xr:uid="{00000000-0005-0000-0000-000082450000}"/>
    <cellStyle name="계산 20 10" xfId="10798" xr:uid="{00000000-0005-0000-0000-000083450000}"/>
    <cellStyle name="계산 20 10 2" xfId="10799" xr:uid="{00000000-0005-0000-0000-000084450000}"/>
    <cellStyle name="계산 20 10 3" xfId="10800" xr:uid="{00000000-0005-0000-0000-000085450000}"/>
    <cellStyle name="계산 20 11" xfId="10801" xr:uid="{00000000-0005-0000-0000-000086450000}"/>
    <cellStyle name="계산 20 11 2" xfId="10802" xr:uid="{00000000-0005-0000-0000-000087450000}"/>
    <cellStyle name="계산 20 11 3" xfId="10803" xr:uid="{00000000-0005-0000-0000-000088450000}"/>
    <cellStyle name="계산 20 12" xfId="10804" xr:uid="{00000000-0005-0000-0000-000089450000}"/>
    <cellStyle name="계산 20 12 2" xfId="10805" xr:uid="{00000000-0005-0000-0000-00008A450000}"/>
    <cellStyle name="계산 20 12 3" xfId="10806" xr:uid="{00000000-0005-0000-0000-00008B450000}"/>
    <cellStyle name="계산 20 13" xfId="10807" xr:uid="{00000000-0005-0000-0000-00008C450000}"/>
    <cellStyle name="계산 20 13 2" xfId="10808" xr:uid="{00000000-0005-0000-0000-00008D450000}"/>
    <cellStyle name="계산 20 13 3" xfId="10809" xr:uid="{00000000-0005-0000-0000-00008E450000}"/>
    <cellStyle name="계산 20 14" xfId="10810" xr:uid="{00000000-0005-0000-0000-00008F450000}"/>
    <cellStyle name="계산 20 14 2" xfId="10811" xr:uid="{00000000-0005-0000-0000-000090450000}"/>
    <cellStyle name="계산 20 14 3" xfId="10812" xr:uid="{00000000-0005-0000-0000-000091450000}"/>
    <cellStyle name="계산 20 15" xfId="10813" xr:uid="{00000000-0005-0000-0000-000092450000}"/>
    <cellStyle name="계산 20 15 2" xfId="10814" xr:uid="{00000000-0005-0000-0000-000093450000}"/>
    <cellStyle name="계산 20 15 3" xfId="10815" xr:uid="{00000000-0005-0000-0000-000094450000}"/>
    <cellStyle name="계산 20 16" xfId="10816" xr:uid="{00000000-0005-0000-0000-000095450000}"/>
    <cellStyle name="계산 20 16 2" xfId="10817" xr:uid="{00000000-0005-0000-0000-000096450000}"/>
    <cellStyle name="계산 20 16 3" xfId="10818" xr:uid="{00000000-0005-0000-0000-000097450000}"/>
    <cellStyle name="계산 20 17" xfId="10819" xr:uid="{00000000-0005-0000-0000-000098450000}"/>
    <cellStyle name="계산 20 17 2" xfId="10820" xr:uid="{00000000-0005-0000-0000-000099450000}"/>
    <cellStyle name="계산 20 17 3" xfId="10821" xr:uid="{00000000-0005-0000-0000-00009A450000}"/>
    <cellStyle name="계산 20 2" xfId="10822" xr:uid="{00000000-0005-0000-0000-00009B450000}"/>
    <cellStyle name="계산 20 2 2" xfId="10823" xr:uid="{00000000-0005-0000-0000-00009C450000}"/>
    <cellStyle name="계산 20 2 3" xfId="10824" xr:uid="{00000000-0005-0000-0000-00009D450000}"/>
    <cellStyle name="계산 20 3" xfId="10825" xr:uid="{00000000-0005-0000-0000-00009E450000}"/>
    <cellStyle name="계산 20 3 2" xfId="10826" xr:uid="{00000000-0005-0000-0000-00009F450000}"/>
    <cellStyle name="계산 20 3 3" xfId="10827" xr:uid="{00000000-0005-0000-0000-0000A0450000}"/>
    <cellStyle name="계산 20 4" xfId="10828" xr:uid="{00000000-0005-0000-0000-0000A1450000}"/>
    <cellStyle name="계산 20 4 2" xfId="10829" xr:uid="{00000000-0005-0000-0000-0000A2450000}"/>
    <cellStyle name="계산 20 4 3" xfId="10830" xr:uid="{00000000-0005-0000-0000-0000A3450000}"/>
    <cellStyle name="계산 20 5" xfId="10831" xr:uid="{00000000-0005-0000-0000-0000A4450000}"/>
    <cellStyle name="계산 20 5 2" xfId="10832" xr:uid="{00000000-0005-0000-0000-0000A5450000}"/>
    <cellStyle name="계산 20 5 3" xfId="10833" xr:uid="{00000000-0005-0000-0000-0000A6450000}"/>
    <cellStyle name="계산 20 6" xfId="10834" xr:uid="{00000000-0005-0000-0000-0000A7450000}"/>
    <cellStyle name="계산 20 6 2" xfId="10835" xr:uid="{00000000-0005-0000-0000-0000A8450000}"/>
    <cellStyle name="계산 20 6 3" xfId="10836" xr:uid="{00000000-0005-0000-0000-0000A9450000}"/>
    <cellStyle name="계산 20 7" xfId="10837" xr:uid="{00000000-0005-0000-0000-0000AA450000}"/>
    <cellStyle name="계산 20 7 2" xfId="10838" xr:uid="{00000000-0005-0000-0000-0000AB450000}"/>
    <cellStyle name="계산 20 7 3" xfId="10839" xr:uid="{00000000-0005-0000-0000-0000AC450000}"/>
    <cellStyle name="계산 20 8" xfId="10840" xr:uid="{00000000-0005-0000-0000-0000AD450000}"/>
    <cellStyle name="계산 20 8 2" xfId="10841" xr:uid="{00000000-0005-0000-0000-0000AE450000}"/>
    <cellStyle name="계산 20 8 3" xfId="10842" xr:uid="{00000000-0005-0000-0000-0000AF450000}"/>
    <cellStyle name="계산 20 9" xfId="10843" xr:uid="{00000000-0005-0000-0000-0000B0450000}"/>
    <cellStyle name="계산 20 9 2" xfId="10844" xr:uid="{00000000-0005-0000-0000-0000B1450000}"/>
    <cellStyle name="계산 20 9 3" xfId="10845" xr:uid="{00000000-0005-0000-0000-0000B2450000}"/>
    <cellStyle name="계산 21" xfId="10846" xr:uid="{00000000-0005-0000-0000-0000B3450000}"/>
    <cellStyle name="계산 21 10" xfId="10847" xr:uid="{00000000-0005-0000-0000-0000B4450000}"/>
    <cellStyle name="계산 21 10 2" xfId="10848" xr:uid="{00000000-0005-0000-0000-0000B5450000}"/>
    <cellStyle name="계산 21 10 3" xfId="10849" xr:uid="{00000000-0005-0000-0000-0000B6450000}"/>
    <cellStyle name="계산 21 11" xfId="10850" xr:uid="{00000000-0005-0000-0000-0000B7450000}"/>
    <cellStyle name="계산 21 11 2" xfId="10851" xr:uid="{00000000-0005-0000-0000-0000B8450000}"/>
    <cellStyle name="계산 21 11 3" xfId="10852" xr:uid="{00000000-0005-0000-0000-0000B9450000}"/>
    <cellStyle name="계산 21 12" xfId="10853" xr:uid="{00000000-0005-0000-0000-0000BA450000}"/>
    <cellStyle name="계산 21 12 2" xfId="10854" xr:uid="{00000000-0005-0000-0000-0000BB450000}"/>
    <cellStyle name="계산 21 12 3" xfId="10855" xr:uid="{00000000-0005-0000-0000-0000BC450000}"/>
    <cellStyle name="계산 21 13" xfId="10856" xr:uid="{00000000-0005-0000-0000-0000BD450000}"/>
    <cellStyle name="계산 21 13 2" xfId="10857" xr:uid="{00000000-0005-0000-0000-0000BE450000}"/>
    <cellStyle name="계산 21 13 3" xfId="10858" xr:uid="{00000000-0005-0000-0000-0000BF450000}"/>
    <cellStyle name="계산 21 14" xfId="10859" xr:uid="{00000000-0005-0000-0000-0000C0450000}"/>
    <cellStyle name="계산 21 14 2" xfId="10860" xr:uid="{00000000-0005-0000-0000-0000C1450000}"/>
    <cellStyle name="계산 21 14 3" xfId="10861" xr:uid="{00000000-0005-0000-0000-0000C2450000}"/>
    <cellStyle name="계산 21 15" xfId="10862" xr:uid="{00000000-0005-0000-0000-0000C3450000}"/>
    <cellStyle name="계산 21 15 2" xfId="10863" xr:uid="{00000000-0005-0000-0000-0000C4450000}"/>
    <cellStyle name="계산 21 15 3" xfId="10864" xr:uid="{00000000-0005-0000-0000-0000C5450000}"/>
    <cellStyle name="계산 21 16" xfId="10865" xr:uid="{00000000-0005-0000-0000-0000C6450000}"/>
    <cellStyle name="계산 21 16 2" xfId="10866" xr:uid="{00000000-0005-0000-0000-0000C7450000}"/>
    <cellStyle name="계산 21 16 3" xfId="10867" xr:uid="{00000000-0005-0000-0000-0000C8450000}"/>
    <cellStyle name="계산 21 17" xfId="10868" xr:uid="{00000000-0005-0000-0000-0000C9450000}"/>
    <cellStyle name="계산 21 17 2" xfId="10869" xr:uid="{00000000-0005-0000-0000-0000CA450000}"/>
    <cellStyle name="계산 21 17 3" xfId="10870" xr:uid="{00000000-0005-0000-0000-0000CB450000}"/>
    <cellStyle name="계산 21 2" xfId="10871" xr:uid="{00000000-0005-0000-0000-0000CC450000}"/>
    <cellStyle name="계산 21 2 2" xfId="10872" xr:uid="{00000000-0005-0000-0000-0000CD450000}"/>
    <cellStyle name="계산 21 2 3" xfId="10873" xr:uid="{00000000-0005-0000-0000-0000CE450000}"/>
    <cellStyle name="계산 21 3" xfId="10874" xr:uid="{00000000-0005-0000-0000-0000CF450000}"/>
    <cellStyle name="계산 21 3 2" xfId="10875" xr:uid="{00000000-0005-0000-0000-0000D0450000}"/>
    <cellStyle name="계산 21 3 3" xfId="10876" xr:uid="{00000000-0005-0000-0000-0000D1450000}"/>
    <cellStyle name="계산 21 4" xfId="10877" xr:uid="{00000000-0005-0000-0000-0000D2450000}"/>
    <cellStyle name="계산 21 4 2" xfId="10878" xr:uid="{00000000-0005-0000-0000-0000D3450000}"/>
    <cellStyle name="계산 21 4 3" xfId="10879" xr:uid="{00000000-0005-0000-0000-0000D4450000}"/>
    <cellStyle name="계산 21 5" xfId="10880" xr:uid="{00000000-0005-0000-0000-0000D5450000}"/>
    <cellStyle name="계산 21 5 2" xfId="10881" xr:uid="{00000000-0005-0000-0000-0000D6450000}"/>
    <cellStyle name="계산 21 5 3" xfId="10882" xr:uid="{00000000-0005-0000-0000-0000D7450000}"/>
    <cellStyle name="계산 21 6" xfId="10883" xr:uid="{00000000-0005-0000-0000-0000D8450000}"/>
    <cellStyle name="계산 21 6 2" xfId="10884" xr:uid="{00000000-0005-0000-0000-0000D9450000}"/>
    <cellStyle name="계산 21 6 3" xfId="10885" xr:uid="{00000000-0005-0000-0000-0000DA450000}"/>
    <cellStyle name="계산 21 7" xfId="10886" xr:uid="{00000000-0005-0000-0000-0000DB450000}"/>
    <cellStyle name="계산 21 7 2" xfId="10887" xr:uid="{00000000-0005-0000-0000-0000DC450000}"/>
    <cellStyle name="계산 21 7 3" xfId="10888" xr:uid="{00000000-0005-0000-0000-0000DD450000}"/>
    <cellStyle name="계산 21 8" xfId="10889" xr:uid="{00000000-0005-0000-0000-0000DE450000}"/>
    <cellStyle name="계산 21 8 2" xfId="10890" xr:uid="{00000000-0005-0000-0000-0000DF450000}"/>
    <cellStyle name="계산 21 8 3" xfId="10891" xr:uid="{00000000-0005-0000-0000-0000E0450000}"/>
    <cellStyle name="계산 21 9" xfId="10892" xr:uid="{00000000-0005-0000-0000-0000E1450000}"/>
    <cellStyle name="계산 21 9 2" xfId="10893" xr:uid="{00000000-0005-0000-0000-0000E2450000}"/>
    <cellStyle name="계산 21 9 3" xfId="10894" xr:uid="{00000000-0005-0000-0000-0000E3450000}"/>
    <cellStyle name="계산 22" xfId="10895" xr:uid="{00000000-0005-0000-0000-0000E4450000}"/>
    <cellStyle name="계산 22 10" xfId="10896" xr:uid="{00000000-0005-0000-0000-0000E5450000}"/>
    <cellStyle name="계산 22 10 2" xfId="10897" xr:uid="{00000000-0005-0000-0000-0000E6450000}"/>
    <cellStyle name="계산 22 10 3" xfId="10898" xr:uid="{00000000-0005-0000-0000-0000E7450000}"/>
    <cellStyle name="계산 22 11" xfId="10899" xr:uid="{00000000-0005-0000-0000-0000E8450000}"/>
    <cellStyle name="계산 22 11 2" xfId="10900" xr:uid="{00000000-0005-0000-0000-0000E9450000}"/>
    <cellStyle name="계산 22 11 3" xfId="10901" xr:uid="{00000000-0005-0000-0000-0000EA450000}"/>
    <cellStyle name="계산 22 12" xfId="10902" xr:uid="{00000000-0005-0000-0000-0000EB450000}"/>
    <cellStyle name="계산 22 12 2" xfId="10903" xr:uid="{00000000-0005-0000-0000-0000EC450000}"/>
    <cellStyle name="계산 22 12 3" xfId="10904" xr:uid="{00000000-0005-0000-0000-0000ED450000}"/>
    <cellStyle name="계산 22 13" xfId="10905" xr:uid="{00000000-0005-0000-0000-0000EE450000}"/>
    <cellStyle name="계산 22 13 2" xfId="10906" xr:uid="{00000000-0005-0000-0000-0000EF450000}"/>
    <cellStyle name="계산 22 13 3" xfId="10907" xr:uid="{00000000-0005-0000-0000-0000F0450000}"/>
    <cellStyle name="계산 22 14" xfId="10908" xr:uid="{00000000-0005-0000-0000-0000F1450000}"/>
    <cellStyle name="계산 22 14 2" xfId="10909" xr:uid="{00000000-0005-0000-0000-0000F2450000}"/>
    <cellStyle name="계산 22 14 3" xfId="10910" xr:uid="{00000000-0005-0000-0000-0000F3450000}"/>
    <cellStyle name="계산 22 15" xfId="10911" xr:uid="{00000000-0005-0000-0000-0000F4450000}"/>
    <cellStyle name="계산 22 15 2" xfId="10912" xr:uid="{00000000-0005-0000-0000-0000F5450000}"/>
    <cellStyle name="계산 22 15 3" xfId="10913" xr:uid="{00000000-0005-0000-0000-0000F6450000}"/>
    <cellStyle name="계산 22 16" xfId="10914" xr:uid="{00000000-0005-0000-0000-0000F7450000}"/>
    <cellStyle name="계산 22 16 2" xfId="10915" xr:uid="{00000000-0005-0000-0000-0000F8450000}"/>
    <cellStyle name="계산 22 16 3" xfId="10916" xr:uid="{00000000-0005-0000-0000-0000F9450000}"/>
    <cellStyle name="계산 22 17" xfId="10917" xr:uid="{00000000-0005-0000-0000-0000FA450000}"/>
    <cellStyle name="계산 22 17 2" xfId="10918" xr:uid="{00000000-0005-0000-0000-0000FB450000}"/>
    <cellStyle name="계산 22 17 3" xfId="10919" xr:uid="{00000000-0005-0000-0000-0000FC450000}"/>
    <cellStyle name="계산 22 2" xfId="10920" xr:uid="{00000000-0005-0000-0000-0000FD450000}"/>
    <cellStyle name="계산 22 2 2" xfId="10921" xr:uid="{00000000-0005-0000-0000-0000FE450000}"/>
    <cellStyle name="계산 22 2 3" xfId="10922" xr:uid="{00000000-0005-0000-0000-0000FF450000}"/>
    <cellStyle name="계산 22 3" xfId="10923" xr:uid="{00000000-0005-0000-0000-000000460000}"/>
    <cellStyle name="계산 22 3 2" xfId="10924" xr:uid="{00000000-0005-0000-0000-000001460000}"/>
    <cellStyle name="계산 22 3 3" xfId="10925" xr:uid="{00000000-0005-0000-0000-000002460000}"/>
    <cellStyle name="계산 22 4" xfId="10926" xr:uid="{00000000-0005-0000-0000-000003460000}"/>
    <cellStyle name="계산 22 4 2" xfId="10927" xr:uid="{00000000-0005-0000-0000-000004460000}"/>
    <cellStyle name="계산 22 4 3" xfId="10928" xr:uid="{00000000-0005-0000-0000-000005460000}"/>
    <cellStyle name="계산 22 5" xfId="10929" xr:uid="{00000000-0005-0000-0000-000006460000}"/>
    <cellStyle name="계산 22 5 2" xfId="10930" xr:uid="{00000000-0005-0000-0000-000007460000}"/>
    <cellStyle name="계산 22 5 3" xfId="10931" xr:uid="{00000000-0005-0000-0000-000008460000}"/>
    <cellStyle name="계산 22 6" xfId="10932" xr:uid="{00000000-0005-0000-0000-000009460000}"/>
    <cellStyle name="계산 22 6 2" xfId="10933" xr:uid="{00000000-0005-0000-0000-00000A460000}"/>
    <cellStyle name="계산 22 6 3" xfId="10934" xr:uid="{00000000-0005-0000-0000-00000B460000}"/>
    <cellStyle name="계산 22 7" xfId="10935" xr:uid="{00000000-0005-0000-0000-00000C460000}"/>
    <cellStyle name="계산 22 7 2" xfId="10936" xr:uid="{00000000-0005-0000-0000-00000D460000}"/>
    <cellStyle name="계산 22 7 3" xfId="10937" xr:uid="{00000000-0005-0000-0000-00000E460000}"/>
    <cellStyle name="계산 22 8" xfId="10938" xr:uid="{00000000-0005-0000-0000-00000F460000}"/>
    <cellStyle name="계산 22 8 2" xfId="10939" xr:uid="{00000000-0005-0000-0000-000010460000}"/>
    <cellStyle name="계산 22 8 3" xfId="10940" xr:uid="{00000000-0005-0000-0000-000011460000}"/>
    <cellStyle name="계산 22 9" xfId="10941" xr:uid="{00000000-0005-0000-0000-000012460000}"/>
    <cellStyle name="계산 22 9 2" xfId="10942" xr:uid="{00000000-0005-0000-0000-000013460000}"/>
    <cellStyle name="계산 22 9 3" xfId="10943" xr:uid="{00000000-0005-0000-0000-000014460000}"/>
    <cellStyle name="계산 23" xfId="10944" xr:uid="{00000000-0005-0000-0000-000015460000}"/>
    <cellStyle name="계산 23 10" xfId="10945" xr:uid="{00000000-0005-0000-0000-000016460000}"/>
    <cellStyle name="계산 23 10 2" xfId="10946" xr:uid="{00000000-0005-0000-0000-000017460000}"/>
    <cellStyle name="계산 23 10 3" xfId="10947" xr:uid="{00000000-0005-0000-0000-000018460000}"/>
    <cellStyle name="계산 23 11" xfId="10948" xr:uid="{00000000-0005-0000-0000-000019460000}"/>
    <cellStyle name="계산 23 11 2" xfId="10949" xr:uid="{00000000-0005-0000-0000-00001A460000}"/>
    <cellStyle name="계산 23 11 3" xfId="10950" xr:uid="{00000000-0005-0000-0000-00001B460000}"/>
    <cellStyle name="계산 23 12" xfId="10951" xr:uid="{00000000-0005-0000-0000-00001C460000}"/>
    <cellStyle name="계산 23 12 2" xfId="10952" xr:uid="{00000000-0005-0000-0000-00001D460000}"/>
    <cellStyle name="계산 23 12 3" xfId="10953" xr:uid="{00000000-0005-0000-0000-00001E460000}"/>
    <cellStyle name="계산 23 13" xfId="10954" xr:uid="{00000000-0005-0000-0000-00001F460000}"/>
    <cellStyle name="계산 23 13 2" xfId="10955" xr:uid="{00000000-0005-0000-0000-000020460000}"/>
    <cellStyle name="계산 23 13 3" xfId="10956" xr:uid="{00000000-0005-0000-0000-000021460000}"/>
    <cellStyle name="계산 23 14" xfId="10957" xr:uid="{00000000-0005-0000-0000-000022460000}"/>
    <cellStyle name="계산 23 14 2" xfId="10958" xr:uid="{00000000-0005-0000-0000-000023460000}"/>
    <cellStyle name="계산 23 14 3" xfId="10959" xr:uid="{00000000-0005-0000-0000-000024460000}"/>
    <cellStyle name="계산 23 15" xfId="10960" xr:uid="{00000000-0005-0000-0000-000025460000}"/>
    <cellStyle name="계산 23 15 2" xfId="10961" xr:uid="{00000000-0005-0000-0000-000026460000}"/>
    <cellStyle name="계산 23 15 3" xfId="10962" xr:uid="{00000000-0005-0000-0000-000027460000}"/>
    <cellStyle name="계산 23 16" xfId="10963" xr:uid="{00000000-0005-0000-0000-000028460000}"/>
    <cellStyle name="계산 23 16 2" xfId="10964" xr:uid="{00000000-0005-0000-0000-000029460000}"/>
    <cellStyle name="계산 23 16 3" xfId="10965" xr:uid="{00000000-0005-0000-0000-00002A460000}"/>
    <cellStyle name="계산 23 17" xfId="10966" xr:uid="{00000000-0005-0000-0000-00002B460000}"/>
    <cellStyle name="계산 23 17 2" xfId="10967" xr:uid="{00000000-0005-0000-0000-00002C460000}"/>
    <cellStyle name="계산 23 17 3" xfId="10968" xr:uid="{00000000-0005-0000-0000-00002D460000}"/>
    <cellStyle name="계산 23 2" xfId="10969" xr:uid="{00000000-0005-0000-0000-00002E460000}"/>
    <cellStyle name="계산 23 2 2" xfId="10970" xr:uid="{00000000-0005-0000-0000-00002F460000}"/>
    <cellStyle name="계산 23 2 3" xfId="10971" xr:uid="{00000000-0005-0000-0000-000030460000}"/>
    <cellStyle name="계산 23 3" xfId="10972" xr:uid="{00000000-0005-0000-0000-000031460000}"/>
    <cellStyle name="계산 23 3 2" xfId="10973" xr:uid="{00000000-0005-0000-0000-000032460000}"/>
    <cellStyle name="계산 23 3 3" xfId="10974" xr:uid="{00000000-0005-0000-0000-000033460000}"/>
    <cellStyle name="계산 23 4" xfId="10975" xr:uid="{00000000-0005-0000-0000-000034460000}"/>
    <cellStyle name="계산 23 4 2" xfId="10976" xr:uid="{00000000-0005-0000-0000-000035460000}"/>
    <cellStyle name="계산 23 4 3" xfId="10977" xr:uid="{00000000-0005-0000-0000-000036460000}"/>
    <cellStyle name="계산 23 5" xfId="10978" xr:uid="{00000000-0005-0000-0000-000037460000}"/>
    <cellStyle name="계산 23 5 2" xfId="10979" xr:uid="{00000000-0005-0000-0000-000038460000}"/>
    <cellStyle name="계산 23 5 3" xfId="10980" xr:uid="{00000000-0005-0000-0000-000039460000}"/>
    <cellStyle name="계산 23 6" xfId="10981" xr:uid="{00000000-0005-0000-0000-00003A460000}"/>
    <cellStyle name="계산 23 6 2" xfId="10982" xr:uid="{00000000-0005-0000-0000-00003B460000}"/>
    <cellStyle name="계산 23 6 3" xfId="10983" xr:uid="{00000000-0005-0000-0000-00003C460000}"/>
    <cellStyle name="계산 23 7" xfId="10984" xr:uid="{00000000-0005-0000-0000-00003D460000}"/>
    <cellStyle name="계산 23 7 2" xfId="10985" xr:uid="{00000000-0005-0000-0000-00003E460000}"/>
    <cellStyle name="계산 23 7 3" xfId="10986" xr:uid="{00000000-0005-0000-0000-00003F460000}"/>
    <cellStyle name="계산 23 8" xfId="10987" xr:uid="{00000000-0005-0000-0000-000040460000}"/>
    <cellStyle name="계산 23 8 2" xfId="10988" xr:uid="{00000000-0005-0000-0000-000041460000}"/>
    <cellStyle name="계산 23 8 3" xfId="10989" xr:uid="{00000000-0005-0000-0000-000042460000}"/>
    <cellStyle name="계산 23 9" xfId="10990" xr:uid="{00000000-0005-0000-0000-000043460000}"/>
    <cellStyle name="계산 23 9 2" xfId="10991" xr:uid="{00000000-0005-0000-0000-000044460000}"/>
    <cellStyle name="계산 23 9 3" xfId="10992" xr:uid="{00000000-0005-0000-0000-000045460000}"/>
    <cellStyle name="계산 24" xfId="10993" xr:uid="{00000000-0005-0000-0000-000046460000}"/>
    <cellStyle name="계산 24 10" xfId="10994" xr:uid="{00000000-0005-0000-0000-000047460000}"/>
    <cellStyle name="계산 24 10 2" xfId="10995" xr:uid="{00000000-0005-0000-0000-000048460000}"/>
    <cellStyle name="계산 24 10 3" xfId="10996" xr:uid="{00000000-0005-0000-0000-000049460000}"/>
    <cellStyle name="계산 24 11" xfId="10997" xr:uid="{00000000-0005-0000-0000-00004A460000}"/>
    <cellStyle name="계산 24 11 2" xfId="10998" xr:uid="{00000000-0005-0000-0000-00004B460000}"/>
    <cellStyle name="계산 24 11 3" xfId="10999" xr:uid="{00000000-0005-0000-0000-00004C460000}"/>
    <cellStyle name="계산 24 12" xfId="11000" xr:uid="{00000000-0005-0000-0000-00004D460000}"/>
    <cellStyle name="계산 24 12 2" xfId="11001" xr:uid="{00000000-0005-0000-0000-00004E460000}"/>
    <cellStyle name="계산 24 12 3" xfId="11002" xr:uid="{00000000-0005-0000-0000-00004F460000}"/>
    <cellStyle name="계산 24 13" xfId="11003" xr:uid="{00000000-0005-0000-0000-000050460000}"/>
    <cellStyle name="계산 24 13 2" xfId="11004" xr:uid="{00000000-0005-0000-0000-000051460000}"/>
    <cellStyle name="계산 24 13 3" xfId="11005" xr:uid="{00000000-0005-0000-0000-000052460000}"/>
    <cellStyle name="계산 24 14" xfId="11006" xr:uid="{00000000-0005-0000-0000-000053460000}"/>
    <cellStyle name="계산 24 14 2" xfId="11007" xr:uid="{00000000-0005-0000-0000-000054460000}"/>
    <cellStyle name="계산 24 14 3" xfId="11008" xr:uid="{00000000-0005-0000-0000-000055460000}"/>
    <cellStyle name="계산 24 15" xfId="11009" xr:uid="{00000000-0005-0000-0000-000056460000}"/>
    <cellStyle name="계산 24 15 2" xfId="11010" xr:uid="{00000000-0005-0000-0000-000057460000}"/>
    <cellStyle name="계산 24 15 3" xfId="11011" xr:uid="{00000000-0005-0000-0000-000058460000}"/>
    <cellStyle name="계산 24 16" xfId="11012" xr:uid="{00000000-0005-0000-0000-000059460000}"/>
    <cellStyle name="계산 24 16 2" xfId="11013" xr:uid="{00000000-0005-0000-0000-00005A460000}"/>
    <cellStyle name="계산 24 16 3" xfId="11014" xr:uid="{00000000-0005-0000-0000-00005B460000}"/>
    <cellStyle name="계산 24 17" xfId="11015" xr:uid="{00000000-0005-0000-0000-00005C460000}"/>
    <cellStyle name="계산 24 17 2" xfId="11016" xr:uid="{00000000-0005-0000-0000-00005D460000}"/>
    <cellStyle name="계산 24 17 3" xfId="11017" xr:uid="{00000000-0005-0000-0000-00005E460000}"/>
    <cellStyle name="계산 24 2" xfId="11018" xr:uid="{00000000-0005-0000-0000-00005F460000}"/>
    <cellStyle name="계산 24 2 2" xfId="11019" xr:uid="{00000000-0005-0000-0000-000060460000}"/>
    <cellStyle name="계산 24 2 3" xfId="11020" xr:uid="{00000000-0005-0000-0000-000061460000}"/>
    <cellStyle name="계산 24 3" xfId="11021" xr:uid="{00000000-0005-0000-0000-000062460000}"/>
    <cellStyle name="계산 24 3 2" xfId="11022" xr:uid="{00000000-0005-0000-0000-000063460000}"/>
    <cellStyle name="계산 24 3 3" xfId="11023" xr:uid="{00000000-0005-0000-0000-000064460000}"/>
    <cellStyle name="계산 24 4" xfId="11024" xr:uid="{00000000-0005-0000-0000-000065460000}"/>
    <cellStyle name="계산 24 4 2" xfId="11025" xr:uid="{00000000-0005-0000-0000-000066460000}"/>
    <cellStyle name="계산 24 4 3" xfId="11026" xr:uid="{00000000-0005-0000-0000-000067460000}"/>
    <cellStyle name="계산 24 5" xfId="11027" xr:uid="{00000000-0005-0000-0000-000068460000}"/>
    <cellStyle name="계산 24 5 2" xfId="11028" xr:uid="{00000000-0005-0000-0000-000069460000}"/>
    <cellStyle name="계산 24 5 3" xfId="11029" xr:uid="{00000000-0005-0000-0000-00006A460000}"/>
    <cellStyle name="계산 24 6" xfId="11030" xr:uid="{00000000-0005-0000-0000-00006B460000}"/>
    <cellStyle name="계산 24 6 2" xfId="11031" xr:uid="{00000000-0005-0000-0000-00006C460000}"/>
    <cellStyle name="계산 24 6 3" xfId="11032" xr:uid="{00000000-0005-0000-0000-00006D460000}"/>
    <cellStyle name="계산 24 7" xfId="11033" xr:uid="{00000000-0005-0000-0000-00006E460000}"/>
    <cellStyle name="계산 24 7 2" xfId="11034" xr:uid="{00000000-0005-0000-0000-00006F460000}"/>
    <cellStyle name="계산 24 7 3" xfId="11035" xr:uid="{00000000-0005-0000-0000-000070460000}"/>
    <cellStyle name="계산 24 8" xfId="11036" xr:uid="{00000000-0005-0000-0000-000071460000}"/>
    <cellStyle name="계산 24 8 2" xfId="11037" xr:uid="{00000000-0005-0000-0000-000072460000}"/>
    <cellStyle name="계산 24 8 3" xfId="11038" xr:uid="{00000000-0005-0000-0000-000073460000}"/>
    <cellStyle name="계산 24 9" xfId="11039" xr:uid="{00000000-0005-0000-0000-000074460000}"/>
    <cellStyle name="계산 24 9 2" xfId="11040" xr:uid="{00000000-0005-0000-0000-000075460000}"/>
    <cellStyle name="계산 24 9 3" xfId="11041" xr:uid="{00000000-0005-0000-0000-000076460000}"/>
    <cellStyle name="계산 25" xfId="11042" xr:uid="{00000000-0005-0000-0000-000077460000}"/>
    <cellStyle name="계산 25 10" xfId="11043" xr:uid="{00000000-0005-0000-0000-000078460000}"/>
    <cellStyle name="계산 25 10 2" xfId="11044" xr:uid="{00000000-0005-0000-0000-000079460000}"/>
    <cellStyle name="계산 25 10 3" xfId="11045" xr:uid="{00000000-0005-0000-0000-00007A460000}"/>
    <cellStyle name="계산 25 11" xfId="11046" xr:uid="{00000000-0005-0000-0000-00007B460000}"/>
    <cellStyle name="계산 25 11 2" xfId="11047" xr:uid="{00000000-0005-0000-0000-00007C460000}"/>
    <cellStyle name="계산 25 11 3" xfId="11048" xr:uid="{00000000-0005-0000-0000-00007D460000}"/>
    <cellStyle name="계산 25 12" xfId="11049" xr:uid="{00000000-0005-0000-0000-00007E460000}"/>
    <cellStyle name="계산 25 12 2" xfId="11050" xr:uid="{00000000-0005-0000-0000-00007F460000}"/>
    <cellStyle name="계산 25 12 3" xfId="11051" xr:uid="{00000000-0005-0000-0000-000080460000}"/>
    <cellStyle name="계산 25 13" xfId="11052" xr:uid="{00000000-0005-0000-0000-000081460000}"/>
    <cellStyle name="계산 25 13 2" xfId="11053" xr:uid="{00000000-0005-0000-0000-000082460000}"/>
    <cellStyle name="계산 25 13 3" xfId="11054" xr:uid="{00000000-0005-0000-0000-000083460000}"/>
    <cellStyle name="계산 25 14" xfId="11055" xr:uid="{00000000-0005-0000-0000-000084460000}"/>
    <cellStyle name="계산 25 14 2" xfId="11056" xr:uid="{00000000-0005-0000-0000-000085460000}"/>
    <cellStyle name="계산 25 14 3" xfId="11057" xr:uid="{00000000-0005-0000-0000-000086460000}"/>
    <cellStyle name="계산 25 15" xfId="11058" xr:uid="{00000000-0005-0000-0000-000087460000}"/>
    <cellStyle name="계산 25 15 2" xfId="11059" xr:uid="{00000000-0005-0000-0000-000088460000}"/>
    <cellStyle name="계산 25 15 3" xfId="11060" xr:uid="{00000000-0005-0000-0000-000089460000}"/>
    <cellStyle name="계산 25 16" xfId="11061" xr:uid="{00000000-0005-0000-0000-00008A460000}"/>
    <cellStyle name="계산 25 16 2" xfId="11062" xr:uid="{00000000-0005-0000-0000-00008B460000}"/>
    <cellStyle name="계산 25 16 3" xfId="11063" xr:uid="{00000000-0005-0000-0000-00008C460000}"/>
    <cellStyle name="계산 25 17" xfId="11064" xr:uid="{00000000-0005-0000-0000-00008D460000}"/>
    <cellStyle name="계산 25 17 2" xfId="11065" xr:uid="{00000000-0005-0000-0000-00008E460000}"/>
    <cellStyle name="계산 25 17 3" xfId="11066" xr:uid="{00000000-0005-0000-0000-00008F460000}"/>
    <cellStyle name="계산 25 2" xfId="11067" xr:uid="{00000000-0005-0000-0000-000090460000}"/>
    <cellStyle name="계산 25 2 2" xfId="11068" xr:uid="{00000000-0005-0000-0000-000091460000}"/>
    <cellStyle name="계산 25 2 3" xfId="11069" xr:uid="{00000000-0005-0000-0000-000092460000}"/>
    <cellStyle name="계산 25 3" xfId="11070" xr:uid="{00000000-0005-0000-0000-000093460000}"/>
    <cellStyle name="계산 25 3 2" xfId="11071" xr:uid="{00000000-0005-0000-0000-000094460000}"/>
    <cellStyle name="계산 25 3 3" xfId="11072" xr:uid="{00000000-0005-0000-0000-000095460000}"/>
    <cellStyle name="계산 25 4" xfId="11073" xr:uid="{00000000-0005-0000-0000-000096460000}"/>
    <cellStyle name="계산 25 4 2" xfId="11074" xr:uid="{00000000-0005-0000-0000-000097460000}"/>
    <cellStyle name="계산 25 4 3" xfId="11075" xr:uid="{00000000-0005-0000-0000-000098460000}"/>
    <cellStyle name="계산 25 5" xfId="11076" xr:uid="{00000000-0005-0000-0000-000099460000}"/>
    <cellStyle name="계산 25 5 2" xfId="11077" xr:uid="{00000000-0005-0000-0000-00009A460000}"/>
    <cellStyle name="계산 25 5 3" xfId="11078" xr:uid="{00000000-0005-0000-0000-00009B460000}"/>
    <cellStyle name="계산 25 6" xfId="11079" xr:uid="{00000000-0005-0000-0000-00009C460000}"/>
    <cellStyle name="계산 25 6 2" xfId="11080" xr:uid="{00000000-0005-0000-0000-00009D460000}"/>
    <cellStyle name="계산 25 6 3" xfId="11081" xr:uid="{00000000-0005-0000-0000-00009E460000}"/>
    <cellStyle name="계산 25 7" xfId="11082" xr:uid="{00000000-0005-0000-0000-00009F460000}"/>
    <cellStyle name="계산 25 7 2" xfId="11083" xr:uid="{00000000-0005-0000-0000-0000A0460000}"/>
    <cellStyle name="계산 25 7 3" xfId="11084" xr:uid="{00000000-0005-0000-0000-0000A1460000}"/>
    <cellStyle name="계산 25 8" xfId="11085" xr:uid="{00000000-0005-0000-0000-0000A2460000}"/>
    <cellStyle name="계산 25 8 2" xfId="11086" xr:uid="{00000000-0005-0000-0000-0000A3460000}"/>
    <cellStyle name="계산 25 8 3" xfId="11087" xr:uid="{00000000-0005-0000-0000-0000A4460000}"/>
    <cellStyle name="계산 25 9" xfId="11088" xr:uid="{00000000-0005-0000-0000-0000A5460000}"/>
    <cellStyle name="계산 25 9 2" xfId="11089" xr:uid="{00000000-0005-0000-0000-0000A6460000}"/>
    <cellStyle name="계산 25 9 3" xfId="11090" xr:uid="{00000000-0005-0000-0000-0000A7460000}"/>
    <cellStyle name="계산 26" xfId="11091" xr:uid="{00000000-0005-0000-0000-0000A8460000}"/>
    <cellStyle name="계산 26 10" xfId="11092" xr:uid="{00000000-0005-0000-0000-0000A9460000}"/>
    <cellStyle name="계산 26 10 2" xfId="11093" xr:uid="{00000000-0005-0000-0000-0000AA460000}"/>
    <cellStyle name="계산 26 10 3" xfId="11094" xr:uid="{00000000-0005-0000-0000-0000AB460000}"/>
    <cellStyle name="계산 26 11" xfId="11095" xr:uid="{00000000-0005-0000-0000-0000AC460000}"/>
    <cellStyle name="계산 26 11 2" xfId="11096" xr:uid="{00000000-0005-0000-0000-0000AD460000}"/>
    <cellStyle name="계산 26 11 3" xfId="11097" xr:uid="{00000000-0005-0000-0000-0000AE460000}"/>
    <cellStyle name="계산 26 12" xfId="11098" xr:uid="{00000000-0005-0000-0000-0000AF460000}"/>
    <cellStyle name="계산 26 12 2" xfId="11099" xr:uid="{00000000-0005-0000-0000-0000B0460000}"/>
    <cellStyle name="계산 26 12 3" xfId="11100" xr:uid="{00000000-0005-0000-0000-0000B1460000}"/>
    <cellStyle name="계산 26 13" xfId="11101" xr:uid="{00000000-0005-0000-0000-0000B2460000}"/>
    <cellStyle name="계산 26 13 2" xfId="11102" xr:uid="{00000000-0005-0000-0000-0000B3460000}"/>
    <cellStyle name="계산 26 13 3" xfId="11103" xr:uid="{00000000-0005-0000-0000-0000B4460000}"/>
    <cellStyle name="계산 26 14" xfId="11104" xr:uid="{00000000-0005-0000-0000-0000B5460000}"/>
    <cellStyle name="계산 26 14 2" xfId="11105" xr:uid="{00000000-0005-0000-0000-0000B6460000}"/>
    <cellStyle name="계산 26 14 3" xfId="11106" xr:uid="{00000000-0005-0000-0000-0000B7460000}"/>
    <cellStyle name="계산 26 15" xfId="11107" xr:uid="{00000000-0005-0000-0000-0000B8460000}"/>
    <cellStyle name="계산 26 15 2" xfId="11108" xr:uid="{00000000-0005-0000-0000-0000B9460000}"/>
    <cellStyle name="계산 26 15 3" xfId="11109" xr:uid="{00000000-0005-0000-0000-0000BA460000}"/>
    <cellStyle name="계산 26 16" xfId="11110" xr:uid="{00000000-0005-0000-0000-0000BB460000}"/>
    <cellStyle name="계산 26 16 2" xfId="11111" xr:uid="{00000000-0005-0000-0000-0000BC460000}"/>
    <cellStyle name="계산 26 16 3" xfId="11112" xr:uid="{00000000-0005-0000-0000-0000BD460000}"/>
    <cellStyle name="계산 26 17" xfId="11113" xr:uid="{00000000-0005-0000-0000-0000BE460000}"/>
    <cellStyle name="계산 26 17 2" xfId="11114" xr:uid="{00000000-0005-0000-0000-0000BF460000}"/>
    <cellStyle name="계산 26 17 3" xfId="11115" xr:uid="{00000000-0005-0000-0000-0000C0460000}"/>
    <cellStyle name="계산 26 2" xfId="11116" xr:uid="{00000000-0005-0000-0000-0000C1460000}"/>
    <cellStyle name="계산 26 2 2" xfId="11117" xr:uid="{00000000-0005-0000-0000-0000C2460000}"/>
    <cellStyle name="계산 26 2 3" xfId="11118" xr:uid="{00000000-0005-0000-0000-0000C3460000}"/>
    <cellStyle name="계산 26 3" xfId="11119" xr:uid="{00000000-0005-0000-0000-0000C4460000}"/>
    <cellStyle name="계산 26 3 2" xfId="11120" xr:uid="{00000000-0005-0000-0000-0000C5460000}"/>
    <cellStyle name="계산 26 3 3" xfId="11121" xr:uid="{00000000-0005-0000-0000-0000C6460000}"/>
    <cellStyle name="계산 26 4" xfId="11122" xr:uid="{00000000-0005-0000-0000-0000C7460000}"/>
    <cellStyle name="계산 26 4 2" xfId="11123" xr:uid="{00000000-0005-0000-0000-0000C8460000}"/>
    <cellStyle name="계산 26 4 3" xfId="11124" xr:uid="{00000000-0005-0000-0000-0000C9460000}"/>
    <cellStyle name="계산 26 5" xfId="11125" xr:uid="{00000000-0005-0000-0000-0000CA460000}"/>
    <cellStyle name="계산 26 5 2" xfId="11126" xr:uid="{00000000-0005-0000-0000-0000CB460000}"/>
    <cellStyle name="계산 26 5 3" xfId="11127" xr:uid="{00000000-0005-0000-0000-0000CC460000}"/>
    <cellStyle name="계산 26 6" xfId="11128" xr:uid="{00000000-0005-0000-0000-0000CD460000}"/>
    <cellStyle name="계산 26 6 2" xfId="11129" xr:uid="{00000000-0005-0000-0000-0000CE460000}"/>
    <cellStyle name="계산 26 6 3" xfId="11130" xr:uid="{00000000-0005-0000-0000-0000CF460000}"/>
    <cellStyle name="계산 26 7" xfId="11131" xr:uid="{00000000-0005-0000-0000-0000D0460000}"/>
    <cellStyle name="계산 26 7 2" xfId="11132" xr:uid="{00000000-0005-0000-0000-0000D1460000}"/>
    <cellStyle name="계산 26 7 3" xfId="11133" xr:uid="{00000000-0005-0000-0000-0000D2460000}"/>
    <cellStyle name="계산 26 8" xfId="11134" xr:uid="{00000000-0005-0000-0000-0000D3460000}"/>
    <cellStyle name="계산 26 8 2" xfId="11135" xr:uid="{00000000-0005-0000-0000-0000D4460000}"/>
    <cellStyle name="계산 26 8 3" xfId="11136" xr:uid="{00000000-0005-0000-0000-0000D5460000}"/>
    <cellStyle name="계산 26 9" xfId="11137" xr:uid="{00000000-0005-0000-0000-0000D6460000}"/>
    <cellStyle name="계산 26 9 2" xfId="11138" xr:uid="{00000000-0005-0000-0000-0000D7460000}"/>
    <cellStyle name="계산 26 9 3" xfId="11139" xr:uid="{00000000-0005-0000-0000-0000D8460000}"/>
    <cellStyle name="계산 27" xfId="11140" xr:uid="{00000000-0005-0000-0000-0000D9460000}"/>
    <cellStyle name="계산 27 10" xfId="11141" xr:uid="{00000000-0005-0000-0000-0000DA460000}"/>
    <cellStyle name="계산 27 10 2" xfId="11142" xr:uid="{00000000-0005-0000-0000-0000DB460000}"/>
    <cellStyle name="계산 27 10 3" xfId="11143" xr:uid="{00000000-0005-0000-0000-0000DC460000}"/>
    <cellStyle name="계산 27 11" xfId="11144" xr:uid="{00000000-0005-0000-0000-0000DD460000}"/>
    <cellStyle name="계산 27 11 2" xfId="11145" xr:uid="{00000000-0005-0000-0000-0000DE460000}"/>
    <cellStyle name="계산 27 11 3" xfId="11146" xr:uid="{00000000-0005-0000-0000-0000DF460000}"/>
    <cellStyle name="계산 27 12" xfId="11147" xr:uid="{00000000-0005-0000-0000-0000E0460000}"/>
    <cellStyle name="계산 27 12 2" xfId="11148" xr:uid="{00000000-0005-0000-0000-0000E1460000}"/>
    <cellStyle name="계산 27 12 3" xfId="11149" xr:uid="{00000000-0005-0000-0000-0000E2460000}"/>
    <cellStyle name="계산 27 13" xfId="11150" xr:uid="{00000000-0005-0000-0000-0000E3460000}"/>
    <cellStyle name="계산 27 13 2" xfId="11151" xr:uid="{00000000-0005-0000-0000-0000E4460000}"/>
    <cellStyle name="계산 27 13 3" xfId="11152" xr:uid="{00000000-0005-0000-0000-0000E5460000}"/>
    <cellStyle name="계산 27 14" xfId="11153" xr:uid="{00000000-0005-0000-0000-0000E6460000}"/>
    <cellStyle name="계산 27 14 2" xfId="11154" xr:uid="{00000000-0005-0000-0000-0000E7460000}"/>
    <cellStyle name="계산 27 14 3" xfId="11155" xr:uid="{00000000-0005-0000-0000-0000E8460000}"/>
    <cellStyle name="계산 27 15" xfId="11156" xr:uid="{00000000-0005-0000-0000-0000E9460000}"/>
    <cellStyle name="계산 27 15 2" xfId="11157" xr:uid="{00000000-0005-0000-0000-0000EA460000}"/>
    <cellStyle name="계산 27 15 3" xfId="11158" xr:uid="{00000000-0005-0000-0000-0000EB460000}"/>
    <cellStyle name="계산 27 16" xfId="11159" xr:uid="{00000000-0005-0000-0000-0000EC460000}"/>
    <cellStyle name="계산 27 16 2" xfId="11160" xr:uid="{00000000-0005-0000-0000-0000ED460000}"/>
    <cellStyle name="계산 27 16 3" xfId="11161" xr:uid="{00000000-0005-0000-0000-0000EE460000}"/>
    <cellStyle name="계산 27 17" xfId="11162" xr:uid="{00000000-0005-0000-0000-0000EF460000}"/>
    <cellStyle name="계산 27 17 2" xfId="11163" xr:uid="{00000000-0005-0000-0000-0000F0460000}"/>
    <cellStyle name="계산 27 17 3" xfId="11164" xr:uid="{00000000-0005-0000-0000-0000F1460000}"/>
    <cellStyle name="계산 27 2" xfId="11165" xr:uid="{00000000-0005-0000-0000-0000F2460000}"/>
    <cellStyle name="계산 27 2 2" xfId="11166" xr:uid="{00000000-0005-0000-0000-0000F3460000}"/>
    <cellStyle name="계산 27 2 3" xfId="11167" xr:uid="{00000000-0005-0000-0000-0000F4460000}"/>
    <cellStyle name="계산 27 3" xfId="11168" xr:uid="{00000000-0005-0000-0000-0000F5460000}"/>
    <cellStyle name="계산 27 3 2" xfId="11169" xr:uid="{00000000-0005-0000-0000-0000F6460000}"/>
    <cellStyle name="계산 27 3 3" xfId="11170" xr:uid="{00000000-0005-0000-0000-0000F7460000}"/>
    <cellStyle name="계산 27 4" xfId="11171" xr:uid="{00000000-0005-0000-0000-0000F8460000}"/>
    <cellStyle name="계산 27 4 2" xfId="11172" xr:uid="{00000000-0005-0000-0000-0000F9460000}"/>
    <cellStyle name="계산 27 4 3" xfId="11173" xr:uid="{00000000-0005-0000-0000-0000FA460000}"/>
    <cellStyle name="계산 27 5" xfId="11174" xr:uid="{00000000-0005-0000-0000-0000FB460000}"/>
    <cellStyle name="계산 27 5 2" xfId="11175" xr:uid="{00000000-0005-0000-0000-0000FC460000}"/>
    <cellStyle name="계산 27 5 3" xfId="11176" xr:uid="{00000000-0005-0000-0000-0000FD460000}"/>
    <cellStyle name="계산 27 6" xfId="11177" xr:uid="{00000000-0005-0000-0000-0000FE460000}"/>
    <cellStyle name="계산 27 6 2" xfId="11178" xr:uid="{00000000-0005-0000-0000-0000FF460000}"/>
    <cellStyle name="계산 27 6 3" xfId="11179" xr:uid="{00000000-0005-0000-0000-000000470000}"/>
    <cellStyle name="계산 27 7" xfId="11180" xr:uid="{00000000-0005-0000-0000-000001470000}"/>
    <cellStyle name="계산 27 7 2" xfId="11181" xr:uid="{00000000-0005-0000-0000-000002470000}"/>
    <cellStyle name="계산 27 7 3" xfId="11182" xr:uid="{00000000-0005-0000-0000-000003470000}"/>
    <cellStyle name="계산 27 8" xfId="11183" xr:uid="{00000000-0005-0000-0000-000004470000}"/>
    <cellStyle name="계산 27 8 2" xfId="11184" xr:uid="{00000000-0005-0000-0000-000005470000}"/>
    <cellStyle name="계산 27 8 3" xfId="11185" xr:uid="{00000000-0005-0000-0000-000006470000}"/>
    <cellStyle name="계산 27 9" xfId="11186" xr:uid="{00000000-0005-0000-0000-000007470000}"/>
    <cellStyle name="계산 27 9 2" xfId="11187" xr:uid="{00000000-0005-0000-0000-000008470000}"/>
    <cellStyle name="계산 27 9 3" xfId="11188" xr:uid="{00000000-0005-0000-0000-000009470000}"/>
    <cellStyle name="계산 28" xfId="11189" xr:uid="{00000000-0005-0000-0000-00000A470000}"/>
    <cellStyle name="계산 28 10" xfId="11190" xr:uid="{00000000-0005-0000-0000-00000B470000}"/>
    <cellStyle name="계산 28 10 2" xfId="11191" xr:uid="{00000000-0005-0000-0000-00000C470000}"/>
    <cellStyle name="계산 28 10 3" xfId="11192" xr:uid="{00000000-0005-0000-0000-00000D470000}"/>
    <cellStyle name="계산 28 11" xfId="11193" xr:uid="{00000000-0005-0000-0000-00000E470000}"/>
    <cellStyle name="계산 28 11 2" xfId="11194" xr:uid="{00000000-0005-0000-0000-00000F470000}"/>
    <cellStyle name="계산 28 11 3" xfId="11195" xr:uid="{00000000-0005-0000-0000-000010470000}"/>
    <cellStyle name="계산 28 12" xfId="11196" xr:uid="{00000000-0005-0000-0000-000011470000}"/>
    <cellStyle name="계산 28 12 2" xfId="11197" xr:uid="{00000000-0005-0000-0000-000012470000}"/>
    <cellStyle name="계산 28 12 3" xfId="11198" xr:uid="{00000000-0005-0000-0000-000013470000}"/>
    <cellStyle name="계산 28 13" xfId="11199" xr:uid="{00000000-0005-0000-0000-000014470000}"/>
    <cellStyle name="계산 28 13 2" xfId="11200" xr:uid="{00000000-0005-0000-0000-000015470000}"/>
    <cellStyle name="계산 28 13 3" xfId="11201" xr:uid="{00000000-0005-0000-0000-000016470000}"/>
    <cellStyle name="계산 28 14" xfId="11202" xr:uid="{00000000-0005-0000-0000-000017470000}"/>
    <cellStyle name="계산 28 14 2" xfId="11203" xr:uid="{00000000-0005-0000-0000-000018470000}"/>
    <cellStyle name="계산 28 14 3" xfId="11204" xr:uid="{00000000-0005-0000-0000-000019470000}"/>
    <cellStyle name="계산 28 15" xfId="11205" xr:uid="{00000000-0005-0000-0000-00001A470000}"/>
    <cellStyle name="계산 28 15 2" xfId="11206" xr:uid="{00000000-0005-0000-0000-00001B470000}"/>
    <cellStyle name="계산 28 15 3" xfId="11207" xr:uid="{00000000-0005-0000-0000-00001C470000}"/>
    <cellStyle name="계산 28 16" xfId="11208" xr:uid="{00000000-0005-0000-0000-00001D470000}"/>
    <cellStyle name="계산 28 16 2" xfId="11209" xr:uid="{00000000-0005-0000-0000-00001E470000}"/>
    <cellStyle name="계산 28 16 3" xfId="11210" xr:uid="{00000000-0005-0000-0000-00001F470000}"/>
    <cellStyle name="계산 28 17" xfId="11211" xr:uid="{00000000-0005-0000-0000-000020470000}"/>
    <cellStyle name="계산 28 17 2" xfId="11212" xr:uid="{00000000-0005-0000-0000-000021470000}"/>
    <cellStyle name="계산 28 17 3" xfId="11213" xr:uid="{00000000-0005-0000-0000-000022470000}"/>
    <cellStyle name="계산 28 2" xfId="11214" xr:uid="{00000000-0005-0000-0000-000023470000}"/>
    <cellStyle name="계산 28 2 2" xfId="11215" xr:uid="{00000000-0005-0000-0000-000024470000}"/>
    <cellStyle name="계산 28 2 3" xfId="11216" xr:uid="{00000000-0005-0000-0000-000025470000}"/>
    <cellStyle name="계산 28 3" xfId="11217" xr:uid="{00000000-0005-0000-0000-000026470000}"/>
    <cellStyle name="계산 28 3 2" xfId="11218" xr:uid="{00000000-0005-0000-0000-000027470000}"/>
    <cellStyle name="계산 28 3 3" xfId="11219" xr:uid="{00000000-0005-0000-0000-000028470000}"/>
    <cellStyle name="계산 28 4" xfId="11220" xr:uid="{00000000-0005-0000-0000-000029470000}"/>
    <cellStyle name="계산 28 4 2" xfId="11221" xr:uid="{00000000-0005-0000-0000-00002A470000}"/>
    <cellStyle name="계산 28 4 3" xfId="11222" xr:uid="{00000000-0005-0000-0000-00002B470000}"/>
    <cellStyle name="계산 28 5" xfId="11223" xr:uid="{00000000-0005-0000-0000-00002C470000}"/>
    <cellStyle name="계산 28 5 2" xfId="11224" xr:uid="{00000000-0005-0000-0000-00002D470000}"/>
    <cellStyle name="계산 28 5 3" xfId="11225" xr:uid="{00000000-0005-0000-0000-00002E470000}"/>
    <cellStyle name="계산 28 6" xfId="11226" xr:uid="{00000000-0005-0000-0000-00002F470000}"/>
    <cellStyle name="계산 28 6 2" xfId="11227" xr:uid="{00000000-0005-0000-0000-000030470000}"/>
    <cellStyle name="계산 28 6 3" xfId="11228" xr:uid="{00000000-0005-0000-0000-000031470000}"/>
    <cellStyle name="계산 28 7" xfId="11229" xr:uid="{00000000-0005-0000-0000-000032470000}"/>
    <cellStyle name="계산 28 7 2" xfId="11230" xr:uid="{00000000-0005-0000-0000-000033470000}"/>
    <cellStyle name="계산 28 7 3" xfId="11231" xr:uid="{00000000-0005-0000-0000-000034470000}"/>
    <cellStyle name="계산 28 8" xfId="11232" xr:uid="{00000000-0005-0000-0000-000035470000}"/>
    <cellStyle name="계산 28 8 2" xfId="11233" xr:uid="{00000000-0005-0000-0000-000036470000}"/>
    <cellStyle name="계산 28 8 3" xfId="11234" xr:uid="{00000000-0005-0000-0000-000037470000}"/>
    <cellStyle name="계산 28 9" xfId="11235" xr:uid="{00000000-0005-0000-0000-000038470000}"/>
    <cellStyle name="계산 28 9 2" xfId="11236" xr:uid="{00000000-0005-0000-0000-000039470000}"/>
    <cellStyle name="계산 28 9 3" xfId="11237" xr:uid="{00000000-0005-0000-0000-00003A470000}"/>
    <cellStyle name="계산 29" xfId="11238" xr:uid="{00000000-0005-0000-0000-00003B470000}"/>
    <cellStyle name="계산 29 10" xfId="11239" xr:uid="{00000000-0005-0000-0000-00003C470000}"/>
    <cellStyle name="계산 29 10 2" xfId="11240" xr:uid="{00000000-0005-0000-0000-00003D470000}"/>
    <cellStyle name="계산 29 10 3" xfId="11241" xr:uid="{00000000-0005-0000-0000-00003E470000}"/>
    <cellStyle name="계산 29 11" xfId="11242" xr:uid="{00000000-0005-0000-0000-00003F470000}"/>
    <cellStyle name="계산 29 11 2" xfId="11243" xr:uid="{00000000-0005-0000-0000-000040470000}"/>
    <cellStyle name="계산 29 11 3" xfId="11244" xr:uid="{00000000-0005-0000-0000-000041470000}"/>
    <cellStyle name="계산 29 12" xfId="11245" xr:uid="{00000000-0005-0000-0000-000042470000}"/>
    <cellStyle name="계산 29 12 2" xfId="11246" xr:uid="{00000000-0005-0000-0000-000043470000}"/>
    <cellStyle name="계산 29 12 3" xfId="11247" xr:uid="{00000000-0005-0000-0000-000044470000}"/>
    <cellStyle name="계산 29 13" xfId="11248" xr:uid="{00000000-0005-0000-0000-000045470000}"/>
    <cellStyle name="계산 29 13 2" xfId="11249" xr:uid="{00000000-0005-0000-0000-000046470000}"/>
    <cellStyle name="계산 29 13 3" xfId="11250" xr:uid="{00000000-0005-0000-0000-000047470000}"/>
    <cellStyle name="계산 29 14" xfId="11251" xr:uid="{00000000-0005-0000-0000-000048470000}"/>
    <cellStyle name="계산 29 14 2" xfId="11252" xr:uid="{00000000-0005-0000-0000-000049470000}"/>
    <cellStyle name="계산 29 14 3" xfId="11253" xr:uid="{00000000-0005-0000-0000-00004A470000}"/>
    <cellStyle name="계산 29 15" xfId="11254" xr:uid="{00000000-0005-0000-0000-00004B470000}"/>
    <cellStyle name="계산 29 15 2" xfId="11255" xr:uid="{00000000-0005-0000-0000-00004C470000}"/>
    <cellStyle name="계산 29 15 3" xfId="11256" xr:uid="{00000000-0005-0000-0000-00004D470000}"/>
    <cellStyle name="계산 29 16" xfId="11257" xr:uid="{00000000-0005-0000-0000-00004E470000}"/>
    <cellStyle name="계산 29 16 2" xfId="11258" xr:uid="{00000000-0005-0000-0000-00004F470000}"/>
    <cellStyle name="계산 29 16 3" xfId="11259" xr:uid="{00000000-0005-0000-0000-000050470000}"/>
    <cellStyle name="계산 29 17" xfId="11260" xr:uid="{00000000-0005-0000-0000-000051470000}"/>
    <cellStyle name="계산 29 17 2" xfId="11261" xr:uid="{00000000-0005-0000-0000-000052470000}"/>
    <cellStyle name="계산 29 17 3" xfId="11262" xr:uid="{00000000-0005-0000-0000-000053470000}"/>
    <cellStyle name="계산 29 2" xfId="11263" xr:uid="{00000000-0005-0000-0000-000054470000}"/>
    <cellStyle name="계산 29 2 2" xfId="11264" xr:uid="{00000000-0005-0000-0000-000055470000}"/>
    <cellStyle name="계산 29 2 3" xfId="11265" xr:uid="{00000000-0005-0000-0000-000056470000}"/>
    <cellStyle name="계산 29 3" xfId="11266" xr:uid="{00000000-0005-0000-0000-000057470000}"/>
    <cellStyle name="계산 29 3 2" xfId="11267" xr:uid="{00000000-0005-0000-0000-000058470000}"/>
    <cellStyle name="계산 29 3 3" xfId="11268" xr:uid="{00000000-0005-0000-0000-000059470000}"/>
    <cellStyle name="계산 29 4" xfId="11269" xr:uid="{00000000-0005-0000-0000-00005A470000}"/>
    <cellStyle name="계산 29 4 2" xfId="11270" xr:uid="{00000000-0005-0000-0000-00005B470000}"/>
    <cellStyle name="계산 29 4 3" xfId="11271" xr:uid="{00000000-0005-0000-0000-00005C470000}"/>
    <cellStyle name="계산 29 5" xfId="11272" xr:uid="{00000000-0005-0000-0000-00005D470000}"/>
    <cellStyle name="계산 29 5 2" xfId="11273" xr:uid="{00000000-0005-0000-0000-00005E470000}"/>
    <cellStyle name="계산 29 5 3" xfId="11274" xr:uid="{00000000-0005-0000-0000-00005F470000}"/>
    <cellStyle name="계산 29 6" xfId="11275" xr:uid="{00000000-0005-0000-0000-000060470000}"/>
    <cellStyle name="계산 29 6 2" xfId="11276" xr:uid="{00000000-0005-0000-0000-000061470000}"/>
    <cellStyle name="계산 29 6 3" xfId="11277" xr:uid="{00000000-0005-0000-0000-000062470000}"/>
    <cellStyle name="계산 29 7" xfId="11278" xr:uid="{00000000-0005-0000-0000-000063470000}"/>
    <cellStyle name="계산 29 7 2" xfId="11279" xr:uid="{00000000-0005-0000-0000-000064470000}"/>
    <cellStyle name="계산 29 7 3" xfId="11280" xr:uid="{00000000-0005-0000-0000-000065470000}"/>
    <cellStyle name="계산 29 8" xfId="11281" xr:uid="{00000000-0005-0000-0000-000066470000}"/>
    <cellStyle name="계산 29 8 2" xfId="11282" xr:uid="{00000000-0005-0000-0000-000067470000}"/>
    <cellStyle name="계산 29 8 3" xfId="11283" xr:uid="{00000000-0005-0000-0000-000068470000}"/>
    <cellStyle name="계산 29 9" xfId="11284" xr:uid="{00000000-0005-0000-0000-000069470000}"/>
    <cellStyle name="계산 29 9 2" xfId="11285" xr:uid="{00000000-0005-0000-0000-00006A470000}"/>
    <cellStyle name="계산 29 9 3" xfId="11286" xr:uid="{00000000-0005-0000-0000-00006B470000}"/>
    <cellStyle name="계산 3" xfId="7205" xr:uid="{00000000-0005-0000-0000-00006C470000}"/>
    <cellStyle name="계산 3 10" xfId="11287" xr:uid="{00000000-0005-0000-0000-00006D470000}"/>
    <cellStyle name="계산 3 10 2" xfId="11288" xr:uid="{00000000-0005-0000-0000-00006E470000}"/>
    <cellStyle name="계산 3 10 3" xfId="11289" xr:uid="{00000000-0005-0000-0000-00006F470000}"/>
    <cellStyle name="계산 3 11" xfId="11290" xr:uid="{00000000-0005-0000-0000-000070470000}"/>
    <cellStyle name="계산 3 11 2" xfId="11291" xr:uid="{00000000-0005-0000-0000-000071470000}"/>
    <cellStyle name="계산 3 11 3" xfId="11292" xr:uid="{00000000-0005-0000-0000-000072470000}"/>
    <cellStyle name="계산 3 12" xfId="11293" xr:uid="{00000000-0005-0000-0000-000073470000}"/>
    <cellStyle name="계산 3 12 2" xfId="11294" xr:uid="{00000000-0005-0000-0000-000074470000}"/>
    <cellStyle name="계산 3 12 3" xfId="11295" xr:uid="{00000000-0005-0000-0000-000075470000}"/>
    <cellStyle name="계산 3 13" xfId="11296" xr:uid="{00000000-0005-0000-0000-000076470000}"/>
    <cellStyle name="계산 3 13 2" xfId="11297" xr:uid="{00000000-0005-0000-0000-000077470000}"/>
    <cellStyle name="계산 3 13 3" xfId="11298" xr:uid="{00000000-0005-0000-0000-000078470000}"/>
    <cellStyle name="계산 3 14" xfId="11299" xr:uid="{00000000-0005-0000-0000-000079470000}"/>
    <cellStyle name="계산 3 14 2" xfId="11300" xr:uid="{00000000-0005-0000-0000-00007A470000}"/>
    <cellStyle name="계산 3 14 3" xfId="11301" xr:uid="{00000000-0005-0000-0000-00007B470000}"/>
    <cellStyle name="계산 3 15" xfId="11302" xr:uid="{00000000-0005-0000-0000-00007C470000}"/>
    <cellStyle name="계산 3 15 2" xfId="11303" xr:uid="{00000000-0005-0000-0000-00007D470000}"/>
    <cellStyle name="계산 3 15 3" xfId="11304" xr:uid="{00000000-0005-0000-0000-00007E470000}"/>
    <cellStyle name="계산 3 16" xfId="11305" xr:uid="{00000000-0005-0000-0000-00007F470000}"/>
    <cellStyle name="계산 3 16 2" xfId="11306" xr:uid="{00000000-0005-0000-0000-000080470000}"/>
    <cellStyle name="계산 3 16 3" xfId="11307" xr:uid="{00000000-0005-0000-0000-000081470000}"/>
    <cellStyle name="계산 3 17" xfId="11308" xr:uid="{00000000-0005-0000-0000-000082470000}"/>
    <cellStyle name="계산 3 17 2" xfId="11309" xr:uid="{00000000-0005-0000-0000-000083470000}"/>
    <cellStyle name="계산 3 17 3" xfId="11310" xr:uid="{00000000-0005-0000-0000-000084470000}"/>
    <cellStyle name="계산 3 18" xfId="11311" xr:uid="{00000000-0005-0000-0000-000085470000}"/>
    <cellStyle name="계산 3 2" xfId="7206" xr:uid="{00000000-0005-0000-0000-000086470000}"/>
    <cellStyle name="계산 3 2 2" xfId="11312" xr:uid="{00000000-0005-0000-0000-000087470000}"/>
    <cellStyle name="계산 3 2 3" xfId="11313" xr:uid="{00000000-0005-0000-0000-000088470000}"/>
    <cellStyle name="계산 3 3" xfId="11314" xr:uid="{00000000-0005-0000-0000-000089470000}"/>
    <cellStyle name="계산 3 3 2" xfId="11315" xr:uid="{00000000-0005-0000-0000-00008A470000}"/>
    <cellStyle name="계산 3 3 3" xfId="11316" xr:uid="{00000000-0005-0000-0000-00008B470000}"/>
    <cellStyle name="계산 3 4" xfId="11317" xr:uid="{00000000-0005-0000-0000-00008C470000}"/>
    <cellStyle name="계산 3 4 2" xfId="11318" xr:uid="{00000000-0005-0000-0000-00008D470000}"/>
    <cellStyle name="계산 3 4 3" xfId="11319" xr:uid="{00000000-0005-0000-0000-00008E470000}"/>
    <cellStyle name="계산 3 5" xfId="11320" xr:uid="{00000000-0005-0000-0000-00008F470000}"/>
    <cellStyle name="계산 3 5 2" xfId="11321" xr:uid="{00000000-0005-0000-0000-000090470000}"/>
    <cellStyle name="계산 3 5 3" xfId="11322" xr:uid="{00000000-0005-0000-0000-000091470000}"/>
    <cellStyle name="계산 3 6" xfId="11323" xr:uid="{00000000-0005-0000-0000-000092470000}"/>
    <cellStyle name="계산 3 6 2" xfId="11324" xr:uid="{00000000-0005-0000-0000-000093470000}"/>
    <cellStyle name="계산 3 6 3" xfId="11325" xr:uid="{00000000-0005-0000-0000-000094470000}"/>
    <cellStyle name="계산 3 7" xfId="11326" xr:uid="{00000000-0005-0000-0000-000095470000}"/>
    <cellStyle name="계산 3 7 2" xfId="11327" xr:uid="{00000000-0005-0000-0000-000096470000}"/>
    <cellStyle name="계산 3 7 3" xfId="11328" xr:uid="{00000000-0005-0000-0000-000097470000}"/>
    <cellStyle name="계산 3 8" xfId="11329" xr:uid="{00000000-0005-0000-0000-000098470000}"/>
    <cellStyle name="계산 3 8 2" xfId="11330" xr:uid="{00000000-0005-0000-0000-000099470000}"/>
    <cellStyle name="계산 3 8 3" xfId="11331" xr:uid="{00000000-0005-0000-0000-00009A470000}"/>
    <cellStyle name="계산 3 9" xfId="11332" xr:uid="{00000000-0005-0000-0000-00009B470000}"/>
    <cellStyle name="계산 3 9 2" xfId="11333" xr:uid="{00000000-0005-0000-0000-00009C470000}"/>
    <cellStyle name="계산 3 9 3" xfId="11334" xr:uid="{00000000-0005-0000-0000-00009D470000}"/>
    <cellStyle name="계산 30" xfId="11335" xr:uid="{00000000-0005-0000-0000-00009E470000}"/>
    <cellStyle name="계산 30 10" xfId="11336" xr:uid="{00000000-0005-0000-0000-00009F470000}"/>
    <cellStyle name="계산 30 10 2" xfId="11337" xr:uid="{00000000-0005-0000-0000-0000A0470000}"/>
    <cellStyle name="계산 30 10 3" xfId="11338" xr:uid="{00000000-0005-0000-0000-0000A1470000}"/>
    <cellStyle name="계산 30 11" xfId="11339" xr:uid="{00000000-0005-0000-0000-0000A2470000}"/>
    <cellStyle name="계산 30 11 2" xfId="11340" xr:uid="{00000000-0005-0000-0000-0000A3470000}"/>
    <cellStyle name="계산 30 11 3" xfId="11341" xr:uid="{00000000-0005-0000-0000-0000A4470000}"/>
    <cellStyle name="계산 30 12" xfId="11342" xr:uid="{00000000-0005-0000-0000-0000A5470000}"/>
    <cellStyle name="계산 30 12 2" xfId="11343" xr:uid="{00000000-0005-0000-0000-0000A6470000}"/>
    <cellStyle name="계산 30 12 3" xfId="11344" xr:uid="{00000000-0005-0000-0000-0000A7470000}"/>
    <cellStyle name="계산 30 13" xfId="11345" xr:uid="{00000000-0005-0000-0000-0000A8470000}"/>
    <cellStyle name="계산 30 13 2" xfId="11346" xr:uid="{00000000-0005-0000-0000-0000A9470000}"/>
    <cellStyle name="계산 30 13 3" xfId="11347" xr:uid="{00000000-0005-0000-0000-0000AA470000}"/>
    <cellStyle name="계산 30 14" xfId="11348" xr:uid="{00000000-0005-0000-0000-0000AB470000}"/>
    <cellStyle name="계산 30 14 2" xfId="11349" xr:uid="{00000000-0005-0000-0000-0000AC470000}"/>
    <cellStyle name="계산 30 14 3" xfId="11350" xr:uid="{00000000-0005-0000-0000-0000AD470000}"/>
    <cellStyle name="계산 30 15" xfId="11351" xr:uid="{00000000-0005-0000-0000-0000AE470000}"/>
    <cellStyle name="계산 30 15 2" xfId="11352" xr:uid="{00000000-0005-0000-0000-0000AF470000}"/>
    <cellStyle name="계산 30 15 3" xfId="11353" xr:uid="{00000000-0005-0000-0000-0000B0470000}"/>
    <cellStyle name="계산 30 16" xfId="11354" xr:uid="{00000000-0005-0000-0000-0000B1470000}"/>
    <cellStyle name="계산 30 16 2" xfId="11355" xr:uid="{00000000-0005-0000-0000-0000B2470000}"/>
    <cellStyle name="계산 30 16 3" xfId="11356" xr:uid="{00000000-0005-0000-0000-0000B3470000}"/>
    <cellStyle name="계산 30 17" xfId="11357" xr:uid="{00000000-0005-0000-0000-0000B4470000}"/>
    <cellStyle name="계산 30 17 2" xfId="11358" xr:uid="{00000000-0005-0000-0000-0000B5470000}"/>
    <cellStyle name="계산 30 17 3" xfId="11359" xr:uid="{00000000-0005-0000-0000-0000B6470000}"/>
    <cellStyle name="계산 30 2" xfId="11360" xr:uid="{00000000-0005-0000-0000-0000B7470000}"/>
    <cellStyle name="계산 30 2 2" xfId="11361" xr:uid="{00000000-0005-0000-0000-0000B8470000}"/>
    <cellStyle name="계산 30 2 3" xfId="11362" xr:uid="{00000000-0005-0000-0000-0000B9470000}"/>
    <cellStyle name="계산 30 3" xfId="11363" xr:uid="{00000000-0005-0000-0000-0000BA470000}"/>
    <cellStyle name="계산 30 3 2" xfId="11364" xr:uid="{00000000-0005-0000-0000-0000BB470000}"/>
    <cellStyle name="계산 30 3 3" xfId="11365" xr:uid="{00000000-0005-0000-0000-0000BC470000}"/>
    <cellStyle name="계산 30 4" xfId="11366" xr:uid="{00000000-0005-0000-0000-0000BD470000}"/>
    <cellStyle name="계산 30 4 2" xfId="11367" xr:uid="{00000000-0005-0000-0000-0000BE470000}"/>
    <cellStyle name="계산 30 4 3" xfId="11368" xr:uid="{00000000-0005-0000-0000-0000BF470000}"/>
    <cellStyle name="계산 30 5" xfId="11369" xr:uid="{00000000-0005-0000-0000-0000C0470000}"/>
    <cellStyle name="계산 30 5 2" xfId="11370" xr:uid="{00000000-0005-0000-0000-0000C1470000}"/>
    <cellStyle name="계산 30 5 3" xfId="11371" xr:uid="{00000000-0005-0000-0000-0000C2470000}"/>
    <cellStyle name="계산 30 6" xfId="11372" xr:uid="{00000000-0005-0000-0000-0000C3470000}"/>
    <cellStyle name="계산 30 6 2" xfId="11373" xr:uid="{00000000-0005-0000-0000-0000C4470000}"/>
    <cellStyle name="계산 30 6 3" xfId="11374" xr:uid="{00000000-0005-0000-0000-0000C5470000}"/>
    <cellStyle name="계산 30 7" xfId="11375" xr:uid="{00000000-0005-0000-0000-0000C6470000}"/>
    <cellStyle name="계산 30 7 2" xfId="11376" xr:uid="{00000000-0005-0000-0000-0000C7470000}"/>
    <cellStyle name="계산 30 7 3" xfId="11377" xr:uid="{00000000-0005-0000-0000-0000C8470000}"/>
    <cellStyle name="계산 30 8" xfId="11378" xr:uid="{00000000-0005-0000-0000-0000C9470000}"/>
    <cellStyle name="계산 30 8 2" xfId="11379" xr:uid="{00000000-0005-0000-0000-0000CA470000}"/>
    <cellStyle name="계산 30 8 3" xfId="11380" xr:uid="{00000000-0005-0000-0000-0000CB470000}"/>
    <cellStyle name="계산 30 9" xfId="11381" xr:uid="{00000000-0005-0000-0000-0000CC470000}"/>
    <cellStyle name="계산 30 9 2" xfId="11382" xr:uid="{00000000-0005-0000-0000-0000CD470000}"/>
    <cellStyle name="계산 30 9 3" xfId="11383" xr:uid="{00000000-0005-0000-0000-0000CE470000}"/>
    <cellStyle name="계산 31" xfId="11384" xr:uid="{00000000-0005-0000-0000-0000CF470000}"/>
    <cellStyle name="계산 31 10" xfId="11385" xr:uid="{00000000-0005-0000-0000-0000D0470000}"/>
    <cellStyle name="계산 31 10 2" xfId="11386" xr:uid="{00000000-0005-0000-0000-0000D1470000}"/>
    <cellStyle name="계산 31 10 3" xfId="11387" xr:uid="{00000000-0005-0000-0000-0000D2470000}"/>
    <cellStyle name="계산 31 11" xfId="11388" xr:uid="{00000000-0005-0000-0000-0000D3470000}"/>
    <cellStyle name="계산 31 11 2" xfId="11389" xr:uid="{00000000-0005-0000-0000-0000D4470000}"/>
    <cellStyle name="계산 31 11 3" xfId="11390" xr:uid="{00000000-0005-0000-0000-0000D5470000}"/>
    <cellStyle name="계산 31 12" xfId="11391" xr:uid="{00000000-0005-0000-0000-0000D6470000}"/>
    <cellStyle name="계산 31 12 2" xfId="11392" xr:uid="{00000000-0005-0000-0000-0000D7470000}"/>
    <cellStyle name="계산 31 12 3" xfId="11393" xr:uid="{00000000-0005-0000-0000-0000D8470000}"/>
    <cellStyle name="계산 31 13" xfId="11394" xr:uid="{00000000-0005-0000-0000-0000D9470000}"/>
    <cellStyle name="계산 31 13 2" xfId="11395" xr:uid="{00000000-0005-0000-0000-0000DA470000}"/>
    <cellStyle name="계산 31 13 3" xfId="11396" xr:uid="{00000000-0005-0000-0000-0000DB470000}"/>
    <cellStyle name="계산 31 14" xfId="11397" xr:uid="{00000000-0005-0000-0000-0000DC470000}"/>
    <cellStyle name="계산 31 14 2" xfId="11398" xr:uid="{00000000-0005-0000-0000-0000DD470000}"/>
    <cellStyle name="계산 31 14 3" xfId="11399" xr:uid="{00000000-0005-0000-0000-0000DE470000}"/>
    <cellStyle name="계산 31 15" xfId="11400" xr:uid="{00000000-0005-0000-0000-0000DF470000}"/>
    <cellStyle name="계산 31 15 2" xfId="11401" xr:uid="{00000000-0005-0000-0000-0000E0470000}"/>
    <cellStyle name="계산 31 15 3" xfId="11402" xr:uid="{00000000-0005-0000-0000-0000E1470000}"/>
    <cellStyle name="계산 31 16" xfId="11403" xr:uid="{00000000-0005-0000-0000-0000E2470000}"/>
    <cellStyle name="계산 31 16 2" xfId="11404" xr:uid="{00000000-0005-0000-0000-0000E3470000}"/>
    <cellStyle name="계산 31 16 3" xfId="11405" xr:uid="{00000000-0005-0000-0000-0000E4470000}"/>
    <cellStyle name="계산 31 17" xfId="11406" xr:uid="{00000000-0005-0000-0000-0000E5470000}"/>
    <cellStyle name="계산 31 17 2" xfId="11407" xr:uid="{00000000-0005-0000-0000-0000E6470000}"/>
    <cellStyle name="계산 31 17 3" xfId="11408" xr:uid="{00000000-0005-0000-0000-0000E7470000}"/>
    <cellStyle name="계산 31 2" xfId="11409" xr:uid="{00000000-0005-0000-0000-0000E8470000}"/>
    <cellStyle name="계산 31 2 2" xfId="11410" xr:uid="{00000000-0005-0000-0000-0000E9470000}"/>
    <cellStyle name="계산 31 2 3" xfId="11411" xr:uid="{00000000-0005-0000-0000-0000EA470000}"/>
    <cellStyle name="계산 31 3" xfId="11412" xr:uid="{00000000-0005-0000-0000-0000EB470000}"/>
    <cellStyle name="계산 31 3 2" xfId="11413" xr:uid="{00000000-0005-0000-0000-0000EC470000}"/>
    <cellStyle name="계산 31 3 3" xfId="11414" xr:uid="{00000000-0005-0000-0000-0000ED470000}"/>
    <cellStyle name="계산 31 4" xfId="11415" xr:uid="{00000000-0005-0000-0000-0000EE470000}"/>
    <cellStyle name="계산 31 4 2" xfId="11416" xr:uid="{00000000-0005-0000-0000-0000EF470000}"/>
    <cellStyle name="계산 31 4 3" xfId="11417" xr:uid="{00000000-0005-0000-0000-0000F0470000}"/>
    <cellStyle name="계산 31 5" xfId="11418" xr:uid="{00000000-0005-0000-0000-0000F1470000}"/>
    <cellStyle name="계산 31 5 2" xfId="11419" xr:uid="{00000000-0005-0000-0000-0000F2470000}"/>
    <cellStyle name="계산 31 5 3" xfId="11420" xr:uid="{00000000-0005-0000-0000-0000F3470000}"/>
    <cellStyle name="계산 31 6" xfId="11421" xr:uid="{00000000-0005-0000-0000-0000F4470000}"/>
    <cellStyle name="계산 31 6 2" xfId="11422" xr:uid="{00000000-0005-0000-0000-0000F5470000}"/>
    <cellStyle name="계산 31 6 3" xfId="11423" xr:uid="{00000000-0005-0000-0000-0000F6470000}"/>
    <cellStyle name="계산 31 7" xfId="11424" xr:uid="{00000000-0005-0000-0000-0000F7470000}"/>
    <cellStyle name="계산 31 7 2" xfId="11425" xr:uid="{00000000-0005-0000-0000-0000F8470000}"/>
    <cellStyle name="계산 31 7 3" xfId="11426" xr:uid="{00000000-0005-0000-0000-0000F9470000}"/>
    <cellStyle name="계산 31 8" xfId="11427" xr:uid="{00000000-0005-0000-0000-0000FA470000}"/>
    <cellStyle name="계산 31 8 2" xfId="11428" xr:uid="{00000000-0005-0000-0000-0000FB470000}"/>
    <cellStyle name="계산 31 8 3" xfId="11429" xr:uid="{00000000-0005-0000-0000-0000FC470000}"/>
    <cellStyle name="계산 31 9" xfId="11430" xr:uid="{00000000-0005-0000-0000-0000FD470000}"/>
    <cellStyle name="계산 31 9 2" xfId="11431" xr:uid="{00000000-0005-0000-0000-0000FE470000}"/>
    <cellStyle name="계산 31 9 3" xfId="11432" xr:uid="{00000000-0005-0000-0000-0000FF470000}"/>
    <cellStyle name="계산 32" xfId="11433" xr:uid="{00000000-0005-0000-0000-000000480000}"/>
    <cellStyle name="계산 32 10" xfId="11434" xr:uid="{00000000-0005-0000-0000-000001480000}"/>
    <cellStyle name="계산 32 10 2" xfId="11435" xr:uid="{00000000-0005-0000-0000-000002480000}"/>
    <cellStyle name="계산 32 10 3" xfId="11436" xr:uid="{00000000-0005-0000-0000-000003480000}"/>
    <cellStyle name="계산 32 11" xfId="11437" xr:uid="{00000000-0005-0000-0000-000004480000}"/>
    <cellStyle name="계산 32 11 2" xfId="11438" xr:uid="{00000000-0005-0000-0000-000005480000}"/>
    <cellStyle name="계산 32 11 3" xfId="11439" xr:uid="{00000000-0005-0000-0000-000006480000}"/>
    <cellStyle name="계산 32 12" xfId="11440" xr:uid="{00000000-0005-0000-0000-000007480000}"/>
    <cellStyle name="계산 32 12 2" xfId="11441" xr:uid="{00000000-0005-0000-0000-000008480000}"/>
    <cellStyle name="계산 32 12 3" xfId="11442" xr:uid="{00000000-0005-0000-0000-000009480000}"/>
    <cellStyle name="계산 32 13" xfId="11443" xr:uid="{00000000-0005-0000-0000-00000A480000}"/>
    <cellStyle name="계산 32 13 2" xfId="11444" xr:uid="{00000000-0005-0000-0000-00000B480000}"/>
    <cellStyle name="계산 32 13 3" xfId="11445" xr:uid="{00000000-0005-0000-0000-00000C480000}"/>
    <cellStyle name="계산 32 14" xfId="11446" xr:uid="{00000000-0005-0000-0000-00000D480000}"/>
    <cellStyle name="계산 32 14 2" xfId="11447" xr:uid="{00000000-0005-0000-0000-00000E480000}"/>
    <cellStyle name="계산 32 14 3" xfId="11448" xr:uid="{00000000-0005-0000-0000-00000F480000}"/>
    <cellStyle name="계산 32 15" xfId="11449" xr:uid="{00000000-0005-0000-0000-000010480000}"/>
    <cellStyle name="계산 32 15 2" xfId="11450" xr:uid="{00000000-0005-0000-0000-000011480000}"/>
    <cellStyle name="계산 32 15 3" xfId="11451" xr:uid="{00000000-0005-0000-0000-000012480000}"/>
    <cellStyle name="계산 32 16" xfId="11452" xr:uid="{00000000-0005-0000-0000-000013480000}"/>
    <cellStyle name="계산 32 16 2" xfId="11453" xr:uid="{00000000-0005-0000-0000-000014480000}"/>
    <cellStyle name="계산 32 16 3" xfId="11454" xr:uid="{00000000-0005-0000-0000-000015480000}"/>
    <cellStyle name="계산 32 17" xfId="11455" xr:uid="{00000000-0005-0000-0000-000016480000}"/>
    <cellStyle name="계산 32 17 2" xfId="11456" xr:uid="{00000000-0005-0000-0000-000017480000}"/>
    <cellStyle name="계산 32 17 3" xfId="11457" xr:uid="{00000000-0005-0000-0000-000018480000}"/>
    <cellStyle name="계산 32 2" xfId="11458" xr:uid="{00000000-0005-0000-0000-000019480000}"/>
    <cellStyle name="계산 32 2 2" xfId="11459" xr:uid="{00000000-0005-0000-0000-00001A480000}"/>
    <cellStyle name="계산 32 2 3" xfId="11460" xr:uid="{00000000-0005-0000-0000-00001B480000}"/>
    <cellStyle name="계산 32 3" xfId="11461" xr:uid="{00000000-0005-0000-0000-00001C480000}"/>
    <cellStyle name="계산 32 3 2" xfId="11462" xr:uid="{00000000-0005-0000-0000-00001D480000}"/>
    <cellStyle name="계산 32 3 3" xfId="11463" xr:uid="{00000000-0005-0000-0000-00001E480000}"/>
    <cellStyle name="계산 32 4" xfId="11464" xr:uid="{00000000-0005-0000-0000-00001F480000}"/>
    <cellStyle name="계산 32 4 2" xfId="11465" xr:uid="{00000000-0005-0000-0000-000020480000}"/>
    <cellStyle name="계산 32 4 3" xfId="11466" xr:uid="{00000000-0005-0000-0000-000021480000}"/>
    <cellStyle name="계산 32 5" xfId="11467" xr:uid="{00000000-0005-0000-0000-000022480000}"/>
    <cellStyle name="계산 32 5 2" xfId="11468" xr:uid="{00000000-0005-0000-0000-000023480000}"/>
    <cellStyle name="계산 32 5 3" xfId="11469" xr:uid="{00000000-0005-0000-0000-000024480000}"/>
    <cellStyle name="계산 32 6" xfId="11470" xr:uid="{00000000-0005-0000-0000-000025480000}"/>
    <cellStyle name="계산 32 6 2" xfId="11471" xr:uid="{00000000-0005-0000-0000-000026480000}"/>
    <cellStyle name="계산 32 6 3" xfId="11472" xr:uid="{00000000-0005-0000-0000-000027480000}"/>
    <cellStyle name="계산 32 7" xfId="11473" xr:uid="{00000000-0005-0000-0000-000028480000}"/>
    <cellStyle name="계산 32 7 2" xfId="11474" xr:uid="{00000000-0005-0000-0000-000029480000}"/>
    <cellStyle name="계산 32 7 3" xfId="11475" xr:uid="{00000000-0005-0000-0000-00002A480000}"/>
    <cellStyle name="계산 32 8" xfId="11476" xr:uid="{00000000-0005-0000-0000-00002B480000}"/>
    <cellStyle name="계산 32 8 2" xfId="11477" xr:uid="{00000000-0005-0000-0000-00002C480000}"/>
    <cellStyle name="계산 32 8 3" xfId="11478" xr:uid="{00000000-0005-0000-0000-00002D480000}"/>
    <cellStyle name="계산 32 9" xfId="11479" xr:uid="{00000000-0005-0000-0000-00002E480000}"/>
    <cellStyle name="계산 32 9 2" xfId="11480" xr:uid="{00000000-0005-0000-0000-00002F480000}"/>
    <cellStyle name="계산 32 9 3" xfId="11481" xr:uid="{00000000-0005-0000-0000-000030480000}"/>
    <cellStyle name="계산 33" xfId="11482" xr:uid="{00000000-0005-0000-0000-000031480000}"/>
    <cellStyle name="계산 33 10" xfId="11483" xr:uid="{00000000-0005-0000-0000-000032480000}"/>
    <cellStyle name="계산 33 10 2" xfId="11484" xr:uid="{00000000-0005-0000-0000-000033480000}"/>
    <cellStyle name="계산 33 10 3" xfId="11485" xr:uid="{00000000-0005-0000-0000-000034480000}"/>
    <cellStyle name="계산 33 11" xfId="11486" xr:uid="{00000000-0005-0000-0000-000035480000}"/>
    <cellStyle name="계산 33 11 2" xfId="11487" xr:uid="{00000000-0005-0000-0000-000036480000}"/>
    <cellStyle name="계산 33 11 3" xfId="11488" xr:uid="{00000000-0005-0000-0000-000037480000}"/>
    <cellStyle name="계산 33 12" xfId="11489" xr:uid="{00000000-0005-0000-0000-000038480000}"/>
    <cellStyle name="계산 33 12 2" xfId="11490" xr:uid="{00000000-0005-0000-0000-000039480000}"/>
    <cellStyle name="계산 33 12 3" xfId="11491" xr:uid="{00000000-0005-0000-0000-00003A480000}"/>
    <cellStyle name="계산 33 13" xfId="11492" xr:uid="{00000000-0005-0000-0000-00003B480000}"/>
    <cellStyle name="계산 33 13 2" xfId="11493" xr:uid="{00000000-0005-0000-0000-00003C480000}"/>
    <cellStyle name="계산 33 13 3" xfId="11494" xr:uid="{00000000-0005-0000-0000-00003D480000}"/>
    <cellStyle name="계산 33 14" xfId="11495" xr:uid="{00000000-0005-0000-0000-00003E480000}"/>
    <cellStyle name="계산 33 14 2" xfId="11496" xr:uid="{00000000-0005-0000-0000-00003F480000}"/>
    <cellStyle name="계산 33 14 3" xfId="11497" xr:uid="{00000000-0005-0000-0000-000040480000}"/>
    <cellStyle name="계산 33 15" xfId="11498" xr:uid="{00000000-0005-0000-0000-000041480000}"/>
    <cellStyle name="계산 33 15 2" xfId="11499" xr:uid="{00000000-0005-0000-0000-000042480000}"/>
    <cellStyle name="계산 33 15 3" xfId="11500" xr:uid="{00000000-0005-0000-0000-000043480000}"/>
    <cellStyle name="계산 33 16" xfId="11501" xr:uid="{00000000-0005-0000-0000-000044480000}"/>
    <cellStyle name="계산 33 16 2" xfId="11502" xr:uid="{00000000-0005-0000-0000-000045480000}"/>
    <cellStyle name="계산 33 16 3" xfId="11503" xr:uid="{00000000-0005-0000-0000-000046480000}"/>
    <cellStyle name="계산 33 17" xfId="11504" xr:uid="{00000000-0005-0000-0000-000047480000}"/>
    <cellStyle name="계산 33 17 2" xfId="11505" xr:uid="{00000000-0005-0000-0000-000048480000}"/>
    <cellStyle name="계산 33 17 3" xfId="11506" xr:uid="{00000000-0005-0000-0000-000049480000}"/>
    <cellStyle name="계산 33 2" xfId="11507" xr:uid="{00000000-0005-0000-0000-00004A480000}"/>
    <cellStyle name="계산 33 2 2" xfId="11508" xr:uid="{00000000-0005-0000-0000-00004B480000}"/>
    <cellStyle name="계산 33 2 3" xfId="11509" xr:uid="{00000000-0005-0000-0000-00004C480000}"/>
    <cellStyle name="계산 33 3" xfId="11510" xr:uid="{00000000-0005-0000-0000-00004D480000}"/>
    <cellStyle name="계산 33 3 2" xfId="11511" xr:uid="{00000000-0005-0000-0000-00004E480000}"/>
    <cellStyle name="계산 33 3 3" xfId="11512" xr:uid="{00000000-0005-0000-0000-00004F480000}"/>
    <cellStyle name="계산 33 4" xfId="11513" xr:uid="{00000000-0005-0000-0000-000050480000}"/>
    <cellStyle name="계산 33 4 2" xfId="11514" xr:uid="{00000000-0005-0000-0000-000051480000}"/>
    <cellStyle name="계산 33 4 3" xfId="11515" xr:uid="{00000000-0005-0000-0000-000052480000}"/>
    <cellStyle name="계산 33 5" xfId="11516" xr:uid="{00000000-0005-0000-0000-000053480000}"/>
    <cellStyle name="계산 33 5 2" xfId="11517" xr:uid="{00000000-0005-0000-0000-000054480000}"/>
    <cellStyle name="계산 33 5 3" xfId="11518" xr:uid="{00000000-0005-0000-0000-000055480000}"/>
    <cellStyle name="계산 33 6" xfId="11519" xr:uid="{00000000-0005-0000-0000-000056480000}"/>
    <cellStyle name="계산 33 6 2" xfId="11520" xr:uid="{00000000-0005-0000-0000-000057480000}"/>
    <cellStyle name="계산 33 6 3" xfId="11521" xr:uid="{00000000-0005-0000-0000-000058480000}"/>
    <cellStyle name="계산 33 7" xfId="11522" xr:uid="{00000000-0005-0000-0000-000059480000}"/>
    <cellStyle name="계산 33 7 2" xfId="11523" xr:uid="{00000000-0005-0000-0000-00005A480000}"/>
    <cellStyle name="계산 33 7 3" xfId="11524" xr:uid="{00000000-0005-0000-0000-00005B480000}"/>
    <cellStyle name="계산 33 8" xfId="11525" xr:uid="{00000000-0005-0000-0000-00005C480000}"/>
    <cellStyle name="계산 33 8 2" xfId="11526" xr:uid="{00000000-0005-0000-0000-00005D480000}"/>
    <cellStyle name="계산 33 8 3" xfId="11527" xr:uid="{00000000-0005-0000-0000-00005E480000}"/>
    <cellStyle name="계산 33 9" xfId="11528" xr:uid="{00000000-0005-0000-0000-00005F480000}"/>
    <cellStyle name="계산 33 9 2" xfId="11529" xr:uid="{00000000-0005-0000-0000-000060480000}"/>
    <cellStyle name="계산 33 9 3" xfId="11530" xr:uid="{00000000-0005-0000-0000-000061480000}"/>
    <cellStyle name="계산 34" xfId="11531" xr:uid="{00000000-0005-0000-0000-000062480000}"/>
    <cellStyle name="계산 34 10" xfId="11532" xr:uid="{00000000-0005-0000-0000-000063480000}"/>
    <cellStyle name="계산 34 10 2" xfId="11533" xr:uid="{00000000-0005-0000-0000-000064480000}"/>
    <cellStyle name="계산 34 10 3" xfId="11534" xr:uid="{00000000-0005-0000-0000-000065480000}"/>
    <cellStyle name="계산 34 11" xfId="11535" xr:uid="{00000000-0005-0000-0000-000066480000}"/>
    <cellStyle name="계산 34 11 2" xfId="11536" xr:uid="{00000000-0005-0000-0000-000067480000}"/>
    <cellStyle name="계산 34 11 3" xfId="11537" xr:uid="{00000000-0005-0000-0000-000068480000}"/>
    <cellStyle name="계산 34 12" xfId="11538" xr:uid="{00000000-0005-0000-0000-000069480000}"/>
    <cellStyle name="계산 34 12 2" xfId="11539" xr:uid="{00000000-0005-0000-0000-00006A480000}"/>
    <cellStyle name="계산 34 12 3" xfId="11540" xr:uid="{00000000-0005-0000-0000-00006B480000}"/>
    <cellStyle name="계산 34 13" xfId="11541" xr:uid="{00000000-0005-0000-0000-00006C480000}"/>
    <cellStyle name="계산 34 13 2" xfId="11542" xr:uid="{00000000-0005-0000-0000-00006D480000}"/>
    <cellStyle name="계산 34 13 3" xfId="11543" xr:uid="{00000000-0005-0000-0000-00006E480000}"/>
    <cellStyle name="계산 34 14" xfId="11544" xr:uid="{00000000-0005-0000-0000-00006F480000}"/>
    <cellStyle name="계산 34 14 2" xfId="11545" xr:uid="{00000000-0005-0000-0000-000070480000}"/>
    <cellStyle name="계산 34 14 3" xfId="11546" xr:uid="{00000000-0005-0000-0000-000071480000}"/>
    <cellStyle name="계산 34 15" xfId="11547" xr:uid="{00000000-0005-0000-0000-000072480000}"/>
    <cellStyle name="계산 34 15 2" xfId="11548" xr:uid="{00000000-0005-0000-0000-000073480000}"/>
    <cellStyle name="계산 34 15 3" xfId="11549" xr:uid="{00000000-0005-0000-0000-000074480000}"/>
    <cellStyle name="계산 34 16" xfId="11550" xr:uid="{00000000-0005-0000-0000-000075480000}"/>
    <cellStyle name="계산 34 16 2" xfId="11551" xr:uid="{00000000-0005-0000-0000-000076480000}"/>
    <cellStyle name="계산 34 16 3" xfId="11552" xr:uid="{00000000-0005-0000-0000-000077480000}"/>
    <cellStyle name="계산 34 17" xfId="11553" xr:uid="{00000000-0005-0000-0000-000078480000}"/>
    <cellStyle name="계산 34 17 2" xfId="11554" xr:uid="{00000000-0005-0000-0000-000079480000}"/>
    <cellStyle name="계산 34 17 3" xfId="11555" xr:uid="{00000000-0005-0000-0000-00007A480000}"/>
    <cellStyle name="계산 34 2" xfId="11556" xr:uid="{00000000-0005-0000-0000-00007B480000}"/>
    <cellStyle name="계산 34 2 2" xfId="11557" xr:uid="{00000000-0005-0000-0000-00007C480000}"/>
    <cellStyle name="계산 34 2 3" xfId="11558" xr:uid="{00000000-0005-0000-0000-00007D480000}"/>
    <cellStyle name="계산 34 3" xfId="11559" xr:uid="{00000000-0005-0000-0000-00007E480000}"/>
    <cellStyle name="계산 34 3 2" xfId="11560" xr:uid="{00000000-0005-0000-0000-00007F480000}"/>
    <cellStyle name="계산 34 3 3" xfId="11561" xr:uid="{00000000-0005-0000-0000-000080480000}"/>
    <cellStyle name="계산 34 4" xfId="11562" xr:uid="{00000000-0005-0000-0000-000081480000}"/>
    <cellStyle name="계산 34 4 2" xfId="11563" xr:uid="{00000000-0005-0000-0000-000082480000}"/>
    <cellStyle name="계산 34 4 3" xfId="11564" xr:uid="{00000000-0005-0000-0000-000083480000}"/>
    <cellStyle name="계산 34 5" xfId="11565" xr:uid="{00000000-0005-0000-0000-000084480000}"/>
    <cellStyle name="계산 34 5 2" xfId="11566" xr:uid="{00000000-0005-0000-0000-000085480000}"/>
    <cellStyle name="계산 34 5 3" xfId="11567" xr:uid="{00000000-0005-0000-0000-000086480000}"/>
    <cellStyle name="계산 34 6" xfId="11568" xr:uid="{00000000-0005-0000-0000-000087480000}"/>
    <cellStyle name="계산 34 6 2" xfId="11569" xr:uid="{00000000-0005-0000-0000-000088480000}"/>
    <cellStyle name="계산 34 6 3" xfId="11570" xr:uid="{00000000-0005-0000-0000-000089480000}"/>
    <cellStyle name="계산 34 7" xfId="11571" xr:uid="{00000000-0005-0000-0000-00008A480000}"/>
    <cellStyle name="계산 34 7 2" xfId="11572" xr:uid="{00000000-0005-0000-0000-00008B480000}"/>
    <cellStyle name="계산 34 7 3" xfId="11573" xr:uid="{00000000-0005-0000-0000-00008C480000}"/>
    <cellStyle name="계산 34 8" xfId="11574" xr:uid="{00000000-0005-0000-0000-00008D480000}"/>
    <cellStyle name="계산 34 8 2" xfId="11575" xr:uid="{00000000-0005-0000-0000-00008E480000}"/>
    <cellStyle name="계산 34 8 3" xfId="11576" xr:uid="{00000000-0005-0000-0000-00008F480000}"/>
    <cellStyle name="계산 34 9" xfId="11577" xr:uid="{00000000-0005-0000-0000-000090480000}"/>
    <cellStyle name="계산 34 9 2" xfId="11578" xr:uid="{00000000-0005-0000-0000-000091480000}"/>
    <cellStyle name="계산 34 9 3" xfId="11579" xr:uid="{00000000-0005-0000-0000-000092480000}"/>
    <cellStyle name="계산 35" xfId="11580" xr:uid="{00000000-0005-0000-0000-000093480000}"/>
    <cellStyle name="계산 35 10" xfId="11581" xr:uid="{00000000-0005-0000-0000-000094480000}"/>
    <cellStyle name="계산 35 10 2" xfId="11582" xr:uid="{00000000-0005-0000-0000-000095480000}"/>
    <cellStyle name="계산 35 10 3" xfId="11583" xr:uid="{00000000-0005-0000-0000-000096480000}"/>
    <cellStyle name="계산 35 11" xfId="11584" xr:uid="{00000000-0005-0000-0000-000097480000}"/>
    <cellStyle name="계산 35 11 2" xfId="11585" xr:uid="{00000000-0005-0000-0000-000098480000}"/>
    <cellStyle name="계산 35 11 3" xfId="11586" xr:uid="{00000000-0005-0000-0000-000099480000}"/>
    <cellStyle name="계산 35 12" xfId="11587" xr:uid="{00000000-0005-0000-0000-00009A480000}"/>
    <cellStyle name="계산 35 12 2" xfId="11588" xr:uid="{00000000-0005-0000-0000-00009B480000}"/>
    <cellStyle name="계산 35 12 3" xfId="11589" xr:uid="{00000000-0005-0000-0000-00009C480000}"/>
    <cellStyle name="계산 35 13" xfId="11590" xr:uid="{00000000-0005-0000-0000-00009D480000}"/>
    <cellStyle name="계산 35 13 2" xfId="11591" xr:uid="{00000000-0005-0000-0000-00009E480000}"/>
    <cellStyle name="계산 35 13 3" xfId="11592" xr:uid="{00000000-0005-0000-0000-00009F480000}"/>
    <cellStyle name="계산 35 14" xfId="11593" xr:uid="{00000000-0005-0000-0000-0000A0480000}"/>
    <cellStyle name="계산 35 14 2" xfId="11594" xr:uid="{00000000-0005-0000-0000-0000A1480000}"/>
    <cellStyle name="계산 35 14 3" xfId="11595" xr:uid="{00000000-0005-0000-0000-0000A2480000}"/>
    <cellStyle name="계산 35 15" xfId="11596" xr:uid="{00000000-0005-0000-0000-0000A3480000}"/>
    <cellStyle name="계산 35 15 2" xfId="11597" xr:uid="{00000000-0005-0000-0000-0000A4480000}"/>
    <cellStyle name="계산 35 15 3" xfId="11598" xr:uid="{00000000-0005-0000-0000-0000A5480000}"/>
    <cellStyle name="계산 35 16" xfId="11599" xr:uid="{00000000-0005-0000-0000-0000A6480000}"/>
    <cellStyle name="계산 35 16 2" xfId="11600" xr:uid="{00000000-0005-0000-0000-0000A7480000}"/>
    <cellStyle name="계산 35 16 3" xfId="11601" xr:uid="{00000000-0005-0000-0000-0000A8480000}"/>
    <cellStyle name="계산 35 17" xfId="11602" xr:uid="{00000000-0005-0000-0000-0000A9480000}"/>
    <cellStyle name="계산 35 17 2" xfId="11603" xr:uid="{00000000-0005-0000-0000-0000AA480000}"/>
    <cellStyle name="계산 35 17 3" xfId="11604" xr:uid="{00000000-0005-0000-0000-0000AB480000}"/>
    <cellStyle name="계산 35 2" xfId="11605" xr:uid="{00000000-0005-0000-0000-0000AC480000}"/>
    <cellStyle name="계산 35 2 2" xfId="11606" xr:uid="{00000000-0005-0000-0000-0000AD480000}"/>
    <cellStyle name="계산 35 2 3" xfId="11607" xr:uid="{00000000-0005-0000-0000-0000AE480000}"/>
    <cellStyle name="계산 35 3" xfId="11608" xr:uid="{00000000-0005-0000-0000-0000AF480000}"/>
    <cellStyle name="계산 35 3 2" xfId="11609" xr:uid="{00000000-0005-0000-0000-0000B0480000}"/>
    <cellStyle name="계산 35 3 3" xfId="11610" xr:uid="{00000000-0005-0000-0000-0000B1480000}"/>
    <cellStyle name="계산 35 4" xfId="11611" xr:uid="{00000000-0005-0000-0000-0000B2480000}"/>
    <cellStyle name="계산 35 4 2" xfId="11612" xr:uid="{00000000-0005-0000-0000-0000B3480000}"/>
    <cellStyle name="계산 35 4 3" xfId="11613" xr:uid="{00000000-0005-0000-0000-0000B4480000}"/>
    <cellStyle name="계산 35 5" xfId="11614" xr:uid="{00000000-0005-0000-0000-0000B5480000}"/>
    <cellStyle name="계산 35 5 2" xfId="11615" xr:uid="{00000000-0005-0000-0000-0000B6480000}"/>
    <cellStyle name="계산 35 5 3" xfId="11616" xr:uid="{00000000-0005-0000-0000-0000B7480000}"/>
    <cellStyle name="계산 35 6" xfId="11617" xr:uid="{00000000-0005-0000-0000-0000B8480000}"/>
    <cellStyle name="계산 35 6 2" xfId="11618" xr:uid="{00000000-0005-0000-0000-0000B9480000}"/>
    <cellStyle name="계산 35 6 3" xfId="11619" xr:uid="{00000000-0005-0000-0000-0000BA480000}"/>
    <cellStyle name="계산 35 7" xfId="11620" xr:uid="{00000000-0005-0000-0000-0000BB480000}"/>
    <cellStyle name="계산 35 7 2" xfId="11621" xr:uid="{00000000-0005-0000-0000-0000BC480000}"/>
    <cellStyle name="계산 35 7 3" xfId="11622" xr:uid="{00000000-0005-0000-0000-0000BD480000}"/>
    <cellStyle name="계산 35 8" xfId="11623" xr:uid="{00000000-0005-0000-0000-0000BE480000}"/>
    <cellStyle name="계산 35 8 2" xfId="11624" xr:uid="{00000000-0005-0000-0000-0000BF480000}"/>
    <cellStyle name="계산 35 8 3" xfId="11625" xr:uid="{00000000-0005-0000-0000-0000C0480000}"/>
    <cellStyle name="계산 35 9" xfId="11626" xr:uid="{00000000-0005-0000-0000-0000C1480000}"/>
    <cellStyle name="계산 35 9 2" xfId="11627" xr:uid="{00000000-0005-0000-0000-0000C2480000}"/>
    <cellStyle name="계산 35 9 3" xfId="11628" xr:uid="{00000000-0005-0000-0000-0000C3480000}"/>
    <cellStyle name="계산 36" xfId="11629" xr:uid="{00000000-0005-0000-0000-0000C4480000}"/>
    <cellStyle name="계산 36 10" xfId="11630" xr:uid="{00000000-0005-0000-0000-0000C5480000}"/>
    <cellStyle name="계산 36 10 2" xfId="11631" xr:uid="{00000000-0005-0000-0000-0000C6480000}"/>
    <cellStyle name="계산 36 10 3" xfId="11632" xr:uid="{00000000-0005-0000-0000-0000C7480000}"/>
    <cellStyle name="계산 36 11" xfId="11633" xr:uid="{00000000-0005-0000-0000-0000C8480000}"/>
    <cellStyle name="계산 36 11 2" xfId="11634" xr:uid="{00000000-0005-0000-0000-0000C9480000}"/>
    <cellStyle name="계산 36 11 3" xfId="11635" xr:uid="{00000000-0005-0000-0000-0000CA480000}"/>
    <cellStyle name="계산 36 12" xfId="11636" xr:uid="{00000000-0005-0000-0000-0000CB480000}"/>
    <cellStyle name="계산 36 12 2" xfId="11637" xr:uid="{00000000-0005-0000-0000-0000CC480000}"/>
    <cellStyle name="계산 36 12 3" xfId="11638" xr:uid="{00000000-0005-0000-0000-0000CD480000}"/>
    <cellStyle name="계산 36 13" xfId="11639" xr:uid="{00000000-0005-0000-0000-0000CE480000}"/>
    <cellStyle name="계산 36 13 2" xfId="11640" xr:uid="{00000000-0005-0000-0000-0000CF480000}"/>
    <cellStyle name="계산 36 13 3" xfId="11641" xr:uid="{00000000-0005-0000-0000-0000D0480000}"/>
    <cellStyle name="계산 36 14" xfId="11642" xr:uid="{00000000-0005-0000-0000-0000D1480000}"/>
    <cellStyle name="계산 36 14 2" xfId="11643" xr:uid="{00000000-0005-0000-0000-0000D2480000}"/>
    <cellStyle name="계산 36 14 3" xfId="11644" xr:uid="{00000000-0005-0000-0000-0000D3480000}"/>
    <cellStyle name="계산 36 15" xfId="11645" xr:uid="{00000000-0005-0000-0000-0000D4480000}"/>
    <cellStyle name="계산 36 15 2" xfId="11646" xr:uid="{00000000-0005-0000-0000-0000D5480000}"/>
    <cellStyle name="계산 36 15 3" xfId="11647" xr:uid="{00000000-0005-0000-0000-0000D6480000}"/>
    <cellStyle name="계산 36 16" xfId="11648" xr:uid="{00000000-0005-0000-0000-0000D7480000}"/>
    <cellStyle name="계산 36 16 2" xfId="11649" xr:uid="{00000000-0005-0000-0000-0000D8480000}"/>
    <cellStyle name="계산 36 16 3" xfId="11650" xr:uid="{00000000-0005-0000-0000-0000D9480000}"/>
    <cellStyle name="계산 36 17" xfId="11651" xr:uid="{00000000-0005-0000-0000-0000DA480000}"/>
    <cellStyle name="계산 36 17 2" xfId="11652" xr:uid="{00000000-0005-0000-0000-0000DB480000}"/>
    <cellStyle name="계산 36 17 3" xfId="11653" xr:uid="{00000000-0005-0000-0000-0000DC480000}"/>
    <cellStyle name="계산 36 2" xfId="11654" xr:uid="{00000000-0005-0000-0000-0000DD480000}"/>
    <cellStyle name="계산 36 2 2" xfId="11655" xr:uid="{00000000-0005-0000-0000-0000DE480000}"/>
    <cellStyle name="계산 36 2 3" xfId="11656" xr:uid="{00000000-0005-0000-0000-0000DF480000}"/>
    <cellStyle name="계산 36 3" xfId="11657" xr:uid="{00000000-0005-0000-0000-0000E0480000}"/>
    <cellStyle name="계산 36 3 2" xfId="11658" xr:uid="{00000000-0005-0000-0000-0000E1480000}"/>
    <cellStyle name="계산 36 3 3" xfId="11659" xr:uid="{00000000-0005-0000-0000-0000E2480000}"/>
    <cellStyle name="계산 36 4" xfId="11660" xr:uid="{00000000-0005-0000-0000-0000E3480000}"/>
    <cellStyle name="계산 36 4 2" xfId="11661" xr:uid="{00000000-0005-0000-0000-0000E4480000}"/>
    <cellStyle name="계산 36 4 3" xfId="11662" xr:uid="{00000000-0005-0000-0000-0000E5480000}"/>
    <cellStyle name="계산 36 5" xfId="11663" xr:uid="{00000000-0005-0000-0000-0000E6480000}"/>
    <cellStyle name="계산 36 5 2" xfId="11664" xr:uid="{00000000-0005-0000-0000-0000E7480000}"/>
    <cellStyle name="계산 36 5 3" xfId="11665" xr:uid="{00000000-0005-0000-0000-0000E8480000}"/>
    <cellStyle name="계산 36 6" xfId="11666" xr:uid="{00000000-0005-0000-0000-0000E9480000}"/>
    <cellStyle name="계산 36 6 2" xfId="11667" xr:uid="{00000000-0005-0000-0000-0000EA480000}"/>
    <cellStyle name="계산 36 6 3" xfId="11668" xr:uid="{00000000-0005-0000-0000-0000EB480000}"/>
    <cellStyle name="계산 36 7" xfId="11669" xr:uid="{00000000-0005-0000-0000-0000EC480000}"/>
    <cellStyle name="계산 36 7 2" xfId="11670" xr:uid="{00000000-0005-0000-0000-0000ED480000}"/>
    <cellStyle name="계산 36 7 3" xfId="11671" xr:uid="{00000000-0005-0000-0000-0000EE480000}"/>
    <cellStyle name="계산 36 8" xfId="11672" xr:uid="{00000000-0005-0000-0000-0000EF480000}"/>
    <cellStyle name="계산 36 8 2" xfId="11673" xr:uid="{00000000-0005-0000-0000-0000F0480000}"/>
    <cellStyle name="계산 36 8 3" xfId="11674" xr:uid="{00000000-0005-0000-0000-0000F1480000}"/>
    <cellStyle name="계산 36 9" xfId="11675" xr:uid="{00000000-0005-0000-0000-0000F2480000}"/>
    <cellStyle name="계산 36 9 2" xfId="11676" xr:uid="{00000000-0005-0000-0000-0000F3480000}"/>
    <cellStyle name="계산 36 9 3" xfId="11677" xr:uid="{00000000-0005-0000-0000-0000F4480000}"/>
    <cellStyle name="계산 37" xfId="11678" xr:uid="{00000000-0005-0000-0000-0000F5480000}"/>
    <cellStyle name="계산 37 10" xfId="11679" xr:uid="{00000000-0005-0000-0000-0000F6480000}"/>
    <cellStyle name="계산 37 10 2" xfId="11680" xr:uid="{00000000-0005-0000-0000-0000F7480000}"/>
    <cellStyle name="계산 37 10 3" xfId="11681" xr:uid="{00000000-0005-0000-0000-0000F8480000}"/>
    <cellStyle name="계산 37 11" xfId="11682" xr:uid="{00000000-0005-0000-0000-0000F9480000}"/>
    <cellStyle name="계산 37 11 2" xfId="11683" xr:uid="{00000000-0005-0000-0000-0000FA480000}"/>
    <cellStyle name="계산 37 11 3" xfId="11684" xr:uid="{00000000-0005-0000-0000-0000FB480000}"/>
    <cellStyle name="계산 37 12" xfId="11685" xr:uid="{00000000-0005-0000-0000-0000FC480000}"/>
    <cellStyle name="계산 37 12 2" xfId="11686" xr:uid="{00000000-0005-0000-0000-0000FD480000}"/>
    <cellStyle name="계산 37 12 3" xfId="11687" xr:uid="{00000000-0005-0000-0000-0000FE480000}"/>
    <cellStyle name="계산 37 13" xfId="11688" xr:uid="{00000000-0005-0000-0000-0000FF480000}"/>
    <cellStyle name="계산 37 13 2" xfId="11689" xr:uid="{00000000-0005-0000-0000-000000490000}"/>
    <cellStyle name="계산 37 13 3" xfId="11690" xr:uid="{00000000-0005-0000-0000-000001490000}"/>
    <cellStyle name="계산 37 14" xfId="11691" xr:uid="{00000000-0005-0000-0000-000002490000}"/>
    <cellStyle name="계산 37 14 2" xfId="11692" xr:uid="{00000000-0005-0000-0000-000003490000}"/>
    <cellStyle name="계산 37 14 3" xfId="11693" xr:uid="{00000000-0005-0000-0000-000004490000}"/>
    <cellStyle name="계산 37 15" xfId="11694" xr:uid="{00000000-0005-0000-0000-000005490000}"/>
    <cellStyle name="계산 37 15 2" xfId="11695" xr:uid="{00000000-0005-0000-0000-000006490000}"/>
    <cellStyle name="계산 37 15 3" xfId="11696" xr:uid="{00000000-0005-0000-0000-000007490000}"/>
    <cellStyle name="계산 37 16" xfId="11697" xr:uid="{00000000-0005-0000-0000-000008490000}"/>
    <cellStyle name="계산 37 16 2" xfId="11698" xr:uid="{00000000-0005-0000-0000-000009490000}"/>
    <cellStyle name="계산 37 16 3" xfId="11699" xr:uid="{00000000-0005-0000-0000-00000A490000}"/>
    <cellStyle name="계산 37 17" xfId="11700" xr:uid="{00000000-0005-0000-0000-00000B490000}"/>
    <cellStyle name="계산 37 17 2" xfId="11701" xr:uid="{00000000-0005-0000-0000-00000C490000}"/>
    <cellStyle name="계산 37 17 3" xfId="11702" xr:uid="{00000000-0005-0000-0000-00000D490000}"/>
    <cellStyle name="계산 37 2" xfId="11703" xr:uid="{00000000-0005-0000-0000-00000E490000}"/>
    <cellStyle name="계산 37 2 2" xfId="11704" xr:uid="{00000000-0005-0000-0000-00000F490000}"/>
    <cellStyle name="계산 37 2 3" xfId="11705" xr:uid="{00000000-0005-0000-0000-000010490000}"/>
    <cellStyle name="계산 37 3" xfId="11706" xr:uid="{00000000-0005-0000-0000-000011490000}"/>
    <cellStyle name="계산 37 3 2" xfId="11707" xr:uid="{00000000-0005-0000-0000-000012490000}"/>
    <cellStyle name="계산 37 3 3" xfId="11708" xr:uid="{00000000-0005-0000-0000-000013490000}"/>
    <cellStyle name="계산 37 4" xfId="11709" xr:uid="{00000000-0005-0000-0000-000014490000}"/>
    <cellStyle name="계산 37 4 2" xfId="11710" xr:uid="{00000000-0005-0000-0000-000015490000}"/>
    <cellStyle name="계산 37 4 3" xfId="11711" xr:uid="{00000000-0005-0000-0000-000016490000}"/>
    <cellStyle name="계산 37 5" xfId="11712" xr:uid="{00000000-0005-0000-0000-000017490000}"/>
    <cellStyle name="계산 37 5 2" xfId="11713" xr:uid="{00000000-0005-0000-0000-000018490000}"/>
    <cellStyle name="계산 37 5 3" xfId="11714" xr:uid="{00000000-0005-0000-0000-000019490000}"/>
    <cellStyle name="계산 37 6" xfId="11715" xr:uid="{00000000-0005-0000-0000-00001A490000}"/>
    <cellStyle name="계산 37 6 2" xfId="11716" xr:uid="{00000000-0005-0000-0000-00001B490000}"/>
    <cellStyle name="계산 37 6 3" xfId="11717" xr:uid="{00000000-0005-0000-0000-00001C490000}"/>
    <cellStyle name="계산 37 7" xfId="11718" xr:uid="{00000000-0005-0000-0000-00001D490000}"/>
    <cellStyle name="계산 37 7 2" xfId="11719" xr:uid="{00000000-0005-0000-0000-00001E490000}"/>
    <cellStyle name="계산 37 7 3" xfId="11720" xr:uid="{00000000-0005-0000-0000-00001F490000}"/>
    <cellStyle name="계산 37 8" xfId="11721" xr:uid="{00000000-0005-0000-0000-000020490000}"/>
    <cellStyle name="계산 37 8 2" xfId="11722" xr:uid="{00000000-0005-0000-0000-000021490000}"/>
    <cellStyle name="계산 37 8 3" xfId="11723" xr:uid="{00000000-0005-0000-0000-000022490000}"/>
    <cellStyle name="계산 37 9" xfId="11724" xr:uid="{00000000-0005-0000-0000-000023490000}"/>
    <cellStyle name="계산 37 9 2" xfId="11725" xr:uid="{00000000-0005-0000-0000-000024490000}"/>
    <cellStyle name="계산 37 9 3" xfId="11726" xr:uid="{00000000-0005-0000-0000-000025490000}"/>
    <cellStyle name="계산 38" xfId="11727" xr:uid="{00000000-0005-0000-0000-000026490000}"/>
    <cellStyle name="계산 38 10" xfId="11728" xr:uid="{00000000-0005-0000-0000-000027490000}"/>
    <cellStyle name="계산 38 10 2" xfId="11729" xr:uid="{00000000-0005-0000-0000-000028490000}"/>
    <cellStyle name="계산 38 10 3" xfId="11730" xr:uid="{00000000-0005-0000-0000-000029490000}"/>
    <cellStyle name="계산 38 11" xfId="11731" xr:uid="{00000000-0005-0000-0000-00002A490000}"/>
    <cellStyle name="계산 38 11 2" xfId="11732" xr:uid="{00000000-0005-0000-0000-00002B490000}"/>
    <cellStyle name="계산 38 11 3" xfId="11733" xr:uid="{00000000-0005-0000-0000-00002C490000}"/>
    <cellStyle name="계산 38 12" xfId="11734" xr:uid="{00000000-0005-0000-0000-00002D490000}"/>
    <cellStyle name="계산 38 12 2" xfId="11735" xr:uid="{00000000-0005-0000-0000-00002E490000}"/>
    <cellStyle name="계산 38 12 3" xfId="11736" xr:uid="{00000000-0005-0000-0000-00002F490000}"/>
    <cellStyle name="계산 38 13" xfId="11737" xr:uid="{00000000-0005-0000-0000-000030490000}"/>
    <cellStyle name="계산 38 13 2" xfId="11738" xr:uid="{00000000-0005-0000-0000-000031490000}"/>
    <cellStyle name="계산 38 13 3" xfId="11739" xr:uid="{00000000-0005-0000-0000-000032490000}"/>
    <cellStyle name="계산 38 14" xfId="11740" xr:uid="{00000000-0005-0000-0000-000033490000}"/>
    <cellStyle name="계산 38 14 2" xfId="11741" xr:uid="{00000000-0005-0000-0000-000034490000}"/>
    <cellStyle name="계산 38 14 3" xfId="11742" xr:uid="{00000000-0005-0000-0000-000035490000}"/>
    <cellStyle name="계산 38 15" xfId="11743" xr:uid="{00000000-0005-0000-0000-000036490000}"/>
    <cellStyle name="계산 38 15 2" xfId="11744" xr:uid="{00000000-0005-0000-0000-000037490000}"/>
    <cellStyle name="계산 38 15 3" xfId="11745" xr:uid="{00000000-0005-0000-0000-000038490000}"/>
    <cellStyle name="계산 38 16" xfId="11746" xr:uid="{00000000-0005-0000-0000-000039490000}"/>
    <cellStyle name="계산 38 16 2" xfId="11747" xr:uid="{00000000-0005-0000-0000-00003A490000}"/>
    <cellStyle name="계산 38 16 3" xfId="11748" xr:uid="{00000000-0005-0000-0000-00003B490000}"/>
    <cellStyle name="계산 38 17" xfId="11749" xr:uid="{00000000-0005-0000-0000-00003C490000}"/>
    <cellStyle name="계산 38 17 2" xfId="11750" xr:uid="{00000000-0005-0000-0000-00003D490000}"/>
    <cellStyle name="계산 38 17 3" xfId="11751" xr:uid="{00000000-0005-0000-0000-00003E490000}"/>
    <cellStyle name="계산 38 2" xfId="11752" xr:uid="{00000000-0005-0000-0000-00003F490000}"/>
    <cellStyle name="계산 38 2 2" xfId="11753" xr:uid="{00000000-0005-0000-0000-000040490000}"/>
    <cellStyle name="계산 38 2 3" xfId="11754" xr:uid="{00000000-0005-0000-0000-000041490000}"/>
    <cellStyle name="계산 38 3" xfId="11755" xr:uid="{00000000-0005-0000-0000-000042490000}"/>
    <cellStyle name="계산 38 3 2" xfId="11756" xr:uid="{00000000-0005-0000-0000-000043490000}"/>
    <cellStyle name="계산 38 3 3" xfId="11757" xr:uid="{00000000-0005-0000-0000-000044490000}"/>
    <cellStyle name="계산 38 4" xfId="11758" xr:uid="{00000000-0005-0000-0000-000045490000}"/>
    <cellStyle name="계산 38 4 2" xfId="11759" xr:uid="{00000000-0005-0000-0000-000046490000}"/>
    <cellStyle name="계산 38 4 3" xfId="11760" xr:uid="{00000000-0005-0000-0000-000047490000}"/>
    <cellStyle name="계산 38 5" xfId="11761" xr:uid="{00000000-0005-0000-0000-000048490000}"/>
    <cellStyle name="계산 38 5 2" xfId="11762" xr:uid="{00000000-0005-0000-0000-000049490000}"/>
    <cellStyle name="계산 38 5 3" xfId="11763" xr:uid="{00000000-0005-0000-0000-00004A490000}"/>
    <cellStyle name="계산 38 6" xfId="11764" xr:uid="{00000000-0005-0000-0000-00004B490000}"/>
    <cellStyle name="계산 38 6 2" xfId="11765" xr:uid="{00000000-0005-0000-0000-00004C490000}"/>
    <cellStyle name="계산 38 6 3" xfId="11766" xr:uid="{00000000-0005-0000-0000-00004D490000}"/>
    <cellStyle name="계산 38 7" xfId="11767" xr:uid="{00000000-0005-0000-0000-00004E490000}"/>
    <cellStyle name="계산 38 7 2" xfId="11768" xr:uid="{00000000-0005-0000-0000-00004F490000}"/>
    <cellStyle name="계산 38 7 3" xfId="11769" xr:uid="{00000000-0005-0000-0000-000050490000}"/>
    <cellStyle name="계산 38 8" xfId="11770" xr:uid="{00000000-0005-0000-0000-000051490000}"/>
    <cellStyle name="계산 38 8 2" xfId="11771" xr:uid="{00000000-0005-0000-0000-000052490000}"/>
    <cellStyle name="계산 38 8 3" xfId="11772" xr:uid="{00000000-0005-0000-0000-000053490000}"/>
    <cellStyle name="계산 38 9" xfId="11773" xr:uid="{00000000-0005-0000-0000-000054490000}"/>
    <cellStyle name="계산 38 9 2" xfId="11774" xr:uid="{00000000-0005-0000-0000-000055490000}"/>
    <cellStyle name="계산 38 9 3" xfId="11775" xr:uid="{00000000-0005-0000-0000-000056490000}"/>
    <cellStyle name="계산 39" xfId="11776" xr:uid="{00000000-0005-0000-0000-000057490000}"/>
    <cellStyle name="계산 39 10" xfId="11777" xr:uid="{00000000-0005-0000-0000-000058490000}"/>
    <cellStyle name="계산 39 10 2" xfId="11778" xr:uid="{00000000-0005-0000-0000-000059490000}"/>
    <cellStyle name="계산 39 10 3" xfId="11779" xr:uid="{00000000-0005-0000-0000-00005A490000}"/>
    <cellStyle name="계산 39 11" xfId="11780" xr:uid="{00000000-0005-0000-0000-00005B490000}"/>
    <cellStyle name="계산 39 11 2" xfId="11781" xr:uid="{00000000-0005-0000-0000-00005C490000}"/>
    <cellStyle name="계산 39 11 3" xfId="11782" xr:uid="{00000000-0005-0000-0000-00005D490000}"/>
    <cellStyle name="계산 39 12" xfId="11783" xr:uid="{00000000-0005-0000-0000-00005E490000}"/>
    <cellStyle name="계산 39 12 2" xfId="11784" xr:uid="{00000000-0005-0000-0000-00005F490000}"/>
    <cellStyle name="계산 39 12 3" xfId="11785" xr:uid="{00000000-0005-0000-0000-000060490000}"/>
    <cellStyle name="계산 39 13" xfId="11786" xr:uid="{00000000-0005-0000-0000-000061490000}"/>
    <cellStyle name="계산 39 13 2" xfId="11787" xr:uid="{00000000-0005-0000-0000-000062490000}"/>
    <cellStyle name="계산 39 13 3" xfId="11788" xr:uid="{00000000-0005-0000-0000-000063490000}"/>
    <cellStyle name="계산 39 14" xfId="11789" xr:uid="{00000000-0005-0000-0000-000064490000}"/>
    <cellStyle name="계산 39 14 2" xfId="11790" xr:uid="{00000000-0005-0000-0000-000065490000}"/>
    <cellStyle name="계산 39 14 3" xfId="11791" xr:uid="{00000000-0005-0000-0000-000066490000}"/>
    <cellStyle name="계산 39 15" xfId="11792" xr:uid="{00000000-0005-0000-0000-000067490000}"/>
    <cellStyle name="계산 39 15 2" xfId="11793" xr:uid="{00000000-0005-0000-0000-000068490000}"/>
    <cellStyle name="계산 39 15 3" xfId="11794" xr:uid="{00000000-0005-0000-0000-000069490000}"/>
    <cellStyle name="계산 39 16" xfId="11795" xr:uid="{00000000-0005-0000-0000-00006A490000}"/>
    <cellStyle name="계산 39 16 2" xfId="11796" xr:uid="{00000000-0005-0000-0000-00006B490000}"/>
    <cellStyle name="계산 39 16 3" xfId="11797" xr:uid="{00000000-0005-0000-0000-00006C490000}"/>
    <cellStyle name="계산 39 17" xfId="11798" xr:uid="{00000000-0005-0000-0000-00006D490000}"/>
    <cellStyle name="계산 39 17 2" xfId="11799" xr:uid="{00000000-0005-0000-0000-00006E490000}"/>
    <cellStyle name="계산 39 17 3" xfId="11800" xr:uid="{00000000-0005-0000-0000-00006F490000}"/>
    <cellStyle name="계산 39 2" xfId="11801" xr:uid="{00000000-0005-0000-0000-000070490000}"/>
    <cellStyle name="계산 39 2 2" xfId="11802" xr:uid="{00000000-0005-0000-0000-000071490000}"/>
    <cellStyle name="계산 39 2 3" xfId="11803" xr:uid="{00000000-0005-0000-0000-000072490000}"/>
    <cellStyle name="계산 39 3" xfId="11804" xr:uid="{00000000-0005-0000-0000-000073490000}"/>
    <cellStyle name="계산 39 3 2" xfId="11805" xr:uid="{00000000-0005-0000-0000-000074490000}"/>
    <cellStyle name="계산 39 3 3" xfId="11806" xr:uid="{00000000-0005-0000-0000-000075490000}"/>
    <cellStyle name="계산 39 4" xfId="11807" xr:uid="{00000000-0005-0000-0000-000076490000}"/>
    <cellStyle name="계산 39 4 2" xfId="11808" xr:uid="{00000000-0005-0000-0000-000077490000}"/>
    <cellStyle name="계산 39 4 3" xfId="11809" xr:uid="{00000000-0005-0000-0000-000078490000}"/>
    <cellStyle name="계산 39 5" xfId="11810" xr:uid="{00000000-0005-0000-0000-000079490000}"/>
    <cellStyle name="계산 39 5 2" xfId="11811" xr:uid="{00000000-0005-0000-0000-00007A490000}"/>
    <cellStyle name="계산 39 5 3" xfId="11812" xr:uid="{00000000-0005-0000-0000-00007B490000}"/>
    <cellStyle name="계산 39 6" xfId="11813" xr:uid="{00000000-0005-0000-0000-00007C490000}"/>
    <cellStyle name="계산 39 6 2" xfId="11814" xr:uid="{00000000-0005-0000-0000-00007D490000}"/>
    <cellStyle name="계산 39 6 3" xfId="11815" xr:uid="{00000000-0005-0000-0000-00007E490000}"/>
    <cellStyle name="계산 39 7" xfId="11816" xr:uid="{00000000-0005-0000-0000-00007F490000}"/>
    <cellStyle name="계산 39 7 2" xfId="11817" xr:uid="{00000000-0005-0000-0000-000080490000}"/>
    <cellStyle name="계산 39 7 3" xfId="11818" xr:uid="{00000000-0005-0000-0000-000081490000}"/>
    <cellStyle name="계산 39 8" xfId="11819" xr:uid="{00000000-0005-0000-0000-000082490000}"/>
    <cellStyle name="계산 39 8 2" xfId="11820" xr:uid="{00000000-0005-0000-0000-000083490000}"/>
    <cellStyle name="계산 39 8 3" xfId="11821" xr:uid="{00000000-0005-0000-0000-000084490000}"/>
    <cellStyle name="계산 39 9" xfId="11822" xr:uid="{00000000-0005-0000-0000-000085490000}"/>
    <cellStyle name="계산 39 9 2" xfId="11823" xr:uid="{00000000-0005-0000-0000-000086490000}"/>
    <cellStyle name="계산 39 9 3" xfId="11824" xr:uid="{00000000-0005-0000-0000-000087490000}"/>
    <cellStyle name="계산 4" xfId="7207" xr:uid="{00000000-0005-0000-0000-000088490000}"/>
    <cellStyle name="계산 4 10" xfId="11825" xr:uid="{00000000-0005-0000-0000-000089490000}"/>
    <cellStyle name="계산 4 10 2" xfId="11826" xr:uid="{00000000-0005-0000-0000-00008A490000}"/>
    <cellStyle name="계산 4 10 3" xfId="11827" xr:uid="{00000000-0005-0000-0000-00008B490000}"/>
    <cellStyle name="계산 4 11" xfId="11828" xr:uid="{00000000-0005-0000-0000-00008C490000}"/>
    <cellStyle name="계산 4 11 2" xfId="11829" xr:uid="{00000000-0005-0000-0000-00008D490000}"/>
    <cellStyle name="계산 4 11 3" xfId="11830" xr:uid="{00000000-0005-0000-0000-00008E490000}"/>
    <cellStyle name="계산 4 12" xfId="11831" xr:uid="{00000000-0005-0000-0000-00008F490000}"/>
    <cellStyle name="계산 4 12 2" xfId="11832" xr:uid="{00000000-0005-0000-0000-000090490000}"/>
    <cellStyle name="계산 4 12 3" xfId="11833" xr:uid="{00000000-0005-0000-0000-000091490000}"/>
    <cellStyle name="계산 4 13" xfId="11834" xr:uid="{00000000-0005-0000-0000-000092490000}"/>
    <cellStyle name="계산 4 13 2" xfId="11835" xr:uid="{00000000-0005-0000-0000-000093490000}"/>
    <cellStyle name="계산 4 13 3" xfId="11836" xr:uid="{00000000-0005-0000-0000-000094490000}"/>
    <cellStyle name="계산 4 14" xfId="11837" xr:uid="{00000000-0005-0000-0000-000095490000}"/>
    <cellStyle name="계산 4 14 2" xfId="11838" xr:uid="{00000000-0005-0000-0000-000096490000}"/>
    <cellStyle name="계산 4 14 3" xfId="11839" xr:uid="{00000000-0005-0000-0000-000097490000}"/>
    <cellStyle name="계산 4 15" xfId="11840" xr:uid="{00000000-0005-0000-0000-000098490000}"/>
    <cellStyle name="계산 4 15 2" xfId="11841" xr:uid="{00000000-0005-0000-0000-000099490000}"/>
    <cellStyle name="계산 4 15 3" xfId="11842" xr:uid="{00000000-0005-0000-0000-00009A490000}"/>
    <cellStyle name="계산 4 16" xfId="11843" xr:uid="{00000000-0005-0000-0000-00009B490000}"/>
    <cellStyle name="계산 4 16 2" xfId="11844" xr:uid="{00000000-0005-0000-0000-00009C490000}"/>
    <cellStyle name="계산 4 16 3" xfId="11845" xr:uid="{00000000-0005-0000-0000-00009D490000}"/>
    <cellStyle name="계산 4 17" xfId="11846" xr:uid="{00000000-0005-0000-0000-00009E490000}"/>
    <cellStyle name="계산 4 17 2" xfId="11847" xr:uid="{00000000-0005-0000-0000-00009F490000}"/>
    <cellStyle name="계산 4 17 3" xfId="11848" xr:uid="{00000000-0005-0000-0000-0000A0490000}"/>
    <cellStyle name="계산 4 2" xfId="7208" xr:uid="{00000000-0005-0000-0000-0000A1490000}"/>
    <cellStyle name="계산 4 2 2" xfId="11849" xr:uid="{00000000-0005-0000-0000-0000A2490000}"/>
    <cellStyle name="계산 4 2 3" xfId="11850" xr:uid="{00000000-0005-0000-0000-0000A3490000}"/>
    <cellStyle name="계산 4 3" xfId="11851" xr:uid="{00000000-0005-0000-0000-0000A4490000}"/>
    <cellStyle name="계산 4 3 2" xfId="11852" xr:uid="{00000000-0005-0000-0000-0000A5490000}"/>
    <cellStyle name="계산 4 3 3" xfId="11853" xr:uid="{00000000-0005-0000-0000-0000A6490000}"/>
    <cellStyle name="계산 4 4" xfId="11854" xr:uid="{00000000-0005-0000-0000-0000A7490000}"/>
    <cellStyle name="계산 4 4 2" xfId="11855" xr:uid="{00000000-0005-0000-0000-0000A8490000}"/>
    <cellStyle name="계산 4 4 3" xfId="11856" xr:uid="{00000000-0005-0000-0000-0000A9490000}"/>
    <cellStyle name="계산 4 5" xfId="11857" xr:uid="{00000000-0005-0000-0000-0000AA490000}"/>
    <cellStyle name="계산 4 5 2" xfId="11858" xr:uid="{00000000-0005-0000-0000-0000AB490000}"/>
    <cellStyle name="계산 4 5 3" xfId="11859" xr:uid="{00000000-0005-0000-0000-0000AC490000}"/>
    <cellStyle name="계산 4 6" xfId="11860" xr:uid="{00000000-0005-0000-0000-0000AD490000}"/>
    <cellStyle name="계산 4 6 2" xfId="11861" xr:uid="{00000000-0005-0000-0000-0000AE490000}"/>
    <cellStyle name="계산 4 6 3" xfId="11862" xr:uid="{00000000-0005-0000-0000-0000AF490000}"/>
    <cellStyle name="계산 4 7" xfId="11863" xr:uid="{00000000-0005-0000-0000-0000B0490000}"/>
    <cellStyle name="계산 4 7 2" xfId="11864" xr:uid="{00000000-0005-0000-0000-0000B1490000}"/>
    <cellStyle name="계산 4 7 3" xfId="11865" xr:uid="{00000000-0005-0000-0000-0000B2490000}"/>
    <cellStyle name="계산 4 8" xfId="11866" xr:uid="{00000000-0005-0000-0000-0000B3490000}"/>
    <cellStyle name="계산 4 8 2" xfId="11867" xr:uid="{00000000-0005-0000-0000-0000B4490000}"/>
    <cellStyle name="계산 4 8 3" xfId="11868" xr:uid="{00000000-0005-0000-0000-0000B5490000}"/>
    <cellStyle name="계산 4 9" xfId="11869" xr:uid="{00000000-0005-0000-0000-0000B6490000}"/>
    <cellStyle name="계산 4 9 2" xfId="11870" xr:uid="{00000000-0005-0000-0000-0000B7490000}"/>
    <cellStyle name="계산 4 9 3" xfId="11871" xr:uid="{00000000-0005-0000-0000-0000B8490000}"/>
    <cellStyle name="계산 40" xfId="11872" xr:uid="{00000000-0005-0000-0000-0000B9490000}"/>
    <cellStyle name="계산 40 10" xfId="11873" xr:uid="{00000000-0005-0000-0000-0000BA490000}"/>
    <cellStyle name="계산 40 10 2" xfId="11874" xr:uid="{00000000-0005-0000-0000-0000BB490000}"/>
    <cellStyle name="계산 40 10 3" xfId="11875" xr:uid="{00000000-0005-0000-0000-0000BC490000}"/>
    <cellStyle name="계산 40 11" xfId="11876" xr:uid="{00000000-0005-0000-0000-0000BD490000}"/>
    <cellStyle name="계산 40 11 2" xfId="11877" xr:uid="{00000000-0005-0000-0000-0000BE490000}"/>
    <cellStyle name="계산 40 11 3" xfId="11878" xr:uid="{00000000-0005-0000-0000-0000BF490000}"/>
    <cellStyle name="계산 40 12" xfId="11879" xr:uid="{00000000-0005-0000-0000-0000C0490000}"/>
    <cellStyle name="계산 40 12 2" xfId="11880" xr:uid="{00000000-0005-0000-0000-0000C1490000}"/>
    <cellStyle name="계산 40 12 3" xfId="11881" xr:uid="{00000000-0005-0000-0000-0000C2490000}"/>
    <cellStyle name="계산 40 13" xfId="11882" xr:uid="{00000000-0005-0000-0000-0000C3490000}"/>
    <cellStyle name="계산 40 13 2" xfId="11883" xr:uid="{00000000-0005-0000-0000-0000C4490000}"/>
    <cellStyle name="계산 40 13 3" xfId="11884" xr:uid="{00000000-0005-0000-0000-0000C5490000}"/>
    <cellStyle name="계산 40 14" xfId="11885" xr:uid="{00000000-0005-0000-0000-0000C6490000}"/>
    <cellStyle name="계산 40 14 2" xfId="11886" xr:uid="{00000000-0005-0000-0000-0000C7490000}"/>
    <cellStyle name="계산 40 14 3" xfId="11887" xr:uid="{00000000-0005-0000-0000-0000C8490000}"/>
    <cellStyle name="계산 40 15" xfId="11888" xr:uid="{00000000-0005-0000-0000-0000C9490000}"/>
    <cellStyle name="계산 40 15 2" xfId="11889" xr:uid="{00000000-0005-0000-0000-0000CA490000}"/>
    <cellStyle name="계산 40 15 3" xfId="11890" xr:uid="{00000000-0005-0000-0000-0000CB490000}"/>
    <cellStyle name="계산 40 16" xfId="11891" xr:uid="{00000000-0005-0000-0000-0000CC490000}"/>
    <cellStyle name="계산 40 16 2" xfId="11892" xr:uid="{00000000-0005-0000-0000-0000CD490000}"/>
    <cellStyle name="계산 40 16 3" xfId="11893" xr:uid="{00000000-0005-0000-0000-0000CE490000}"/>
    <cellStyle name="계산 40 17" xfId="11894" xr:uid="{00000000-0005-0000-0000-0000CF490000}"/>
    <cellStyle name="계산 40 17 2" xfId="11895" xr:uid="{00000000-0005-0000-0000-0000D0490000}"/>
    <cellStyle name="계산 40 17 3" xfId="11896" xr:uid="{00000000-0005-0000-0000-0000D1490000}"/>
    <cellStyle name="계산 40 2" xfId="11897" xr:uid="{00000000-0005-0000-0000-0000D2490000}"/>
    <cellStyle name="계산 40 2 2" xfId="11898" xr:uid="{00000000-0005-0000-0000-0000D3490000}"/>
    <cellStyle name="계산 40 2 3" xfId="11899" xr:uid="{00000000-0005-0000-0000-0000D4490000}"/>
    <cellStyle name="계산 40 3" xfId="11900" xr:uid="{00000000-0005-0000-0000-0000D5490000}"/>
    <cellStyle name="계산 40 3 2" xfId="11901" xr:uid="{00000000-0005-0000-0000-0000D6490000}"/>
    <cellStyle name="계산 40 3 3" xfId="11902" xr:uid="{00000000-0005-0000-0000-0000D7490000}"/>
    <cellStyle name="계산 40 4" xfId="11903" xr:uid="{00000000-0005-0000-0000-0000D8490000}"/>
    <cellStyle name="계산 40 4 2" xfId="11904" xr:uid="{00000000-0005-0000-0000-0000D9490000}"/>
    <cellStyle name="계산 40 4 3" xfId="11905" xr:uid="{00000000-0005-0000-0000-0000DA490000}"/>
    <cellStyle name="계산 40 5" xfId="11906" xr:uid="{00000000-0005-0000-0000-0000DB490000}"/>
    <cellStyle name="계산 40 5 2" xfId="11907" xr:uid="{00000000-0005-0000-0000-0000DC490000}"/>
    <cellStyle name="계산 40 5 3" xfId="11908" xr:uid="{00000000-0005-0000-0000-0000DD490000}"/>
    <cellStyle name="계산 40 6" xfId="11909" xr:uid="{00000000-0005-0000-0000-0000DE490000}"/>
    <cellStyle name="계산 40 6 2" xfId="11910" xr:uid="{00000000-0005-0000-0000-0000DF490000}"/>
    <cellStyle name="계산 40 6 3" xfId="11911" xr:uid="{00000000-0005-0000-0000-0000E0490000}"/>
    <cellStyle name="계산 40 7" xfId="11912" xr:uid="{00000000-0005-0000-0000-0000E1490000}"/>
    <cellStyle name="계산 40 7 2" xfId="11913" xr:uid="{00000000-0005-0000-0000-0000E2490000}"/>
    <cellStyle name="계산 40 7 3" xfId="11914" xr:uid="{00000000-0005-0000-0000-0000E3490000}"/>
    <cellStyle name="계산 40 8" xfId="11915" xr:uid="{00000000-0005-0000-0000-0000E4490000}"/>
    <cellStyle name="계산 40 8 2" xfId="11916" xr:uid="{00000000-0005-0000-0000-0000E5490000}"/>
    <cellStyle name="계산 40 8 3" xfId="11917" xr:uid="{00000000-0005-0000-0000-0000E6490000}"/>
    <cellStyle name="계산 40 9" xfId="11918" xr:uid="{00000000-0005-0000-0000-0000E7490000}"/>
    <cellStyle name="계산 40 9 2" xfId="11919" xr:uid="{00000000-0005-0000-0000-0000E8490000}"/>
    <cellStyle name="계산 40 9 3" xfId="11920" xr:uid="{00000000-0005-0000-0000-0000E9490000}"/>
    <cellStyle name="계산 41" xfId="11921" xr:uid="{00000000-0005-0000-0000-0000EA490000}"/>
    <cellStyle name="계산 41 10" xfId="11922" xr:uid="{00000000-0005-0000-0000-0000EB490000}"/>
    <cellStyle name="계산 41 10 2" xfId="11923" xr:uid="{00000000-0005-0000-0000-0000EC490000}"/>
    <cellStyle name="계산 41 10 3" xfId="11924" xr:uid="{00000000-0005-0000-0000-0000ED490000}"/>
    <cellStyle name="계산 41 11" xfId="11925" xr:uid="{00000000-0005-0000-0000-0000EE490000}"/>
    <cellStyle name="계산 41 11 2" xfId="11926" xr:uid="{00000000-0005-0000-0000-0000EF490000}"/>
    <cellStyle name="계산 41 11 3" xfId="11927" xr:uid="{00000000-0005-0000-0000-0000F0490000}"/>
    <cellStyle name="계산 41 12" xfId="11928" xr:uid="{00000000-0005-0000-0000-0000F1490000}"/>
    <cellStyle name="계산 41 12 2" xfId="11929" xr:uid="{00000000-0005-0000-0000-0000F2490000}"/>
    <cellStyle name="계산 41 12 3" xfId="11930" xr:uid="{00000000-0005-0000-0000-0000F3490000}"/>
    <cellStyle name="계산 41 13" xfId="11931" xr:uid="{00000000-0005-0000-0000-0000F4490000}"/>
    <cellStyle name="계산 41 13 2" xfId="11932" xr:uid="{00000000-0005-0000-0000-0000F5490000}"/>
    <cellStyle name="계산 41 13 3" xfId="11933" xr:uid="{00000000-0005-0000-0000-0000F6490000}"/>
    <cellStyle name="계산 41 14" xfId="11934" xr:uid="{00000000-0005-0000-0000-0000F7490000}"/>
    <cellStyle name="계산 41 14 2" xfId="11935" xr:uid="{00000000-0005-0000-0000-0000F8490000}"/>
    <cellStyle name="계산 41 14 3" xfId="11936" xr:uid="{00000000-0005-0000-0000-0000F9490000}"/>
    <cellStyle name="계산 41 15" xfId="11937" xr:uid="{00000000-0005-0000-0000-0000FA490000}"/>
    <cellStyle name="계산 41 15 2" xfId="11938" xr:uid="{00000000-0005-0000-0000-0000FB490000}"/>
    <cellStyle name="계산 41 15 3" xfId="11939" xr:uid="{00000000-0005-0000-0000-0000FC490000}"/>
    <cellStyle name="계산 41 16" xfId="11940" xr:uid="{00000000-0005-0000-0000-0000FD490000}"/>
    <cellStyle name="계산 41 16 2" xfId="11941" xr:uid="{00000000-0005-0000-0000-0000FE490000}"/>
    <cellStyle name="계산 41 16 3" xfId="11942" xr:uid="{00000000-0005-0000-0000-0000FF490000}"/>
    <cellStyle name="계산 41 17" xfId="11943" xr:uid="{00000000-0005-0000-0000-0000004A0000}"/>
    <cellStyle name="계산 41 17 2" xfId="11944" xr:uid="{00000000-0005-0000-0000-0000014A0000}"/>
    <cellStyle name="계산 41 17 3" xfId="11945" xr:uid="{00000000-0005-0000-0000-0000024A0000}"/>
    <cellStyle name="계산 41 2" xfId="11946" xr:uid="{00000000-0005-0000-0000-0000034A0000}"/>
    <cellStyle name="계산 41 2 2" xfId="11947" xr:uid="{00000000-0005-0000-0000-0000044A0000}"/>
    <cellStyle name="계산 41 2 3" xfId="11948" xr:uid="{00000000-0005-0000-0000-0000054A0000}"/>
    <cellStyle name="계산 41 3" xfId="11949" xr:uid="{00000000-0005-0000-0000-0000064A0000}"/>
    <cellStyle name="계산 41 3 2" xfId="11950" xr:uid="{00000000-0005-0000-0000-0000074A0000}"/>
    <cellStyle name="계산 41 3 3" xfId="11951" xr:uid="{00000000-0005-0000-0000-0000084A0000}"/>
    <cellStyle name="계산 41 4" xfId="11952" xr:uid="{00000000-0005-0000-0000-0000094A0000}"/>
    <cellStyle name="계산 41 4 2" xfId="11953" xr:uid="{00000000-0005-0000-0000-00000A4A0000}"/>
    <cellStyle name="계산 41 4 3" xfId="11954" xr:uid="{00000000-0005-0000-0000-00000B4A0000}"/>
    <cellStyle name="계산 41 5" xfId="11955" xr:uid="{00000000-0005-0000-0000-00000C4A0000}"/>
    <cellStyle name="계산 41 5 2" xfId="11956" xr:uid="{00000000-0005-0000-0000-00000D4A0000}"/>
    <cellStyle name="계산 41 5 3" xfId="11957" xr:uid="{00000000-0005-0000-0000-00000E4A0000}"/>
    <cellStyle name="계산 41 6" xfId="11958" xr:uid="{00000000-0005-0000-0000-00000F4A0000}"/>
    <cellStyle name="계산 41 6 2" xfId="11959" xr:uid="{00000000-0005-0000-0000-0000104A0000}"/>
    <cellStyle name="계산 41 6 3" xfId="11960" xr:uid="{00000000-0005-0000-0000-0000114A0000}"/>
    <cellStyle name="계산 41 7" xfId="11961" xr:uid="{00000000-0005-0000-0000-0000124A0000}"/>
    <cellStyle name="계산 41 7 2" xfId="11962" xr:uid="{00000000-0005-0000-0000-0000134A0000}"/>
    <cellStyle name="계산 41 7 3" xfId="11963" xr:uid="{00000000-0005-0000-0000-0000144A0000}"/>
    <cellStyle name="계산 41 8" xfId="11964" xr:uid="{00000000-0005-0000-0000-0000154A0000}"/>
    <cellStyle name="계산 41 8 2" xfId="11965" xr:uid="{00000000-0005-0000-0000-0000164A0000}"/>
    <cellStyle name="계산 41 8 3" xfId="11966" xr:uid="{00000000-0005-0000-0000-0000174A0000}"/>
    <cellStyle name="계산 41 9" xfId="11967" xr:uid="{00000000-0005-0000-0000-0000184A0000}"/>
    <cellStyle name="계산 41 9 2" xfId="11968" xr:uid="{00000000-0005-0000-0000-0000194A0000}"/>
    <cellStyle name="계산 41 9 3" xfId="11969" xr:uid="{00000000-0005-0000-0000-00001A4A0000}"/>
    <cellStyle name="계산 42" xfId="11970" xr:uid="{00000000-0005-0000-0000-00001B4A0000}"/>
    <cellStyle name="계산 42 10" xfId="11971" xr:uid="{00000000-0005-0000-0000-00001C4A0000}"/>
    <cellStyle name="계산 42 10 2" xfId="11972" xr:uid="{00000000-0005-0000-0000-00001D4A0000}"/>
    <cellStyle name="계산 42 10 3" xfId="11973" xr:uid="{00000000-0005-0000-0000-00001E4A0000}"/>
    <cellStyle name="계산 42 11" xfId="11974" xr:uid="{00000000-0005-0000-0000-00001F4A0000}"/>
    <cellStyle name="계산 42 11 2" xfId="11975" xr:uid="{00000000-0005-0000-0000-0000204A0000}"/>
    <cellStyle name="계산 42 11 3" xfId="11976" xr:uid="{00000000-0005-0000-0000-0000214A0000}"/>
    <cellStyle name="계산 42 12" xfId="11977" xr:uid="{00000000-0005-0000-0000-0000224A0000}"/>
    <cellStyle name="계산 42 12 2" xfId="11978" xr:uid="{00000000-0005-0000-0000-0000234A0000}"/>
    <cellStyle name="계산 42 12 3" xfId="11979" xr:uid="{00000000-0005-0000-0000-0000244A0000}"/>
    <cellStyle name="계산 42 13" xfId="11980" xr:uid="{00000000-0005-0000-0000-0000254A0000}"/>
    <cellStyle name="계산 42 13 2" xfId="11981" xr:uid="{00000000-0005-0000-0000-0000264A0000}"/>
    <cellStyle name="계산 42 13 3" xfId="11982" xr:uid="{00000000-0005-0000-0000-0000274A0000}"/>
    <cellStyle name="계산 42 14" xfId="11983" xr:uid="{00000000-0005-0000-0000-0000284A0000}"/>
    <cellStyle name="계산 42 14 2" xfId="11984" xr:uid="{00000000-0005-0000-0000-0000294A0000}"/>
    <cellStyle name="계산 42 14 3" xfId="11985" xr:uid="{00000000-0005-0000-0000-00002A4A0000}"/>
    <cellStyle name="계산 42 15" xfId="11986" xr:uid="{00000000-0005-0000-0000-00002B4A0000}"/>
    <cellStyle name="계산 42 15 2" xfId="11987" xr:uid="{00000000-0005-0000-0000-00002C4A0000}"/>
    <cellStyle name="계산 42 15 3" xfId="11988" xr:uid="{00000000-0005-0000-0000-00002D4A0000}"/>
    <cellStyle name="계산 42 16" xfId="11989" xr:uid="{00000000-0005-0000-0000-00002E4A0000}"/>
    <cellStyle name="계산 42 16 2" xfId="11990" xr:uid="{00000000-0005-0000-0000-00002F4A0000}"/>
    <cellStyle name="계산 42 16 3" xfId="11991" xr:uid="{00000000-0005-0000-0000-0000304A0000}"/>
    <cellStyle name="계산 42 17" xfId="11992" xr:uid="{00000000-0005-0000-0000-0000314A0000}"/>
    <cellStyle name="계산 42 17 2" xfId="11993" xr:uid="{00000000-0005-0000-0000-0000324A0000}"/>
    <cellStyle name="계산 42 17 3" xfId="11994" xr:uid="{00000000-0005-0000-0000-0000334A0000}"/>
    <cellStyle name="계산 42 2" xfId="11995" xr:uid="{00000000-0005-0000-0000-0000344A0000}"/>
    <cellStyle name="계산 42 2 2" xfId="11996" xr:uid="{00000000-0005-0000-0000-0000354A0000}"/>
    <cellStyle name="계산 42 2 3" xfId="11997" xr:uid="{00000000-0005-0000-0000-0000364A0000}"/>
    <cellStyle name="계산 42 3" xfId="11998" xr:uid="{00000000-0005-0000-0000-0000374A0000}"/>
    <cellStyle name="계산 42 3 2" xfId="11999" xr:uid="{00000000-0005-0000-0000-0000384A0000}"/>
    <cellStyle name="계산 42 3 3" xfId="12000" xr:uid="{00000000-0005-0000-0000-0000394A0000}"/>
    <cellStyle name="계산 42 4" xfId="12001" xr:uid="{00000000-0005-0000-0000-00003A4A0000}"/>
    <cellStyle name="계산 42 4 2" xfId="12002" xr:uid="{00000000-0005-0000-0000-00003B4A0000}"/>
    <cellStyle name="계산 42 4 3" xfId="12003" xr:uid="{00000000-0005-0000-0000-00003C4A0000}"/>
    <cellStyle name="계산 42 5" xfId="12004" xr:uid="{00000000-0005-0000-0000-00003D4A0000}"/>
    <cellStyle name="계산 42 5 2" xfId="12005" xr:uid="{00000000-0005-0000-0000-00003E4A0000}"/>
    <cellStyle name="계산 42 5 3" xfId="12006" xr:uid="{00000000-0005-0000-0000-00003F4A0000}"/>
    <cellStyle name="계산 42 6" xfId="12007" xr:uid="{00000000-0005-0000-0000-0000404A0000}"/>
    <cellStyle name="계산 42 6 2" xfId="12008" xr:uid="{00000000-0005-0000-0000-0000414A0000}"/>
    <cellStyle name="계산 42 6 3" xfId="12009" xr:uid="{00000000-0005-0000-0000-0000424A0000}"/>
    <cellStyle name="계산 42 7" xfId="12010" xr:uid="{00000000-0005-0000-0000-0000434A0000}"/>
    <cellStyle name="계산 42 7 2" xfId="12011" xr:uid="{00000000-0005-0000-0000-0000444A0000}"/>
    <cellStyle name="계산 42 7 3" xfId="12012" xr:uid="{00000000-0005-0000-0000-0000454A0000}"/>
    <cellStyle name="계산 42 8" xfId="12013" xr:uid="{00000000-0005-0000-0000-0000464A0000}"/>
    <cellStyle name="계산 42 8 2" xfId="12014" xr:uid="{00000000-0005-0000-0000-0000474A0000}"/>
    <cellStyle name="계산 42 8 3" xfId="12015" xr:uid="{00000000-0005-0000-0000-0000484A0000}"/>
    <cellStyle name="계산 42 9" xfId="12016" xr:uid="{00000000-0005-0000-0000-0000494A0000}"/>
    <cellStyle name="계산 42 9 2" xfId="12017" xr:uid="{00000000-0005-0000-0000-00004A4A0000}"/>
    <cellStyle name="계산 42 9 3" xfId="12018" xr:uid="{00000000-0005-0000-0000-00004B4A0000}"/>
    <cellStyle name="계산 43" xfId="12019" xr:uid="{00000000-0005-0000-0000-00004C4A0000}"/>
    <cellStyle name="계산 43 10" xfId="12020" xr:uid="{00000000-0005-0000-0000-00004D4A0000}"/>
    <cellStyle name="계산 43 10 2" xfId="12021" xr:uid="{00000000-0005-0000-0000-00004E4A0000}"/>
    <cellStyle name="계산 43 10 3" xfId="12022" xr:uid="{00000000-0005-0000-0000-00004F4A0000}"/>
    <cellStyle name="계산 43 11" xfId="12023" xr:uid="{00000000-0005-0000-0000-0000504A0000}"/>
    <cellStyle name="계산 43 11 2" xfId="12024" xr:uid="{00000000-0005-0000-0000-0000514A0000}"/>
    <cellStyle name="계산 43 11 3" xfId="12025" xr:uid="{00000000-0005-0000-0000-0000524A0000}"/>
    <cellStyle name="계산 43 12" xfId="12026" xr:uid="{00000000-0005-0000-0000-0000534A0000}"/>
    <cellStyle name="계산 43 12 2" xfId="12027" xr:uid="{00000000-0005-0000-0000-0000544A0000}"/>
    <cellStyle name="계산 43 12 3" xfId="12028" xr:uid="{00000000-0005-0000-0000-0000554A0000}"/>
    <cellStyle name="계산 43 13" xfId="12029" xr:uid="{00000000-0005-0000-0000-0000564A0000}"/>
    <cellStyle name="계산 43 13 2" xfId="12030" xr:uid="{00000000-0005-0000-0000-0000574A0000}"/>
    <cellStyle name="계산 43 13 3" xfId="12031" xr:uid="{00000000-0005-0000-0000-0000584A0000}"/>
    <cellStyle name="계산 43 14" xfId="12032" xr:uid="{00000000-0005-0000-0000-0000594A0000}"/>
    <cellStyle name="계산 43 14 2" xfId="12033" xr:uid="{00000000-0005-0000-0000-00005A4A0000}"/>
    <cellStyle name="계산 43 14 3" xfId="12034" xr:uid="{00000000-0005-0000-0000-00005B4A0000}"/>
    <cellStyle name="계산 43 15" xfId="12035" xr:uid="{00000000-0005-0000-0000-00005C4A0000}"/>
    <cellStyle name="계산 43 15 2" xfId="12036" xr:uid="{00000000-0005-0000-0000-00005D4A0000}"/>
    <cellStyle name="계산 43 15 3" xfId="12037" xr:uid="{00000000-0005-0000-0000-00005E4A0000}"/>
    <cellStyle name="계산 43 16" xfId="12038" xr:uid="{00000000-0005-0000-0000-00005F4A0000}"/>
    <cellStyle name="계산 43 16 2" xfId="12039" xr:uid="{00000000-0005-0000-0000-0000604A0000}"/>
    <cellStyle name="계산 43 16 3" xfId="12040" xr:uid="{00000000-0005-0000-0000-0000614A0000}"/>
    <cellStyle name="계산 43 17" xfId="12041" xr:uid="{00000000-0005-0000-0000-0000624A0000}"/>
    <cellStyle name="계산 43 17 2" xfId="12042" xr:uid="{00000000-0005-0000-0000-0000634A0000}"/>
    <cellStyle name="계산 43 17 3" xfId="12043" xr:uid="{00000000-0005-0000-0000-0000644A0000}"/>
    <cellStyle name="계산 43 2" xfId="12044" xr:uid="{00000000-0005-0000-0000-0000654A0000}"/>
    <cellStyle name="계산 43 2 2" xfId="12045" xr:uid="{00000000-0005-0000-0000-0000664A0000}"/>
    <cellStyle name="계산 43 2 3" xfId="12046" xr:uid="{00000000-0005-0000-0000-0000674A0000}"/>
    <cellStyle name="계산 43 3" xfId="12047" xr:uid="{00000000-0005-0000-0000-0000684A0000}"/>
    <cellStyle name="계산 43 3 2" xfId="12048" xr:uid="{00000000-0005-0000-0000-0000694A0000}"/>
    <cellStyle name="계산 43 3 3" xfId="12049" xr:uid="{00000000-0005-0000-0000-00006A4A0000}"/>
    <cellStyle name="계산 43 4" xfId="12050" xr:uid="{00000000-0005-0000-0000-00006B4A0000}"/>
    <cellStyle name="계산 43 4 2" xfId="12051" xr:uid="{00000000-0005-0000-0000-00006C4A0000}"/>
    <cellStyle name="계산 43 4 3" xfId="12052" xr:uid="{00000000-0005-0000-0000-00006D4A0000}"/>
    <cellStyle name="계산 43 5" xfId="12053" xr:uid="{00000000-0005-0000-0000-00006E4A0000}"/>
    <cellStyle name="계산 43 5 2" xfId="12054" xr:uid="{00000000-0005-0000-0000-00006F4A0000}"/>
    <cellStyle name="계산 43 5 3" xfId="12055" xr:uid="{00000000-0005-0000-0000-0000704A0000}"/>
    <cellStyle name="계산 43 6" xfId="12056" xr:uid="{00000000-0005-0000-0000-0000714A0000}"/>
    <cellStyle name="계산 43 6 2" xfId="12057" xr:uid="{00000000-0005-0000-0000-0000724A0000}"/>
    <cellStyle name="계산 43 6 3" xfId="12058" xr:uid="{00000000-0005-0000-0000-0000734A0000}"/>
    <cellStyle name="계산 43 7" xfId="12059" xr:uid="{00000000-0005-0000-0000-0000744A0000}"/>
    <cellStyle name="계산 43 7 2" xfId="12060" xr:uid="{00000000-0005-0000-0000-0000754A0000}"/>
    <cellStyle name="계산 43 7 3" xfId="12061" xr:uid="{00000000-0005-0000-0000-0000764A0000}"/>
    <cellStyle name="계산 43 8" xfId="12062" xr:uid="{00000000-0005-0000-0000-0000774A0000}"/>
    <cellStyle name="계산 43 8 2" xfId="12063" xr:uid="{00000000-0005-0000-0000-0000784A0000}"/>
    <cellStyle name="계산 43 8 3" xfId="12064" xr:uid="{00000000-0005-0000-0000-0000794A0000}"/>
    <cellStyle name="계산 43 9" xfId="12065" xr:uid="{00000000-0005-0000-0000-00007A4A0000}"/>
    <cellStyle name="계산 43 9 2" xfId="12066" xr:uid="{00000000-0005-0000-0000-00007B4A0000}"/>
    <cellStyle name="계산 43 9 3" xfId="12067" xr:uid="{00000000-0005-0000-0000-00007C4A0000}"/>
    <cellStyle name="계산 44" xfId="12068" xr:uid="{00000000-0005-0000-0000-00007D4A0000}"/>
    <cellStyle name="계산 44 10" xfId="12069" xr:uid="{00000000-0005-0000-0000-00007E4A0000}"/>
    <cellStyle name="계산 44 10 2" xfId="12070" xr:uid="{00000000-0005-0000-0000-00007F4A0000}"/>
    <cellStyle name="계산 44 10 3" xfId="12071" xr:uid="{00000000-0005-0000-0000-0000804A0000}"/>
    <cellStyle name="계산 44 11" xfId="12072" xr:uid="{00000000-0005-0000-0000-0000814A0000}"/>
    <cellStyle name="계산 44 11 2" xfId="12073" xr:uid="{00000000-0005-0000-0000-0000824A0000}"/>
    <cellStyle name="계산 44 11 3" xfId="12074" xr:uid="{00000000-0005-0000-0000-0000834A0000}"/>
    <cellStyle name="계산 44 12" xfId="12075" xr:uid="{00000000-0005-0000-0000-0000844A0000}"/>
    <cellStyle name="계산 44 12 2" xfId="12076" xr:uid="{00000000-0005-0000-0000-0000854A0000}"/>
    <cellStyle name="계산 44 12 3" xfId="12077" xr:uid="{00000000-0005-0000-0000-0000864A0000}"/>
    <cellStyle name="계산 44 13" xfId="12078" xr:uid="{00000000-0005-0000-0000-0000874A0000}"/>
    <cellStyle name="계산 44 13 2" xfId="12079" xr:uid="{00000000-0005-0000-0000-0000884A0000}"/>
    <cellStyle name="계산 44 13 3" xfId="12080" xr:uid="{00000000-0005-0000-0000-0000894A0000}"/>
    <cellStyle name="계산 44 14" xfId="12081" xr:uid="{00000000-0005-0000-0000-00008A4A0000}"/>
    <cellStyle name="계산 44 14 2" xfId="12082" xr:uid="{00000000-0005-0000-0000-00008B4A0000}"/>
    <cellStyle name="계산 44 14 3" xfId="12083" xr:uid="{00000000-0005-0000-0000-00008C4A0000}"/>
    <cellStyle name="계산 44 15" xfId="12084" xr:uid="{00000000-0005-0000-0000-00008D4A0000}"/>
    <cellStyle name="계산 44 15 2" xfId="12085" xr:uid="{00000000-0005-0000-0000-00008E4A0000}"/>
    <cellStyle name="계산 44 15 3" xfId="12086" xr:uid="{00000000-0005-0000-0000-00008F4A0000}"/>
    <cellStyle name="계산 44 16" xfId="12087" xr:uid="{00000000-0005-0000-0000-0000904A0000}"/>
    <cellStyle name="계산 44 16 2" xfId="12088" xr:uid="{00000000-0005-0000-0000-0000914A0000}"/>
    <cellStyle name="계산 44 16 3" xfId="12089" xr:uid="{00000000-0005-0000-0000-0000924A0000}"/>
    <cellStyle name="계산 44 17" xfId="12090" xr:uid="{00000000-0005-0000-0000-0000934A0000}"/>
    <cellStyle name="계산 44 17 2" xfId="12091" xr:uid="{00000000-0005-0000-0000-0000944A0000}"/>
    <cellStyle name="계산 44 17 3" xfId="12092" xr:uid="{00000000-0005-0000-0000-0000954A0000}"/>
    <cellStyle name="계산 44 2" xfId="12093" xr:uid="{00000000-0005-0000-0000-0000964A0000}"/>
    <cellStyle name="계산 44 2 2" xfId="12094" xr:uid="{00000000-0005-0000-0000-0000974A0000}"/>
    <cellStyle name="계산 44 2 3" xfId="12095" xr:uid="{00000000-0005-0000-0000-0000984A0000}"/>
    <cellStyle name="계산 44 3" xfId="12096" xr:uid="{00000000-0005-0000-0000-0000994A0000}"/>
    <cellStyle name="계산 44 3 2" xfId="12097" xr:uid="{00000000-0005-0000-0000-00009A4A0000}"/>
    <cellStyle name="계산 44 3 3" xfId="12098" xr:uid="{00000000-0005-0000-0000-00009B4A0000}"/>
    <cellStyle name="계산 44 4" xfId="12099" xr:uid="{00000000-0005-0000-0000-00009C4A0000}"/>
    <cellStyle name="계산 44 4 2" xfId="12100" xr:uid="{00000000-0005-0000-0000-00009D4A0000}"/>
    <cellStyle name="계산 44 4 3" xfId="12101" xr:uid="{00000000-0005-0000-0000-00009E4A0000}"/>
    <cellStyle name="계산 44 5" xfId="12102" xr:uid="{00000000-0005-0000-0000-00009F4A0000}"/>
    <cellStyle name="계산 44 5 2" xfId="12103" xr:uid="{00000000-0005-0000-0000-0000A04A0000}"/>
    <cellStyle name="계산 44 5 3" xfId="12104" xr:uid="{00000000-0005-0000-0000-0000A14A0000}"/>
    <cellStyle name="계산 44 6" xfId="12105" xr:uid="{00000000-0005-0000-0000-0000A24A0000}"/>
    <cellStyle name="계산 44 6 2" xfId="12106" xr:uid="{00000000-0005-0000-0000-0000A34A0000}"/>
    <cellStyle name="계산 44 6 3" xfId="12107" xr:uid="{00000000-0005-0000-0000-0000A44A0000}"/>
    <cellStyle name="계산 44 7" xfId="12108" xr:uid="{00000000-0005-0000-0000-0000A54A0000}"/>
    <cellStyle name="계산 44 7 2" xfId="12109" xr:uid="{00000000-0005-0000-0000-0000A64A0000}"/>
    <cellStyle name="계산 44 7 3" xfId="12110" xr:uid="{00000000-0005-0000-0000-0000A74A0000}"/>
    <cellStyle name="계산 44 8" xfId="12111" xr:uid="{00000000-0005-0000-0000-0000A84A0000}"/>
    <cellStyle name="계산 44 8 2" xfId="12112" xr:uid="{00000000-0005-0000-0000-0000A94A0000}"/>
    <cellStyle name="계산 44 8 3" xfId="12113" xr:uid="{00000000-0005-0000-0000-0000AA4A0000}"/>
    <cellStyle name="계산 44 9" xfId="12114" xr:uid="{00000000-0005-0000-0000-0000AB4A0000}"/>
    <cellStyle name="계산 44 9 2" xfId="12115" xr:uid="{00000000-0005-0000-0000-0000AC4A0000}"/>
    <cellStyle name="계산 44 9 3" xfId="12116" xr:uid="{00000000-0005-0000-0000-0000AD4A0000}"/>
    <cellStyle name="계산 45" xfId="12117" xr:uid="{00000000-0005-0000-0000-0000AE4A0000}"/>
    <cellStyle name="계산 45 10" xfId="12118" xr:uid="{00000000-0005-0000-0000-0000AF4A0000}"/>
    <cellStyle name="계산 45 10 2" xfId="12119" xr:uid="{00000000-0005-0000-0000-0000B04A0000}"/>
    <cellStyle name="계산 45 10 3" xfId="12120" xr:uid="{00000000-0005-0000-0000-0000B14A0000}"/>
    <cellStyle name="계산 45 11" xfId="12121" xr:uid="{00000000-0005-0000-0000-0000B24A0000}"/>
    <cellStyle name="계산 45 11 2" xfId="12122" xr:uid="{00000000-0005-0000-0000-0000B34A0000}"/>
    <cellStyle name="계산 45 11 3" xfId="12123" xr:uid="{00000000-0005-0000-0000-0000B44A0000}"/>
    <cellStyle name="계산 45 12" xfId="12124" xr:uid="{00000000-0005-0000-0000-0000B54A0000}"/>
    <cellStyle name="계산 45 12 2" xfId="12125" xr:uid="{00000000-0005-0000-0000-0000B64A0000}"/>
    <cellStyle name="계산 45 12 3" xfId="12126" xr:uid="{00000000-0005-0000-0000-0000B74A0000}"/>
    <cellStyle name="계산 45 13" xfId="12127" xr:uid="{00000000-0005-0000-0000-0000B84A0000}"/>
    <cellStyle name="계산 45 13 2" xfId="12128" xr:uid="{00000000-0005-0000-0000-0000B94A0000}"/>
    <cellStyle name="계산 45 13 3" xfId="12129" xr:uid="{00000000-0005-0000-0000-0000BA4A0000}"/>
    <cellStyle name="계산 45 14" xfId="12130" xr:uid="{00000000-0005-0000-0000-0000BB4A0000}"/>
    <cellStyle name="계산 45 14 2" xfId="12131" xr:uid="{00000000-0005-0000-0000-0000BC4A0000}"/>
    <cellStyle name="계산 45 14 3" xfId="12132" xr:uid="{00000000-0005-0000-0000-0000BD4A0000}"/>
    <cellStyle name="계산 45 15" xfId="12133" xr:uid="{00000000-0005-0000-0000-0000BE4A0000}"/>
    <cellStyle name="계산 45 15 2" xfId="12134" xr:uid="{00000000-0005-0000-0000-0000BF4A0000}"/>
    <cellStyle name="계산 45 15 3" xfId="12135" xr:uid="{00000000-0005-0000-0000-0000C04A0000}"/>
    <cellStyle name="계산 45 16" xfId="12136" xr:uid="{00000000-0005-0000-0000-0000C14A0000}"/>
    <cellStyle name="계산 45 16 2" xfId="12137" xr:uid="{00000000-0005-0000-0000-0000C24A0000}"/>
    <cellStyle name="계산 45 16 3" xfId="12138" xr:uid="{00000000-0005-0000-0000-0000C34A0000}"/>
    <cellStyle name="계산 45 17" xfId="12139" xr:uid="{00000000-0005-0000-0000-0000C44A0000}"/>
    <cellStyle name="계산 45 17 2" xfId="12140" xr:uid="{00000000-0005-0000-0000-0000C54A0000}"/>
    <cellStyle name="계산 45 17 3" xfId="12141" xr:uid="{00000000-0005-0000-0000-0000C64A0000}"/>
    <cellStyle name="계산 45 2" xfId="12142" xr:uid="{00000000-0005-0000-0000-0000C74A0000}"/>
    <cellStyle name="계산 45 2 2" xfId="12143" xr:uid="{00000000-0005-0000-0000-0000C84A0000}"/>
    <cellStyle name="계산 45 2 3" xfId="12144" xr:uid="{00000000-0005-0000-0000-0000C94A0000}"/>
    <cellStyle name="계산 45 3" xfId="12145" xr:uid="{00000000-0005-0000-0000-0000CA4A0000}"/>
    <cellStyle name="계산 45 3 2" xfId="12146" xr:uid="{00000000-0005-0000-0000-0000CB4A0000}"/>
    <cellStyle name="계산 45 3 3" xfId="12147" xr:uid="{00000000-0005-0000-0000-0000CC4A0000}"/>
    <cellStyle name="계산 45 4" xfId="12148" xr:uid="{00000000-0005-0000-0000-0000CD4A0000}"/>
    <cellStyle name="계산 45 4 2" xfId="12149" xr:uid="{00000000-0005-0000-0000-0000CE4A0000}"/>
    <cellStyle name="계산 45 4 3" xfId="12150" xr:uid="{00000000-0005-0000-0000-0000CF4A0000}"/>
    <cellStyle name="계산 45 5" xfId="12151" xr:uid="{00000000-0005-0000-0000-0000D04A0000}"/>
    <cellStyle name="계산 45 5 2" xfId="12152" xr:uid="{00000000-0005-0000-0000-0000D14A0000}"/>
    <cellStyle name="계산 45 5 3" xfId="12153" xr:uid="{00000000-0005-0000-0000-0000D24A0000}"/>
    <cellStyle name="계산 45 6" xfId="12154" xr:uid="{00000000-0005-0000-0000-0000D34A0000}"/>
    <cellStyle name="계산 45 6 2" xfId="12155" xr:uid="{00000000-0005-0000-0000-0000D44A0000}"/>
    <cellStyle name="계산 45 6 3" xfId="12156" xr:uid="{00000000-0005-0000-0000-0000D54A0000}"/>
    <cellStyle name="계산 45 7" xfId="12157" xr:uid="{00000000-0005-0000-0000-0000D64A0000}"/>
    <cellStyle name="계산 45 7 2" xfId="12158" xr:uid="{00000000-0005-0000-0000-0000D74A0000}"/>
    <cellStyle name="계산 45 7 3" xfId="12159" xr:uid="{00000000-0005-0000-0000-0000D84A0000}"/>
    <cellStyle name="계산 45 8" xfId="12160" xr:uid="{00000000-0005-0000-0000-0000D94A0000}"/>
    <cellStyle name="계산 45 8 2" xfId="12161" xr:uid="{00000000-0005-0000-0000-0000DA4A0000}"/>
    <cellStyle name="계산 45 8 3" xfId="12162" xr:uid="{00000000-0005-0000-0000-0000DB4A0000}"/>
    <cellStyle name="계산 45 9" xfId="12163" xr:uid="{00000000-0005-0000-0000-0000DC4A0000}"/>
    <cellStyle name="계산 45 9 2" xfId="12164" xr:uid="{00000000-0005-0000-0000-0000DD4A0000}"/>
    <cellStyle name="계산 45 9 3" xfId="12165" xr:uid="{00000000-0005-0000-0000-0000DE4A0000}"/>
    <cellStyle name="계산 46" xfId="12166" xr:uid="{00000000-0005-0000-0000-0000DF4A0000}"/>
    <cellStyle name="계산 46 10" xfId="12167" xr:uid="{00000000-0005-0000-0000-0000E04A0000}"/>
    <cellStyle name="계산 46 10 2" xfId="12168" xr:uid="{00000000-0005-0000-0000-0000E14A0000}"/>
    <cellStyle name="계산 46 10 3" xfId="12169" xr:uid="{00000000-0005-0000-0000-0000E24A0000}"/>
    <cellStyle name="계산 46 11" xfId="12170" xr:uid="{00000000-0005-0000-0000-0000E34A0000}"/>
    <cellStyle name="계산 46 11 2" xfId="12171" xr:uid="{00000000-0005-0000-0000-0000E44A0000}"/>
    <cellStyle name="계산 46 11 3" xfId="12172" xr:uid="{00000000-0005-0000-0000-0000E54A0000}"/>
    <cellStyle name="계산 46 12" xfId="12173" xr:uid="{00000000-0005-0000-0000-0000E64A0000}"/>
    <cellStyle name="계산 46 12 2" xfId="12174" xr:uid="{00000000-0005-0000-0000-0000E74A0000}"/>
    <cellStyle name="계산 46 12 3" xfId="12175" xr:uid="{00000000-0005-0000-0000-0000E84A0000}"/>
    <cellStyle name="계산 46 13" xfId="12176" xr:uid="{00000000-0005-0000-0000-0000E94A0000}"/>
    <cellStyle name="계산 46 13 2" xfId="12177" xr:uid="{00000000-0005-0000-0000-0000EA4A0000}"/>
    <cellStyle name="계산 46 13 3" xfId="12178" xr:uid="{00000000-0005-0000-0000-0000EB4A0000}"/>
    <cellStyle name="계산 46 14" xfId="12179" xr:uid="{00000000-0005-0000-0000-0000EC4A0000}"/>
    <cellStyle name="계산 46 14 2" xfId="12180" xr:uid="{00000000-0005-0000-0000-0000ED4A0000}"/>
    <cellStyle name="계산 46 14 3" xfId="12181" xr:uid="{00000000-0005-0000-0000-0000EE4A0000}"/>
    <cellStyle name="계산 46 15" xfId="12182" xr:uid="{00000000-0005-0000-0000-0000EF4A0000}"/>
    <cellStyle name="계산 46 15 2" xfId="12183" xr:uid="{00000000-0005-0000-0000-0000F04A0000}"/>
    <cellStyle name="계산 46 15 3" xfId="12184" xr:uid="{00000000-0005-0000-0000-0000F14A0000}"/>
    <cellStyle name="계산 46 16" xfId="12185" xr:uid="{00000000-0005-0000-0000-0000F24A0000}"/>
    <cellStyle name="계산 46 16 2" xfId="12186" xr:uid="{00000000-0005-0000-0000-0000F34A0000}"/>
    <cellStyle name="계산 46 16 3" xfId="12187" xr:uid="{00000000-0005-0000-0000-0000F44A0000}"/>
    <cellStyle name="계산 46 17" xfId="12188" xr:uid="{00000000-0005-0000-0000-0000F54A0000}"/>
    <cellStyle name="계산 46 17 2" xfId="12189" xr:uid="{00000000-0005-0000-0000-0000F64A0000}"/>
    <cellStyle name="계산 46 17 3" xfId="12190" xr:uid="{00000000-0005-0000-0000-0000F74A0000}"/>
    <cellStyle name="계산 46 2" xfId="12191" xr:uid="{00000000-0005-0000-0000-0000F84A0000}"/>
    <cellStyle name="계산 46 2 2" xfId="12192" xr:uid="{00000000-0005-0000-0000-0000F94A0000}"/>
    <cellStyle name="계산 46 2 3" xfId="12193" xr:uid="{00000000-0005-0000-0000-0000FA4A0000}"/>
    <cellStyle name="계산 46 3" xfId="12194" xr:uid="{00000000-0005-0000-0000-0000FB4A0000}"/>
    <cellStyle name="계산 46 3 2" xfId="12195" xr:uid="{00000000-0005-0000-0000-0000FC4A0000}"/>
    <cellStyle name="계산 46 3 3" xfId="12196" xr:uid="{00000000-0005-0000-0000-0000FD4A0000}"/>
    <cellStyle name="계산 46 4" xfId="12197" xr:uid="{00000000-0005-0000-0000-0000FE4A0000}"/>
    <cellStyle name="계산 46 4 2" xfId="12198" xr:uid="{00000000-0005-0000-0000-0000FF4A0000}"/>
    <cellStyle name="계산 46 4 3" xfId="12199" xr:uid="{00000000-0005-0000-0000-0000004B0000}"/>
    <cellStyle name="계산 46 5" xfId="12200" xr:uid="{00000000-0005-0000-0000-0000014B0000}"/>
    <cellStyle name="계산 46 5 2" xfId="12201" xr:uid="{00000000-0005-0000-0000-0000024B0000}"/>
    <cellStyle name="계산 46 5 3" xfId="12202" xr:uid="{00000000-0005-0000-0000-0000034B0000}"/>
    <cellStyle name="계산 46 6" xfId="12203" xr:uid="{00000000-0005-0000-0000-0000044B0000}"/>
    <cellStyle name="계산 46 6 2" xfId="12204" xr:uid="{00000000-0005-0000-0000-0000054B0000}"/>
    <cellStyle name="계산 46 6 3" xfId="12205" xr:uid="{00000000-0005-0000-0000-0000064B0000}"/>
    <cellStyle name="계산 46 7" xfId="12206" xr:uid="{00000000-0005-0000-0000-0000074B0000}"/>
    <cellStyle name="계산 46 7 2" xfId="12207" xr:uid="{00000000-0005-0000-0000-0000084B0000}"/>
    <cellStyle name="계산 46 7 3" xfId="12208" xr:uid="{00000000-0005-0000-0000-0000094B0000}"/>
    <cellStyle name="계산 46 8" xfId="12209" xr:uid="{00000000-0005-0000-0000-00000A4B0000}"/>
    <cellStyle name="계산 46 8 2" xfId="12210" xr:uid="{00000000-0005-0000-0000-00000B4B0000}"/>
    <cellStyle name="계산 46 8 3" xfId="12211" xr:uid="{00000000-0005-0000-0000-00000C4B0000}"/>
    <cellStyle name="계산 46 9" xfId="12212" xr:uid="{00000000-0005-0000-0000-00000D4B0000}"/>
    <cellStyle name="계산 46 9 2" xfId="12213" xr:uid="{00000000-0005-0000-0000-00000E4B0000}"/>
    <cellStyle name="계산 46 9 3" xfId="12214" xr:uid="{00000000-0005-0000-0000-00000F4B0000}"/>
    <cellStyle name="계산 47" xfId="12215" xr:uid="{00000000-0005-0000-0000-0000104B0000}"/>
    <cellStyle name="계산 47 10" xfId="12216" xr:uid="{00000000-0005-0000-0000-0000114B0000}"/>
    <cellStyle name="계산 47 10 2" xfId="12217" xr:uid="{00000000-0005-0000-0000-0000124B0000}"/>
    <cellStyle name="계산 47 10 3" xfId="12218" xr:uid="{00000000-0005-0000-0000-0000134B0000}"/>
    <cellStyle name="계산 47 11" xfId="12219" xr:uid="{00000000-0005-0000-0000-0000144B0000}"/>
    <cellStyle name="계산 47 11 2" xfId="12220" xr:uid="{00000000-0005-0000-0000-0000154B0000}"/>
    <cellStyle name="계산 47 11 3" xfId="12221" xr:uid="{00000000-0005-0000-0000-0000164B0000}"/>
    <cellStyle name="계산 47 12" xfId="12222" xr:uid="{00000000-0005-0000-0000-0000174B0000}"/>
    <cellStyle name="계산 47 12 2" xfId="12223" xr:uid="{00000000-0005-0000-0000-0000184B0000}"/>
    <cellStyle name="계산 47 12 3" xfId="12224" xr:uid="{00000000-0005-0000-0000-0000194B0000}"/>
    <cellStyle name="계산 47 13" xfId="12225" xr:uid="{00000000-0005-0000-0000-00001A4B0000}"/>
    <cellStyle name="계산 47 13 2" xfId="12226" xr:uid="{00000000-0005-0000-0000-00001B4B0000}"/>
    <cellStyle name="계산 47 13 3" xfId="12227" xr:uid="{00000000-0005-0000-0000-00001C4B0000}"/>
    <cellStyle name="계산 47 14" xfId="12228" xr:uid="{00000000-0005-0000-0000-00001D4B0000}"/>
    <cellStyle name="계산 47 14 2" xfId="12229" xr:uid="{00000000-0005-0000-0000-00001E4B0000}"/>
    <cellStyle name="계산 47 14 3" xfId="12230" xr:uid="{00000000-0005-0000-0000-00001F4B0000}"/>
    <cellStyle name="계산 47 15" xfId="12231" xr:uid="{00000000-0005-0000-0000-0000204B0000}"/>
    <cellStyle name="계산 47 15 2" xfId="12232" xr:uid="{00000000-0005-0000-0000-0000214B0000}"/>
    <cellStyle name="계산 47 15 3" xfId="12233" xr:uid="{00000000-0005-0000-0000-0000224B0000}"/>
    <cellStyle name="계산 47 16" xfId="12234" xr:uid="{00000000-0005-0000-0000-0000234B0000}"/>
    <cellStyle name="계산 47 16 2" xfId="12235" xr:uid="{00000000-0005-0000-0000-0000244B0000}"/>
    <cellStyle name="계산 47 16 3" xfId="12236" xr:uid="{00000000-0005-0000-0000-0000254B0000}"/>
    <cellStyle name="계산 47 17" xfId="12237" xr:uid="{00000000-0005-0000-0000-0000264B0000}"/>
    <cellStyle name="계산 47 17 2" xfId="12238" xr:uid="{00000000-0005-0000-0000-0000274B0000}"/>
    <cellStyle name="계산 47 17 3" xfId="12239" xr:uid="{00000000-0005-0000-0000-0000284B0000}"/>
    <cellStyle name="계산 47 2" xfId="12240" xr:uid="{00000000-0005-0000-0000-0000294B0000}"/>
    <cellStyle name="계산 47 2 2" xfId="12241" xr:uid="{00000000-0005-0000-0000-00002A4B0000}"/>
    <cellStyle name="계산 47 2 3" xfId="12242" xr:uid="{00000000-0005-0000-0000-00002B4B0000}"/>
    <cellStyle name="계산 47 3" xfId="12243" xr:uid="{00000000-0005-0000-0000-00002C4B0000}"/>
    <cellStyle name="계산 47 3 2" xfId="12244" xr:uid="{00000000-0005-0000-0000-00002D4B0000}"/>
    <cellStyle name="계산 47 3 3" xfId="12245" xr:uid="{00000000-0005-0000-0000-00002E4B0000}"/>
    <cellStyle name="계산 47 4" xfId="12246" xr:uid="{00000000-0005-0000-0000-00002F4B0000}"/>
    <cellStyle name="계산 47 4 2" xfId="12247" xr:uid="{00000000-0005-0000-0000-0000304B0000}"/>
    <cellStyle name="계산 47 4 3" xfId="12248" xr:uid="{00000000-0005-0000-0000-0000314B0000}"/>
    <cellStyle name="계산 47 5" xfId="12249" xr:uid="{00000000-0005-0000-0000-0000324B0000}"/>
    <cellStyle name="계산 47 5 2" xfId="12250" xr:uid="{00000000-0005-0000-0000-0000334B0000}"/>
    <cellStyle name="계산 47 5 3" xfId="12251" xr:uid="{00000000-0005-0000-0000-0000344B0000}"/>
    <cellStyle name="계산 47 6" xfId="12252" xr:uid="{00000000-0005-0000-0000-0000354B0000}"/>
    <cellStyle name="계산 47 6 2" xfId="12253" xr:uid="{00000000-0005-0000-0000-0000364B0000}"/>
    <cellStyle name="계산 47 6 3" xfId="12254" xr:uid="{00000000-0005-0000-0000-0000374B0000}"/>
    <cellStyle name="계산 47 7" xfId="12255" xr:uid="{00000000-0005-0000-0000-0000384B0000}"/>
    <cellStyle name="계산 47 7 2" xfId="12256" xr:uid="{00000000-0005-0000-0000-0000394B0000}"/>
    <cellStyle name="계산 47 7 3" xfId="12257" xr:uid="{00000000-0005-0000-0000-00003A4B0000}"/>
    <cellStyle name="계산 47 8" xfId="12258" xr:uid="{00000000-0005-0000-0000-00003B4B0000}"/>
    <cellStyle name="계산 47 8 2" xfId="12259" xr:uid="{00000000-0005-0000-0000-00003C4B0000}"/>
    <cellStyle name="계산 47 8 3" xfId="12260" xr:uid="{00000000-0005-0000-0000-00003D4B0000}"/>
    <cellStyle name="계산 47 9" xfId="12261" xr:uid="{00000000-0005-0000-0000-00003E4B0000}"/>
    <cellStyle name="계산 47 9 2" xfId="12262" xr:uid="{00000000-0005-0000-0000-00003F4B0000}"/>
    <cellStyle name="계산 47 9 3" xfId="12263" xr:uid="{00000000-0005-0000-0000-0000404B0000}"/>
    <cellStyle name="계산 48" xfId="12264" xr:uid="{00000000-0005-0000-0000-0000414B0000}"/>
    <cellStyle name="계산 48 10" xfId="12265" xr:uid="{00000000-0005-0000-0000-0000424B0000}"/>
    <cellStyle name="계산 48 10 2" xfId="12266" xr:uid="{00000000-0005-0000-0000-0000434B0000}"/>
    <cellStyle name="계산 48 10 3" xfId="12267" xr:uid="{00000000-0005-0000-0000-0000444B0000}"/>
    <cellStyle name="계산 48 11" xfId="12268" xr:uid="{00000000-0005-0000-0000-0000454B0000}"/>
    <cellStyle name="계산 48 11 2" xfId="12269" xr:uid="{00000000-0005-0000-0000-0000464B0000}"/>
    <cellStyle name="계산 48 11 3" xfId="12270" xr:uid="{00000000-0005-0000-0000-0000474B0000}"/>
    <cellStyle name="계산 48 12" xfId="12271" xr:uid="{00000000-0005-0000-0000-0000484B0000}"/>
    <cellStyle name="계산 48 12 2" xfId="12272" xr:uid="{00000000-0005-0000-0000-0000494B0000}"/>
    <cellStyle name="계산 48 12 3" xfId="12273" xr:uid="{00000000-0005-0000-0000-00004A4B0000}"/>
    <cellStyle name="계산 48 13" xfId="12274" xr:uid="{00000000-0005-0000-0000-00004B4B0000}"/>
    <cellStyle name="계산 48 13 2" xfId="12275" xr:uid="{00000000-0005-0000-0000-00004C4B0000}"/>
    <cellStyle name="계산 48 13 3" xfId="12276" xr:uid="{00000000-0005-0000-0000-00004D4B0000}"/>
    <cellStyle name="계산 48 14" xfId="12277" xr:uid="{00000000-0005-0000-0000-00004E4B0000}"/>
    <cellStyle name="계산 48 14 2" xfId="12278" xr:uid="{00000000-0005-0000-0000-00004F4B0000}"/>
    <cellStyle name="계산 48 14 3" xfId="12279" xr:uid="{00000000-0005-0000-0000-0000504B0000}"/>
    <cellStyle name="계산 48 15" xfId="12280" xr:uid="{00000000-0005-0000-0000-0000514B0000}"/>
    <cellStyle name="계산 48 15 2" xfId="12281" xr:uid="{00000000-0005-0000-0000-0000524B0000}"/>
    <cellStyle name="계산 48 15 3" xfId="12282" xr:uid="{00000000-0005-0000-0000-0000534B0000}"/>
    <cellStyle name="계산 48 16" xfId="12283" xr:uid="{00000000-0005-0000-0000-0000544B0000}"/>
    <cellStyle name="계산 48 16 2" xfId="12284" xr:uid="{00000000-0005-0000-0000-0000554B0000}"/>
    <cellStyle name="계산 48 16 3" xfId="12285" xr:uid="{00000000-0005-0000-0000-0000564B0000}"/>
    <cellStyle name="계산 48 17" xfId="12286" xr:uid="{00000000-0005-0000-0000-0000574B0000}"/>
    <cellStyle name="계산 48 17 2" xfId="12287" xr:uid="{00000000-0005-0000-0000-0000584B0000}"/>
    <cellStyle name="계산 48 17 3" xfId="12288" xr:uid="{00000000-0005-0000-0000-0000594B0000}"/>
    <cellStyle name="계산 48 2" xfId="12289" xr:uid="{00000000-0005-0000-0000-00005A4B0000}"/>
    <cellStyle name="계산 48 2 2" xfId="12290" xr:uid="{00000000-0005-0000-0000-00005B4B0000}"/>
    <cellStyle name="계산 48 2 3" xfId="12291" xr:uid="{00000000-0005-0000-0000-00005C4B0000}"/>
    <cellStyle name="계산 48 3" xfId="12292" xr:uid="{00000000-0005-0000-0000-00005D4B0000}"/>
    <cellStyle name="계산 48 3 2" xfId="12293" xr:uid="{00000000-0005-0000-0000-00005E4B0000}"/>
    <cellStyle name="계산 48 3 3" xfId="12294" xr:uid="{00000000-0005-0000-0000-00005F4B0000}"/>
    <cellStyle name="계산 48 4" xfId="12295" xr:uid="{00000000-0005-0000-0000-0000604B0000}"/>
    <cellStyle name="계산 48 4 2" xfId="12296" xr:uid="{00000000-0005-0000-0000-0000614B0000}"/>
    <cellStyle name="계산 48 4 3" xfId="12297" xr:uid="{00000000-0005-0000-0000-0000624B0000}"/>
    <cellStyle name="계산 48 5" xfId="12298" xr:uid="{00000000-0005-0000-0000-0000634B0000}"/>
    <cellStyle name="계산 48 5 2" xfId="12299" xr:uid="{00000000-0005-0000-0000-0000644B0000}"/>
    <cellStyle name="계산 48 5 3" xfId="12300" xr:uid="{00000000-0005-0000-0000-0000654B0000}"/>
    <cellStyle name="계산 48 6" xfId="12301" xr:uid="{00000000-0005-0000-0000-0000664B0000}"/>
    <cellStyle name="계산 48 6 2" xfId="12302" xr:uid="{00000000-0005-0000-0000-0000674B0000}"/>
    <cellStyle name="계산 48 6 3" xfId="12303" xr:uid="{00000000-0005-0000-0000-0000684B0000}"/>
    <cellStyle name="계산 48 7" xfId="12304" xr:uid="{00000000-0005-0000-0000-0000694B0000}"/>
    <cellStyle name="계산 48 7 2" xfId="12305" xr:uid="{00000000-0005-0000-0000-00006A4B0000}"/>
    <cellStyle name="계산 48 7 3" xfId="12306" xr:uid="{00000000-0005-0000-0000-00006B4B0000}"/>
    <cellStyle name="계산 48 8" xfId="12307" xr:uid="{00000000-0005-0000-0000-00006C4B0000}"/>
    <cellStyle name="계산 48 8 2" xfId="12308" xr:uid="{00000000-0005-0000-0000-00006D4B0000}"/>
    <cellStyle name="계산 48 8 3" xfId="12309" xr:uid="{00000000-0005-0000-0000-00006E4B0000}"/>
    <cellStyle name="계산 48 9" xfId="12310" xr:uid="{00000000-0005-0000-0000-00006F4B0000}"/>
    <cellStyle name="계산 48 9 2" xfId="12311" xr:uid="{00000000-0005-0000-0000-0000704B0000}"/>
    <cellStyle name="계산 48 9 3" xfId="12312" xr:uid="{00000000-0005-0000-0000-0000714B0000}"/>
    <cellStyle name="계산 49" xfId="12313" xr:uid="{00000000-0005-0000-0000-0000724B0000}"/>
    <cellStyle name="계산 49 10" xfId="12314" xr:uid="{00000000-0005-0000-0000-0000734B0000}"/>
    <cellStyle name="계산 49 10 2" xfId="12315" xr:uid="{00000000-0005-0000-0000-0000744B0000}"/>
    <cellStyle name="계산 49 10 3" xfId="12316" xr:uid="{00000000-0005-0000-0000-0000754B0000}"/>
    <cellStyle name="계산 49 11" xfId="12317" xr:uid="{00000000-0005-0000-0000-0000764B0000}"/>
    <cellStyle name="계산 49 11 2" xfId="12318" xr:uid="{00000000-0005-0000-0000-0000774B0000}"/>
    <cellStyle name="계산 49 11 3" xfId="12319" xr:uid="{00000000-0005-0000-0000-0000784B0000}"/>
    <cellStyle name="계산 49 12" xfId="12320" xr:uid="{00000000-0005-0000-0000-0000794B0000}"/>
    <cellStyle name="계산 49 12 2" xfId="12321" xr:uid="{00000000-0005-0000-0000-00007A4B0000}"/>
    <cellStyle name="계산 49 12 3" xfId="12322" xr:uid="{00000000-0005-0000-0000-00007B4B0000}"/>
    <cellStyle name="계산 49 13" xfId="12323" xr:uid="{00000000-0005-0000-0000-00007C4B0000}"/>
    <cellStyle name="계산 49 13 2" xfId="12324" xr:uid="{00000000-0005-0000-0000-00007D4B0000}"/>
    <cellStyle name="계산 49 13 3" xfId="12325" xr:uid="{00000000-0005-0000-0000-00007E4B0000}"/>
    <cellStyle name="계산 49 14" xfId="12326" xr:uid="{00000000-0005-0000-0000-00007F4B0000}"/>
    <cellStyle name="계산 49 14 2" xfId="12327" xr:uid="{00000000-0005-0000-0000-0000804B0000}"/>
    <cellStyle name="계산 49 14 3" xfId="12328" xr:uid="{00000000-0005-0000-0000-0000814B0000}"/>
    <cellStyle name="계산 49 15" xfId="12329" xr:uid="{00000000-0005-0000-0000-0000824B0000}"/>
    <cellStyle name="계산 49 15 2" xfId="12330" xr:uid="{00000000-0005-0000-0000-0000834B0000}"/>
    <cellStyle name="계산 49 15 3" xfId="12331" xr:uid="{00000000-0005-0000-0000-0000844B0000}"/>
    <cellStyle name="계산 49 16" xfId="12332" xr:uid="{00000000-0005-0000-0000-0000854B0000}"/>
    <cellStyle name="계산 49 16 2" xfId="12333" xr:uid="{00000000-0005-0000-0000-0000864B0000}"/>
    <cellStyle name="계산 49 16 3" xfId="12334" xr:uid="{00000000-0005-0000-0000-0000874B0000}"/>
    <cellStyle name="계산 49 17" xfId="12335" xr:uid="{00000000-0005-0000-0000-0000884B0000}"/>
    <cellStyle name="계산 49 17 2" xfId="12336" xr:uid="{00000000-0005-0000-0000-0000894B0000}"/>
    <cellStyle name="계산 49 17 3" xfId="12337" xr:uid="{00000000-0005-0000-0000-00008A4B0000}"/>
    <cellStyle name="계산 49 2" xfId="12338" xr:uid="{00000000-0005-0000-0000-00008B4B0000}"/>
    <cellStyle name="계산 49 2 2" xfId="12339" xr:uid="{00000000-0005-0000-0000-00008C4B0000}"/>
    <cellStyle name="계산 49 2 3" xfId="12340" xr:uid="{00000000-0005-0000-0000-00008D4B0000}"/>
    <cellStyle name="계산 49 3" xfId="12341" xr:uid="{00000000-0005-0000-0000-00008E4B0000}"/>
    <cellStyle name="계산 49 3 2" xfId="12342" xr:uid="{00000000-0005-0000-0000-00008F4B0000}"/>
    <cellStyle name="계산 49 3 3" xfId="12343" xr:uid="{00000000-0005-0000-0000-0000904B0000}"/>
    <cellStyle name="계산 49 4" xfId="12344" xr:uid="{00000000-0005-0000-0000-0000914B0000}"/>
    <cellStyle name="계산 49 4 2" xfId="12345" xr:uid="{00000000-0005-0000-0000-0000924B0000}"/>
    <cellStyle name="계산 49 4 3" xfId="12346" xr:uid="{00000000-0005-0000-0000-0000934B0000}"/>
    <cellStyle name="계산 49 5" xfId="12347" xr:uid="{00000000-0005-0000-0000-0000944B0000}"/>
    <cellStyle name="계산 49 5 2" xfId="12348" xr:uid="{00000000-0005-0000-0000-0000954B0000}"/>
    <cellStyle name="계산 49 5 3" xfId="12349" xr:uid="{00000000-0005-0000-0000-0000964B0000}"/>
    <cellStyle name="계산 49 6" xfId="12350" xr:uid="{00000000-0005-0000-0000-0000974B0000}"/>
    <cellStyle name="계산 49 6 2" xfId="12351" xr:uid="{00000000-0005-0000-0000-0000984B0000}"/>
    <cellStyle name="계산 49 6 3" xfId="12352" xr:uid="{00000000-0005-0000-0000-0000994B0000}"/>
    <cellStyle name="계산 49 7" xfId="12353" xr:uid="{00000000-0005-0000-0000-00009A4B0000}"/>
    <cellStyle name="계산 49 7 2" xfId="12354" xr:uid="{00000000-0005-0000-0000-00009B4B0000}"/>
    <cellStyle name="계산 49 7 3" xfId="12355" xr:uid="{00000000-0005-0000-0000-00009C4B0000}"/>
    <cellStyle name="계산 49 8" xfId="12356" xr:uid="{00000000-0005-0000-0000-00009D4B0000}"/>
    <cellStyle name="계산 49 8 2" xfId="12357" xr:uid="{00000000-0005-0000-0000-00009E4B0000}"/>
    <cellStyle name="계산 49 8 3" xfId="12358" xr:uid="{00000000-0005-0000-0000-00009F4B0000}"/>
    <cellStyle name="계산 49 9" xfId="12359" xr:uid="{00000000-0005-0000-0000-0000A04B0000}"/>
    <cellStyle name="계산 49 9 2" xfId="12360" xr:uid="{00000000-0005-0000-0000-0000A14B0000}"/>
    <cellStyle name="계산 49 9 3" xfId="12361" xr:uid="{00000000-0005-0000-0000-0000A24B0000}"/>
    <cellStyle name="계산 5" xfId="7209" xr:uid="{00000000-0005-0000-0000-0000A34B0000}"/>
    <cellStyle name="계산 5 10" xfId="12362" xr:uid="{00000000-0005-0000-0000-0000A44B0000}"/>
    <cellStyle name="계산 5 10 2" xfId="12363" xr:uid="{00000000-0005-0000-0000-0000A54B0000}"/>
    <cellStyle name="계산 5 10 3" xfId="12364" xr:uid="{00000000-0005-0000-0000-0000A64B0000}"/>
    <cellStyle name="계산 5 11" xfId="12365" xr:uid="{00000000-0005-0000-0000-0000A74B0000}"/>
    <cellStyle name="계산 5 11 2" xfId="12366" xr:uid="{00000000-0005-0000-0000-0000A84B0000}"/>
    <cellStyle name="계산 5 11 3" xfId="12367" xr:uid="{00000000-0005-0000-0000-0000A94B0000}"/>
    <cellStyle name="계산 5 12" xfId="12368" xr:uid="{00000000-0005-0000-0000-0000AA4B0000}"/>
    <cellStyle name="계산 5 12 2" xfId="12369" xr:uid="{00000000-0005-0000-0000-0000AB4B0000}"/>
    <cellStyle name="계산 5 12 3" xfId="12370" xr:uid="{00000000-0005-0000-0000-0000AC4B0000}"/>
    <cellStyle name="계산 5 13" xfId="12371" xr:uid="{00000000-0005-0000-0000-0000AD4B0000}"/>
    <cellStyle name="계산 5 13 2" xfId="12372" xr:uid="{00000000-0005-0000-0000-0000AE4B0000}"/>
    <cellStyle name="계산 5 13 3" xfId="12373" xr:uid="{00000000-0005-0000-0000-0000AF4B0000}"/>
    <cellStyle name="계산 5 14" xfId="12374" xr:uid="{00000000-0005-0000-0000-0000B04B0000}"/>
    <cellStyle name="계산 5 14 2" xfId="12375" xr:uid="{00000000-0005-0000-0000-0000B14B0000}"/>
    <cellStyle name="계산 5 14 3" xfId="12376" xr:uid="{00000000-0005-0000-0000-0000B24B0000}"/>
    <cellStyle name="계산 5 15" xfId="12377" xr:uid="{00000000-0005-0000-0000-0000B34B0000}"/>
    <cellStyle name="계산 5 15 2" xfId="12378" xr:uid="{00000000-0005-0000-0000-0000B44B0000}"/>
    <cellStyle name="계산 5 15 3" xfId="12379" xr:uid="{00000000-0005-0000-0000-0000B54B0000}"/>
    <cellStyle name="계산 5 16" xfId="12380" xr:uid="{00000000-0005-0000-0000-0000B64B0000}"/>
    <cellStyle name="계산 5 16 2" xfId="12381" xr:uid="{00000000-0005-0000-0000-0000B74B0000}"/>
    <cellStyle name="계산 5 16 3" xfId="12382" xr:uid="{00000000-0005-0000-0000-0000B84B0000}"/>
    <cellStyle name="계산 5 17" xfId="12383" xr:uid="{00000000-0005-0000-0000-0000B94B0000}"/>
    <cellStyle name="계산 5 17 2" xfId="12384" xr:uid="{00000000-0005-0000-0000-0000BA4B0000}"/>
    <cellStyle name="계산 5 17 3" xfId="12385" xr:uid="{00000000-0005-0000-0000-0000BB4B0000}"/>
    <cellStyle name="계산 5 2" xfId="7210" xr:uid="{00000000-0005-0000-0000-0000BC4B0000}"/>
    <cellStyle name="계산 5 2 2" xfId="12387" xr:uid="{00000000-0005-0000-0000-0000BD4B0000}"/>
    <cellStyle name="계산 5 2 3" xfId="12388" xr:uid="{00000000-0005-0000-0000-0000BE4B0000}"/>
    <cellStyle name="계산 5 2 4" xfId="12386" xr:uid="{00000000-0005-0000-0000-0000BF4B0000}"/>
    <cellStyle name="계산 5 3" xfId="12389" xr:uid="{00000000-0005-0000-0000-0000C04B0000}"/>
    <cellStyle name="계산 5 3 2" xfId="12390" xr:uid="{00000000-0005-0000-0000-0000C14B0000}"/>
    <cellStyle name="계산 5 3 3" xfId="12391" xr:uid="{00000000-0005-0000-0000-0000C24B0000}"/>
    <cellStyle name="계산 5 4" xfId="12392" xr:uid="{00000000-0005-0000-0000-0000C34B0000}"/>
    <cellStyle name="계산 5 4 2" xfId="12393" xr:uid="{00000000-0005-0000-0000-0000C44B0000}"/>
    <cellStyle name="계산 5 4 3" xfId="12394" xr:uid="{00000000-0005-0000-0000-0000C54B0000}"/>
    <cellStyle name="계산 5 5" xfId="12395" xr:uid="{00000000-0005-0000-0000-0000C64B0000}"/>
    <cellStyle name="계산 5 5 2" xfId="12396" xr:uid="{00000000-0005-0000-0000-0000C74B0000}"/>
    <cellStyle name="계산 5 5 3" xfId="12397" xr:uid="{00000000-0005-0000-0000-0000C84B0000}"/>
    <cellStyle name="계산 5 6" xfId="12398" xr:uid="{00000000-0005-0000-0000-0000C94B0000}"/>
    <cellStyle name="계산 5 6 2" xfId="12399" xr:uid="{00000000-0005-0000-0000-0000CA4B0000}"/>
    <cellStyle name="계산 5 6 3" xfId="12400" xr:uid="{00000000-0005-0000-0000-0000CB4B0000}"/>
    <cellStyle name="계산 5 7" xfId="12401" xr:uid="{00000000-0005-0000-0000-0000CC4B0000}"/>
    <cellStyle name="계산 5 7 2" xfId="12402" xr:uid="{00000000-0005-0000-0000-0000CD4B0000}"/>
    <cellStyle name="계산 5 7 3" xfId="12403" xr:uid="{00000000-0005-0000-0000-0000CE4B0000}"/>
    <cellStyle name="계산 5 8" xfId="12404" xr:uid="{00000000-0005-0000-0000-0000CF4B0000}"/>
    <cellStyle name="계산 5 8 2" xfId="12405" xr:uid="{00000000-0005-0000-0000-0000D04B0000}"/>
    <cellStyle name="계산 5 8 3" xfId="12406" xr:uid="{00000000-0005-0000-0000-0000D14B0000}"/>
    <cellStyle name="계산 5 9" xfId="12407" xr:uid="{00000000-0005-0000-0000-0000D24B0000}"/>
    <cellStyle name="계산 5 9 2" xfId="12408" xr:uid="{00000000-0005-0000-0000-0000D34B0000}"/>
    <cellStyle name="계산 5 9 3" xfId="12409" xr:uid="{00000000-0005-0000-0000-0000D44B0000}"/>
    <cellStyle name="계산 50" xfId="12410" xr:uid="{00000000-0005-0000-0000-0000D54B0000}"/>
    <cellStyle name="계산 50 10" xfId="12411" xr:uid="{00000000-0005-0000-0000-0000D64B0000}"/>
    <cellStyle name="계산 50 10 2" xfId="12412" xr:uid="{00000000-0005-0000-0000-0000D74B0000}"/>
    <cellStyle name="계산 50 10 3" xfId="12413" xr:uid="{00000000-0005-0000-0000-0000D84B0000}"/>
    <cellStyle name="계산 50 11" xfId="12414" xr:uid="{00000000-0005-0000-0000-0000D94B0000}"/>
    <cellStyle name="계산 50 11 2" xfId="12415" xr:uid="{00000000-0005-0000-0000-0000DA4B0000}"/>
    <cellStyle name="계산 50 11 3" xfId="12416" xr:uid="{00000000-0005-0000-0000-0000DB4B0000}"/>
    <cellStyle name="계산 50 12" xfId="12417" xr:uid="{00000000-0005-0000-0000-0000DC4B0000}"/>
    <cellStyle name="계산 50 12 2" xfId="12418" xr:uid="{00000000-0005-0000-0000-0000DD4B0000}"/>
    <cellStyle name="계산 50 12 3" xfId="12419" xr:uid="{00000000-0005-0000-0000-0000DE4B0000}"/>
    <cellStyle name="계산 50 13" xfId="12420" xr:uid="{00000000-0005-0000-0000-0000DF4B0000}"/>
    <cellStyle name="계산 50 13 2" xfId="12421" xr:uid="{00000000-0005-0000-0000-0000E04B0000}"/>
    <cellStyle name="계산 50 13 3" xfId="12422" xr:uid="{00000000-0005-0000-0000-0000E14B0000}"/>
    <cellStyle name="계산 50 14" xfId="12423" xr:uid="{00000000-0005-0000-0000-0000E24B0000}"/>
    <cellStyle name="계산 50 14 2" xfId="12424" xr:uid="{00000000-0005-0000-0000-0000E34B0000}"/>
    <cellStyle name="계산 50 14 3" xfId="12425" xr:uid="{00000000-0005-0000-0000-0000E44B0000}"/>
    <cellStyle name="계산 50 15" xfId="12426" xr:uid="{00000000-0005-0000-0000-0000E54B0000}"/>
    <cellStyle name="계산 50 15 2" xfId="12427" xr:uid="{00000000-0005-0000-0000-0000E64B0000}"/>
    <cellStyle name="계산 50 15 3" xfId="12428" xr:uid="{00000000-0005-0000-0000-0000E74B0000}"/>
    <cellStyle name="계산 50 16" xfId="12429" xr:uid="{00000000-0005-0000-0000-0000E84B0000}"/>
    <cellStyle name="계산 50 16 2" xfId="12430" xr:uid="{00000000-0005-0000-0000-0000E94B0000}"/>
    <cellStyle name="계산 50 16 3" xfId="12431" xr:uid="{00000000-0005-0000-0000-0000EA4B0000}"/>
    <cellStyle name="계산 50 17" xfId="12432" xr:uid="{00000000-0005-0000-0000-0000EB4B0000}"/>
    <cellStyle name="계산 50 17 2" xfId="12433" xr:uid="{00000000-0005-0000-0000-0000EC4B0000}"/>
    <cellStyle name="계산 50 17 3" xfId="12434" xr:uid="{00000000-0005-0000-0000-0000ED4B0000}"/>
    <cellStyle name="계산 50 2" xfId="12435" xr:uid="{00000000-0005-0000-0000-0000EE4B0000}"/>
    <cellStyle name="계산 50 2 2" xfId="12436" xr:uid="{00000000-0005-0000-0000-0000EF4B0000}"/>
    <cellStyle name="계산 50 2 3" xfId="12437" xr:uid="{00000000-0005-0000-0000-0000F04B0000}"/>
    <cellStyle name="계산 50 3" xfId="12438" xr:uid="{00000000-0005-0000-0000-0000F14B0000}"/>
    <cellStyle name="계산 50 3 2" xfId="12439" xr:uid="{00000000-0005-0000-0000-0000F24B0000}"/>
    <cellStyle name="계산 50 3 3" xfId="12440" xr:uid="{00000000-0005-0000-0000-0000F34B0000}"/>
    <cellStyle name="계산 50 4" xfId="12441" xr:uid="{00000000-0005-0000-0000-0000F44B0000}"/>
    <cellStyle name="계산 50 4 2" xfId="12442" xr:uid="{00000000-0005-0000-0000-0000F54B0000}"/>
    <cellStyle name="계산 50 4 3" xfId="12443" xr:uid="{00000000-0005-0000-0000-0000F64B0000}"/>
    <cellStyle name="계산 50 5" xfId="12444" xr:uid="{00000000-0005-0000-0000-0000F74B0000}"/>
    <cellStyle name="계산 50 5 2" xfId="12445" xr:uid="{00000000-0005-0000-0000-0000F84B0000}"/>
    <cellStyle name="계산 50 5 3" xfId="12446" xr:uid="{00000000-0005-0000-0000-0000F94B0000}"/>
    <cellStyle name="계산 50 6" xfId="12447" xr:uid="{00000000-0005-0000-0000-0000FA4B0000}"/>
    <cellStyle name="계산 50 6 2" xfId="12448" xr:uid="{00000000-0005-0000-0000-0000FB4B0000}"/>
    <cellStyle name="계산 50 6 3" xfId="12449" xr:uid="{00000000-0005-0000-0000-0000FC4B0000}"/>
    <cellStyle name="계산 50 7" xfId="12450" xr:uid="{00000000-0005-0000-0000-0000FD4B0000}"/>
    <cellStyle name="계산 50 7 2" xfId="12451" xr:uid="{00000000-0005-0000-0000-0000FE4B0000}"/>
    <cellStyle name="계산 50 7 3" xfId="12452" xr:uid="{00000000-0005-0000-0000-0000FF4B0000}"/>
    <cellStyle name="계산 50 8" xfId="12453" xr:uid="{00000000-0005-0000-0000-0000004C0000}"/>
    <cellStyle name="계산 50 8 2" xfId="12454" xr:uid="{00000000-0005-0000-0000-0000014C0000}"/>
    <cellStyle name="계산 50 8 3" xfId="12455" xr:uid="{00000000-0005-0000-0000-0000024C0000}"/>
    <cellStyle name="계산 50 9" xfId="12456" xr:uid="{00000000-0005-0000-0000-0000034C0000}"/>
    <cellStyle name="계산 50 9 2" xfId="12457" xr:uid="{00000000-0005-0000-0000-0000044C0000}"/>
    <cellStyle name="계산 50 9 3" xfId="12458" xr:uid="{00000000-0005-0000-0000-0000054C0000}"/>
    <cellStyle name="계산 51" xfId="12459" xr:uid="{00000000-0005-0000-0000-0000064C0000}"/>
    <cellStyle name="계산 51 10" xfId="12460" xr:uid="{00000000-0005-0000-0000-0000074C0000}"/>
    <cellStyle name="계산 51 10 2" xfId="12461" xr:uid="{00000000-0005-0000-0000-0000084C0000}"/>
    <cellStyle name="계산 51 10 3" xfId="12462" xr:uid="{00000000-0005-0000-0000-0000094C0000}"/>
    <cellStyle name="계산 51 11" xfId="12463" xr:uid="{00000000-0005-0000-0000-00000A4C0000}"/>
    <cellStyle name="계산 51 11 2" xfId="12464" xr:uid="{00000000-0005-0000-0000-00000B4C0000}"/>
    <cellStyle name="계산 51 11 3" xfId="12465" xr:uid="{00000000-0005-0000-0000-00000C4C0000}"/>
    <cellStyle name="계산 51 12" xfId="12466" xr:uid="{00000000-0005-0000-0000-00000D4C0000}"/>
    <cellStyle name="계산 51 12 2" xfId="12467" xr:uid="{00000000-0005-0000-0000-00000E4C0000}"/>
    <cellStyle name="계산 51 12 3" xfId="12468" xr:uid="{00000000-0005-0000-0000-00000F4C0000}"/>
    <cellStyle name="계산 51 13" xfId="12469" xr:uid="{00000000-0005-0000-0000-0000104C0000}"/>
    <cellStyle name="계산 51 13 2" xfId="12470" xr:uid="{00000000-0005-0000-0000-0000114C0000}"/>
    <cellStyle name="계산 51 13 3" xfId="12471" xr:uid="{00000000-0005-0000-0000-0000124C0000}"/>
    <cellStyle name="계산 51 14" xfId="12472" xr:uid="{00000000-0005-0000-0000-0000134C0000}"/>
    <cellStyle name="계산 51 14 2" xfId="12473" xr:uid="{00000000-0005-0000-0000-0000144C0000}"/>
    <cellStyle name="계산 51 14 3" xfId="12474" xr:uid="{00000000-0005-0000-0000-0000154C0000}"/>
    <cellStyle name="계산 51 15" xfId="12475" xr:uid="{00000000-0005-0000-0000-0000164C0000}"/>
    <cellStyle name="계산 51 15 2" xfId="12476" xr:uid="{00000000-0005-0000-0000-0000174C0000}"/>
    <cellStyle name="계산 51 15 3" xfId="12477" xr:uid="{00000000-0005-0000-0000-0000184C0000}"/>
    <cellStyle name="계산 51 16" xfId="12478" xr:uid="{00000000-0005-0000-0000-0000194C0000}"/>
    <cellStyle name="계산 51 16 2" xfId="12479" xr:uid="{00000000-0005-0000-0000-00001A4C0000}"/>
    <cellStyle name="계산 51 16 3" xfId="12480" xr:uid="{00000000-0005-0000-0000-00001B4C0000}"/>
    <cellStyle name="계산 51 17" xfId="12481" xr:uid="{00000000-0005-0000-0000-00001C4C0000}"/>
    <cellStyle name="계산 51 17 2" xfId="12482" xr:uid="{00000000-0005-0000-0000-00001D4C0000}"/>
    <cellStyle name="계산 51 17 3" xfId="12483" xr:uid="{00000000-0005-0000-0000-00001E4C0000}"/>
    <cellStyle name="계산 51 2" xfId="12484" xr:uid="{00000000-0005-0000-0000-00001F4C0000}"/>
    <cellStyle name="계산 51 2 2" xfId="12485" xr:uid="{00000000-0005-0000-0000-0000204C0000}"/>
    <cellStyle name="계산 51 2 3" xfId="12486" xr:uid="{00000000-0005-0000-0000-0000214C0000}"/>
    <cellStyle name="계산 51 3" xfId="12487" xr:uid="{00000000-0005-0000-0000-0000224C0000}"/>
    <cellStyle name="계산 51 3 2" xfId="12488" xr:uid="{00000000-0005-0000-0000-0000234C0000}"/>
    <cellStyle name="계산 51 3 3" xfId="12489" xr:uid="{00000000-0005-0000-0000-0000244C0000}"/>
    <cellStyle name="계산 51 4" xfId="12490" xr:uid="{00000000-0005-0000-0000-0000254C0000}"/>
    <cellStyle name="계산 51 4 2" xfId="12491" xr:uid="{00000000-0005-0000-0000-0000264C0000}"/>
    <cellStyle name="계산 51 4 3" xfId="12492" xr:uid="{00000000-0005-0000-0000-0000274C0000}"/>
    <cellStyle name="계산 51 5" xfId="12493" xr:uid="{00000000-0005-0000-0000-0000284C0000}"/>
    <cellStyle name="계산 51 5 2" xfId="12494" xr:uid="{00000000-0005-0000-0000-0000294C0000}"/>
    <cellStyle name="계산 51 5 3" xfId="12495" xr:uid="{00000000-0005-0000-0000-00002A4C0000}"/>
    <cellStyle name="계산 51 6" xfId="12496" xr:uid="{00000000-0005-0000-0000-00002B4C0000}"/>
    <cellStyle name="계산 51 6 2" xfId="12497" xr:uid="{00000000-0005-0000-0000-00002C4C0000}"/>
    <cellStyle name="계산 51 6 3" xfId="12498" xr:uid="{00000000-0005-0000-0000-00002D4C0000}"/>
    <cellStyle name="계산 51 7" xfId="12499" xr:uid="{00000000-0005-0000-0000-00002E4C0000}"/>
    <cellStyle name="계산 51 7 2" xfId="12500" xr:uid="{00000000-0005-0000-0000-00002F4C0000}"/>
    <cellStyle name="계산 51 7 3" xfId="12501" xr:uid="{00000000-0005-0000-0000-0000304C0000}"/>
    <cellStyle name="계산 51 8" xfId="12502" xr:uid="{00000000-0005-0000-0000-0000314C0000}"/>
    <cellStyle name="계산 51 8 2" xfId="12503" xr:uid="{00000000-0005-0000-0000-0000324C0000}"/>
    <cellStyle name="계산 51 8 3" xfId="12504" xr:uid="{00000000-0005-0000-0000-0000334C0000}"/>
    <cellStyle name="계산 51 9" xfId="12505" xr:uid="{00000000-0005-0000-0000-0000344C0000}"/>
    <cellStyle name="계산 51 9 2" xfId="12506" xr:uid="{00000000-0005-0000-0000-0000354C0000}"/>
    <cellStyle name="계산 51 9 3" xfId="12507" xr:uid="{00000000-0005-0000-0000-0000364C0000}"/>
    <cellStyle name="계산 52" xfId="12508" xr:uid="{00000000-0005-0000-0000-0000374C0000}"/>
    <cellStyle name="계산 52 10" xfId="12509" xr:uid="{00000000-0005-0000-0000-0000384C0000}"/>
    <cellStyle name="계산 52 10 2" xfId="12510" xr:uid="{00000000-0005-0000-0000-0000394C0000}"/>
    <cellStyle name="계산 52 10 3" xfId="12511" xr:uid="{00000000-0005-0000-0000-00003A4C0000}"/>
    <cellStyle name="계산 52 11" xfId="12512" xr:uid="{00000000-0005-0000-0000-00003B4C0000}"/>
    <cellStyle name="계산 52 11 2" xfId="12513" xr:uid="{00000000-0005-0000-0000-00003C4C0000}"/>
    <cellStyle name="계산 52 11 3" xfId="12514" xr:uid="{00000000-0005-0000-0000-00003D4C0000}"/>
    <cellStyle name="계산 52 12" xfId="12515" xr:uid="{00000000-0005-0000-0000-00003E4C0000}"/>
    <cellStyle name="계산 52 12 2" xfId="12516" xr:uid="{00000000-0005-0000-0000-00003F4C0000}"/>
    <cellStyle name="계산 52 12 3" xfId="12517" xr:uid="{00000000-0005-0000-0000-0000404C0000}"/>
    <cellStyle name="계산 52 13" xfId="12518" xr:uid="{00000000-0005-0000-0000-0000414C0000}"/>
    <cellStyle name="계산 52 13 2" xfId="12519" xr:uid="{00000000-0005-0000-0000-0000424C0000}"/>
    <cellStyle name="계산 52 13 3" xfId="12520" xr:uid="{00000000-0005-0000-0000-0000434C0000}"/>
    <cellStyle name="계산 52 14" xfId="12521" xr:uid="{00000000-0005-0000-0000-0000444C0000}"/>
    <cellStyle name="계산 52 14 2" xfId="12522" xr:uid="{00000000-0005-0000-0000-0000454C0000}"/>
    <cellStyle name="계산 52 14 3" xfId="12523" xr:uid="{00000000-0005-0000-0000-0000464C0000}"/>
    <cellStyle name="계산 52 15" xfId="12524" xr:uid="{00000000-0005-0000-0000-0000474C0000}"/>
    <cellStyle name="계산 52 15 2" xfId="12525" xr:uid="{00000000-0005-0000-0000-0000484C0000}"/>
    <cellStyle name="계산 52 15 3" xfId="12526" xr:uid="{00000000-0005-0000-0000-0000494C0000}"/>
    <cellStyle name="계산 52 16" xfId="12527" xr:uid="{00000000-0005-0000-0000-00004A4C0000}"/>
    <cellStyle name="계산 52 16 2" xfId="12528" xr:uid="{00000000-0005-0000-0000-00004B4C0000}"/>
    <cellStyle name="계산 52 16 3" xfId="12529" xr:uid="{00000000-0005-0000-0000-00004C4C0000}"/>
    <cellStyle name="계산 52 17" xfId="12530" xr:uid="{00000000-0005-0000-0000-00004D4C0000}"/>
    <cellStyle name="계산 52 17 2" xfId="12531" xr:uid="{00000000-0005-0000-0000-00004E4C0000}"/>
    <cellStyle name="계산 52 17 3" xfId="12532" xr:uid="{00000000-0005-0000-0000-00004F4C0000}"/>
    <cellStyle name="계산 52 2" xfId="12533" xr:uid="{00000000-0005-0000-0000-0000504C0000}"/>
    <cellStyle name="계산 52 2 2" xfId="12534" xr:uid="{00000000-0005-0000-0000-0000514C0000}"/>
    <cellStyle name="계산 52 2 3" xfId="12535" xr:uid="{00000000-0005-0000-0000-0000524C0000}"/>
    <cellStyle name="계산 52 3" xfId="12536" xr:uid="{00000000-0005-0000-0000-0000534C0000}"/>
    <cellStyle name="계산 52 3 2" xfId="12537" xr:uid="{00000000-0005-0000-0000-0000544C0000}"/>
    <cellStyle name="계산 52 3 3" xfId="12538" xr:uid="{00000000-0005-0000-0000-0000554C0000}"/>
    <cellStyle name="계산 52 4" xfId="12539" xr:uid="{00000000-0005-0000-0000-0000564C0000}"/>
    <cellStyle name="계산 52 4 2" xfId="12540" xr:uid="{00000000-0005-0000-0000-0000574C0000}"/>
    <cellStyle name="계산 52 4 3" xfId="12541" xr:uid="{00000000-0005-0000-0000-0000584C0000}"/>
    <cellStyle name="계산 52 5" xfId="12542" xr:uid="{00000000-0005-0000-0000-0000594C0000}"/>
    <cellStyle name="계산 52 5 2" xfId="12543" xr:uid="{00000000-0005-0000-0000-00005A4C0000}"/>
    <cellStyle name="계산 52 5 3" xfId="12544" xr:uid="{00000000-0005-0000-0000-00005B4C0000}"/>
    <cellStyle name="계산 52 6" xfId="12545" xr:uid="{00000000-0005-0000-0000-00005C4C0000}"/>
    <cellStyle name="계산 52 6 2" xfId="12546" xr:uid="{00000000-0005-0000-0000-00005D4C0000}"/>
    <cellStyle name="계산 52 6 3" xfId="12547" xr:uid="{00000000-0005-0000-0000-00005E4C0000}"/>
    <cellStyle name="계산 52 7" xfId="12548" xr:uid="{00000000-0005-0000-0000-00005F4C0000}"/>
    <cellStyle name="계산 52 7 2" xfId="12549" xr:uid="{00000000-0005-0000-0000-0000604C0000}"/>
    <cellStyle name="계산 52 7 3" xfId="12550" xr:uid="{00000000-0005-0000-0000-0000614C0000}"/>
    <cellStyle name="계산 52 8" xfId="12551" xr:uid="{00000000-0005-0000-0000-0000624C0000}"/>
    <cellStyle name="계산 52 8 2" xfId="12552" xr:uid="{00000000-0005-0000-0000-0000634C0000}"/>
    <cellStyle name="계산 52 8 3" xfId="12553" xr:uid="{00000000-0005-0000-0000-0000644C0000}"/>
    <cellStyle name="계산 52 9" xfId="12554" xr:uid="{00000000-0005-0000-0000-0000654C0000}"/>
    <cellStyle name="계산 52 9 2" xfId="12555" xr:uid="{00000000-0005-0000-0000-0000664C0000}"/>
    <cellStyle name="계산 52 9 3" xfId="12556" xr:uid="{00000000-0005-0000-0000-0000674C0000}"/>
    <cellStyle name="계산 53" xfId="12557" xr:uid="{00000000-0005-0000-0000-0000684C0000}"/>
    <cellStyle name="계산 53 10" xfId="12558" xr:uid="{00000000-0005-0000-0000-0000694C0000}"/>
    <cellStyle name="계산 53 10 2" xfId="12559" xr:uid="{00000000-0005-0000-0000-00006A4C0000}"/>
    <cellStyle name="계산 53 10 3" xfId="12560" xr:uid="{00000000-0005-0000-0000-00006B4C0000}"/>
    <cellStyle name="계산 53 11" xfId="12561" xr:uid="{00000000-0005-0000-0000-00006C4C0000}"/>
    <cellStyle name="계산 53 11 2" xfId="12562" xr:uid="{00000000-0005-0000-0000-00006D4C0000}"/>
    <cellStyle name="계산 53 11 3" xfId="12563" xr:uid="{00000000-0005-0000-0000-00006E4C0000}"/>
    <cellStyle name="계산 53 12" xfId="12564" xr:uid="{00000000-0005-0000-0000-00006F4C0000}"/>
    <cellStyle name="계산 53 12 2" xfId="12565" xr:uid="{00000000-0005-0000-0000-0000704C0000}"/>
    <cellStyle name="계산 53 12 3" xfId="12566" xr:uid="{00000000-0005-0000-0000-0000714C0000}"/>
    <cellStyle name="계산 53 13" xfId="12567" xr:uid="{00000000-0005-0000-0000-0000724C0000}"/>
    <cellStyle name="계산 53 13 2" xfId="12568" xr:uid="{00000000-0005-0000-0000-0000734C0000}"/>
    <cellStyle name="계산 53 13 3" xfId="12569" xr:uid="{00000000-0005-0000-0000-0000744C0000}"/>
    <cellStyle name="계산 53 14" xfId="12570" xr:uid="{00000000-0005-0000-0000-0000754C0000}"/>
    <cellStyle name="계산 53 14 2" xfId="12571" xr:uid="{00000000-0005-0000-0000-0000764C0000}"/>
    <cellStyle name="계산 53 14 3" xfId="12572" xr:uid="{00000000-0005-0000-0000-0000774C0000}"/>
    <cellStyle name="계산 53 15" xfId="12573" xr:uid="{00000000-0005-0000-0000-0000784C0000}"/>
    <cellStyle name="계산 53 15 2" xfId="12574" xr:uid="{00000000-0005-0000-0000-0000794C0000}"/>
    <cellStyle name="계산 53 15 3" xfId="12575" xr:uid="{00000000-0005-0000-0000-00007A4C0000}"/>
    <cellStyle name="계산 53 16" xfId="12576" xr:uid="{00000000-0005-0000-0000-00007B4C0000}"/>
    <cellStyle name="계산 53 16 2" xfId="12577" xr:uid="{00000000-0005-0000-0000-00007C4C0000}"/>
    <cellStyle name="계산 53 16 3" xfId="12578" xr:uid="{00000000-0005-0000-0000-00007D4C0000}"/>
    <cellStyle name="계산 53 17" xfId="12579" xr:uid="{00000000-0005-0000-0000-00007E4C0000}"/>
    <cellStyle name="계산 53 17 2" xfId="12580" xr:uid="{00000000-0005-0000-0000-00007F4C0000}"/>
    <cellStyle name="계산 53 17 3" xfId="12581" xr:uid="{00000000-0005-0000-0000-0000804C0000}"/>
    <cellStyle name="계산 53 2" xfId="12582" xr:uid="{00000000-0005-0000-0000-0000814C0000}"/>
    <cellStyle name="계산 53 2 2" xfId="12583" xr:uid="{00000000-0005-0000-0000-0000824C0000}"/>
    <cellStyle name="계산 53 2 3" xfId="12584" xr:uid="{00000000-0005-0000-0000-0000834C0000}"/>
    <cellStyle name="계산 53 3" xfId="12585" xr:uid="{00000000-0005-0000-0000-0000844C0000}"/>
    <cellStyle name="계산 53 3 2" xfId="12586" xr:uid="{00000000-0005-0000-0000-0000854C0000}"/>
    <cellStyle name="계산 53 3 3" xfId="12587" xr:uid="{00000000-0005-0000-0000-0000864C0000}"/>
    <cellStyle name="계산 53 4" xfId="12588" xr:uid="{00000000-0005-0000-0000-0000874C0000}"/>
    <cellStyle name="계산 53 4 2" xfId="12589" xr:uid="{00000000-0005-0000-0000-0000884C0000}"/>
    <cellStyle name="계산 53 4 3" xfId="12590" xr:uid="{00000000-0005-0000-0000-0000894C0000}"/>
    <cellStyle name="계산 53 5" xfId="12591" xr:uid="{00000000-0005-0000-0000-00008A4C0000}"/>
    <cellStyle name="계산 53 5 2" xfId="12592" xr:uid="{00000000-0005-0000-0000-00008B4C0000}"/>
    <cellStyle name="계산 53 5 3" xfId="12593" xr:uid="{00000000-0005-0000-0000-00008C4C0000}"/>
    <cellStyle name="계산 53 6" xfId="12594" xr:uid="{00000000-0005-0000-0000-00008D4C0000}"/>
    <cellStyle name="계산 53 6 2" xfId="12595" xr:uid="{00000000-0005-0000-0000-00008E4C0000}"/>
    <cellStyle name="계산 53 6 3" xfId="12596" xr:uid="{00000000-0005-0000-0000-00008F4C0000}"/>
    <cellStyle name="계산 53 7" xfId="12597" xr:uid="{00000000-0005-0000-0000-0000904C0000}"/>
    <cellStyle name="계산 53 7 2" xfId="12598" xr:uid="{00000000-0005-0000-0000-0000914C0000}"/>
    <cellStyle name="계산 53 7 3" xfId="12599" xr:uid="{00000000-0005-0000-0000-0000924C0000}"/>
    <cellStyle name="계산 53 8" xfId="12600" xr:uid="{00000000-0005-0000-0000-0000934C0000}"/>
    <cellStyle name="계산 53 8 2" xfId="12601" xr:uid="{00000000-0005-0000-0000-0000944C0000}"/>
    <cellStyle name="계산 53 8 3" xfId="12602" xr:uid="{00000000-0005-0000-0000-0000954C0000}"/>
    <cellStyle name="계산 53 9" xfId="12603" xr:uid="{00000000-0005-0000-0000-0000964C0000}"/>
    <cellStyle name="계산 53 9 2" xfId="12604" xr:uid="{00000000-0005-0000-0000-0000974C0000}"/>
    <cellStyle name="계산 53 9 3" xfId="12605" xr:uid="{00000000-0005-0000-0000-0000984C0000}"/>
    <cellStyle name="계산 54" xfId="12606" xr:uid="{00000000-0005-0000-0000-0000994C0000}"/>
    <cellStyle name="계산 54 10" xfId="12607" xr:uid="{00000000-0005-0000-0000-00009A4C0000}"/>
    <cellStyle name="계산 54 10 2" xfId="12608" xr:uid="{00000000-0005-0000-0000-00009B4C0000}"/>
    <cellStyle name="계산 54 10 3" xfId="12609" xr:uid="{00000000-0005-0000-0000-00009C4C0000}"/>
    <cellStyle name="계산 54 11" xfId="12610" xr:uid="{00000000-0005-0000-0000-00009D4C0000}"/>
    <cellStyle name="계산 54 11 2" xfId="12611" xr:uid="{00000000-0005-0000-0000-00009E4C0000}"/>
    <cellStyle name="계산 54 11 3" xfId="12612" xr:uid="{00000000-0005-0000-0000-00009F4C0000}"/>
    <cellStyle name="계산 54 12" xfId="12613" xr:uid="{00000000-0005-0000-0000-0000A04C0000}"/>
    <cellStyle name="계산 54 12 2" xfId="12614" xr:uid="{00000000-0005-0000-0000-0000A14C0000}"/>
    <cellStyle name="계산 54 12 3" xfId="12615" xr:uid="{00000000-0005-0000-0000-0000A24C0000}"/>
    <cellStyle name="계산 54 13" xfId="12616" xr:uid="{00000000-0005-0000-0000-0000A34C0000}"/>
    <cellStyle name="계산 54 13 2" xfId="12617" xr:uid="{00000000-0005-0000-0000-0000A44C0000}"/>
    <cellStyle name="계산 54 13 3" xfId="12618" xr:uid="{00000000-0005-0000-0000-0000A54C0000}"/>
    <cellStyle name="계산 54 14" xfId="12619" xr:uid="{00000000-0005-0000-0000-0000A64C0000}"/>
    <cellStyle name="계산 54 14 2" xfId="12620" xr:uid="{00000000-0005-0000-0000-0000A74C0000}"/>
    <cellStyle name="계산 54 14 3" xfId="12621" xr:uid="{00000000-0005-0000-0000-0000A84C0000}"/>
    <cellStyle name="계산 54 15" xfId="12622" xr:uid="{00000000-0005-0000-0000-0000A94C0000}"/>
    <cellStyle name="계산 54 15 2" xfId="12623" xr:uid="{00000000-0005-0000-0000-0000AA4C0000}"/>
    <cellStyle name="계산 54 15 3" xfId="12624" xr:uid="{00000000-0005-0000-0000-0000AB4C0000}"/>
    <cellStyle name="계산 54 16" xfId="12625" xr:uid="{00000000-0005-0000-0000-0000AC4C0000}"/>
    <cellStyle name="계산 54 16 2" xfId="12626" xr:uid="{00000000-0005-0000-0000-0000AD4C0000}"/>
    <cellStyle name="계산 54 16 3" xfId="12627" xr:uid="{00000000-0005-0000-0000-0000AE4C0000}"/>
    <cellStyle name="계산 54 17" xfId="12628" xr:uid="{00000000-0005-0000-0000-0000AF4C0000}"/>
    <cellStyle name="계산 54 17 2" xfId="12629" xr:uid="{00000000-0005-0000-0000-0000B04C0000}"/>
    <cellStyle name="계산 54 17 3" xfId="12630" xr:uid="{00000000-0005-0000-0000-0000B14C0000}"/>
    <cellStyle name="계산 54 2" xfId="12631" xr:uid="{00000000-0005-0000-0000-0000B24C0000}"/>
    <cellStyle name="계산 54 2 2" xfId="12632" xr:uid="{00000000-0005-0000-0000-0000B34C0000}"/>
    <cellStyle name="계산 54 2 3" xfId="12633" xr:uid="{00000000-0005-0000-0000-0000B44C0000}"/>
    <cellStyle name="계산 54 3" xfId="12634" xr:uid="{00000000-0005-0000-0000-0000B54C0000}"/>
    <cellStyle name="계산 54 3 2" xfId="12635" xr:uid="{00000000-0005-0000-0000-0000B64C0000}"/>
    <cellStyle name="계산 54 3 3" xfId="12636" xr:uid="{00000000-0005-0000-0000-0000B74C0000}"/>
    <cellStyle name="계산 54 4" xfId="12637" xr:uid="{00000000-0005-0000-0000-0000B84C0000}"/>
    <cellStyle name="계산 54 4 2" xfId="12638" xr:uid="{00000000-0005-0000-0000-0000B94C0000}"/>
    <cellStyle name="계산 54 4 3" xfId="12639" xr:uid="{00000000-0005-0000-0000-0000BA4C0000}"/>
    <cellStyle name="계산 54 5" xfId="12640" xr:uid="{00000000-0005-0000-0000-0000BB4C0000}"/>
    <cellStyle name="계산 54 5 2" xfId="12641" xr:uid="{00000000-0005-0000-0000-0000BC4C0000}"/>
    <cellStyle name="계산 54 5 3" xfId="12642" xr:uid="{00000000-0005-0000-0000-0000BD4C0000}"/>
    <cellStyle name="계산 54 6" xfId="12643" xr:uid="{00000000-0005-0000-0000-0000BE4C0000}"/>
    <cellStyle name="계산 54 6 2" xfId="12644" xr:uid="{00000000-0005-0000-0000-0000BF4C0000}"/>
    <cellStyle name="계산 54 6 3" xfId="12645" xr:uid="{00000000-0005-0000-0000-0000C04C0000}"/>
    <cellStyle name="계산 54 7" xfId="12646" xr:uid="{00000000-0005-0000-0000-0000C14C0000}"/>
    <cellStyle name="계산 54 7 2" xfId="12647" xr:uid="{00000000-0005-0000-0000-0000C24C0000}"/>
    <cellStyle name="계산 54 7 3" xfId="12648" xr:uid="{00000000-0005-0000-0000-0000C34C0000}"/>
    <cellStyle name="계산 54 8" xfId="12649" xr:uid="{00000000-0005-0000-0000-0000C44C0000}"/>
    <cellStyle name="계산 54 8 2" xfId="12650" xr:uid="{00000000-0005-0000-0000-0000C54C0000}"/>
    <cellStyle name="계산 54 8 3" xfId="12651" xr:uid="{00000000-0005-0000-0000-0000C64C0000}"/>
    <cellStyle name="계산 54 9" xfId="12652" xr:uid="{00000000-0005-0000-0000-0000C74C0000}"/>
    <cellStyle name="계산 54 9 2" xfId="12653" xr:uid="{00000000-0005-0000-0000-0000C84C0000}"/>
    <cellStyle name="계산 54 9 3" xfId="12654" xr:uid="{00000000-0005-0000-0000-0000C94C0000}"/>
    <cellStyle name="계산 55" xfId="12655" xr:uid="{00000000-0005-0000-0000-0000CA4C0000}"/>
    <cellStyle name="계산 55 10" xfId="12656" xr:uid="{00000000-0005-0000-0000-0000CB4C0000}"/>
    <cellStyle name="계산 55 10 2" xfId="12657" xr:uid="{00000000-0005-0000-0000-0000CC4C0000}"/>
    <cellStyle name="계산 55 10 3" xfId="12658" xr:uid="{00000000-0005-0000-0000-0000CD4C0000}"/>
    <cellStyle name="계산 55 11" xfId="12659" xr:uid="{00000000-0005-0000-0000-0000CE4C0000}"/>
    <cellStyle name="계산 55 11 2" xfId="12660" xr:uid="{00000000-0005-0000-0000-0000CF4C0000}"/>
    <cellStyle name="계산 55 11 3" xfId="12661" xr:uid="{00000000-0005-0000-0000-0000D04C0000}"/>
    <cellStyle name="계산 55 12" xfId="12662" xr:uid="{00000000-0005-0000-0000-0000D14C0000}"/>
    <cellStyle name="계산 55 12 2" xfId="12663" xr:uid="{00000000-0005-0000-0000-0000D24C0000}"/>
    <cellStyle name="계산 55 12 3" xfId="12664" xr:uid="{00000000-0005-0000-0000-0000D34C0000}"/>
    <cellStyle name="계산 55 13" xfId="12665" xr:uid="{00000000-0005-0000-0000-0000D44C0000}"/>
    <cellStyle name="계산 55 13 2" xfId="12666" xr:uid="{00000000-0005-0000-0000-0000D54C0000}"/>
    <cellStyle name="계산 55 13 3" xfId="12667" xr:uid="{00000000-0005-0000-0000-0000D64C0000}"/>
    <cellStyle name="계산 55 14" xfId="12668" xr:uid="{00000000-0005-0000-0000-0000D74C0000}"/>
    <cellStyle name="계산 55 14 2" xfId="12669" xr:uid="{00000000-0005-0000-0000-0000D84C0000}"/>
    <cellStyle name="계산 55 14 3" xfId="12670" xr:uid="{00000000-0005-0000-0000-0000D94C0000}"/>
    <cellStyle name="계산 55 15" xfId="12671" xr:uid="{00000000-0005-0000-0000-0000DA4C0000}"/>
    <cellStyle name="계산 55 15 2" xfId="12672" xr:uid="{00000000-0005-0000-0000-0000DB4C0000}"/>
    <cellStyle name="계산 55 15 3" xfId="12673" xr:uid="{00000000-0005-0000-0000-0000DC4C0000}"/>
    <cellStyle name="계산 55 16" xfId="12674" xr:uid="{00000000-0005-0000-0000-0000DD4C0000}"/>
    <cellStyle name="계산 55 16 2" xfId="12675" xr:uid="{00000000-0005-0000-0000-0000DE4C0000}"/>
    <cellStyle name="계산 55 16 3" xfId="12676" xr:uid="{00000000-0005-0000-0000-0000DF4C0000}"/>
    <cellStyle name="계산 55 17" xfId="12677" xr:uid="{00000000-0005-0000-0000-0000E04C0000}"/>
    <cellStyle name="계산 55 17 2" xfId="12678" xr:uid="{00000000-0005-0000-0000-0000E14C0000}"/>
    <cellStyle name="계산 55 17 3" xfId="12679" xr:uid="{00000000-0005-0000-0000-0000E24C0000}"/>
    <cellStyle name="계산 55 2" xfId="12680" xr:uid="{00000000-0005-0000-0000-0000E34C0000}"/>
    <cellStyle name="계산 55 2 2" xfId="12681" xr:uid="{00000000-0005-0000-0000-0000E44C0000}"/>
    <cellStyle name="계산 55 2 3" xfId="12682" xr:uid="{00000000-0005-0000-0000-0000E54C0000}"/>
    <cellStyle name="계산 55 3" xfId="12683" xr:uid="{00000000-0005-0000-0000-0000E64C0000}"/>
    <cellStyle name="계산 55 3 2" xfId="12684" xr:uid="{00000000-0005-0000-0000-0000E74C0000}"/>
    <cellStyle name="계산 55 3 3" xfId="12685" xr:uid="{00000000-0005-0000-0000-0000E84C0000}"/>
    <cellStyle name="계산 55 4" xfId="12686" xr:uid="{00000000-0005-0000-0000-0000E94C0000}"/>
    <cellStyle name="계산 55 4 2" xfId="12687" xr:uid="{00000000-0005-0000-0000-0000EA4C0000}"/>
    <cellStyle name="계산 55 4 3" xfId="12688" xr:uid="{00000000-0005-0000-0000-0000EB4C0000}"/>
    <cellStyle name="계산 55 5" xfId="12689" xr:uid="{00000000-0005-0000-0000-0000EC4C0000}"/>
    <cellStyle name="계산 55 5 2" xfId="12690" xr:uid="{00000000-0005-0000-0000-0000ED4C0000}"/>
    <cellStyle name="계산 55 5 3" xfId="12691" xr:uid="{00000000-0005-0000-0000-0000EE4C0000}"/>
    <cellStyle name="계산 55 6" xfId="12692" xr:uid="{00000000-0005-0000-0000-0000EF4C0000}"/>
    <cellStyle name="계산 55 6 2" xfId="12693" xr:uid="{00000000-0005-0000-0000-0000F04C0000}"/>
    <cellStyle name="계산 55 6 3" xfId="12694" xr:uid="{00000000-0005-0000-0000-0000F14C0000}"/>
    <cellStyle name="계산 55 7" xfId="12695" xr:uid="{00000000-0005-0000-0000-0000F24C0000}"/>
    <cellStyle name="계산 55 7 2" xfId="12696" xr:uid="{00000000-0005-0000-0000-0000F34C0000}"/>
    <cellStyle name="계산 55 7 3" xfId="12697" xr:uid="{00000000-0005-0000-0000-0000F44C0000}"/>
    <cellStyle name="계산 55 8" xfId="12698" xr:uid="{00000000-0005-0000-0000-0000F54C0000}"/>
    <cellStyle name="계산 55 8 2" xfId="12699" xr:uid="{00000000-0005-0000-0000-0000F64C0000}"/>
    <cellStyle name="계산 55 8 3" xfId="12700" xr:uid="{00000000-0005-0000-0000-0000F74C0000}"/>
    <cellStyle name="계산 55 9" xfId="12701" xr:uid="{00000000-0005-0000-0000-0000F84C0000}"/>
    <cellStyle name="계산 55 9 2" xfId="12702" xr:uid="{00000000-0005-0000-0000-0000F94C0000}"/>
    <cellStyle name="계산 55 9 3" xfId="12703" xr:uid="{00000000-0005-0000-0000-0000FA4C0000}"/>
    <cellStyle name="계산 56" xfId="12704" xr:uid="{00000000-0005-0000-0000-0000FB4C0000}"/>
    <cellStyle name="계산 56 10" xfId="12705" xr:uid="{00000000-0005-0000-0000-0000FC4C0000}"/>
    <cellStyle name="계산 56 10 2" xfId="12706" xr:uid="{00000000-0005-0000-0000-0000FD4C0000}"/>
    <cellStyle name="계산 56 10 3" xfId="12707" xr:uid="{00000000-0005-0000-0000-0000FE4C0000}"/>
    <cellStyle name="계산 56 11" xfId="12708" xr:uid="{00000000-0005-0000-0000-0000FF4C0000}"/>
    <cellStyle name="계산 56 11 2" xfId="12709" xr:uid="{00000000-0005-0000-0000-0000004D0000}"/>
    <cellStyle name="계산 56 11 3" xfId="12710" xr:uid="{00000000-0005-0000-0000-0000014D0000}"/>
    <cellStyle name="계산 56 12" xfId="12711" xr:uid="{00000000-0005-0000-0000-0000024D0000}"/>
    <cellStyle name="계산 56 12 2" xfId="12712" xr:uid="{00000000-0005-0000-0000-0000034D0000}"/>
    <cellStyle name="계산 56 12 3" xfId="12713" xr:uid="{00000000-0005-0000-0000-0000044D0000}"/>
    <cellStyle name="계산 56 13" xfId="12714" xr:uid="{00000000-0005-0000-0000-0000054D0000}"/>
    <cellStyle name="계산 56 13 2" xfId="12715" xr:uid="{00000000-0005-0000-0000-0000064D0000}"/>
    <cellStyle name="계산 56 13 3" xfId="12716" xr:uid="{00000000-0005-0000-0000-0000074D0000}"/>
    <cellStyle name="계산 56 14" xfId="12717" xr:uid="{00000000-0005-0000-0000-0000084D0000}"/>
    <cellStyle name="계산 56 14 2" xfId="12718" xr:uid="{00000000-0005-0000-0000-0000094D0000}"/>
    <cellStyle name="계산 56 14 3" xfId="12719" xr:uid="{00000000-0005-0000-0000-00000A4D0000}"/>
    <cellStyle name="계산 56 15" xfId="12720" xr:uid="{00000000-0005-0000-0000-00000B4D0000}"/>
    <cellStyle name="계산 56 15 2" xfId="12721" xr:uid="{00000000-0005-0000-0000-00000C4D0000}"/>
    <cellStyle name="계산 56 15 3" xfId="12722" xr:uid="{00000000-0005-0000-0000-00000D4D0000}"/>
    <cellStyle name="계산 56 16" xfId="12723" xr:uid="{00000000-0005-0000-0000-00000E4D0000}"/>
    <cellStyle name="계산 56 16 2" xfId="12724" xr:uid="{00000000-0005-0000-0000-00000F4D0000}"/>
    <cellStyle name="계산 56 16 3" xfId="12725" xr:uid="{00000000-0005-0000-0000-0000104D0000}"/>
    <cellStyle name="계산 56 17" xfId="12726" xr:uid="{00000000-0005-0000-0000-0000114D0000}"/>
    <cellStyle name="계산 56 17 2" xfId="12727" xr:uid="{00000000-0005-0000-0000-0000124D0000}"/>
    <cellStyle name="계산 56 17 3" xfId="12728" xr:uid="{00000000-0005-0000-0000-0000134D0000}"/>
    <cellStyle name="계산 56 2" xfId="12729" xr:uid="{00000000-0005-0000-0000-0000144D0000}"/>
    <cellStyle name="계산 56 2 2" xfId="12730" xr:uid="{00000000-0005-0000-0000-0000154D0000}"/>
    <cellStyle name="계산 56 2 3" xfId="12731" xr:uid="{00000000-0005-0000-0000-0000164D0000}"/>
    <cellStyle name="계산 56 3" xfId="12732" xr:uid="{00000000-0005-0000-0000-0000174D0000}"/>
    <cellStyle name="계산 56 3 2" xfId="12733" xr:uid="{00000000-0005-0000-0000-0000184D0000}"/>
    <cellStyle name="계산 56 3 3" xfId="12734" xr:uid="{00000000-0005-0000-0000-0000194D0000}"/>
    <cellStyle name="계산 56 4" xfId="12735" xr:uid="{00000000-0005-0000-0000-00001A4D0000}"/>
    <cellStyle name="계산 56 4 2" xfId="12736" xr:uid="{00000000-0005-0000-0000-00001B4D0000}"/>
    <cellStyle name="계산 56 4 3" xfId="12737" xr:uid="{00000000-0005-0000-0000-00001C4D0000}"/>
    <cellStyle name="계산 56 5" xfId="12738" xr:uid="{00000000-0005-0000-0000-00001D4D0000}"/>
    <cellStyle name="계산 56 5 2" xfId="12739" xr:uid="{00000000-0005-0000-0000-00001E4D0000}"/>
    <cellStyle name="계산 56 5 3" xfId="12740" xr:uid="{00000000-0005-0000-0000-00001F4D0000}"/>
    <cellStyle name="계산 56 6" xfId="12741" xr:uid="{00000000-0005-0000-0000-0000204D0000}"/>
    <cellStyle name="계산 56 6 2" xfId="12742" xr:uid="{00000000-0005-0000-0000-0000214D0000}"/>
    <cellStyle name="계산 56 6 3" xfId="12743" xr:uid="{00000000-0005-0000-0000-0000224D0000}"/>
    <cellStyle name="계산 56 7" xfId="12744" xr:uid="{00000000-0005-0000-0000-0000234D0000}"/>
    <cellStyle name="계산 56 7 2" xfId="12745" xr:uid="{00000000-0005-0000-0000-0000244D0000}"/>
    <cellStyle name="계산 56 7 3" xfId="12746" xr:uid="{00000000-0005-0000-0000-0000254D0000}"/>
    <cellStyle name="계산 56 8" xfId="12747" xr:uid="{00000000-0005-0000-0000-0000264D0000}"/>
    <cellStyle name="계산 56 8 2" xfId="12748" xr:uid="{00000000-0005-0000-0000-0000274D0000}"/>
    <cellStyle name="계산 56 8 3" xfId="12749" xr:uid="{00000000-0005-0000-0000-0000284D0000}"/>
    <cellStyle name="계산 56 9" xfId="12750" xr:uid="{00000000-0005-0000-0000-0000294D0000}"/>
    <cellStyle name="계산 56 9 2" xfId="12751" xr:uid="{00000000-0005-0000-0000-00002A4D0000}"/>
    <cellStyle name="계산 56 9 3" xfId="12752" xr:uid="{00000000-0005-0000-0000-00002B4D0000}"/>
    <cellStyle name="계산 57" xfId="12753" xr:uid="{00000000-0005-0000-0000-00002C4D0000}"/>
    <cellStyle name="계산 57 10" xfId="12754" xr:uid="{00000000-0005-0000-0000-00002D4D0000}"/>
    <cellStyle name="계산 57 10 2" xfId="12755" xr:uid="{00000000-0005-0000-0000-00002E4D0000}"/>
    <cellStyle name="계산 57 10 3" xfId="12756" xr:uid="{00000000-0005-0000-0000-00002F4D0000}"/>
    <cellStyle name="계산 57 11" xfId="12757" xr:uid="{00000000-0005-0000-0000-0000304D0000}"/>
    <cellStyle name="계산 57 11 2" xfId="12758" xr:uid="{00000000-0005-0000-0000-0000314D0000}"/>
    <cellStyle name="계산 57 11 3" xfId="12759" xr:uid="{00000000-0005-0000-0000-0000324D0000}"/>
    <cellStyle name="계산 57 12" xfId="12760" xr:uid="{00000000-0005-0000-0000-0000334D0000}"/>
    <cellStyle name="계산 57 12 2" xfId="12761" xr:uid="{00000000-0005-0000-0000-0000344D0000}"/>
    <cellStyle name="계산 57 12 3" xfId="12762" xr:uid="{00000000-0005-0000-0000-0000354D0000}"/>
    <cellStyle name="계산 57 13" xfId="12763" xr:uid="{00000000-0005-0000-0000-0000364D0000}"/>
    <cellStyle name="계산 57 13 2" xfId="12764" xr:uid="{00000000-0005-0000-0000-0000374D0000}"/>
    <cellStyle name="계산 57 13 3" xfId="12765" xr:uid="{00000000-0005-0000-0000-0000384D0000}"/>
    <cellStyle name="계산 57 14" xfId="12766" xr:uid="{00000000-0005-0000-0000-0000394D0000}"/>
    <cellStyle name="계산 57 14 2" xfId="12767" xr:uid="{00000000-0005-0000-0000-00003A4D0000}"/>
    <cellStyle name="계산 57 14 3" xfId="12768" xr:uid="{00000000-0005-0000-0000-00003B4D0000}"/>
    <cellStyle name="계산 57 15" xfId="12769" xr:uid="{00000000-0005-0000-0000-00003C4D0000}"/>
    <cellStyle name="계산 57 15 2" xfId="12770" xr:uid="{00000000-0005-0000-0000-00003D4D0000}"/>
    <cellStyle name="계산 57 15 3" xfId="12771" xr:uid="{00000000-0005-0000-0000-00003E4D0000}"/>
    <cellStyle name="계산 57 16" xfId="12772" xr:uid="{00000000-0005-0000-0000-00003F4D0000}"/>
    <cellStyle name="계산 57 16 2" xfId="12773" xr:uid="{00000000-0005-0000-0000-0000404D0000}"/>
    <cellStyle name="계산 57 16 3" xfId="12774" xr:uid="{00000000-0005-0000-0000-0000414D0000}"/>
    <cellStyle name="계산 57 17" xfId="12775" xr:uid="{00000000-0005-0000-0000-0000424D0000}"/>
    <cellStyle name="계산 57 17 2" xfId="12776" xr:uid="{00000000-0005-0000-0000-0000434D0000}"/>
    <cellStyle name="계산 57 17 3" xfId="12777" xr:uid="{00000000-0005-0000-0000-0000444D0000}"/>
    <cellStyle name="계산 57 2" xfId="12778" xr:uid="{00000000-0005-0000-0000-0000454D0000}"/>
    <cellStyle name="계산 57 2 2" xfId="12779" xr:uid="{00000000-0005-0000-0000-0000464D0000}"/>
    <cellStyle name="계산 57 2 3" xfId="12780" xr:uid="{00000000-0005-0000-0000-0000474D0000}"/>
    <cellStyle name="계산 57 3" xfId="12781" xr:uid="{00000000-0005-0000-0000-0000484D0000}"/>
    <cellStyle name="계산 57 3 2" xfId="12782" xr:uid="{00000000-0005-0000-0000-0000494D0000}"/>
    <cellStyle name="계산 57 3 3" xfId="12783" xr:uid="{00000000-0005-0000-0000-00004A4D0000}"/>
    <cellStyle name="계산 57 4" xfId="12784" xr:uid="{00000000-0005-0000-0000-00004B4D0000}"/>
    <cellStyle name="계산 57 4 2" xfId="12785" xr:uid="{00000000-0005-0000-0000-00004C4D0000}"/>
    <cellStyle name="계산 57 4 3" xfId="12786" xr:uid="{00000000-0005-0000-0000-00004D4D0000}"/>
    <cellStyle name="계산 57 5" xfId="12787" xr:uid="{00000000-0005-0000-0000-00004E4D0000}"/>
    <cellStyle name="계산 57 5 2" xfId="12788" xr:uid="{00000000-0005-0000-0000-00004F4D0000}"/>
    <cellStyle name="계산 57 5 3" xfId="12789" xr:uid="{00000000-0005-0000-0000-0000504D0000}"/>
    <cellStyle name="계산 57 6" xfId="12790" xr:uid="{00000000-0005-0000-0000-0000514D0000}"/>
    <cellStyle name="계산 57 6 2" xfId="12791" xr:uid="{00000000-0005-0000-0000-0000524D0000}"/>
    <cellStyle name="계산 57 6 3" xfId="12792" xr:uid="{00000000-0005-0000-0000-0000534D0000}"/>
    <cellStyle name="계산 57 7" xfId="12793" xr:uid="{00000000-0005-0000-0000-0000544D0000}"/>
    <cellStyle name="계산 57 7 2" xfId="12794" xr:uid="{00000000-0005-0000-0000-0000554D0000}"/>
    <cellStyle name="계산 57 7 3" xfId="12795" xr:uid="{00000000-0005-0000-0000-0000564D0000}"/>
    <cellStyle name="계산 57 8" xfId="12796" xr:uid="{00000000-0005-0000-0000-0000574D0000}"/>
    <cellStyle name="계산 57 8 2" xfId="12797" xr:uid="{00000000-0005-0000-0000-0000584D0000}"/>
    <cellStyle name="계산 57 8 3" xfId="12798" xr:uid="{00000000-0005-0000-0000-0000594D0000}"/>
    <cellStyle name="계산 57 9" xfId="12799" xr:uid="{00000000-0005-0000-0000-00005A4D0000}"/>
    <cellStyle name="계산 57 9 2" xfId="12800" xr:uid="{00000000-0005-0000-0000-00005B4D0000}"/>
    <cellStyle name="계산 57 9 3" xfId="12801" xr:uid="{00000000-0005-0000-0000-00005C4D0000}"/>
    <cellStyle name="계산 58" xfId="12802" xr:uid="{00000000-0005-0000-0000-00005D4D0000}"/>
    <cellStyle name="계산 58 10" xfId="12803" xr:uid="{00000000-0005-0000-0000-00005E4D0000}"/>
    <cellStyle name="계산 58 10 2" xfId="12804" xr:uid="{00000000-0005-0000-0000-00005F4D0000}"/>
    <cellStyle name="계산 58 10 3" xfId="12805" xr:uid="{00000000-0005-0000-0000-0000604D0000}"/>
    <cellStyle name="계산 58 11" xfId="12806" xr:uid="{00000000-0005-0000-0000-0000614D0000}"/>
    <cellStyle name="계산 58 11 2" xfId="12807" xr:uid="{00000000-0005-0000-0000-0000624D0000}"/>
    <cellStyle name="계산 58 11 3" xfId="12808" xr:uid="{00000000-0005-0000-0000-0000634D0000}"/>
    <cellStyle name="계산 58 12" xfId="12809" xr:uid="{00000000-0005-0000-0000-0000644D0000}"/>
    <cellStyle name="계산 58 12 2" xfId="12810" xr:uid="{00000000-0005-0000-0000-0000654D0000}"/>
    <cellStyle name="계산 58 12 3" xfId="12811" xr:uid="{00000000-0005-0000-0000-0000664D0000}"/>
    <cellStyle name="계산 58 13" xfId="12812" xr:uid="{00000000-0005-0000-0000-0000674D0000}"/>
    <cellStyle name="계산 58 13 2" xfId="12813" xr:uid="{00000000-0005-0000-0000-0000684D0000}"/>
    <cellStyle name="계산 58 13 3" xfId="12814" xr:uid="{00000000-0005-0000-0000-0000694D0000}"/>
    <cellStyle name="계산 58 14" xfId="12815" xr:uid="{00000000-0005-0000-0000-00006A4D0000}"/>
    <cellStyle name="계산 58 14 2" xfId="12816" xr:uid="{00000000-0005-0000-0000-00006B4D0000}"/>
    <cellStyle name="계산 58 14 3" xfId="12817" xr:uid="{00000000-0005-0000-0000-00006C4D0000}"/>
    <cellStyle name="계산 58 15" xfId="12818" xr:uid="{00000000-0005-0000-0000-00006D4D0000}"/>
    <cellStyle name="계산 58 15 2" xfId="12819" xr:uid="{00000000-0005-0000-0000-00006E4D0000}"/>
    <cellStyle name="계산 58 15 3" xfId="12820" xr:uid="{00000000-0005-0000-0000-00006F4D0000}"/>
    <cellStyle name="계산 58 16" xfId="12821" xr:uid="{00000000-0005-0000-0000-0000704D0000}"/>
    <cellStyle name="계산 58 16 2" xfId="12822" xr:uid="{00000000-0005-0000-0000-0000714D0000}"/>
    <cellStyle name="계산 58 16 3" xfId="12823" xr:uid="{00000000-0005-0000-0000-0000724D0000}"/>
    <cellStyle name="계산 58 17" xfId="12824" xr:uid="{00000000-0005-0000-0000-0000734D0000}"/>
    <cellStyle name="계산 58 17 2" xfId="12825" xr:uid="{00000000-0005-0000-0000-0000744D0000}"/>
    <cellStyle name="계산 58 17 3" xfId="12826" xr:uid="{00000000-0005-0000-0000-0000754D0000}"/>
    <cellStyle name="계산 58 2" xfId="12827" xr:uid="{00000000-0005-0000-0000-0000764D0000}"/>
    <cellStyle name="계산 58 2 2" xfId="12828" xr:uid="{00000000-0005-0000-0000-0000774D0000}"/>
    <cellStyle name="계산 58 2 3" xfId="12829" xr:uid="{00000000-0005-0000-0000-0000784D0000}"/>
    <cellStyle name="계산 58 3" xfId="12830" xr:uid="{00000000-0005-0000-0000-0000794D0000}"/>
    <cellStyle name="계산 58 3 2" xfId="12831" xr:uid="{00000000-0005-0000-0000-00007A4D0000}"/>
    <cellStyle name="계산 58 3 3" xfId="12832" xr:uid="{00000000-0005-0000-0000-00007B4D0000}"/>
    <cellStyle name="계산 58 4" xfId="12833" xr:uid="{00000000-0005-0000-0000-00007C4D0000}"/>
    <cellStyle name="계산 58 4 2" xfId="12834" xr:uid="{00000000-0005-0000-0000-00007D4D0000}"/>
    <cellStyle name="계산 58 4 3" xfId="12835" xr:uid="{00000000-0005-0000-0000-00007E4D0000}"/>
    <cellStyle name="계산 58 5" xfId="12836" xr:uid="{00000000-0005-0000-0000-00007F4D0000}"/>
    <cellStyle name="계산 58 5 2" xfId="12837" xr:uid="{00000000-0005-0000-0000-0000804D0000}"/>
    <cellStyle name="계산 58 5 3" xfId="12838" xr:uid="{00000000-0005-0000-0000-0000814D0000}"/>
    <cellStyle name="계산 58 6" xfId="12839" xr:uid="{00000000-0005-0000-0000-0000824D0000}"/>
    <cellStyle name="계산 58 6 2" xfId="12840" xr:uid="{00000000-0005-0000-0000-0000834D0000}"/>
    <cellStyle name="계산 58 6 3" xfId="12841" xr:uid="{00000000-0005-0000-0000-0000844D0000}"/>
    <cellStyle name="계산 58 7" xfId="12842" xr:uid="{00000000-0005-0000-0000-0000854D0000}"/>
    <cellStyle name="계산 58 7 2" xfId="12843" xr:uid="{00000000-0005-0000-0000-0000864D0000}"/>
    <cellStyle name="계산 58 7 3" xfId="12844" xr:uid="{00000000-0005-0000-0000-0000874D0000}"/>
    <cellStyle name="계산 58 8" xfId="12845" xr:uid="{00000000-0005-0000-0000-0000884D0000}"/>
    <cellStyle name="계산 58 8 2" xfId="12846" xr:uid="{00000000-0005-0000-0000-0000894D0000}"/>
    <cellStyle name="계산 58 8 3" xfId="12847" xr:uid="{00000000-0005-0000-0000-00008A4D0000}"/>
    <cellStyle name="계산 58 9" xfId="12848" xr:uid="{00000000-0005-0000-0000-00008B4D0000}"/>
    <cellStyle name="계산 58 9 2" xfId="12849" xr:uid="{00000000-0005-0000-0000-00008C4D0000}"/>
    <cellStyle name="계산 58 9 3" xfId="12850" xr:uid="{00000000-0005-0000-0000-00008D4D0000}"/>
    <cellStyle name="계산 59" xfId="12851" xr:uid="{00000000-0005-0000-0000-00008E4D0000}"/>
    <cellStyle name="계산 59 10" xfId="12852" xr:uid="{00000000-0005-0000-0000-00008F4D0000}"/>
    <cellStyle name="계산 59 10 2" xfId="12853" xr:uid="{00000000-0005-0000-0000-0000904D0000}"/>
    <cellStyle name="계산 59 10 3" xfId="12854" xr:uid="{00000000-0005-0000-0000-0000914D0000}"/>
    <cellStyle name="계산 59 11" xfId="12855" xr:uid="{00000000-0005-0000-0000-0000924D0000}"/>
    <cellStyle name="계산 59 11 2" xfId="12856" xr:uid="{00000000-0005-0000-0000-0000934D0000}"/>
    <cellStyle name="계산 59 11 3" xfId="12857" xr:uid="{00000000-0005-0000-0000-0000944D0000}"/>
    <cellStyle name="계산 59 12" xfId="12858" xr:uid="{00000000-0005-0000-0000-0000954D0000}"/>
    <cellStyle name="계산 59 12 2" xfId="12859" xr:uid="{00000000-0005-0000-0000-0000964D0000}"/>
    <cellStyle name="계산 59 12 3" xfId="12860" xr:uid="{00000000-0005-0000-0000-0000974D0000}"/>
    <cellStyle name="계산 59 13" xfId="12861" xr:uid="{00000000-0005-0000-0000-0000984D0000}"/>
    <cellStyle name="계산 59 13 2" xfId="12862" xr:uid="{00000000-0005-0000-0000-0000994D0000}"/>
    <cellStyle name="계산 59 13 3" xfId="12863" xr:uid="{00000000-0005-0000-0000-00009A4D0000}"/>
    <cellStyle name="계산 59 14" xfId="12864" xr:uid="{00000000-0005-0000-0000-00009B4D0000}"/>
    <cellStyle name="계산 59 14 2" xfId="12865" xr:uid="{00000000-0005-0000-0000-00009C4D0000}"/>
    <cellStyle name="계산 59 14 3" xfId="12866" xr:uid="{00000000-0005-0000-0000-00009D4D0000}"/>
    <cellStyle name="계산 59 15" xfId="12867" xr:uid="{00000000-0005-0000-0000-00009E4D0000}"/>
    <cellStyle name="계산 59 15 2" xfId="12868" xr:uid="{00000000-0005-0000-0000-00009F4D0000}"/>
    <cellStyle name="계산 59 15 3" xfId="12869" xr:uid="{00000000-0005-0000-0000-0000A04D0000}"/>
    <cellStyle name="계산 59 16" xfId="12870" xr:uid="{00000000-0005-0000-0000-0000A14D0000}"/>
    <cellStyle name="계산 59 16 2" xfId="12871" xr:uid="{00000000-0005-0000-0000-0000A24D0000}"/>
    <cellStyle name="계산 59 16 3" xfId="12872" xr:uid="{00000000-0005-0000-0000-0000A34D0000}"/>
    <cellStyle name="계산 59 17" xfId="12873" xr:uid="{00000000-0005-0000-0000-0000A44D0000}"/>
    <cellStyle name="계산 59 17 2" xfId="12874" xr:uid="{00000000-0005-0000-0000-0000A54D0000}"/>
    <cellStyle name="계산 59 17 3" xfId="12875" xr:uid="{00000000-0005-0000-0000-0000A64D0000}"/>
    <cellStyle name="계산 59 2" xfId="12876" xr:uid="{00000000-0005-0000-0000-0000A74D0000}"/>
    <cellStyle name="계산 59 2 2" xfId="12877" xr:uid="{00000000-0005-0000-0000-0000A84D0000}"/>
    <cellStyle name="계산 59 2 3" xfId="12878" xr:uid="{00000000-0005-0000-0000-0000A94D0000}"/>
    <cellStyle name="계산 59 3" xfId="12879" xr:uid="{00000000-0005-0000-0000-0000AA4D0000}"/>
    <cellStyle name="계산 59 3 2" xfId="12880" xr:uid="{00000000-0005-0000-0000-0000AB4D0000}"/>
    <cellStyle name="계산 59 3 3" xfId="12881" xr:uid="{00000000-0005-0000-0000-0000AC4D0000}"/>
    <cellStyle name="계산 59 4" xfId="12882" xr:uid="{00000000-0005-0000-0000-0000AD4D0000}"/>
    <cellStyle name="계산 59 4 2" xfId="12883" xr:uid="{00000000-0005-0000-0000-0000AE4D0000}"/>
    <cellStyle name="계산 59 4 3" xfId="12884" xr:uid="{00000000-0005-0000-0000-0000AF4D0000}"/>
    <cellStyle name="계산 59 5" xfId="12885" xr:uid="{00000000-0005-0000-0000-0000B04D0000}"/>
    <cellStyle name="계산 59 5 2" xfId="12886" xr:uid="{00000000-0005-0000-0000-0000B14D0000}"/>
    <cellStyle name="계산 59 5 3" xfId="12887" xr:uid="{00000000-0005-0000-0000-0000B24D0000}"/>
    <cellStyle name="계산 59 6" xfId="12888" xr:uid="{00000000-0005-0000-0000-0000B34D0000}"/>
    <cellStyle name="계산 59 6 2" xfId="12889" xr:uid="{00000000-0005-0000-0000-0000B44D0000}"/>
    <cellStyle name="계산 59 6 3" xfId="12890" xr:uid="{00000000-0005-0000-0000-0000B54D0000}"/>
    <cellStyle name="계산 59 7" xfId="12891" xr:uid="{00000000-0005-0000-0000-0000B64D0000}"/>
    <cellStyle name="계산 59 7 2" xfId="12892" xr:uid="{00000000-0005-0000-0000-0000B74D0000}"/>
    <cellStyle name="계산 59 7 3" xfId="12893" xr:uid="{00000000-0005-0000-0000-0000B84D0000}"/>
    <cellStyle name="계산 59 8" xfId="12894" xr:uid="{00000000-0005-0000-0000-0000B94D0000}"/>
    <cellStyle name="계산 59 8 2" xfId="12895" xr:uid="{00000000-0005-0000-0000-0000BA4D0000}"/>
    <cellStyle name="계산 59 8 3" xfId="12896" xr:uid="{00000000-0005-0000-0000-0000BB4D0000}"/>
    <cellStyle name="계산 59 9" xfId="12897" xr:uid="{00000000-0005-0000-0000-0000BC4D0000}"/>
    <cellStyle name="계산 59 9 2" xfId="12898" xr:uid="{00000000-0005-0000-0000-0000BD4D0000}"/>
    <cellStyle name="계산 59 9 3" xfId="12899" xr:uid="{00000000-0005-0000-0000-0000BE4D0000}"/>
    <cellStyle name="계산 6" xfId="7933" xr:uid="{00000000-0005-0000-0000-0000BF4D0000}"/>
    <cellStyle name="계산 6 10" xfId="12900" xr:uid="{00000000-0005-0000-0000-0000C04D0000}"/>
    <cellStyle name="계산 6 10 2" xfId="12901" xr:uid="{00000000-0005-0000-0000-0000C14D0000}"/>
    <cellStyle name="계산 6 10 3" xfId="12902" xr:uid="{00000000-0005-0000-0000-0000C24D0000}"/>
    <cellStyle name="계산 6 11" xfId="12903" xr:uid="{00000000-0005-0000-0000-0000C34D0000}"/>
    <cellStyle name="계산 6 11 2" xfId="12904" xr:uid="{00000000-0005-0000-0000-0000C44D0000}"/>
    <cellStyle name="계산 6 11 3" xfId="12905" xr:uid="{00000000-0005-0000-0000-0000C54D0000}"/>
    <cellStyle name="계산 6 12" xfId="12906" xr:uid="{00000000-0005-0000-0000-0000C64D0000}"/>
    <cellStyle name="계산 6 12 2" xfId="12907" xr:uid="{00000000-0005-0000-0000-0000C74D0000}"/>
    <cellStyle name="계산 6 12 3" xfId="12908" xr:uid="{00000000-0005-0000-0000-0000C84D0000}"/>
    <cellStyle name="계산 6 13" xfId="12909" xr:uid="{00000000-0005-0000-0000-0000C94D0000}"/>
    <cellStyle name="계산 6 13 2" xfId="12910" xr:uid="{00000000-0005-0000-0000-0000CA4D0000}"/>
    <cellStyle name="계산 6 13 3" xfId="12911" xr:uid="{00000000-0005-0000-0000-0000CB4D0000}"/>
    <cellStyle name="계산 6 14" xfId="12912" xr:uid="{00000000-0005-0000-0000-0000CC4D0000}"/>
    <cellStyle name="계산 6 14 2" xfId="12913" xr:uid="{00000000-0005-0000-0000-0000CD4D0000}"/>
    <cellStyle name="계산 6 14 3" xfId="12914" xr:uid="{00000000-0005-0000-0000-0000CE4D0000}"/>
    <cellStyle name="계산 6 15" xfId="12915" xr:uid="{00000000-0005-0000-0000-0000CF4D0000}"/>
    <cellStyle name="계산 6 15 2" xfId="12916" xr:uid="{00000000-0005-0000-0000-0000D04D0000}"/>
    <cellStyle name="계산 6 15 3" xfId="12917" xr:uid="{00000000-0005-0000-0000-0000D14D0000}"/>
    <cellStyle name="계산 6 16" xfId="12918" xr:uid="{00000000-0005-0000-0000-0000D24D0000}"/>
    <cellStyle name="계산 6 16 2" xfId="12919" xr:uid="{00000000-0005-0000-0000-0000D34D0000}"/>
    <cellStyle name="계산 6 16 3" xfId="12920" xr:uid="{00000000-0005-0000-0000-0000D44D0000}"/>
    <cellStyle name="계산 6 17" xfId="12921" xr:uid="{00000000-0005-0000-0000-0000D54D0000}"/>
    <cellStyle name="계산 6 17 2" xfId="12922" xr:uid="{00000000-0005-0000-0000-0000D64D0000}"/>
    <cellStyle name="계산 6 17 3" xfId="12923" xr:uid="{00000000-0005-0000-0000-0000D74D0000}"/>
    <cellStyle name="계산 6 2" xfId="12924" xr:uid="{00000000-0005-0000-0000-0000D84D0000}"/>
    <cellStyle name="계산 6 2 2" xfId="12925" xr:uid="{00000000-0005-0000-0000-0000D94D0000}"/>
    <cellStyle name="계산 6 2 3" xfId="12926" xr:uid="{00000000-0005-0000-0000-0000DA4D0000}"/>
    <cellStyle name="계산 6 3" xfId="12927" xr:uid="{00000000-0005-0000-0000-0000DB4D0000}"/>
    <cellStyle name="계산 6 3 2" xfId="12928" xr:uid="{00000000-0005-0000-0000-0000DC4D0000}"/>
    <cellStyle name="계산 6 3 3" xfId="12929" xr:uid="{00000000-0005-0000-0000-0000DD4D0000}"/>
    <cellStyle name="계산 6 4" xfId="12930" xr:uid="{00000000-0005-0000-0000-0000DE4D0000}"/>
    <cellStyle name="계산 6 4 2" xfId="12931" xr:uid="{00000000-0005-0000-0000-0000DF4D0000}"/>
    <cellStyle name="계산 6 4 3" xfId="12932" xr:uid="{00000000-0005-0000-0000-0000E04D0000}"/>
    <cellStyle name="계산 6 5" xfId="12933" xr:uid="{00000000-0005-0000-0000-0000E14D0000}"/>
    <cellStyle name="계산 6 5 2" xfId="12934" xr:uid="{00000000-0005-0000-0000-0000E24D0000}"/>
    <cellStyle name="계산 6 5 3" xfId="12935" xr:uid="{00000000-0005-0000-0000-0000E34D0000}"/>
    <cellStyle name="계산 6 6" xfId="12936" xr:uid="{00000000-0005-0000-0000-0000E44D0000}"/>
    <cellStyle name="계산 6 6 2" xfId="12937" xr:uid="{00000000-0005-0000-0000-0000E54D0000}"/>
    <cellStyle name="계산 6 6 3" xfId="12938" xr:uid="{00000000-0005-0000-0000-0000E64D0000}"/>
    <cellStyle name="계산 6 7" xfId="12939" xr:uid="{00000000-0005-0000-0000-0000E74D0000}"/>
    <cellStyle name="계산 6 7 2" xfId="12940" xr:uid="{00000000-0005-0000-0000-0000E84D0000}"/>
    <cellStyle name="계산 6 7 3" xfId="12941" xr:uid="{00000000-0005-0000-0000-0000E94D0000}"/>
    <cellStyle name="계산 6 8" xfId="12942" xr:uid="{00000000-0005-0000-0000-0000EA4D0000}"/>
    <cellStyle name="계산 6 8 2" xfId="12943" xr:uid="{00000000-0005-0000-0000-0000EB4D0000}"/>
    <cellStyle name="계산 6 8 3" xfId="12944" xr:uid="{00000000-0005-0000-0000-0000EC4D0000}"/>
    <cellStyle name="계산 6 9" xfId="12945" xr:uid="{00000000-0005-0000-0000-0000ED4D0000}"/>
    <cellStyle name="계산 6 9 2" xfId="12946" xr:uid="{00000000-0005-0000-0000-0000EE4D0000}"/>
    <cellStyle name="계산 6 9 3" xfId="12947" xr:uid="{00000000-0005-0000-0000-0000EF4D0000}"/>
    <cellStyle name="계산 60" xfId="12948" xr:uid="{00000000-0005-0000-0000-0000F04D0000}"/>
    <cellStyle name="계산 60 10" xfId="12949" xr:uid="{00000000-0005-0000-0000-0000F14D0000}"/>
    <cellStyle name="계산 60 10 2" xfId="12950" xr:uid="{00000000-0005-0000-0000-0000F24D0000}"/>
    <cellStyle name="계산 60 10 3" xfId="12951" xr:uid="{00000000-0005-0000-0000-0000F34D0000}"/>
    <cellStyle name="계산 60 11" xfId="12952" xr:uid="{00000000-0005-0000-0000-0000F44D0000}"/>
    <cellStyle name="계산 60 11 2" xfId="12953" xr:uid="{00000000-0005-0000-0000-0000F54D0000}"/>
    <cellStyle name="계산 60 11 3" xfId="12954" xr:uid="{00000000-0005-0000-0000-0000F64D0000}"/>
    <cellStyle name="계산 60 12" xfId="12955" xr:uid="{00000000-0005-0000-0000-0000F74D0000}"/>
    <cellStyle name="계산 60 12 2" xfId="12956" xr:uid="{00000000-0005-0000-0000-0000F84D0000}"/>
    <cellStyle name="계산 60 12 3" xfId="12957" xr:uid="{00000000-0005-0000-0000-0000F94D0000}"/>
    <cellStyle name="계산 60 13" xfId="12958" xr:uid="{00000000-0005-0000-0000-0000FA4D0000}"/>
    <cellStyle name="계산 60 13 2" xfId="12959" xr:uid="{00000000-0005-0000-0000-0000FB4D0000}"/>
    <cellStyle name="계산 60 13 3" xfId="12960" xr:uid="{00000000-0005-0000-0000-0000FC4D0000}"/>
    <cellStyle name="계산 60 14" xfId="12961" xr:uid="{00000000-0005-0000-0000-0000FD4D0000}"/>
    <cellStyle name="계산 60 14 2" xfId="12962" xr:uid="{00000000-0005-0000-0000-0000FE4D0000}"/>
    <cellStyle name="계산 60 14 3" xfId="12963" xr:uid="{00000000-0005-0000-0000-0000FF4D0000}"/>
    <cellStyle name="계산 60 15" xfId="12964" xr:uid="{00000000-0005-0000-0000-0000004E0000}"/>
    <cellStyle name="계산 60 15 2" xfId="12965" xr:uid="{00000000-0005-0000-0000-0000014E0000}"/>
    <cellStyle name="계산 60 15 3" xfId="12966" xr:uid="{00000000-0005-0000-0000-0000024E0000}"/>
    <cellStyle name="계산 60 16" xfId="12967" xr:uid="{00000000-0005-0000-0000-0000034E0000}"/>
    <cellStyle name="계산 60 16 2" xfId="12968" xr:uid="{00000000-0005-0000-0000-0000044E0000}"/>
    <cellStyle name="계산 60 16 3" xfId="12969" xr:uid="{00000000-0005-0000-0000-0000054E0000}"/>
    <cellStyle name="계산 60 17" xfId="12970" xr:uid="{00000000-0005-0000-0000-0000064E0000}"/>
    <cellStyle name="계산 60 17 2" xfId="12971" xr:uid="{00000000-0005-0000-0000-0000074E0000}"/>
    <cellStyle name="계산 60 17 3" xfId="12972" xr:uid="{00000000-0005-0000-0000-0000084E0000}"/>
    <cellStyle name="계산 60 2" xfId="12973" xr:uid="{00000000-0005-0000-0000-0000094E0000}"/>
    <cellStyle name="계산 60 2 2" xfId="12974" xr:uid="{00000000-0005-0000-0000-00000A4E0000}"/>
    <cellStyle name="계산 60 2 3" xfId="12975" xr:uid="{00000000-0005-0000-0000-00000B4E0000}"/>
    <cellStyle name="계산 60 3" xfId="12976" xr:uid="{00000000-0005-0000-0000-00000C4E0000}"/>
    <cellStyle name="계산 60 3 2" xfId="12977" xr:uid="{00000000-0005-0000-0000-00000D4E0000}"/>
    <cellStyle name="계산 60 3 3" xfId="12978" xr:uid="{00000000-0005-0000-0000-00000E4E0000}"/>
    <cellStyle name="계산 60 4" xfId="12979" xr:uid="{00000000-0005-0000-0000-00000F4E0000}"/>
    <cellStyle name="계산 60 4 2" xfId="12980" xr:uid="{00000000-0005-0000-0000-0000104E0000}"/>
    <cellStyle name="계산 60 4 3" xfId="12981" xr:uid="{00000000-0005-0000-0000-0000114E0000}"/>
    <cellStyle name="계산 60 5" xfId="12982" xr:uid="{00000000-0005-0000-0000-0000124E0000}"/>
    <cellStyle name="계산 60 5 2" xfId="12983" xr:uid="{00000000-0005-0000-0000-0000134E0000}"/>
    <cellStyle name="계산 60 5 3" xfId="12984" xr:uid="{00000000-0005-0000-0000-0000144E0000}"/>
    <cellStyle name="계산 60 6" xfId="12985" xr:uid="{00000000-0005-0000-0000-0000154E0000}"/>
    <cellStyle name="계산 60 6 2" xfId="12986" xr:uid="{00000000-0005-0000-0000-0000164E0000}"/>
    <cellStyle name="계산 60 6 3" xfId="12987" xr:uid="{00000000-0005-0000-0000-0000174E0000}"/>
    <cellStyle name="계산 60 7" xfId="12988" xr:uid="{00000000-0005-0000-0000-0000184E0000}"/>
    <cellStyle name="계산 60 7 2" xfId="12989" xr:uid="{00000000-0005-0000-0000-0000194E0000}"/>
    <cellStyle name="계산 60 7 3" xfId="12990" xr:uid="{00000000-0005-0000-0000-00001A4E0000}"/>
    <cellStyle name="계산 60 8" xfId="12991" xr:uid="{00000000-0005-0000-0000-00001B4E0000}"/>
    <cellStyle name="계산 60 8 2" xfId="12992" xr:uid="{00000000-0005-0000-0000-00001C4E0000}"/>
    <cellStyle name="계산 60 8 3" xfId="12993" xr:uid="{00000000-0005-0000-0000-00001D4E0000}"/>
    <cellStyle name="계산 60 9" xfId="12994" xr:uid="{00000000-0005-0000-0000-00001E4E0000}"/>
    <cellStyle name="계산 60 9 2" xfId="12995" xr:uid="{00000000-0005-0000-0000-00001F4E0000}"/>
    <cellStyle name="계산 60 9 3" xfId="12996" xr:uid="{00000000-0005-0000-0000-0000204E0000}"/>
    <cellStyle name="계산 61" xfId="12997" xr:uid="{00000000-0005-0000-0000-0000214E0000}"/>
    <cellStyle name="계산 61 10" xfId="12998" xr:uid="{00000000-0005-0000-0000-0000224E0000}"/>
    <cellStyle name="계산 61 10 2" xfId="12999" xr:uid="{00000000-0005-0000-0000-0000234E0000}"/>
    <cellStyle name="계산 61 10 3" xfId="13000" xr:uid="{00000000-0005-0000-0000-0000244E0000}"/>
    <cellStyle name="계산 61 11" xfId="13001" xr:uid="{00000000-0005-0000-0000-0000254E0000}"/>
    <cellStyle name="계산 61 11 2" xfId="13002" xr:uid="{00000000-0005-0000-0000-0000264E0000}"/>
    <cellStyle name="계산 61 11 3" xfId="13003" xr:uid="{00000000-0005-0000-0000-0000274E0000}"/>
    <cellStyle name="계산 61 12" xfId="13004" xr:uid="{00000000-0005-0000-0000-0000284E0000}"/>
    <cellStyle name="계산 61 12 2" xfId="13005" xr:uid="{00000000-0005-0000-0000-0000294E0000}"/>
    <cellStyle name="계산 61 12 3" xfId="13006" xr:uid="{00000000-0005-0000-0000-00002A4E0000}"/>
    <cellStyle name="계산 61 13" xfId="13007" xr:uid="{00000000-0005-0000-0000-00002B4E0000}"/>
    <cellStyle name="계산 61 13 2" xfId="13008" xr:uid="{00000000-0005-0000-0000-00002C4E0000}"/>
    <cellStyle name="계산 61 13 3" xfId="13009" xr:uid="{00000000-0005-0000-0000-00002D4E0000}"/>
    <cellStyle name="계산 61 14" xfId="13010" xr:uid="{00000000-0005-0000-0000-00002E4E0000}"/>
    <cellStyle name="계산 61 14 2" xfId="13011" xr:uid="{00000000-0005-0000-0000-00002F4E0000}"/>
    <cellStyle name="계산 61 14 3" xfId="13012" xr:uid="{00000000-0005-0000-0000-0000304E0000}"/>
    <cellStyle name="계산 61 15" xfId="13013" xr:uid="{00000000-0005-0000-0000-0000314E0000}"/>
    <cellStyle name="계산 61 15 2" xfId="13014" xr:uid="{00000000-0005-0000-0000-0000324E0000}"/>
    <cellStyle name="계산 61 15 3" xfId="13015" xr:uid="{00000000-0005-0000-0000-0000334E0000}"/>
    <cellStyle name="계산 61 16" xfId="13016" xr:uid="{00000000-0005-0000-0000-0000344E0000}"/>
    <cellStyle name="계산 61 16 2" xfId="13017" xr:uid="{00000000-0005-0000-0000-0000354E0000}"/>
    <cellStyle name="계산 61 16 3" xfId="13018" xr:uid="{00000000-0005-0000-0000-0000364E0000}"/>
    <cellStyle name="계산 61 17" xfId="13019" xr:uid="{00000000-0005-0000-0000-0000374E0000}"/>
    <cellStyle name="계산 61 17 2" xfId="13020" xr:uid="{00000000-0005-0000-0000-0000384E0000}"/>
    <cellStyle name="계산 61 17 3" xfId="13021" xr:uid="{00000000-0005-0000-0000-0000394E0000}"/>
    <cellStyle name="계산 61 2" xfId="13022" xr:uid="{00000000-0005-0000-0000-00003A4E0000}"/>
    <cellStyle name="계산 61 2 2" xfId="13023" xr:uid="{00000000-0005-0000-0000-00003B4E0000}"/>
    <cellStyle name="계산 61 2 3" xfId="13024" xr:uid="{00000000-0005-0000-0000-00003C4E0000}"/>
    <cellStyle name="계산 61 3" xfId="13025" xr:uid="{00000000-0005-0000-0000-00003D4E0000}"/>
    <cellStyle name="계산 61 3 2" xfId="13026" xr:uid="{00000000-0005-0000-0000-00003E4E0000}"/>
    <cellStyle name="계산 61 3 3" xfId="13027" xr:uid="{00000000-0005-0000-0000-00003F4E0000}"/>
    <cellStyle name="계산 61 4" xfId="13028" xr:uid="{00000000-0005-0000-0000-0000404E0000}"/>
    <cellStyle name="계산 61 4 2" xfId="13029" xr:uid="{00000000-0005-0000-0000-0000414E0000}"/>
    <cellStyle name="계산 61 4 3" xfId="13030" xr:uid="{00000000-0005-0000-0000-0000424E0000}"/>
    <cellStyle name="계산 61 5" xfId="13031" xr:uid="{00000000-0005-0000-0000-0000434E0000}"/>
    <cellStyle name="계산 61 5 2" xfId="13032" xr:uid="{00000000-0005-0000-0000-0000444E0000}"/>
    <cellStyle name="계산 61 5 3" xfId="13033" xr:uid="{00000000-0005-0000-0000-0000454E0000}"/>
    <cellStyle name="계산 61 6" xfId="13034" xr:uid="{00000000-0005-0000-0000-0000464E0000}"/>
    <cellStyle name="계산 61 6 2" xfId="13035" xr:uid="{00000000-0005-0000-0000-0000474E0000}"/>
    <cellStyle name="계산 61 6 3" xfId="13036" xr:uid="{00000000-0005-0000-0000-0000484E0000}"/>
    <cellStyle name="계산 61 7" xfId="13037" xr:uid="{00000000-0005-0000-0000-0000494E0000}"/>
    <cellStyle name="계산 61 7 2" xfId="13038" xr:uid="{00000000-0005-0000-0000-00004A4E0000}"/>
    <cellStyle name="계산 61 7 3" xfId="13039" xr:uid="{00000000-0005-0000-0000-00004B4E0000}"/>
    <cellStyle name="계산 61 8" xfId="13040" xr:uid="{00000000-0005-0000-0000-00004C4E0000}"/>
    <cellStyle name="계산 61 8 2" xfId="13041" xr:uid="{00000000-0005-0000-0000-00004D4E0000}"/>
    <cellStyle name="계산 61 8 3" xfId="13042" xr:uid="{00000000-0005-0000-0000-00004E4E0000}"/>
    <cellStyle name="계산 61 9" xfId="13043" xr:uid="{00000000-0005-0000-0000-00004F4E0000}"/>
    <cellStyle name="계산 61 9 2" xfId="13044" xr:uid="{00000000-0005-0000-0000-0000504E0000}"/>
    <cellStyle name="계산 61 9 3" xfId="13045" xr:uid="{00000000-0005-0000-0000-0000514E0000}"/>
    <cellStyle name="계산 62" xfId="13046" xr:uid="{00000000-0005-0000-0000-0000524E0000}"/>
    <cellStyle name="계산 62 10" xfId="13047" xr:uid="{00000000-0005-0000-0000-0000534E0000}"/>
    <cellStyle name="계산 62 10 2" xfId="13048" xr:uid="{00000000-0005-0000-0000-0000544E0000}"/>
    <cellStyle name="계산 62 10 3" xfId="13049" xr:uid="{00000000-0005-0000-0000-0000554E0000}"/>
    <cellStyle name="계산 62 11" xfId="13050" xr:uid="{00000000-0005-0000-0000-0000564E0000}"/>
    <cellStyle name="계산 62 11 2" xfId="13051" xr:uid="{00000000-0005-0000-0000-0000574E0000}"/>
    <cellStyle name="계산 62 11 3" xfId="13052" xr:uid="{00000000-0005-0000-0000-0000584E0000}"/>
    <cellStyle name="계산 62 12" xfId="13053" xr:uid="{00000000-0005-0000-0000-0000594E0000}"/>
    <cellStyle name="계산 62 12 2" xfId="13054" xr:uid="{00000000-0005-0000-0000-00005A4E0000}"/>
    <cellStyle name="계산 62 12 3" xfId="13055" xr:uid="{00000000-0005-0000-0000-00005B4E0000}"/>
    <cellStyle name="계산 62 13" xfId="13056" xr:uid="{00000000-0005-0000-0000-00005C4E0000}"/>
    <cellStyle name="계산 62 13 2" xfId="13057" xr:uid="{00000000-0005-0000-0000-00005D4E0000}"/>
    <cellStyle name="계산 62 13 3" xfId="13058" xr:uid="{00000000-0005-0000-0000-00005E4E0000}"/>
    <cellStyle name="계산 62 14" xfId="13059" xr:uid="{00000000-0005-0000-0000-00005F4E0000}"/>
    <cellStyle name="계산 62 14 2" xfId="13060" xr:uid="{00000000-0005-0000-0000-0000604E0000}"/>
    <cellStyle name="계산 62 14 3" xfId="13061" xr:uid="{00000000-0005-0000-0000-0000614E0000}"/>
    <cellStyle name="계산 62 15" xfId="13062" xr:uid="{00000000-0005-0000-0000-0000624E0000}"/>
    <cellStyle name="계산 62 15 2" xfId="13063" xr:uid="{00000000-0005-0000-0000-0000634E0000}"/>
    <cellStyle name="계산 62 15 3" xfId="13064" xr:uid="{00000000-0005-0000-0000-0000644E0000}"/>
    <cellStyle name="계산 62 16" xfId="13065" xr:uid="{00000000-0005-0000-0000-0000654E0000}"/>
    <cellStyle name="계산 62 16 2" xfId="13066" xr:uid="{00000000-0005-0000-0000-0000664E0000}"/>
    <cellStyle name="계산 62 16 3" xfId="13067" xr:uid="{00000000-0005-0000-0000-0000674E0000}"/>
    <cellStyle name="계산 62 17" xfId="13068" xr:uid="{00000000-0005-0000-0000-0000684E0000}"/>
    <cellStyle name="계산 62 17 2" xfId="13069" xr:uid="{00000000-0005-0000-0000-0000694E0000}"/>
    <cellStyle name="계산 62 17 3" xfId="13070" xr:uid="{00000000-0005-0000-0000-00006A4E0000}"/>
    <cellStyle name="계산 62 2" xfId="13071" xr:uid="{00000000-0005-0000-0000-00006B4E0000}"/>
    <cellStyle name="계산 62 2 2" xfId="13072" xr:uid="{00000000-0005-0000-0000-00006C4E0000}"/>
    <cellStyle name="계산 62 2 3" xfId="13073" xr:uid="{00000000-0005-0000-0000-00006D4E0000}"/>
    <cellStyle name="계산 62 3" xfId="13074" xr:uid="{00000000-0005-0000-0000-00006E4E0000}"/>
    <cellStyle name="계산 62 3 2" xfId="13075" xr:uid="{00000000-0005-0000-0000-00006F4E0000}"/>
    <cellStyle name="계산 62 3 3" xfId="13076" xr:uid="{00000000-0005-0000-0000-0000704E0000}"/>
    <cellStyle name="계산 62 4" xfId="13077" xr:uid="{00000000-0005-0000-0000-0000714E0000}"/>
    <cellStyle name="계산 62 4 2" xfId="13078" xr:uid="{00000000-0005-0000-0000-0000724E0000}"/>
    <cellStyle name="계산 62 4 3" xfId="13079" xr:uid="{00000000-0005-0000-0000-0000734E0000}"/>
    <cellStyle name="계산 62 5" xfId="13080" xr:uid="{00000000-0005-0000-0000-0000744E0000}"/>
    <cellStyle name="계산 62 5 2" xfId="13081" xr:uid="{00000000-0005-0000-0000-0000754E0000}"/>
    <cellStyle name="계산 62 5 3" xfId="13082" xr:uid="{00000000-0005-0000-0000-0000764E0000}"/>
    <cellStyle name="계산 62 6" xfId="13083" xr:uid="{00000000-0005-0000-0000-0000774E0000}"/>
    <cellStyle name="계산 62 6 2" xfId="13084" xr:uid="{00000000-0005-0000-0000-0000784E0000}"/>
    <cellStyle name="계산 62 6 3" xfId="13085" xr:uid="{00000000-0005-0000-0000-0000794E0000}"/>
    <cellStyle name="계산 62 7" xfId="13086" xr:uid="{00000000-0005-0000-0000-00007A4E0000}"/>
    <cellStyle name="계산 62 7 2" xfId="13087" xr:uid="{00000000-0005-0000-0000-00007B4E0000}"/>
    <cellStyle name="계산 62 7 3" xfId="13088" xr:uid="{00000000-0005-0000-0000-00007C4E0000}"/>
    <cellStyle name="계산 62 8" xfId="13089" xr:uid="{00000000-0005-0000-0000-00007D4E0000}"/>
    <cellStyle name="계산 62 8 2" xfId="13090" xr:uid="{00000000-0005-0000-0000-00007E4E0000}"/>
    <cellStyle name="계산 62 8 3" xfId="13091" xr:uid="{00000000-0005-0000-0000-00007F4E0000}"/>
    <cellStyle name="계산 62 9" xfId="13092" xr:uid="{00000000-0005-0000-0000-0000804E0000}"/>
    <cellStyle name="계산 62 9 2" xfId="13093" xr:uid="{00000000-0005-0000-0000-0000814E0000}"/>
    <cellStyle name="계산 62 9 3" xfId="13094" xr:uid="{00000000-0005-0000-0000-0000824E0000}"/>
    <cellStyle name="계산 63" xfId="13095" xr:uid="{00000000-0005-0000-0000-0000834E0000}"/>
    <cellStyle name="계산 7" xfId="7934" xr:uid="{00000000-0005-0000-0000-0000844E0000}"/>
    <cellStyle name="계산 7 10" xfId="13096" xr:uid="{00000000-0005-0000-0000-0000854E0000}"/>
    <cellStyle name="계산 7 10 2" xfId="13097" xr:uid="{00000000-0005-0000-0000-0000864E0000}"/>
    <cellStyle name="계산 7 10 3" xfId="13098" xr:uid="{00000000-0005-0000-0000-0000874E0000}"/>
    <cellStyle name="계산 7 11" xfId="13099" xr:uid="{00000000-0005-0000-0000-0000884E0000}"/>
    <cellStyle name="계산 7 11 2" xfId="13100" xr:uid="{00000000-0005-0000-0000-0000894E0000}"/>
    <cellStyle name="계산 7 11 3" xfId="13101" xr:uid="{00000000-0005-0000-0000-00008A4E0000}"/>
    <cellStyle name="계산 7 12" xfId="13102" xr:uid="{00000000-0005-0000-0000-00008B4E0000}"/>
    <cellStyle name="계산 7 12 2" xfId="13103" xr:uid="{00000000-0005-0000-0000-00008C4E0000}"/>
    <cellStyle name="계산 7 12 3" xfId="13104" xr:uid="{00000000-0005-0000-0000-00008D4E0000}"/>
    <cellStyle name="계산 7 13" xfId="13105" xr:uid="{00000000-0005-0000-0000-00008E4E0000}"/>
    <cellStyle name="계산 7 13 2" xfId="13106" xr:uid="{00000000-0005-0000-0000-00008F4E0000}"/>
    <cellStyle name="계산 7 13 3" xfId="13107" xr:uid="{00000000-0005-0000-0000-0000904E0000}"/>
    <cellStyle name="계산 7 14" xfId="13108" xr:uid="{00000000-0005-0000-0000-0000914E0000}"/>
    <cellStyle name="계산 7 14 2" xfId="13109" xr:uid="{00000000-0005-0000-0000-0000924E0000}"/>
    <cellStyle name="계산 7 14 3" xfId="13110" xr:uid="{00000000-0005-0000-0000-0000934E0000}"/>
    <cellStyle name="계산 7 15" xfId="13111" xr:uid="{00000000-0005-0000-0000-0000944E0000}"/>
    <cellStyle name="계산 7 15 2" xfId="13112" xr:uid="{00000000-0005-0000-0000-0000954E0000}"/>
    <cellStyle name="계산 7 15 3" xfId="13113" xr:uid="{00000000-0005-0000-0000-0000964E0000}"/>
    <cellStyle name="계산 7 16" xfId="13114" xr:uid="{00000000-0005-0000-0000-0000974E0000}"/>
    <cellStyle name="계산 7 16 2" xfId="13115" xr:uid="{00000000-0005-0000-0000-0000984E0000}"/>
    <cellStyle name="계산 7 16 3" xfId="13116" xr:uid="{00000000-0005-0000-0000-0000994E0000}"/>
    <cellStyle name="계산 7 17" xfId="13117" xr:uid="{00000000-0005-0000-0000-00009A4E0000}"/>
    <cellStyle name="계산 7 17 2" xfId="13118" xr:uid="{00000000-0005-0000-0000-00009B4E0000}"/>
    <cellStyle name="계산 7 17 3" xfId="13119" xr:uid="{00000000-0005-0000-0000-00009C4E0000}"/>
    <cellStyle name="계산 7 2" xfId="13120" xr:uid="{00000000-0005-0000-0000-00009D4E0000}"/>
    <cellStyle name="계산 7 2 2" xfId="13121" xr:uid="{00000000-0005-0000-0000-00009E4E0000}"/>
    <cellStyle name="계산 7 2 3" xfId="13122" xr:uid="{00000000-0005-0000-0000-00009F4E0000}"/>
    <cellStyle name="계산 7 3" xfId="13123" xr:uid="{00000000-0005-0000-0000-0000A04E0000}"/>
    <cellStyle name="계산 7 3 2" xfId="13124" xr:uid="{00000000-0005-0000-0000-0000A14E0000}"/>
    <cellStyle name="계산 7 3 3" xfId="13125" xr:uid="{00000000-0005-0000-0000-0000A24E0000}"/>
    <cellStyle name="계산 7 4" xfId="13126" xr:uid="{00000000-0005-0000-0000-0000A34E0000}"/>
    <cellStyle name="계산 7 4 2" xfId="13127" xr:uid="{00000000-0005-0000-0000-0000A44E0000}"/>
    <cellStyle name="계산 7 4 3" xfId="13128" xr:uid="{00000000-0005-0000-0000-0000A54E0000}"/>
    <cellStyle name="계산 7 5" xfId="13129" xr:uid="{00000000-0005-0000-0000-0000A64E0000}"/>
    <cellStyle name="계산 7 5 2" xfId="13130" xr:uid="{00000000-0005-0000-0000-0000A74E0000}"/>
    <cellStyle name="계산 7 5 3" xfId="13131" xr:uid="{00000000-0005-0000-0000-0000A84E0000}"/>
    <cellStyle name="계산 7 6" xfId="13132" xr:uid="{00000000-0005-0000-0000-0000A94E0000}"/>
    <cellStyle name="계산 7 6 2" xfId="13133" xr:uid="{00000000-0005-0000-0000-0000AA4E0000}"/>
    <cellStyle name="계산 7 6 3" xfId="13134" xr:uid="{00000000-0005-0000-0000-0000AB4E0000}"/>
    <cellStyle name="계산 7 7" xfId="13135" xr:uid="{00000000-0005-0000-0000-0000AC4E0000}"/>
    <cellStyle name="계산 7 7 2" xfId="13136" xr:uid="{00000000-0005-0000-0000-0000AD4E0000}"/>
    <cellStyle name="계산 7 7 3" xfId="13137" xr:uid="{00000000-0005-0000-0000-0000AE4E0000}"/>
    <cellStyle name="계산 7 8" xfId="13138" xr:uid="{00000000-0005-0000-0000-0000AF4E0000}"/>
    <cellStyle name="계산 7 8 2" xfId="13139" xr:uid="{00000000-0005-0000-0000-0000B04E0000}"/>
    <cellStyle name="계산 7 8 3" xfId="13140" xr:uid="{00000000-0005-0000-0000-0000B14E0000}"/>
    <cellStyle name="계산 7 9" xfId="13141" xr:uid="{00000000-0005-0000-0000-0000B24E0000}"/>
    <cellStyle name="계산 7 9 2" xfId="13142" xr:uid="{00000000-0005-0000-0000-0000B34E0000}"/>
    <cellStyle name="계산 7 9 3" xfId="13143" xr:uid="{00000000-0005-0000-0000-0000B44E0000}"/>
    <cellStyle name="계산 8" xfId="7935" xr:uid="{00000000-0005-0000-0000-0000B54E0000}"/>
    <cellStyle name="계산 8 10" xfId="13144" xr:uid="{00000000-0005-0000-0000-0000B64E0000}"/>
    <cellStyle name="계산 8 10 2" xfId="13145" xr:uid="{00000000-0005-0000-0000-0000B74E0000}"/>
    <cellStyle name="계산 8 10 3" xfId="13146" xr:uid="{00000000-0005-0000-0000-0000B84E0000}"/>
    <cellStyle name="계산 8 11" xfId="13147" xr:uid="{00000000-0005-0000-0000-0000B94E0000}"/>
    <cellStyle name="계산 8 11 2" xfId="13148" xr:uid="{00000000-0005-0000-0000-0000BA4E0000}"/>
    <cellStyle name="계산 8 11 3" xfId="13149" xr:uid="{00000000-0005-0000-0000-0000BB4E0000}"/>
    <cellStyle name="계산 8 12" xfId="13150" xr:uid="{00000000-0005-0000-0000-0000BC4E0000}"/>
    <cellStyle name="계산 8 12 2" xfId="13151" xr:uid="{00000000-0005-0000-0000-0000BD4E0000}"/>
    <cellStyle name="계산 8 12 3" xfId="13152" xr:uid="{00000000-0005-0000-0000-0000BE4E0000}"/>
    <cellStyle name="계산 8 13" xfId="13153" xr:uid="{00000000-0005-0000-0000-0000BF4E0000}"/>
    <cellStyle name="계산 8 13 2" xfId="13154" xr:uid="{00000000-0005-0000-0000-0000C04E0000}"/>
    <cellStyle name="계산 8 13 3" xfId="13155" xr:uid="{00000000-0005-0000-0000-0000C14E0000}"/>
    <cellStyle name="계산 8 14" xfId="13156" xr:uid="{00000000-0005-0000-0000-0000C24E0000}"/>
    <cellStyle name="계산 8 14 2" xfId="13157" xr:uid="{00000000-0005-0000-0000-0000C34E0000}"/>
    <cellStyle name="계산 8 14 3" xfId="13158" xr:uid="{00000000-0005-0000-0000-0000C44E0000}"/>
    <cellStyle name="계산 8 15" xfId="13159" xr:uid="{00000000-0005-0000-0000-0000C54E0000}"/>
    <cellStyle name="계산 8 15 2" xfId="13160" xr:uid="{00000000-0005-0000-0000-0000C64E0000}"/>
    <cellStyle name="계산 8 15 3" xfId="13161" xr:uid="{00000000-0005-0000-0000-0000C74E0000}"/>
    <cellStyle name="계산 8 16" xfId="13162" xr:uid="{00000000-0005-0000-0000-0000C84E0000}"/>
    <cellStyle name="계산 8 16 2" xfId="13163" xr:uid="{00000000-0005-0000-0000-0000C94E0000}"/>
    <cellStyle name="계산 8 16 3" xfId="13164" xr:uid="{00000000-0005-0000-0000-0000CA4E0000}"/>
    <cellStyle name="계산 8 17" xfId="13165" xr:uid="{00000000-0005-0000-0000-0000CB4E0000}"/>
    <cellStyle name="계산 8 17 2" xfId="13166" xr:uid="{00000000-0005-0000-0000-0000CC4E0000}"/>
    <cellStyle name="계산 8 17 3" xfId="13167" xr:uid="{00000000-0005-0000-0000-0000CD4E0000}"/>
    <cellStyle name="계산 8 2" xfId="13168" xr:uid="{00000000-0005-0000-0000-0000CE4E0000}"/>
    <cellStyle name="계산 8 2 2" xfId="13169" xr:uid="{00000000-0005-0000-0000-0000CF4E0000}"/>
    <cellStyle name="계산 8 2 3" xfId="13170" xr:uid="{00000000-0005-0000-0000-0000D04E0000}"/>
    <cellStyle name="계산 8 3" xfId="13171" xr:uid="{00000000-0005-0000-0000-0000D14E0000}"/>
    <cellStyle name="계산 8 3 2" xfId="13172" xr:uid="{00000000-0005-0000-0000-0000D24E0000}"/>
    <cellStyle name="계산 8 3 3" xfId="13173" xr:uid="{00000000-0005-0000-0000-0000D34E0000}"/>
    <cellStyle name="계산 8 4" xfId="13174" xr:uid="{00000000-0005-0000-0000-0000D44E0000}"/>
    <cellStyle name="계산 8 4 2" xfId="13175" xr:uid="{00000000-0005-0000-0000-0000D54E0000}"/>
    <cellStyle name="계산 8 4 3" xfId="13176" xr:uid="{00000000-0005-0000-0000-0000D64E0000}"/>
    <cellStyle name="계산 8 5" xfId="13177" xr:uid="{00000000-0005-0000-0000-0000D74E0000}"/>
    <cellStyle name="계산 8 5 2" xfId="13178" xr:uid="{00000000-0005-0000-0000-0000D84E0000}"/>
    <cellStyle name="계산 8 5 3" xfId="13179" xr:uid="{00000000-0005-0000-0000-0000D94E0000}"/>
    <cellStyle name="계산 8 6" xfId="13180" xr:uid="{00000000-0005-0000-0000-0000DA4E0000}"/>
    <cellStyle name="계산 8 6 2" xfId="13181" xr:uid="{00000000-0005-0000-0000-0000DB4E0000}"/>
    <cellStyle name="계산 8 6 3" xfId="13182" xr:uid="{00000000-0005-0000-0000-0000DC4E0000}"/>
    <cellStyle name="계산 8 7" xfId="13183" xr:uid="{00000000-0005-0000-0000-0000DD4E0000}"/>
    <cellStyle name="계산 8 7 2" xfId="13184" xr:uid="{00000000-0005-0000-0000-0000DE4E0000}"/>
    <cellStyle name="계산 8 7 3" xfId="13185" xr:uid="{00000000-0005-0000-0000-0000DF4E0000}"/>
    <cellStyle name="계산 8 8" xfId="13186" xr:uid="{00000000-0005-0000-0000-0000E04E0000}"/>
    <cellStyle name="계산 8 8 2" xfId="13187" xr:uid="{00000000-0005-0000-0000-0000E14E0000}"/>
    <cellStyle name="계산 8 8 3" xfId="13188" xr:uid="{00000000-0005-0000-0000-0000E24E0000}"/>
    <cellStyle name="계산 8 9" xfId="13189" xr:uid="{00000000-0005-0000-0000-0000E34E0000}"/>
    <cellStyle name="계산 8 9 2" xfId="13190" xr:uid="{00000000-0005-0000-0000-0000E44E0000}"/>
    <cellStyle name="계산 8 9 3" xfId="13191" xr:uid="{00000000-0005-0000-0000-0000E54E0000}"/>
    <cellStyle name="계산 9" xfId="7936" xr:uid="{00000000-0005-0000-0000-0000E64E0000}"/>
    <cellStyle name="계산 9 10" xfId="13192" xr:uid="{00000000-0005-0000-0000-0000E74E0000}"/>
    <cellStyle name="계산 9 10 2" xfId="13193" xr:uid="{00000000-0005-0000-0000-0000E84E0000}"/>
    <cellStyle name="계산 9 10 3" xfId="13194" xr:uid="{00000000-0005-0000-0000-0000E94E0000}"/>
    <cellStyle name="계산 9 11" xfId="13195" xr:uid="{00000000-0005-0000-0000-0000EA4E0000}"/>
    <cellStyle name="계산 9 11 2" xfId="13196" xr:uid="{00000000-0005-0000-0000-0000EB4E0000}"/>
    <cellStyle name="계산 9 11 3" xfId="13197" xr:uid="{00000000-0005-0000-0000-0000EC4E0000}"/>
    <cellStyle name="계산 9 12" xfId="13198" xr:uid="{00000000-0005-0000-0000-0000ED4E0000}"/>
    <cellStyle name="계산 9 12 2" xfId="13199" xr:uid="{00000000-0005-0000-0000-0000EE4E0000}"/>
    <cellStyle name="계산 9 12 3" xfId="13200" xr:uid="{00000000-0005-0000-0000-0000EF4E0000}"/>
    <cellStyle name="계산 9 13" xfId="13201" xr:uid="{00000000-0005-0000-0000-0000F04E0000}"/>
    <cellStyle name="계산 9 13 2" xfId="13202" xr:uid="{00000000-0005-0000-0000-0000F14E0000}"/>
    <cellStyle name="계산 9 13 3" xfId="13203" xr:uid="{00000000-0005-0000-0000-0000F24E0000}"/>
    <cellStyle name="계산 9 14" xfId="13204" xr:uid="{00000000-0005-0000-0000-0000F34E0000}"/>
    <cellStyle name="계산 9 14 2" xfId="13205" xr:uid="{00000000-0005-0000-0000-0000F44E0000}"/>
    <cellStyle name="계산 9 14 3" xfId="13206" xr:uid="{00000000-0005-0000-0000-0000F54E0000}"/>
    <cellStyle name="계산 9 15" xfId="13207" xr:uid="{00000000-0005-0000-0000-0000F64E0000}"/>
    <cellStyle name="계산 9 15 2" xfId="13208" xr:uid="{00000000-0005-0000-0000-0000F74E0000}"/>
    <cellStyle name="계산 9 15 3" xfId="13209" xr:uid="{00000000-0005-0000-0000-0000F84E0000}"/>
    <cellStyle name="계산 9 16" xfId="13210" xr:uid="{00000000-0005-0000-0000-0000F94E0000}"/>
    <cellStyle name="계산 9 16 2" xfId="13211" xr:uid="{00000000-0005-0000-0000-0000FA4E0000}"/>
    <cellStyle name="계산 9 16 3" xfId="13212" xr:uid="{00000000-0005-0000-0000-0000FB4E0000}"/>
    <cellStyle name="계산 9 17" xfId="13213" xr:uid="{00000000-0005-0000-0000-0000FC4E0000}"/>
    <cellStyle name="계산 9 17 2" xfId="13214" xr:uid="{00000000-0005-0000-0000-0000FD4E0000}"/>
    <cellStyle name="계산 9 17 3" xfId="13215" xr:uid="{00000000-0005-0000-0000-0000FE4E0000}"/>
    <cellStyle name="계산 9 2" xfId="13216" xr:uid="{00000000-0005-0000-0000-0000FF4E0000}"/>
    <cellStyle name="계산 9 2 2" xfId="13217" xr:uid="{00000000-0005-0000-0000-0000004F0000}"/>
    <cellStyle name="계산 9 2 3" xfId="13218" xr:uid="{00000000-0005-0000-0000-0000014F0000}"/>
    <cellStyle name="계산 9 3" xfId="13219" xr:uid="{00000000-0005-0000-0000-0000024F0000}"/>
    <cellStyle name="계산 9 3 2" xfId="13220" xr:uid="{00000000-0005-0000-0000-0000034F0000}"/>
    <cellStyle name="계산 9 3 3" xfId="13221" xr:uid="{00000000-0005-0000-0000-0000044F0000}"/>
    <cellStyle name="계산 9 4" xfId="13222" xr:uid="{00000000-0005-0000-0000-0000054F0000}"/>
    <cellStyle name="계산 9 4 2" xfId="13223" xr:uid="{00000000-0005-0000-0000-0000064F0000}"/>
    <cellStyle name="계산 9 4 3" xfId="13224" xr:uid="{00000000-0005-0000-0000-0000074F0000}"/>
    <cellStyle name="계산 9 5" xfId="13225" xr:uid="{00000000-0005-0000-0000-0000084F0000}"/>
    <cellStyle name="계산 9 5 2" xfId="13226" xr:uid="{00000000-0005-0000-0000-0000094F0000}"/>
    <cellStyle name="계산 9 5 3" xfId="13227" xr:uid="{00000000-0005-0000-0000-00000A4F0000}"/>
    <cellStyle name="계산 9 6" xfId="13228" xr:uid="{00000000-0005-0000-0000-00000B4F0000}"/>
    <cellStyle name="계산 9 6 2" xfId="13229" xr:uid="{00000000-0005-0000-0000-00000C4F0000}"/>
    <cellStyle name="계산 9 6 3" xfId="13230" xr:uid="{00000000-0005-0000-0000-00000D4F0000}"/>
    <cellStyle name="계산 9 7" xfId="13231" xr:uid="{00000000-0005-0000-0000-00000E4F0000}"/>
    <cellStyle name="계산 9 7 2" xfId="13232" xr:uid="{00000000-0005-0000-0000-00000F4F0000}"/>
    <cellStyle name="계산 9 7 3" xfId="13233" xr:uid="{00000000-0005-0000-0000-0000104F0000}"/>
    <cellStyle name="계산 9 8" xfId="13234" xr:uid="{00000000-0005-0000-0000-0000114F0000}"/>
    <cellStyle name="계산 9 8 2" xfId="13235" xr:uid="{00000000-0005-0000-0000-0000124F0000}"/>
    <cellStyle name="계산 9 8 3" xfId="13236" xr:uid="{00000000-0005-0000-0000-0000134F0000}"/>
    <cellStyle name="계산 9 9" xfId="13237" xr:uid="{00000000-0005-0000-0000-0000144F0000}"/>
    <cellStyle name="계산 9 9 2" xfId="13238" xr:uid="{00000000-0005-0000-0000-0000154F0000}"/>
    <cellStyle name="계산 9 9 3" xfId="13239" xr:uid="{00000000-0005-0000-0000-0000164F0000}"/>
    <cellStyle name="고정소숫점" xfId="336" xr:uid="{00000000-0005-0000-0000-0000174F0000}"/>
    <cellStyle name="고정소숫점 10" xfId="13240" xr:uid="{00000000-0005-0000-0000-0000184F0000}"/>
    <cellStyle name="고정소숫점 11" xfId="13241" xr:uid="{00000000-0005-0000-0000-0000194F0000}"/>
    <cellStyle name="고정소숫점 12" xfId="13242" xr:uid="{00000000-0005-0000-0000-00001A4F0000}"/>
    <cellStyle name="고정소숫점 13" xfId="13243" xr:uid="{00000000-0005-0000-0000-00001B4F0000}"/>
    <cellStyle name="고정소숫점 14" xfId="13244" xr:uid="{00000000-0005-0000-0000-00001C4F0000}"/>
    <cellStyle name="고정소숫점 15" xfId="13245" xr:uid="{00000000-0005-0000-0000-00001D4F0000}"/>
    <cellStyle name="고정소숫점 16" xfId="13246" xr:uid="{00000000-0005-0000-0000-00001E4F0000}"/>
    <cellStyle name="고정소숫점 17" xfId="13247" xr:uid="{00000000-0005-0000-0000-00001F4F0000}"/>
    <cellStyle name="고정소숫점 18" xfId="13248" xr:uid="{00000000-0005-0000-0000-0000204F0000}"/>
    <cellStyle name="고정소숫점 19" xfId="13249" xr:uid="{00000000-0005-0000-0000-0000214F0000}"/>
    <cellStyle name="고정소숫점 2" xfId="337" xr:uid="{00000000-0005-0000-0000-0000224F0000}"/>
    <cellStyle name="고정소숫점 2 2" xfId="7939" xr:uid="{00000000-0005-0000-0000-0000234F0000}"/>
    <cellStyle name="고정소숫점 2 3" xfId="7938" xr:uid="{00000000-0005-0000-0000-0000244F0000}"/>
    <cellStyle name="고정소숫점 20" xfId="13250" xr:uid="{00000000-0005-0000-0000-0000254F0000}"/>
    <cellStyle name="고정소숫점 21" xfId="13251" xr:uid="{00000000-0005-0000-0000-0000264F0000}"/>
    <cellStyle name="고정소숫점 22" xfId="13252" xr:uid="{00000000-0005-0000-0000-0000274F0000}"/>
    <cellStyle name="고정소숫점 23" xfId="13253" xr:uid="{00000000-0005-0000-0000-0000284F0000}"/>
    <cellStyle name="고정소숫점 24" xfId="13254" xr:uid="{00000000-0005-0000-0000-0000294F0000}"/>
    <cellStyle name="고정소숫점 25" xfId="13255" xr:uid="{00000000-0005-0000-0000-00002A4F0000}"/>
    <cellStyle name="고정소숫점 26" xfId="13256" xr:uid="{00000000-0005-0000-0000-00002B4F0000}"/>
    <cellStyle name="고정소숫점 27" xfId="13257" xr:uid="{00000000-0005-0000-0000-00002C4F0000}"/>
    <cellStyle name="고정소숫점 28" xfId="13258" xr:uid="{00000000-0005-0000-0000-00002D4F0000}"/>
    <cellStyle name="고정소숫점 29" xfId="13259" xr:uid="{00000000-0005-0000-0000-00002E4F0000}"/>
    <cellStyle name="고정소숫점 3" xfId="338" xr:uid="{00000000-0005-0000-0000-00002F4F0000}"/>
    <cellStyle name="고정소숫점 3 2" xfId="8987" xr:uid="{00000000-0005-0000-0000-0000304F0000}"/>
    <cellStyle name="고정소숫점 30" xfId="13260" xr:uid="{00000000-0005-0000-0000-0000314F0000}"/>
    <cellStyle name="고정소숫점 31" xfId="13261" xr:uid="{00000000-0005-0000-0000-0000324F0000}"/>
    <cellStyle name="고정소숫점 32" xfId="13262" xr:uid="{00000000-0005-0000-0000-0000334F0000}"/>
    <cellStyle name="고정소숫점 33" xfId="13263" xr:uid="{00000000-0005-0000-0000-0000344F0000}"/>
    <cellStyle name="고정소숫점 34" xfId="13264" xr:uid="{00000000-0005-0000-0000-0000354F0000}"/>
    <cellStyle name="고정소숫점 35" xfId="13265" xr:uid="{00000000-0005-0000-0000-0000364F0000}"/>
    <cellStyle name="고정소숫점 36" xfId="13266" xr:uid="{00000000-0005-0000-0000-0000374F0000}"/>
    <cellStyle name="고정소숫점 37" xfId="13267" xr:uid="{00000000-0005-0000-0000-0000384F0000}"/>
    <cellStyle name="고정소숫점 38" xfId="13268" xr:uid="{00000000-0005-0000-0000-0000394F0000}"/>
    <cellStyle name="고정소숫점 39" xfId="13269" xr:uid="{00000000-0005-0000-0000-00003A4F0000}"/>
    <cellStyle name="고정소숫점 4" xfId="339" xr:uid="{00000000-0005-0000-0000-00003B4F0000}"/>
    <cellStyle name="고정소숫점 4 2" xfId="13270" xr:uid="{00000000-0005-0000-0000-00003C4F0000}"/>
    <cellStyle name="고정소숫점 40" xfId="13271" xr:uid="{00000000-0005-0000-0000-00003D4F0000}"/>
    <cellStyle name="고정소숫점 41" xfId="13272" xr:uid="{00000000-0005-0000-0000-00003E4F0000}"/>
    <cellStyle name="고정소숫점 42" xfId="13273" xr:uid="{00000000-0005-0000-0000-00003F4F0000}"/>
    <cellStyle name="고정소숫점 43" xfId="13274" xr:uid="{00000000-0005-0000-0000-0000404F0000}"/>
    <cellStyle name="고정소숫점 44" xfId="13275" xr:uid="{00000000-0005-0000-0000-0000414F0000}"/>
    <cellStyle name="고정소숫점 45" xfId="13276" xr:uid="{00000000-0005-0000-0000-0000424F0000}"/>
    <cellStyle name="고정소숫점 46" xfId="13277" xr:uid="{00000000-0005-0000-0000-0000434F0000}"/>
    <cellStyle name="고정소숫점 47" xfId="13278" xr:uid="{00000000-0005-0000-0000-0000444F0000}"/>
    <cellStyle name="고정소숫점 48" xfId="13279" xr:uid="{00000000-0005-0000-0000-0000454F0000}"/>
    <cellStyle name="고정소숫점 49" xfId="13280" xr:uid="{00000000-0005-0000-0000-0000464F0000}"/>
    <cellStyle name="고정소숫점 5" xfId="340" xr:uid="{00000000-0005-0000-0000-0000474F0000}"/>
    <cellStyle name="고정소숫점 5 2" xfId="13281" xr:uid="{00000000-0005-0000-0000-0000484F0000}"/>
    <cellStyle name="고정소숫점 50" xfId="13282" xr:uid="{00000000-0005-0000-0000-0000494F0000}"/>
    <cellStyle name="고정소숫점 51" xfId="13283" xr:uid="{00000000-0005-0000-0000-00004A4F0000}"/>
    <cellStyle name="고정소숫점 52" xfId="13284" xr:uid="{00000000-0005-0000-0000-00004B4F0000}"/>
    <cellStyle name="고정소숫점 53" xfId="13285" xr:uid="{00000000-0005-0000-0000-00004C4F0000}"/>
    <cellStyle name="고정소숫점 54" xfId="13286" xr:uid="{00000000-0005-0000-0000-00004D4F0000}"/>
    <cellStyle name="고정소숫점 55" xfId="13287" xr:uid="{00000000-0005-0000-0000-00004E4F0000}"/>
    <cellStyle name="고정소숫점 56" xfId="13288" xr:uid="{00000000-0005-0000-0000-00004F4F0000}"/>
    <cellStyle name="고정소숫점 57" xfId="13289" xr:uid="{00000000-0005-0000-0000-0000504F0000}"/>
    <cellStyle name="고정소숫점 58" xfId="13290" xr:uid="{00000000-0005-0000-0000-0000514F0000}"/>
    <cellStyle name="고정소숫점 59" xfId="13291" xr:uid="{00000000-0005-0000-0000-0000524F0000}"/>
    <cellStyle name="고정소숫점 6" xfId="341" xr:uid="{00000000-0005-0000-0000-0000534F0000}"/>
    <cellStyle name="고정소숫점 6 2" xfId="13292" xr:uid="{00000000-0005-0000-0000-0000544F0000}"/>
    <cellStyle name="고정소숫점 60" xfId="13293" xr:uid="{00000000-0005-0000-0000-0000554F0000}"/>
    <cellStyle name="고정소숫점 61" xfId="13294" xr:uid="{00000000-0005-0000-0000-0000564F0000}"/>
    <cellStyle name="고정소숫점 62" xfId="13295" xr:uid="{00000000-0005-0000-0000-0000574F0000}"/>
    <cellStyle name="고정소숫점 63" xfId="13296" xr:uid="{00000000-0005-0000-0000-0000584F0000}"/>
    <cellStyle name="고정소숫점 64" xfId="13297" xr:uid="{00000000-0005-0000-0000-0000594F0000}"/>
    <cellStyle name="고정소숫점 65" xfId="7937" xr:uid="{00000000-0005-0000-0000-00005A4F0000}"/>
    <cellStyle name="고정소숫점 7" xfId="342" xr:uid="{00000000-0005-0000-0000-00005B4F0000}"/>
    <cellStyle name="고정소숫점 7 2" xfId="13298" xr:uid="{00000000-0005-0000-0000-00005C4F0000}"/>
    <cellStyle name="고정소숫점 8" xfId="343" xr:uid="{00000000-0005-0000-0000-00005D4F0000}"/>
    <cellStyle name="고정소숫점 8 2" xfId="13299" xr:uid="{00000000-0005-0000-0000-00005E4F0000}"/>
    <cellStyle name="고정소숫점 9" xfId="344" xr:uid="{00000000-0005-0000-0000-00005F4F0000}"/>
    <cellStyle name="고정소숫점 9 2" xfId="13300" xr:uid="{00000000-0005-0000-0000-0000604F0000}"/>
    <cellStyle name="고정소숫점_지장물작업" xfId="345" xr:uid="{00000000-0005-0000-0000-0000614F0000}"/>
    <cellStyle name="고정출력1" xfId="346" xr:uid="{00000000-0005-0000-0000-0000624F0000}"/>
    <cellStyle name="고정출력1 10" xfId="13301" xr:uid="{00000000-0005-0000-0000-0000634F0000}"/>
    <cellStyle name="고정출력1 11" xfId="13302" xr:uid="{00000000-0005-0000-0000-0000644F0000}"/>
    <cellStyle name="고정출력1 12" xfId="13303" xr:uid="{00000000-0005-0000-0000-0000654F0000}"/>
    <cellStyle name="고정출력1 13" xfId="13304" xr:uid="{00000000-0005-0000-0000-0000664F0000}"/>
    <cellStyle name="고정출력1 14" xfId="13305" xr:uid="{00000000-0005-0000-0000-0000674F0000}"/>
    <cellStyle name="고정출력1 15" xfId="13306" xr:uid="{00000000-0005-0000-0000-0000684F0000}"/>
    <cellStyle name="고정출력1 16" xfId="13307" xr:uid="{00000000-0005-0000-0000-0000694F0000}"/>
    <cellStyle name="고정출력1 17" xfId="13308" xr:uid="{00000000-0005-0000-0000-00006A4F0000}"/>
    <cellStyle name="고정출력1 18" xfId="13309" xr:uid="{00000000-0005-0000-0000-00006B4F0000}"/>
    <cellStyle name="고정출력1 19" xfId="13310" xr:uid="{00000000-0005-0000-0000-00006C4F0000}"/>
    <cellStyle name="고정출력1 2" xfId="347" xr:uid="{00000000-0005-0000-0000-00006D4F0000}"/>
    <cellStyle name="고정출력1 2 2" xfId="7940" xr:uid="{00000000-0005-0000-0000-00006E4F0000}"/>
    <cellStyle name="고정출력1 20" xfId="13311" xr:uid="{00000000-0005-0000-0000-00006F4F0000}"/>
    <cellStyle name="고정출력1 21" xfId="13312" xr:uid="{00000000-0005-0000-0000-0000704F0000}"/>
    <cellStyle name="고정출력1 22" xfId="13313" xr:uid="{00000000-0005-0000-0000-0000714F0000}"/>
    <cellStyle name="고정출력1 23" xfId="13314" xr:uid="{00000000-0005-0000-0000-0000724F0000}"/>
    <cellStyle name="고정출력1 24" xfId="13315" xr:uid="{00000000-0005-0000-0000-0000734F0000}"/>
    <cellStyle name="고정출력1 25" xfId="13316" xr:uid="{00000000-0005-0000-0000-0000744F0000}"/>
    <cellStyle name="고정출력1 26" xfId="13317" xr:uid="{00000000-0005-0000-0000-0000754F0000}"/>
    <cellStyle name="고정출력1 27" xfId="13318" xr:uid="{00000000-0005-0000-0000-0000764F0000}"/>
    <cellStyle name="고정출력1 28" xfId="13319" xr:uid="{00000000-0005-0000-0000-0000774F0000}"/>
    <cellStyle name="고정출력1 29" xfId="13320" xr:uid="{00000000-0005-0000-0000-0000784F0000}"/>
    <cellStyle name="고정출력1 3" xfId="348" xr:uid="{00000000-0005-0000-0000-0000794F0000}"/>
    <cellStyle name="고정출력1 30" xfId="13321" xr:uid="{00000000-0005-0000-0000-00007A4F0000}"/>
    <cellStyle name="고정출력1 31" xfId="13322" xr:uid="{00000000-0005-0000-0000-00007B4F0000}"/>
    <cellStyle name="고정출력1 32" xfId="13323" xr:uid="{00000000-0005-0000-0000-00007C4F0000}"/>
    <cellStyle name="고정출력1 33" xfId="13324" xr:uid="{00000000-0005-0000-0000-00007D4F0000}"/>
    <cellStyle name="고정출력1 34" xfId="13325" xr:uid="{00000000-0005-0000-0000-00007E4F0000}"/>
    <cellStyle name="고정출력1 35" xfId="13326" xr:uid="{00000000-0005-0000-0000-00007F4F0000}"/>
    <cellStyle name="고정출력1 36" xfId="13327" xr:uid="{00000000-0005-0000-0000-0000804F0000}"/>
    <cellStyle name="고정출력1 37" xfId="13328" xr:uid="{00000000-0005-0000-0000-0000814F0000}"/>
    <cellStyle name="고정출력1 38" xfId="13329" xr:uid="{00000000-0005-0000-0000-0000824F0000}"/>
    <cellStyle name="고정출력1 39" xfId="13330" xr:uid="{00000000-0005-0000-0000-0000834F0000}"/>
    <cellStyle name="고정출력1 4" xfId="349" xr:uid="{00000000-0005-0000-0000-0000844F0000}"/>
    <cellStyle name="고정출력1 4 2" xfId="13331" xr:uid="{00000000-0005-0000-0000-0000854F0000}"/>
    <cellStyle name="고정출력1 40" xfId="13332" xr:uid="{00000000-0005-0000-0000-0000864F0000}"/>
    <cellStyle name="고정출력1 41" xfId="13333" xr:uid="{00000000-0005-0000-0000-0000874F0000}"/>
    <cellStyle name="고정출력1 42" xfId="13334" xr:uid="{00000000-0005-0000-0000-0000884F0000}"/>
    <cellStyle name="고정출력1 43" xfId="13335" xr:uid="{00000000-0005-0000-0000-0000894F0000}"/>
    <cellStyle name="고정출력1 44" xfId="13336" xr:uid="{00000000-0005-0000-0000-00008A4F0000}"/>
    <cellStyle name="고정출력1 45" xfId="13337" xr:uid="{00000000-0005-0000-0000-00008B4F0000}"/>
    <cellStyle name="고정출력1 46" xfId="13338" xr:uid="{00000000-0005-0000-0000-00008C4F0000}"/>
    <cellStyle name="고정출력1 47" xfId="13339" xr:uid="{00000000-0005-0000-0000-00008D4F0000}"/>
    <cellStyle name="고정출력1 48" xfId="13340" xr:uid="{00000000-0005-0000-0000-00008E4F0000}"/>
    <cellStyle name="고정출력1 49" xfId="13341" xr:uid="{00000000-0005-0000-0000-00008F4F0000}"/>
    <cellStyle name="고정출력1 5" xfId="350" xr:uid="{00000000-0005-0000-0000-0000904F0000}"/>
    <cellStyle name="고정출력1 5 2" xfId="13342" xr:uid="{00000000-0005-0000-0000-0000914F0000}"/>
    <cellStyle name="고정출력1 50" xfId="13343" xr:uid="{00000000-0005-0000-0000-0000924F0000}"/>
    <cellStyle name="고정출력1 51" xfId="13344" xr:uid="{00000000-0005-0000-0000-0000934F0000}"/>
    <cellStyle name="고정출력1 52" xfId="13345" xr:uid="{00000000-0005-0000-0000-0000944F0000}"/>
    <cellStyle name="고정출력1 53" xfId="13346" xr:uid="{00000000-0005-0000-0000-0000954F0000}"/>
    <cellStyle name="고정출력1 54" xfId="13347" xr:uid="{00000000-0005-0000-0000-0000964F0000}"/>
    <cellStyle name="고정출력1 55" xfId="13348" xr:uid="{00000000-0005-0000-0000-0000974F0000}"/>
    <cellStyle name="고정출력1 56" xfId="13349" xr:uid="{00000000-0005-0000-0000-0000984F0000}"/>
    <cellStyle name="고정출력1 57" xfId="13350" xr:uid="{00000000-0005-0000-0000-0000994F0000}"/>
    <cellStyle name="고정출력1 58" xfId="13351" xr:uid="{00000000-0005-0000-0000-00009A4F0000}"/>
    <cellStyle name="고정출력1 59" xfId="13352" xr:uid="{00000000-0005-0000-0000-00009B4F0000}"/>
    <cellStyle name="고정출력1 6" xfId="351" xr:uid="{00000000-0005-0000-0000-00009C4F0000}"/>
    <cellStyle name="고정출력1 6 2" xfId="13353" xr:uid="{00000000-0005-0000-0000-00009D4F0000}"/>
    <cellStyle name="고정출력1 60" xfId="13354" xr:uid="{00000000-0005-0000-0000-00009E4F0000}"/>
    <cellStyle name="고정출력1 61" xfId="13355" xr:uid="{00000000-0005-0000-0000-00009F4F0000}"/>
    <cellStyle name="고정출력1 7" xfId="352" xr:uid="{00000000-0005-0000-0000-0000A04F0000}"/>
    <cellStyle name="고정출력1 7 2" xfId="13356" xr:uid="{00000000-0005-0000-0000-0000A14F0000}"/>
    <cellStyle name="고정출력1 8" xfId="353" xr:uid="{00000000-0005-0000-0000-0000A24F0000}"/>
    <cellStyle name="고정출력1 8 2" xfId="13357" xr:uid="{00000000-0005-0000-0000-0000A34F0000}"/>
    <cellStyle name="고정출력1 9" xfId="354" xr:uid="{00000000-0005-0000-0000-0000A44F0000}"/>
    <cellStyle name="고정출력1 9 2" xfId="13358" xr:uid="{00000000-0005-0000-0000-0000A54F0000}"/>
    <cellStyle name="고정출력1_지장물작업" xfId="355" xr:uid="{00000000-0005-0000-0000-0000A64F0000}"/>
    <cellStyle name="고정출력2" xfId="356" xr:uid="{00000000-0005-0000-0000-0000A74F0000}"/>
    <cellStyle name="고정출력2 10" xfId="13359" xr:uid="{00000000-0005-0000-0000-0000A84F0000}"/>
    <cellStyle name="고정출력2 11" xfId="13360" xr:uid="{00000000-0005-0000-0000-0000A94F0000}"/>
    <cellStyle name="고정출력2 12" xfId="13361" xr:uid="{00000000-0005-0000-0000-0000AA4F0000}"/>
    <cellStyle name="고정출력2 13" xfId="13362" xr:uid="{00000000-0005-0000-0000-0000AB4F0000}"/>
    <cellStyle name="고정출력2 14" xfId="13363" xr:uid="{00000000-0005-0000-0000-0000AC4F0000}"/>
    <cellStyle name="고정출력2 15" xfId="13364" xr:uid="{00000000-0005-0000-0000-0000AD4F0000}"/>
    <cellStyle name="고정출력2 16" xfId="13365" xr:uid="{00000000-0005-0000-0000-0000AE4F0000}"/>
    <cellStyle name="고정출력2 17" xfId="13366" xr:uid="{00000000-0005-0000-0000-0000AF4F0000}"/>
    <cellStyle name="고정출력2 18" xfId="13367" xr:uid="{00000000-0005-0000-0000-0000B04F0000}"/>
    <cellStyle name="고정출력2 19" xfId="13368" xr:uid="{00000000-0005-0000-0000-0000B14F0000}"/>
    <cellStyle name="고정출력2 2" xfId="357" xr:uid="{00000000-0005-0000-0000-0000B24F0000}"/>
    <cellStyle name="고정출력2 2 2" xfId="7941" xr:uid="{00000000-0005-0000-0000-0000B34F0000}"/>
    <cellStyle name="고정출력2 20" xfId="13369" xr:uid="{00000000-0005-0000-0000-0000B44F0000}"/>
    <cellStyle name="고정출력2 21" xfId="13370" xr:uid="{00000000-0005-0000-0000-0000B54F0000}"/>
    <cellStyle name="고정출력2 22" xfId="13371" xr:uid="{00000000-0005-0000-0000-0000B64F0000}"/>
    <cellStyle name="고정출력2 23" xfId="13372" xr:uid="{00000000-0005-0000-0000-0000B74F0000}"/>
    <cellStyle name="고정출력2 24" xfId="13373" xr:uid="{00000000-0005-0000-0000-0000B84F0000}"/>
    <cellStyle name="고정출력2 25" xfId="13374" xr:uid="{00000000-0005-0000-0000-0000B94F0000}"/>
    <cellStyle name="고정출력2 26" xfId="13375" xr:uid="{00000000-0005-0000-0000-0000BA4F0000}"/>
    <cellStyle name="고정출력2 27" xfId="13376" xr:uid="{00000000-0005-0000-0000-0000BB4F0000}"/>
    <cellStyle name="고정출력2 28" xfId="13377" xr:uid="{00000000-0005-0000-0000-0000BC4F0000}"/>
    <cellStyle name="고정출력2 29" xfId="13378" xr:uid="{00000000-0005-0000-0000-0000BD4F0000}"/>
    <cellStyle name="고정출력2 3" xfId="358" xr:uid="{00000000-0005-0000-0000-0000BE4F0000}"/>
    <cellStyle name="고정출력2 30" xfId="13379" xr:uid="{00000000-0005-0000-0000-0000BF4F0000}"/>
    <cellStyle name="고정출력2 31" xfId="13380" xr:uid="{00000000-0005-0000-0000-0000C04F0000}"/>
    <cellStyle name="고정출력2 32" xfId="13381" xr:uid="{00000000-0005-0000-0000-0000C14F0000}"/>
    <cellStyle name="고정출력2 33" xfId="13382" xr:uid="{00000000-0005-0000-0000-0000C24F0000}"/>
    <cellStyle name="고정출력2 34" xfId="13383" xr:uid="{00000000-0005-0000-0000-0000C34F0000}"/>
    <cellStyle name="고정출력2 35" xfId="13384" xr:uid="{00000000-0005-0000-0000-0000C44F0000}"/>
    <cellStyle name="고정출력2 36" xfId="13385" xr:uid="{00000000-0005-0000-0000-0000C54F0000}"/>
    <cellStyle name="고정출력2 37" xfId="13386" xr:uid="{00000000-0005-0000-0000-0000C64F0000}"/>
    <cellStyle name="고정출력2 38" xfId="13387" xr:uid="{00000000-0005-0000-0000-0000C74F0000}"/>
    <cellStyle name="고정출력2 39" xfId="13388" xr:uid="{00000000-0005-0000-0000-0000C84F0000}"/>
    <cellStyle name="고정출력2 4" xfId="359" xr:uid="{00000000-0005-0000-0000-0000C94F0000}"/>
    <cellStyle name="고정출력2 4 2" xfId="13389" xr:uid="{00000000-0005-0000-0000-0000CA4F0000}"/>
    <cellStyle name="고정출력2 40" xfId="13390" xr:uid="{00000000-0005-0000-0000-0000CB4F0000}"/>
    <cellStyle name="고정출력2 41" xfId="13391" xr:uid="{00000000-0005-0000-0000-0000CC4F0000}"/>
    <cellStyle name="고정출력2 42" xfId="13392" xr:uid="{00000000-0005-0000-0000-0000CD4F0000}"/>
    <cellStyle name="고정출력2 43" xfId="13393" xr:uid="{00000000-0005-0000-0000-0000CE4F0000}"/>
    <cellStyle name="고정출력2 44" xfId="13394" xr:uid="{00000000-0005-0000-0000-0000CF4F0000}"/>
    <cellStyle name="고정출력2 45" xfId="13395" xr:uid="{00000000-0005-0000-0000-0000D04F0000}"/>
    <cellStyle name="고정출력2 46" xfId="13396" xr:uid="{00000000-0005-0000-0000-0000D14F0000}"/>
    <cellStyle name="고정출력2 47" xfId="13397" xr:uid="{00000000-0005-0000-0000-0000D24F0000}"/>
    <cellStyle name="고정출력2 48" xfId="13398" xr:uid="{00000000-0005-0000-0000-0000D34F0000}"/>
    <cellStyle name="고정출력2 49" xfId="13399" xr:uid="{00000000-0005-0000-0000-0000D44F0000}"/>
    <cellStyle name="고정출력2 5" xfId="360" xr:uid="{00000000-0005-0000-0000-0000D54F0000}"/>
    <cellStyle name="고정출력2 5 2" xfId="13400" xr:uid="{00000000-0005-0000-0000-0000D64F0000}"/>
    <cellStyle name="고정출력2 50" xfId="13401" xr:uid="{00000000-0005-0000-0000-0000D74F0000}"/>
    <cellStyle name="고정출력2 51" xfId="13402" xr:uid="{00000000-0005-0000-0000-0000D84F0000}"/>
    <cellStyle name="고정출력2 52" xfId="13403" xr:uid="{00000000-0005-0000-0000-0000D94F0000}"/>
    <cellStyle name="고정출력2 53" xfId="13404" xr:uid="{00000000-0005-0000-0000-0000DA4F0000}"/>
    <cellStyle name="고정출력2 54" xfId="13405" xr:uid="{00000000-0005-0000-0000-0000DB4F0000}"/>
    <cellStyle name="고정출력2 55" xfId="13406" xr:uid="{00000000-0005-0000-0000-0000DC4F0000}"/>
    <cellStyle name="고정출력2 56" xfId="13407" xr:uid="{00000000-0005-0000-0000-0000DD4F0000}"/>
    <cellStyle name="고정출력2 57" xfId="13408" xr:uid="{00000000-0005-0000-0000-0000DE4F0000}"/>
    <cellStyle name="고정출력2 58" xfId="13409" xr:uid="{00000000-0005-0000-0000-0000DF4F0000}"/>
    <cellStyle name="고정출력2 59" xfId="13410" xr:uid="{00000000-0005-0000-0000-0000E04F0000}"/>
    <cellStyle name="고정출력2 6" xfId="361" xr:uid="{00000000-0005-0000-0000-0000E14F0000}"/>
    <cellStyle name="고정출력2 6 2" xfId="13411" xr:uid="{00000000-0005-0000-0000-0000E24F0000}"/>
    <cellStyle name="고정출력2 60" xfId="13412" xr:uid="{00000000-0005-0000-0000-0000E34F0000}"/>
    <cellStyle name="고정출력2 61" xfId="13413" xr:uid="{00000000-0005-0000-0000-0000E44F0000}"/>
    <cellStyle name="고정출력2 7" xfId="362" xr:uid="{00000000-0005-0000-0000-0000E54F0000}"/>
    <cellStyle name="고정출력2 7 2" xfId="13414" xr:uid="{00000000-0005-0000-0000-0000E64F0000}"/>
    <cellStyle name="고정출력2 8" xfId="363" xr:uid="{00000000-0005-0000-0000-0000E74F0000}"/>
    <cellStyle name="고정출력2 8 2" xfId="13415" xr:uid="{00000000-0005-0000-0000-0000E84F0000}"/>
    <cellStyle name="고정출력2 9" xfId="364" xr:uid="{00000000-0005-0000-0000-0000E94F0000}"/>
    <cellStyle name="고정출력2 9 2" xfId="13416" xr:uid="{00000000-0005-0000-0000-0000EA4F0000}"/>
    <cellStyle name="고정출력2_지장물작업" xfId="365" xr:uid="{00000000-0005-0000-0000-0000EB4F0000}"/>
    <cellStyle name="공사원가계산서(조경)" xfId="4478" xr:uid="{00000000-0005-0000-0000-0000EC4F0000}"/>
    <cellStyle name="괘선" xfId="4479" xr:uid="{00000000-0005-0000-0000-0000ED4F0000}"/>
    <cellStyle name="괘선1" xfId="4480" xr:uid="{00000000-0005-0000-0000-0000EE4F0000}"/>
    <cellStyle name="咬訌裝?INCOM1" xfId="4481" xr:uid="{00000000-0005-0000-0000-0000EF4F0000}"/>
    <cellStyle name="咬訌裝?INCOM10" xfId="4482" xr:uid="{00000000-0005-0000-0000-0000F04F0000}"/>
    <cellStyle name="咬訌裝?INCOM2" xfId="4483" xr:uid="{00000000-0005-0000-0000-0000F14F0000}"/>
    <cellStyle name="咬訌裝?INCOM3" xfId="4484" xr:uid="{00000000-0005-0000-0000-0000F24F0000}"/>
    <cellStyle name="咬訌裝?INCOM4" xfId="4485" xr:uid="{00000000-0005-0000-0000-0000F34F0000}"/>
    <cellStyle name="咬訌裝?INCOM5" xfId="4486" xr:uid="{00000000-0005-0000-0000-0000F44F0000}"/>
    <cellStyle name="咬訌裝?INCOM6" xfId="4487" xr:uid="{00000000-0005-0000-0000-0000F54F0000}"/>
    <cellStyle name="咬訌裝?INCOM7" xfId="4488" xr:uid="{00000000-0005-0000-0000-0000F64F0000}"/>
    <cellStyle name="咬訌裝?INCOM8" xfId="4489" xr:uid="{00000000-0005-0000-0000-0000F74F0000}"/>
    <cellStyle name="咬訌裝?INCOM9" xfId="4490" xr:uid="{00000000-0005-0000-0000-0000F84F0000}"/>
    <cellStyle name="咬訌裝?PRIB11" xfId="4491" xr:uid="{00000000-0005-0000-0000-0000F94F0000}"/>
    <cellStyle name="국종합건설" xfId="4492" xr:uid="{00000000-0005-0000-0000-0000FA4F0000}"/>
    <cellStyle name="국종합건설 2" xfId="7942" xr:uid="{00000000-0005-0000-0000-0000FB4F0000}"/>
    <cellStyle name="그림" xfId="13417" xr:uid="{00000000-0005-0000-0000-0000FC4F0000}"/>
    <cellStyle name="금액" xfId="366" xr:uid="{00000000-0005-0000-0000-0000FD4F0000}"/>
    <cellStyle name="기계" xfId="4493" xr:uid="{00000000-0005-0000-0000-0000FE4F0000}"/>
    <cellStyle name="끼_x0001_?" xfId="4494" xr:uid="{00000000-0005-0000-0000-0000FF4F0000}"/>
    <cellStyle name="나쁨 10" xfId="7943" xr:uid="{00000000-0005-0000-0000-000000500000}"/>
    <cellStyle name="나쁨 11" xfId="7944" xr:uid="{00000000-0005-0000-0000-000001500000}"/>
    <cellStyle name="나쁨 12" xfId="7945" xr:uid="{00000000-0005-0000-0000-000002500000}"/>
    <cellStyle name="나쁨 13" xfId="7946" xr:uid="{00000000-0005-0000-0000-000003500000}"/>
    <cellStyle name="나쁨 14" xfId="7947" xr:uid="{00000000-0005-0000-0000-000004500000}"/>
    <cellStyle name="나쁨 15" xfId="7948" xr:uid="{00000000-0005-0000-0000-000005500000}"/>
    <cellStyle name="나쁨 16" xfId="7949" xr:uid="{00000000-0005-0000-0000-000006500000}"/>
    <cellStyle name="나쁨 17" xfId="13418" xr:uid="{00000000-0005-0000-0000-000007500000}"/>
    <cellStyle name="나쁨 18" xfId="13419" xr:uid="{00000000-0005-0000-0000-000008500000}"/>
    <cellStyle name="나쁨 19" xfId="13420" xr:uid="{00000000-0005-0000-0000-000009500000}"/>
    <cellStyle name="나쁨 2" xfId="7211" xr:uid="{00000000-0005-0000-0000-00000A500000}"/>
    <cellStyle name="나쁨 2 2" xfId="7212" xr:uid="{00000000-0005-0000-0000-00000B500000}"/>
    <cellStyle name="나쁨 20" xfId="13421" xr:uid="{00000000-0005-0000-0000-00000C500000}"/>
    <cellStyle name="나쁨 21" xfId="13422" xr:uid="{00000000-0005-0000-0000-00000D500000}"/>
    <cellStyle name="나쁨 22" xfId="13423" xr:uid="{00000000-0005-0000-0000-00000E500000}"/>
    <cellStyle name="나쁨 23" xfId="13424" xr:uid="{00000000-0005-0000-0000-00000F500000}"/>
    <cellStyle name="나쁨 24" xfId="13425" xr:uid="{00000000-0005-0000-0000-000010500000}"/>
    <cellStyle name="나쁨 25" xfId="13426" xr:uid="{00000000-0005-0000-0000-000011500000}"/>
    <cellStyle name="나쁨 26" xfId="13427" xr:uid="{00000000-0005-0000-0000-000012500000}"/>
    <cellStyle name="나쁨 27" xfId="13428" xr:uid="{00000000-0005-0000-0000-000013500000}"/>
    <cellStyle name="나쁨 28" xfId="13429" xr:uid="{00000000-0005-0000-0000-000014500000}"/>
    <cellStyle name="나쁨 29" xfId="13430" xr:uid="{00000000-0005-0000-0000-000015500000}"/>
    <cellStyle name="나쁨 3" xfId="7213" xr:uid="{00000000-0005-0000-0000-000016500000}"/>
    <cellStyle name="나쁨 3 2" xfId="7214" xr:uid="{00000000-0005-0000-0000-000017500000}"/>
    <cellStyle name="나쁨 30" xfId="13431" xr:uid="{00000000-0005-0000-0000-000018500000}"/>
    <cellStyle name="나쁨 31" xfId="13432" xr:uid="{00000000-0005-0000-0000-000019500000}"/>
    <cellStyle name="나쁨 32" xfId="13433" xr:uid="{00000000-0005-0000-0000-00001A500000}"/>
    <cellStyle name="나쁨 33" xfId="13434" xr:uid="{00000000-0005-0000-0000-00001B500000}"/>
    <cellStyle name="나쁨 34" xfId="13435" xr:uid="{00000000-0005-0000-0000-00001C500000}"/>
    <cellStyle name="나쁨 35" xfId="13436" xr:uid="{00000000-0005-0000-0000-00001D500000}"/>
    <cellStyle name="나쁨 36" xfId="13437" xr:uid="{00000000-0005-0000-0000-00001E500000}"/>
    <cellStyle name="나쁨 37" xfId="13438" xr:uid="{00000000-0005-0000-0000-00001F500000}"/>
    <cellStyle name="나쁨 38" xfId="13439" xr:uid="{00000000-0005-0000-0000-000020500000}"/>
    <cellStyle name="나쁨 39" xfId="13440" xr:uid="{00000000-0005-0000-0000-000021500000}"/>
    <cellStyle name="나쁨 4" xfId="7215" xr:uid="{00000000-0005-0000-0000-000022500000}"/>
    <cellStyle name="나쁨 4 2" xfId="7216" xr:uid="{00000000-0005-0000-0000-000023500000}"/>
    <cellStyle name="나쁨 40" xfId="13441" xr:uid="{00000000-0005-0000-0000-000024500000}"/>
    <cellStyle name="나쁨 41" xfId="13442" xr:uid="{00000000-0005-0000-0000-000025500000}"/>
    <cellStyle name="나쁨 42" xfId="13443" xr:uid="{00000000-0005-0000-0000-000026500000}"/>
    <cellStyle name="나쁨 43" xfId="13444" xr:uid="{00000000-0005-0000-0000-000027500000}"/>
    <cellStyle name="나쁨 44" xfId="13445" xr:uid="{00000000-0005-0000-0000-000028500000}"/>
    <cellStyle name="나쁨 45" xfId="13446" xr:uid="{00000000-0005-0000-0000-000029500000}"/>
    <cellStyle name="나쁨 46" xfId="13447" xr:uid="{00000000-0005-0000-0000-00002A500000}"/>
    <cellStyle name="나쁨 47" xfId="13448" xr:uid="{00000000-0005-0000-0000-00002B500000}"/>
    <cellStyle name="나쁨 48" xfId="13449" xr:uid="{00000000-0005-0000-0000-00002C500000}"/>
    <cellStyle name="나쁨 49" xfId="13450" xr:uid="{00000000-0005-0000-0000-00002D500000}"/>
    <cellStyle name="나쁨 5" xfId="7217" xr:uid="{00000000-0005-0000-0000-00002E500000}"/>
    <cellStyle name="나쁨 5 2" xfId="7218" xr:uid="{00000000-0005-0000-0000-00002F500000}"/>
    <cellStyle name="나쁨 50" xfId="13451" xr:uid="{00000000-0005-0000-0000-000030500000}"/>
    <cellStyle name="나쁨 51" xfId="13452" xr:uid="{00000000-0005-0000-0000-000031500000}"/>
    <cellStyle name="나쁨 52" xfId="13453" xr:uid="{00000000-0005-0000-0000-000032500000}"/>
    <cellStyle name="나쁨 53" xfId="13454" xr:uid="{00000000-0005-0000-0000-000033500000}"/>
    <cellStyle name="나쁨 54" xfId="13455" xr:uid="{00000000-0005-0000-0000-000034500000}"/>
    <cellStyle name="나쁨 55" xfId="13456" xr:uid="{00000000-0005-0000-0000-000035500000}"/>
    <cellStyle name="나쁨 56" xfId="13457" xr:uid="{00000000-0005-0000-0000-000036500000}"/>
    <cellStyle name="나쁨 57" xfId="13458" xr:uid="{00000000-0005-0000-0000-000037500000}"/>
    <cellStyle name="나쁨 58" xfId="13459" xr:uid="{00000000-0005-0000-0000-000038500000}"/>
    <cellStyle name="나쁨 59" xfId="13460" xr:uid="{00000000-0005-0000-0000-000039500000}"/>
    <cellStyle name="나쁨 6" xfId="7950" xr:uid="{00000000-0005-0000-0000-00003A500000}"/>
    <cellStyle name="나쁨 60" xfId="13461" xr:uid="{00000000-0005-0000-0000-00003B500000}"/>
    <cellStyle name="나쁨 61" xfId="13462" xr:uid="{00000000-0005-0000-0000-00003C500000}"/>
    <cellStyle name="나쁨 62" xfId="13463" xr:uid="{00000000-0005-0000-0000-00003D500000}"/>
    <cellStyle name="나쁨 7" xfId="7951" xr:uid="{00000000-0005-0000-0000-00003E500000}"/>
    <cellStyle name="나쁨 8" xfId="7952" xr:uid="{00000000-0005-0000-0000-00003F500000}"/>
    <cellStyle name="나쁨 9" xfId="7953" xr:uid="{00000000-0005-0000-0000-000040500000}"/>
    <cellStyle name="날짜" xfId="367" xr:uid="{00000000-0005-0000-0000-000041500000}"/>
    <cellStyle name="날짜 10" xfId="13464" xr:uid="{00000000-0005-0000-0000-000042500000}"/>
    <cellStyle name="날짜 11" xfId="13465" xr:uid="{00000000-0005-0000-0000-000043500000}"/>
    <cellStyle name="날짜 12" xfId="13466" xr:uid="{00000000-0005-0000-0000-000044500000}"/>
    <cellStyle name="날짜 13" xfId="13467" xr:uid="{00000000-0005-0000-0000-000045500000}"/>
    <cellStyle name="날짜 14" xfId="13468" xr:uid="{00000000-0005-0000-0000-000046500000}"/>
    <cellStyle name="날짜 15" xfId="13469" xr:uid="{00000000-0005-0000-0000-000047500000}"/>
    <cellStyle name="날짜 16" xfId="13470" xr:uid="{00000000-0005-0000-0000-000048500000}"/>
    <cellStyle name="날짜 17" xfId="13471" xr:uid="{00000000-0005-0000-0000-000049500000}"/>
    <cellStyle name="날짜 18" xfId="13472" xr:uid="{00000000-0005-0000-0000-00004A500000}"/>
    <cellStyle name="날짜 19" xfId="13473" xr:uid="{00000000-0005-0000-0000-00004B500000}"/>
    <cellStyle name="날짜 2" xfId="368" xr:uid="{00000000-0005-0000-0000-00004C500000}"/>
    <cellStyle name="날짜 2 2" xfId="7954" xr:uid="{00000000-0005-0000-0000-00004D500000}"/>
    <cellStyle name="날짜 20" xfId="13474" xr:uid="{00000000-0005-0000-0000-00004E500000}"/>
    <cellStyle name="날짜 21" xfId="13475" xr:uid="{00000000-0005-0000-0000-00004F500000}"/>
    <cellStyle name="날짜 22" xfId="13476" xr:uid="{00000000-0005-0000-0000-000050500000}"/>
    <cellStyle name="날짜 23" xfId="13477" xr:uid="{00000000-0005-0000-0000-000051500000}"/>
    <cellStyle name="날짜 24" xfId="13478" xr:uid="{00000000-0005-0000-0000-000052500000}"/>
    <cellStyle name="날짜 25" xfId="13479" xr:uid="{00000000-0005-0000-0000-000053500000}"/>
    <cellStyle name="날짜 26" xfId="13480" xr:uid="{00000000-0005-0000-0000-000054500000}"/>
    <cellStyle name="날짜 27" xfId="13481" xr:uid="{00000000-0005-0000-0000-000055500000}"/>
    <cellStyle name="날짜 28" xfId="13482" xr:uid="{00000000-0005-0000-0000-000056500000}"/>
    <cellStyle name="날짜 29" xfId="13483" xr:uid="{00000000-0005-0000-0000-000057500000}"/>
    <cellStyle name="날짜 3" xfId="369" xr:uid="{00000000-0005-0000-0000-000058500000}"/>
    <cellStyle name="날짜 30" xfId="13484" xr:uid="{00000000-0005-0000-0000-000059500000}"/>
    <cellStyle name="날짜 31" xfId="13485" xr:uid="{00000000-0005-0000-0000-00005A500000}"/>
    <cellStyle name="날짜 32" xfId="13486" xr:uid="{00000000-0005-0000-0000-00005B500000}"/>
    <cellStyle name="날짜 33" xfId="13487" xr:uid="{00000000-0005-0000-0000-00005C500000}"/>
    <cellStyle name="날짜 34" xfId="13488" xr:uid="{00000000-0005-0000-0000-00005D500000}"/>
    <cellStyle name="날짜 35" xfId="13489" xr:uid="{00000000-0005-0000-0000-00005E500000}"/>
    <cellStyle name="날짜 36" xfId="13490" xr:uid="{00000000-0005-0000-0000-00005F500000}"/>
    <cellStyle name="날짜 37" xfId="13491" xr:uid="{00000000-0005-0000-0000-000060500000}"/>
    <cellStyle name="날짜 38" xfId="13492" xr:uid="{00000000-0005-0000-0000-000061500000}"/>
    <cellStyle name="날짜 39" xfId="13493" xr:uid="{00000000-0005-0000-0000-000062500000}"/>
    <cellStyle name="날짜 4" xfId="370" xr:uid="{00000000-0005-0000-0000-000063500000}"/>
    <cellStyle name="날짜 4 2" xfId="8988" xr:uid="{00000000-0005-0000-0000-000064500000}"/>
    <cellStyle name="날짜 40" xfId="13494" xr:uid="{00000000-0005-0000-0000-000065500000}"/>
    <cellStyle name="날짜 41" xfId="13495" xr:uid="{00000000-0005-0000-0000-000066500000}"/>
    <cellStyle name="날짜 42" xfId="13496" xr:uid="{00000000-0005-0000-0000-000067500000}"/>
    <cellStyle name="날짜 43" xfId="13497" xr:uid="{00000000-0005-0000-0000-000068500000}"/>
    <cellStyle name="날짜 44" xfId="13498" xr:uid="{00000000-0005-0000-0000-000069500000}"/>
    <cellStyle name="날짜 45" xfId="13499" xr:uid="{00000000-0005-0000-0000-00006A500000}"/>
    <cellStyle name="날짜 46" xfId="13500" xr:uid="{00000000-0005-0000-0000-00006B500000}"/>
    <cellStyle name="날짜 47" xfId="13501" xr:uid="{00000000-0005-0000-0000-00006C500000}"/>
    <cellStyle name="날짜 48" xfId="13502" xr:uid="{00000000-0005-0000-0000-00006D500000}"/>
    <cellStyle name="날짜 49" xfId="13503" xr:uid="{00000000-0005-0000-0000-00006E500000}"/>
    <cellStyle name="날짜 5" xfId="371" xr:uid="{00000000-0005-0000-0000-00006F500000}"/>
    <cellStyle name="날짜 5 2" xfId="13504" xr:uid="{00000000-0005-0000-0000-000070500000}"/>
    <cellStyle name="날짜 50" xfId="13505" xr:uid="{00000000-0005-0000-0000-000071500000}"/>
    <cellStyle name="날짜 51" xfId="13506" xr:uid="{00000000-0005-0000-0000-000072500000}"/>
    <cellStyle name="날짜 52" xfId="13507" xr:uid="{00000000-0005-0000-0000-000073500000}"/>
    <cellStyle name="날짜 53" xfId="13508" xr:uid="{00000000-0005-0000-0000-000074500000}"/>
    <cellStyle name="날짜 54" xfId="13509" xr:uid="{00000000-0005-0000-0000-000075500000}"/>
    <cellStyle name="날짜 55" xfId="13510" xr:uid="{00000000-0005-0000-0000-000076500000}"/>
    <cellStyle name="날짜 56" xfId="13511" xr:uid="{00000000-0005-0000-0000-000077500000}"/>
    <cellStyle name="날짜 57" xfId="13512" xr:uid="{00000000-0005-0000-0000-000078500000}"/>
    <cellStyle name="날짜 58" xfId="13513" xr:uid="{00000000-0005-0000-0000-000079500000}"/>
    <cellStyle name="날짜 59" xfId="13514" xr:uid="{00000000-0005-0000-0000-00007A500000}"/>
    <cellStyle name="날짜 6" xfId="372" xr:uid="{00000000-0005-0000-0000-00007B500000}"/>
    <cellStyle name="날짜 6 2" xfId="13515" xr:uid="{00000000-0005-0000-0000-00007C500000}"/>
    <cellStyle name="날짜 60" xfId="13516" xr:uid="{00000000-0005-0000-0000-00007D500000}"/>
    <cellStyle name="날짜 61" xfId="13517" xr:uid="{00000000-0005-0000-0000-00007E500000}"/>
    <cellStyle name="날짜 7" xfId="373" xr:uid="{00000000-0005-0000-0000-00007F500000}"/>
    <cellStyle name="날짜 7 2" xfId="13518" xr:uid="{00000000-0005-0000-0000-000080500000}"/>
    <cellStyle name="날짜 8" xfId="374" xr:uid="{00000000-0005-0000-0000-000081500000}"/>
    <cellStyle name="날짜 8 2" xfId="13519" xr:uid="{00000000-0005-0000-0000-000082500000}"/>
    <cellStyle name="날짜 9" xfId="375" xr:uid="{00000000-0005-0000-0000-000083500000}"/>
    <cellStyle name="날짜 9 2" xfId="13520" xr:uid="{00000000-0005-0000-0000-000084500000}"/>
    <cellStyle name="날짜_지장물작업" xfId="376" xr:uid="{00000000-0005-0000-0000-000085500000}"/>
    <cellStyle name="내역서" xfId="4495" xr:uid="{00000000-0005-0000-0000-000086500000}"/>
    <cellStyle name="내역서 2" xfId="7955" xr:uid="{00000000-0005-0000-0000-000087500000}"/>
    <cellStyle name="달러" xfId="377" xr:uid="{00000000-0005-0000-0000-000088500000}"/>
    <cellStyle name="달러 10" xfId="13521" xr:uid="{00000000-0005-0000-0000-000089500000}"/>
    <cellStyle name="달러 11" xfId="13522" xr:uid="{00000000-0005-0000-0000-00008A500000}"/>
    <cellStyle name="달러 12" xfId="13523" xr:uid="{00000000-0005-0000-0000-00008B500000}"/>
    <cellStyle name="달러 13" xfId="13524" xr:uid="{00000000-0005-0000-0000-00008C500000}"/>
    <cellStyle name="달러 14" xfId="13525" xr:uid="{00000000-0005-0000-0000-00008D500000}"/>
    <cellStyle name="달러 15" xfId="13526" xr:uid="{00000000-0005-0000-0000-00008E500000}"/>
    <cellStyle name="달러 16" xfId="13527" xr:uid="{00000000-0005-0000-0000-00008F500000}"/>
    <cellStyle name="달러 17" xfId="13528" xr:uid="{00000000-0005-0000-0000-000090500000}"/>
    <cellStyle name="달러 18" xfId="13529" xr:uid="{00000000-0005-0000-0000-000091500000}"/>
    <cellStyle name="달러 19" xfId="13530" xr:uid="{00000000-0005-0000-0000-000092500000}"/>
    <cellStyle name="달러 2" xfId="378" xr:uid="{00000000-0005-0000-0000-000093500000}"/>
    <cellStyle name="달러 2 2" xfId="7956" xr:uid="{00000000-0005-0000-0000-000094500000}"/>
    <cellStyle name="달러 20" xfId="13531" xr:uid="{00000000-0005-0000-0000-000095500000}"/>
    <cellStyle name="달러 21" xfId="13532" xr:uid="{00000000-0005-0000-0000-000096500000}"/>
    <cellStyle name="달러 22" xfId="13533" xr:uid="{00000000-0005-0000-0000-000097500000}"/>
    <cellStyle name="달러 23" xfId="13534" xr:uid="{00000000-0005-0000-0000-000098500000}"/>
    <cellStyle name="달러 24" xfId="13535" xr:uid="{00000000-0005-0000-0000-000099500000}"/>
    <cellStyle name="달러 25" xfId="13536" xr:uid="{00000000-0005-0000-0000-00009A500000}"/>
    <cellStyle name="달러 26" xfId="13537" xr:uid="{00000000-0005-0000-0000-00009B500000}"/>
    <cellStyle name="달러 27" xfId="13538" xr:uid="{00000000-0005-0000-0000-00009C500000}"/>
    <cellStyle name="달러 28" xfId="13539" xr:uid="{00000000-0005-0000-0000-00009D500000}"/>
    <cellStyle name="달러 29" xfId="13540" xr:uid="{00000000-0005-0000-0000-00009E500000}"/>
    <cellStyle name="달러 3" xfId="379" xr:uid="{00000000-0005-0000-0000-00009F500000}"/>
    <cellStyle name="달러 30" xfId="13541" xr:uid="{00000000-0005-0000-0000-0000A0500000}"/>
    <cellStyle name="달러 31" xfId="13542" xr:uid="{00000000-0005-0000-0000-0000A1500000}"/>
    <cellStyle name="달러 32" xfId="13543" xr:uid="{00000000-0005-0000-0000-0000A2500000}"/>
    <cellStyle name="달러 33" xfId="13544" xr:uid="{00000000-0005-0000-0000-0000A3500000}"/>
    <cellStyle name="달러 34" xfId="13545" xr:uid="{00000000-0005-0000-0000-0000A4500000}"/>
    <cellStyle name="달러 35" xfId="13546" xr:uid="{00000000-0005-0000-0000-0000A5500000}"/>
    <cellStyle name="달러 36" xfId="13547" xr:uid="{00000000-0005-0000-0000-0000A6500000}"/>
    <cellStyle name="달러 37" xfId="13548" xr:uid="{00000000-0005-0000-0000-0000A7500000}"/>
    <cellStyle name="달러 38" xfId="13549" xr:uid="{00000000-0005-0000-0000-0000A8500000}"/>
    <cellStyle name="달러 39" xfId="13550" xr:uid="{00000000-0005-0000-0000-0000A9500000}"/>
    <cellStyle name="달러 4" xfId="380" xr:uid="{00000000-0005-0000-0000-0000AA500000}"/>
    <cellStyle name="달러 4 2" xfId="13551" xr:uid="{00000000-0005-0000-0000-0000AB500000}"/>
    <cellStyle name="달러 40" xfId="13552" xr:uid="{00000000-0005-0000-0000-0000AC500000}"/>
    <cellStyle name="달러 41" xfId="13553" xr:uid="{00000000-0005-0000-0000-0000AD500000}"/>
    <cellStyle name="달러 42" xfId="13554" xr:uid="{00000000-0005-0000-0000-0000AE500000}"/>
    <cellStyle name="달러 43" xfId="13555" xr:uid="{00000000-0005-0000-0000-0000AF500000}"/>
    <cellStyle name="달러 44" xfId="13556" xr:uid="{00000000-0005-0000-0000-0000B0500000}"/>
    <cellStyle name="달러 45" xfId="13557" xr:uid="{00000000-0005-0000-0000-0000B1500000}"/>
    <cellStyle name="달러 46" xfId="13558" xr:uid="{00000000-0005-0000-0000-0000B2500000}"/>
    <cellStyle name="달러 47" xfId="13559" xr:uid="{00000000-0005-0000-0000-0000B3500000}"/>
    <cellStyle name="달러 48" xfId="13560" xr:uid="{00000000-0005-0000-0000-0000B4500000}"/>
    <cellStyle name="달러 49" xfId="13561" xr:uid="{00000000-0005-0000-0000-0000B5500000}"/>
    <cellStyle name="달러 5" xfId="381" xr:uid="{00000000-0005-0000-0000-0000B6500000}"/>
    <cellStyle name="달러 5 2" xfId="13562" xr:uid="{00000000-0005-0000-0000-0000B7500000}"/>
    <cellStyle name="달러 50" xfId="13563" xr:uid="{00000000-0005-0000-0000-0000B8500000}"/>
    <cellStyle name="달러 51" xfId="13564" xr:uid="{00000000-0005-0000-0000-0000B9500000}"/>
    <cellStyle name="달러 52" xfId="13565" xr:uid="{00000000-0005-0000-0000-0000BA500000}"/>
    <cellStyle name="달러 53" xfId="13566" xr:uid="{00000000-0005-0000-0000-0000BB500000}"/>
    <cellStyle name="달러 54" xfId="13567" xr:uid="{00000000-0005-0000-0000-0000BC500000}"/>
    <cellStyle name="달러 55" xfId="13568" xr:uid="{00000000-0005-0000-0000-0000BD500000}"/>
    <cellStyle name="달러 56" xfId="13569" xr:uid="{00000000-0005-0000-0000-0000BE500000}"/>
    <cellStyle name="달러 57" xfId="13570" xr:uid="{00000000-0005-0000-0000-0000BF500000}"/>
    <cellStyle name="달러 58" xfId="13571" xr:uid="{00000000-0005-0000-0000-0000C0500000}"/>
    <cellStyle name="달러 59" xfId="13572" xr:uid="{00000000-0005-0000-0000-0000C1500000}"/>
    <cellStyle name="달러 6" xfId="382" xr:uid="{00000000-0005-0000-0000-0000C2500000}"/>
    <cellStyle name="달러 6 2" xfId="13573" xr:uid="{00000000-0005-0000-0000-0000C3500000}"/>
    <cellStyle name="달러 60" xfId="13574" xr:uid="{00000000-0005-0000-0000-0000C4500000}"/>
    <cellStyle name="달러 61" xfId="13575" xr:uid="{00000000-0005-0000-0000-0000C5500000}"/>
    <cellStyle name="달러 7" xfId="383" xr:uid="{00000000-0005-0000-0000-0000C6500000}"/>
    <cellStyle name="달러 7 2" xfId="13576" xr:uid="{00000000-0005-0000-0000-0000C7500000}"/>
    <cellStyle name="달러 8" xfId="384" xr:uid="{00000000-0005-0000-0000-0000C8500000}"/>
    <cellStyle name="달러 8 2" xfId="13577" xr:uid="{00000000-0005-0000-0000-0000C9500000}"/>
    <cellStyle name="달러 9" xfId="385" xr:uid="{00000000-0005-0000-0000-0000CA500000}"/>
    <cellStyle name="달러 9 2" xfId="13578" xr:uid="{00000000-0005-0000-0000-0000CB500000}"/>
    <cellStyle name="달러_지장물작업" xfId="386" xr:uid="{00000000-0005-0000-0000-0000CC500000}"/>
    <cellStyle name="'도급대비&quot;표준" xfId="4496" xr:uid="{00000000-0005-0000-0000-0000CD500000}"/>
    <cellStyle name="뒤에 오는 하이퍼링크" xfId="4497" xr:uid="{00000000-0005-0000-0000-0000CE500000}"/>
    <cellStyle name="똿떓죶Ø괻 [0.00]_PRODUCT DETAIL Q1" xfId="4498" xr:uid="{00000000-0005-0000-0000-0000CF500000}"/>
    <cellStyle name="똿떓죶Ø괻_PRODUCT DETAIL Q1" xfId="4499" xr:uid="{00000000-0005-0000-0000-0000D0500000}"/>
    <cellStyle name="똿뗦먛귟 [0.00]_PRODUCT DETAIL Q1" xfId="387" xr:uid="{00000000-0005-0000-0000-0000D1500000}"/>
    <cellStyle name="똿뗦먛귟_PRODUCT DETAIL Q1" xfId="388" xr:uid="{00000000-0005-0000-0000-0000D2500000}"/>
    <cellStyle name="라인" xfId="4500" xr:uid="{00000000-0005-0000-0000-0000D3500000}"/>
    <cellStyle name="메모 10" xfId="7957" xr:uid="{00000000-0005-0000-0000-0000D4500000}"/>
    <cellStyle name="메모 10 10" xfId="13579" xr:uid="{00000000-0005-0000-0000-0000D5500000}"/>
    <cellStyle name="메모 10 10 2" xfId="13580" xr:uid="{00000000-0005-0000-0000-0000D6500000}"/>
    <cellStyle name="메모 10 10 3" xfId="13581" xr:uid="{00000000-0005-0000-0000-0000D7500000}"/>
    <cellStyle name="메모 10 11" xfId="13582" xr:uid="{00000000-0005-0000-0000-0000D8500000}"/>
    <cellStyle name="메모 10 11 2" xfId="13583" xr:uid="{00000000-0005-0000-0000-0000D9500000}"/>
    <cellStyle name="메모 10 11 3" xfId="13584" xr:uid="{00000000-0005-0000-0000-0000DA500000}"/>
    <cellStyle name="메모 10 12" xfId="13585" xr:uid="{00000000-0005-0000-0000-0000DB500000}"/>
    <cellStyle name="메모 10 12 2" xfId="13586" xr:uid="{00000000-0005-0000-0000-0000DC500000}"/>
    <cellStyle name="메모 10 12 3" xfId="13587" xr:uid="{00000000-0005-0000-0000-0000DD500000}"/>
    <cellStyle name="메모 10 13" xfId="13588" xr:uid="{00000000-0005-0000-0000-0000DE500000}"/>
    <cellStyle name="메모 10 13 2" xfId="13589" xr:uid="{00000000-0005-0000-0000-0000DF500000}"/>
    <cellStyle name="메모 10 13 3" xfId="13590" xr:uid="{00000000-0005-0000-0000-0000E0500000}"/>
    <cellStyle name="메모 10 14" xfId="13591" xr:uid="{00000000-0005-0000-0000-0000E1500000}"/>
    <cellStyle name="메모 10 14 2" xfId="13592" xr:uid="{00000000-0005-0000-0000-0000E2500000}"/>
    <cellStyle name="메모 10 14 3" xfId="13593" xr:uid="{00000000-0005-0000-0000-0000E3500000}"/>
    <cellStyle name="메모 10 15" xfId="13594" xr:uid="{00000000-0005-0000-0000-0000E4500000}"/>
    <cellStyle name="메모 10 15 2" xfId="13595" xr:uid="{00000000-0005-0000-0000-0000E5500000}"/>
    <cellStyle name="메모 10 15 3" xfId="13596" xr:uid="{00000000-0005-0000-0000-0000E6500000}"/>
    <cellStyle name="메모 10 16" xfId="13597" xr:uid="{00000000-0005-0000-0000-0000E7500000}"/>
    <cellStyle name="메모 10 16 2" xfId="13598" xr:uid="{00000000-0005-0000-0000-0000E8500000}"/>
    <cellStyle name="메모 10 16 3" xfId="13599" xr:uid="{00000000-0005-0000-0000-0000E9500000}"/>
    <cellStyle name="메모 10 17" xfId="13600" xr:uid="{00000000-0005-0000-0000-0000EA500000}"/>
    <cellStyle name="메모 10 17 2" xfId="13601" xr:uid="{00000000-0005-0000-0000-0000EB500000}"/>
    <cellStyle name="메모 10 17 3" xfId="13602" xr:uid="{00000000-0005-0000-0000-0000EC500000}"/>
    <cellStyle name="메모 10 2" xfId="13603" xr:uid="{00000000-0005-0000-0000-0000ED500000}"/>
    <cellStyle name="메모 10 2 2" xfId="13604" xr:uid="{00000000-0005-0000-0000-0000EE500000}"/>
    <cellStyle name="메모 10 2 3" xfId="13605" xr:uid="{00000000-0005-0000-0000-0000EF500000}"/>
    <cellStyle name="메모 10 3" xfId="13606" xr:uid="{00000000-0005-0000-0000-0000F0500000}"/>
    <cellStyle name="메모 10 3 2" xfId="13607" xr:uid="{00000000-0005-0000-0000-0000F1500000}"/>
    <cellStyle name="메모 10 3 3" xfId="13608" xr:uid="{00000000-0005-0000-0000-0000F2500000}"/>
    <cellStyle name="메모 10 4" xfId="13609" xr:uid="{00000000-0005-0000-0000-0000F3500000}"/>
    <cellStyle name="메모 10 4 2" xfId="13610" xr:uid="{00000000-0005-0000-0000-0000F4500000}"/>
    <cellStyle name="메모 10 4 3" xfId="13611" xr:uid="{00000000-0005-0000-0000-0000F5500000}"/>
    <cellStyle name="메모 10 5" xfId="13612" xr:uid="{00000000-0005-0000-0000-0000F6500000}"/>
    <cellStyle name="메모 10 5 2" xfId="13613" xr:uid="{00000000-0005-0000-0000-0000F7500000}"/>
    <cellStyle name="메모 10 5 3" xfId="13614" xr:uid="{00000000-0005-0000-0000-0000F8500000}"/>
    <cellStyle name="메모 10 6" xfId="13615" xr:uid="{00000000-0005-0000-0000-0000F9500000}"/>
    <cellStyle name="메모 10 6 2" xfId="13616" xr:uid="{00000000-0005-0000-0000-0000FA500000}"/>
    <cellStyle name="메모 10 6 3" xfId="13617" xr:uid="{00000000-0005-0000-0000-0000FB500000}"/>
    <cellStyle name="메모 10 7" xfId="13618" xr:uid="{00000000-0005-0000-0000-0000FC500000}"/>
    <cellStyle name="메모 10 7 2" xfId="13619" xr:uid="{00000000-0005-0000-0000-0000FD500000}"/>
    <cellStyle name="메모 10 7 3" xfId="13620" xr:uid="{00000000-0005-0000-0000-0000FE500000}"/>
    <cellStyle name="메모 10 8" xfId="13621" xr:uid="{00000000-0005-0000-0000-0000FF500000}"/>
    <cellStyle name="메모 10 8 2" xfId="13622" xr:uid="{00000000-0005-0000-0000-000000510000}"/>
    <cellStyle name="메모 10 8 3" xfId="13623" xr:uid="{00000000-0005-0000-0000-000001510000}"/>
    <cellStyle name="메모 10 9" xfId="13624" xr:uid="{00000000-0005-0000-0000-000002510000}"/>
    <cellStyle name="메모 10 9 2" xfId="13625" xr:uid="{00000000-0005-0000-0000-000003510000}"/>
    <cellStyle name="메모 10 9 3" xfId="13626" xr:uid="{00000000-0005-0000-0000-000004510000}"/>
    <cellStyle name="메모 11" xfId="7958" xr:uid="{00000000-0005-0000-0000-000005510000}"/>
    <cellStyle name="메모 11 10" xfId="13627" xr:uid="{00000000-0005-0000-0000-000006510000}"/>
    <cellStyle name="메모 11 10 2" xfId="13628" xr:uid="{00000000-0005-0000-0000-000007510000}"/>
    <cellStyle name="메모 11 10 3" xfId="13629" xr:uid="{00000000-0005-0000-0000-000008510000}"/>
    <cellStyle name="메모 11 11" xfId="13630" xr:uid="{00000000-0005-0000-0000-000009510000}"/>
    <cellStyle name="메모 11 11 2" xfId="13631" xr:uid="{00000000-0005-0000-0000-00000A510000}"/>
    <cellStyle name="메모 11 11 3" xfId="13632" xr:uid="{00000000-0005-0000-0000-00000B510000}"/>
    <cellStyle name="메모 11 12" xfId="13633" xr:uid="{00000000-0005-0000-0000-00000C510000}"/>
    <cellStyle name="메모 11 12 2" xfId="13634" xr:uid="{00000000-0005-0000-0000-00000D510000}"/>
    <cellStyle name="메모 11 12 3" xfId="13635" xr:uid="{00000000-0005-0000-0000-00000E510000}"/>
    <cellStyle name="메모 11 13" xfId="13636" xr:uid="{00000000-0005-0000-0000-00000F510000}"/>
    <cellStyle name="메모 11 13 2" xfId="13637" xr:uid="{00000000-0005-0000-0000-000010510000}"/>
    <cellStyle name="메모 11 13 3" xfId="13638" xr:uid="{00000000-0005-0000-0000-000011510000}"/>
    <cellStyle name="메모 11 14" xfId="13639" xr:uid="{00000000-0005-0000-0000-000012510000}"/>
    <cellStyle name="메모 11 14 2" xfId="13640" xr:uid="{00000000-0005-0000-0000-000013510000}"/>
    <cellStyle name="메모 11 14 3" xfId="13641" xr:uid="{00000000-0005-0000-0000-000014510000}"/>
    <cellStyle name="메모 11 15" xfId="13642" xr:uid="{00000000-0005-0000-0000-000015510000}"/>
    <cellStyle name="메모 11 15 2" xfId="13643" xr:uid="{00000000-0005-0000-0000-000016510000}"/>
    <cellStyle name="메모 11 15 3" xfId="13644" xr:uid="{00000000-0005-0000-0000-000017510000}"/>
    <cellStyle name="메모 11 16" xfId="13645" xr:uid="{00000000-0005-0000-0000-000018510000}"/>
    <cellStyle name="메모 11 16 2" xfId="13646" xr:uid="{00000000-0005-0000-0000-000019510000}"/>
    <cellStyle name="메모 11 16 3" xfId="13647" xr:uid="{00000000-0005-0000-0000-00001A510000}"/>
    <cellStyle name="메모 11 17" xfId="13648" xr:uid="{00000000-0005-0000-0000-00001B510000}"/>
    <cellStyle name="메모 11 17 2" xfId="13649" xr:uid="{00000000-0005-0000-0000-00001C510000}"/>
    <cellStyle name="메모 11 17 3" xfId="13650" xr:uid="{00000000-0005-0000-0000-00001D510000}"/>
    <cellStyle name="메모 11 2" xfId="13651" xr:uid="{00000000-0005-0000-0000-00001E510000}"/>
    <cellStyle name="메모 11 2 2" xfId="13652" xr:uid="{00000000-0005-0000-0000-00001F510000}"/>
    <cellStyle name="메모 11 2 3" xfId="13653" xr:uid="{00000000-0005-0000-0000-000020510000}"/>
    <cellStyle name="메모 11 3" xfId="13654" xr:uid="{00000000-0005-0000-0000-000021510000}"/>
    <cellStyle name="메모 11 3 2" xfId="13655" xr:uid="{00000000-0005-0000-0000-000022510000}"/>
    <cellStyle name="메모 11 3 3" xfId="13656" xr:uid="{00000000-0005-0000-0000-000023510000}"/>
    <cellStyle name="메모 11 4" xfId="13657" xr:uid="{00000000-0005-0000-0000-000024510000}"/>
    <cellStyle name="메모 11 4 2" xfId="13658" xr:uid="{00000000-0005-0000-0000-000025510000}"/>
    <cellStyle name="메모 11 4 3" xfId="13659" xr:uid="{00000000-0005-0000-0000-000026510000}"/>
    <cellStyle name="메모 11 5" xfId="13660" xr:uid="{00000000-0005-0000-0000-000027510000}"/>
    <cellStyle name="메모 11 5 2" xfId="13661" xr:uid="{00000000-0005-0000-0000-000028510000}"/>
    <cellStyle name="메모 11 5 3" xfId="13662" xr:uid="{00000000-0005-0000-0000-000029510000}"/>
    <cellStyle name="메모 11 6" xfId="13663" xr:uid="{00000000-0005-0000-0000-00002A510000}"/>
    <cellStyle name="메모 11 6 2" xfId="13664" xr:uid="{00000000-0005-0000-0000-00002B510000}"/>
    <cellStyle name="메모 11 6 3" xfId="13665" xr:uid="{00000000-0005-0000-0000-00002C510000}"/>
    <cellStyle name="메모 11 7" xfId="13666" xr:uid="{00000000-0005-0000-0000-00002D510000}"/>
    <cellStyle name="메모 11 7 2" xfId="13667" xr:uid="{00000000-0005-0000-0000-00002E510000}"/>
    <cellStyle name="메모 11 7 3" xfId="13668" xr:uid="{00000000-0005-0000-0000-00002F510000}"/>
    <cellStyle name="메모 11 8" xfId="13669" xr:uid="{00000000-0005-0000-0000-000030510000}"/>
    <cellStyle name="메모 11 8 2" xfId="13670" xr:uid="{00000000-0005-0000-0000-000031510000}"/>
    <cellStyle name="메모 11 8 3" xfId="13671" xr:uid="{00000000-0005-0000-0000-000032510000}"/>
    <cellStyle name="메모 11 9" xfId="13672" xr:uid="{00000000-0005-0000-0000-000033510000}"/>
    <cellStyle name="메모 11 9 2" xfId="13673" xr:uid="{00000000-0005-0000-0000-000034510000}"/>
    <cellStyle name="메모 11 9 3" xfId="13674" xr:uid="{00000000-0005-0000-0000-000035510000}"/>
    <cellStyle name="메모 12" xfId="7959" xr:uid="{00000000-0005-0000-0000-000036510000}"/>
    <cellStyle name="메모 12 10" xfId="13675" xr:uid="{00000000-0005-0000-0000-000037510000}"/>
    <cellStyle name="메모 12 10 2" xfId="13676" xr:uid="{00000000-0005-0000-0000-000038510000}"/>
    <cellStyle name="메모 12 10 3" xfId="13677" xr:uid="{00000000-0005-0000-0000-000039510000}"/>
    <cellStyle name="메모 12 11" xfId="13678" xr:uid="{00000000-0005-0000-0000-00003A510000}"/>
    <cellStyle name="메모 12 11 2" xfId="13679" xr:uid="{00000000-0005-0000-0000-00003B510000}"/>
    <cellStyle name="메모 12 11 3" xfId="13680" xr:uid="{00000000-0005-0000-0000-00003C510000}"/>
    <cellStyle name="메모 12 12" xfId="13681" xr:uid="{00000000-0005-0000-0000-00003D510000}"/>
    <cellStyle name="메모 12 12 2" xfId="13682" xr:uid="{00000000-0005-0000-0000-00003E510000}"/>
    <cellStyle name="메모 12 12 3" xfId="13683" xr:uid="{00000000-0005-0000-0000-00003F510000}"/>
    <cellStyle name="메모 12 13" xfId="13684" xr:uid="{00000000-0005-0000-0000-000040510000}"/>
    <cellStyle name="메모 12 13 2" xfId="13685" xr:uid="{00000000-0005-0000-0000-000041510000}"/>
    <cellStyle name="메모 12 13 3" xfId="13686" xr:uid="{00000000-0005-0000-0000-000042510000}"/>
    <cellStyle name="메모 12 14" xfId="13687" xr:uid="{00000000-0005-0000-0000-000043510000}"/>
    <cellStyle name="메모 12 14 2" xfId="13688" xr:uid="{00000000-0005-0000-0000-000044510000}"/>
    <cellStyle name="메모 12 14 3" xfId="13689" xr:uid="{00000000-0005-0000-0000-000045510000}"/>
    <cellStyle name="메모 12 15" xfId="13690" xr:uid="{00000000-0005-0000-0000-000046510000}"/>
    <cellStyle name="메모 12 15 2" xfId="13691" xr:uid="{00000000-0005-0000-0000-000047510000}"/>
    <cellStyle name="메모 12 15 3" xfId="13692" xr:uid="{00000000-0005-0000-0000-000048510000}"/>
    <cellStyle name="메모 12 16" xfId="13693" xr:uid="{00000000-0005-0000-0000-000049510000}"/>
    <cellStyle name="메모 12 16 2" xfId="13694" xr:uid="{00000000-0005-0000-0000-00004A510000}"/>
    <cellStyle name="메모 12 16 3" xfId="13695" xr:uid="{00000000-0005-0000-0000-00004B510000}"/>
    <cellStyle name="메모 12 17" xfId="13696" xr:uid="{00000000-0005-0000-0000-00004C510000}"/>
    <cellStyle name="메모 12 17 2" xfId="13697" xr:uid="{00000000-0005-0000-0000-00004D510000}"/>
    <cellStyle name="메모 12 17 3" xfId="13698" xr:uid="{00000000-0005-0000-0000-00004E510000}"/>
    <cellStyle name="메모 12 2" xfId="13699" xr:uid="{00000000-0005-0000-0000-00004F510000}"/>
    <cellStyle name="메모 12 2 2" xfId="13700" xr:uid="{00000000-0005-0000-0000-000050510000}"/>
    <cellStyle name="메모 12 2 3" xfId="13701" xr:uid="{00000000-0005-0000-0000-000051510000}"/>
    <cellStyle name="메모 12 3" xfId="13702" xr:uid="{00000000-0005-0000-0000-000052510000}"/>
    <cellStyle name="메모 12 3 2" xfId="13703" xr:uid="{00000000-0005-0000-0000-000053510000}"/>
    <cellStyle name="메모 12 3 3" xfId="13704" xr:uid="{00000000-0005-0000-0000-000054510000}"/>
    <cellStyle name="메모 12 4" xfId="13705" xr:uid="{00000000-0005-0000-0000-000055510000}"/>
    <cellStyle name="메모 12 4 2" xfId="13706" xr:uid="{00000000-0005-0000-0000-000056510000}"/>
    <cellStyle name="메모 12 4 3" xfId="13707" xr:uid="{00000000-0005-0000-0000-000057510000}"/>
    <cellStyle name="메모 12 5" xfId="13708" xr:uid="{00000000-0005-0000-0000-000058510000}"/>
    <cellStyle name="메모 12 5 2" xfId="13709" xr:uid="{00000000-0005-0000-0000-000059510000}"/>
    <cellStyle name="메모 12 5 3" xfId="13710" xr:uid="{00000000-0005-0000-0000-00005A510000}"/>
    <cellStyle name="메모 12 6" xfId="13711" xr:uid="{00000000-0005-0000-0000-00005B510000}"/>
    <cellStyle name="메모 12 6 2" xfId="13712" xr:uid="{00000000-0005-0000-0000-00005C510000}"/>
    <cellStyle name="메모 12 6 3" xfId="13713" xr:uid="{00000000-0005-0000-0000-00005D510000}"/>
    <cellStyle name="메모 12 7" xfId="13714" xr:uid="{00000000-0005-0000-0000-00005E510000}"/>
    <cellStyle name="메모 12 7 2" xfId="13715" xr:uid="{00000000-0005-0000-0000-00005F510000}"/>
    <cellStyle name="메모 12 7 3" xfId="13716" xr:uid="{00000000-0005-0000-0000-000060510000}"/>
    <cellStyle name="메모 12 8" xfId="13717" xr:uid="{00000000-0005-0000-0000-000061510000}"/>
    <cellStyle name="메모 12 8 2" xfId="13718" xr:uid="{00000000-0005-0000-0000-000062510000}"/>
    <cellStyle name="메모 12 8 3" xfId="13719" xr:uid="{00000000-0005-0000-0000-000063510000}"/>
    <cellStyle name="메모 12 9" xfId="13720" xr:uid="{00000000-0005-0000-0000-000064510000}"/>
    <cellStyle name="메모 12 9 2" xfId="13721" xr:uid="{00000000-0005-0000-0000-000065510000}"/>
    <cellStyle name="메모 12 9 3" xfId="13722" xr:uid="{00000000-0005-0000-0000-000066510000}"/>
    <cellStyle name="메모 13" xfId="7960" xr:uid="{00000000-0005-0000-0000-000067510000}"/>
    <cellStyle name="메모 13 10" xfId="13723" xr:uid="{00000000-0005-0000-0000-000068510000}"/>
    <cellStyle name="메모 13 10 2" xfId="13724" xr:uid="{00000000-0005-0000-0000-000069510000}"/>
    <cellStyle name="메모 13 10 3" xfId="13725" xr:uid="{00000000-0005-0000-0000-00006A510000}"/>
    <cellStyle name="메모 13 11" xfId="13726" xr:uid="{00000000-0005-0000-0000-00006B510000}"/>
    <cellStyle name="메모 13 11 2" xfId="13727" xr:uid="{00000000-0005-0000-0000-00006C510000}"/>
    <cellStyle name="메모 13 11 3" xfId="13728" xr:uid="{00000000-0005-0000-0000-00006D510000}"/>
    <cellStyle name="메모 13 12" xfId="13729" xr:uid="{00000000-0005-0000-0000-00006E510000}"/>
    <cellStyle name="메모 13 12 2" xfId="13730" xr:uid="{00000000-0005-0000-0000-00006F510000}"/>
    <cellStyle name="메모 13 12 3" xfId="13731" xr:uid="{00000000-0005-0000-0000-000070510000}"/>
    <cellStyle name="메모 13 13" xfId="13732" xr:uid="{00000000-0005-0000-0000-000071510000}"/>
    <cellStyle name="메모 13 13 2" xfId="13733" xr:uid="{00000000-0005-0000-0000-000072510000}"/>
    <cellStyle name="메모 13 13 3" xfId="13734" xr:uid="{00000000-0005-0000-0000-000073510000}"/>
    <cellStyle name="메모 13 14" xfId="13735" xr:uid="{00000000-0005-0000-0000-000074510000}"/>
    <cellStyle name="메모 13 14 2" xfId="13736" xr:uid="{00000000-0005-0000-0000-000075510000}"/>
    <cellStyle name="메모 13 14 3" xfId="13737" xr:uid="{00000000-0005-0000-0000-000076510000}"/>
    <cellStyle name="메모 13 15" xfId="13738" xr:uid="{00000000-0005-0000-0000-000077510000}"/>
    <cellStyle name="메모 13 15 2" xfId="13739" xr:uid="{00000000-0005-0000-0000-000078510000}"/>
    <cellStyle name="메모 13 15 3" xfId="13740" xr:uid="{00000000-0005-0000-0000-000079510000}"/>
    <cellStyle name="메모 13 16" xfId="13741" xr:uid="{00000000-0005-0000-0000-00007A510000}"/>
    <cellStyle name="메모 13 16 2" xfId="13742" xr:uid="{00000000-0005-0000-0000-00007B510000}"/>
    <cellStyle name="메모 13 16 3" xfId="13743" xr:uid="{00000000-0005-0000-0000-00007C510000}"/>
    <cellStyle name="메모 13 17" xfId="13744" xr:uid="{00000000-0005-0000-0000-00007D510000}"/>
    <cellStyle name="메모 13 17 2" xfId="13745" xr:uid="{00000000-0005-0000-0000-00007E510000}"/>
    <cellStyle name="메모 13 17 3" xfId="13746" xr:uid="{00000000-0005-0000-0000-00007F510000}"/>
    <cellStyle name="메모 13 2" xfId="13747" xr:uid="{00000000-0005-0000-0000-000080510000}"/>
    <cellStyle name="메모 13 2 2" xfId="13748" xr:uid="{00000000-0005-0000-0000-000081510000}"/>
    <cellStyle name="메모 13 2 3" xfId="13749" xr:uid="{00000000-0005-0000-0000-000082510000}"/>
    <cellStyle name="메모 13 3" xfId="13750" xr:uid="{00000000-0005-0000-0000-000083510000}"/>
    <cellStyle name="메모 13 3 2" xfId="13751" xr:uid="{00000000-0005-0000-0000-000084510000}"/>
    <cellStyle name="메모 13 3 3" xfId="13752" xr:uid="{00000000-0005-0000-0000-000085510000}"/>
    <cellStyle name="메모 13 4" xfId="13753" xr:uid="{00000000-0005-0000-0000-000086510000}"/>
    <cellStyle name="메모 13 4 2" xfId="13754" xr:uid="{00000000-0005-0000-0000-000087510000}"/>
    <cellStyle name="메모 13 4 3" xfId="13755" xr:uid="{00000000-0005-0000-0000-000088510000}"/>
    <cellStyle name="메모 13 5" xfId="13756" xr:uid="{00000000-0005-0000-0000-000089510000}"/>
    <cellStyle name="메모 13 5 2" xfId="13757" xr:uid="{00000000-0005-0000-0000-00008A510000}"/>
    <cellStyle name="메모 13 5 3" xfId="13758" xr:uid="{00000000-0005-0000-0000-00008B510000}"/>
    <cellStyle name="메모 13 6" xfId="13759" xr:uid="{00000000-0005-0000-0000-00008C510000}"/>
    <cellStyle name="메모 13 6 2" xfId="13760" xr:uid="{00000000-0005-0000-0000-00008D510000}"/>
    <cellStyle name="메모 13 6 3" xfId="13761" xr:uid="{00000000-0005-0000-0000-00008E510000}"/>
    <cellStyle name="메모 13 7" xfId="13762" xr:uid="{00000000-0005-0000-0000-00008F510000}"/>
    <cellStyle name="메모 13 7 2" xfId="13763" xr:uid="{00000000-0005-0000-0000-000090510000}"/>
    <cellStyle name="메모 13 7 3" xfId="13764" xr:uid="{00000000-0005-0000-0000-000091510000}"/>
    <cellStyle name="메모 13 8" xfId="13765" xr:uid="{00000000-0005-0000-0000-000092510000}"/>
    <cellStyle name="메모 13 8 2" xfId="13766" xr:uid="{00000000-0005-0000-0000-000093510000}"/>
    <cellStyle name="메모 13 8 3" xfId="13767" xr:uid="{00000000-0005-0000-0000-000094510000}"/>
    <cellStyle name="메모 13 9" xfId="13768" xr:uid="{00000000-0005-0000-0000-000095510000}"/>
    <cellStyle name="메모 13 9 2" xfId="13769" xr:uid="{00000000-0005-0000-0000-000096510000}"/>
    <cellStyle name="메모 13 9 3" xfId="13770" xr:uid="{00000000-0005-0000-0000-000097510000}"/>
    <cellStyle name="메모 14" xfId="7961" xr:uid="{00000000-0005-0000-0000-000098510000}"/>
    <cellStyle name="메모 14 10" xfId="13771" xr:uid="{00000000-0005-0000-0000-000099510000}"/>
    <cellStyle name="메모 14 10 2" xfId="13772" xr:uid="{00000000-0005-0000-0000-00009A510000}"/>
    <cellStyle name="메모 14 10 3" xfId="13773" xr:uid="{00000000-0005-0000-0000-00009B510000}"/>
    <cellStyle name="메모 14 11" xfId="13774" xr:uid="{00000000-0005-0000-0000-00009C510000}"/>
    <cellStyle name="메모 14 11 2" xfId="13775" xr:uid="{00000000-0005-0000-0000-00009D510000}"/>
    <cellStyle name="메모 14 11 3" xfId="13776" xr:uid="{00000000-0005-0000-0000-00009E510000}"/>
    <cellStyle name="메모 14 12" xfId="13777" xr:uid="{00000000-0005-0000-0000-00009F510000}"/>
    <cellStyle name="메모 14 12 2" xfId="13778" xr:uid="{00000000-0005-0000-0000-0000A0510000}"/>
    <cellStyle name="메모 14 12 3" xfId="13779" xr:uid="{00000000-0005-0000-0000-0000A1510000}"/>
    <cellStyle name="메모 14 13" xfId="13780" xr:uid="{00000000-0005-0000-0000-0000A2510000}"/>
    <cellStyle name="메모 14 13 2" xfId="13781" xr:uid="{00000000-0005-0000-0000-0000A3510000}"/>
    <cellStyle name="메모 14 13 3" xfId="13782" xr:uid="{00000000-0005-0000-0000-0000A4510000}"/>
    <cellStyle name="메모 14 14" xfId="13783" xr:uid="{00000000-0005-0000-0000-0000A5510000}"/>
    <cellStyle name="메모 14 14 2" xfId="13784" xr:uid="{00000000-0005-0000-0000-0000A6510000}"/>
    <cellStyle name="메모 14 14 3" xfId="13785" xr:uid="{00000000-0005-0000-0000-0000A7510000}"/>
    <cellStyle name="메모 14 15" xfId="13786" xr:uid="{00000000-0005-0000-0000-0000A8510000}"/>
    <cellStyle name="메모 14 15 2" xfId="13787" xr:uid="{00000000-0005-0000-0000-0000A9510000}"/>
    <cellStyle name="메모 14 15 3" xfId="13788" xr:uid="{00000000-0005-0000-0000-0000AA510000}"/>
    <cellStyle name="메모 14 16" xfId="13789" xr:uid="{00000000-0005-0000-0000-0000AB510000}"/>
    <cellStyle name="메모 14 16 2" xfId="13790" xr:uid="{00000000-0005-0000-0000-0000AC510000}"/>
    <cellStyle name="메모 14 16 3" xfId="13791" xr:uid="{00000000-0005-0000-0000-0000AD510000}"/>
    <cellStyle name="메모 14 17" xfId="13792" xr:uid="{00000000-0005-0000-0000-0000AE510000}"/>
    <cellStyle name="메모 14 17 2" xfId="13793" xr:uid="{00000000-0005-0000-0000-0000AF510000}"/>
    <cellStyle name="메모 14 17 3" xfId="13794" xr:uid="{00000000-0005-0000-0000-0000B0510000}"/>
    <cellStyle name="메모 14 2" xfId="13795" xr:uid="{00000000-0005-0000-0000-0000B1510000}"/>
    <cellStyle name="메모 14 2 2" xfId="13796" xr:uid="{00000000-0005-0000-0000-0000B2510000}"/>
    <cellStyle name="메모 14 2 3" xfId="13797" xr:uid="{00000000-0005-0000-0000-0000B3510000}"/>
    <cellStyle name="메모 14 3" xfId="13798" xr:uid="{00000000-0005-0000-0000-0000B4510000}"/>
    <cellStyle name="메모 14 3 2" xfId="13799" xr:uid="{00000000-0005-0000-0000-0000B5510000}"/>
    <cellStyle name="메모 14 3 3" xfId="13800" xr:uid="{00000000-0005-0000-0000-0000B6510000}"/>
    <cellStyle name="메모 14 4" xfId="13801" xr:uid="{00000000-0005-0000-0000-0000B7510000}"/>
    <cellStyle name="메모 14 4 2" xfId="13802" xr:uid="{00000000-0005-0000-0000-0000B8510000}"/>
    <cellStyle name="메모 14 4 3" xfId="13803" xr:uid="{00000000-0005-0000-0000-0000B9510000}"/>
    <cellStyle name="메모 14 5" xfId="13804" xr:uid="{00000000-0005-0000-0000-0000BA510000}"/>
    <cellStyle name="메모 14 5 2" xfId="13805" xr:uid="{00000000-0005-0000-0000-0000BB510000}"/>
    <cellStyle name="메모 14 5 3" xfId="13806" xr:uid="{00000000-0005-0000-0000-0000BC510000}"/>
    <cellStyle name="메모 14 6" xfId="13807" xr:uid="{00000000-0005-0000-0000-0000BD510000}"/>
    <cellStyle name="메모 14 6 2" xfId="13808" xr:uid="{00000000-0005-0000-0000-0000BE510000}"/>
    <cellStyle name="메모 14 6 3" xfId="13809" xr:uid="{00000000-0005-0000-0000-0000BF510000}"/>
    <cellStyle name="메모 14 7" xfId="13810" xr:uid="{00000000-0005-0000-0000-0000C0510000}"/>
    <cellStyle name="메모 14 7 2" xfId="13811" xr:uid="{00000000-0005-0000-0000-0000C1510000}"/>
    <cellStyle name="메모 14 7 3" xfId="13812" xr:uid="{00000000-0005-0000-0000-0000C2510000}"/>
    <cellStyle name="메모 14 8" xfId="13813" xr:uid="{00000000-0005-0000-0000-0000C3510000}"/>
    <cellStyle name="메모 14 8 2" xfId="13814" xr:uid="{00000000-0005-0000-0000-0000C4510000}"/>
    <cellStyle name="메모 14 8 3" xfId="13815" xr:uid="{00000000-0005-0000-0000-0000C5510000}"/>
    <cellStyle name="메모 14 9" xfId="13816" xr:uid="{00000000-0005-0000-0000-0000C6510000}"/>
    <cellStyle name="메모 14 9 2" xfId="13817" xr:uid="{00000000-0005-0000-0000-0000C7510000}"/>
    <cellStyle name="메모 14 9 3" xfId="13818" xr:uid="{00000000-0005-0000-0000-0000C8510000}"/>
    <cellStyle name="메모 15" xfId="7962" xr:uid="{00000000-0005-0000-0000-0000C9510000}"/>
    <cellStyle name="메모 15 10" xfId="13819" xr:uid="{00000000-0005-0000-0000-0000CA510000}"/>
    <cellStyle name="메모 15 10 2" xfId="13820" xr:uid="{00000000-0005-0000-0000-0000CB510000}"/>
    <cellStyle name="메모 15 10 3" xfId="13821" xr:uid="{00000000-0005-0000-0000-0000CC510000}"/>
    <cellStyle name="메모 15 11" xfId="13822" xr:uid="{00000000-0005-0000-0000-0000CD510000}"/>
    <cellStyle name="메모 15 11 2" xfId="13823" xr:uid="{00000000-0005-0000-0000-0000CE510000}"/>
    <cellStyle name="메모 15 11 3" xfId="13824" xr:uid="{00000000-0005-0000-0000-0000CF510000}"/>
    <cellStyle name="메모 15 12" xfId="13825" xr:uid="{00000000-0005-0000-0000-0000D0510000}"/>
    <cellStyle name="메모 15 12 2" xfId="13826" xr:uid="{00000000-0005-0000-0000-0000D1510000}"/>
    <cellStyle name="메모 15 12 3" xfId="13827" xr:uid="{00000000-0005-0000-0000-0000D2510000}"/>
    <cellStyle name="메모 15 13" xfId="13828" xr:uid="{00000000-0005-0000-0000-0000D3510000}"/>
    <cellStyle name="메모 15 13 2" xfId="13829" xr:uid="{00000000-0005-0000-0000-0000D4510000}"/>
    <cellStyle name="메모 15 13 3" xfId="13830" xr:uid="{00000000-0005-0000-0000-0000D5510000}"/>
    <cellStyle name="메모 15 14" xfId="13831" xr:uid="{00000000-0005-0000-0000-0000D6510000}"/>
    <cellStyle name="메모 15 14 2" xfId="13832" xr:uid="{00000000-0005-0000-0000-0000D7510000}"/>
    <cellStyle name="메모 15 14 3" xfId="13833" xr:uid="{00000000-0005-0000-0000-0000D8510000}"/>
    <cellStyle name="메모 15 15" xfId="13834" xr:uid="{00000000-0005-0000-0000-0000D9510000}"/>
    <cellStyle name="메모 15 15 2" xfId="13835" xr:uid="{00000000-0005-0000-0000-0000DA510000}"/>
    <cellStyle name="메모 15 15 3" xfId="13836" xr:uid="{00000000-0005-0000-0000-0000DB510000}"/>
    <cellStyle name="메모 15 16" xfId="13837" xr:uid="{00000000-0005-0000-0000-0000DC510000}"/>
    <cellStyle name="메모 15 16 2" xfId="13838" xr:uid="{00000000-0005-0000-0000-0000DD510000}"/>
    <cellStyle name="메모 15 16 3" xfId="13839" xr:uid="{00000000-0005-0000-0000-0000DE510000}"/>
    <cellStyle name="메모 15 17" xfId="13840" xr:uid="{00000000-0005-0000-0000-0000DF510000}"/>
    <cellStyle name="메모 15 17 2" xfId="13841" xr:uid="{00000000-0005-0000-0000-0000E0510000}"/>
    <cellStyle name="메모 15 17 3" xfId="13842" xr:uid="{00000000-0005-0000-0000-0000E1510000}"/>
    <cellStyle name="메모 15 2" xfId="13843" xr:uid="{00000000-0005-0000-0000-0000E2510000}"/>
    <cellStyle name="메모 15 2 2" xfId="13844" xr:uid="{00000000-0005-0000-0000-0000E3510000}"/>
    <cellStyle name="메모 15 2 3" xfId="13845" xr:uid="{00000000-0005-0000-0000-0000E4510000}"/>
    <cellStyle name="메모 15 3" xfId="13846" xr:uid="{00000000-0005-0000-0000-0000E5510000}"/>
    <cellStyle name="메모 15 3 2" xfId="13847" xr:uid="{00000000-0005-0000-0000-0000E6510000}"/>
    <cellStyle name="메모 15 3 3" xfId="13848" xr:uid="{00000000-0005-0000-0000-0000E7510000}"/>
    <cellStyle name="메모 15 4" xfId="13849" xr:uid="{00000000-0005-0000-0000-0000E8510000}"/>
    <cellStyle name="메모 15 4 2" xfId="13850" xr:uid="{00000000-0005-0000-0000-0000E9510000}"/>
    <cellStyle name="메모 15 4 3" xfId="13851" xr:uid="{00000000-0005-0000-0000-0000EA510000}"/>
    <cellStyle name="메모 15 5" xfId="13852" xr:uid="{00000000-0005-0000-0000-0000EB510000}"/>
    <cellStyle name="메모 15 5 2" xfId="13853" xr:uid="{00000000-0005-0000-0000-0000EC510000}"/>
    <cellStyle name="메모 15 5 3" xfId="13854" xr:uid="{00000000-0005-0000-0000-0000ED510000}"/>
    <cellStyle name="메모 15 6" xfId="13855" xr:uid="{00000000-0005-0000-0000-0000EE510000}"/>
    <cellStyle name="메모 15 6 2" xfId="13856" xr:uid="{00000000-0005-0000-0000-0000EF510000}"/>
    <cellStyle name="메모 15 6 3" xfId="13857" xr:uid="{00000000-0005-0000-0000-0000F0510000}"/>
    <cellStyle name="메모 15 7" xfId="13858" xr:uid="{00000000-0005-0000-0000-0000F1510000}"/>
    <cellStyle name="메모 15 7 2" xfId="13859" xr:uid="{00000000-0005-0000-0000-0000F2510000}"/>
    <cellStyle name="메모 15 7 3" xfId="13860" xr:uid="{00000000-0005-0000-0000-0000F3510000}"/>
    <cellStyle name="메모 15 8" xfId="13861" xr:uid="{00000000-0005-0000-0000-0000F4510000}"/>
    <cellStyle name="메모 15 8 2" xfId="13862" xr:uid="{00000000-0005-0000-0000-0000F5510000}"/>
    <cellStyle name="메모 15 8 3" xfId="13863" xr:uid="{00000000-0005-0000-0000-0000F6510000}"/>
    <cellStyle name="메모 15 9" xfId="13864" xr:uid="{00000000-0005-0000-0000-0000F7510000}"/>
    <cellStyle name="메모 15 9 2" xfId="13865" xr:uid="{00000000-0005-0000-0000-0000F8510000}"/>
    <cellStyle name="메모 15 9 3" xfId="13866" xr:uid="{00000000-0005-0000-0000-0000F9510000}"/>
    <cellStyle name="메모 16" xfId="7963" xr:uid="{00000000-0005-0000-0000-0000FA510000}"/>
    <cellStyle name="메모 16 10" xfId="13867" xr:uid="{00000000-0005-0000-0000-0000FB510000}"/>
    <cellStyle name="메모 16 10 2" xfId="13868" xr:uid="{00000000-0005-0000-0000-0000FC510000}"/>
    <cellStyle name="메모 16 10 3" xfId="13869" xr:uid="{00000000-0005-0000-0000-0000FD510000}"/>
    <cellStyle name="메모 16 11" xfId="13870" xr:uid="{00000000-0005-0000-0000-0000FE510000}"/>
    <cellStyle name="메모 16 11 2" xfId="13871" xr:uid="{00000000-0005-0000-0000-0000FF510000}"/>
    <cellStyle name="메모 16 11 3" xfId="13872" xr:uid="{00000000-0005-0000-0000-000000520000}"/>
    <cellStyle name="메모 16 12" xfId="13873" xr:uid="{00000000-0005-0000-0000-000001520000}"/>
    <cellStyle name="메모 16 12 2" xfId="13874" xr:uid="{00000000-0005-0000-0000-000002520000}"/>
    <cellStyle name="메모 16 12 3" xfId="13875" xr:uid="{00000000-0005-0000-0000-000003520000}"/>
    <cellStyle name="메모 16 13" xfId="13876" xr:uid="{00000000-0005-0000-0000-000004520000}"/>
    <cellStyle name="메모 16 13 2" xfId="13877" xr:uid="{00000000-0005-0000-0000-000005520000}"/>
    <cellStyle name="메모 16 13 3" xfId="13878" xr:uid="{00000000-0005-0000-0000-000006520000}"/>
    <cellStyle name="메모 16 14" xfId="13879" xr:uid="{00000000-0005-0000-0000-000007520000}"/>
    <cellStyle name="메모 16 14 2" xfId="13880" xr:uid="{00000000-0005-0000-0000-000008520000}"/>
    <cellStyle name="메모 16 14 3" xfId="13881" xr:uid="{00000000-0005-0000-0000-000009520000}"/>
    <cellStyle name="메모 16 15" xfId="13882" xr:uid="{00000000-0005-0000-0000-00000A520000}"/>
    <cellStyle name="메모 16 15 2" xfId="13883" xr:uid="{00000000-0005-0000-0000-00000B520000}"/>
    <cellStyle name="메모 16 15 3" xfId="13884" xr:uid="{00000000-0005-0000-0000-00000C520000}"/>
    <cellStyle name="메모 16 16" xfId="13885" xr:uid="{00000000-0005-0000-0000-00000D520000}"/>
    <cellStyle name="메모 16 16 2" xfId="13886" xr:uid="{00000000-0005-0000-0000-00000E520000}"/>
    <cellStyle name="메모 16 16 3" xfId="13887" xr:uid="{00000000-0005-0000-0000-00000F520000}"/>
    <cellStyle name="메모 16 17" xfId="13888" xr:uid="{00000000-0005-0000-0000-000010520000}"/>
    <cellStyle name="메모 16 17 2" xfId="13889" xr:uid="{00000000-0005-0000-0000-000011520000}"/>
    <cellStyle name="메모 16 17 3" xfId="13890" xr:uid="{00000000-0005-0000-0000-000012520000}"/>
    <cellStyle name="메모 16 2" xfId="13891" xr:uid="{00000000-0005-0000-0000-000013520000}"/>
    <cellStyle name="메모 16 2 2" xfId="13892" xr:uid="{00000000-0005-0000-0000-000014520000}"/>
    <cellStyle name="메모 16 2 3" xfId="13893" xr:uid="{00000000-0005-0000-0000-000015520000}"/>
    <cellStyle name="메모 16 3" xfId="13894" xr:uid="{00000000-0005-0000-0000-000016520000}"/>
    <cellStyle name="메모 16 3 2" xfId="13895" xr:uid="{00000000-0005-0000-0000-000017520000}"/>
    <cellStyle name="메모 16 3 3" xfId="13896" xr:uid="{00000000-0005-0000-0000-000018520000}"/>
    <cellStyle name="메모 16 4" xfId="13897" xr:uid="{00000000-0005-0000-0000-000019520000}"/>
    <cellStyle name="메모 16 4 2" xfId="13898" xr:uid="{00000000-0005-0000-0000-00001A520000}"/>
    <cellStyle name="메모 16 4 3" xfId="13899" xr:uid="{00000000-0005-0000-0000-00001B520000}"/>
    <cellStyle name="메모 16 5" xfId="13900" xr:uid="{00000000-0005-0000-0000-00001C520000}"/>
    <cellStyle name="메모 16 5 2" xfId="13901" xr:uid="{00000000-0005-0000-0000-00001D520000}"/>
    <cellStyle name="메모 16 5 3" xfId="13902" xr:uid="{00000000-0005-0000-0000-00001E520000}"/>
    <cellStyle name="메모 16 6" xfId="13903" xr:uid="{00000000-0005-0000-0000-00001F520000}"/>
    <cellStyle name="메모 16 6 2" xfId="13904" xr:uid="{00000000-0005-0000-0000-000020520000}"/>
    <cellStyle name="메모 16 6 3" xfId="13905" xr:uid="{00000000-0005-0000-0000-000021520000}"/>
    <cellStyle name="메모 16 7" xfId="13906" xr:uid="{00000000-0005-0000-0000-000022520000}"/>
    <cellStyle name="메모 16 7 2" xfId="13907" xr:uid="{00000000-0005-0000-0000-000023520000}"/>
    <cellStyle name="메모 16 7 3" xfId="13908" xr:uid="{00000000-0005-0000-0000-000024520000}"/>
    <cellStyle name="메모 16 8" xfId="13909" xr:uid="{00000000-0005-0000-0000-000025520000}"/>
    <cellStyle name="메모 16 8 2" xfId="13910" xr:uid="{00000000-0005-0000-0000-000026520000}"/>
    <cellStyle name="메모 16 8 3" xfId="13911" xr:uid="{00000000-0005-0000-0000-000027520000}"/>
    <cellStyle name="메모 16 9" xfId="13912" xr:uid="{00000000-0005-0000-0000-000028520000}"/>
    <cellStyle name="메모 16 9 2" xfId="13913" xr:uid="{00000000-0005-0000-0000-000029520000}"/>
    <cellStyle name="메모 16 9 3" xfId="13914" xr:uid="{00000000-0005-0000-0000-00002A520000}"/>
    <cellStyle name="메모 17" xfId="13915" xr:uid="{00000000-0005-0000-0000-00002B520000}"/>
    <cellStyle name="메모 17 10" xfId="13916" xr:uid="{00000000-0005-0000-0000-00002C520000}"/>
    <cellStyle name="메모 17 10 2" xfId="13917" xr:uid="{00000000-0005-0000-0000-00002D520000}"/>
    <cellStyle name="메모 17 10 3" xfId="13918" xr:uid="{00000000-0005-0000-0000-00002E520000}"/>
    <cellStyle name="메모 17 11" xfId="13919" xr:uid="{00000000-0005-0000-0000-00002F520000}"/>
    <cellStyle name="메모 17 11 2" xfId="13920" xr:uid="{00000000-0005-0000-0000-000030520000}"/>
    <cellStyle name="메모 17 11 3" xfId="13921" xr:uid="{00000000-0005-0000-0000-000031520000}"/>
    <cellStyle name="메모 17 12" xfId="13922" xr:uid="{00000000-0005-0000-0000-000032520000}"/>
    <cellStyle name="메모 17 12 2" xfId="13923" xr:uid="{00000000-0005-0000-0000-000033520000}"/>
    <cellStyle name="메모 17 12 3" xfId="13924" xr:uid="{00000000-0005-0000-0000-000034520000}"/>
    <cellStyle name="메모 17 13" xfId="13925" xr:uid="{00000000-0005-0000-0000-000035520000}"/>
    <cellStyle name="메모 17 13 2" xfId="13926" xr:uid="{00000000-0005-0000-0000-000036520000}"/>
    <cellStyle name="메모 17 13 3" xfId="13927" xr:uid="{00000000-0005-0000-0000-000037520000}"/>
    <cellStyle name="메모 17 14" xfId="13928" xr:uid="{00000000-0005-0000-0000-000038520000}"/>
    <cellStyle name="메모 17 14 2" xfId="13929" xr:uid="{00000000-0005-0000-0000-000039520000}"/>
    <cellStyle name="메모 17 14 3" xfId="13930" xr:uid="{00000000-0005-0000-0000-00003A520000}"/>
    <cellStyle name="메모 17 15" xfId="13931" xr:uid="{00000000-0005-0000-0000-00003B520000}"/>
    <cellStyle name="메모 17 15 2" xfId="13932" xr:uid="{00000000-0005-0000-0000-00003C520000}"/>
    <cellStyle name="메모 17 15 3" xfId="13933" xr:uid="{00000000-0005-0000-0000-00003D520000}"/>
    <cellStyle name="메모 17 16" xfId="13934" xr:uid="{00000000-0005-0000-0000-00003E520000}"/>
    <cellStyle name="메모 17 16 2" xfId="13935" xr:uid="{00000000-0005-0000-0000-00003F520000}"/>
    <cellStyle name="메모 17 16 3" xfId="13936" xr:uid="{00000000-0005-0000-0000-000040520000}"/>
    <cellStyle name="메모 17 17" xfId="13937" xr:uid="{00000000-0005-0000-0000-000041520000}"/>
    <cellStyle name="메모 17 17 2" xfId="13938" xr:uid="{00000000-0005-0000-0000-000042520000}"/>
    <cellStyle name="메모 17 17 3" xfId="13939" xr:uid="{00000000-0005-0000-0000-000043520000}"/>
    <cellStyle name="메모 17 2" xfId="13940" xr:uid="{00000000-0005-0000-0000-000044520000}"/>
    <cellStyle name="메모 17 2 2" xfId="13941" xr:uid="{00000000-0005-0000-0000-000045520000}"/>
    <cellStyle name="메모 17 2 3" xfId="13942" xr:uid="{00000000-0005-0000-0000-000046520000}"/>
    <cellStyle name="메모 17 3" xfId="13943" xr:uid="{00000000-0005-0000-0000-000047520000}"/>
    <cellStyle name="메모 17 3 2" xfId="13944" xr:uid="{00000000-0005-0000-0000-000048520000}"/>
    <cellStyle name="메모 17 3 3" xfId="13945" xr:uid="{00000000-0005-0000-0000-000049520000}"/>
    <cellStyle name="메모 17 4" xfId="13946" xr:uid="{00000000-0005-0000-0000-00004A520000}"/>
    <cellStyle name="메모 17 4 2" xfId="13947" xr:uid="{00000000-0005-0000-0000-00004B520000}"/>
    <cellStyle name="메모 17 4 3" xfId="13948" xr:uid="{00000000-0005-0000-0000-00004C520000}"/>
    <cellStyle name="메모 17 5" xfId="13949" xr:uid="{00000000-0005-0000-0000-00004D520000}"/>
    <cellStyle name="메모 17 5 2" xfId="13950" xr:uid="{00000000-0005-0000-0000-00004E520000}"/>
    <cellStyle name="메모 17 5 3" xfId="13951" xr:uid="{00000000-0005-0000-0000-00004F520000}"/>
    <cellStyle name="메모 17 6" xfId="13952" xr:uid="{00000000-0005-0000-0000-000050520000}"/>
    <cellStyle name="메모 17 6 2" xfId="13953" xr:uid="{00000000-0005-0000-0000-000051520000}"/>
    <cellStyle name="메모 17 6 3" xfId="13954" xr:uid="{00000000-0005-0000-0000-000052520000}"/>
    <cellStyle name="메모 17 7" xfId="13955" xr:uid="{00000000-0005-0000-0000-000053520000}"/>
    <cellStyle name="메모 17 7 2" xfId="13956" xr:uid="{00000000-0005-0000-0000-000054520000}"/>
    <cellStyle name="메모 17 7 3" xfId="13957" xr:uid="{00000000-0005-0000-0000-000055520000}"/>
    <cellStyle name="메모 17 8" xfId="13958" xr:uid="{00000000-0005-0000-0000-000056520000}"/>
    <cellStyle name="메모 17 8 2" xfId="13959" xr:uid="{00000000-0005-0000-0000-000057520000}"/>
    <cellStyle name="메모 17 8 3" xfId="13960" xr:uid="{00000000-0005-0000-0000-000058520000}"/>
    <cellStyle name="메모 17 9" xfId="13961" xr:uid="{00000000-0005-0000-0000-000059520000}"/>
    <cellStyle name="메모 17 9 2" xfId="13962" xr:uid="{00000000-0005-0000-0000-00005A520000}"/>
    <cellStyle name="메모 17 9 3" xfId="13963" xr:uid="{00000000-0005-0000-0000-00005B520000}"/>
    <cellStyle name="메모 18" xfId="13964" xr:uid="{00000000-0005-0000-0000-00005C520000}"/>
    <cellStyle name="메모 18 10" xfId="13965" xr:uid="{00000000-0005-0000-0000-00005D520000}"/>
    <cellStyle name="메모 18 10 2" xfId="13966" xr:uid="{00000000-0005-0000-0000-00005E520000}"/>
    <cellStyle name="메모 18 10 3" xfId="13967" xr:uid="{00000000-0005-0000-0000-00005F520000}"/>
    <cellStyle name="메모 18 11" xfId="13968" xr:uid="{00000000-0005-0000-0000-000060520000}"/>
    <cellStyle name="메모 18 11 2" xfId="13969" xr:uid="{00000000-0005-0000-0000-000061520000}"/>
    <cellStyle name="메모 18 11 3" xfId="13970" xr:uid="{00000000-0005-0000-0000-000062520000}"/>
    <cellStyle name="메모 18 12" xfId="13971" xr:uid="{00000000-0005-0000-0000-000063520000}"/>
    <cellStyle name="메모 18 12 2" xfId="13972" xr:uid="{00000000-0005-0000-0000-000064520000}"/>
    <cellStyle name="메모 18 12 3" xfId="13973" xr:uid="{00000000-0005-0000-0000-000065520000}"/>
    <cellStyle name="메모 18 13" xfId="13974" xr:uid="{00000000-0005-0000-0000-000066520000}"/>
    <cellStyle name="메모 18 13 2" xfId="13975" xr:uid="{00000000-0005-0000-0000-000067520000}"/>
    <cellStyle name="메모 18 13 3" xfId="13976" xr:uid="{00000000-0005-0000-0000-000068520000}"/>
    <cellStyle name="메모 18 14" xfId="13977" xr:uid="{00000000-0005-0000-0000-000069520000}"/>
    <cellStyle name="메모 18 14 2" xfId="13978" xr:uid="{00000000-0005-0000-0000-00006A520000}"/>
    <cellStyle name="메모 18 14 3" xfId="13979" xr:uid="{00000000-0005-0000-0000-00006B520000}"/>
    <cellStyle name="메모 18 15" xfId="13980" xr:uid="{00000000-0005-0000-0000-00006C520000}"/>
    <cellStyle name="메모 18 15 2" xfId="13981" xr:uid="{00000000-0005-0000-0000-00006D520000}"/>
    <cellStyle name="메모 18 15 3" xfId="13982" xr:uid="{00000000-0005-0000-0000-00006E520000}"/>
    <cellStyle name="메모 18 16" xfId="13983" xr:uid="{00000000-0005-0000-0000-00006F520000}"/>
    <cellStyle name="메모 18 16 2" xfId="13984" xr:uid="{00000000-0005-0000-0000-000070520000}"/>
    <cellStyle name="메모 18 16 3" xfId="13985" xr:uid="{00000000-0005-0000-0000-000071520000}"/>
    <cellStyle name="메모 18 17" xfId="13986" xr:uid="{00000000-0005-0000-0000-000072520000}"/>
    <cellStyle name="메모 18 17 2" xfId="13987" xr:uid="{00000000-0005-0000-0000-000073520000}"/>
    <cellStyle name="메모 18 17 3" xfId="13988" xr:uid="{00000000-0005-0000-0000-000074520000}"/>
    <cellStyle name="메모 18 2" xfId="13989" xr:uid="{00000000-0005-0000-0000-000075520000}"/>
    <cellStyle name="메모 18 2 2" xfId="13990" xr:uid="{00000000-0005-0000-0000-000076520000}"/>
    <cellStyle name="메모 18 2 3" xfId="13991" xr:uid="{00000000-0005-0000-0000-000077520000}"/>
    <cellStyle name="메모 18 3" xfId="13992" xr:uid="{00000000-0005-0000-0000-000078520000}"/>
    <cellStyle name="메모 18 3 2" xfId="13993" xr:uid="{00000000-0005-0000-0000-000079520000}"/>
    <cellStyle name="메모 18 3 3" xfId="13994" xr:uid="{00000000-0005-0000-0000-00007A520000}"/>
    <cellStyle name="메모 18 4" xfId="13995" xr:uid="{00000000-0005-0000-0000-00007B520000}"/>
    <cellStyle name="메모 18 4 2" xfId="13996" xr:uid="{00000000-0005-0000-0000-00007C520000}"/>
    <cellStyle name="메모 18 4 3" xfId="13997" xr:uid="{00000000-0005-0000-0000-00007D520000}"/>
    <cellStyle name="메모 18 5" xfId="13998" xr:uid="{00000000-0005-0000-0000-00007E520000}"/>
    <cellStyle name="메모 18 5 2" xfId="13999" xr:uid="{00000000-0005-0000-0000-00007F520000}"/>
    <cellStyle name="메모 18 5 3" xfId="14000" xr:uid="{00000000-0005-0000-0000-000080520000}"/>
    <cellStyle name="메모 18 6" xfId="14001" xr:uid="{00000000-0005-0000-0000-000081520000}"/>
    <cellStyle name="메모 18 6 2" xfId="14002" xr:uid="{00000000-0005-0000-0000-000082520000}"/>
    <cellStyle name="메모 18 6 3" xfId="14003" xr:uid="{00000000-0005-0000-0000-000083520000}"/>
    <cellStyle name="메모 18 7" xfId="14004" xr:uid="{00000000-0005-0000-0000-000084520000}"/>
    <cellStyle name="메모 18 7 2" xfId="14005" xr:uid="{00000000-0005-0000-0000-000085520000}"/>
    <cellStyle name="메모 18 7 3" xfId="14006" xr:uid="{00000000-0005-0000-0000-000086520000}"/>
    <cellStyle name="메모 18 8" xfId="14007" xr:uid="{00000000-0005-0000-0000-000087520000}"/>
    <cellStyle name="메모 18 8 2" xfId="14008" xr:uid="{00000000-0005-0000-0000-000088520000}"/>
    <cellStyle name="메모 18 8 3" xfId="14009" xr:uid="{00000000-0005-0000-0000-000089520000}"/>
    <cellStyle name="메모 18 9" xfId="14010" xr:uid="{00000000-0005-0000-0000-00008A520000}"/>
    <cellStyle name="메모 18 9 2" xfId="14011" xr:uid="{00000000-0005-0000-0000-00008B520000}"/>
    <cellStyle name="메모 18 9 3" xfId="14012" xr:uid="{00000000-0005-0000-0000-00008C520000}"/>
    <cellStyle name="메모 19" xfId="14013" xr:uid="{00000000-0005-0000-0000-00008D520000}"/>
    <cellStyle name="메모 19 10" xfId="14014" xr:uid="{00000000-0005-0000-0000-00008E520000}"/>
    <cellStyle name="메모 19 10 2" xfId="14015" xr:uid="{00000000-0005-0000-0000-00008F520000}"/>
    <cellStyle name="메모 19 10 3" xfId="14016" xr:uid="{00000000-0005-0000-0000-000090520000}"/>
    <cellStyle name="메모 19 11" xfId="14017" xr:uid="{00000000-0005-0000-0000-000091520000}"/>
    <cellStyle name="메모 19 11 2" xfId="14018" xr:uid="{00000000-0005-0000-0000-000092520000}"/>
    <cellStyle name="메모 19 11 3" xfId="14019" xr:uid="{00000000-0005-0000-0000-000093520000}"/>
    <cellStyle name="메모 19 12" xfId="14020" xr:uid="{00000000-0005-0000-0000-000094520000}"/>
    <cellStyle name="메모 19 12 2" xfId="14021" xr:uid="{00000000-0005-0000-0000-000095520000}"/>
    <cellStyle name="메모 19 12 3" xfId="14022" xr:uid="{00000000-0005-0000-0000-000096520000}"/>
    <cellStyle name="메모 19 13" xfId="14023" xr:uid="{00000000-0005-0000-0000-000097520000}"/>
    <cellStyle name="메모 19 13 2" xfId="14024" xr:uid="{00000000-0005-0000-0000-000098520000}"/>
    <cellStyle name="메모 19 13 3" xfId="14025" xr:uid="{00000000-0005-0000-0000-000099520000}"/>
    <cellStyle name="메모 19 14" xfId="14026" xr:uid="{00000000-0005-0000-0000-00009A520000}"/>
    <cellStyle name="메모 19 14 2" xfId="14027" xr:uid="{00000000-0005-0000-0000-00009B520000}"/>
    <cellStyle name="메모 19 14 3" xfId="14028" xr:uid="{00000000-0005-0000-0000-00009C520000}"/>
    <cellStyle name="메모 19 15" xfId="14029" xr:uid="{00000000-0005-0000-0000-00009D520000}"/>
    <cellStyle name="메모 19 15 2" xfId="14030" xr:uid="{00000000-0005-0000-0000-00009E520000}"/>
    <cellStyle name="메모 19 15 3" xfId="14031" xr:uid="{00000000-0005-0000-0000-00009F520000}"/>
    <cellStyle name="메모 19 16" xfId="14032" xr:uid="{00000000-0005-0000-0000-0000A0520000}"/>
    <cellStyle name="메모 19 16 2" xfId="14033" xr:uid="{00000000-0005-0000-0000-0000A1520000}"/>
    <cellStyle name="메모 19 16 3" xfId="14034" xr:uid="{00000000-0005-0000-0000-0000A2520000}"/>
    <cellStyle name="메모 19 17" xfId="14035" xr:uid="{00000000-0005-0000-0000-0000A3520000}"/>
    <cellStyle name="메모 19 17 2" xfId="14036" xr:uid="{00000000-0005-0000-0000-0000A4520000}"/>
    <cellStyle name="메모 19 17 3" xfId="14037" xr:uid="{00000000-0005-0000-0000-0000A5520000}"/>
    <cellStyle name="메모 19 2" xfId="14038" xr:uid="{00000000-0005-0000-0000-0000A6520000}"/>
    <cellStyle name="메모 19 2 2" xfId="14039" xr:uid="{00000000-0005-0000-0000-0000A7520000}"/>
    <cellStyle name="메모 19 2 3" xfId="14040" xr:uid="{00000000-0005-0000-0000-0000A8520000}"/>
    <cellStyle name="메모 19 3" xfId="14041" xr:uid="{00000000-0005-0000-0000-0000A9520000}"/>
    <cellStyle name="메모 19 3 2" xfId="14042" xr:uid="{00000000-0005-0000-0000-0000AA520000}"/>
    <cellStyle name="메모 19 3 3" xfId="14043" xr:uid="{00000000-0005-0000-0000-0000AB520000}"/>
    <cellStyle name="메모 19 4" xfId="14044" xr:uid="{00000000-0005-0000-0000-0000AC520000}"/>
    <cellStyle name="메모 19 4 2" xfId="14045" xr:uid="{00000000-0005-0000-0000-0000AD520000}"/>
    <cellStyle name="메모 19 4 3" xfId="14046" xr:uid="{00000000-0005-0000-0000-0000AE520000}"/>
    <cellStyle name="메모 19 5" xfId="14047" xr:uid="{00000000-0005-0000-0000-0000AF520000}"/>
    <cellStyle name="메모 19 5 2" xfId="14048" xr:uid="{00000000-0005-0000-0000-0000B0520000}"/>
    <cellStyle name="메모 19 5 3" xfId="14049" xr:uid="{00000000-0005-0000-0000-0000B1520000}"/>
    <cellStyle name="메모 19 6" xfId="14050" xr:uid="{00000000-0005-0000-0000-0000B2520000}"/>
    <cellStyle name="메모 19 6 2" xfId="14051" xr:uid="{00000000-0005-0000-0000-0000B3520000}"/>
    <cellStyle name="메모 19 6 3" xfId="14052" xr:uid="{00000000-0005-0000-0000-0000B4520000}"/>
    <cellStyle name="메모 19 7" xfId="14053" xr:uid="{00000000-0005-0000-0000-0000B5520000}"/>
    <cellStyle name="메모 19 7 2" xfId="14054" xr:uid="{00000000-0005-0000-0000-0000B6520000}"/>
    <cellStyle name="메모 19 7 3" xfId="14055" xr:uid="{00000000-0005-0000-0000-0000B7520000}"/>
    <cellStyle name="메모 19 8" xfId="14056" xr:uid="{00000000-0005-0000-0000-0000B8520000}"/>
    <cellStyle name="메모 19 8 2" xfId="14057" xr:uid="{00000000-0005-0000-0000-0000B9520000}"/>
    <cellStyle name="메모 19 8 3" xfId="14058" xr:uid="{00000000-0005-0000-0000-0000BA520000}"/>
    <cellStyle name="메모 19 9" xfId="14059" xr:uid="{00000000-0005-0000-0000-0000BB520000}"/>
    <cellStyle name="메모 19 9 2" xfId="14060" xr:uid="{00000000-0005-0000-0000-0000BC520000}"/>
    <cellStyle name="메모 19 9 3" xfId="14061" xr:uid="{00000000-0005-0000-0000-0000BD520000}"/>
    <cellStyle name="메모 2" xfId="7219" xr:uid="{00000000-0005-0000-0000-0000BE520000}"/>
    <cellStyle name="메모 2 10" xfId="14062" xr:uid="{00000000-0005-0000-0000-0000BF520000}"/>
    <cellStyle name="메모 2 10 2" xfId="14063" xr:uid="{00000000-0005-0000-0000-0000C0520000}"/>
    <cellStyle name="메모 2 10 3" xfId="14064" xr:uid="{00000000-0005-0000-0000-0000C1520000}"/>
    <cellStyle name="메모 2 11" xfId="14065" xr:uid="{00000000-0005-0000-0000-0000C2520000}"/>
    <cellStyle name="메모 2 11 2" xfId="14066" xr:uid="{00000000-0005-0000-0000-0000C3520000}"/>
    <cellStyle name="메모 2 11 3" xfId="14067" xr:uid="{00000000-0005-0000-0000-0000C4520000}"/>
    <cellStyle name="메모 2 12" xfId="14068" xr:uid="{00000000-0005-0000-0000-0000C5520000}"/>
    <cellStyle name="메모 2 12 2" xfId="14069" xr:uid="{00000000-0005-0000-0000-0000C6520000}"/>
    <cellStyle name="메모 2 12 3" xfId="14070" xr:uid="{00000000-0005-0000-0000-0000C7520000}"/>
    <cellStyle name="메모 2 13" xfId="14071" xr:uid="{00000000-0005-0000-0000-0000C8520000}"/>
    <cellStyle name="메모 2 13 2" xfId="14072" xr:uid="{00000000-0005-0000-0000-0000C9520000}"/>
    <cellStyle name="메모 2 13 3" xfId="14073" xr:uid="{00000000-0005-0000-0000-0000CA520000}"/>
    <cellStyle name="메모 2 14" xfId="14074" xr:uid="{00000000-0005-0000-0000-0000CB520000}"/>
    <cellStyle name="메모 2 14 2" xfId="14075" xr:uid="{00000000-0005-0000-0000-0000CC520000}"/>
    <cellStyle name="메모 2 14 3" xfId="14076" xr:uid="{00000000-0005-0000-0000-0000CD520000}"/>
    <cellStyle name="메모 2 15" xfId="14077" xr:uid="{00000000-0005-0000-0000-0000CE520000}"/>
    <cellStyle name="메모 2 15 2" xfId="14078" xr:uid="{00000000-0005-0000-0000-0000CF520000}"/>
    <cellStyle name="메모 2 15 3" xfId="14079" xr:uid="{00000000-0005-0000-0000-0000D0520000}"/>
    <cellStyle name="메모 2 16" xfId="14080" xr:uid="{00000000-0005-0000-0000-0000D1520000}"/>
    <cellStyle name="메모 2 16 2" xfId="14081" xr:uid="{00000000-0005-0000-0000-0000D2520000}"/>
    <cellStyle name="메모 2 16 3" xfId="14082" xr:uid="{00000000-0005-0000-0000-0000D3520000}"/>
    <cellStyle name="메모 2 17" xfId="14083" xr:uid="{00000000-0005-0000-0000-0000D4520000}"/>
    <cellStyle name="메모 2 17 2" xfId="14084" xr:uid="{00000000-0005-0000-0000-0000D5520000}"/>
    <cellStyle name="메모 2 17 3" xfId="14085" xr:uid="{00000000-0005-0000-0000-0000D6520000}"/>
    <cellStyle name="메모 2 18" xfId="14086" xr:uid="{00000000-0005-0000-0000-0000D7520000}"/>
    <cellStyle name="메모 2 19" xfId="7964" xr:uid="{00000000-0005-0000-0000-0000D8520000}"/>
    <cellStyle name="메모 2 2" xfId="7220" xr:uid="{00000000-0005-0000-0000-0000D9520000}"/>
    <cellStyle name="메모 2 2 2" xfId="14087" xr:uid="{00000000-0005-0000-0000-0000DA520000}"/>
    <cellStyle name="메모 2 2 3" xfId="14088" xr:uid="{00000000-0005-0000-0000-0000DB520000}"/>
    <cellStyle name="메모 2 2 4" xfId="8989" xr:uid="{00000000-0005-0000-0000-0000DC520000}"/>
    <cellStyle name="메모 2 3" xfId="14089" xr:uid="{00000000-0005-0000-0000-0000DD520000}"/>
    <cellStyle name="메모 2 3 2" xfId="14090" xr:uid="{00000000-0005-0000-0000-0000DE520000}"/>
    <cellStyle name="메모 2 3 3" xfId="14091" xr:uid="{00000000-0005-0000-0000-0000DF520000}"/>
    <cellStyle name="메모 2 4" xfId="14092" xr:uid="{00000000-0005-0000-0000-0000E0520000}"/>
    <cellStyle name="메모 2 4 2" xfId="14093" xr:uid="{00000000-0005-0000-0000-0000E1520000}"/>
    <cellStyle name="메모 2 4 3" xfId="14094" xr:uid="{00000000-0005-0000-0000-0000E2520000}"/>
    <cellStyle name="메모 2 5" xfId="14095" xr:uid="{00000000-0005-0000-0000-0000E3520000}"/>
    <cellStyle name="메모 2 5 2" xfId="14096" xr:uid="{00000000-0005-0000-0000-0000E4520000}"/>
    <cellStyle name="메모 2 5 3" xfId="14097" xr:uid="{00000000-0005-0000-0000-0000E5520000}"/>
    <cellStyle name="메모 2 6" xfId="14098" xr:uid="{00000000-0005-0000-0000-0000E6520000}"/>
    <cellStyle name="메모 2 6 2" xfId="14099" xr:uid="{00000000-0005-0000-0000-0000E7520000}"/>
    <cellStyle name="메모 2 6 3" xfId="14100" xr:uid="{00000000-0005-0000-0000-0000E8520000}"/>
    <cellStyle name="메모 2 7" xfId="14101" xr:uid="{00000000-0005-0000-0000-0000E9520000}"/>
    <cellStyle name="메모 2 7 2" xfId="14102" xr:uid="{00000000-0005-0000-0000-0000EA520000}"/>
    <cellStyle name="메모 2 7 3" xfId="14103" xr:uid="{00000000-0005-0000-0000-0000EB520000}"/>
    <cellStyle name="메모 2 8" xfId="14104" xr:uid="{00000000-0005-0000-0000-0000EC520000}"/>
    <cellStyle name="메모 2 8 2" xfId="14105" xr:uid="{00000000-0005-0000-0000-0000ED520000}"/>
    <cellStyle name="메모 2 8 3" xfId="14106" xr:uid="{00000000-0005-0000-0000-0000EE520000}"/>
    <cellStyle name="메모 2 9" xfId="14107" xr:uid="{00000000-0005-0000-0000-0000EF520000}"/>
    <cellStyle name="메모 2 9 2" xfId="14108" xr:uid="{00000000-0005-0000-0000-0000F0520000}"/>
    <cellStyle name="메모 2 9 3" xfId="14109" xr:uid="{00000000-0005-0000-0000-0000F1520000}"/>
    <cellStyle name="메모 20" xfId="14110" xr:uid="{00000000-0005-0000-0000-0000F2520000}"/>
    <cellStyle name="메모 20 10" xfId="14111" xr:uid="{00000000-0005-0000-0000-0000F3520000}"/>
    <cellStyle name="메모 20 10 2" xfId="14112" xr:uid="{00000000-0005-0000-0000-0000F4520000}"/>
    <cellStyle name="메모 20 10 3" xfId="14113" xr:uid="{00000000-0005-0000-0000-0000F5520000}"/>
    <cellStyle name="메모 20 11" xfId="14114" xr:uid="{00000000-0005-0000-0000-0000F6520000}"/>
    <cellStyle name="메모 20 11 2" xfId="14115" xr:uid="{00000000-0005-0000-0000-0000F7520000}"/>
    <cellStyle name="메모 20 11 3" xfId="14116" xr:uid="{00000000-0005-0000-0000-0000F8520000}"/>
    <cellStyle name="메모 20 12" xfId="14117" xr:uid="{00000000-0005-0000-0000-0000F9520000}"/>
    <cellStyle name="메모 20 12 2" xfId="14118" xr:uid="{00000000-0005-0000-0000-0000FA520000}"/>
    <cellStyle name="메모 20 12 3" xfId="14119" xr:uid="{00000000-0005-0000-0000-0000FB520000}"/>
    <cellStyle name="메모 20 13" xfId="14120" xr:uid="{00000000-0005-0000-0000-0000FC520000}"/>
    <cellStyle name="메모 20 13 2" xfId="14121" xr:uid="{00000000-0005-0000-0000-0000FD520000}"/>
    <cellStyle name="메모 20 13 3" xfId="14122" xr:uid="{00000000-0005-0000-0000-0000FE520000}"/>
    <cellStyle name="메모 20 14" xfId="14123" xr:uid="{00000000-0005-0000-0000-0000FF520000}"/>
    <cellStyle name="메모 20 14 2" xfId="14124" xr:uid="{00000000-0005-0000-0000-000000530000}"/>
    <cellStyle name="메모 20 14 3" xfId="14125" xr:uid="{00000000-0005-0000-0000-000001530000}"/>
    <cellStyle name="메모 20 15" xfId="14126" xr:uid="{00000000-0005-0000-0000-000002530000}"/>
    <cellStyle name="메모 20 15 2" xfId="14127" xr:uid="{00000000-0005-0000-0000-000003530000}"/>
    <cellStyle name="메모 20 15 3" xfId="14128" xr:uid="{00000000-0005-0000-0000-000004530000}"/>
    <cellStyle name="메모 20 16" xfId="14129" xr:uid="{00000000-0005-0000-0000-000005530000}"/>
    <cellStyle name="메모 20 16 2" xfId="14130" xr:uid="{00000000-0005-0000-0000-000006530000}"/>
    <cellStyle name="메모 20 16 3" xfId="14131" xr:uid="{00000000-0005-0000-0000-000007530000}"/>
    <cellStyle name="메모 20 17" xfId="14132" xr:uid="{00000000-0005-0000-0000-000008530000}"/>
    <cellStyle name="메모 20 17 2" xfId="14133" xr:uid="{00000000-0005-0000-0000-000009530000}"/>
    <cellStyle name="메모 20 17 3" xfId="14134" xr:uid="{00000000-0005-0000-0000-00000A530000}"/>
    <cellStyle name="메모 20 2" xfId="14135" xr:uid="{00000000-0005-0000-0000-00000B530000}"/>
    <cellStyle name="메모 20 2 2" xfId="14136" xr:uid="{00000000-0005-0000-0000-00000C530000}"/>
    <cellStyle name="메모 20 2 3" xfId="14137" xr:uid="{00000000-0005-0000-0000-00000D530000}"/>
    <cellStyle name="메모 20 3" xfId="14138" xr:uid="{00000000-0005-0000-0000-00000E530000}"/>
    <cellStyle name="메모 20 3 2" xfId="14139" xr:uid="{00000000-0005-0000-0000-00000F530000}"/>
    <cellStyle name="메모 20 3 3" xfId="14140" xr:uid="{00000000-0005-0000-0000-000010530000}"/>
    <cellStyle name="메모 20 4" xfId="14141" xr:uid="{00000000-0005-0000-0000-000011530000}"/>
    <cellStyle name="메모 20 4 2" xfId="14142" xr:uid="{00000000-0005-0000-0000-000012530000}"/>
    <cellStyle name="메모 20 4 3" xfId="14143" xr:uid="{00000000-0005-0000-0000-000013530000}"/>
    <cellStyle name="메모 20 5" xfId="14144" xr:uid="{00000000-0005-0000-0000-000014530000}"/>
    <cellStyle name="메모 20 5 2" xfId="14145" xr:uid="{00000000-0005-0000-0000-000015530000}"/>
    <cellStyle name="메모 20 5 3" xfId="14146" xr:uid="{00000000-0005-0000-0000-000016530000}"/>
    <cellStyle name="메모 20 6" xfId="14147" xr:uid="{00000000-0005-0000-0000-000017530000}"/>
    <cellStyle name="메모 20 6 2" xfId="14148" xr:uid="{00000000-0005-0000-0000-000018530000}"/>
    <cellStyle name="메모 20 6 3" xfId="14149" xr:uid="{00000000-0005-0000-0000-000019530000}"/>
    <cellStyle name="메모 20 7" xfId="14150" xr:uid="{00000000-0005-0000-0000-00001A530000}"/>
    <cellStyle name="메모 20 7 2" xfId="14151" xr:uid="{00000000-0005-0000-0000-00001B530000}"/>
    <cellStyle name="메모 20 7 3" xfId="14152" xr:uid="{00000000-0005-0000-0000-00001C530000}"/>
    <cellStyle name="메모 20 8" xfId="14153" xr:uid="{00000000-0005-0000-0000-00001D530000}"/>
    <cellStyle name="메모 20 8 2" xfId="14154" xr:uid="{00000000-0005-0000-0000-00001E530000}"/>
    <cellStyle name="메모 20 8 3" xfId="14155" xr:uid="{00000000-0005-0000-0000-00001F530000}"/>
    <cellStyle name="메모 20 9" xfId="14156" xr:uid="{00000000-0005-0000-0000-000020530000}"/>
    <cellStyle name="메모 20 9 2" xfId="14157" xr:uid="{00000000-0005-0000-0000-000021530000}"/>
    <cellStyle name="메모 20 9 3" xfId="14158" xr:uid="{00000000-0005-0000-0000-000022530000}"/>
    <cellStyle name="메모 21" xfId="14159" xr:uid="{00000000-0005-0000-0000-000023530000}"/>
    <cellStyle name="메모 21 10" xfId="14160" xr:uid="{00000000-0005-0000-0000-000024530000}"/>
    <cellStyle name="메모 21 10 2" xfId="14161" xr:uid="{00000000-0005-0000-0000-000025530000}"/>
    <cellStyle name="메모 21 10 3" xfId="14162" xr:uid="{00000000-0005-0000-0000-000026530000}"/>
    <cellStyle name="메모 21 11" xfId="14163" xr:uid="{00000000-0005-0000-0000-000027530000}"/>
    <cellStyle name="메모 21 11 2" xfId="14164" xr:uid="{00000000-0005-0000-0000-000028530000}"/>
    <cellStyle name="메모 21 11 3" xfId="14165" xr:uid="{00000000-0005-0000-0000-000029530000}"/>
    <cellStyle name="메모 21 12" xfId="14166" xr:uid="{00000000-0005-0000-0000-00002A530000}"/>
    <cellStyle name="메모 21 12 2" xfId="14167" xr:uid="{00000000-0005-0000-0000-00002B530000}"/>
    <cellStyle name="메모 21 12 3" xfId="14168" xr:uid="{00000000-0005-0000-0000-00002C530000}"/>
    <cellStyle name="메모 21 13" xfId="14169" xr:uid="{00000000-0005-0000-0000-00002D530000}"/>
    <cellStyle name="메모 21 13 2" xfId="14170" xr:uid="{00000000-0005-0000-0000-00002E530000}"/>
    <cellStyle name="메모 21 13 3" xfId="14171" xr:uid="{00000000-0005-0000-0000-00002F530000}"/>
    <cellStyle name="메모 21 14" xfId="14172" xr:uid="{00000000-0005-0000-0000-000030530000}"/>
    <cellStyle name="메모 21 14 2" xfId="14173" xr:uid="{00000000-0005-0000-0000-000031530000}"/>
    <cellStyle name="메모 21 14 3" xfId="14174" xr:uid="{00000000-0005-0000-0000-000032530000}"/>
    <cellStyle name="메모 21 15" xfId="14175" xr:uid="{00000000-0005-0000-0000-000033530000}"/>
    <cellStyle name="메모 21 15 2" xfId="14176" xr:uid="{00000000-0005-0000-0000-000034530000}"/>
    <cellStyle name="메모 21 15 3" xfId="14177" xr:uid="{00000000-0005-0000-0000-000035530000}"/>
    <cellStyle name="메모 21 16" xfId="14178" xr:uid="{00000000-0005-0000-0000-000036530000}"/>
    <cellStyle name="메모 21 16 2" xfId="14179" xr:uid="{00000000-0005-0000-0000-000037530000}"/>
    <cellStyle name="메모 21 16 3" xfId="14180" xr:uid="{00000000-0005-0000-0000-000038530000}"/>
    <cellStyle name="메모 21 17" xfId="14181" xr:uid="{00000000-0005-0000-0000-000039530000}"/>
    <cellStyle name="메모 21 17 2" xfId="14182" xr:uid="{00000000-0005-0000-0000-00003A530000}"/>
    <cellStyle name="메모 21 17 3" xfId="14183" xr:uid="{00000000-0005-0000-0000-00003B530000}"/>
    <cellStyle name="메모 21 2" xfId="14184" xr:uid="{00000000-0005-0000-0000-00003C530000}"/>
    <cellStyle name="메모 21 2 2" xfId="14185" xr:uid="{00000000-0005-0000-0000-00003D530000}"/>
    <cellStyle name="메모 21 2 3" xfId="14186" xr:uid="{00000000-0005-0000-0000-00003E530000}"/>
    <cellStyle name="메모 21 3" xfId="14187" xr:uid="{00000000-0005-0000-0000-00003F530000}"/>
    <cellStyle name="메모 21 3 2" xfId="14188" xr:uid="{00000000-0005-0000-0000-000040530000}"/>
    <cellStyle name="메모 21 3 3" xfId="14189" xr:uid="{00000000-0005-0000-0000-000041530000}"/>
    <cellStyle name="메모 21 4" xfId="14190" xr:uid="{00000000-0005-0000-0000-000042530000}"/>
    <cellStyle name="메모 21 4 2" xfId="14191" xr:uid="{00000000-0005-0000-0000-000043530000}"/>
    <cellStyle name="메모 21 4 3" xfId="14192" xr:uid="{00000000-0005-0000-0000-000044530000}"/>
    <cellStyle name="메모 21 5" xfId="14193" xr:uid="{00000000-0005-0000-0000-000045530000}"/>
    <cellStyle name="메모 21 5 2" xfId="14194" xr:uid="{00000000-0005-0000-0000-000046530000}"/>
    <cellStyle name="메모 21 5 3" xfId="14195" xr:uid="{00000000-0005-0000-0000-000047530000}"/>
    <cellStyle name="메모 21 6" xfId="14196" xr:uid="{00000000-0005-0000-0000-000048530000}"/>
    <cellStyle name="메모 21 6 2" xfId="14197" xr:uid="{00000000-0005-0000-0000-000049530000}"/>
    <cellStyle name="메모 21 6 3" xfId="14198" xr:uid="{00000000-0005-0000-0000-00004A530000}"/>
    <cellStyle name="메모 21 7" xfId="14199" xr:uid="{00000000-0005-0000-0000-00004B530000}"/>
    <cellStyle name="메모 21 7 2" xfId="14200" xr:uid="{00000000-0005-0000-0000-00004C530000}"/>
    <cellStyle name="메모 21 7 3" xfId="14201" xr:uid="{00000000-0005-0000-0000-00004D530000}"/>
    <cellStyle name="메모 21 8" xfId="14202" xr:uid="{00000000-0005-0000-0000-00004E530000}"/>
    <cellStyle name="메모 21 8 2" xfId="14203" xr:uid="{00000000-0005-0000-0000-00004F530000}"/>
    <cellStyle name="메모 21 8 3" xfId="14204" xr:uid="{00000000-0005-0000-0000-000050530000}"/>
    <cellStyle name="메모 21 9" xfId="14205" xr:uid="{00000000-0005-0000-0000-000051530000}"/>
    <cellStyle name="메모 21 9 2" xfId="14206" xr:uid="{00000000-0005-0000-0000-000052530000}"/>
    <cellStyle name="메모 21 9 3" xfId="14207" xr:uid="{00000000-0005-0000-0000-000053530000}"/>
    <cellStyle name="메모 22" xfId="14208" xr:uid="{00000000-0005-0000-0000-000054530000}"/>
    <cellStyle name="메모 22 10" xfId="14209" xr:uid="{00000000-0005-0000-0000-000055530000}"/>
    <cellStyle name="메모 22 10 2" xfId="14210" xr:uid="{00000000-0005-0000-0000-000056530000}"/>
    <cellStyle name="메모 22 10 3" xfId="14211" xr:uid="{00000000-0005-0000-0000-000057530000}"/>
    <cellStyle name="메모 22 11" xfId="14212" xr:uid="{00000000-0005-0000-0000-000058530000}"/>
    <cellStyle name="메모 22 11 2" xfId="14213" xr:uid="{00000000-0005-0000-0000-000059530000}"/>
    <cellStyle name="메모 22 11 3" xfId="14214" xr:uid="{00000000-0005-0000-0000-00005A530000}"/>
    <cellStyle name="메모 22 12" xfId="14215" xr:uid="{00000000-0005-0000-0000-00005B530000}"/>
    <cellStyle name="메모 22 12 2" xfId="14216" xr:uid="{00000000-0005-0000-0000-00005C530000}"/>
    <cellStyle name="메모 22 12 3" xfId="14217" xr:uid="{00000000-0005-0000-0000-00005D530000}"/>
    <cellStyle name="메모 22 13" xfId="14218" xr:uid="{00000000-0005-0000-0000-00005E530000}"/>
    <cellStyle name="메모 22 13 2" xfId="14219" xr:uid="{00000000-0005-0000-0000-00005F530000}"/>
    <cellStyle name="메모 22 13 3" xfId="14220" xr:uid="{00000000-0005-0000-0000-000060530000}"/>
    <cellStyle name="메모 22 14" xfId="14221" xr:uid="{00000000-0005-0000-0000-000061530000}"/>
    <cellStyle name="메모 22 14 2" xfId="14222" xr:uid="{00000000-0005-0000-0000-000062530000}"/>
    <cellStyle name="메모 22 14 3" xfId="14223" xr:uid="{00000000-0005-0000-0000-000063530000}"/>
    <cellStyle name="메모 22 15" xfId="14224" xr:uid="{00000000-0005-0000-0000-000064530000}"/>
    <cellStyle name="메모 22 15 2" xfId="14225" xr:uid="{00000000-0005-0000-0000-000065530000}"/>
    <cellStyle name="메모 22 15 3" xfId="14226" xr:uid="{00000000-0005-0000-0000-000066530000}"/>
    <cellStyle name="메모 22 16" xfId="14227" xr:uid="{00000000-0005-0000-0000-000067530000}"/>
    <cellStyle name="메모 22 16 2" xfId="14228" xr:uid="{00000000-0005-0000-0000-000068530000}"/>
    <cellStyle name="메모 22 16 3" xfId="14229" xr:uid="{00000000-0005-0000-0000-000069530000}"/>
    <cellStyle name="메모 22 17" xfId="14230" xr:uid="{00000000-0005-0000-0000-00006A530000}"/>
    <cellStyle name="메모 22 17 2" xfId="14231" xr:uid="{00000000-0005-0000-0000-00006B530000}"/>
    <cellStyle name="메모 22 17 3" xfId="14232" xr:uid="{00000000-0005-0000-0000-00006C530000}"/>
    <cellStyle name="메모 22 2" xfId="14233" xr:uid="{00000000-0005-0000-0000-00006D530000}"/>
    <cellStyle name="메모 22 2 2" xfId="14234" xr:uid="{00000000-0005-0000-0000-00006E530000}"/>
    <cellStyle name="메모 22 2 3" xfId="14235" xr:uid="{00000000-0005-0000-0000-00006F530000}"/>
    <cellStyle name="메모 22 3" xfId="14236" xr:uid="{00000000-0005-0000-0000-000070530000}"/>
    <cellStyle name="메모 22 3 2" xfId="14237" xr:uid="{00000000-0005-0000-0000-000071530000}"/>
    <cellStyle name="메모 22 3 3" xfId="14238" xr:uid="{00000000-0005-0000-0000-000072530000}"/>
    <cellStyle name="메모 22 4" xfId="14239" xr:uid="{00000000-0005-0000-0000-000073530000}"/>
    <cellStyle name="메모 22 4 2" xfId="14240" xr:uid="{00000000-0005-0000-0000-000074530000}"/>
    <cellStyle name="메모 22 4 3" xfId="14241" xr:uid="{00000000-0005-0000-0000-000075530000}"/>
    <cellStyle name="메모 22 5" xfId="14242" xr:uid="{00000000-0005-0000-0000-000076530000}"/>
    <cellStyle name="메모 22 5 2" xfId="14243" xr:uid="{00000000-0005-0000-0000-000077530000}"/>
    <cellStyle name="메모 22 5 3" xfId="14244" xr:uid="{00000000-0005-0000-0000-000078530000}"/>
    <cellStyle name="메모 22 6" xfId="14245" xr:uid="{00000000-0005-0000-0000-000079530000}"/>
    <cellStyle name="메모 22 6 2" xfId="14246" xr:uid="{00000000-0005-0000-0000-00007A530000}"/>
    <cellStyle name="메모 22 6 3" xfId="14247" xr:uid="{00000000-0005-0000-0000-00007B530000}"/>
    <cellStyle name="메모 22 7" xfId="14248" xr:uid="{00000000-0005-0000-0000-00007C530000}"/>
    <cellStyle name="메모 22 7 2" xfId="14249" xr:uid="{00000000-0005-0000-0000-00007D530000}"/>
    <cellStyle name="메모 22 7 3" xfId="14250" xr:uid="{00000000-0005-0000-0000-00007E530000}"/>
    <cellStyle name="메모 22 8" xfId="14251" xr:uid="{00000000-0005-0000-0000-00007F530000}"/>
    <cellStyle name="메모 22 8 2" xfId="14252" xr:uid="{00000000-0005-0000-0000-000080530000}"/>
    <cellStyle name="메모 22 8 3" xfId="14253" xr:uid="{00000000-0005-0000-0000-000081530000}"/>
    <cellStyle name="메모 22 9" xfId="14254" xr:uid="{00000000-0005-0000-0000-000082530000}"/>
    <cellStyle name="메모 22 9 2" xfId="14255" xr:uid="{00000000-0005-0000-0000-000083530000}"/>
    <cellStyle name="메모 22 9 3" xfId="14256" xr:uid="{00000000-0005-0000-0000-000084530000}"/>
    <cellStyle name="메모 23" xfId="14257" xr:uid="{00000000-0005-0000-0000-000085530000}"/>
    <cellStyle name="메모 23 10" xfId="14258" xr:uid="{00000000-0005-0000-0000-000086530000}"/>
    <cellStyle name="메모 23 10 2" xfId="14259" xr:uid="{00000000-0005-0000-0000-000087530000}"/>
    <cellStyle name="메모 23 10 3" xfId="14260" xr:uid="{00000000-0005-0000-0000-000088530000}"/>
    <cellStyle name="메모 23 11" xfId="14261" xr:uid="{00000000-0005-0000-0000-000089530000}"/>
    <cellStyle name="메모 23 11 2" xfId="14262" xr:uid="{00000000-0005-0000-0000-00008A530000}"/>
    <cellStyle name="메모 23 11 3" xfId="14263" xr:uid="{00000000-0005-0000-0000-00008B530000}"/>
    <cellStyle name="메모 23 12" xfId="14264" xr:uid="{00000000-0005-0000-0000-00008C530000}"/>
    <cellStyle name="메모 23 12 2" xfId="14265" xr:uid="{00000000-0005-0000-0000-00008D530000}"/>
    <cellStyle name="메모 23 12 3" xfId="14266" xr:uid="{00000000-0005-0000-0000-00008E530000}"/>
    <cellStyle name="메모 23 13" xfId="14267" xr:uid="{00000000-0005-0000-0000-00008F530000}"/>
    <cellStyle name="메모 23 13 2" xfId="14268" xr:uid="{00000000-0005-0000-0000-000090530000}"/>
    <cellStyle name="메모 23 13 3" xfId="14269" xr:uid="{00000000-0005-0000-0000-000091530000}"/>
    <cellStyle name="메모 23 14" xfId="14270" xr:uid="{00000000-0005-0000-0000-000092530000}"/>
    <cellStyle name="메모 23 14 2" xfId="14271" xr:uid="{00000000-0005-0000-0000-000093530000}"/>
    <cellStyle name="메모 23 14 3" xfId="14272" xr:uid="{00000000-0005-0000-0000-000094530000}"/>
    <cellStyle name="메모 23 15" xfId="14273" xr:uid="{00000000-0005-0000-0000-000095530000}"/>
    <cellStyle name="메모 23 15 2" xfId="14274" xr:uid="{00000000-0005-0000-0000-000096530000}"/>
    <cellStyle name="메모 23 15 3" xfId="14275" xr:uid="{00000000-0005-0000-0000-000097530000}"/>
    <cellStyle name="메모 23 16" xfId="14276" xr:uid="{00000000-0005-0000-0000-000098530000}"/>
    <cellStyle name="메모 23 16 2" xfId="14277" xr:uid="{00000000-0005-0000-0000-000099530000}"/>
    <cellStyle name="메모 23 16 3" xfId="14278" xr:uid="{00000000-0005-0000-0000-00009A530000}"/>
    <cellStyle name="메모 23 17" xfId="14279" xr:uid="{00000000-0005-0000-0000-00009B530000}"/>
    <cellStyle name="메모 23 17 2" xfId="14280" xr:uid="{00000000-0005-0000-0000-00009C530000}"/>
    <cellStyle name="메모 23 17 3" xfId="14281" xr:uid="{00000000-0005-0000-0000-00009D530000}"/>
    <cellStyle name="메모 23 2" xfId="14282" xr:uid="{00000000-0005-0000-0000-00009E530000}"/>
    <cellStyle name="메모 23 2 2" xfId="14283" xr:uid="{00000000-0005-0000-0000-00009F530000}"/>
    <cellStyle name="메모 23 2 3" xfId="14284" xr:uid="{00000000-0005-0000-0000-0000A0530000}"/>
    <cellStyle name="메모 23 3" xfId="14285" xr:uid="{00000000-0005-0000-0000-0000A1530000}"/>
    <cellStyle name="메모 23 3 2" xfId="14286" xr:uid="{00000000-0005-0000-0000-0000A2530000}"/>
    <cellStyle name="메모 23 3 3" xfId="14287" xr:uid="{00000000-0005-0000-0000-0000A3530000}"/>
    <cellStyle name="메모 23 4" xfId="14288" xr:uid="{00000000-0005-0000-0000-0000A4530000}"/>
    <cellStyle name="메모 23 4 2" xfId="14289" xr:uid="{00000000-0005-0000-0000-0000A5530000}"/>
    <cellStyle name="메모 23 4 3" xfId="14290" xr:uid="{00000000-0005-0000-0000-0000A6530000}"/>
    <cellStyle name="메모 23 5" xfId="14291" xr:uid="{00000000-0005-0000-0000-0000A7530000}"/>
    <cellStyle name="메모 23 5 2" xfId="14292" xr:uid="{00000000-0005-0000-0000-0000A8530000}"/>
    <cellStyle name="메모 23 5 3" xfId="14293" xr:uid="{00000000-0005-0000-0000-0000A9530000}"/>
    <cellStyle name="메모 23 6" xfId="14294" xr:uid="{00000000-0005-0000-0000-0000AA530000}"/>
    <cellStyle name="메모 23 6 2" xfId="14295" xr:uid="{00000000-0005-0000-0000-0000AB530000}"/>
    <cellStyle name="메모 23 6 3" xfId="14296" xr:uid="{00000000-0005-0000-0000-0000AC530000}"/>
    <cellStyle name="메모 23 7" xfId="14297" xr:uid="{00000000-0005-0000-0000-0000AD530000}"/>
    <cellStyle name="메모 23 7 2" xfId="14298" xr:uid="{00000000-0005-0000-0000-0000AE530000}"/>
    <cellStyle name="메모 23 7 3" xfId="14299" xr:uid="{00000000-0005-0000-0000-0000AF530000}"/>
    <cellStyle name="메모 23 8" xfId="14300" xr:uid="{00000000-0005-0000-0000-0000B0530000}"/>
    <cellStyle name="메모 23 8 2" xfId="14301" xr:uid="{00000000-0005-0000-0000-0000B1530000}"/>
    <cellStyle name="메모 23 8 3" xfId="14302" xr:uid="{00000000-0005-0000-0000-0000B2530000}"/>
    <cellStyle name="메모 23 9" xfId="14303" xr:uid="{00000000-0005-0000-0000-0000B3530000}"/>
    <cellStyle name="메모 23 9 2" xfId="14304" xr:uid="{00000000-0005-0000-0000-0000B4530000}"/>
    <cellStyle name="메모 23 9 3" xfId="14305" xr:uid="{00000000-0005-0000-0000-0000B5530000}"/>
    <cellStyle name="메모 24" xfId="14306" xr:uid="{00000000-0005-0000-0000-0000B6530000}"/>
    <cellStyle name="메모 24 10" xfId="14307" xr:uid="{00000000-0005-0000-0000-0000B7530000}"/>
    <cellStyle name="메모 24 10 2" xfId="14308" xr:uid="{00000000-0005-0000-0000-0000B8530000}"/>
    <cellStyle name="메모 24 10 3" xfId="14309" xr:uid="{00000000-0005-0000-0000-0000B9530000}"/>
    <cellStyle name="메모 24 11" xfId="14310" xr:uid="{00000000-0005-0000-0000-0000BA530000}"/>
    <cellStyle name="메모 24 11 2" xfId="14311" xr:uid="{00000000-0005-0000-0000-0000BB530000}"/>
    <cellStyle name="메모 24 11 3" xfId="14312" xr:uid="{00000000-0005-0000-0000-0000BC530000}"/>
    <cellStyle name="메모 24 12" xfId="14313" xr:uid="{00000000-0005-0000-0000-0000BD530000}"/>
    <cellStyle name="메모 24 12 2" xfId="14314" xr:uid="{00000000-0005-0000-0000-0000BE530000}"/>
    <cellStyle name="메모 24 12 3" xfId="14315" xr:uid="{00000000-0005-0000-0000-0000BF530000}"/>
    <cellStyle name="메모 24 13" xfId="14316" xr:uid="{00000000-0005-0000-0000-0000C0530000}"/>
    <cellStyle name="메모 24 13 2" xfId="14317" xr:uid="{00000000-0005-0000-0000-0000C1530000}"/>
    <cellStyle name="메모 24 13 3" xfId="14318" xr:uid="{00000000-0005-0000-0000-0000C2530000}"/>
    <cellStyle name="메모 24 14" xfId="14319" xr:uid="{00000000-0005-0000-0000-0000C3530000}"/>
    <cellStyle name="메모 24 14 2" xfId="14320" xr:uid="{00000000-0005-0000-0000-0000C4530000}"/>
    <cellStyle name="메모 24 14 3" xfId="14321" xr:uid="{00000000-0005-0000-0000-0000C5530000}"/>
    <cellStyle name="메모 24 15" xfId="14322" xr:uid="{00000000-0005-0000-0000-0000C6530000}"/>
    <cellStyle name="메모 24 15 2" xfId="14323" xr:uid="{00000000-0005-0000-0000-0000C7530000}"/>
    <cellStyle name="메모 24 15 3" xfId="14324" xr:uid="{00000000-0005-0000-0000-0000C8530000}"/>
    <cellStyle name="메모 24 16" xfId="14325" xr:uid="{00000000-0005-0000-0000-0000C9530000}"/>
    <cellStyle name="메모 24 16 2" xfId="14326" xr:uid="{00000000-0005-0000-0000-0000CA530000}"/>
    <cellStyle name="메모 24 16 3" xfId="14327" xr:uid="{00000000-0005-0000-0000-0000CB530000}"/>
    <cellStyle name="메모 24 17" xfId="14328" xr:uid="{00000000-0005-0000-0000-0000CC530000}"/>
    <cellStyle name="메모 24 17 2" xfId="14329" xr:uid="{00000000-0005-0000-0000-0000CD530000}"/>
    <cellStyle name="메모 24 17 3" xfId="14330" xr:uid="{00000000-0005-0000-0000-0000CE530000}"/>
    <cellStyle name="메모 24 2" xfId="14331" xr:uid="{00000000-0005-0000-0000-0000CF530000}"/>
    <cellStyle name="메모 24 2 2" xfId="14332" xr:uid="{00000000-0005-0000-0000-0000D0530000}"/>
    <cellStyle name="메모 24 2 3" xfId="14333" xr:uid="{00000000-0005-0000-0000-0000D1530000}"/>
    <cellStyle name="메모 24 3" xfId="14334" xr:uid="{00000000-0005-0000-0000-0000D2530000}"/>
    <cellStyle name="메모 24 3 2" xfId="14335" xr:uid="{00000000-0005-0000-0000-0000D3530000}"/>
    <cellStyle name="메모 24 3 3" xfId="14336" xr:uid="{00000000-0005-0000-0000-0000D4530000}"/>
    <cellStyle name="메모 24 4" xfId="14337" xr:uid="{00000000-0005-0000-0000-0000D5530000}"/>
    <cellStyle name="메모 24 4 2" xfId="14338" xr:uid="{00000000-0005-0000-0000-0000D6530000}"/>
    <cellStyle name="메모 24 4 3" xfId="14339" xr:uid="{00000000-0005-0000-0000-0000D7530000}"/>
    <cellStyle name="메모 24 5" xfId="14340" xr:uid="{00000000-0005-0000-0000-0000D8530000}"/>
    <cellStyle name="메모 24 5 2" xfId="14341" xr:uid="{00000000-0005-0000-0000-0000D9530000}"/>
    <cellStyle name="메모 24 5 3" xfId="14342" xr:uid="{00000000-0005-0000-0000-0000DA530000}"/>
    <cellStyle name="메모 24 6" xfId="14343" xr:uid="{00000000-0005-0000-0000-0000DB530000}"/>
    <cellStyle name="메모 24 6 2" xfId="14344" xr:uid="{00000000-0005-0000-0000-0000DC530000}"/>
    <cellStyle name="메모 24 6 3" xfId="14345" xr:uid="{00000000-0005-0000-0000-0000DD530000}"/>
    <cellStyle name="메모 24 7" xfId="14346" xr:uid="{00000000-0005-0000-0000-0000DE530000}"/>
    <cellStyle name="메모 24 7 2" xfId="14347" xr:uid="{00000000-0005-0000-0000-0000DF530000}"/>
    <cellStyle name="메모 24 7 3" xfId="14348" xr:uid="{00000000-0005-0000-0000-0000E0530000}"/>
    <cellStyle name="메모 24 8" xfId="14349" xr:uid="{00000000-0005-0000-0000-0000E1530000}"/>
    <cellStyle name="메모 24 8 2" xfId="14350" xr:uid="{00000000-0005-0000-0000-0000E2530000}"/>
    <cellStyle name="메모 24 8 3" xfId="14351" xr:uid="{00000000-0005-0000-0000-0000E3530000}"/>
    <cellStyle name="메모 24 9" xfId="14352" xr:uid="{00000000-0005-0000-0000-0000E4530000}"/>
    <cellStyle name="메모 24 9 2" xfId="14353" xr:uid="{00000000-0005-0000-0000-0000E5530000}"/>
    <cellStyle name="메모 24 9 3" xfId="14354" xr:uid="{00000000-0005-0000-0000-0000E6530000}"/>
    <cellStyle name="메모 25" xfId="14355" xr:uid="{00000000-0005-0000-0000-0000E7530000}"/>
    <cellStyle name="메모 25 10" xfId="14356" xr:uid="{00000000-0005-0000-0000-0000E8530000}"/>
    <cellStyle name="메모 25 10 2" xfId="14357" xr:uid="{00000000-0005-0000-0000-0000E9530000}"/>
    <cellStyle name="메모 25 10 3" xfId="14358" xr:uid="{00000000-0005-0000-0000-0000EA530000}"/>
    <cellStyle name="메모 25 11" xfId="14359" xr:uid="{00000000-0005-0000-0000-0000EB530000}"/>
    <cellStyle name="메모 25 11 2" xfId="14360" xr:uid="{00000000-0005-0000-0000-0000EC530000}"/>
    <cellStyle name="메모 25 11 3" xfId="14361" xr:uid="{00000000-0005-0000-0000-0000ED530000}"/>
    <cellStyle name="메모 25 12" xfId="14362" xr:uid="{00000000-0005-0000-0000-0000EE530000}"/>
    <cellStyle name="메모 25 12 2" xfId="14363" xr:uid="{00000000-0005-0000-0000-0000EF530000}"/>
    <cellStyle name="메모 25 12 3" xfId="14364" xr:uid="{00000000-0005-0000-0000-0000F0530000}"/>
    <cellStyle name="메모 25 13" xfId="14365" xr:uid="{00000000-0005-0000-0000-0000F1530000}"/>
    <cellStyle name="메모 25 13 2" xfId="14366" xr:uid="{00000000-0005-0000-0000-0000F2530000}"/>
    <cellStyle name="메모 25 13 3" xfId="14367" xr:uid="{00000000-0005-0000-0000-0000F3530000}"/>
    <cellStyle name="메모 25 14" xfId="14368" xr:uid="{00000000-0005-0000-0000-0000F4530000}"/>
    <cellStyle name="메모 25 14 2" xfId="14369" xr:uid="{00000000-0005-0000-0000-0000F5530000}"/>
    <cellStyle name="메모 25 14 3" xfId="14370" xr:uid="{00000000-0005-0000-0000-0000F6530000}"/>
    <cellStyle name="메모 25 15" xfId="14371" xr:uid="{00000000-0005-0000-0000-0000F7530000}"/>
    <cellStyle name="메모 25 15 2" xfId="14372" xr:uid="{00000000-0005-0000-0000-0000F8530000}"/>
    <cellStyle name="메모 25 15 3" xfId="14373" xr:uid="{00000000-0005-0000-0000-0000F9530000}"/>
    <cellStyle name="메모 25 16" xfId="14374" xr:uid="{00000000-0005-0000-0000-0000FA530000}"/>
    <cellStyle name="메모 25 16 2" xfId="14375" xr:uid="{00000000-0005-0000-0000-0000FB530000}"/>
    <cellStyle name="메모 25 16 3" xfId="14376" xr:uid="{00000000-0005-0000-0000-0000FC530000}"/>
    <cellStyle name="메모 25 17" xfId="14377" xr:uid="{00000000-0005-0000-0000-0000FD530000}"/>
    <cellStyle name="메모 25 17 2" xfId="14378" xr:uid="{00000000-0005-0000-0000-0000FE530000}"/>
    <cellStyle name="메모 25 17 3" xfId="14379" xr:uid="{00000000-0005-0000-0000-0000FF530000}"/>
    <cellStyle name="메모 25 2" xfId="14380" xr:uid="{00000000-0005-0000-0000-000000540000}"/>
    <cellStyle name="메모 25 2 2" xfId="14381" xr:uid="{00000000-0005-0000-0000-000001540000}"/>
    <cellStyle name="메모 25 2 3" xfId="14382" xr:uid="{00000000-0005-0000-0000-000002540000}"/>
    <cellStyle name="메모 25 3" xfId="14383" xr:uid="{00000000-0005-0000-0000-000003540000}"/>
    <cellStyle name="메모 25 3 2" xfId="14384" xr:uid="{00000000-0005-0000-0000-000004540000}"/>
    <cellStyle name="메모 25 3 3" xfId="14385" xr:uid="{00000000-0005-0000-0000-000005540000}"/>
    <cellStyle name="메모 25 4" xfId="14386" xr:uid="{00000000-0005-0000-0000-000006540000}"/>
    <cellStyle name="메모 25 4 2" xfId="14387" xr:uid="{00000000-0005-0000-0000-000007540000}"/>
    <cellStyle name="메모 25 4 3" xfId="14388" xr:uid="{00000000-0005-0000-0000-000008540000}"/>
    <cellStyle name="메모 25 5" xfId="14389" xr:uid="{00000000-0005-0000-0000-000009540000}"/>
    <cellStyle name="메모 25 5 2" xfId="14390" xr:uid="{00000000-0005-0000-0000-00000A540000}"/>
    <cellStyle name="메모 25 5 3" xfId="14391" xr:uid="{00000000-0005-0000-0000-00000B540000}"/>
    <cellStyle name="메모 25 6" xfId="14392" xr:uid="{00000000-0005-0000-0000-00000C540000}"/>
    <cellStyle name="메모 25 6 2" xfId="14393" xr:uid="{00000000-0005-0000-0000-00000D540000}"/>
    <cellStyle name="메모 25 6 3" xfId="14394" xr:uid="{00000000-0005-0000-0000-00000E540000}"/>
    <cellStyle name="메모 25 7" xfId="14395" xr:uid="{00000000-0005-0000-0000-00000F540000}"/>
    <cellStyle name="메모 25 7 2" xfId="14396" xr:uid="{00000000-0005-0000-0000-000010540000}"/>
    <cellStyle name="메모 25 7 3" xfId="14397" xr:uid="{00000000-0005-0000-0000-000011540000}"/>
    <cellStyle name="메모 25 8" xfId="14398" xr:uid="{00000000-0005-0000-0000-000012540000}"/>
    <cellStyle name="메모 25 8 2" xfId="14399" xr:uid="{00000000-0005-0000-0000-000013540000}"/>
    <cellStyle name="메모 25 8 3" xfId="14400" xr:uid="{00000000-0005-0000-0000-000014540000}"/>
    <cellStyle name="메모 25 9" xfId="14401" xr:uid="{00000000-0005-0000-0000-000015540000}"/>
    <cellStyle name="메모 25 9 2" xfId="14402" xr:uid="{00000000-0005-0000-0000-000016540000}"/>
    <cellStyle name="메모 25 9 3" xfId="14403" xr:uid="{00000000-0005-0000-0000-000017540000}"/>
    <cellStyle name="메모 26" xfId="14404" xr:uid="{00000000-0005-0000-0000-000018540000}"/>
    <cellStyle name="메모 26 10" xfId="14405" xr:uid="{00000000-0005-0000-0000-000019540000}"/>
    <cellStyle name="메모 26 10 2" xfId="14406" xr:uid="{00000000-0005-0000-0000-00001A540000}"/>
    <cellStyle name="메모 26 10 3" xfId="14407" xr:uid="{00000000-0005-0000-0000-00001B540000}"/>
    <cellStyle name="메모 26 11" xfId="14408" xr:uid="{00000000-0005-0000-0000-00001C540000}"/>
    <cellStyle name="메모 26 11 2" xfId="14409" xr:uid="{00000000-0005-0000-0000-00001D540000}"/>
    <cellStyle name="메모 26 11 3" xfId="14410" xr:uid="{00000000-0005-0000-0000-00001E540000}"/>
    <cellStyle name="메모 26 12" xfId="14411" xr:uid="{00000000-0005-0000-0000-00001F540000}"/>
    <cellStyle name="메모 26 12 2" xfId="14412" xr:uid="{00000000-0005-0000-0000-000020540000}"/>
    <cellStyle name="메모 26 12 3" xfId="14413" xr:uid="{00000000-0005-0000-0000-000021540000}"/>
    <cellStyle name="메모 26 13" xfId="14414" xr:uid="{00000000-0005-0000-0000-000022540000}"/>
    <cellStyle name="메모 26 13 2" xfId="14415" xr:uid="{00000000-0005-0000-0000-000023540000}"/>
    <cellStyle name="메모 26 13 3" xfId="14416" xr:uid="{00000000-0005-0000-0000-000024540000}"/>
    <cellStyle name="메모 26 14" xfId="14417" xr:uid="{00000000-0005-0000-0000-000025540000}"/>
    <cellStyle name="메모 26 14 2" xfId="14418" xr:uid="{00000000-0005-0000-0000-000026540000}"/>
    <cellStyle name="메모 26 14 3" xfId="14419" xr:uid="{00000000-0005-0000-0000-000027540000}"/>
    <cellStyle name="메모 26 15" xfId="14420" xr:uid="{00000000-0005-0000-0000-000028540000}"/>
    <cellStyle name="메모 26 15 2" xfId="14421" xr:uid="{00000000-0005-0000-0000-000029540000}"/>
    <cellStyle name="메모 26 15 3" xfId="14422" xr:uid="{00000000-0005-0000-0000-00002A540000}"/>
    <cellStyle name="메모 26 16" xfId="14423" xr:uid="{00000000-0005-0000-0000-00002B540000}"/>
    <cellStyle name="메모 26 16 2" xfId="14424" xr:uid="{00000000-0005-0000-0000-00002C540000}"/>
    <cellStyle name="메모 26 16 3" xfId="14425" xr:uid="{00000000-0005-0000-0000-00002D540000}"/>
    <cellStyle name="메모 26 17" xfId="14426" xr:uid="{00000000-0005-0000-0000-00002E540000}"/>
    <cellStyle name="메모 26 17 2" xfId="14427" xr:uid="{00000000-0005-0000-0000-00002F540000}"/>
    <cellStyle name="메모 26 17 3" xfId="14428" xr:uid="{00000000-0005-0000-0000-000030540000}"/>
    <cellStyle name="메모 26 2" xfId="14429" xr:uid="{00000000-0005-0000-0000-000031540000}"/>
    <cellStyle name="메모 26 2 2" xfId="14430" xr:uid="{00000000-0005-0000-0000-000032540000}"/>
    <cellStyle name="메모 26 2 3" xfId="14431" xr:uid="{00000000-0005-0000-0000-000033540000}"/>
    <cellStyle name="메모 26 3" xfId="14432" xr:uid="{00000000-0005-0000-0000-000034540000}"/>
    <cellStyle name="메모 26 3 2" xfId="14433" xr:uid="{00000000-0005-0000-0000-000035540000}"/>
    <cellStyle name="메모 26 3 3" xfId="14434" xr:uid="{00000000-0005-0000-0000-000036540000}"/>
    <cellStyle name="메모 26 4" xfId="14435" xr:uid="{00000000-0005-0000-0000-000037540000}"/>
    <cellStyle name="메모 26 4 2" xfId="14436" xr:uid="{00000000-0005-0000-0000-000038540000}"/>
    <cellStyle name="메모 26 4 3" xfId="14437" xr:uid="{00000000-0005-0000-0000-000039540000}"/>
    <cellStyle name="메모 26 5" xfId="14438" xr:uid="{00000000-0005-0000-0000-00003A540000}"/>
    <cellStyle name="메모 26 5 2" xfId="14439" xr:uid="{00000000-0005-0000-0000-00003B540000}"/>
    <cellStyle name="메모 26 5 3" xfId="14440" xr:uid="{00000000-0005-0000-0000-00003C540000}"/>
    <cellStyle name="메모 26 6" xfId="14441" xr:uid="{00000000-0005-0000-0000-00003D540000}"/>
    <cellStyle name="메모 26 6 2" xfId="14442" xr:uid="{00000000-0005-0000-0000-00003E540000}"/>
    <cellStyle name="메모 26 6 3" xfId="14443" xr:uid="{00000000-0005-0000-0000-00003F540000}"/>
    <cellStyle name="메모 26 7" xfId="14444" xr:uid="{00000000-0005-0000-0000-000040540000}"/>
    <cellStyle name="메모 26 7 2" xfId="14445" xr:uid="{00000000-0005-0000-0000-000041540000}"/>
    <cellStyle name="메모 26 7 3" xfId="14446" xr:uid="{00000000-0005-0000-0000-000042540000}"/>
    <cellStyle name="메모 26 8" xfId="14447" xr:uid="{00000000-0005-0000-0000-000043540000}"/>
    <cellStyle name="메모 26 8 2" xfId="14448" xr:uid="{00000000-0005-0000-0000-000044540000}"/>
    <cellStyle name="메모 26 8 3" xfId="14449" xr:uid="{00000000-0005-0000-0000-000045540000}"/>
    <cellStyle name="메모 26 9" xfId="14450" xr:uid="{00000000-0005-0000-0000-000046540000}"/>
    <cellStyle name="메모 26 9 2" xfId="14451" xr:uid="{00000000-0005-0000-0000-000047540000}"/>
    <cellStyle name="메모 26 9 3" xfId="14452" xr:uid="{00000000-0005-0000-0000-000048540000}"/>
    <cellStyle name="메모 27" xfId="14453" xr:uid="{00000000-0005-0000-0000-000049540000}"/>
    <cellStyle name="메모 27 10" xfId="14454" xr:uid="{00000000-0005-0000-0000-00004A540000}"/>
    <cellStyle name="메모 27 10 2" xfId="14455" xr:uid="{00000000-0005-0000-0000-00004B540000}"/>
    <cellStyle name="메모 27 10 3" xfId="14456" xr:uid="{00000000-0005-0000-0000-00004C540000}"/>
    <cellStyle name="메모 27 11" xfId="14457" xr:uid="{00000000-0005-0000-0000-00004D540000}"/>
    <cellStyle name="메모 27 11 2" xfId="14458" xr:uid="{00000000-0005-0000-0000-00004E540000}"/>
    <cellStyle name="메모 27 11 3" xfId="14459" xr:uid="{00000000-0005-0000-0000-00004F540000}"/>
    <cellStyle name="메모 27 12" xfId="14460" xr:uid="{00000000-0005-0000-0000-000050540000}"/>
    <cellStyle name="메모 27 12 2" xfId="14461" xr:uid="{00000000-0005-0000-0000-000051540000}"/>
    <cellStyle name="메모 27 12 3" xfId="14462" xr:uid="{00000000-0005-0000-0000-000052540000}"/>
    <cellStyle name="메모 27 13" xfId="14463" xr:uid="{00000000-0005-0000-0000-000053540000}"/>
    <cellStyle name="메모 27 13 2" xfId="14464" xr:uid="{00000000-0005-0000-0000-000054540000}"/>
    <cellStyle name="메모 27 13 3" xfId="14465" xr:uid="{00000000-0005-0000-0000-000055540000}"/>
    <cellStyle name="메모 27 14" xfId="14466" xr:uid="{00000000-0005-0000-0000-000056540000}"/>
    <cellStyle name="메모 27 14 2" xfId="14467" xr:uid="{00000000-0005-0000-0000-000057540000}"/>
    <cellStyle name="메모 27 14 3" xfId="14468" xr:uid="{00000000-0005-0000-0000-000058540000}"/>
    <cellStyle name="메모 27 15" xfId="14469" xr:uid="{00000000-0005-0000-0000-000059540000}"/>
    <cellStyle name="메모 27 15 2" xfId="14470" xr:uid="{00000000-0005-0000-0000-00005A540000}"/>
    <cellStyle name="메모 27 15 3" xfId="14471" xr:uid="{00000000-0005-0000-0000-00005B540000}"/>
    <cellStyle name="메모 27 16" xfId="14472" xr:uid="{00000000-0005-0000-0000-00005C540000}"/>
    <cellStyle name="메모 27 16 2" xfId="14473" xr:uid="{00000000-0005-0000-0000-00005D540000}"/>
    <cellStyle name="메모 27 16 3" xfId="14474" xr:uid="{00000000-0005-0000-0000-00005E540000}"/>
    <cellStyle name="메모 27 17" xfId="14475" xr:uid="{00000000-0005-0000-0000-00005F540000}"/>
    <cellStyle name="메모 27 17 2" xfId="14476" xr:uid="{00000000-0005-0000-0000-000060540000}"/>
    <cellStyle name="메모 27 17 3" xfId="14477" xr:uid="{00000000-0005-0000-0000-000061540000}"/>
    <cellStyle name="메모 27 2" xfId="14478" xr:uid="{00000000-0005-0000-0000-000062540000}"/>
    <cellStyle name="메모 27 2 2" xfId="14479" xr:uid="{00000000-0005-0000-0000-000063540000}"/>
    <cellStyle name="메모 27 2 3" xfId="14480" xr:uid="{00000000-0005-0000-0000-000064540000}"/>
    <cellStyle name="메모 27 3" xfId="14481" xr:uid="{00000000-0005-0000-0000-000065540000}"/>
    <cellStyle name="메모 27 3 2" xfId="14482" xr:uid="{00000000-0005-0000-0000-000066540000}"/>
    <cellStyle name="메모 27 3 3" xfId="14483" xr:uid="{00000000-0005-0000-0000-000067540000}"/>
    <cellStyle name="메모 27 4" xfId="14484" xr:uid="{00000000-0005-0000-0000-000068540000}"/>
    <cellStyle name="메모 27 4 2" xfId="14485" xr:uid="{00000000-0005-0000-0000-000069540000}"/>
    <cellStyle name="메모 27 4 3" xfId="14486" xr:uid="{00000000-0005-0000-0000-00006A540000}"/>
    <cellStyle name="메모 27 5" xfId="14487" xr:uid="{00000000-0005-0000-0000-00006B540000}"/>
    <cellStyle name="메모 27 5 2" xfId="14488" xr:uid="{00000000-0005-0000-0000-00006C540000}"/>
    <cellStyle name="메모 27 5 3" xfId="14489" xr:uid="{00000000-0005-0000-0000-00006D540000}"/>
    <cellStyle name="메모 27 6" xfId="14490" xr:uid="{00000000-0005-0000-0000-00006E540000}"/>
    <cellStyle name="메모 27 6 2" xfId="14491" xr:uid="{00000000-0005-0000-0000-00006F540000}"/>
    <cellStyle name="메모 27 6 3" xfId="14492" xr:uid="{00000000-0005-0000-0000-000070540000}"/>
    <cellStyle name="메모 27 7" xfId="14493" xr:uid="{00000000-0005-0000-0000-000071540000}"/>
    <cellStyle name="메모 27 7 2" xfId="14494" xr:uid="{00000000-0005-0000-0000-000072540000}"/>
    <cellStyle name="메모 27 7 3" xfId="14495" xr:uid="{00000000-0005-0000-0000-000073540000}"/>
    <cellStyle name="메모 27 8" xfId="14496" xr:uid="{00000000-0005-0000-0000-000074540000}"/>
    <cellStyle name="메모 27 8 2" xfId="14497" xr:uid="{00000000-0005-0000-0000-000075540000}"/>
    <cellStyle name="메모 27 8 3" xfId="14498" xr:uid="{00000000-0005-0000-0000-000076540000}"/>
    <cellStyle name="메모 27 9" xfId="14499" xr:uid="{00000000-0005-0000-0000-000077540000}"/>
    <cellStyle name="메모 27 9 2" xfId="14500" xr:uid="{00000000-0005-0000-0000-000078540000}"/>
    <cellStyle name="메모 27 9 3" xfId="14501" xr:uid="{00000000-0005-0000-0000-000079540000}"/>
    <cellStyle name="메모 28" xfId="14502" xr:uid="{00000000-0005-0000-0000-00007A540000}"/>
    <cellStyle name="메모 28 10" xfId="14503" xr:uid="{00000000-0005-0000-0000-00007B540000}"/>
    <cellStyle name="메모 28 10 2" xfId="14504" xr:uid="{00000000-0005-0000-0000-00007C540000}"/>
    <cellStyle name="메모 28 10 3" xfId="14505" xr:uid="{00000000-0005-0000-0000-00007D540000}"/>
    <cellStyle name="메모 28 11" xfId="14506" xr:uid="{00000000-0005-0000-0000-00007E540000}"/>
    <cellStyle name="메모 28 11 2" xfId="14507" xr:uid="{00000000-0005-0000-0000-00007F540000}"/>
    <cellStyle name="메모 28 11 3" xfId="14508" xr:uid="{00000000-0005-0000-0000-000080540000}"/>
    <cellStyle name="메모 28 12" xfId="14509" xr:uid="{00000000-0005-0000-0000-000081540000}"/>
    <cellStyle name="메모 28 12 2" xfId="14510" xr:uid="{00000000-0005-0000-0000-000082540000}"/>
    <cellStyle name="메모 28 12 3" xfId="14511" xr:uid="{00000000-0005-0000-0000-000083540000}"/>
    <cellStyle name="메모 28 13" xfId="14512" xr:uid="{00000000-0005-0000-0000-000084540000}"/>
    <cellStyle name="메모 28 13 2" xfId="14513" xr:uid="{00000000-0005-0000-0000-000085540000}"/>
    <cellStyle name="메모 28 13 3" xfId="14514" xr:uid="{00000000-0005-0000-0000-000086540000}"/>
    <cellStyle name="메모 28 14" xfId="14515" xr:uid="{00000000-0005-0000-0000-000087540000}"/>
    <cellStyle name="메모 28 14 2" xfId="14516" xr:uid="{00000000-0005-0000-0000-000088540000}"/>
    <cellStyle name="메모 28 14 3" xfId="14517" xr:uid="{00000000-0005-0000-0000-000089540000}"/>
    <cellStyle name="메모 28 15" xfId="14518" xr:uid="{00000000-0005-0000-0000-00008A540000}"/>
    <cellStyle name="메모 28 15 2" xfId="14519" xr:uid="{00000000-0005-0000-0000-00008B540000}"/>
    <cellStyle name="메모 28 15 3" xfId="14520" xr:uid="{00000000-0005-0000-0000-00008C540000}"/>
    <cellStyle name="메모 28 16" xfId="14521" xr:uid="{00000000-0005-0000-0000-00008D540000}"/>
    <cellStyle name="메모 28 16 2" xfId="14522" xr:uid="{00000000-0005-0000-0000-00008E540000}"/>
    <cellStyle name="메모 28 16 3" xfId="14523" xr:uid="{00000000-0005-0000-0000-00008F540000}"/>
    <cellStyle name="메모 28 17" xfId="14524" xr:uid="{00000000-0005-0000-0000-000090540000}"/>
    <cellStyle name="메모 28 17 2" xfId="14525" xr:uid="{00000000-0005-0000-0000-000091540000}"/>
    <cellStyle name="메모 28 17 3" xfId="14526" xr:uid="{00000000-0005-0000-0000-000092540000}"/>
    <cellStyle name="메모 28 2" xfId="14527" xr:uid="{00000000-0005-0000-0000-000093540000}"/>
    <cellStyle name="메모 28 2 2" xfId="14528" xr:uid="{00000000-0005-0000-0000-000094540000}"/>
    <cellStyle name="메모 28 2 3" xfId="14529" xr:uid="{00000000-0005-0000-0000-000095540000}"/>
    <cellStyle name="메모 28 3" xfId="14530" xr:uid="{00000000-0005-0000-0000-000096540000}"/>
    <cellStyle name="메모 28 3 2" xfId="14531" xr:uid="{00000000-0005-0000-0000-000097540000}"/>
    <cellStyle name="메모 28 3 3" xfId="14532" xr:uid="{00000000-0005-0000-0000-000098540000}"/>
    <cellStyle name="메모 28 4" xfId="14533" xr:uid="{00000000-0005-0000-0000-000099540000}"/>
    <cellStyle name="메모 28 4 2" xfId="14534" xr:uid="{00000000-0005-0000-0000-00009A540000}"/>
    <cellStyle name="메모 28 4 3" xfId="14535" xr:uid="{00000000-0005-0000-0000-00009B540000}"/>
    <cellStyle name="메모 28 5" xfId="14536" xr:uid="{00000000-0005-0000-0000-00009C540000}"/>
    <cellStyle name="메모 28 5 2" xfId="14537" xr:uid="{00000000-0005-0000-0000-00009D540000}"/>
    <cellStyle name="메모 28 5 3" xfId="14538" xr:uid="{00000000-0005-0000-0000-00009E540000}"/>
    <cellStyle name="메모 28 6" xfId="14539" xr:uid="{00000000-0005-0000-0000-00009F540000}"/>
    <cellStyle name="메모 28 6 2" xfId="14540" xr:uid="{00000000-0005-0000-0000-0000A0540000}"/>
    <cellStyle name="메모 28 6 3" xfId="14541" xr:uid="{00000000-0005-0000-0000-0000A1540000}"/>
    <cellStyle name="메모 28 7" xfId="14542" xr:uid="{00000000-0005-0000-0000-0000A2540000}"/>
    <cellStyle name="메모 28 7 2" xfId="14543" xr:uid="{00000000-0005-0000-0000-0000A3540000}"/>
    <cellStyle name="메모 28 7 3" xfId="14544" xr:uid="{00000000-0005-0000-0000-0000A4540000}"/>
    <cellStyle name="메모 28 8" xfId="14545" xr:uid="{00000000-0005-0000-0000-0000A5540000}"/>
    <cellStyle name="메모 28 8 2" xfId="14546" xr:uid="{00000000-0005-0000-0000-0000A6540000}"/>
    <cellStyle name="메모 28 8 3" xfId="14547" xr:uid="{00000000-0005-0000-0000-0000A7540000}"/>
    <cellStyle name="메모 28 9" xfId="14548" xr:uid="{00000000-0005-0000-0000-0000A8540000}"/>
    <cellStyle name="메모 28 9 2" xfId="14549" xr:uid="{00000000-0005-0000-0000-0000A9540000}"/>
    <cellStyle name="메모 28 9 3" xfId="14550" xr:uid="{00000000-0005-0000-0000-0000AA540000}"/>
    <cellStyle name="메모 29" xfId="14551" xr:uid="{00000000-0005-0000-0000-0000AB540000}"/>
    <cellStyle name="메모 29 10" xfId="14552" xr:uid="{00000000-0005-0000-0000-0000AC540000}"/>
    <cellStyle name="메모 29 10 2" xfId="14553" xr:uid="{00000000-0005-0000-0000-0000AD540000}"/>
    <cellStyle name="메모 29 10 3" xfId="14554" xr:uid="{00000000-0005-0000-0000-0000AE540000}"/>
    <cellStyle name="메모 29 11" xfId="14555" xr:uid="{00000000-0005-0000-0000-0000AF540000}"/>
    <cellStyle name="메모 29 11 2" xfId="14556" xr:uid="{00000000-0005-0000-0000-0000B0540000}"/>
    <cellStyle name="메모 29 11 3" xfId="14557" xr:uid="{00000000-0005-0000-0000-0000B1540000}"/>
    <cellStyle name="메모 29 12" xfId="14558" xr:uid="{00000000-0005-0000-0000-0000B2540000}"/>
    <cellStyle name="메모 29 12 2" xfId="14559" xr:uid="{00000000-0005-0000-0000-0000B3540000}"/>
    <cellStyle name="메모 29 12 3" xfId="14560" xr:uid="{00000000-0005-0000-0000-0000B4540000}"/>
    <cellStyle name="메모 29 13" xfId="14561" xr:uid="{00000000-0005-0000-0000-0000B5540000}"/>
    <cellStyle name="메모 29 13 2" xfId="14562" xr:uid="{00000000-0005-0000-0000-0000B6540000}"/>
    <cellStyle name="메모 29 13 3" xfId="14563" xr:uid="{00000000-0005-0000-0000-0000B7540000}"/>
    <cellStyle name="메모 29 14" xfId="14564" xr:uid="{00000000-0005-0000-0000-0000B8540000}"/>
    <cellStyle name="메모 29 14 2" xfId="14565" xr:uid="{00000000-0005-0000-0000-0000B9540000}"/>
    <cellStyle name="메모 29 14 3" xfId="14566" xr:uid="{00000000-0005-0000-0000-0000BA540000}"/>
    <cellStyle name="메모 29 15" xfId="14567" xr:uid="{00000000-0005-0000-0000-0000BB540000}"/>
    <cellStyle name="메모 29 15 2" xfId="14568" xr:uid="{00000000-0005-0000-0000-0000BC540000}"/>
    <cellStyle name="메모 29 15 3" xfId="14569" xr:uid="{00000000-0005-0000-0000-0000BD540000}"/>
    <cellStyle name="메모 29 16" xfId="14570" xr:uid="{00000000-0005-0000-0000-0000BE540000}"/>
    <cellStyle name="메모 29 16 2" xfId="14571" xr:uid="{00000000-0005-0000-0000-0000BF540000}"/>
    <cellStyle name="메모 29 16 3" xfId="14572" xr:uid="{00000000-0005-0000-0000-0000C0540000}"/>
    <cellStyle name="메모 29 17" xfId="14573" xr:uid="{00000000-0005-0000-0000-0000C1540000}"/>
    <cellStyle name="메모 29 17 2" xfId="14574" xr:uid="{00000000-0005-0000-0000-0000C2540000}"/>
    <cellStyle name="메모 29 17 3" xfId="14575" xr:uid="{00000000-0005-0000-0000-0000C3540000}"/>
    <cellStyle name="메모 29 2" xfId="14576" xr:uid="{00000000-0005-0000-0000-0000C4540000}"/>
    <cellStyle name="메모 29 2 2" xfId="14577" xr:uid="{00000000-0005-0000-0000-0000C5540000}"/>
    <cellStyle name="메모 29 2 3" xfId="14578" xr:uid="{00000000-0005-0000-0000-0000C6540000}"/>
    <cellStyle name="메모 29 3" xfId="14579" xr:uid="{00000000-0005-0000-0000-0000C7540000}"/>
    <cellStyle name="메모 29 3 2" xfId="14580" xr:uid="{00000000-0005-0000-0000-0000C8540000}"/>
    <cellStyle name="메모 29 3 3" xfId="14581" xr:uid="{00000000-0005-0000-0000-0000C9540000}"/>
    <cellStyle name="메모 29 4" xfId="14582" xr:uid="{00000000-0005-0000-0000-0000CA540000}"/>
    <cellStyle name="메모 29 4 2" xfId="14583" xr:uid="{00000000-0005-0000-0000-0000CB540000}"/>
    <cellStyle name="메모 29 4 3" xfId="14584" xr:uid="{00000000-0005-0000-0000-0000CC540000}"/>
    <cellStyle name="메모 29 5" xfId="14585" xr:uid="{00000000-0005-0000-0000-0000CD540000}"/>
    <cellStyle name="메모 29 5 2" xfId="14586" xr:uid="{00000000-0005-0000-0000-0000CE540000}"/>
    <cellStyle name="메모 29 5 3" xfId="14587" xr:uid="{00000000-0005-0000-0000-0000CF540000}"/>
    <cellStyle name="메모 29 6" xfId="14588" xr:uid="{00000000-0005-0000-0000-0000D0540000}"/>
    <cellStyle name="메모 29 6 2" xfId="14589" xr:uid="{00000000-0005-0000-0000-0000D1540000}"/>
    <cellStyle name="메모 29 6 3" xfId="14590" xr:uid="{00000000-0005-0000-0000-0000D2540000}"/>
    <cellStyle name="메모 29 7" xfId="14591" xr:uid="{00000000-0005-0000-0000-0000D3540000}"/>
    <cellStyle name="메모 29 7 2" xfId="14592" xr:uid="{00000000-0005-0000-0000-0000D4540000}"/>
    <cellStyle name="메모 29 7 3" xfId="14593" xr:uid="{00000000-0005-0000-0000-0000D5540000}"/>
    <cellStyle name="메모 29 8" xfId="14594" xr:uid="{00000000-0005-0000-0000-0000D6540000}"/>
    <cellStyle name="메모 29 8 2" xfId="14595" xr:uid="{00000000-0005-0000-0000-0000D7540000}"/>
    <cellStyle name="메모 29 8 3" xfId="14596" xr:uid="{00000000-0005-0000-0000-0000D8540000}"/>
    <cellStyle name="메모 29 9" xfId="14597" xr:uid="{00000000-0005-0000-0000-0000D9540000}"/>
    <cellStyle name="메모 29 9 2" xfId="14598" xr:uid="{00000000-0005-0000-0000-0000DA540000}"/>
    <cellStyle name="메모 29 9 3" xfId="14599" xr:uid="{00000000-0005-0000-0000-0000DB540000}"/>
    <cellStyle name="메모 3" xfId="7221" xr:uid="{00000000-0005-0000-0000-0000DC540000}"/>
    <cellStyle name="메모 3 10" xfId="14600" xr:uid="{00000000-0005-0000-0000-0000DD540000}"/>
    <cellStyle name="메모 3 10 2" xfId="14601" xr:uid="{00000000-0005-0000-0000-0000DE540000}"/>
    <cellStyle name="메모 3 10 3" xfId="14602" xr:uid="{00000000-0005-0000-0000-0000DF540000}"/>
    <cellStyle name="메모 3 11" xfId="14603" xr:uid="{00000000-0005-0000-0000-0000E0540000}"/>
    <cellStyle name="메모 3 11 2" xfId="14604" xr:uid="{00000000-0005-0000-0000-0000E1540000}"/>
    <cellStyle name="메모 3 11 3" xfId="14605" xr:uid="{00000000-0005-0000-0000-0000E2540000}"/>
    <cellStyle name="메모 3 12" xfId="14606" xr:uid="{00000000-0005-0000-0000-0000E3540000}"/>
    <cellStyle name="메모 3 12 2" xfId="14607" xr:uid="{00000000-0005-0000-0000-0000E4540000}"/>
    <cellStyle name="메모 3 12 3" xfId="14608" xr:uid="{00000000-0005-0000-0000-0000E5540000}"/>
    <cellStyle name="메모 3 13" xfId="14609" xr:uid="{00000000-0005-0000-0000-0000E6540000}"/>
    <cellStyle name="메모 3 13 2" xfId="14610" xr:uid="{00000000-0005-0000-0000-0000E7540000}"/>
    <cellStyle name="메모 3 13 3" xfId="14611" xr:uid="{00000000-0005-0000-0000-0000E8540000}"/>
    <cellStyle name="메모 3 14" xfId="14612" xr:uid="{00000000-0005-0000-0000-0000E9540000}"/>
    <cellStyle name="메모 3 14 2" xfId="14613" xr:uid="{00000000-0005-0000-0000-0000EA540000}"/>
    <cellStyle name="메모 3 14 3" xfId="14614" xr:uid="{00000000-0005-0000-0000-0000EB540000}"/>
    <cellStyle name="메모 3 15" xfId="14615" xr:uid="{00000000-0005-0000-0000-0000EC540000}"/>
    <cellStyle name="메모 3 15 2" xfId="14616" xr:uid="{00000000-0005-0000-0000-0000ED540000}"/>
    <cellStyle name="메모 3 15 3" xfId="14617" xr:uid="{00000000-0005-0000-0000-0000EE540000}"/>
    <cellStyle name="메모 3 16" xfId="14618" xr:uid="{00000000-0005-0000-0000-0000EF540000}"/>
    <cellStyle name="메모 3 16 2" xfId="14619" xr:uid="{00000000-0005-0000-0000-0000F0540000}"/>
    <cellStyle name="메모 3 16 3" xfId="14620" xr:uid="{00000000-0005-0000-0000-0000F1540000}"/>
    <cellStyle name="메모 3 17" xfId="14621" xr:uid="{00000000-0005-0000-0000-0000F2540000}"/>
    <cellStyle name="메모 3 17 2" xfId="14622" xr:uid="{00000000-0005-0000-0000-0000F3540000}"/>
    <cellStyle name="메모 3 17 3" xfId="14623" xr:uid="{00000000-0005-0000-0000-0000F4540000}"/>
    <cellStyle name="메모 3 18" xfId="14624" xr:uid="{00000000-0005-0000-0000-0000F5540000}"/>
    <cellStyle name="메모 3 2" xfId="7222" xr:uid="{00000000-0005-0000-0000-0000F6540000}"/>
    <cellStyle name="메모 3 2 2" xfId="14625" xr:uid="{00000000-0005-0000-0000-0000F7540000}"/>
    <cellStyle name="메모 3 2 3" xfId="14626" xr:uid="{00000000-0005-0000-0000-0000F8540000}"/>
    <cellStyle name="메모 3 3" xfId="14627" xr:uid="{00000000-0005-0000-0000-0000F9540000}"/>
    <cellStyle name="메모 3 3 2" xfId="14628" xr:uid="{00000000-0005-0000-0000-0000FA540000}"/>
    <cellStyle name="메모 3 3 3" xfId="14629" xr:uid="{00000000-0005-0000-0000-0000FB540000}"/>
    <cellStyle name="메모 3 4" xfId="14630" xr:uid="{00000000-0005-0000-0000-0000FC540000}"/>
    <cellStyle name="메모 3 4 2" xfId="14631" xr:uid="{00000000-0005-0000-0000-0000FD540000}"/>
    <cellStyle name="메모 3 4 3" xfId="14632" xr:uid="{00000000-0005-0000-0000-0000FE540000}"/>
    <cellStyle name="메모 3 5" xfId="14633" xr:uid="{00000000-0005-0000-0000-0000FF540000}"/>
    <cellStyle name="메모 3 5 2" xfId="14634" xr:uid="{00000000-0005-0000-0000-000000550000}"/>
    <cellStyle name="메모 3 5 3" xfId="14635" xr:uid="{00000000-0005-0000-0000-000001550000}"/>
    <cellStyle name="메모 3 6" xfId="14636" xr:uid="{00000000-0005-0000-0000-000002550000}"/>
    <cellStyle name="메모 3 6 2" xfId="14637" xr:uid="{00000000-0005-0000-0000-000003550000}"/>
    <cellStyle name="메모 3 6 3" xfId="14638" xr:uid="{00000000-0005-0000-0000-000004550000}"/>
    <cellStyle name="메모 3 7" xfId="14639" xr:uid="{00000000-0005-0000-0000-000005550000}"/>
    <cellStyle name="메모 3 7 2" xfId="14640" xr:uid="{00000000-0005-0000-0000-000006550000}"/>
    <cellStyle name="메모 3 7 3" xfId="14641" xr:uid="{00000000-0005-0000-0000-000007550000}"/>
    <cellStyle name="메모 3 8" xfId="14642" xr:uid="{00000000-0005-0000-0000-000008550000}"/>
    <cellStyle name="메모 3 8 2" xfId="14643" xr:uid="{00000000-0005-0000-0000-000009550000}"/>
    <cellStyle name="메모 3 8 3" xfId="14644" xr:uid="{00000000-0005-0000-0000-00000A550000}"/>
    <cellStyle name="메모 3 9" xfId="14645" xr:uid="{00000000-0005-0000-0000-00000B550000}"/>
    <cellStyle name="메모 3 9 2" xfId="14646" xr:uid="{00000000-0005-0000-0000-00000C550000}"/>
    <cellStyle name="메모 3 9 3" xfId="14647" xr:uid="{00000000-0005-0000-0000-00000D550000}"/>
    <cellStyle name="메모 30" xfId="14648" xr:uid="{00000000-0005-0000-0000-00000E550000}"/>
    <cellStyle name="메모 30 10" xfId="14649" xr:uid="{00000000-0005-0000-0000-00000F550000}"/>
    <cellStyle name="메모 30 10 2" xfId="14650" xr:uid="{00000000-0005-0000-0000-000010550000}"/>
    <cellStyle name="메모 30 10 3" xfId="14651" xr:uid="{00000000-0005-0000-0000-000011550000}"/>
    <cellStyle name="메모 30 11" xfId="14652" xr:uid="{00000000-0005-0000-0000-000012550000}"/>
    <cellStyle name="메모 30 11 2" xfId="14653" xr:uid="{00000000-0005-0000-0000-000013550000}"/>
    <cellStyle name="메모 30 11 3" xfId="14654" xr:uid="{00000000-0005-0000-0000-000014550000}"/>
    <cellStyle name="메모 30 12" xfId="14655" xr:uid="{00000000-0005-0000-0000-000015550000}"/>
    <cellStyle name="메모 30 12 2" xfId="14656" xr:uid="{00000000-0005-0000-0000-000016550000}"/>
    <cellStyle name="메모 30 12 3" xfId="14657" xr:uid="{00000000-0005-0000-0000-000017550000}"/>
    <cellStyle name="메모 30 13" xfId="14658" xr:uid="{00000000-0005-0000-0000-000018550000}"/>
    <cellStyle name="메모 30 13 2" xfId="14659" xr:uid="{00000000-0005-0000-0000-000019550000}"/>
    <cellStyle name="메모 30 13 3" xfId="14660" xr:uid="{00000000-0005-0000-0000-00001A550000}"/>
    <cellStyle name="메모 30 14" xfId="14661" xr:uid="{00000000-0005-0000-0000-00001B550000}"/>
    <cellStyle name="메모 30 14 2" xfId="14662" xr:uid="{00000000-0005-0000-0000-00001C550000}"/>
    <cellStyle name="메모 30 14 3" xfId="14663" xr:uid="{00000000-0005-0000-0000-00001D550000}"/>
    <cellStyle name="메모 30 15" xfId="14664" xr:uid="{00000000-0005-0000-0000-00001E550000}"/>
    <cellStyle name="메모 30 15 2" xfId="14665" xr:uid="{00000000-0005-0000-0000-00001F550000}"/>
    <cellStyle name="메모 30 15 3" xfId="14666" xr:uid="{00000000-0005-0000-0000-000020550000}"/>
    <cellStyle name="메모 30 16" xfId="14667" xr:uid="{00000000-0005-0000-0000-000021550000}"/>
    <cellStyle name="메모 30 16 2" xfId="14668" xr:uid="{00000000-0005-0000-0000-000022550000}"/>
    <cellStyle name="메모 30 16 3" xfId="14669" xr:uid="{00000000-0005-0000-0000-000023550000}"/>
    <cellStyle name="메모 30 17" xfId="14670" xr:uid="{00000000-0005-0000-0000-000024550000}"/>
    <cellStyle name="메모 30 17 2" xfId="14671" xr:uid="{00000000-0005-0000-0000-000025550000}"/>
    <cellStyle name="메모 30 17 3" xfId="14672" xr:uid="{00000000-0005-0000-0000-000026550000}"/>
    <cellStyle name="메모 30 2" xfId="14673" xr:uid="{00000000-0005-0000-0000-000027550000}"/>
    <cellStyle name="메모 30 2 2" xfId="14674" xr:uid="{00000000-0005-0000-0000-000028550000}"/>
    <cellStyle name="메모 30 2 3" xfId="14675" xr:uid="{00000000-0005-0000-0000-000029550000}"/>
    <cellStyle name="메모 30 3" xfId="14676" xr:uid="{00000000-0005-0000-0000-00002A550000}"/>
    <cellStyle name="메모 30 3 2" xfId="14677" xr:uid="{00000000-0005-0000-0000-00002B550000}"/>
    <cellStyle name="메모 30 3 3" xfId="14678" xr:uid="{00000000-0005-0000-0000-00002C550000}"/>
    <cellStyle name="메모 30 4" xfId="14679" xr:uid="{00000000-0005-0000-0000-00002D550000}"/>
    <cellStyle name="메모 30 4 2" xfId="14680" xr:uid="{00000000-0005-0000-0000-00002E550000}"/>
    <cellStyle name="메모 30 4 3" xfId="14681" xr:uid="{00000000-0005-0000-0000-00002F550000}"/>
    <cellStyle name="메모 30 5" xfId="14682" xr:uid="{00000000-0005-0000-0000-000030550000}"/>
    <cellStyle name="메모 30 5 2" xfId="14683" xr:uid="{00000000-0005-0000-0000-000031550000}"/>
    <cellStyle name="메모 30 5 3" xfId="14684" xr:uid="{00000000-0005-0000-0000-000032550000}"/>
    <cellStyle name="메모 30 6" xfId="14685" xr:uid="{00000000-0005-0000-0000-000033550000}"/>
    <cellStyle name="메모 30 6 2" xfId="14686" xr:uid="{00000000-0005-0000-0000-000034550000}"/>
    <cellStyle name="메모 30 6 3" xfId="14687" xr:uid="{00000000-0005-0000-0000-000035550000}"/>
    <cellStyle name="메모 30 7" xfId="14688" xr:uid="{00000000-0005-0000-0000-000036550000}"/>
    <cellStyle name="메모 30 7 2" xfId="14689" xr:uid="{00000000-0005-0000-0000-000037550000}"/>
    <cellStyle name="메모 30 7 3" xfId="14690" xr:uid="{00000000-0005-0000-0000-000038550000}"/>
    <cellStyle name="메모 30 8" xfId="14691" xr:uid="{00000000-0005-0000-0000-000039550000}"/>
    <cellStyle name="메모 30 8 2" xfId="14692" xr:uid="{00000000-0005-0000-0000-00003A550000}"/>
    <cellStyle name="메모 30 8 3" xfId="14693" xr:uid="{00000000-0005-0000-0000-00003B550000}"/>
    <cellStyle name="메모 30 9" xfId="14694" xr:uid="{00000000-0005-0000-0000-00003C550000}"/>
    <cellStyle name="메모 30 9 2" xfId="14695" xr:uid="{00000000-0005-0000-0000-00003D550000}"/>
    <cellStyle name="메모 30 9 3" xfId="14696" xr:uid="{00000000-0005-0000-0000-00003E550000}"/>
    <cellStyle name="메모 31" xfId="14697" xr:uid="{00000000-0005-0000-0000-00003F550000}"/>
    <cellStyle name="메모 31 10" xfId="14698" xr:uid="{00000000-0005-0000-0000-000040550000}"/>
    <cellStyle name="메모 31 10 2" xfId="14699" xr:uid="{00000000-0005-0000-0000-000041550000}"/>
    <cellStyle name="메모 31 10 3" xfId="14700" xr:uid="{00000000-0005-0000-0000-000042550000}"/>
    <cellStyle name="메모 31 11" xfId="14701" xr:uid="{00000000-0005-0000-0000-000043550000}"/>
    <cellStyle name="메모 31 11 2" xfId="14702" xr:uid="{00000000-0005-0000-0000-000044550000}"/>
    <cellStyle name="메모 31 11 3" xfId="14703" xr:uid="{00000000-0005-0000-0000-000045550000}"/>
    <cellStyle name="메모 31 12" xfId="14704" xr:uid="{00000000-0005-0000-0000-000046550000}"/>
    <cellStyle name="메모 31 12 2" xfId="14705" xr:uid="{00000000-0005-0000-0000-000047550000}"/>
    <cellStyle name="메모 31 12 3" xfId="14706" xr:uid="{00000000-0005-0000-0000-000048550000}"/>
    <cellStyle name="메모 31 13" xfId="14707" xr:uid="{00000000-0005-0000-0000-000049550000}"/>
    <cellStyle name="메모 31 13 2" xfId="14708" xr:uid="{00000000-0005-0000-0000-00004A550000}"/>
    <cellStyle name="메모 31 13 3" xfId="14709" xr:uid="{00000000-0005-0000-0000-00004B550000}"/>
    <cellStyle name="메모 31 14" xfId="14710" xr:uid="{00000000-0005-0000-0000-00004C550000}"/>
    <cellStyle name="메모 31 14 2" xfId="14711" xr:uid="{00000000-0005-0000-0000-00004D550000}"/>
    <cellStyle name="메모 31 14 3" xfId="14712" xr:uid="{00000000-0005-0000-0000-00004E550000}"/>
    <cellStyle name="메모 31 15" xfId="14713" xr:uid="{00000000-0005-0000-0000-00004F550000}"/>
    <cellStyle name="메모 31 15 2" xfId="14714" xr:uid="{00000000-0005-0000-0000-000050550000}"/>
    <cellStyle name="메모 31 15 3" xfId="14715" xr:uid="{00000000-0005-0000-0000-000051550000}"/>
    <cellStyle name="메모 31 16" xfId="14716" xr:uid="{00000000-0005-0000-0000-000052550000}"/>
    <cellStyle name="메모 31 16 2" xfId="14717" xr:uid="{00000000-0005-0000-0000-000053550000}"/>
    <cellStyle name="메모 31 16 3" xfId="14718" xr:uid="{00000000-0005-0000-0000-000054550000}"/>
    <cellStyle name="메모 31 17" xfId="14719" xr:uid="{00000000-0005-0000-0000-000055550000}"/>
    <cellStyle name="메모 31 17 2" xfId="14720" xr:uid="{00000000-0005-0000-0000-000056550000}"/>
    <cellStyle name="메모 31 17 3" xfId="14721" xr:uid="{00000000-0005-0000-0000-000057550000}"/>
    <cellStyle name="메모 31 2" xfId="14722" xr:uid="{00000000-0005-0000-0000-000058550000}"/>
    <cellStyle name="메모 31 2 2" xfId="14723" xr:uid="{00000000-0005-0000-0000-000059550000}"/>
    <cellStyle name="메모 31 2 3" xfId="14724" xr:uid="{00000000-0005-0000-0000-00005A550000}"/>
    <cellStyle name="메모 31 3" xfId="14725" xr:uid="{00000000-0005-0000-0000-00005B550000}"/>
    <cellStyle name="메모 31 3 2" xfId="14726" xr:uid="{00000000-0005-0000-0000-00005C550000}"/>
    <cellStyle name="메모 31 3 3" xfId="14727" xr:uid="{00000000-0005-0000-0000-00005D550000}"/>
    <cellStyle name="메모 31 4" xfId="14728" xr:uid="{00000000-0005-0000-0000-00005E550000}"/>
    <cellStyle name="메모 31 4 2" xfId="14729" xr:uid="{00000000-0005-0000-0000-00005F550000}"/>
    <cellStyle name="메모 31 4 3" xfId="14730" xr:uid="{00000000-0005-0000-0000-000060550000}"/>
    <cellStyle name="메모 31 5" xfId="14731" xr:uid="{00000000-0005-0000-0000-000061550000}"/>
    <cellStyle name="메모 31 5 2" xfId="14732" xr:uid="{00000000-0005-0000-0000-000062550000}"/>
    <cellStyle name="메모 31 5 3" xfId="14733" xr:uid="{00000000-0005-0000-0000-000063550000}"/>
    <cellStyle name="메모 31 6" xfId="14734" xr:uid="{00000000-0005-0000-0000-000064550000}"/>
    <cellStyle name="메모 31 6 2" xfId="14735" xr:uid="{00000000-0005-0000-0000-000065550000}"/>
    <cellStyle name="메모 31 6 3" xfId="14736" xr:uid="{00000000-0005-0000-0000-000066550000}"/>
    <cellStyle name="메모 31 7" xfId="14737" xr:uid="{00000000-0005-0000-0000-000067550000}"/>
    <cellStyle name="메모 31 7 2" xfId="14738" xr:uid="{00000000-0005-0000-0000-000068550000}"/>
    <cellStyle name="메모 31 7 3" xfId="14739" xr:uid="{00000000-0005-0000-0000-000069550000}"/>
    <cellStyle name="메모 31 8" xfId="14740" xr:uid="{00000000-0005-0000-0000-00006A550000}"/>
    <cellStyle name="메모 31 8 2" xfId="14741" xr:uid="{00000000-0005-0000-0000-00006B550000}"/>
    <cellStyle name="메모 31 8 3" xfId="14742" xr:uid="{00000000-0005-0000-0000-00006C550000}"/>
    <cellStyle name="메모 31 9" xfId="14743" xr:uid="{00000000-0005-0000-0000-00006D550000}"/>
    <cellStyle name="메모 31 9 2" xfId="14744" xr:uid="{00000000-0005-0000-0000-00006E550000}"/>
    <cellStyle name="메모 31 9 3" xfId="14745" xr:uid="{00000000-0005-0000-0000-00006F550000}"/>
    <cellStyle name="메모 32" xfId="14746" xr:uid="{00000000-0005-0000-0000-000070550000}"/>
    <cellStyle name="메모 32 10" xfId="14747" xr:uid="{00000000-0005-0000-0000-000071550000}"/>
    <cellStyle name="메모 32 10 2" xfId="14748" xr:uid="{00000000-0005-0000-0000-000072550000}"/>
    <cellStyle name="메모 32 10 3" xfId="14749" xr:uid="{00000000-0005-0000-0000-000073550000}"/>
    <cellStyle name="메모 32 11" xfId="14750" xr:uid="{00000000-0005-0000-0000-000074550000}"/>
    <cellStyle name="메모 32 11 2" xfId="14751" xr:uid="{00000000-0005-0000-0000-000075550000}"/>
    <cellStyle name="메모 32 11 3" xfId="14752" xr:uid="{00000000-0005-0000-0000-000076550000}"/>
    <cellStyle name="메모 32 12" xfId="14753" xr:uid="{00000000-0005-0000-0000-000077550000}"/>
    <cellStyle name="메모 32 12 2" xfId="14754" xr:uid="{00000000-0005-0000-0000-000078550000}"/>
    <cellStyle name="메모 32 12 3" xfId="14755" xr:uid="{00000000-0005-0000-0000-000079550000}"/>
    <cellStyle name="메모 32 13" xfId="14756" xr:uid="{00000000-0005-0000-0000-00007A550000}"/>
    <cellStyle name="메모 32 13 2" xfId="14757" xr:uid="{00000000-0005-0000-0000-00007B550000}"/>
    <cellStyle name="메모 32 13 3" xfId="14758" xr:uid="{00000000-0005-0000-0000-00007C550000}"/>
    <cellStyle name="메모 32 14" xfId="14759" xr:uid="{00000000-0005-0000-0000-00007D550000}"/>
    <cellStyle name="메모 32 14 2" xfId="14760" xr:uid="{00000000-0005-0000-0000-00007E550000}"/>
    <cellStyle name="메모 32 14 3" xfId="14761" xr:uid="{00000000-0005-0000-0000-00007F550000}"/>
    <cellStyle name="메모 32 15" xfId="14762" xr:uid="{00000000-0005-0000-0000-000080550000}"/>
    <cellStyle name="메모 32 15 2" xfId="14763" xr:uid="{00000000-0005-0000-0000-000081550000}"/>
    <cellStyle name="메모 32 15 3" xfId="14764" xr:uid="{00000000-0005-0000-0000-000082550000}"/>
    <cellStyle name="메모 32 16" xfId="14765" xr:uid="{00000000-0005-0000-0000-000083550000}"/>
    <cellStyle name="메모 32 16 2" xfId="14766" xr:uid="{00000000-0005-0000-0000-000084550000}"/>
    <cellStyle name="메모 32 16 3" xfId="14767" xr:uid="{00000000-0005-0000-0000-000085550000}"/>
    <cellStyle name="메모 32 17" xfId="14768" xr:uid="{00000000-0005-0000-0000-000086550000}"/>
    <cellStyle name="메모 32 17 2" xfId="14769" xr:uid="{00000000-0005-0000-0000-000087550000}"/>
    <cellStyle name="메모 32 17 3" xfId="14770" xr:uid="{00000000-0005-0000-0000-000088550000}"/>
    <cellStyle name="메모 32 2" xfId="14771" xr:uid="{00000000-0005-0000-0000-000089550000}"/>
    <cellStyle name="메모 32 2 2" xfId="14772" xr:uid="{00000000-0005-0000-0000-00008A550000}"/>
    <cellStyle name="메모 32 2 3" xfId="14773" xr:uid="{00000000-0005-0000-0000-00008B550000}"/>
    <cellStyle name="메모 32 3" xfId="14774" xr:uid="{00000000-0005-0000-0000-00008C550000}"/>
    <cellStyle name="메모 32 3 2" xfId="14775" xr:uid="{00000000-0005-0000-0000-00008D550000}"/>
    <cellStyle name="메모 32 3 3" xfId="14776" xr:uid="{00000000-0005-0000-0000-00008E550000}"/>
    <cellStyle name="메모 32 4" xfId="14777" xr:uid="{00000000-0005-0000-0000-00008F550000}"/>
    <cellStyle name="메모 32 4 2" xfId="14778" xr:uid="{00000000-0005-0000-0000-000090550000}"/>
    <cellStyle name="메모 32 4 3" xfId="14779" xr:uid="{00000000-0005-0000-0000-000091550000}"/>
    <cellStyle name="메모 32 5" xfId="14780" xr:uid="{00000000-0005-0000-0000-000092550000}"/>
    <cellStyle name="메모 32 5 2" xfId="14781" xr:uid="{00000000-0005-0000-0000-000093550000}"/>
    <cellStyle name="메모 32 5 3" xfId="14782" xr:uid="{00000000-0005-0000-0000-000094550000}"/>
    <cellStyle name="메모 32 6" xfId="14783" xr:uid="{00000000-0005-0000-0000-000095550000}"/>
    <cellStyle name="메모 32 6 2" xfId="14784" xr:uid="{00000000-0005-0000-0000-000096550000}"/>
    <cellStyle name="메모 32 6 3" xfId="14785" xr:uid="{00000000-0005-0000-0000-000097550000}"/>
    <cellStyle name="메모 32 7" xfId="14786" xr:uid="{00000000-0005-0000-0000-000098550000}"/>
    <cellStyle name="메모 32 7 2" xfId="14787" xr:uid="{00000000-0005-0000-0000-000099550000}"/>
    <cellStyle name="메모 32 7 3" xfId="14788" xr:uid="{00000000-0005-0000-0000-00009A550000}"/>
    <cellStyle name="메모 32 8" xfId="14789" xr:uid="{00000000-0005-0000-0000-00009B550000}"/>
    <cellStyle name="메모 32 8 2" xfId="14790" xr:uid="{00000000-0005-0000-0000-00009C550000}"/>
    <cellStyle name="메모 32 8 3" xfId="14791" xr:uid="{00000000-0005-0000-0000-00009D550000}"/>
    <cellStyle name="메모 32 9" xfId="14792" xr:uid="{00000000-0005-0000-0000-00009E550000}"/>
    <cellStyle name="메모 32 9 2" xfId="14793" xr:uid="{00000000-0005-0000-0000-00009F550000}"/>
    <cellStyle name="메모 32 9 3" xfId="14794" xr:uid="{00000000-0005-0000-0000-0000A0550000}"/>
    <cellStyle name="메모 33" xfId="14795" xr:uid="{00000000-0005-0000-0000-0000A1550000}"/>
    <cellStyle name="메모 33 10" xfId="14796" xr:uid="{00000000-0005-0000-0000-0000A2550000}"/>
    <cellStyle name="메모 33 10 2" xfId="14797" xr:uid="{00000000-0005-0000-0000-0000A3550000}"/>
    <cellStyle name="메모 33 10 3" xfId="14798" xr:uid="{00000000-0005-0000-0000-0000A4550000}"/>
    <cellStyle name="메모 33 11" xfId="14799" xr:uid="{00000000-0005-0000-0000-0000A5550000}"/>
    <cellStyle name="메모 33 11 2" xfId="14800" xr:uid="{00000000-0005-0000-0000-0000A6550000}"/>
    <cellStyle name="메모 33 11 3" xfId="14801" xr:uid="{00000000-0005-0000-0000-0000A7550000}"/>
    <cellStyle name="메모 33 12" xfId="14802" xr:uid="{00000000-0005-0000-0000-0000A8550000}"/>
    <cellStyle name="메모 33 12 2" xfId="14803" xr:uid="{00000000-0005-0000-0000-0000A9550000}"/>
    <cellStyle name="메모 33 12 3" xfId="14804" xr:uid="{00000000-0005-0000-0000-0000AA550000}"/>
    <cellStyle name="메모 33 13" xfId="14805" xr:uid="{00000000-0005-0000-0000-0000AB550000}"/>
    <cellStyle name="메모 33 13 2" xfId="14806" xr:uid="{00000000-0005-0000-0000-0000AC550000}"/>
    <cellStyle name="메모 33 13 3" xfId="14807" xr:uid="{00000000-0005-0000-0000-0000AD550000}"/>
    <cellStyle name="메모 33 14" xfId="14808" xr:uid="{00000000-0005-0000-0000-0000AE550000}"/>
    <cellStyle name="메모 33 14 2" xfId="14809" xr:uid="{00000000-0005-0000-0000-0000AF550000}"/>
    <cellStyle name="메모 33 14 3" xfId="14810" xr:uid="{00000000-0005-0000-0000-0000B0550000}"/>
    <cellStyle name="메모 33 15" xfId="14811" xr:uid="{00000000-0005-0000-0000-0000B1550000}"/>
    <cellStyle name="메모 33 15 2" xfId="14812" xr:uid="{00000000-0005-0000-0000-0000B2550000}"/>
    <cellStyle name="메모 33 15 3" xfId="14813" xr:uid="{00000000-0005-0000-0000-0000B3550000}"/>
    <cellStyle name="메모 33 16" xfId="14814" xr:uid="{00000000-0005-0000-0000-0000B4550000}"/>
    <cellStyle name="메모 33 16 2" xfId="14815" xr:uid="{00000000-0005-0000-0000-0000B5550000}"/>
    <cellStyle name="메모 33 16 3" xfId="14816" xr:uid="{00000000-0005-0000-0000-0000B6550000}"/>
    <cellStyle name="메모 33 17" xfId="14817" xr:uid="{00000000-0005-0000-0000-0000B7550000}"/>
    <cellStyle name="메모 33 17 2" xfId="14818" xr:uid="{00000000-0005-0000-0000-0000B8550000}"/>
    <cellStyle name="메모 33 17 3" xfId="14819" xr:uid="{00000000-0005-0000-0000-0000B9550000}"/>
    <cellStyle name="메모 33 2" xfId="14820" xr:uid="{00000000-0005-0000-0000-0000BA550000}"/>
    <cellStyle name="메모 33 2 2" xfId="14821" xr:uid="{00000000-0005-0000-0000-0000BB550000}"/>
    <cellStyle name="메모 33 2 3" xfId="14822" xr:uid="{00000000-0005-0000-0000-0000BC550000}"/>
    <cellStyle name="메모 33 3" xfId="14823" xr:uid="{00000000-0005-0000-0000-0000BD550000}"/>
    <cellStyle name="메모 33 3 2" xfId="14824" xr:uid="{00000000-0005-0000-0000-0000BE550000}"/>
    <cellStyle name="메모 33 3 3" xfId="14825" xr:uid="{00000000-0005-0000-0000-0000BF550000}"/>
    <cellStyle name="메모 33 4" xfId="14826" xr:uid="{00000000-0005-0000-0000-0000C0550000}"/>
    <cellStyle name="메모 33 4 2" xfId="14827" xr:uid="{00000000-0005-0000-0000-0000C1550000}"/>
    <cellStyle name="메모 33 4 3" xfId="14828" xr:uid="{00000000-0005-0000-0000-0000C2550000}"/>
    <cellStyle name="메모 33 5" xfId="14829" xr:uid="{00000000-0005-0000-0000-0000C3550000}"/>
    <cellStyle name="메모 33 5 2" xfId="14830" xr:uid="{00000000-0005-0000-0000-0000C4550000}"/>
    <cellStyle name="메모 33 5 3" xfId="14831" xr:uid="{00000000-0005-0000-0000-0000C5550000}"/>
    <cellStyle name="메모 33 6" xfId="14832" xr:uid="{00000000-0005-0000-0000-0000C6550000}"/>
    <cellStyle name="메모 33 6 2" xfId="14833" xr:uid="{00000000-0005-0000-0000-0000C7550000}"/>
    <cellStyle name="메모 33 6 3" xfId="14834" xr:uid="{00000000-0005-0000-0000-0000C8550000}"/>
    <cellStyle name="메모 33 7" xfId="14835" xr:uid="{00000000-0005-0000-0000-0000C9550000}"/>
    <cellStyle name="메모 33 7 2" xfId="14836" xr:uid="{00000000-0005-0000-0000-0000CA550000}"/>
    <cellStyle name="메모 33 7 3" xfId="14837" xr:uid="{00000000-0005-0000-0000-0000CB550000}"/>
    <cellStyle name="메모 33 8" xfId="14838" xr:uid="{00000000-0005-0000-0000-0000CC550000}"/>
    <cellStyle name="메모 33 8 2" xfId="14839" xr:uid="{00000000-0005-0000-0000-0000CD550000}"/>
    <cellStyle name="메모 33 8 3" xfId="14840" xr:uid="{00000000-0005-0000-0000-0000CE550000}"/>
    <cellStyle name="메모 33 9" xfId="14841" xr:uid="{00000000-0005-0000-0000-0000CF550000}"/>
    <cellStyle name="메모 33 9 2" xfId="14842" xr:uid="{00000000-0005-0000-0000-0000D0550000}"/>
    <cellStyle name="메모 33 9 3" xfId="14843" xr:uid="{00000000-0005-0000-0000-0000D1550000}"/>
    <cellStyle name="메모 34" xfId="14844" xr:uid="{00000000-0005-0000-0000-0000D2550000}"/>
    <cellStyle name="메모 34 10" xfId="14845" xr:uid="{00000000-0005-0000-0000-0000D3550000}"/>
    <cellStyle name="메모 34 10 2" xfId="14846" xr:uid="{00000000-0005-0000-0000-0000D4550000}"/>
    <cellStyle name="메모 34 10 3" xfId="14847" xr:uid="{00000000-0005-0000-0000-0000D5550000}"/>
    <cellStyle name="메모 34 11" xfId="14848" xr:uid="{00000000-0005-0000-0000-0000D6550000}"/>
    <cellStyle name="메모 34 11 2" xfId="14849" xr:uid="{00000000-0005-0000-0000-0000D7550000}"/>
    <cellStyle name="메모 34 11 3" xfId="14850" xr:uid="{00000000-0005-0000-0000-0000D8550000}"/>
    <cellStyle name="메모 34 12" xfId="14851" xr:uid="{00000000-0005-0000-0000-0000D9550000}"/>
    <cellStyle name="메모 34 12 2" xfId="14852" xr:uid="{00000000-0005-0000-0000-0000DA550000}"/>
    <cellStyle name="메모 34 12 3" xfId="14853" xr:uid="{00000000-0005-0000-0000-0000DB550000}"/>
    <cellStyle name="메모 34 13" xfId="14854" xr:uid="{00000000-0005-0000-0000-0000DC550000}"/>
    <cellStyle name="메모 34 13 2" xfId="14855" xr:uid="{00000000-0005-0000-0000-0000DD550000}"/>
    <cellStyle name="메모 34 13 3" xfId="14856" xr:uid="{00000000-0005-0000-0000-0000DE550000}"/>
    <cellStyle name="메모 34 14" xfId="14857" xr:uid="{00000000-0005-0000-0000-0000DF550000}"/>
    <cellStyle name="메모 34 14 2" xfId="14858" xr:uid="{00000000-0005-0000-0000-0000E0550000}"/>
    <cellStyle name="메모 34 14 3" xfId="14859" xr:uid="{00000000-0005-0000-0000-0000E1550000}"/>
    <cellStyle name="메모 34 15" xfId="14860" xr:uid="{00000000-0005-0000-0000-0000E2550000}"/>
    <cellStyle name="메모 34 15 2" xfId="14861" xr:uid="{00000000-0005-0000-0000-0000E3550000}"/>
    <cellStyle name="메모 34 15 3" xfId="14862" xr:uid="{00000000-0005-0000-0000-0000E4550000}"/>
    <cellStyle name="메모 34 16" xfId="14863" xr:uid="{00000000-0005-0000-0000-0000E5550000}"/>
    <cellStyle name="메모 34 16 2" xfId="14864" xr:uid="{00000000-0005-0000-0000-0000E6550000}"/>
    <cellStyle name="메모 34 16 3" xfId="14865" xr:uid="{00000000-0005-0000-0000-0000E7550000}"/>
    <cellStyle name="메모 34 17" xfId="14866" xr:uid="{00000000-0005-0000-0000-0000E8550000}"/>
    <cellStyle name="메모 34 17 2" xfId="14867" xr:uid="{00000000-0005-0000-0000-0000E9550000}"/>
    <cellStyle name="메모 34 17 3" xfId="14868" xr:uid="{00000000-0005-0000-0000-0000EA550000}"/>
    <cellStyle name="메모 34 2" xfId="14869" xr:uid="{00000000-0005-0000-0000-0000EB550000}"/>
    <cellStyle name="메모 34 2 2" xfId="14870" xr:uid="{00000000-0005-0000-0000-0000EC550000}"/>
    <cellStyle name="메모 34 2 3" xfId="14871" xr:uid="{00000000-0005-0000-0000-0000ED550000}"/>
    <cellStyle name="메모 34 3" xfId="14872" xr:uid="{00000000-0005-0000-0000-0000EE550000}"/>
    <cellStyle name="메모 34 3 2" xfId="14873" xr:uid="{00000000-0005-0000-0000-0000EF550000}"/>
    <cellStyle name="메모 34 3 3" xfId="14874" xr:uid="{00000000-0005-0000-0000-0000F0550000}"/>
    <cellStyle name="메모 34 4" xfId="14875" xr:uid="{00000000-0005-0000-0000-0000F1550000}"/>
    <cellStyle name="메모 34 4 2" xfId="14876" xr:uid="{00000000-0005-0000-0000-0000F2550000}"/>
    <cellStyle name="메모 34 4 3" xfId="14877" xr:uid="{00000000-0005-0000-0000-0000F3550000}"/>
    <cellStyle name="메모 34 5" xfId="14878" xr:uid="{00000000-0005-0000-0000-0000F4550000}"/>
    <cellStyle name="메모 34 5 2" xfId="14879" xr:uid="{00000000-0005-0000-0000-0000F5550000}"/>
    <cellStyle name="메모 34 5 3" xfId="14880" xr:uid="{00000000-0005-0000-0000-0000F6550000}"/>
    <cellStyle name="메모 34 6" xfId="14881" xr:uid="{00000000-0005-0000-0000-0000F7550000}"/>
    <cellStyle name="메모 34 6 2" xfId="14882" xr:uid="{00000000-0005-0000-0000-0000F8550000}"/>
    <cellStyle name="메모 34 6 3" xfId="14883" xr:uid="{00000000-0005-0000-0000-0000F9550000}"/>
    <cellStyle name="메모 34 7" xfId="14884" xr:uid="{00000000-0005-0000-0000-0000FA550000}"/>
    <cellStyle name="메모 34 7 2" xfId="14885" xr:uid="{00000000-0005-0000-0000-0000FB550000}"/>
    <cellStyle name="메모 34 7 3" xfId="14886" xr:uid="{00000000-0005-0000-0000-0000FC550000}"/>
    <cellStyle name="메모 34 8" xfId="14887" xr:uid="{00000000-0005-0000-0000-0000FD550000}"/>
    <cellStyle name="메모 34 8 2" xfId="14888" xr:uid="{00000000-0005-0000-0000-0000FE550000}"/>
    <cellStyle name="메모 34 8 3" xfId="14889" xr:uid="{00000000-0005-0000-0000-0000FF550000}"/>
    <cellStyle name="메모 34 9" xfId="14890" xr:uid="{00000000-0005-0000-0000-000000560000}"/>
    <cellStyle name="메모 34 9 2" xfId="14891" xr:uid="{00000000-0005-0000-0000-000001560000}"/>
    <cellStyle name="메모 34 9 3" xfId="14892" xr:uid="{00000000-0005-0000-0000-000002560000}"/>
    <cellStyle name="메모 35" xfId="14893" xr:uid="{00000000-0005-0000-0000-000003560000}"/>
    <cellStyle name="메모 35 10" xfId="14894" xr:uid="{00000000-0005-0000-0000-000004560000}"/>
    <cellStyle name="메모 35 10 2" xfId="14895" xr:uid="{00000000-0005-0000-0000-000005560000}"/>
    <cellStyle name="메모 35 10 3" xfId="14896" xr:uid="{00000000-0005-0000-0000-000006560000}"/>
    <cellStyle name="메모 35 11" xfId="14897" xr:uid="{00000000-0005-0000-0000-000007560000}"/>
    <cellStyle name="메모 35 11 2" xfId="14898" xr:uid="{00000000-0005-0000-0000-000008560000}"/>
    <cellStyle name="메모 35 11 3" xfId="14899" xr:uid="{00000000-0005-0000-0000-000009560000}"/>
    <cellStyle name="메모 35 12" xfId="14900" xr:uid="{00000000-0005-0000-0000-00000A560000}"/>
    <cellStyle name="메모 35 12 2" xfId="14901" xr:uid="{00000000-0005-0000-0000-00000B560000}"/>
    <cellStyle name="메모 35 12 3" xfId="14902" xr:uid="{00000000-0005-0000-0000-00000C560000}"/>
    <cellStyle name="메모 35 13" xfId="14903" xr:uid="{00000000-0005-0000-0000-00000D560000}"/>
    <cellStyle name="메모 35 13 2" xfId="14904" xr:uid="{00000000-0005-0000-0000-00000E560000}"/>
    <cellStyle name="메모 35 13 3" xfId="14905" xr:uid="{00000000-0005-0000-0000-00000F560000}"/>
    <cellStyle name="메모 35 14" xfId="14906" xr:uid="{00000000-0005-0000-0000-000010560000}"/>
    <cellStyle name="메모 35 14 2" xfId="14907" xr:uid="{00000000-0005-0000-0000-000011560000}"/>
    <cellStyle name="메모 35 14 3" xfId="14908" xr:uid="{00000000-0005-0000-0000-000012560000}"/>
    <cellStyle name="메모 35 15" xfId="14909" xr:uid="{00000000-0005-0000-0000-000013560000}"/>
    <cellStyle name="메모 35 15 2" xfId="14910" xr:uid="{00000000-0005-0000-0000-000014560000}"/>
    <cellStyle name="메모 35 15 3" xfId="14911" xr:uid="{00000000-0005-0000-0000-000015560000}"/>
    <cellStyle name="메모 35 16" xfId="14912" xr:uid="{00000000-0005-0000-0000-000016560000}"/>
    <cellStyle name="메모 35 16 2" xfId="14913" xr:uid="{00000000-0005-0000-0000-000017560000}"/>
    <cellStyle name="메모 35 16 3" xfId="14914" xr:uid="{00000000-0005-0000-0000-000018560000}"/>
    <cellStyle name="메모 35 17" xfId="14915" xr:uid="{00000000-0005-0000-0000-000019560000}"/>
    <cellStyle name="메모 35 17 2" xfId="14916" xr:uid="{00000000-0005-0000-0000-00001A560000}"/>
    <cellStyle name="메모 35 17 3" xfId="14917" xr:uid="{00000000-0005-0000-0000-00001B560000}"/>
    <cellStyle name="메모 35 2" xfId="14918" xr:uid="{00000000-0005-0000-0000-00001C560000}"/>
    <cellStyle name="메모 35 2 2" xfId="14919" xr:uid="{00000000-0005-0000-0000-00001D560000}"/>
    <cellStyle name="메모 35 2 3" xfId="14920" xr:uid="{00000000-0005-0000-0000-00001E560000}"/>
    <cellStyle name="메모 35 3" xfId="14921" xr:uid="{00000000-0005-0000-0000-00001F560000}"/>
    <cellStyle name="메모 35 3 2" xfId="14922" xr:uid="{00000000-0005-0000-0000-000020560000}"/>
    <cellStyle name="메모 35 3 3" xfId="14923" xr:uid="{00000000-0005-0000-0000-000021560000}"/>
    <cellStyle name="메모 35 4" xfId="14924" xr:uid="{00000000-0005-0000-0000-000022560000}"/>
    <cellStyle name="메모 35 4 2" xfId="14925" xr:uid="{00000000-0005-0000-0000-000023560000}"/>
    <cellStyle name="메모 35 4 3" xfId="14926" xr:uid="{00000000-0005-0000-0000-000024560000}"/>
    <cellStyle name="메모 35 5" xfId="14927" xr:uid="{00000000-0005-0000-0000-000025560000}"/>
    <cellStyle name="메모 35 5 2" xfId="14928" xr:uid="{00000000-0005-0000-0000-000026560000}"/>
    <cellStyle name="메모 35 5 3" xfId="14929" xr:uid="{00000000-0005-0000-0000-000027560000}"/>
    <cellStyle name="메모 35 6" xfId="14930" xr:uid="{00000000-0005-0000-0000-000028560000}"/>
    <cellStyle name="메모 35 6 2" xfId="14931" xr:uid="{00000000-0005-0000-0000-000029560000}"/>
    <cellStyle name="메모 35 6 3" xfId="14932" xr:uid="{00000000-0005-0000-0000-00002A560000}"/>
    <cellStyle name="메모 35 7" xfId="14933" xr:uid="{00000000-0005-0000-0000-00002B560000}"/>
    <cellStyle name="메모 35 7 2" xfId="14934" xr:uid="{00000000-0005-0000-0000-00002C560000}"/>
    <cellStyle name="메모 35 7 3" xfId="14935" xr:uid="{00000000-0005-0000-0000-00002D560000}"/>
    <cellStyle name="메모 35 8" xfId="14936" xr:uid="{00000000-0005-0000-0000-00002E560000}"/>
    <cellStyle name="메모 35 8 2" xfId="14937" xr:uid="{00000000-0005-0000-0000-00002F560000}"/>
    <cellStyle name="메모 35 8 3" xfId="14938" xr:uid="{00000000-0005-0000-0000-000030560000}"/>
    <cellStyle name="메모 35 9" xfId="14939" xr:uid="{00000000-0005-0000-0000-000031560000}"/>
    <cellStyle name="메모 35 9 2" xfId="14940" xr:uid="{00000000-0005-0000-0000-000032560000}"/>
    <cellStyle name="메모 35 9 3" xfId="14941" xr:uid="{00000000-0005-0000-0000-000033560000}"/>
    <cellStyle name="메모 36" xfId="14942" xr:uid="{00000000-0005-0000-0000-000034560000}"/>
    <cellStyle name="메모 36 10" xfId="14943" xr:uid="{00000000-0005-0000-0000-000035560000}"/>
    <cellStyle name="메모 36 10 2" xfId="14944" xr:uid="{00000000-0005-0000-0000-000036560000}"/>
    <cellStyle name="메모 36 10 3" xfId="14945" xr:uid="{00000000-0005-0000-0000-000037560000}"/>
    <cellStyle name="메모 36 11" xfId="14946" xr:uid="{00000000-0005-0000-0000-000038560000}"/>
    <cellStyle name="메모 36 11 2" xfId="14947" xr:uid="{00000000-0005-0000-0000-000039560000}"/>
    <cellStyle name="메모 36 11 3" xfId="14948" xr:uid="{00000000-0005-0000-0000-00003A560000}"/>
    <cellStyle name="메모 36 12" xfId="14949" xr:uid="{00000000-0005-0000-0000-00003B560000}"/>
    <cellStyle name="메모 36 12 2" xfId="14950" xr:uid="{00000000-0005-0000-0000-00003C560000}"/>
    <cellStyle name="메모 36 12 3" xfId="14951" xr:uid="{00000000-0005-0000-0000-00003D560000}"/>
    <cellStyle name="메모 36 13" xfId="14952" xr:uid="{00000000-0005-0000-0000-00003E560000}"/>
    <cellStyle name="메모 36 13 2" xfId="14953" xr:uid="{00000000-0005-0000-0000-00003F560000}"/>
    <cellStyle name="메모 36 13 3" xfId="14954" xr:uid="{00000000-0005-0000-0000-000040560000}"/>
    <cellStyle name="메모 36 14" xfId="14955" xr:uid="{00000000-0005-0000-0000-000041560000}"/>
    <cellStyle name="메모 36 14 2" xfId="14956" xr:uid="{00000000-0005-0000-0000-000042560000}"/>
    <cellStyle name="메모 36 14 3" xfId="14957" xr:uid="{00000000-0005-0000-0000-000043560000}"/>
    <cellStyle name="메모 36 15" xfId="14958" xr:uid="{00000000-0005-0000-0000-000044560000}"/>
    <cellStyle name="메모 36 15 2" xfId="14959" xr:uid="{00000000-0005-0000-0000-000045560000}"/>
    <cellStyle name="메모 36 15 3" xfId="14960" xr:uid="{00000000-0005-0000-0000-000046560000}"/>
    <cellStyle name="메모 36 16" xfId="14961" xr:uid="{00000000-0005-0000-0000-000047560000}"/>
    <cellStyle name="메모 36 16 2" xfId="14962" xr:uid="{00000000-0005-0000-0000-000048560000}"/>
    <cellStyle name="메모 36 16 3" xfId="14963" xr:uid="{00000000-0005-0000-0000-000049560000}"/>
    <cellStyle name="메모 36 17" xfId="14964" xr:uid="{00000000-0005-0000-0000-00004A560000}"/>
    <cellStyle name="메모 36 17 2" xfId="14965" xr:uid="{00000000-0005-0000-0000-00004B560000}"/>
    <cellStyle name="메모 36 17 3" xfId="14966" xr:uid="{00000000-0005-0000-0000-00004C560000}"/>
    <cellStyle name="메모 36 2" xfId="14967" xr:uid="{00000000-0005-0000-0000-00004D560000}"/>
    <cellStyle name="메모 36 2 2" xfId="14968" xr:uid="{00000000-0005-0000-0000-00004E560000}"/>
    <cellStyle name="메모 36 2 3" xfId="14969" xr:uid="{00000000-0005-0000-0000-00004F560000}"/>
    <cellStyle name="메모 36 3" xfId="14970" xr:uid="{00000000-0005-0000-0000-000050560000}"/>
    <cellStyle name="메모 36 3 2" xfId="14971" xr:uid="{00000000-0005-0000-0000-000051560000}"/>
    <cellStyle name="메모 36 3 3" xfId="14972" xr:uid="{00000000-0005-0000-0000-000052560000}"/>
    <cellStyle name="메모 36 4" xfId="14973" xr:uid="{00000000-0005-0000-0000-000053560000}"/>
    <cellStyle name="메모 36 4 2" xfId="14974" xr:uid="{00000000-0005-0000-0000-000054560000}"/>
    <cellStyle name="메모 36 4 3" xfId="14975" xr:uid="{00000000-0005-0000-0000-000055560000}"/>
    <cellStyle name="메모 36 5" xfId="14976" xr:uid="{00000000-0005-0000-0000-000056560000}"/>
    <cellStyle name="메모 36 5 2" xfId="14977" xr:uid="{00000000-0005-0000-0000-000057560000}"/>
    <cellStyle name="메모 36 5 3" xfId="14978" xr:uid="{00000000-0005-0000-0000-000058560000}"/>
    <cellStyle name="메모 36 6" xfId="14979" xr:uid="{00000000-0005-0000-0000-000059560000}"/>
    <cellStyle name="메모 36 6 2" xfId="14980" xr:uid="{00000000-0005-0000-0000-00005A560000}"/>
    <cellStyle name="메모 36 6 3" xfId="14981" xr:uid="{00000000-0005-0000-0000-00005B560000}"/>
    <cellStyle name="메모 36 7" xfId="14982" xr:uid="{00000000-0005-0000-0000-00005C560000}"/>
    <cellStyle name="메모 36 7 2" xfId="14983" xr:uid="{00000000-0005-0000-0000-00005D560000}"/>
    <cellStyle name="메모 36 7 3" xfId="14984" xr:uid="{00000000-0005-0000-0000-00005E560000}"/>
    <cellStyle name="메모 36 8" xfId="14985" xr:uid="{00000000-0005-0000-0000-00005F560000}"/>
    <cellStyle name="메모 36 8 2" xfId="14986" xr:uid="{00000000-0005-0000-0000-000060560000}"/>
    <cellStyle name="메모 36 8 3" xfId="14987" xr:uid="{00000000-0005-0000-0000-000061560000}"/>
    <cellStyle name="메모 36 9" xfId="14988" xr:uid="{00000000-0005-0000-0000-000062560000}"/>
    <cellStyle name="메모 36 9 2" xfId="14989" xr:uid="{00000000-0005-0000-0000-000063560000}"/>
    <cellStyle name="메모 36 9 3" xfId="14990" xr:uid="{00000000-0005-0000-0000-000064560000}"/>
    <cellStyle name="메모 37" xfId="14991" xr:uid="{00000000-0005-0000-0000-000065560000}"/>
    <cellStyle name="메모 37 10" xfId="14992" xr:uid="{00000000-0005-0000-0000-000066560000}"/>
    <cellStyle name="메모 37 10 2" xfId="14993" xr:uid="{00000000-0005-0000-0000-000067560000}"/>
    <cellStyle name="메모 37 10 3" xfId="14994" xr:uid="{00000000-0005-0000-0000-000068560000}"/>
    <cellStyle name="메모 37 11" xfId="14995" xr:uid="{00000000-0005-0000-0000-000069560000}"/>
    <cellStyle name="메모 37 11 2" xfId="14996" xr:uid="{00000000-0005-0000-0000-00006A560000}"/>
    <cellStyle name="메모 37 11 3" xfId="14997" xr:uid="{00000000-0005-0000-0000-00006B560000}"/>
    <cellStyle name="메모 37 12" xfId="14998" xr:uid="{00000000-0005-0000-0000-00006C560000}"/>
    <cellStyle name="메모 37 12 2" xfId="14999" xr:uid="{00000000-0005-0000-0000-00006D560000}"/>
    <cellStyle name="메모 37 12 3" xfId="15000" xr:uid="{00000000-0005-0000-0000-00006E560000}"/>
    <cellStyle name="메모 37 13" xfId="15001" xr:uid="{00000000-0005-0000-0000-00006F560000}"/>
    <cellStyle name="메모 37 13 2" xfId="15002" xr:uid="{00000000-0005-0000-0000-000070560000}"/>
    <cellStyle name="메모 37 13 3" xfId="15003" xr:uid="{00000000-0005-0000-0000-000071560000}"/>
    <cellStyle name="메모 37 14" xfId="15004" xr:uid="{00000000-0005-0000-0000-000072560000}"/>
    <cellStyle name="메모 37 14 2" xfId="15005" xr:uid="{00000000-0005-0000-0000-000073560000}"/>
    <cellStyle name="메모 37 14 3" xfId="15006" xr:uid="{00000000-0005-0000-0000-000074560000}"/>
    <cellStyle name="메모 37 15" xfId="15007" xr:uid="{00000000-0005-0000-0000-000075560000}"/>
    <cellStyle name="메모 37 15 2" xfId="15008" xr:uid="{00000000-0005-0000-0000-000076560000}"/>
    <cellStyle name="메모 37 15 3" xfId="15009" xr:uid="{00000000-0005-0000-0000-000077560000}"/>
    <cellStyle name="메모 37 16" xfId="15010" xr:uid="{00000000-0005-0000-0000-000078560000}"/>
    <cellStyle name="메모 37 16 2" xfId="15011" xr:uid="{00000000-0005-0000-0000-000079560000}"/>
    <cellStyle name="메모 37 16 3" xfId="15012" xr:uid="{00000000-0005-0000-0000-00007A560000}"/>
    <cellStyle name="메모 37 17" xfId="15013" xr:uid="{00000000-0005-0000-0000-00007B560000}"/>
    <cellStyle name="메모 37 17 2" xfId="15014" xr:uid="{00000000-0005-0000-0000-00007C560000}"/>
    <cellStyle name="메모 37 17 3" xfId="15015" xr:uid="{00000000-0005-0000-0000-00007D560000}"/>
    <cellStyle name="메모 37 2" xfId="15016" xr:uid="{00000000-0005-0000-0000-00007E560000}"/>
    <cellStyle name="메모 37 2 2" xfId="15017" xr:uid="{00000000-0005-0000-0000-00007F560000}"/>
    <cellStyle name="메모 37 2 3" xfId="15018" xr:uid="{00000000-0005-0000-0000-000080560000}"/>
    <cellStyle name="메모 37 3" xfId="15019" xr:uid="{00000000-0005-0000-0000-000081560000}"/>
    <cellStyle name="메모 37 3 2" xfId="15020" xr:uid="{00000000-0005-0000-0000-000082560000}"/>
    <cellStyle name="메모 37 3 3" xfId="15021" xr:uid="{00000000-0005-0000-0000-000083560000}"/>
    <cellStyle name="메모 37 4" xfId="15022" xr:uid="{00000000-0005-0000-0000-000084560000}"/>
    <cellStyle name="메모 37 4 2" xfId="15023" xr:uid="{00000000-0005-0000-0000-000085560000}"/>
    <cellStyle name="메모 37 4 3" xfId="15024" xr:uid="{00000000-0005-0000-0000-000086560000}"/>
    <cellStyle name="메모 37 5" xfId="15025" xr:uid="{00000000-0005-0000-0000-000087560000}"/>
    <cellStyle name="메모 37 5 2" xfId="15026" xr:uid="{00000000-0005-0000-0000-000088560000}"/>
    <cellStyle name="메모 37 5 3" xfId="15027" xr:uid="{00000000-0005-0000-0000-000089560000}"/>
    <cellStyle name="메모 37 6" xfId="15028" xr:uid="{00000000-0005-0000-0000-00008A560000}"/>
    <cellStyle name="메모 37 6 2" xfId="15029" xr:uid="{00000000-0005-0000-0000-00008B560000}"/>
    <cellStyle name="메모 37 6 3" xfId="15030" xr:uid="{00000000-0005-0000-0000-00008C560000}"/>
    <cellStyle name="메모 37 7" xfId="15031" xr:uid="{00000000-0005-0000-0000-00008D560000}"/>
    <cellStyle name="메모 37 7 2" xfId="15032" xr:uid="{00000000-0005-0000-0000-00008E560000}"/>
    <cellStyle name="메모 37 7 3" xfId="15033" xr:uid="{00000000-0005-0000-0000-00008F560000}"/>
    <cellStyle name="메모 37 8" xfId="15034" xr:uid="{00000000-0005-0000-0000-000090560000}"/>
    <cellStyle name="메모 37 8 2" xfId="15035" xr:uid="{00000000-0005-0000-0000-000091560000}"/>
    <cellStyle name="메모 37 8 3" xfId="15036" xr:uid="{00000000-0005-0000-0000-000092560000}"/>
    <cellStyle name="메모 37 9" xfId="15037" xr:uid="{00000000-0005-0000-0000-000093560000}"/>
    <cellStyle name="메모 37 9 2" xfId="15038" xr:uid="{00000000-0005-0000-0000-000094560000}"/>
    <cellStyle name="메모 37 9 3" xfId="15039" xr:uid="{00000000-0005-0000-0000-000095560000}"/>
    <cellStyle name="메모 38" xfId="15040" xr:uid="{00000000-0005-0000-0000-000096560000}"/>
    <cellStyle name="메모 38 10" xfId="15041" xr:uid="{00000000-0005-0000-0000-000097560000}"/>
    <cellStyle name="메모 38 10 2" xfId="15042" xr:uid="{00000000-0005-0000-0000-000098560000}"/>
    <cellStyle name="메모 38 10 3" xfId="15043" xr:uid="{00000000-0005-0000-0000-000099560000}"/>
    <cellStyle name="메모 38 11" xfId="15044" xr:uid="{00000000-0005-0000-0000-00009A560000}"/>
    <cellStyle name="메모 38 11 2" xfId="15045" xr:uid="{00000000-0005-0000-0000-00009B560000}"/>
    <cellStyle name="메모 38 11 3" xfId="15046" xr:uid="{00000000-0005-0000-0000-00009C560000}"/>
    <cellStyle name="메모 38 12" xfId="15047" xr:uid="{00000000-0005-0000-0000-00009D560000}"/>
    <cellStyle name="메모 38 12 2" xfId="15048" xr:uid="{00000000-0005-0000-0000-00009E560000}"/>
    <cellStyle name="메모 38 12 3" xfId="15049" xr:uid="{00000000-0005-0000-0000-00009F560000}"/>
    <cellStyle name="메모 38 13" xfId="15050" xr:uid="{00000000-0005-0000-0000-0000A0560000}"/>
    <cellStyle name="메모 38 13 2" xfId="15051" xr:uid="{00000000-0005-0000-0000-0000A1560000}"/>
    <cellStyle name="메모 38 13 3" xfId="15052" xr:uid="{00000000-0005-0000-0000-0000A2560000}"/>
    <cellStyle name="메모 38 14" xfId="15053" xr:uid="{00000000-0005-0000-0000-0000A3560000}"/>
    <cellStyle name="메모 38 14 2" xfId="15054" xr:uid="{00000000-0005-0000-0000-0000A4560000}"/>
    <cellStyle name="메모 38 14 3" xfId="15055" xr:uid="{00000000-0005-0000-0000-0000A5560000}"/>
    <cellStyle name="메모 38 15" xfId="15056" xr:uid="{00000000-0005-0000-0000-0000A6560000}"/>
    <cellStyle name="메모 38 15 2" xfId="15057" xr:uid="{00000000-0005-0000-0000-0000A7560000}"/>
    <cellStyle name="메모 38 15 3" xfId="15058" xr:uid="{00000000-0005-0000-0000-0000A8560000}"/>
    <cellStyle name="메모 38 16" xfId="15059" xr:uid="{00000000-0005-0000-0000-0000A9560000}"/>
    <cellStyle name="메모 38 16 2" xfId="15060" xr:uid="{00000000-0005-0000-0000-0000AA560000}"/>
    <cellStyle name="메모 38 16 3" xfId="15061" xr:uid="{00000000-0005-0000-0000-0000AB560000}"/>
    <cellStyle name="메모 38 17" xfId="15062" xr:uid="{00000000-0005-0000-0000-0000AC560000}"/>
    <cellStyle name="메모 38 17 2" xfId="15063" xr:uid="{00000000-0005-0000-0000-0000AD560000}"/>
    <cellStyle name="메모 38 17 3" xfId="15064" xr:uid="{00000000-0005-0000-0000-0000AE560000}"/>
    <cellStyle name="메모 38 2" xfId="15065" xr:uid="{00000000-0005-0000-0000-0000AF560000}"/>
    <cellStyle name="메모 38 2 2" xfId="15066" xr:uid="{00000000-0005-0000-0000-0000B0560000}"/>
    <cellStyle name="메모 38 2 3" xfId="15067" xr:uid="{00000000-0005-0000-0000-0000B1560000}"/>
    <cellStyle name="메모 38 3" xfId="15068" xr:uid="{00000000-0005-0000-0000-0000B2560000}"/>
    <cellStyle name="메모 38 3 2" xfId="15069" xr:uid="{00000000-0005-0000-0000-0000B3560000}"/>
    <cellStyle name="메모 38 3 3" xfId="15070" xr:uid="{00000000-0005-0000-0000-0000B4560000}"/>
    <cellStyle name="메모 38 4" xfId="15071" xr:uid="{00000000-0005-0000-0000-0000B5560000}"/>
    <cellStyle name="메모 38 4 2" xfId="15072" xr:uid="{00000000-0005-0000-0000-0000B6560000}"/>
    <cellStyle name="메모 38 4 3" xfId="15073" xr:uid="{00000000-0005-0000-0000-0000B7560000}"/>
    <cellStyle name="메모 38 5" xfId="15074" xr:uid="{00000000-0005-0000-0000-0000B8560000}"/>
    <cellStyle name="메모 38 5 2" xfId="15075" xr:uid="{00000000-0005-0000-0000-0000B9560000}"/>
    <cellStyle name="메모 38 5 3" xfId="15076" xr:uid="{00000000-0005-0000-0000-0000BA560000}"/>
    <cellStyle name="메모 38 6" xfId="15077" xr:uid="{00000000-0005-0000-0000-0000BB560000}"/>
    <cellStyle name="메모 38 6 2" xfId="15078" xr:uid="{00000000-0005-0000-0000-0000BC560000}"/>
    <cellStyle name="메모 38 6 3" xfId="15079" xr:uid="{00000000-0005-0000-0000-0000BD560000}"/>
    <cellStyle name="메모 38 7" xfId="15080" xr:uid="{00000000-0005-0000-0000-0000BE560000}"/>
    <cellStyle name="메모 38 7 2" xfId="15081" xr:uid="{00000000-0005-0000-0000-0000BF560000}"/>
    <cellStyle name="메모 38 7 3" xfId="15082" xr:uid="{00000000-0005-0000-0000-0000C0560000}"/>
    <cellStyle name="메모 38 8" xfId="15083" xr:uid="{00000000-0005-0000-0000-0000C1560000}"/>
    <cellStyle name="메모 38 8 2" xfId="15084" xr:uid="{00000000-0005-0000-0000-0000C2560000}"/>
    <cellStyle name="메모 38 8 3" xfId="15085" xr:uid="{00000000-0005-0000-0000-0000C3560000}"/>
    <cellStyle name="메모 38 9" xfId="15086" xr:uid="{00000000-0005-0000-0000-0000C4560000}"/>
    <cellStyle name="메모 38 9 2" xfId="15087" xr:uid="{00000000-0005-0000-0000-0000C5560000}"/>
    <cellStyle name="메모 38 9 3" xfId="15088" xr:uid="{00000000-0005-0000-0000-0000C6560000}"/>
    <cellStyle name="메모 39" xfId="15089" xr:uid="{00000000-0005-0000-0000-0000C7560000}"/>
    <cellStyle name="메모 39 10" xfId="15090" xr:uid="{00000000-0005-0000-0000-0000C8560000}"/>
    <cellStyle name="메모 39 10 2" xfId="15091" xr:uid="{00000000-0005-0000-0000-0000C9560000}"/>
    <cellStyle name="메모 39 10 3" xfId="15092" xr:uid="{00000000-0005-0000-0000-0000CA560000}"/>
    <cellStyle name="메모 39 11" xfId="15093" xr:uid="{00000000-0005-0000-0000-0000CB560000}"/>
    <cellStyle name="메모 39 11 2" xfId="15094" xr:uid="{00000000-0005-0000-0000-0000CC560000}"/>
    <cellStyle name="메모 39 11 3" xfId="15095" xr:uid="{00000000-0005-0000-0000-0000CD560000}"/>
    <cellStyle name="메모 39 12" xfId="15096" xr:uid="{00000000-0005-0000-0000-0000CE560000}"/>
    <cellStyle name="메모 39 12 2" xfId="15097" xr:uid="{00000000-0005-0000-0000-0000CF560000}"/>
    <cellStyle name="메모 39 12 3" xfId="15098" xr:uid="{00000000-0005-0000-0000-0000D0560000}"/>
    <cellStyle name="메모 39 13" xfId="15099" xr:uid="{00000000-0005-0000-0000-0000D1560000}"/>
    <cellStyle name="메모 39 13 2" xfId="15100" xr:uid="{00000000-0005-0000-0000-0000D2560000}"/>
    <cellStyle name="메모 39 13 3" xfId="15101" xr:uid="{00000000-0005-0000-0000-0000D3560000}"/>
    <cellStyle name="메모 39 14" xfId="15102" xr:uid="{00000000-0005-0000-0000-0000D4560000}"/>
    <cellStyle name="메모 39 14 2" xfId="15103" xr:uid="{00000000-0005-0000-0000-0000D5560000}"/>
    <cellStyle name="메모 39 14 3" xfId="15104" xr:uid="{00000000-0005-0000-0000-0000D6560000}"/>
    <cellStyle name="메모 39 15" xfId="15105" xr:uid="{00000000-0005-0000-0000-0000D7560000}"/>
    <cellStyle name="메모 39 15 2" xfId="15106" xr:uid="{00000000-0005-0000-0000-0000D8560000}"/>
    <cellStyle name="메모 39 15 3" xfId="15107" xr:uid="{00000000-0005-0000-0000-0000D9560000}"/>
    <cellStyle name="메모 39 16" xfId="15108" xr:uid="{00000000-0005-0000-0000-0000DA560000}"/>
    <cellStyle name="메모 39 16 2" xfId="15109" xr:uid="{00000000-0005-0000-0000-0000DB560000}"/>
    <cellStyle name="메모 39 16 3" xfId="15110" xr:uid="{00000000-0005-0000-0000-0000DC560000}"/>
    <cellStyle name="메모 39 17" xfId="15111" xr:uid="{00000000-0005-0000-0000-0000DD560000}"/>
    <cellStyle name="메모 39 17 2" xfId="15112" xr:uid="{00000000-0005-0000-0000-0000DE560000}"/>
    <cellStyle name="메모 39 17 3" xfId="15113" xr:uid="{00000000-0005-0000-0000-0000DF560000}"/>
    <cellStyle name="메모 39 2" xfId="15114" xr:uid="{00000000-0005-0000-0000-0000E0560000}"/>
    <cellStyle name="메모 39 2 2" xfId="15115" xr:uid="{00000000-0005-0000-0000-0000E1560000}"/>
    <cellStyle name="메모 39 2 3" xfId="15116" xr:uid="{00000000-0005-0000-0000-0000E2560000}"/>
    <cellStyle name="메모 39 3" xfId="15117" xr:uid="{00000000-0005-0000-0000-0000E3560000}"/>
    <cellStyle name="메모 39 3 2" xfId="15118" xr:uid="{00000000-0005-0000-0000-0000E4560000}"/>
    <cellStyle name="메모 39 3 3" xfId="15119" xr:uid="{00000000-0005-0000-0000-0000E5560000}"/>
    <cellStyle name="메모 39 4" xfId="15120" xr:uid="{00000000-0005-0000-0000-0000E6560000}"/>
    <cellStyle name="메모 39 4 2" xfId="15121" xr:uid="{00000000-0005-0000-0000-0000E7560000}"/>
    <cellStyle name="메모 39 4 3" xfId="15122" xr:uid="{00000000-0005-0000-0000-0000E8560000}"/>
    <cellStyle name="메모 39 5" xfId="15123" xr:uid="{00000000-0005-0000-0000-0000E9560000}"/>
    <cellStyle name="메모 39 5 2" xfId="15124" xr:uid="{00000000-0005-0000-0000-0000EA560000}"/>
    <cellStyle name="메모 39 5 3" xfId="15125" xr:uid="{00000000-0005-0000-0000-0000EB560000}"/>
    <cellStyle name="메모 39 6" xfId="15126" xr:uid="{00000000-0005-0000-0000-0000EC560000}"/>
    <cellStyle name="메모 39 6 2" xfId="15127" xr:uid="{00000000-0005-0000-0000-0000ED560000}"/>
    <cellStyle name="메모 39 6 3" xfId="15128" xr:uid="{00000000-0005-0000-0000-0000EE560000}"/>
    <cellStyle name="메모 39 7" xfId="15129" xr:uid="{00000000-0005-0000-0000-0000EF560000}"/>
    <cellStyle name="메모 39 7 2" xfId="15130" xr:uid="{00000000-0005-0000-0000-0000F0560000}"/>
    <cellStyle name="메모 39 7 3" xfId="15131" xr:uid="{00000000-0005-0000-0000-0000F1560000}"/>
    <cellStyle name="메모 39 8" xfId="15132" xr:uid="{00000000-0005-0000-0000-0000F2560000}"/>
    <cellStyle name="메모 39 8 2" xfId="15133" xr:uid="{00000000-0005-0000-0000-0000F3560000}"/>
    <cellStyle name="메모 39 8 3" xfId="15134" xr:uid="{00000000-0005-0000-0000-0000F4560000}"/>
    <cellStyle name="메모 39 9" xfId="15135" xr:uid="{00000000-0005-0000-0000-0000F5560000}"/>
    <cellStyle name="메모 39 9 2" xfId="15136" xr:uid="{00000000-0005-0000-0000-0000F6560000}"/>
    <cellStyle name="메모 39 9 3" xfId="15137" xr:uid="{00000000-0005-0000-0000-0000F7560000}"/>
    <cellStyle name="메모 4" xfId="7223" xr:uid="{00000000-0005-0000-0000-0000F8560000}"/>
    <cellStyle name="메모 4 10" xfId="15138" xr:uid="{00000000-0005-0000-0000-0000F9560000}"/>
    <cellStyle name="메모 4 10 2" xfId="15139" xr:uid="{00000000-0005-0000-0000-0000FA560000}"/>
    <cellStyle name="메모 4 10 3" xfId="15140" xr:uid="{00000000-0005-0000-0000-0000FB560000}"/>
    <cellStyle name="메모 4 11" xfId="15141" xr:uid="{00000000-0005-0000-0000-0000FC560000}"/>
    <cellStyle name="메모 4 11 2" xfId="15142" xr:uid="{00000000-0005-0000-0000-0000FD560000}"/>
    <cellStyle name="메모 4 11 3" xfId="15143" xr:uid="{00000000-0005-0000-0000-0000FE560000}"/>
    <cellStyle name="메모 4 12" xfId="15144" xr:uid="{00000000-0005-0000-0000-0000FF560000}"/>
    <cellStyle name="메모 4 12 2" xfId="15145" xr:uid="{00000000-0005-0000-0000-000000570000}"/>
    <cellStyle name="메모 4 12 3" xfId="15146" xr:uid="{00000000-0005-0000-0000-000001570000}"/>
    <cellStyle name="메모 4 13" xfId="15147" xr:uid="{00000000-0005-0000-0000-000002570000}"/>
    <cellStyle name="메모 4 13 2" xfId="15148" xr:uid="{00000000-0005-0000-0000-000003570000}"/>
    <cellStyle name="메모 4 13 3" xfId="15149" xr:uid="{00000000-0005-0000-0000-000004570000}"/>
    <cellStyle name="메모 4 14" xfId="15150" xr:uid="{00000000-0005-0000-0000-000005570000}"/>
    <cellStyle name="메모 4 14 2" xfId="15151" xr:uid="{00000000-0005-0000-0000-000006570000}"/>
    <cellStyle name="메모 4 14 3" xfId="15152" xr:uid="{00000000-0005-0000-0000-000007570000}"/>
    <cellStyle name="메모 4 15" xfId="15153" xr:uid="{00000000-0005-0000-0000-000008570000}"/>
    <cellStyle name="메모 4 15 2" xfId="15154" xr:uid="{00000000-0005-0000-0000-000009570000}"/>
    <cellStyle name="메모 4 15 3" xfId="15155" xr:uid="{00000000-0005-0000-0000-00000A570000}"/>
    <cellStyle name="메모 4 16" xfId="15156" xr:uid="{00000000-0005-0000-0000-00000B570000}"/>
    <cellStyle name="메모 4 16 2" xfId="15157" xr:uid="{00000000-0005-0000-0000-00000C570000}"/>
    <cellStyle name="메모 4 16 3" xfId="15158" xr:uid="{00000000-0005-0000-0000-00000D570000}"/>
    <cellStyle name="메모 4 17" xfId="15159" xr:uid="{00000000-0005-0000-0000-00000E570000}"/>
    <cellStyle name="메모 4 17 2" xfId="15160" xr:uid="{00000000-0005-0000-0000-00000F570000}"/>
    <cellStyle name="메모 4 17 3" xfId="15161" xr:uid="{00000000-0005-0000-0000-000010570000}"/>
    <cellStyle name="메모 4 2" xfId="7224" xr:uid="{00000000-0005-0000-0000-000011570000}"/>
    <cellStyle name="메모 4 2 2" xfId="15162" xr:uid="{00000000-0005-0000-0000-000012570000}"/>
    <cellStyle name="메모 4 2 3" xfId="15163" xr:uid="{00000000-0005-0000-0000-000013570000}"/>
    <cellStyle name="메모 4 3" xfId="15164" xr:uid="{00000000-0005-0000-0000-000014570000}"/>
    <cellStyle name="메모 4 3 2" xfId="15165" xr:uid="{00000000-0005-0000-0000-000015570000}"/>
    <cellStyle name="메모 4 3 3" xfId="15166" xr:uid="{00000000-0005-0000-0000-000016570000}"/>
    <cellStyle name="메모 4 4" xfId="15167" xr:uid="{00000000-0005-0000-0000-000017570000}"/>
    <cellStyle name="메모 4 4 2" xfId="15168" xr:uid="{00000000-0005-0000-0000-000018570000}"/>
    <cellStyle name="메모 4 4 3" xfId="15169" xr:uid="{00000000-0005-0000-0000-000019570000}"/>
    <cellStyle name="메모 4 5" xfId="15170" xr:uid="{00000000-0005-0000-0000-00001A570000}"/>
    <cellStyle name="메모 4 5 2" xfId="15171" xr:uid="{00000000-0005-0000-0000-00001B570000}"/>
    <cellStyle name="메모 4 5 3" xfId="15172" xr:uid="{00000000-0005-0000-0000-00001C570000}"/>
    <cellStyle name="메모 4 6" xfId="15173" xr:uid="{00000000-0005-0000-0000-00001D570000}"/>
    <cellStyle name="메모 4 6 2" xfId="15174" xr:uid="{00000000-0005-0000-0000-00001E570000}"/>
    <cellStyle name="메모 4 6 3" xfId="15175" xr:uid="{00000000-0005-0000-0000-00001F570000}"/>
    <cellStyle name="메모 4 7" xfId="15176" xr:uid="{00000000-0005-0000-0000-000020570000}"/>
    <cellStyle name="메모 4 7 2" xfId="15177" xr:uid="{00000000-0005-0000-0000-000021570000}"/>
    <cellStyle name="메모 4 7 3" xfId="15178" xr:uid="{00000000-0005-0000-0000-000022570000}"/>
    <cellStyle name="메모 4 8" xfId="15179" xr:uid="{00000000-0005-0000-0000-000023570000}"/>
    <cellStyle name="메모 4 8 2" xfId="15180" xr:uid="{00000000-0005-0000-0000-000024570000}"/>
    <cellStyle name="메모 4 8 3" xfId="15181" xr:uid="{00000000-0005-0000-0000-000025570000}"/>
    <cellStyle name="메모 4 9" xfId="15182" xr:uid="{00000000-0005-0000-0000-000026570000}"/>
    <cellStyle name="메모 4 9 2" xfId="15183" xr:uid="{00000000-0005-0000-0000-000027570000}"/>
    <cellStyle name="메모 4 9 3" xfId="15184" xr:uid="{00000000-0005-0000-0000-000028570000}"/>
    <cellStyle name="메모 40" xfId="15185" xr:uid="{00000000-0005-0000-0000-000029570000}"/>
    <cellStyle name="메모 40 10" xfId="15186" xr:uid="{00000000-0005-0000-0000-00002A570000}"/>
    <cellStyle name="메모 40 10 2" xfId="15187" xr:uid="{00000000-0005-0000-0000-00002B570000}"/>
    <cellStyle name="메모 40 10 3" xfId="15188" xr:uid="{00000000-0005-0000-0000-00002C570000}"/>
    <cellStyle name="메모 40 11" xfId="15189" xr:uid="{00000000-0005-0000-0000-00002D570000}"/>
    <cellStyle name="메모 40 11 2" xfId="15190" xr:uid="{00000000-0005-0000-0000-00002E570000}"/>
    <cellStyle name="메모 40 11 3" xfId="15191" xr:uid="{00000000-0005-0000-0000-00002F570000}"/>
    <cellStyle name="메모 40 12" xfId="15192" xr:uid="{00000000-0005-0000-0000-000030570000}"/>
    <cellStyle name="메모 40 12 2" xfId="15193" xr:uid="{00000000-0005-0000-0000-000031570000}"/>
    <cellStyle name="메모 40 12 3" xfId="15194" xr:uid="{00000000-0005-0000-0000-000032570000}"/>
    <cellStyle name="메모 40 13" xfId="15195" xr:uid="{00000000-0005-0000-0000-000033570000}"/>
    <cellStyle name="메모 40 13 2" xfId="15196" xr:uid="{00000000-0005-0000-0000-000034570000}"/>
    <cellStyle name="메모 40 13 3" xfId="15197" xr:uid="{00000000-0005-0000-0000-000035570000}"/>
    <cellStyle name="메모 40 14" xfId="15198" xr:uid="{00000000-0005-0000-0000-000036570000}"/>
    <cellStyle name="메모 40 14 2" xfId="15199" xr:uid="{00000000-0005-0000-0000-000037570000}"/>
    <cellStyle name="메모 40 14 3" xfId="15200" xr:uid="{00000000-0005-0000-0000-000038570000}"/>
    <cellStyle name="메모 40 15" xfId="15201" xr:uid="{00000000-0005-0000-0000-000039570000}"/>
    <cellStyle name="메모 40 15 2" xfId="15202" xr:uid="{00000000-0005-0000-0000-00003A570000}"/>
    <cellStyle name="메모 40 15 3" xfId="15203" xr:uid="{00000000-0005-0000-0000-00003B570000}"/>
    <cellStyle name="메모 40 16" xfId="15204" xr:uid="{00000000-0005-0000-0000-00003C570000}"/>
    <cellStyle name="메모 40 16 2" xfId="15205" xr:uid="{00000000-0005-0000-0000-00003D570000}"/>
    <cellStyle name="메모 40 16 3" xfId="15206" xr:uid="{00000000-0005-0000-0000-00003E570000}"/>
    <cellStyle name="메모 40 17" xfId="15207" xr:uid="{00000000-0005-0000-0000-00003F570000}"/>
    <cellStyle name="메모 40 17 2" xfId="15208" xr:uid="{00000000-0005-0000-0000-000040570000}"/>
    <cellStyle name="메모 40 17 3" xfId="15209" xr:uid="{00000000-0005-0000-0000-000041570000}"/>
    <cellStyle name="메모 40 2" xfId="15210" xr:uid="{00000000-0005-0000-0000-000042570000}"/>
    <cellStyle name="메모 40 2 2" xfId="15211" xr:uid="{00000000-0005-0000-0000-000043570000}"/>
    <cellStyle name="메모 40 2 3" xfId="15212" xr:uid="{00000000-0005-0000-0000-000044570000}"/>
    <cellStyle name="메모 40 3" xfId="15213" xr:uid="{00000000-0005-0000-0000-000045570000}"/>
    <cellStyle name="메모 40 3 2" xfId="15214" xr:uid="{00000000-0005-0000-0000-000046570000}"/>
    <cellStyle name="메모 40 3 3" xfId="15215" xr:uid="{00000000-0005-0000-0000-000047570000}"/>
    <cellStyle name="메모 40 4" xfId="15216" xr:uid="{00000000-0005-0000-0000-000048570000}"/>
    <cellStyle name="메모 40 4 2" xfId="15217" xr:uid="{00000000-0005-0000-0000-000049570000}"/>
    <cellStyle name="메모 40 4 3" xfId="15218" xr:uid="{00000000-0005-0000-0000-00004A570000}"/>
    <cellStyle name="메모 40 5" xfId="15219" xr:uid="{00000000-0005-0000-0000-00004B570000}"/>
    <cellStyle name="메모 40 5 2" xfId="15220" xr:uid="{00000000-0005-0000-0000-00004C570000}"/>
    <cellStyle name="메모 40 5 3" xfId="15221" xr:uid="{00000000-0005-0000-0000-00004D570000}"/>
    <cellStyle name="메모 40 6" xfId="15222" xr:uid="{00000000-0005-0000-0000-00004E570000}"/>
    <cellStyle name="메모 40 6 2" xfId="15223" xr:uid="{00000000-0005-0000-0000-00004F570000}"/>
    <cellStyle name="메모 40 6 3" xfId="15224" xr:uid="{00000000-0005-0000-0000-000050570000}"/>
    <cellStyle name="메모 40 7" xfId="15225" xr:uid="{00000000-0005-0000-0000-000051570000}"/>
    <cellStyle name="메모 40 7 2" xfId="15226" xr:uid="{00000000-0005-0000-0000-000052570000}"/>
    <cellStyle name="메모 40 7 3" xfId="15227" xr:uid="{00000000-0005-0000-0000-000053570000}"/>
    <cellStyle name="메모 40 8" xfId="15228" xr:uid="{00000000-0005-0000-0000-000054570000}"/>
    <cellStyle name="메모 40 8 2" xfId="15229" xr:uid="{00000000-0005-0000-0000-000055570000}"/>
    <cellStyle name="메모 40 8 3" xfId="15230" xr:uid="{00000000-0005-0000-0000-000056570000}"/>
    <cellStyle name="메모 40 9" xfId="15231" xr:uid="{00000000-0005-0000-0000-000057570000}"/>
    <cellStyle name="메모 40 9 2" xfId="15232" xr:uid="{00000000-0005-0000-0000-000058570000}"/>
    <cellStyle name="메모 40 9 3" xfId="15233" xr:uid="{00000000-0005-0000-0000-000059570000}"/>
    <cellStyle name="메모 41" xfId="15234" xr:uid="{00000000-0005-0000-0000-00005A570000}"/>
    <cellStyle name="메모 41 10" xfId="15235" xr:uid="{00000000-0005-0000-0000-00005B570000}"/>
    <cellStyle name="메모 41 10 2" xfId="15236" xr:uid="{00000000-0005-0000-0000-00005C570000}"/>
    <cellStyle name="메모 41 10 3" xfId="15237" xr:uid="{00000000-0005-0000-0000-00005D570000}"/>
    <cellStyle name="메모 41 11" xfId="15238" xr:uid="{00000000-0005-0000-0000-00005E570000}"/>
    <cellStyle name="메모 41 11 2" xfId="15239" xr:uid="{00000000-0005-0000-0000-00005F570000}"/>
    <cellStyle name="메모 41 11 3" xfId="15240" xr:uid="{00000000-0005-0000-0000-000060570000}"/>
    <cellStyle name="메모 41 12" xfId="15241" xr:uid="{00000000-0005-0000-0000-000061570000}"/>
    <cellStyle name="메모 41 12 2" xfId="15242" xr:uid="{00000000-0005-0000-0000-000062570000}"/>
    <cellStyle name="메모 41 12 3" xfId="15243" xr:uid="{00000000-0005-0000-0000-000063570000}"/>
    <cellStyle name="메모 41 13" xfId="15244" xr:uid="{00000000-0005-0000-0000-000064570000}"/>
    <cellStyle name="메모 41 13 2" xfId="15245" xr:uid="{00000000-0005-0000-0000-000065570000}"/>
    <cellStyle name="메모 41 13 3" xfId="15246" xr:uid="{00000000-0005-0000-0000-000066570000}"/>
    <cellStyle name="메모 41 14" xfId="15247" xr:uid="{00000000-0005-0000-0000-000067570000}"/>
    <cellStyle name="메모 41 14 2" xfId="15248" xr:uid="{00000000-0005-0000-0000-000068570000}"/>
    <cellStyle name="메모 41 14 3" xfId="15249" xr:uid="{00000000-0005-0000-0000-000069570000}"/>
    <cellStyle name="메모 41 15" xfId="15250" xr:uid="{00000000-0005-0000-0000-00006A570000}"/>
    <cellStyle name="메모 41 15 2" xfId="15251" xr:uid="{00000000-0005-0000-0000-00006B570000}"/>
    <cellStyle name="메모 41 15 3" xfId="15252" xr:uid="{00000000-0005-0000-0000-00006C570000}"/>
    <cellStyle name="메모 41 16" xfId="15253" xr:uid="{00000000-0005-0000-0000-00006D570000}"/>
    <cellStyle name="메모 41 16 2" xfId="15254" xr:uid="{00000000-0005-0000-0000-00006E570000}"/>
    <cellStyle name="메모 41 16 3" xfId="15255" xr:uid="{00000000-0005-0000-0000-00006F570000}"/>
    <cellStyle name="메모 41 17" xfId="15256" xr:uid="{00000000-0005-0000-0000-000070570000}"/>
    <cellStyle name="메모 41 17 2" xfId="15257" xr:uid="{00000000-0005-0000-0000-000071570000}"/>
    <cellStyle name="메모 41 17 3" xfId="15258" xr:uid="{00000000-0005-0000-0000-000072570000}"/>
    <cellStyle name="메모 41 2" xfId="15259" xr:uid="{00000000-0005-0000-0000-000073570000}"/>
    <cellStyle name="메모 41 2 2" xfId="15260" xr:uid="{00000000-0005-0000-0000-000074570000}"/>
    <cellStyle name="메모 41 2 3" xfId="15261" xr:uid="{00000000-0005-0000-0000-000075570000}"/>
    <cellStyle name="메모 41 3" xfId="15262" xr:uid="{00000000-0005-0000-0000-000076570000}"/>
    <cellStyle name="메모 41 3 2" xfId="15263" xr:uid="{00000000-0005-0000-0000-000077570000}"/>
    <cellStyle name="메모 41 3 3" xfId="15264" xr:uid="{00000000-0005-0000-0000-000078570000}"/>
    <cellStyle name="메모 41 4" xfId="15265" xr:uid="{00000000-0005-0000-0000-000079570000}"/>
    <cellStyle name="메모 41 4 2" xfId="15266" xr:uid="{00000000-0005-0000-0000-00007A570000}"/>
    <cellStyle name="메모 41 4 3" xfId="15267" xr:uid="{00000000-0005-0000-0000-00007B570000}"/>
    <cellStyle name="메모 41 5" xfId="15268" xr:uid="{00000000-0005-0000-0000-00007C570000}"/>
    <cellStyle name="메모 41 5 2" xfId="15269" xr:uid="{00000000-0005-0000-0000-00007D570000}"/>
    <cellStyle name="메모 41 5 3" xfId="15270" xr:uid="{00000000-0005-0000-0000-00007E570000}"/>
    <cellStyle name="메모 41 6" xfId="15271" xr:uid="{00000000-0005-0000-0000-00007F570000}"/>
    <cellStyle name="메모 41 6 2" xfId="15272" xr:uid="{00000000-0005-0000-0000-000080570000}"/>
    <cellStyle name="메모 41 6 3" xfId="15273" xr:uid="{00000000-0005-0000-0000-000081570000}"/>
    <cellStyle name="메모 41 7" xfId="15274" xr:uid="{00000000-0005-0000-0000-000082570000}"/>
    <cellStyle name="메모 41 7 2" xfId="15275" xr:uid="{00000000-0005-0000-0000-000083570000}"/>
    <cellStyle name="메모 41 7 3" xfId="15276" xr:uid="{00000000-0005-0000-0000-000084570000}"/>
    <cellStyle name="메모 41 8" xfId="15277" xr:uid="{00000000-0005-0000-0000-000085570000}"/>
    <cellStyle name="메모 41 8 2" xfId="15278" xr:uid="{00000000-0005-0000-0000-000086570000}"/>
    <cellStyle name="메모 41 8 3" xfId="15279" xr:uid="{00000000-0005-0000-0000-000087570000}"/>
    <cellStyle name="메모 41 9" xfId="15280" xr:uid="{00000000-0005-0000-0000-000088570000}"/>
    <cellStyle name="메모 41 9 2" xfId="15281" xr:uid="{00000000-0005-0000-0000-000089570000}"/>
    <cellStyle name="메모 41 9 3" xfId="15282" xr:uid="{00000000-0005-0000-0000-00008A570000}"/>
    <cellStyle name="메모 42" xfId="15283" xr:uid="{00000000-0005-0000-0000-00008B570000}"/>
    <cellStyle name="메모 42 10" xfId="15284" xr:uid="{00000000-0005-0000-0000-00008C570000}"/>
    <cellStyle name="메모 42 10 2" xfId="15285" xr:uid="{00000000-0005-0000-0000-00008D570000}"/>
    <cellStyle name="메모 42 10 3" xfId="15286" xr:uid="{00000000-0005-0000-0000-00008E570000}"/>
    <cellStyle name="메모 42 11" xfId="15287" xr:uid="{00000000-0005-0000-0000-00008F570000}"/>
    <cellStyle name="메모 42 11 2" xfId="15288" xr:uid="{00000000-0005-0000-0000-000090570000}"/>
    <cellStyle name="메모 42 11 3" xfId="15289" xr:uid="{00000000-0005-0000-0000-000091570000}"/>
    <cellStyle name="메모 42 12" xfId="15290" xr:uid="{00000000-0005-0000-0000-000092570000}"/>
    <cellStyle name="메모 42 12 2" xfId="15291" xr:uid="{00000000-0005-0000-0000-000093570000}"/>
    <cellStyle name="메모 42 12 3" xfId="15292" xr:uid="{00000000-0005-0000-0000-000094570000}"/>
    <cellStyle name="메모 42 13" xfId="15293" xr:uid="{00000000-0005-0000-0000-000095570000}"/>
    <cellStyle name="메모 42 13 2" xfId="15294" xr:uid="{00000000-0005-0000-0000-000096570000}"/>
    <cellStyle name="메모 42 13 3" xfId="15295" xr:uid="{00000000-0005-0000-0000-000097570000}"/>
    <cellStyle name="메모 42 14" xfId="15296" xr:uid="{00000000-0005-0000-0000-000098570000}"/>
    <cellStyle name="메모 42 14 2" xfId="15297" xr:uid="{00000000-0005-0000-0000-000099570000}"/>
    <cellStyle name="메모 42 14 3" xfId="15298" xr:uid="{00000000-0005-0000-0000-00009A570000}"/>
    <cellStyle name="메모 42 15" xfId="15299" xr:uid="{00000000-0005-0000-0000-00009B570000}"/>
    <cellStyle name="메모 42 15 2" xfId="15300" xr:uid="{00000000-0005-0000-0000-00009C570000}"/>
    <cellStyle name="메모 42 15 3" xfId="15301" xr:uid="{00000000-0005-0000-0000-00009D570000}"/>
    <cellStyle name="메모 42 16" xfId="15302" xr:uid="{00000000-0005-0000-0000-00009E570000}"/>
    <cellStyle name="메모 42 16 2" xfId="15303" xr:uid="{00000000-0005-0000-0000-00009F570000}"/>
    <cellStyle name="메모 42 16 3" xfId="15304" xr:uid="{00000000-0005-0000-0000-0000A0570000}"/>
    <cellStyle name="메모 42 17" xfId="15305" xr:uid="{00000000-0005-0000-0000-0000A1570000}"/>
    <cellStyle name="메모 42 17 2" xfId="15306" xr:uid="{00000000-0005-0000-0000-0000A2570000}"/>
    <cellStyle name="메모 42 17 3" xfId="15307" xr:uid="{00000000-0005-0000-0000-0000A3570000}"/>
    <cellStyle name="메모 42 2" xfId="15308" xr:uid="{00000000-0005-0000-0000-0000A4570000}"/>
    <cellStyle name="메모 42 2 2" xfId="15309" xr:uid="{00000000-0005-0000-0000-0000A5570000}"/>
    <cellStyle name="메모 42 2 3" xfId="15310" xr:uid="{00000000-0005-0000-0000-0000A6570000}"/>
    <cellStyle name="메모 42 3" xfId="15311" xr:uid="{00000000-0005-0000-0000-0000A7570000}"/>
    <cellStyle name="메모 42 3 2" xfId="15312" xr:uid="{00000000-0005-0000-0000-0000A8570000}"/>
    <cellStyle name="메모 42 3 3" xfId="15313" xr:uid="{00000000-0005-0000-0000-0000A9570000}"/>
    <cellStyle name="메모 42 4" xfId="15314" xr:uid="{00000000-0005-0000-0000-0000AA570000}"/>
    <cellStyle name="메모 42 4 2" xfId="15315" xr:uid="{00000000-0005-0000-0000-0000AB570000}"/>
    <cellStyle name="메모 42 4 3" xfId="15316" xr:uid="{00000000-0005-0000-0000-0000AC570000}"/>
    <cellStyle name="메모 42 5" xfId="15317" xr:uid="{00000000-0005-0000-0000-0000AD570000}"/>
    <cellStyle name="메모 42 5 2" xfId="15318" xr:uid="{00000000-0005-0000-0000-0000AE570000}"/>
    <cellStyle name="메모 42 5 3" xfId="15319" xr:uid="{00000000-0005-0000-0000-0000AF570000}"/>
    <cellStyle name="메모 42 6" xfId="15320" xr:uid="{00000000-0005-0000-0000-0000B0570000}"/>
    <cellStyle name="메모 42 6 2" xfId="15321" xr:uid="{00000000-0005-0000-0000-0000B1570000}"/>
    <cellStyle name="메모 42 6 3" xfId="15322" xr:uid="{00000000-0005-0000-0000-0000B2570000}"/>
    <cellStyle name="메모 42 7" xfId="15323" xr:uid="{00000000-0005-0000-0000-0000B3570000}"/>
    <cellStyle name="메모 42 7 2" xfId="15324" xr:uid="{00000000-0005-0000-0000-0000B4570000}"/>
    <cellStyle name="메모 42 7 3" xfId="15325" xr:uid="{00000000-0005-0000-0000-0000B5570000}"/>
    <cellStyle name="메모 42 8" xfId="15326" xr:uid="{00000000-0005-0000-0000-0000B6570000}"/>
    <cellStyle name="메모 42 8 2" xfId="15327" xr:uid="{00000000-0005-0000-0000-0000B7570000}"/>
    <cellStyle name="메모 42 8 3" xfId="15328" xr:uid="{00000000-0005-0000-0000-0000B8570000}"/>
    <cellStyle name="메모 42 9" xfId="15329" xr:uid="{00000000-0005-0000-0000-0000B9570000}"/>
    <cellStyle name="메모 42 9 2" xfId="15330" xr:uid="{00000000-0005-0000-0000-0000BA570000}"/>
    <cellStyle name="메모 42 9 3" xfId="15331" xr:uid="{00000000-0005-0000-0000-0000BB570000}"/>
    <cellStyle name="메모 43" xfId="15332" xr:uid="{00000000-0005-0000-0000-0000BC570000}"/>
    <cellStyle name="메모 43 10" xfId="15333" xr:uid="{00000000-0005-0000-0000-0000BD570000}"/>
    <cellStyle name="메모 43 10 2" xfId="15334" xr:uid="{00000000-0005-0000-0000-0000BE570000}"/>
    <cellStyle name="메모 43 10 3" xfId="15335" xr:uid="{00000000-0005-0000-0000-0000BF570000}"/>
    <cellStyle name="메모 43 11" xfId="15336" xr:uid="{00000000-0005-0000-0000-0000C0570000}"/>
    <cellStyle name="메모 43 11 2" xfId="15337" xr:uid="{00000000-0005-0000-0000-0000C1570000}"/>
    <cellStyle name="메모 43 11 3" xfId="15338" xr:uid="{00000000-0005-0000-0000-0000C2570000}"/>
    <cellStyle name="메모 43 12" xfId="15339" xr:uid="{00000000-0005-0000-0000-0000C3570000}"/>
    <cellStyle name="메모 43 12 2" xfId="15340" xr:uid="{00000000-0005-0000-0000-0000C4570000}"/>
    <cellStyle name="메모 43 12 3" xfId="15341" xr:uid="{00000000-0005-0000-0000-0000C5570000}"/>
    <cellStyle name="메모 43 13" xfId="15342" xr:uid="{00000000-0005-0000-0000-0000C6570000}"/>
    <cellStyle name="메모 43 13 2" xfId="15343" xr:uid="{00000000-0005-0000-0000-0000C7570000}"/>
    <cellStyle name="메모 43 13 3" xfId="15344" xr:uid="{00000000-0005-0000-0000-0000C8570000}"/>
    <cellStyle name="메모 43 14" xfId="15345" xr:uid="{00000000-0005-0000-0000-0000C9570000}"/>
    <cellStyle name="메모 43 14 2" xfId="15346" xr:uid="{00000000-0005-0000-0000-0000CA570000}"/>
    <cellStyle name="메모 43 14 3" xfId="15347" xr:uid="{00000000-0005-0000-0000-0000CB570000}"/>
    <cellStyle name="메모 43 15" xfId="15348" xr:uid="{00000000-0005-0000-0000-0000CC570000}"/>
    <cellStyle name="메모 43 15 2" xfId="15349" xr:uid="{00000000-0005-0000-0000-0000CD570000}"/>
    <cellStyle name="메모 43 15 3" xfId="15350" xr:uid="{00000000-0005-0000-0000-0000CE570000}"/>
    <cellStyle name="메모 43 16" xfId="15351" xr:uid="{00000000-0005-0000-0000-0000CF570000}"/>
    <cellStyle name="메모 43 16 2" xfId="15352" xr:uid="{00000000-0005-0000-0000-0000D0570000}"/>
    <cellStyle name="메모 43 16 3" xfId="15353" xr:uid="{00000000-0005-0000-0000-0000D1570000}"/>
    <cellStyle name="메모 43 17" xfId="15354" xr:uid="{00000000-0005-0000-0000-0000D2570000}"/>
    <cellStyle name="메모 43 17 2" xfId="15355" xr:uid="{00000000-0005-0000-0000-0000D3570000}"/>
    <cellStyle name="메모 43 17 3" xfId="15356" xr:uid="{00000000-0005-0000-0000-0000D4570000}"/>
    <cellStyle name="메모 43 2" xfId="15357" xr:uid="{00000000-0005-0000-0000-0000D5570000}"/>
    <cellStyle name="메모 43 2 2" xfId="15358" xr:uid="{00000000-0005-0000-0000-0000D6570000}"/>
    <cellStyle name="메모 43 2 3" xfId="15359" xr:uid="{00000000-0005-0000-0000-0000D7570000}"/>
    <cellStyle name="메모 43 3" xfId="15360" xr:uid="{00000000-0005-0000-0000-0000D8570000}"/>
    <cellStyle name="메모 43 3 2" xfId="15361" xr:uid="{00000000-0005-0000-0000-0000D9570000}"/>
    <cellStyle name="메모 43 3 3" xfId="15362" xr:uid="{00000000-0005-0000-0000-0000DA570000}"/>
    <cellStyle name="메모 43 4" xfId="15363" xr:uid="{00000000-0005-0000-0000-0000DB570000}"/>
    <cellStyle name="메모 43 4 2" xfId="15364" xr:uid="{00000000-0005-0000-0000-0000DC570000}"/>
    <cellStyle name="메모 43 4 3" xfId="15365" xr:uid="{00000000-0005-0000-0000-0000DD570000}"/>
    <cellStyle name="메모 43 5" xfId="15366" xr:uid="{00000000-0005-0000-0000-0000DE570000}"/>
    <cellStyle name="메모 43 5 2" xfId="15367" xr:uid="{00000000-0005-0000-0000-0000DF570000}"/>
    <cellStyle name="메모 43 5 3" xfId="15368" xr:uid="{00000000-0005-0000-0000-0000E0570000}"/>
    <cellStyle name="메모 43 6" xfId="15369" xr:uid="{00000000-0005-0000-0000-0000E1570000}"/>
    <cellStyle name="메모 43 6 2" xfId="15370" xr:uid="{00000000-0005-0000-0000-0000E2570000}"/>
    <cellStyle name="메모 43 6 3" xfId="15371" xr:uid="{00000000-0005-0000-0000-0000E3570000}"/>
    <cellStyle name="메모 43 7" xfId="15372" xr:uid="{00000000-0005-0000-0000-0000E4570000}"/>
    <cellStyle name="메모 43 7 2" xfId="15373" xr:uid="{00000000-0005-0000-0000-0000E5570000}"/>
    <cellStyle name="메모 43 7 3" xfId="15374" xr:uid="{00000000-0005-0000-0000-0000E6570000}"/>
    <cellStyle name="메모 43 8" xfId="15375" xr:uid="{00000000-0005-0000-0000-0000E7570000}"/>
    <cellStyle name="메모 43 8 2" xfId="15376" xr:uid="{00000000-0005-0000-0000-0000E8570000}"/>
    <cellStyle name="메모 43 8 3" xfId="15377" xr:uid="{00000000-0005-0000-0000-0000E9570000}"/>
    <cellStyle name="메모 43 9" xfId="15378" xr:uid="{00000000-0005-0000-0000-0000EA570000}"/>
    <cellStyle name="메모 43 9 2" xfId="15379" xr:uid="{00000000-0005-0000-0000-0000EB570000}"/>
    <cellStyle name="메모 43 9 3" xfId="15380" xr:uid="{00000000-0005-0000-0000-0000EC570000}"/>
    <cellStyle name="메모 44" xfId="15381" xr:uid="{00000000-0005-0000-0000-0000ED570000}"/>
    <cellStyle name="메모 44 10" xfId="15382" xr:uid="{00000000-0005-0000-0000-0000EE570000}"/>
    <cellStyle name="메모 44 10 2" xfId="15383" xr:uid="{00000000-0005-0000-0000-0000EF570000}"/>
    <cellStyle name="메모 44 10 3" xfId="15384" xr:uid="{00000000-0005-0000-0000-0000F0570000}"/>
    <cellStyle name="메모 44 11" xfId="15385" xr:uid="{00000000-0005-0000-0000-0000F1570000}"/>
    <cellStyle name="메모 44 11 2" xfId="15386" xr:uid="{00000000-0005-0000-0000-0000F2570000}"/>
    <cellStyle name="메모 44 11 3" xfId="15387" xr:uid="{00000000-0005-0000-0000-0000F3570000}"/>
    <cellStyle name="메모 44 12" xfId="15388" xr:uid="{00000000-0005-0000-0000-0000F4570000}"/>
    <cellStyle name="메모 44 12 2" xfId="15389" xr:uid="{00000000-0005-0000-0000-0000F5570000}"/>
    <cellStyle name="메모 44 12 3" xfId="15390" xr:uid="{00000000-0005-0000-0000-0000F6570000}"/>
    <cellStyle name="메모 44 13" xfId="15391" xr:uid="{00000000-0005-0000-0000-0000F7570000}"/>
    <cellStyle name="메모 44 13 2" xfId="15392" xr:uid="{00000000-0005-0000-0000-0000F8570000}"/>
    <cellStyle name="메모 44 13 3" xfId="15393" xr:uid="{00000000-0005-0000-0000-0000F9570000}"/>
    <cellStyle name="메모 44 14" xfId="15394" xr:uid="{00000000-0005-0000-0000-0000FA570000}"/>
    <cellStyle name="메모 44 14 2" xfId="15395" xr:uid="{00000000-0005-0000-0000-0000FB570000}"/>
    <cellStyle name="메모 44 14 3" xfId="15396" xr:uid="{00000000-0005-0000-0000-0000FC570000}"/>
    <cellStyle name="메모 44 15" xfId="15397" xr:uid="{00000000-0005-0000-0000-0000FD570000}"/>
    <cellStyle name="메모 44 15 2" xfId="15398" xr:uid="{00000000-0005-0000-0000-0000FE570000}"/>
    <cellStyle name="메모 44 15 3" xfId="15399" xr:uid="{00000000-0005-0000-0000-0000FF570000}"/>
    <cellStyle name="메모 44 16" xfId="15400" xr:uid="{00000000-0005-0000-0000-000000580000}"/>
    <cellStyle name="메모 44 16 2" xfId="15401" xr:uid="{00000000-0005-0000-0000-000001580000}"/>
    <cellStyle name="메모 44 16 3" xfId="15402" xr:uid="{00000000-0005-0000-0000-000002580000}"/>
    <cellStyle name="메모 44 17" xfId="15403" xr:uid="{00000000-0005-0000-0000-000003580000}"/>
    <cellStyle name="메모 44 17 2" xfId="15404" xr:uid="{00000000-0005-0000-0000-000004580000}"/>
    <cellStyle name="메모 44 17 3" xfId="15405" xr:uid="{00000000-0005-0000-0000-000005580000}"/>
    <cellStyle name="메모 44 2" xfId="15406" xr:uid="{00000000-0005-0000-0000-000006580000}"/>
    <cellStyle name="메모 44 2 2" xfId="15407" xr:uid="{00000000-0005-0000-0000-000007580000}"/>
    <cellStyle name="메모 44 2 3" xfId="15408" xr:uid="{00000000-0005-0000-0000-000008580000}"/>
    <cellStyle name="메모 44 3" xfId="15409" xr:uid="{00000000-0005-0000-0000-000009580000}"/>
    <cellStyle name="메모 44 3 2" xfId="15410" xr:uid="{00000000-0005-0000-0000-00000A580000}"/>
    <cellStyle name="메모 44 3 3" xfId="15411" xr:uid="{00000000-0005-0000-0000-00000B580000}"/>
    <cellStyle name="메모 44 4" xfId="15412" xr:uid="{00000000-0005-0000-0000-00000C580000}"/>
    <cellStyle name="메모 44 4 2" xfId="15413" xr:uid="{00000000-0005-0000-0000-00000D580000}"/>
    <cellStyle name="메모 44 4 3" xfId="15414" xr:uid="{00000000-0005-0000-0000-00000E580000}"/>
    <cellStyle name="메모 44 5" xfId="15415" xr:uid="{00000000-0005-0000-0000-00000F580000}"/>
    <cellStyle name="메모 44 5 2" xfId="15416" xr:uid="{00000000-0005-0000-0000-000010580000}"/>
    <cellStyle name="메모 44 5 3" xfId="15417" xr:uid="{00000000-0005-0000-0000-000011580000}"/>
    <cellStyle name="메모 44 6" xfId="15418" xr:uid="{00000000-0005-0000-0000-000012580000}"/>
    <cellStyle name="메모 44 6 2" xfId="15419" xr:uid="{00000000-0005-0000-0000-000013580000}"/>
    <cellStyle name="메모 44 6 3" xfId="15420" xr:uid="{00000000-0005-0000-0000-000014580000}"/>
    <cellStyle name="메모 44 7" xfId="15421" xr:uid="{00000000-0005-0000-0000-000015580000}"/>
    <cellStyle name="메모 44 7 2" xfId="15422" xr:uid="{00000000-0005-0000-0000-000016580000}"/>
    <cellStyle name="메모 44 7 3" xfId="15423" xr:uid="{00000000-0005-0000-0000-000017580000}"/>
    <cellStyle name="메모 44 8" xfId="15424" xr:uid="{00000000-0005-0000-0000-000018580000}"/>
    <cellStyle name="메모 44 8 2" xfId="15425" xr:uid="{00000000-0005-0000-0000-000019580000}"/>
    <cellStyle name="메모 44 8 3" xfId="15426" xr:uid="{00000000-0005-0000-0000-00001A580000}"/>
    <cellStyle name="메모 44 9" xfId="15427" xr:uid="{00000000-0005-0000-0000-00001B580000}"/>
    <cellStyle name="메모 44 9 2" xfId="15428" xr:uid="{00000000-0005-0000-0000-00001C580000}"/>
    <cellStyle name="메모 44 9 3" xfId="15429" xr:uid="{00000000-0005-0000-0000-00001D580000}"/>
    <cellStyle name="메모 45" xfId="15430" xr:uid="{00000000-0005-0000-0000-00001E580000}"/>
    <cellStyle name="메모 45 10" xfId="15431" xr:uid="{00000000-0005-0000-0000-00001F580000}"/>
    <cellStyle name="메모 45 10 2" xfId="15432" xr:uid="{00000000-0005-0000-0000-000020580000}"/>
    <cellStyle name="메모 45 10 3" xfId="15433" xr:uid="{00000000-0005-0000-0000-000021580000}"/>
    <cellStyle name="메모 45 11" xfId="15434" xr:uid="{00000000-0005-0000-0000-000022580000}"/>
    <cellStyle name="메모 45 11 2" xfId="15435" xr:uid="{00000000-0005-0000-0000-000023580000}"/>
    <cellStyle name="메모 45 11 3" xfId="15436" xr:uid="{00000000-0005-0000-0000-000024580000}"/>
    <cellStyle name="메모 45 12" xfId="15437" xr:uid="{00000000-0005-0000-0000-000025580000}"/>
    <cellStyle name="메모 45 12 2" xfId="15438" xr:uid="{00000000-0005-0000-0000-000026580000}"/>
    <cellStyle name="메모 45 12 3" xfId="15439" xr:uid="{00000000-0005-0000-0000-000027580000}"/>
    <cellStyle name="메모 45 13" xfId="15440" xr:uid="{00000000-0005-0000-0000-000028580000}"/>
    <cellStyle name="메모 45 13 2" xfId="15441" xr:uid="{00000000-0005-0000-0000-000029580000}"/>
    <cellStyle name="메모 45 13 3" xfId="15442" xr:uid="{00000000-0005-0000-0000-00002A580000}"/>
    <cellStyle name="메모 45 14" xfId="15443" xr:uid="{00000000-0005-0000-0000-00002B580000}"/>
    <cellStyle name="메모 45 14 2" xfId="15444" xr:uid="{00000000-0005-0000-0000-00002C580000}"/>
    <cellStyle name="메모 45 14 3" xfId="15445" xr:uid="{00000000-0005-0000-0000-00002D580000}"/>
    <cellStyle name="메모 45 15" xfId="15446" xr:uid="{00000000-0005-0000-0000-00002E580000}"/>
    <cellStyle name="메모 45 15 2" xfId="15447" xr:uid="{00000000-0005-0000-0000-00002F580000}"/>
    <cellStyle name="메모 45 15 3" xfId="15448" xr:uid="{00000000-0005-0000-0000-000030580000}"/>
    <cellStyle name="메모 45 16" xfId="15449" xr:uid="{00000000-0005-0000-0000-000031580000}"/>
    <cellStyle name="메모 45 16 2" xfId="15450" xr:uid="{00000000-0005-0000-0000-000032580000}"/>
    <cellStyle name="메모 45 16 3" xfId="15451" xr:uid="{00000000-0005-0000-0000-000033580000}"/>
    <cellStyle name="메모 45 17" xfId="15452" xr:uid="{00000000-0005-0000-0000-000034580000}"/>
    <cellStyle name="메모 45 17 2" xfId="15453" xr:uid="{00000000-0005-0000-0000-000035580000}"/>
    <cellStyle name="메모 45 17 3" xfId="15454" xr:uid="{00000000-0005-0000-0000-000036580000}"/>
    <cellStyle name="메모 45 2" xfId="15455" xr:uid="{00000000-0005-0000-0000-000037580000}"/>
    <cellStyle name="메모 45 2 2" xfId="15456" xr:uid="{00000000-0005-0000-0000-000038580000}"/>
    <cellStyle name="메모 45 2 3" xfId="15457" xr:uid="{00000000-0005-0000-0000-000039580000}"/>
    <cellStyle name="메모 45 3" xfId="15458" xr:uid="{00000000-0005-0000-0000-00003A580000}"/>
    <cellStyle name="메모 45 3 2" xfId="15459" xr:uid="{00000000-0005-0000-0000-00003B580000}"/>
    <cellStyle name="메모 45 3 3" xfId="15460" xr:uid="{00000000-0005-0000-0000-00003C580000}"/>
    <cellStyle name="메모 45 4" xfId="15461" xr:uid="{00000000-0005-0000-0000-00003D580000}"/>
    <cellStyle name="메모 45 4 2" xfId="15462" xr:uid="{00000000-0005-0000-0000-00003E580000}"/>
    <cellStyle name="메모 45 4 3" xfId="15463" xr:uid="{00000000-0005-0000-0000-00003F580000}"/>
    <cellStyle name="메모 45 5" xfId="15464" xr:uid="{00000000-0005-0000-0000-000040580000}"/>
    <cellStyle name="메모 45 5 2" xfId="15465" xr:uid="{00000000-0005-0000-0000-000041580000}"/>
    <cellStyle name="메모 45 5 3" xfId="15466" xr:uid="{00000000-0005-0000-0000-000042580000}"/>
    <cellStyle name="메모 45 6" xfId="15467" xr:uid="{00000000-0005-0000-0000-000043580000}"/>
    <cellStyle name="메모 45 6 2" xfId="15468" xr:uid="{00000000-0005-0000-0000-000044580000}"/>
    <cellStyle name="메모 45 6 3" xfId="15469" xr:uid="{00000000-0005-0000-0000-000045580000}"/>
    <cellStyle name="메모 45 7" xfId="15470" xr:uid="{00000000-0005-0000-0000-000046580000}"/>
    <cellStyle name="메모 45 7 2" xfId="15471" xr:uid="{00000000-0005-0000-0000-000047580000}"/>
    <cellStyle name="메모 45 7 3" xfId="15472" xr:uid="{00000000-0005-0000-0000-000048580000}"/>
    <cellStyle name="메모 45 8" xfId="15473" xr:uid="{00000000-0005-0000-0000-000049580000}"/>
    <cellStyle name="메모 45 8 2" xfId="15474" xr:uid="{00000000-0005-0000-0000-00004A580000}"/>
    <cellStyle name="메모 45 8 3" xfId="15475" xr:uid="{00000000-0005-0000-0000-00004B580000}"/>
    <cellStyle name="메모 45 9" xfId="15476" xr:uid="{00000000-0005-0000-0000-00004C580000}"/>
    <cellStyle name="메모 45 9 2" xfId="15477" xr:uid="{00000000-0005-0000-0000-00004D580000}"/>
    <cellStyle name="메모 45 9 3" xfId="15478" xr:uid="{00000000-0005-0000-0000-00004E580000}"/>
    <cellStyle name="메모 46" xfId="15479" xr:uid="{00000000-0005-0000-0000-00004F580000}"/>
    <cellStyle name="메모 46 10" xfId="15480" xr:uid="{00000000-0005-0000-0000-000050580000}"/>
    <cellStyle name="메모 46 10 2" xfId="15481" xr:uid="{00000000-0005-0000-0000-000051580000}"/>
    <cellStyle name="메모 46 10 3" xfId="15482" xr:uid="{00000000-0005-0000-0000-000052580000}"/>
    <cellStyle name="메모 46 11" xfId="15483" xr:uid="{00000000-0005-0000-0000-000053580000}"/>
    <cellStyle name="메모 46 11 2" xfId="15484" xr:uid="{00000000-0005-0000-0000-000054580000}"/>
    <cellStyle name="메모 46 11 3" xfId="15485" xr:uid="{00000000-0005-0000-0000-000055580000}"/>
    <cellStyle name="메모 46 12" xfId="15486" xr:uid="{00000000-0005-0000-0000-000056580000}"/>
    <cellStyle name="메모 46 12 2" xfId="15487" xr:uid="{00000000-0005-0000-0000-000057580000}"/>
    <cellStyle name="메모 46 12 3" xfId="15488" xr:uid="{00000000-0005-0000-0000-000058580000}"/>
    <cellStyle name="메모 46 13" xfId="15489" xr:uid="{00000000-0005-0000-0000-000059580000}"/>
    <cellStyle name="메모 46 13 2" xfId="15490" xr:uid="{00000000-0005-0000-0000-00005A580000}"/>
    <cellStyle name="메모 46 13 3" xfId="15491" xr:uid="{00000000-0005-0000-0000-00005B580000}"/>
    <cellStyle name="메모 46 14" xfId="15492" xr:uid="{00000000-0005-0000-0000-00005C580000}"/>
    <cellStyle name="메모 46 14 2" xfId="15493" xr:uid="{00000000-0005-0000-0000-00005D580000}"/>
    <cellStyle name="메모 46 14 3" xfId="15494" xr:uid="{00000000-0005-0000-0000-00005E580000}"/>
    <cellStyle name="메모 46 15" xfId="15495" xr:uid="{00000000-0005-0000-0000-00005F580000}"/>
    <cellStyle name="메모 46 15 2" xfId="15496" xr:uid="{00000000-0005-0000-0000-000060580000}"/>
    <cellStyle name="메모 46 15 3" xfId="15497" xr:uid="{00000000-0005-0000-0000-000061580000}"/>
    <cellStyle name="메모 46 16" xfId="15498" xr:uid="{00000000-0005-0000-0000-000062580000}"/>
    <cellStyle name="메모 46 16 2" xfId="15499" xr:uid="{00000000-0005-0000-0000-000063580000}"/>
    <cellStyle name="메모 46 16 3" xfId="15500" xr:uid="{00000000-0005-0000-0000-000064580000}"/>
    <cellStyle name="메모 46 17" xfId="15501" xr:uid="{00000000-0005-0000-0000-000065580000}"/>
    <cellStyle name="메모 46 17 2" xfId="15502" xr:uid="{00000000-0005-0000-0000-000066580000}"/>
    <cellStyle name="메모 46 17 3" xfId="15503" xr:uid="{00000000-0005-0000-0000-000067580000}"/>
    <cellStyle name="메모 46 2" xfId="15504" xr:uid="{00000000-0005-0000-0000-000068580000}"/>
    <cellStyle name="메모 46 2 2" xfId="15505" xr:uid="{00000000-0005-0000-0000-000069580000}"/>
    <cellStyle name="메모 46 2 3" xfId="15506" xr:uid="{00000000-0005-0000-0000-00006A580000}"/>
    <cellStyle name="메모 46 3" xfId="15507" xr:uid="{00000000-0005-0000-0000-00006B580000}"/>
    <cellStyle name="메모 46 3 2" xfId="15508" xr:uid="{00000000-0005-0000-0000-00006C580000}"/>
    <cellStyle name="메모 46 3 3" xfId="15509" xr:uid="{00000000-0005-0000-0000-00006D580000}"/>
    <cellStyle name="메모 46 4" xfId="15510" xr:uid="{00000000-0005-0000-0000-00006E580000}"/>
    <cellStyle name="메모 46 4 2" xfId="15511" xr:uid="{00000000-0005-0000-0000-00006F580000}"/>
    <cellStyle name="메모 46 4 3" xfId="15512" xr:uid="{00000000-0005-0000-0000-000070580000}"/>
    <cellStyle name="메모 46 5" xfId="15513" xr:uid="{00000000-0005-0000-0000-000071580000}"/>
    <cellStyle name="메모 46 5 2" xfId="15514" xr:uid="{00000000-0005-0000-0000-000072580000}"/>
    <cellStyle name="메모 46 5 3" xfId="15515" xr:uid="{00000000-0005-0000-0000-000073580000}"/>
    <cellStyle name="메모 46 6" xfId="15516" xr:uid="{00000000-0005-0000-0000-000074580000}"/>
    <cellStyle name="메모 46 6 2" xfId="15517" xr:uid="{00000000-0005-0000-0000-000075580000}"/>
    <cellStyle name="메모 46 6 3" xfId="15518" xr:uid="{00000000-0005-0000-0000-000076580000}"/>
    <cellStyle name="메모 46 7" xfId="15519" xr:uid="{00000000-0005-0000-0000-000077580000}"/>
    <cellStyle name="메모 46 7 2" xfId="15520" xr:uid="{00000000-0005-0000-0000-000078580000}"/>
    <cellStyle name="메모 46 7 3" xfId="15521" xr:uid="{00000000-0005-0000-0000-000079580000}"/>
    <cellStyle name="메모 46 8" xfId="15522" xr:uid="{00000000-0005-0000-0000-00007A580000}"/>
    <cellStyle name="메모 46 8 2" xfId="15523" xr:uid="{00000000-0005-0000-0000-00007B580000}"/>
    <cellStyle name="메모 46 8 3" xfId="15524" xr:uid="{00000000-0005-0000-0000-00007C580000}"/>
    <cellStyle name="메모 46 9" xfId="15525" xr:uid="{00000000-0005-0000-0000-00007D580000}"/>
    <cellStyle name="메모 46 9 2" xfId="15526" xr:uid="{00000000-0005-0000-0000-00007E580000}"/>
    <cellStyle name="메모 46 9 3" xfId="15527" xr:uid="{00000000-0005-0000-0000-00007F580000}"/>
    <cellStyle name="메모 47" xfId="15528" xr:uid="{00000000-0005-0000-0000-000080580000}"/>
    <cellStyle name="메모 47 10" xfId="15529" xr:uid="{00000000-0005-0000-0000-000081580000}"/>
    <cellStyle name="메모 47 10 2" xfId="15530" xr:uid="{00000000-0005-0000-0000-000082580000}"/>
    <cellStyle name="메모 47 10 3" xfId="15531" xr:uid="{00000000-0005-0000-0000-000083580000}"/>
    <cellStyle name="메모 47 11" xfId="15532" xr:uid="{00000000-0005-0000-0000-000084580000}"/>
    <cellStyle name="메모 47 11 2" xfId="15533" xr:uid="{00000000-0005-0000-0000-000085580000}"/>
    <cellStyle name="메모 47 11 3" xfId="15534" xr:uid="{00000000-0005-0000-0000-000086580000}"/>
    <cellStyle name="메모 47 12" xfId="15535" xr:uid="{00000000-0005-0000-0000-000087580000}"/>
    <cellStyle name="메모 47 12 2" xfId="15536" xr:uid="{00000000-0005-0000-0000-000088580000}"/>
    <cellStyle name="메모 47 12 3" xfId="15537" xr:uid="{00000000-0005-0000-0000-000089580000}"/>
    <cellStyle name="메모 47 13" xfId="15538" xr:uid="{00000000-0005-0000-0000-00008A580000}"/>
    <cellStyle name="메모 47 13 2" xfId="15539" xr:uid="{00000000-0005-0000-0000-00008B580000}"/>
    <cellStyle name="메모 47 13 3" xfId="15540" xr:uid="{00000000-0005-0000-0000-00008C580000}"/>
    <cellStyle name="메모 47 14" xfId="15541" xr:uid="{00000000-0005-0000-0000-00008D580000}"/>
    <cellStyle name="메모 47 14 2" xfId="15542" xr:uid="{00000000-0005-0000-0000-00008E580000}"/>
    <cellStyle name="메모 47 14 3" xfId="15543" xr:uid="{00000000-0005-0000-0000-00008F580000}"/>
    <cellStyle name="메모 47 15" xfId="15544" xr:uid="{00000000-0005-0000-0000-000090580000}"/>
    <cellStyle name="메모 47 15 2" xfId="15545" xr:uid="{00000000-0005-0000-0000-000091580000}"/>
    <cellStyle name="메모 47 15 3" xfId="15546" xr:uid="{00000000-0005-0000-0000-000092580000}"/>
    <cellStyle name="메모 47 16" xfId="15547" xr:uid="{00000000-0005-0000-0000-000093580000}"/>
    <cellStyle name="메모 47 16 2" xfId="15548" xr:uid="{00000000-0005-0000-0000-000094580000}"/>
    <cellStyle name="메모 47 16 3" xfId="15549" xr:uid="{00000000-0005-0000-0000-000095580000}"/>
    <cellStyle name="메모 47 17" xfId="15550" xr:uid="{00000000-0005-0000-0000-000096580000}"/>
    <cellStyle name="메모 47 17 2" xfId="15551" xr:uid="{00000000-0005-0000-0000-000097580000}"/>
    <cellStyle name="메모 47 17 3" xfId="15552" xr:uid="{00000000-0005-0000-0000-000098580000}"/>
    <cellStyle name="메모 47 2" xfId="15553" xr:uid="{00000000-0005-0000-0000-000099580000}"/>
    <cellStyle name="메모 47 2 2" xfId="15554" xr:uid="{00000000-0005-0000-0000-00009A580000}"/>
    <cellStyle name="메모 47 2 3" xfId="15555" xr:uid="{00000000-0005-0000-0000-00009B580000}"/>
    <cellStyle name="메모 47 3" xfId="15556" xr:uid="{00000000-0005-0000-0000-00009C580000}"/>
    <cellStyle name="메모 47 3 2" xfId="15557" xr:uid="{00000000-0005-0000-0000-00009D580000}"/>
    <cellStyle name="메모 47 3 3" xfId="15558" xr:uid="{00000000-0005-0000-0000-00009E580000}"/>
    <cellStyle name="메모 47 4" xfId="15559" xr:uid="{00000000-0005-0000-0000-00009F580000}"/>
    <cellStyle name="메모 47 4 2" xfId="15560" xr:uid="{00000000-0005-0000-0000-0000A0580000}"/>
    <cellStyle name="메모 47 4 3" xfId="15561" xr:uid="{00000000-0005-0000-0000-0000A1580000}"/>
    <cellStyle name="메모 47 5" xfId="15562" xr:uid="{00000000-0005-0000-0000-0000A2580000}"/>
    <cellStyle name="메모 47 5 2" xfId="15563" xr:uid="{00000000-0005-0000-0000-0000A3580000}"/>
    <cellStyle name="메모 47 5 3" xfId="15564" xr:uid="{00000000-0005-0000-0000-0000A4580000}"/>
    <cellStyle name="메모 47 6" xfId="15565" xr:uid="{00000000-0005-0000-0000-0000A5580000}"/>
    <cellStyle name="메모 47 6 2" xfId="15566" xr:uid="{00000000-0005-0000-0000-0000A6580000}"/>
    <cellStyle name="메모 47 6 3" xfId="15567" xr:uid="{00000000-0005-0000-0000-0000A7580000}"/>
    <cellStyle name="메모 47 7" xfId="15568" xr:uid="{00000000-0005-0000-0000-0000A8580000}"/>
    <cellStyle name="메모 47 7 2" xfId="15569" xr:uid="{00000000-0005-0000-0000-0000A9580000}"/>
    <cellStyle name="메모 47 7 3" xfId="15570" xr:uid="{00000000-0005-0000-0000-0000AA580000}"/>
    <cellStyle name="메모 47 8" xfId="15571" xr:uid="{00000000-0005-0000-0000-0000AB580000}"/>
    <cellStyle name="메모 47 8 2" xfId="15572" xr:uid="{00000000-0005-0000-0000-0000AC580000}"/>
    <cellStyle name="메모 47 8 3" xfId="15573" xr:uid="{00000000-0005-0000-0000-0000AD580000}"/>
    <cellStyle name="메모 47 9" xfId="15574" xr:uid="{00000000-0005-0000-0000-0000AE580000}"/>
    <cellStyle name="메모 47 9 2" xfId="15575" xr:uid="{00000000-0005-0000-0000-0000AF580000}"/>
    <cellStyle name="메모 47 9 3" xfId="15576" xr:uid="{00000000-0005-0000-0000-0000B0580000}"/>
    <cellStyle name="메모 48" xfId="15577" xr:uid="{00000000-0005-0000-0000-0000B1580000}"/>
    <cellStyle name="메모 48 10" xfId="15578" xr:uid="{00000000-0005-0000-0000-0000B2580000}"/>
    <cellStyle name="메모 48 10 2" xfId="15579" xr:uid="{00000000-0005-0000-0000-0000B3580000}"/>
    <cellStyle name="메모 48 10 3" xfId="15580" xr:uid="{00000000-0005-0000-0000-0000B4580000}"/>
    <cellStyle name="메모 48 11" xfId="15581" xr:uid="{00000000-0005-0000-0000-0000B5580000}"/>
    <cellStyle name="메모 48 11 2" xfId="15582" xr:uid="{00000000-0005-0000-0000-0000B6580000}"/>
    <cellStyle name="메모 48 11 3" xfId="15583" xr:uid="{00000000-0005-0000-0000-0000B7580000}"/>
    <cellStyle name="메모 48 12" xfId="15584" xr:uid="{00000000-0005-0000-0000-0000B8580000}"/>
    <cellStyle name="메모 48 12 2" xfId="15585" xr:uid="{00000000-0005-0000-0000-0000B9580000}"/>
    <cellStyle name="메모 48 12 3" xfId="15586" xr:uid="{00000000-0005-0000-0000-0000BA580000}"/>
    <cellStyle name="메모 48 13" xfId="15587" xr:uid="{00000000-0005-0000-0000-0000BB580000}"/>
    <cellStyle name="메모 48 13 2" xfId="15588" xr:uid="{00000000-0005-0000-0000-0000BC580000}"/>
    <cellStyle name="메모 48 13 3" xfId="15589" xr:uid="{00000000-0005-0000-0000-0000BD580000}"/>
    <cellStyle name="메모 48 14" xfId="15590" xr:uid="{00000000-0005-0000-0000-0000BE580000}"/>
    <cellStyle name="메모 48 14 2" xfId="15591" xr:uid="{00000000-0005-0000-0000-0000BF580000}"/>
    <cellStyle name="메모 48 14 3" xfId="15592" xr:uid="{00000000-0005-0000-0000-0000C0580000}"/>
    <cellStyle name="메모 48 15" xfId="15593" xr:uid="{00000000-0005-0000-0000-0000C1580000}"/>
    <cellStyle name="메모 48 15 2" xfId="15594" xr:uid="{00000000-0005-0000-0000-0000C2580000}"/>
    <cellStyle name="메모 48 15 3" xfId="15595" xr:uid="{00000000-0005-0000-0000-0000C3580000}"/>
    <cellStyle name="메모 48 16" xfId="15596" xr:uid="{00000000-0005-0000-0000-0000C4580000}"/>
    <cellStyle name="메모 48 16 2" xfId="15597" xr:uid="{00000000-0005-0000-0000-0000C5580000}"/>
    <cellStyle name="메모 48 16 3" xfId="15598" xr:uid="{00000000-0005-0000-0000-0000C6580000}"/>
    <cellStyle name="메모 48 17" xfId="15599" xr:uid="{00000000-0005-0000-0000-0000C7580000}"/>
    <cellStyle name="메모 48 17 2" xfId="15600" xr:uid="{00000000-0005-0000-0000-0000C8580000}"/>
    <cellStyle name="메모 48 17 3" xfId="15601" xr:uid="{00000000-0005-0000-0000-0000C9580000}"/>
    <cellStyle name="메모 48 2" xfId="15602" xr:uid="{00000000-0005-0000-0000-0000CA580000}"/>
    <cellStyle name="메모 48 2 2" xfId="15603" xr:uid="{00000000-0005-0000-0000-0000CB580000}"/>
    <cellStyle name="메모 48 2 3" xfId="15604" xr:uid="{00000000-0005-0000-0000-0000CC580000}"/>
    <cellStyle name="메모 48 3" xfId="15605" xr:uid="{00000000-0005-0000-0000-0000CD580000}"/>
    <cellStyle name="메모 48 3 2" xfId="15606" xr:uid="{00000000-0005-0000-0000-0000CE580000}"/>
    <cellStyle name="메모 48 3 3" xfId="15607" xr:uid="{00000000-0005-0000-0000-0000CF580000}"/>
    <cellStyle name="메모 48 4" xfId="15608" xr:uid="{00000000-0005-0000-0000-0000D0580000}"/>
    <cellStyle name="메모 48 4 2" xfId="15609" xr:uid="{00000000-0005-0000-0000-0000D1580000}"/>
    <cellStyle name="메모 48 4 3" xfId="15610" xr:uid="{00000000-0005-0000-0000-0000D2580000}"/>
    <cellStyle name="메모 48 5" xfId="15611" xr:uid="{00000000-0005-0000-0000-0000D3580000}"/>
    <cellStyle name="메모 48 5 2" xfId="15612" xr:uid="{00000000-0005-0000-0000-0000D4580000}"/>
    <cellStyle name="메모 48 5 3" xfId="15613" xr:uid="{00000000-0005-0000-0000-0000D5580000}"/>
    <cellStyle name="메모 48 6" xfId="15614" xr:uid="{00000000-0005-0000-0000-0000D6580000}"/>
    <cellStyle name="메모 48 6 2" xfId="15615" xr:uid="{00000000-0005-0000-0000-0000D7580000}"/>
    <cellStyle name="메모 48 6 3" xfId="15616" xr:uid="{00000000-0005-0000-0000-0000D8580000}"/>
    <cellStyle name="메모 48 7" xfId="15617" xr:uid="{00000000-0005-0000-0000-0000D9580000}"/>
    <cellStyle name="메모 48 7 2" xfId="15618" xr:uid="{00000000-0005-0000-0000-0000DA580000}"/>
    <cellStyle name="메모 48 7 3" xfId="15619" xr:uid="{00000000-0005-0000-0000-0000DB580000}"/>
    <cellStyle name="메모 48 8" xfId="15620" xr:uid="{00000000-0005-0000-0000-0000DC580000}"/>
    <cellStyle name="메모 48 8 2" xfId="15621" xr:uid="{00000000-0005-0000-0000-0000DD580000}"/>
    <cellStyle name="메모 48 8 3" xfId="15622" xr:uid="{00000000-0005-0000-0000-0000DE580000}"/>
    <cellStyle name="메모 48 9" xfId="15623" xr:uid="{00000000-0005-0000-0000-0000DF580000}"/>
    <cellStyle name="메모 48 9 2" xfId="15624" xr:uid="{00000000-0005-0000-0000-0000E0580000}"/>
    <cellStyle name="메모 48 9 3" xfId="15625" xr:uid="{00000000-0005-0000-0000-0000E1580000}"/>
    <cellStyle name="메모 49" xfId="15626" xr:uid="{00000000-0005-0000-0000-0000E2580000}"/>
    <cellStyle name="메모 49 10" xfId="15627" xr:uid="{00000000-0005-0000-0000-0000E3580000}"/>
    <cellStyle name="메모 49 10 2" xfId="15628" xr:uid="{00000000-0005-0000-0000-0000E4580000}"/>
    <cellStyle name="메모 49 10 3" xfId="15629" xr:uid="{00000000-0005-0000-0000-0000E5580000}"/>
    <cellStyle name="메모 49 11" xfId="15630" xr:uid="{00000000-0005-0000-0000-0000E6580000}"/>
    <cellStyle name="메모 49 11 2" xfId="15631" xr:uid="{00000000-0005-0000-0000-0000E7580000}"/>
    <cellStyle name="메모 49 11 3" xfId="15632" xr:uid="{00000000-0005-0000-0000-0000E8580000}"/>
    <cellStyle name="메모 49 12" xfId="15633" xr:uid="{00000000-0005-0000-0000-0000E9580000}"/>
    <cellStyle name="메모 49 12 2" xfId="15634" xr:uid="{00000000-0005-0000-0000-0000EA580000}"/>
    <cellStyle name="메모 49 12 3" xfId="15635" xr:uid="{00000000-0005-0000-0000-0000EB580000}"/>
    <cellStyle name="메모 49 13" xfId="15636" xr:uid="{00000000-0005-0000-0000-0000EC580000}"/>
    <cellStyle name="메모 49 13 2" xfId="15637" xr:uid="{00000000-0005-0000-0000-0000ED580000}"/>
    <cellStyle name="메모 49 13 3" xfId="15638" xr:uid="{00000000-0005-0000-0000-0000EE580000}"/>
    <cellStyle name="메모 49 14" xfId="15639" xr:uid="{00000000-0005-0000-0000-0000EF580000}"/>
    <cellStyle name="메모 49 14 2" xfId="15640" xr:uid="{00000000-0005-0000-0000-0000F0580000}"/>
    <cellStyle name="메모 49 14 3" xfId="15641" xr:uid="{00000000-0005-0000-0000-0000F1580000}"/>
    <cellStyle name="메모 49 15" xfId="15642" xr:uid="{00000000-0005-0000-0000-0000F2580000}"/>
    <cellStyle name="메모 49 15 2" xfId="15643" xr:uid="{00000000-0005-0000-0000-0000F3580000}"/>
    <cellStyle name="메모 49 15 3" xfId="15644" xr:uid="{00000000-0005-0000-0000-0000F4580000}"/>
    <cellStyle name="메모 49 16" xfId="15645" xr:uid="{00000000-0005-0000-0000-0000F5580000}"/>
    <cellStyle name="메모 49 16 2" xfId="15646" xr:uid="{00000000-0005-0000-0000-0000F6580000}"/>
    <cellStyle name="메모 49 16 3" xfId="15647" xr:uid="{00000000-0005-0000-0000-0000F7580000}"/>
    <cellStyle name="메모 49 17" xfId="15648" xr:uid="{00000000-0005-0000-0000-0000F8580000}"/>
    <cellStyle name="메모 49 17 2" xfId="15649" xr:uid="{00000000-0005-0000-0000-0000F9580000}"/>
    <cellStyle name="메모 49 17 3" xfId="15650" xr:uid="{00000000-0005-0000-0000-0000FA580000}"/>
    <cellStyle name="메모 49 2" xfId="15651" xr:uid="{00000000-0005-0000-0000-0000FB580000}"/>
    <cellStyle name="메모 49 2 2" xfId="15652" xr:uid="{00000000-0005-0000-0000-0000FC580000}"/>
    <cellStyle name="메모 49 2 3" xfId="15653" xr:uid="{00000000-0005-0000-0000-0000FD580000}"/>
    <cellStyle name="메모 49 3" xfId="15654" xr:uid="{00000000-0005-0000-0000-0000FE580000}"/>
    <cellStyle name="메모 49 3 2" xfId="15655" xr:uid="{00000000-0005-0000-0000-0000FF580000}"/>
    <cellStyle name="메모 49 3 3" xfId="15656" xr:uid="{00000000-0005-0000-0000-000000590000}"/>
    <cellStyle name="메모 49 4" xfId="15657" xr:uid="{00000000-0005-0000-0000-000001590000}"/>
    <cellStyle name="메모 49 4 2" xfId="15658" xr:uid="{00000000-0005-0000-0000-000002590000}"/>
    <cellStyle name="메모 49 4 3" xfId="15659" xr:uid="{00000000-0005-0000-0000-000003590000}"/>
    <cellStyle name="메모 49 5" xfId="15660" xr:uid="{00000000-0005-0000-0000-000004590000}"/>
    <cellStyle name="메모 49 5 2" xfId="15661" xr:uid="{00000000-0005-0000-0000-000005590000}"/>
    <cellStyle name="메모 49 5 3" xfId="15662" xr:uid="{00000000-0005-0000-0000-000006590000}"/>
    <cellStyle name="메모 49 6" xfId="15663" xr:uid="{00000000-0005-0000-0000-000007590000}"/>
    <cellStyle name="메모 49 6 2" xfId="15664" xr:uid="{00000000-0005-0000-0000-000008590000}"/>
    <cellStyle name="메모 49 6 3" xfId="15665" xr:uid="{00000000-0005-0000-0000-000009590000}"/>
    <cellStyle name="메모 49 7" xfId="15666" xr:uid="{00000000-0005-0000-0000-00000A590000}"/>
    <cellStyle name="메모 49 7 2" xfId="15667" xr:uid="{00000000-0005-0000-0000-00000B590000}"/>
    <cellStyle name="메모 49 7 3" xfId="15668" xr:uid="{00000000-0005-0000-0000-00000C590000}"/>
    <cellStyle name="메모 49 8" xfId="15669" xr:uid="{00000000-0005-0000-0000-00000D590000}"/>
    <cellStyle name="메모 49 8 2" xfId="15670" xr:uid="{00000000-0005-0000-0000-00000E590000}"/>
    <cellStyle name="메모 49 8 3" xfId="15671" xr:uid="{00000000-0005-0000-0000-00000F590000}"/>
    <cellStyle name="메모 49 9" xfId="15672" xr:uid="{00000000-0005-0000-0000-000010590000}"/>
    <cellStyle name="메모 49 9 2" xfId="15673" xr:uid="{00000000-0005-0000-0000-000011590000}"/>
    <cellStyle name="메모 49 9 3" xfId="15674" xr:uid="{00000000-0005-0000-0000-000012590000}"/>
    <cellStyle name="메모 5" xfId="7225" xr:uid="{00000000-0005-0000-0000-000013590000}"/>
    <cellStyle name="메모 5 10" xfId="15675" xr:uid="{00000000-0005-0000-0000-000014590000}"/>
    <cellStyle name="메모 5 10 2" xfId="15676" xr:uid="{00000000-0005-0000-0000-000015590000}"/>
    <cellStyle name="메모 5 10 3" xfId="15677" xr:uid="{00000000-0005-0000-0000-000016590000}"/>
    <cellStyle name="메모 5 11" xfId="15678" xr:uid="{00000000-0005-0000-0000-000017590000}"/>
    <cellStyle name="메모 5 11 2" xfId="15679" xr:uid="{00000000-0005-0000-0000-000018590000}"/>
    <cellStyle name="메모 5 11 3" xfId="15680" xr:uid="{00000000-0005-0000-0000-000019590000}"/>
    <cellStyle name="메모 5 12" xfId="15681" xr:uid="{00000000-0005-0000-0000-00001A590000}"/>
    <cellStyle name="메모 5 12 2" xfId="15682" xr:uid="{00000000-0005-0000-0000-00001B590000}"/>
    <cellStyle name="메모 5 12 3" xfId="15683" xr:uid="{00000000-0005-0000-0000-00001C590000}"/>
    <cellStyle name="메모 5 13" xfId="15684" xr:uid="{00000000-0005-0000-0000-00001D590000}"/>
    <cellStyle name="메모 5 13 2" xfId="15685" xr:uid="{00000000-0005-0000-0000-00001E590000}"/>
    <cellStyle name="메모 5 13 3" xfId="15686" xr:uid="{00000000-0005-0000-0000-00001F590000}"/>
    <cellStyle name="메모 5 14" xfId="15687" xr:uid="{00000000-0005-0000-0000-000020590000}"/>
    <cellStyle name="메모 5 14 2" xfId="15688" xr:uid="{00000000-0005-0000-0000-000021590000}"/>
    <cellStyle name="메모 5 14 3" xfId="15689" xr:uid="{00000000-0005-0000-0000-000022590000}"/>
    <cellStyle name="메모 5 15" xfId="15690" xr:uid="{00000000-0005-0000-0000-000023590000}"/>
    <cellStyle name="메모 5 15 2" xfId="15691" xr:uid="{00000000-0005-0000-0000-000024590000}"/>
    <cellStyle name="메모 5 15 3" xfId="15692" xr:uid="{00000000-0005-0000-0000-000025590000}"/>
    <cellStyle name="메모 5 16" xfId="15693" xr:uid="{00000000-0005-0000-0000-000026590000}"/>
    <cellStyle name="메모 5 16 2" xfId="15694" xr:uid="{00000000-0005-0000-0000-000027590000}"/>
    <cellStyle name="메모 5 16 3" xfId="15695" xr:uid="{00000000-0005-0000-0000-000028590000}"/>
    <cellStyle name="메모 5 17" xfId="15696" xr:uid="{00000000-0005-0000-0000-000029590000}"/>
    <cellStyle name="메모 5 17 2" xfId="15697" xr:uid="{00000000-0005-0000-0000-00002A590000}"/>
    <cellStyle name="메모 5 17 3" xfId="15698" xr:uid="{00000000-0005-0000-0000-00002B590000}"/>
    <cellStyle name="메모 5 2" xfId="7226" xr:uid="{00000000-0005-0000-0000-00002C590000}"/>
    <cellStyle name="메모 5 2 2" xfId="15699" xr:uid="{00000000-0005-0000-0000-00002D590000}"/>
    <cellStyle name="메모 5 2 3" xfId="15700" xr:uid="{00000000-0005-0000-0000-00002E590000}"/>
    <cellStyle name="메모 5 3" xfId="15701" xr:uid="{00000000-0005-0000-0000-00002F590000}"/>
    <cellStyle name="메모 5 3 2" xfId="15702" xr:uid="{00000000-0005-0000-0000-000030590000}"/>
    <cellStyle name="메모 5 3 3" xfId="15703" xr:uid="{00000000-0005-0000-0000-000031590000}"/>
    <cellStyle name="메모 5 4" xfId="15704" xr:uid="{00000000-0005-0000-0000-000032590000}"/>
    <cellStyle name="메모 5 4 2" xfId="15705" xr:uid="{00000000-0005-0000-0000-000033590000}"/>
    <cellStyle name="메모 5 4 3" xfId="15706" xr:uid="{00000000-0005-0000-0000-000034590000}"/>
    <cellStyle name="메모 5 5" xfId="15707" xr:uid="{00000000-0005-0000-0000-000035590000}"/>
    <cellStyle name="메모 5 5 2" xfId="15708" xr:uid="{00000000-0005-0000-0000-000036590000}"/>
    <cellStyle name="메모 5 5 3" xfId="15709" xr:uid="{00000000-0005-0000-0000-000037590000}"/>
    <cellStyle name="메모 5 6" xfId="15710" xr:uid="{00000000-0005-0000-0000-000038590000}"/>
    <cellStyle name="메모 5 6 2" xfId="15711" xr:uid="{00000000-0005-0000-0000-000039590000}"/>
    <cellStyle name="메모 5 6 3" xfId="15712" xr:uid="{00000000-0005-0000-0000-00003A590000}"/>
    <cellStyle name="메모 5 7" xfId="15713" xr:uid="{00000000-0005-0000-0000-00003B590000}"/>
    <cellStyle name="메모 5 7 2" xfId="15714" xr:uid="{00000000-0005-0000-0000-00003C590000}"/>
    <cellStyle name="메모 5 7 3" xfId="15715" xr:uid="{00000000-0005-0000-0000-00003D590000}"/>
    <cellStyle name="메모 5 8" xfId="15716" xr:uid="{00000000-0005-0000-0000-00003E590000}"/>
    <cellStyle name="메모 5 8 2" xfId="15717" xr:uid="{00000000-0005-0000-0000-00003F590000}"/>
    <cellStyle name="메모 5 8 3" xfId="15718" xr:uid="{00000000-0005-0000-0000-000040590000}"/>
    <cellStyle name="메모 5 9" xfId="15719" xr:uid="{00000000-0005-0000-0000-000041590000}"/>
    <cellStyle name="메모 5 9 2" xfId="15720" xr:uid="{00000000-0005-0000-0000-000042590000}"/>
    <cellStyle name="메모 5 9 3" xfId="15721" xr:uid="{00000000-0005-0000-0000-000043590000}"/>
    <cellStyle name="메모 50" xfId="15722" xr:uid="{00000000-0005-0000-0000-000044590000}"/>
    <cellStyle name="메모 50 10" xfId="15723" xr:uid="{00000000-0005-0000-0000-000045590000}"/>
    <cellStyle name="메모 50 10 2" xfId="15724" xr:uid="{00000000-0005-0000-0000-000046590000}"/>
    <cellStyle name="메모 50 10 3" xfId="15725" xr:uid="{00000000-0005-0000-0000-000047590000}"/>
    <cellStyle name="메모 50 11" xfId="15726" xr:uid="{00000000-0005-0000-0000-000048590000}"/>
    <cellStyle name="메모 50 11 2" xfId="15727" xr:uid="{00000000-0005-0000-0000-000049590000}"/>
    <cellStyle name="메모 50 11 3" xfId="15728" xr:uid="{00000000-0005-0000-0000-00004A590000}"/>
    <cellStyle name="메모 50 12" xfId="15729" xr:uid="{00000000-0005-0000-0000-00004B590000}"/>
    <cellStyle name="메모 50 12 2" xfId="15730" xr:uid="{00000000-0005-0000-0000-00004C590000}"/>
    <cellStyle name="메모 50 12 3" xfId="15731" xr:uid="{00000000-0005-0000-0000-00004D590000}"/>
    <cellStyle name="메모 50 13" xfId="15732" xr:uid="{00000000-0005-0000-0000-00004E590000}"/>
    <cellStyle name="메모 50 13 2" xfId="15733" xr:uid="{00000000-0005-0000-0000-00004F590000}"/>
    <cellStyle name="메모 50 13 3" xfId="15734" xr:uid="{00000000-0005-0000-0000-000050590000}"/>
    <cellStyle name="메모 50 14" xfId="15735" xr:uid="{00000000-0005-0000-0000-000051590000}"/>
    <cellStyle name="메모 50 14 2" xfId="15736" xr:uid="{00000000-0005-0000-0000-000052590000}"/>
    <cellStyle name="메모 50 14 3" xfId="15737" xr:uid="{00000000-0005-0000-0000-000053590000}"/>
    <cellStyle name="메모 50 15" xfId="15738" xr:uid="{00000000-0005-0000-0000-000054590000}"/>
    <cellStyle name="메모 50 15 2" xfId="15739" xr:uid="{00000000-0005-0000-0000-000055590000}"/>
    <cellStyle name="메모 50 15 3" xfId="15740" xr:uid="{00000000-0005-0000-0000-000056590000}"/>
    <cellStyle name="메모 50 16" xfId="15741" xr:uid="{00000000-0005-0000-0000-000057590000}"/>
    <cellStyle name="메모 50 16 2" xfId="15742" xr:uid="{00000000-0005-0000-0000-000058590000}"/>
    <cellStyle name="메모 50 16 3" xfId="15743" xr:uid="{00000000-0005-0000-0000-000059590000}"/>
    <cellStyle name="메모 50 17" xfId="15744" xr:uid="{00000000-0005-0000-0000-00005A590000}"/>
    <cellStyle name="메모 50 17 2" xfId="15745" xr:uid="{00000000-0005-0000-0000-00005B590000}"/>
    <cellStyle name="메모 50 17 3" xfId="15746" xr:uid="{00000000-0005-0000-0000-00005C590000}"/>
    <cellStyle name="메모 50 2" xfId="15747" xr:uid="{00000000-0005-0000-0000-00005D590000}"/>
    <cellStyle name="메모 50 2 2" xfId="15748" xr:uid="{00000000-0005-0000-0000-00005E590000}"/>
    <cellStyle name="메모 50 2 3" xfId="15749" xr:uid="{00000000-0005-0000-0000-00005F590000}"/>
    <cellStyle name="메모 50 3" xfId="15750" xr:uid="{00000000-0005-0000-0000-000060590000}"/>
    <cellStyle name="메모 50 3 2" xfId="15751" xr:uid="{00000000-0005-0000-0000-000061590000}"/>
    <cellStyle name="메모 50 3 3" xfId="15752" xr:uid="{00000000-0005-0000-0000-000062590000}"/>
    <cellStyle name="메모 50 4" xfId="15753" xr:uid="{00000000-0005-0000-0000-000063590000}"/>
    <cellStyle name="메모 50 4 2" xfId="15754" xr:uid="{00000000-0005-0000-0000-000064590000}"/>
    <cellStyle name="메모 50 4 3" xfId="15755" xr:uid="{00000000-0005-0000-0000-000065590000}"/>
    <cellStyle name="메모 50 5" xfId="15756" xr:uid="{00000000-0005-0000-0000-000066590000}"/>
    <cellStyle name="메모 50 5 2" xfId="15757" xr:uid="{00000000-0005-0000-0000-000067590000}"/>
    <cellStyle name="메모 50 5 3" xfId="15758" xr:uid="{00000000-0005-0000-0000-000068590000}"/>
    <cellStyle name="메모 50 6" xfId="15759" xr:uid="{00000000-0005-0000-0000-000069590000}"/>
    <cellStyle name="메모 50 6 2" xfId="15760" xr:uid="{00000000-0005-0000-0000-00006A590000}"/>
    <cellStyle name="메모 50 6 3" xfId="15761" xr:uid="{00000000-0005-0000-0000-00006B590000}"/>
    <cellStyle name="메모 50 7" xfId="15762" xr:uid="{00000000-0005-0000-0000-00006C590000}"/>
    <cellStyle name="메모 50 7 2" xfId="15763" xr:uid="{00000000-0005-0000-0000-00006D590000}"/>
    <cellStyle name="메모 50 7 3" xfId="15764" xr:uid="{00000000-0005-0000-0000-00006E590000}"/>
    <cellStyle name="메모 50 8" xfId="15765" xr:uid="{00000000-0005-0000-0000-00006F590000}"/>
    <cellStyle name="메모 50 8 2" xfId="15766" xr:uid="{00000000-0005-0000-0000-000070590000}"/>
    <cellStyle name="메모 50 8 3" xfId="15767" xr:uid="{00000000-0005-0000-0000-000071590000}"/>
    <cellStyle name="메모 50 9" xfId="15768" xr:uid="{00000000-0005-0000-0000-000072590000}"/>
    <cellStyle name="메모 50 9 2" xfId="15769" xr:uid="{00000000-0005-0000-0000-000073590000}"/>
    <cellStyle name="메모 50 9 3" xfId="15770" xr:uid="{00000000-0005-0000-0000-000074590000}"/>
    <cellStyle name="메모 51" xfId="15771" xr:uid="{00000000-0005-0000-0000-000075590000}"/>
    <cellStyle name="메모 51 10" xfId="15772" xr:uid="{00000000-0005-0000-0000-000076590000}"/>
    <cellStyle name="메모 51 10 2" xfId="15773" xr:uid="{00000000-0005-0000-0000-000077590000}"/>
    <cellStyle name="메모 51 10 3" xfId="15774" xr:uid="{00000000-0005-0000-0000-000078590000}"/>
    <cellStyle name="메모 51 11" xfId="15775" xr:uid="{00000000-0005-0000-0000-000079590000}"/>
    <cellStyle name="메모 51 11 2" xfId="15776" xr:uid="{00000000-0005-0000-0000-00007A590000}"/>
    <cellStyle name="메모 51 11 3" xfId="15777" xr:uid="{00000000-0005-0000-0000-00007B590000}"/>
    <cellStyle name="메모 51 12" xfId="15778" xr:uid="{00000000-0005-0000-0000-00007C590000}"/>
    <cellStyle name="메모 51 12 2" xfId="15779" xr:uid="{00000000-0005-0000-0000-00007D590000}"/>
    <cellStyle name="메모 51 12 3" xfId="15780" xr:uid="{00000000-0005-0000-0000-00007E590000}"/>
    <cellStyle name="메모 51 13" xfId="15781" xr:uid="{00000000-0005-0000-0000-00007F590000}"/>
    <cellStyle name="메모 51 13 2" xfId="15782" xr:uid="{00000000-0005-0000-0000-000080590000}"/>
    <cellStyle name="메모 51 13 3" xfId="15783" xr:uid="{00000000-0005-0000-0000-000081590000}"/>
    <cellStyle name="메모 51 14" xfId="15784" xr:uid="{00000000-0005-0000-0000-000082590000}"/>
    <cellStyle name="메모 51 14 2" xfId="15785" xr:uid="{00000000-0005-0000-0000-000083590000}"/>
    <cellStyle name="메모 51 14 3" xfId="15786" xr:uid="{00000000-0005-0000-0000-000084590000}"/>
    <cellStyle name="메모 51 15" xfId="15787" xr:uid="{00000000-0005-0000-0000-000085590000}"/>
    <cellStyle name="메모 51 15 2" xfId="15788" xr:uid="{00000000-0005-0000-0000-000086590000}"/>
    <cellStyle name="메모 51 15 3" xfId="15789" xr:uid="{00000000-0005-0000-0000-000087590000}"/>
    <cellStyle name="메모 51 16" xfId="15790" xr:uid="{00000000-0005-0000-0000-000088590000}"/>
    <cellStyle name="메모 51 16 2" xfId="15791" xr:uid="{00000000-0005-0000-0000-000089590000}"/>
    <cellStyle name="메모 51 16 3" xfId="15792" xr:uid="{00000000-0005-0000-0000-00008A590000}"/>
    <cellStyle name="메모 51 17" xfId="15793" xr:uid="{00000000-0005-0000-0000-00008B590000}"/>
    <cellStyle name="메모 51 17 2" xfId="15794" xr:uid="{00000000-0005-0000-0000-00008C590000}"/>
    <cellStyle name="메모 51 17 3" xfId="15795" xr:uid="{00000000-0005-0000-0000-00008D590000}"/>
    <cellStyle name="메모 51 2" xfId="15796" xr:uid="{00000000-0005-0000-0000-00008E590000}"/>
    <cellStyle name="메모 51 2 2" xfId="15797" xr:uid="{00000000-0005-0000-0000-00008F590000}"/>
    <cellStyle name="메모 51 2 3" xfId="15798" xr:uid="{00000000-0005-0000-0000-000090590000}"/>
    <cellStyle name="메모 51 3" xfId="15799" xr:uid="{00000000-0005-0000-0000-000091590000}"/>
    <cellStyle name="메모 51 3 2" xfId="15800" xr:uid="{00000000-0005-0000-0000-000092590000}"/>
    <cellStyle name="메모 51 3 3" xfId="15801" xr:uid="{00000000-0005-0000-0000-000093590000}"/>
    <cellStyle name="메모 51 4" xfId="15802" xr:uid="{00000000-0005-0000-0000-000094590000}"/>
    <cellStyle name="메모 51 4 2" xfId="15803" xr:uid="{00000000-0005-0000-0000-000095590000}"/>
    <cellStyle name="메모 51 4 3" xfId="15804" xr:uid="{00000000-0005-0000-0000-000096590000}"/>
    <cellStyle name="메모 51 5" xfId="15805" xr:uid="{00000000-0005-0000-0000-000097590000}"/>
    <cellStyle name="메모 51 5 2" xfId="15806" xr:uid="{00000000-0005-0000-0000-000098590000}"/>
    <cellStyle name="메모 51 5 3" xfId="15807" xr:uid="{00000000-0005-0000-0000-000099590000}"/>
    <cellStyle name="메모 51 6" xfId="15808" xr:uid="{00000000-0005-0000-0000-00009A590000}"/>
    <cellStyle name="메모 51 6 2" xfId="15809" xr:uid="{00000000-0005-0000-0000-00009B590000}"/>
    <cellStyle name="메모 51 6 3" xfId="15810" xr:uid="{00000000-0005-0000-0000-00009C590000}"/>
    <cellStyle name="메모 51 7" xfId="15811" xr:uid="{00000000-0005-0000-0000-00009D590000}"/>
    <cellStyle name="메모 51 7 2" xfId="15812" xr:uid="{00000000-0005-0000-0000-00009E590000}"/>
    <cellStyle name="메모 51 7 3" xfId="15813" xr:uid="{00000000-0005-0000-0000-00009F590000}"/>
    <cellStyle name="메모 51 8" xfId="15814" xr:uid="{00000000-0005-0000-0000-0000A0590000}"/>
    <cellStyle name="메모 51 8 2" xfId="15815" xr:uid="{00000000-0005-0000-0000-0000A1590000}"/>
    <cellStyle name="메모 51 8 3" xfId="15816" xr:uid="{00000000-0005-0000-0000-0000A2590000}"/>
    <cellStyle name="메모 51 9" xfId="15817" xr:uid="{00000000-0005-0000-0000-0000A3590000}"/>
    <cellStyle name="메모 51 9 2" xfId="15818" xr:uid="{00000000-0005-0000-0000-0000A4590000}"/>
    <cellStyle name="메모 51 9 3" xfId="15819" xr:uid="{00000000-0005-0000-0000-0000A5590000}"/>
    <cellStyle name="메모 52" xfId="15820" xr:uid="{00000000-0005-0000-0000-0000A6590000}"/>
    <cellStyle name="메모 52 10" xfId="15821" xr:uid="{00000000-0005-0000-0000-0000A7590000}"/>
    <cellStyle name="메모 52 10 2" xfId="15822" xr:uid="{00000000-0005-0000-0000-0000A8590000}"/>
    <cellStyle name="메모 52 10 3" xfId="15823" xr:uid="{00000000-0005-0000-0000-0000A9590000}"/>
    <cellStyle name="메모 52 11" xfId="15824" xr:uid="{00000000-0005-0000-0000-0000AA590000}"/>
    <cellStyle name="메모 52 11 2" xfId="15825" xr:uid="{00000000-0005-0000-0000-0000AB590000}"/>
    <cellStyle name="메모 52 11 3" xfId="15826" xr:uid="{00000000-0005-0000-0000-0000AC590000}"/>
    <cellStyle name="메모 52 12" xfId="15827" xr:uid="{00000000-0005-0000-0000-0000AD590000}"/>
    <cellStyle name="메모 52 12 2" xfId="15828" xr:uid="{00000000-0005-0000-0000-0000AE590000}"/>
    <cellStyle name="메모 52 12 3" xfId="15829" xr:uid="{00000000-0005-0000-0000-0000AF590000}"/>
    <cellStyle name="메모 52 13" xfId="15830" xr:uid="{00000000-0005-0000-0000-0000B0590000}"/>
    <cellStyle name="메모 52 13 2" xfId="15831" xr:uid="{00000000-0005-0000-0000-0000B1590000}"/>
    <cellStyle name="메모 52 13 3" xfId="15832" xr:uid="{00000000-0005-0000-0000-0000B2590000}"/>
    <cellStyle name="메모 52 14" xfId="15833" xr:uid="{00000000-0005-0000-0000-0000B3590000}"/>
    <cellStyle name="메모 52 14 2" xfId="15834" xr:uid="{00000000-0005-0000-0000-0000B4590000}"/>
    <cellStyle name="메모 52 14 3" xfId="15835" xr:uid="{00000000-0005-0000-0000-0000B5590000}"/>
    <cellStyle name="메모 52 15" xfId="15836" xr:uid="{00000000-0005-0000-0000-0000B6590000}"/>
    <cellStyle name="메모 52 15 2" xfId="15837" xr:uid="{00000000-0005-0000-0000-0000B7590000}"/>
    <cellStyle name="메모 52 15 3" xfId="15838" xr:uid="{00000000-0005-0000-0000-0000B8590000}"/>
    <cellStyle name="메모 52 16" xfId="15839" xr:uid="{00000000-0005-0000-0000-0000B9590000}"/>
    <cellStyle name="메모 52 16 2" xfId="15840" xr:uid="{00000000-0005-0000-0000-0000BA590000}"/>
    <cellStyle name="메모 52 16 3" xfId="15841" xr:uid="{00000000-0005-0000-0000-0000BB590000}"/>
    <cellStyle name="메모 52 17" xfId="15842" xr:uid="{00000000-0005-0000-0000-0000BC590000}"/>
    <cellStyle name="메모 52 17 2" xfId="15843" xr:uid="{00000000-0005-0000-0000-0000BD590000}"/>
    <cellStyle name="메모 52 17 3" xfId="15844" xr:uid="{00000000-0005-0000-0000-0000BE590000}"/>
    <cellStyle name="메모 52 2" xfId="15845" xr:uid="{00000000-0005-0000-0000-0000BF590000}"/>
    <cellStyle name="메모 52 2 2" xfId="15846" xr:uid="{00000000-0005-0000-0000-0000C0590000}"/>
    <cellStyle name="메모 52 2 3" xfId="15847" xr:uid="{00000000-0005-0000-0000-0000C1590000}"/>
    <cellStyle name="메모 52 3" xfId="15848" xr:uid="{00000000-0005-0000-0000-0000C2590000}"/>
    <cellStyle name="메모 52 3 2" xfId="15849" xr:uid="{00000000-0005-0000-0000-0000C3590000}"/>
    <cellStyle name="메모 52 3 3" xfId="15850" xr:uid="{00000000-0005-0000-0000-0000C4590000}"/>
    <cellStyle name="메모 52 4" xfId="15851" xr:uid="{00000000-0005-0000-0000-0000C5590000}"/>
    <cellStyle name="메모 52 4 2" xfId="15852" xr:uid="{00000000-0005-0000-0000-0000C6590000}"/>
    <cellStyle name="메모 52 4 3" xfId="15853" xr:uid="{00000000-0005-0000-0000-0000C7590000}"/>
    <cellStyle name="메모 52 5" xfId="15854" xr:uid="{00000000-0005-0000-0000-0000C8590000}"/>
    <cellStyle name="메모 52 5 2" xfId="15855" xr:uid="{00000000-0005-0000-0000-0000C9590000}"/>
    <cellStyle name="메모 52 5 3" xfId="15856" xr:uid="{00000000-0005-0000-0000-0000CA590000}"/>
    <cellStyle name="메모 52 6" xfId="15857" xr:uid="{00000000-0005-0000-0000-0000CB590000}"/>
    <cellStyle name="메모 52 6 2" xfId="15858" xr:uid="{00000000-0005-0000-0000-0000CC590000}"/>
    <cellStyle name="메모 52 6 3" xfId="15859" xr:uid="{00000000-0005-0000-0000-0000CD590000}"/>
    <cellStyle name="메모 52 7" xfId="15860" xr:uid="{00000000-0005-0000-0000-0000CE590000}"/>
    <cellStyle name="메모 52 7 2" xfId="15861" xr:uid="{00000000-0005-0000-0000-0000CF590000}"/>
    <cellStyle name="메모 52 7 3" xfId="15862" xr:uid="{00000000-0005-0000-0000-0000D0590000}"/>
    <cellStyle name="메모 52 8" xfId="15863" xr:uid="{00000000-0005-0000-0000-0000D1590000}"/>
    <cellStyle name="메모 52 8 2" xfId="15864" xr:uid="{00000000-0005-0000-0000-0000D2590000}"/>
    <cellStyle name="메모 52 8 3" xfId="15865" xr:uid="{00000000-0005-0000-0000-0000D3590000}"/>
    <cellStyle name="메모 52 9" xfId="15866" xr:uid="{00000000-0005-0000-0000-0000D4590000}"/>
    <cellStyle name="메모 52 9 2" xfId="15867" xr:uid="{00000000-0005-0000-0000-0000D5590000}"/>
    <cellStyle name="메모 52 9 3" xfId="15868" xr:uid="{00000000-0005-0000-0000-0000D6590000}"/>
    <cellStyle name="메모 53" xfId="15869" xr:uid="{00000000-0005-0000-0000-0000D7590000}"/>
    <cellStyle name="메모 53 10" xfId="15870" xr:uid="{00000000-0005-0000-0000-0000D8590000}"/>
    <cellStyle name="메모 53 10 2" xfId="15871" xr:uid="{00000000-0005-0000-0000-0000D9590000}"/>
    <cellStyle name="메모 53 10 3" xfId="15872" xr:uid="{00000000-0005-0000-0000-0000DA590000}"/>
    <cellStyle name="메모 53 11" xfId="15873" xr:uid="{00000000-0005-0000-0000-0000DB590000}"/>
    <cellStyle name="메모 53 11 2" xfId="15874" xr:uid="{00000000-0005-0000-0000-0000DC590000}"/>
    <cellStyle name="메모 53 11 3" xfId="15875" xr:uid="{00000000-0005-0000-0000-0000DD590000}"/>
    <cellStyle name="메모 53 12" xfId="15876" xr:uid="{00000000-0005-0000-0000-0000DE590000}"/>
    <cellStyle name="메모 53 12 2" xfId="15877" xr:uid="{00000000-0005-0000-0000-0000DF590000}"/>
    <cellStyle name="메모 53 12 3" xfId="15878" xr:uid="{00000000-0005-0000-0000-0000E0590000}"/>
    <cellStyle name="메모 53 13" xfId="15879" xr:uid="{00000000-0005-0000-0000-0000E1590000}"/>
    <cellStyle name="메모 53 13 2" xfId="15880" xr:uid="{00000000-0005-0000-0000-0000E2590000}"/>
    <cellStyle name="메모 53 13 3" xfId="15881" xr:uid="{00000000-0005-0000-0000-0000E3590000}"/>
    <cellStyle name="메모 53 14" xfId="15882" xr:uid="{00000000-0005-0000-0000-0000E4590000}"/>
    <cellStyle name="메모 53 14 2" xfId="15883" xr:uid="{00000000-0005-0000-0000-0000E5590000}"/>
    <cellStyle name="메모 53 14 3" xfId="15884" xr:uid="{00000000-0005-0000-0000-0000E6590000}"/>
    <cellStyle name="메모 53 15" xfId="15885" xr:uid="{00000000-0005-0000-0000-0000E7590000}"/>
    <cellStyle name="메모 53 15 2" xfId="15886" xr:uid="{00000000-0005-0000-0000-0000E8590000}"/>
    <cellStyle name="메모 53 15 3" xfId="15887" xr:uid="{00000000-0005-0000-0000-0000E9590000}"/>
    <cellStyle name="메모 53 16" xfId="15888" xr:uid="{00000000-0005-0000-0000-0000EA590000}"/>
    <cellStyle name="메모 53 16 2" xfId="15889" xr:uid="{00000000-0005-0000-0000-0000EB590000}"/>
    <cellStyle name="메모 53 16 3" xfId="15890" xr:uid="{00000000-0005-0000-0000-0000EC590000}"/>
    <cellStyle name="메모 53 17" xfId="15891" xr:uid="{00000000-0005-0000-0000-0000ED590000}"/>
    <cellStyle name="메모 53 17 2" xfId="15892" xr:uid="{00000000-0005-0000-0000-0000EE590000}"/>
    <cellStyle name="메모 53 17 3" xfId="15893" xr:uid="{00000000-0005-0000-0000-0000EF590000}"/>
    <cellStyle name="메모 53 2" xfId="15894" xr:uid="{00000000-0005-0000-0000-0000F0590000}"/>
    <cellStyle name="메모 53 2 2" xfId="15895" xr:uid="{00000000-0005-0000-0000-0000F1590000}"/>
    <cellStyle name="메모 53 2 3" xfId="15896" xr:uid="{00000000-0005-0000-0000-0000F2590000}"/>
    <cellStyle name="메모 53 3" xfId="15897" xr:uid="{00000000-0005-0000-0000-0000F3590000}"/>
    <cellStyle name="메모 53 3 2" xfId="15898" xr:uid="{00000000-0005-0000-0000-0000F4590000}"/>
    <cellStyle name="메모 53 3 3" xfId="15899" xr:uid="{00000000-0005-0000-0000-0000F5590000}"/>
    <cellStyle name="메모 53 4" xfId="15900" xr:uid="{00000000-0005-0000-0000-0000F6590000}"/>
    <cellStyle name="메모 53 4 2" xfId="15901" xr:uid="{00000000-0005-0000-0000-0000F7590000}"/>
    <cellStyle name="메모 53 4 3" xfId="15902" xr:uid="{00000000-0005-0000-0000-0000F8590000}"/>
    <cellStyle name="메모 53 5" xfId="15903" xr:uid="{00000000-0005-0000-0000-0000F9590000}"/>
    <cellStyle name="메모 53 5 2" xfId="15904" xr:uid="{00000000-0005-0000-0000-0000FA590000}"/>
    <cellStyle name="메모 53 5 3" xfId="15905" xr:uid="{00000000-0005-0000-0000-0000FB590000}"/>
    <cellStyle name="메모 53 6" xfId="15906" xr:uid="{00000000-0005-0000-0000-0000FC590000}"/>
    <cellStyle name="메모 53 6 2" xfId="15907" xr:uid="{00000000-0005-0000-0000-0000FD590000}"/>
    <cellStyle name="메모 53 6 3" xfId="15908" xr:uid="{00000000-0005-0000-0000-0000FE590000}"/>
    <cellStyle name="메모 53 7" xfId="15909" xr:uid="{00000000-0005-0000-0000-0000FF590000}"/>
    <cellStyle name="메모 53 7 2" xfId="15910" xr:uid="{00000000-0005-0000-0000-0000005A0000}"/>
    <cellStyle name="메모 53 7 3" xfId="15911" xr:uid="{00000000-0005-0000-0000-0000015A0000}"/>
    <cellStyle name="메모 53 8" xfId="15912" xr:uid="{00000000-0005-0000-0000-0000025A0000}"/>
    <cellStyle name="메모 53 8 2" xfId="15913" xr:uid="{00000000-0005-0000-0000-0000035A0000}"/>
    <cellStyle name="메모 53 8 3" xfId="15914" xr:uid="{00000000-0005-0000-0000-0000045A0000}"/>
    <cellStyle name="메모 53 9" xfId="15915" xr:uid="{00000000-0005-0000-0000-0000055A0000}"/>
    <cellStyle name="메모 53 9 2" xfId="15916" xr:uid="{00000000-0005-0000-0000-0000065A0000}"/>
    <cellStyle name="메모 53 9 3" xfId="15917" xr:uid="{00000000-0005-0000-0000-0000075A0000}"/>
    <cellStyle name="메모 54" xfId="15918" xr:uid="{00000000-0005-0000-0000-0000085A0000}"/>
    <cellStyle name="메모 54 10" xfId="15919" xr:uid="{00000000-0005-0000-0000-0000095A0000}"/>
    <cellStyle name="메모 54 10 2" xfId="15920" xr:uid="{00000000-0005-0000-0000-00000A5A0000}"/>
    <cellStyle name="메모 54 10 3" xfId="15921" xr:uid="{00000000-0005-0000-0000-00000B5A0000}"/>
    <cellStyle name="메모 54 11" xfId="15922" xr:uid="{00000000-0005-0000-0000-00000C5A0000}"/>
    <cellStyle name="메모 54 11 2" xfId="15923" xr:uid="{00000000-0005-0000-0000-00000D5A0000}"/>
    <cellStyle name="메모 54 11 3" xfId="15924" xr:uid="{00000000-0005-0000-0000-00000E5A0000}"/>
    <cellStyle name="메모 54 12" xfId="15925" xr:uid="{00000000-0005-0000-0000-00000F5A0000}"/>
    <cellStyle name="메모 54 12 2" xfId="15926" xr:uid="{00000000-0005-0000-0000-0000105A0000}"/>
    <cellStyle name="메모 54 12 3" xfId="15927" xr:uid="{00000000-0005-0000-0000-0000115A0000}"/>
    <cellStyle name="메모 54 13" xfId="15928" xr:uid="{00000000-0005-0000-0000-0000125A0000}"/>
    <cellStyle name="메모 54 13 2" xfId="15929" xr:uid="{00000000-0005-0000-0000-0000135A0000}"/>
    <cellStyle name="메모 54 13 3" xfId="15930" xr:uid="{00000000-0005-0000-0000-0000145A0000}"/>
    <cellStyle name="메모 54 14" xfId="15931" xr:uid="{00000000-0005-0000-0000-0000155A0000}"/>
    <cellStyle name="메모 54 14 2" xfId="15932" xr:uid="{00000000-0005-0000-0000-0000165A0000}"/>
    <cellStyle name="메모 54 14 3" xfId="15933" xr:uid="{00000000-0005-0000-0000-0000175A0000}"/>
    <cellStyle name="메모 54 15" xfId="15934" xr:uid="{00000000-0005-0000-0000-0000185A0000}"/>
    <cellStyle name="메모 54 15 2" xfId="15935" xr:uid="{00000000-0005-0000-0000-0000195A0000}"/>
    <cellStyle name="메모 54 15 3" xfId="15936" xr:uid="{00000000-0005-0000-0000-00001A5A0000}"/>
    <cellStyle name="메모 54 16" xfId="15937" xr:uid="{00000000-0005-0000-0000-00001B5A0000}"/>
    <cellStyle name="메모 54 16 2" xfId="15938" xr:uid="{00000000-0005-0000-0000-00001C5A0000}"/>
    <cellStyle name="메모 54 16 3" xfId="15939" xr:uid="{00000000-0005-0000-0000-00001D5A0000}"/>
    <cellStyle name="메모 54 17" xfId="15940" xr:uid="{00000000-0005-0000-0000-00001E5A0000}"/>
    <cellStyle name="메모 54 17 2" xfId="15941" xr:uid="{00000000-0005-0000-0000-00001F5A0000}"/>
    <cellStyle name="메모 54 17 3" xfId="15942" xr:uid="{00000000-0005-0000-0000-0000205A0000}"/>
    <cellStyle name="메모 54 2" xfId="15943" xr:uid="{00000000-0005-0000-0000-0000215A0000}"/>
    <cellStyle name="메모 54 2 2" xfId="15944" xr:uid="{00000000-0005-0000-0000-0000225A0000}"/>
    <cellStyle name="메모 54 2 3" xfId="15945" xr:uid="{00000000-0005-0000-0000-0000235A0000}"/>
    <cellStyle name="메모 54 3" xfId="15946" xr:uid="{00000000-0005-0000-0000-0000245A0000}"/>
    <cellStyle name="메모 54 3 2" xfId="15947" xr:uid="{00000000-0005-0000-0000-0000255A0000}"/>
    <cellStyle name="메모 54 3 3" xfId="15948" xr:uid="{00000000-0005-0000-0000-0000265A0000}"/>
    <cellStyle name="메모 54 4" xfId="15949" xr:uid="{00000000-0005-0000-0000-0000275A0000}"/>
    <cellStyle name="메모 54 4 2" xfId="15950" xr:uid="{00000000-0005-0000-0000-0000285A0000}"/>
    <cellStyle name="메모 54 4 3" xfId="15951" xr:uid="{00000000-0005-0000-0000-0000295A0000}"/>
    <cellStyle name="메모 54 5" xfId="15952" xr:uid="{00000000-0005-0000-0000-00002A5A0000}"/>
    <cellStyle name="메모 54 5 2" xfId="15953" xr:uid="{00000000-0005-0000-0000-00002B5A0000}"/>
    <cellStyle name="메모 54 5 3" xfId="15954" xr:uid="{00000000-0005-0000-0000-00002C5A0000}"/>
    <cellStyle name="메모 54 6" xfId="15955" xr:uid="{00000000-0005-0000-0000-00002D5A0000}"/>
    <cellStyle name="메모 54 6 2" xfId="15956" xr:uid="{00000000-0005-0000-0000-00002E5A0000}"/>
    <cellStyle name="메모 54 6 3" xfId="15957" xr:uid="{00000000-0005-0000-0000-00002F5A0000}"/>
    <cellStyle name="메모 54 7" xfId="15958" xr:uid="{00000000-0005-0000-0000-0000305A0000}"/>
    <cellStyle name="메모 54 7 2" xfId="15959" xr:uid="{00000000-0005-0000-0000-0000315A0000}"/>
    <cellStyle name="메모 54 7 3" xfId="15960" xr:uid="{00000000-0005-0000-0000-0000325A0000}"/>
    <cellStyle name="메모 54 8" xfId="15961" xr:uid="{00000000-0005-0000-0000-0000335A0000}"/>
    <cellStyle name="메모 54 8 2" xfId="15962" xr:uid="{00000000-0005-0000-0000-0000345A0000}"/>
    <cellStyle name="메모 54 8 3" xfId="15963" xr:uid="{00000000-0005-0000-0000-0000355A0000}"/>
    <cellStyle name="메모 54 9" xfId="15964" xr:uid="{00000000-0005-0000-0000-0000365A0000}"/>
    <cellStyle name="메모 54 9 2" xfId="15965" xr:uid="{00000000-0005-0000-0000-0000375A0000}"/>
    <cellStyle name="메모 54 9 3" xfId="15966" xr:uid="{00000000-0005-0000-0000-0000385A0000}"/>
    <cellStyle name="메모 55" xfId="15967" xr:uid="{00000000-0005-0000-0000-0000395A0000}"/>
    <cellStyle name="메모 55 10" xfId="15968" xr:uid="{00000000-0005-0000-0000-00003A5A0000}"/>
    <cellStyle name="메모 55 10 2" xfId="15969" xr:uid="{00000000-0005-0000-0000-00003B5A0000}"/>
    <cellStyle name="메모 55 10 3" xfId="15970" xr:uid="{00000000-0005-0000-0000-00003C5A0000}"/>
    <cellStyle name="메모 55 11" xfId="15971" xr:uid="{00000000-0005-0000-0000-00003D5A0000}"/>
    <cellStyle name="메모 55 11 2" xfId="15972" xr:uid="{00000000-0005-0000-0000-00003E5A0000}"/>
    <cellStyle name="메모 55 11 3" xfId="15973" xr:uid="{00000000-0005-0000-0000-00003F5A0000}"/>
    <cellStyle name="메모 55 12" xfId="15974" xr:uid="{00000000-0005-0000-0000-0000405A0000}"/>
    <cellStyle name="메모 55 12 2" xfId="15975" xr:uid="{00000000-0005-0000-0000-0000415A0000}"/>
    <cellStyle name="메모 55 12 3" xfId="15976" xr:uid="{00000000-0005-0000-0000-0000425A0000}"/>
    <cellStyle name="메모 55 13" xfId="15977" xr:uid="{00000000-0005-0000-0000-0000435A0000}"/>
    <cellStyle name="메모 55 13 2" xfId="15978" xr:uid="{00000000-0005-0000-0000-0000445A0000}"/>
    <cellStyle name="메모 55 13 3" xfId="15979" xr:uid="{00000000-0005-0000-0000-0000455A0000}"/>
    <cellStyle name="메모 55 14" xfId="15980" xr:uid="{00000000-0005-0000-0000-0000465A0000}"/>
    <cellStyle name="메모 55 14 2" xfId="15981" xr:uid="{00000000-0005-0000-0000-0000475A0000}"/>
    <cellStyle name="메모 55 14 3" xfId="15982" xr:uid="{00000000-0005-0000-0000-0000485A0000}"/>
    <cellStyle name="메모 55 15" xfId="15983" xr:uid="{00000000-0005-0000-0000-0000495A0000}"/>
    <cellStyle name="메모 55 15 2" xfId="15984" xr:uid="{00000000-0005-0000-0000-00004A5A0000}"/>
    <cellStyle name="메모 55 15 3" xfId="15985" xr:uid="{00000000-0005-0000-0000-00004B5A0000}"/>
    <cellStyle name="메모 55 16" xfId="15986" xr:uid="{00000000-0005-0000-0000-00004C5A0000}"/>
    <cellStyle name="메모 55 16 2" xfId="15987" xr:uid="{00000000-0005-0000-0000-00004D5A0000}"/>
    <cellStyle name="메모 55 16 3" xfId="15988" xr:uid="{00000000-0005-0000-0000-00004E5A0000}"/>
    <cellStyle name="메모 55 17" xfId="15989" xr:uid="{00000000-0005-0000-0000-00004F5A0000}"/>
    <cellStyle name="메모 55 17 2" xfId="15990" xr:uid="{00000000-0005-0000-0000-0000505A0000}"/>
    <cellStyle name="메모 55 17 3" xfId="15991" xr:uid="{00000000-0005-0000-0000-0000515A0000}"/>
    <cellStyle name="메모 55 2" xfId="15992" xr:uid="{00000000-0005-0000-0000-0000525A0000}"/>
    <cellStyle name="메모 55 2 2" xfId="15993" xr:uid="{00000000-0005-0000-0000-0000535A0000}"/>
    <cellStyle name="메모 55 2 3" xfId="15994" xr:uid="{00000000-0005-0000-0000-0000545A0000}"/>
    <cellStyle name="메모 55 3" xfId="15995" xr:uid="{00000000-0005-0000-0000-0000555A0000}"/>
    <cellStyle name="메모 55 3 2" xfId="15996" xr:uid="{00000000-0005-0000-0000-0000565A0000}"/>
    <cellStyle name="메모 55 3 3" xfId="15997" xr:uid="{00000000-0005-0000-0000-0000575A0000}"/>
    <cellStyle name="메모 55 4" xfId="15998" xr:uid="{00000000-0005-0000-0000-0000585A0000}"/>
    <cellStyle name="메모 55 4 2" xfId="15999" xr:uid="{00000000-0005-0000-0000-0000595A0000}"/>
    <cellStyle name="메모 55 4 3" xfId="16000" xr:uid="{00000000-0005-0000-0000-00005A5A0000}"/>
    <cellStyle name="메모 55 5" xfId="16001" xr:uid="{00000000-0005-0000-0000-00005B5A0000}"/>
    <cellStyle name="메모 55 5 2" xfId="16002" xr:uid="{00000000-0005-0000-0000-00005C5A0000}"/>
    <cellStyle name="메모 55 5 3" xfId="16003" xr:uid="{00000000-0005-0000-0000-00005D5A0000}"/>
    <cellStyle name="메모 55 6" xfId="16004" xr:uid="{00000000-0005-0000-0000-00005E5A0000}"/>
    <cellStyle name="메모 55 6 2" xfId="16005" xr:uid="{00000000-0005-0000-0000-00005F5A0000}"/>
    <cellStyle name="메모 55 6 3" xfId="16006" xr:uid="{00000000-0005-0000-0000-0000605A0000}"/>
    <cellStyle name="메모 55 7" xfId="16007" xr:uid="{00000000-0005-0000-0000-0000615A0000}"/>
    <cellStyle name="메모 55 7 2" xfId="16008" xr:uid="{00000000-0005-0000-0000-0000625A0000}"/>
    <cellStyle name="메모 55 7 3" xfId="16009" xr:uid="{00000000-0005-0000-0000-0000635A0000}"/>
    <cellStyle name="메모 55 8" xfId="16010" xr:uid="{00000000-0005-0000-0000-0000645A0000}"/>
    <cellStyle name="메모 55 8 2" xfId="16011" xr:uid="{00000000-0005-0000-0000-0000655A0000}"/>
    <cellStyle name="메모 55 8 3" xfId="16012" xr:uid="{00000000-0005-0000-0000-0000665A0000}"/>
    <cellStyle name="메모 55 9" xfId="16013" xr:uid="{00000000-0005-0000-0000-0000675A0000}"/>
    <cellStyle name="메모 55 9 2" xfId="16014" xr:uid="{00000000-0005-0000-0000-0000685A0000}"/>
    <cellStyle name="메모 55 9 3" xfId="16015" xr:uid="{00000000-0005-0000-0000-0000695A0000}"/>
    <cellStyle name="메모 56" xfId="16016" xr:uid="{00000000-0005-0000-0000-00006A5A0000}"/>
    <cellStyle name="메모 56 10" xfId="16017" xr:uid="{00000000-0005-0000-0000-00006B5A0000}"/>
    <cellStyle name="메모 56 10 2" xfId="16018" xr:uid="{00000000-0005-0000-0000-00006C5A0000}"/>
    <cellStyle name="메모 56 10 3" xfId="16019" xr:uid="{00000000-0005-0000-0000-00006D5A0000}"/>
    <cellStyle name="메모 56 11" xfId="16020" xr:uid="{00000000-0005-0000-0000-00006E5A0000}"/>
    <cellStyle name="메모 56 11 2" xfId="16021" xr:uid="{00000000-0005-0000-0000-00006F5A0000}"/>
    <cellStyle name="메모 56 11 3" xfId="16022" xr:uid="{00000000-0005-0000-0000-0000705A0000}"/>
    <cellStyle name="메모 56 12" xfId="16023" xr:uid="{00000000-0005-0000-0000-0000715A0000}"/>
    <cellStyle name="메모 56 12 2" xfId="16024" xr:uid="{00000000-0005-0000-0000-0000725A0000}"/>
    <cellStyle name="메모 56 12 3" xfId="16025" xr:uid="{00000000-0005-0000-0000-0000735A0000}"/>
    <cellStyle name="메모 56 13" xfId="16026" xr:uid="{00000000-0005-0000-0000-0000745A0000}"/>
    <cellStyle name="메모 56 13 2" xfId="16027" xr:uid="{00000000-0005-0000-0000-0000755A0000}"/>
    <cellStyle name="메모 56 13 3" xfId="16028" xr:uid="{00000000-0005-0000-0000-0000765A0000}"/>
    <cellStyle name="메모 56 14" xfId="16029" xr:uid="{00000000-0005-0000-0000-0000775A0000}"/>
    <cellStyle name="메모 56 14 2" xfId="16030" xr:uid="{00000000-0005-0000-0000-0000785A0000}"/>
    <cellStyle name="메모 56 14 3" xfId="16031" xr:uid="{00000000-0005-0000-0000-0000795A0000}"/>
    <cellStyle name="메모 56 15" xfId="16032" xr:uid="{00000000-0005-0000-0000-00007A5A0000}"/>
    <cellStyle name="메모 56 15 2" xfId="16033" xr:uid="{00000000-0005-0000-0000-00007B5A0000}"/>
    <cellStyle name="메모 56 15 3" xfId="16034" xr:uid="{00000000-0005-0000-0000-00007C5A0000}"/>
    <cellStyle name="메모 56 16" xfId="16035" xr:uid="{00000000-0005-0000-0000-00007D5A0000}"/>
    <cellStyle name="메모 56 16 2" xfId="16036" xr:uid="{00000000-0005-0000-0000-00007E5A0000}"/>
    <cellStyle name="메모 56 16 3" xfId="16037" xr:uid="{00000000-0005-0000-0000-00007F5A0000}"/>
    <cellStyle name="메모 56 17" xfId="16038" xr:uid="{00000000-0005-0000-0000-0000805A0000}"/>
    <cellStyle name="메모 56 17 2" xfId="16039" xr:uid="{00000000-0005-0000-0000-0000815A0000}"/>
    <cellStyle name="메모 56 17 3" xfId="16040" xr:uid="{00000000-0005-0000-0000-0000825A0000}"/>
    <cellStyle name="메모 56 2" xfId="16041" xr:uid="{00000000-0005-0000-0000-0000835A0000}"/>
    <cellStyle name="메모 56 2 2" xfId="16042" xr:uid="{00000000-0005-0000-0000-0000845A0000}"/>
    <cellStyle name="메모 56 2 3" xfId="16043" xr:uid="{00000000-0005-0000-0000-0000855A0000}"/>
    <cellStyle name="메모 56 3" xfId="16044" xr:uid="{00000000-0005-0000-0000-0000865A0000}"/>
    <cellStyle name="메모 56 3 2" xfId="16045" xr:uid="{00000000-0005-0000-0000-0000875A0000}"/>
    <cellStyle name="메모 56 3 3" xfId="16046" xr:uid="{00000000-0005-0000-0000-0000885A0000}"/>
    <cellStyle name="메모 56 4" xfId="16047" xr:uid="{00000000-0005-0000-0000-0000895A0000}"/>
    <cellStyle name="메모 56 4 2" xfId="16048" xr:uid="{00000000-0005-0000-0000-00008A5A0000}"/>
    <cellStyle name="메모 56 4 3" xfId="16049" xr:uid="{00000000-0005-0000-0000-00008B5A0000}"/>
    <cellStyle name="메모 56 5" xfId="16050" xr:uid="{00000000-0005-0000-0000-00008C5A0000}"/>
    <cellStyle name="메모 56 5 2" xfId="16051" xr:uid="{00000000-0005-0000-0000-00008D5A0000}"/>
    <cellStyle name="메모 56 5 3" xfId="16052" xr:uid="{00000000-0005-0000-0000-00008E5A0000}"/>
    <cellStyle name="메모 56 6" xfId="16053" xr:uid="{00000000-0005-0000-0000-00008F5A0000}"/>
    <cellStyle name="메모 56 6 2" xfId="16054" xr:uid="{00000000-0005-0000-0000-0000905A0000}"/>
    <cellStyle name="메모 56 6 3" xfId="16055" xr:uid="{00000000-0005-0000-0000-0000915A0000}"/>
    <cellStyle name="메모 56 7" xfId="16056" xr:uid="{00000000-0005-0000-0000-0000925A0000}"/>
    <cellStyle name="메모 56 7 2" xfId="16057" xr:uid="{00000000-0005-0000-0000-0000935A0000}"/>
    <cellStyle name="메모 56 7 3" xfId="16058" xr:uid="{00000000-0005-0000-0000-0000945A0000}"/>
    <cellStyle name="메모 56 8" xfId="16059" xr:uid="{00000000-0005-0000-0000-0000955A0000}"/>
    <cellStyle name="메모 56 8 2" xfId="16060" xr:uid="{00000000-0005-0000-0000-0000965A0000}"/>
    <cellStyle name="메모 56 8 3" xfId="16061" xr:uid="{00000000-0005-0000-0000-0000975A0000}"/>
    <cellStyle name="메모 56 9" xfId="16062" xr:uid="{00000000-0005-0000-0000-0000985A0000}"/>
    <cellStyle name="메모 56 9 2" xfId="16063" xr:uid="{00000000-0005-0000-0000-0000995A0000}"/>
    <cellStyle name="메모 56 9 3" xfId="16064" xr:uid="{00000000-0005-0000-0000-00009A5A0000}"/>
    <cellStyle name="메모 57" xfId="16065" xr:uid="{00000000-0005-0000-0000-00009B5A0000}"/>
    <cellStyle name="메모 57 10" xfId="16066" xr:uid="{00000000-0005-0000-0000-00009C5A0000}"/>
    <cellStyle name="메모 57 10 2" xfId="16067" xr:uid="{00000000-0005-0000-0000-00009D5A0000}"/>
    <cellStyle name="메모 57 10 3" xfId="16068" xr:uid="{00000000-0005-0000-0000-00009E5A0000}"/>
    <cellStyle name="메모 57 11" xfId="16069" xr:uid="{00000000-0005-0000-0000-00009F5A0000}"/>
    <cellStyle name="메모 57 11 2" xfId="16070" xr:uid="{00000000-0005-0000-0000-0000A05A0000}"/>
    <cellStyle name="메모 57 11 3" xfId="16071" xr:uid="{00000000-0005-0000-0000-0000A15A0000}"/>
    <cellStyle name="메모 57 12" xfId="16072" xr:uid="{00000000-0005-0000-0000-0000A25A0000}"/>
    <cellStyle name="메모 57 12 2" xfId="16073" xr:uid="{00000000-0005-0000-0000-0000A35A0000}"/>
    <cellStyle name="메모 57 12 3" xfId="16074" xr:uid="{00000000-0005-0000-0000-0000A45A0000}"/>
    <cellStyle name="메모 57 13" xfId="16075" xr:uid="{00000000-0005-0000-0000-0000A55A0000}"/>
    <cellStyle name="메모 57 13 2" xfId="16076" xr:uid="{00000000-0005-0000-0000-0000A65A0000}"/>
    <cellStyle name="메모 57 13 3" xfId="16077" xr:uid="{00000000-0005-0000-0000-0000A75A0000}"/>
    <cellStyle name="메모 57 14" xfId="16078" xr:uid="{00000000-0005-0000-0000-0000A85A0000}"/>
    <cellStyle name="메모 57 14 2" xfId="16079" xr:uid="{00000000-0005-0000-0000-0000A95A0000}"/>
    <cellStyle name="메모 57 14 3" xfId="16080" xr:uid="{00000000-0005-0000-0000-0000AA5A0000}"/>
    <cellStyle name="메모 57 15" xfId="16081" xr:uid="{00000000-0005-0000-0000-0000AB5A0000}"/>
    <cellStyle name="메모 57 15 2" xfId="16082" xr:uid="{00000000-0005-0000-0000-0000AC5A0000}"/>
    <cellStyle name="메모 57 15 3" xfId="16083" xr:uid="{00000000-0005-0000-0000-0000AD5A0000}"/>
    <cellStyle name="메모 57 16" xfId="16084" xr:uid="{00000000-0005-0000-0000-0000AE5A0000}"/>
    <cellStyle name="메모 57 16 2" xfId="16085" xr:uid="{00000000-0005-0000-0000-0000AF5A0000}"/>
    <cellStyle name="메모 57 16 3" xfId="16086" xr:uid="{00000000-0005-0000-0000-0000B05A0000}"/>
    <cellStyle name="메모 57 17" xfId="16087" xr:uid="{00000000-0005-0000-0000-0000B15A0000}"/>
    <cellStyle name="메모 57 17 2" xfId="16088" xr:uid="{00000000-0005-0000-0000-0000B25A0000}"/>
    <cellStyle name="메모 57 17 3" xfId="16089" xr:uid="{00000000-0005-0000-0000-0000B35A0000}"/>
    <cellStyle name="메모 57 2" xfId="16090" xr:uid="{00000000-0005-0000-0000-0000B45A0000}"/>
    <cellStyle name="메모 57 2 2" xfId="16091" xr:uid="{00000000-0005-0000-0000-0000B55A0000}"/>
    <cellStyle name="메모 57 2 3" xfId="16092" xr:uid="{00000000-0005-0000-0000-0000B65A0000}"/>
    <cellStyle name="메모 57 3" xfId="16093" xr:uid="{00000000-0005-0000-0000-0000B75A0000}"/>
    <cellStyle name="메모 57 3 2" xfId="16094" xr:uid="{00000000-0005-0000-0000-0000B85A0000}"/>
    <cellStyle name="메모 57 3 3" xfId="16095" xr:uid="{00000000-0005-0000-0000-0000B95A0000}"/>
    <cellStyle name="메모 57 4" xfId="16096" xr:uid="{00000000-0005-0000-0000-0000BA5A0000}"/>
    <cellStyle name="메모 57 4 2" xfId="16097" xr:uid="{00000000-0005-0000-0000-0000BB5A0000}"/>
    <cellStyle name="메모 57 4 3" xfId="16098" xr:uid="{00000000-0005-0000-0000-0000BC5A0000}"/>
    <cellStyle name="메모 57 5" xfId="16099" xr:uid="{00000000-0005-0000-0000-0000BD5A0000}"/>
    <cellStyle name="메모 57 5 2" xfId="16100" xr:uid="{00000000-0005-0000-0000-0000BE5A0000}"/>
    <cellStyle name="메모 57 5 3" xfId="16101" xr:uid="{00000000-0005-0000-0000-0000BF5A0000}"/>
    <cellStyle name="메모 57 6" xfId="16102" xr:uid="{00000000-0005-0000-0000-0000C05A0000}"/>
    <cellStyle name="메모 57 6 2" xfId="16103" xr:uid="{00000000-0005-0000-0000-0000C15A0000}"/>
    <cellStyle name="메모 57 6 3" xfId="16104" xr:uid="{00000000-0005-0000-0000-0000C25A0000}"/>
    <cellStyle name="메모 57 7" xfId="16105" xr:uid="{00000000-0005-0000-0000-0000C35A0000}"/>
    <cellStyle name="메모 57 7 2" xfId="16106" xr:uid="{00000000-0005-0000-0000-0000C45A0000}"/>
    <cellStyle name="메모 57 7 3" xfId="16107" xr:uid="{00000000-0005-0000-0000-0000C55A0000}"/>
    <cellStyle name="메모 57 8" xfId="16108" xr:uid="{00000000-0005-0000-0000-0000C65A0000}"/>
    <cellStyle name="메모 57 8 2" xfId="16109" xr:uid="{00000000-0005-0000-0000-0000C75A0000}"/>
    <cellStyle name="메모 57 8 3" xfId="16110" xr:uid="{00000000-0005-0000-0000-0000C85A0000}"/>
    <cellStyle name="메모 57 9" xfId="16111" xr:uid="{00000000-0005-0000-0000-0000C95A0000}"/>
    <cellStyle name="메모 57 9 2" xfId="16112" xr:uid="{00000000-0005-0000-0000-0000CA5A0000}"/>
    <cellStyle name="메모 57 9 3" xfId="16113" xr:uid="{00000000-0005-0000-0000-0000CB5A0000}"/>
    <cellStyle name="메모 58" xfId="16114" xr:uid="{00000000-0005-0000-0000-0000CC5A0000}"/>
    <cellStyle name="메모 58 10" xfId="16115" xr:uid="{00000000-0005-0000-0000-0000CD5A0000}"/>
    <cellStyle name="메모 58 10 2" xfId="16116" xr:uid="{00000000-0005-0000-0000-0000CE5A0000}"/>
    <cellStyle name="메모 58 10 3" xfId="16117" xr:uid="{00000000-0005-0000-0000-0000CF5A0000}"/>
    <cellStyle name="메모 58 11" xfId="16118" xr:uid="{00000000-0005-0000-0000-0000D05A0000}"/>
    <cellStyle name="메모 58 11 2" xfId="16119" xr:uid="{00000000-0005-0000-0000-0000D15A0000}"/>
    <cellStyle name="메모 58 11 3" xfId="16120" xr:uid="{00000000-0005-0000-0000-0000D25A0000}"/>
    <cellStyle name="메모 58 12" xfId="16121" xr:uid="{00000000-0005-0000-0000-0000D35A0000}"/>
    <cellStyle name="메모 58 12 2" xfId="16122" xr:uid="{00000000-0005-0000-0000-0000D45A0000}"/>
    <cellStyle name="메모 58 12 3" xfId="16123" xr:uid="{00000000-0005-0000-0000-0000D55A0000}"/>
    <cellStyle name="메모 58 13" xfId="16124" xr:uid="{00000000-0005-0000-0000-0000D65A0000}"/>
    <cellStyle name="메모 58 13 2" xfId="16125" xr:uid="{00000000-0005-0000-0000-0000D75A0000}"/>
    <cellStyle name="메모 58 13 3" xfId="16126" xr:uid="{00000000-0005-0000-0000-0000D85A0000}"/>
    <cellStyle name="메모 58 14" xfId="16127" xr:uid="{00000000-0005-0000-0000-0000D95A0000}"/>
    <cellStyle name="메모 58 14 2" xfId="16128" xr:uid="{00000000-0005-0000-0000-0000DA5A0000}"/>
    <cellStyle name="메모 58 14 3" xfId="16129" xr:uid="{00000000-0005-0000-0000-0000DB5A0000}"/>
    <cellStyle name="메모 58 15" xfId="16130" xr:uid="{00000000-0005-0000-0000-0000DC5A0000}"/>
    <cellStyle name="메모 58 15 2" xfId="16131" xr:uid="{00000000-0005-0000-0000-0000DD5A0000}"/>
    <cellStyle name="메모 58 15 3" xfId="16132" xr:uid="{00000000-0005-0000-0000-0000DE5A0000}"/>
    <cellStyle name="메모 58 16" xfId="16133" xr:uid="{00000000-0005-0000-0000-0000DF5A0000}"/>
    <cellStyle name="메모 58 16 2" xfId="16134" xr:uid="{00000000-0005-0000-0000-0000E05A0000}"/>
    <cellStyle name="메모 58 16 3" xfId="16135" xr:uid="{00000000-0005-0000-0000-0000E15A0000}"/>
    <cellStyle name="메모 58 17" xfId="16136" xr:uid="{00000000-0005-0000-0000-0000E25A0000}"/>
    <cellStyle name="메모 58 17 2" xfId="16137" xr:uid="{00000000-0005-0000-0000-0000E35A0000}"/>
    <cellStyle name="메모 58 17 3" xfId="16138" xr:uid="{00000000-0005-0000-0000-0000E45A0000}"/>
    <cellStyle name="메모 58 2" xfId="16139" xr:uid="{00000000-0005-0000-0000-0000E55A0000}"/>
    <cellStyle name="메모 58 2 2" xfId="16140" xr:uid="{00000000-0005-0000-0000-0000E65A0000}"/>
    <cellStyle name="메모 58 2 3" xfId="16141" xr:uid="{00000000-0005-0000-0000-0000E75A0000}"/>
    <cellStyle name="메모 58 3" xfId="16142" xr:uid="{00000000-0005-0000-0000-0000E85A0000}"/>
    <cellStyle name="메모 58 3 2" xfId="16143" xr:uid="{00000000-0005-0000-0000-0000E95A0000}"/>
    <cellStyle name="메모 58 3 3" xfId="16144" xr:uid="{00000000-0005-0000-0000-0000EA5A0000}"/>
    <cellStyle name="메모 58 4" xfId="16145" xr:uid="{00000000-0005-0000-0000-0000EB5A0000}"/>
    <cellStyle name="메모 58 4 2" xfId="16146" xr:uid="{00000000-0005-0000-0000-0000EC5A0000}"/>
    <cellStyle name="메모 58 4 3" xfId="16147" xr:uid="{00000000-0005-0000-0000-0000ED5A0000}"/>
    <cellStyle name="메모 58 5" xfId="16148" xr:uid="{00000000-0005-0000-0000-0000EE5A0000}"/>
    <cellStyle name="메모 58 5 2" xfId="16149" xr:uid="{00000000-0005-0000-0000-0000EF5A0000}"/>
    <cellStyle name="메모 58 5 3" xfId="16150" xr:uid="{00000000-0005-0000-0000-0000F05A0000}"/>
    <cellStyle name="메모 58 6" xfId="16151" xr:uid="{00000000-0005-0000-0000-0000F15A0000}"/>
    <cellStyle name="메모 58 6 2" xfId="16152" xr:uid="{00000000-0005-0000-0000-0000F25A0000}"/>
    <cellStyle name="메모 58 6 3" xfId="16153" xr:uid="{00000000-0005-0000-0000-0000F35A0000}"/>
    <cellStyle name="메모 58 7" xfId="16154" xr:uid="{00000000-0005-0000-0000-0000F45A0000}"/>
    <cellStyle name="메모 58 7 2" xfId="16155" xr:uid="{00000000-0005-0000-0000-0000F55A0000}"/>
    <cellStyle name="메모 58 7 3" xfId="16156" xr:uid="{00000000-0005-0000-0000-0000F65A0000}"/>
    <cellStyle name="메모 58 8" xfId="16157" xr:uid="{00000000-0005-0000-0000-0000F75A0000}"/>
    <cellStyle name="메모 58 8 2" xfId="16158" xr:uid="{00000000-0005-0000-0000-0000F85A0000}"/>
    <cellStyle name="메모 58 8 3" xfId="16159" xr:uid="{00000000-0005-0000-0000-0000F95A0000}"/>
    <cellStyle name="메모 58 9" xfId="16160" xr:uid="{00000000-0005-0000-0000-0000FA5A0000}"/>
    <cellStyle name="메모 58 9 2" xfId="16161" xr:uid="{00000000-0005-0000-0000-0000FB5A0000}"/>
    <cellStyle name="메모 58 9 3" xfId="16162" xr:uid="{00000000-0005-0000-0000-0000FC5A0000}"/>
    <cellStyle name="메모 59" xfId="16163" xr:uid="{00000000-0005-0000-0000-0000FD5A0000}"/>
    <cellStyle name="메모 59 10" xfId="16164" xr:uid="{00000000-0005-0000-0000-0000FE5A0000}"/>
    <cellStyle name="메모 59 10 2" xfId="16165" xr:uid="{00000000-0005-0000-0000-0000FF5A0000}"/>
    <cellStyle name="메모 59 10 3" xfId="16166" xr:uid="{00000000-0005-0000-0000-0000005B0000}"/>
    <cellStyle name="메모 59 11" xfId="16167" xr:uid="{00000000-0005-0000-0000-0000015B0000}"/>
    <cellStyle name="메모 59 11 2" xfId="16168" xr:uid="{00000000-0005-0000-0000-0000025B0000}"/>
    <cellStyle name="메모 59 11 3" xfId="16169" xr:uid="{00000000-0005-0000-0000-0000035B0000}"/>
    <cellStyle name="메모 59 12" xfId="16170" xr:uid="{00000000-0005-0000-0000-0000045B0000}"/>
    <cellStyle name="메모 59 12 2" xfId="16171" xr:uid="{00000000-0005-0000-0000-0000055B0000}"/>
    <cellStyle name="메모 59 12 3" xfId="16172" xr:uid="{00000000-0005-0000-0000-0000065B0000}"/>
    <cellStyle name="메모 59 13" xfId="16173" xr:uid="{00000000-0005-0000-0000-0000075B0000}"/>
    <cellStyle name="메모 59 13 2" xfId="16174" xr:uid="{00000000-0005-0000-0000-0000085B0000}"/>
    <cellStyle name="메모 59 13 3" xfId="16175" xr:uid="{00000000-0005-0000-0000-0000095B0000}"/>
    <cellStyle name="메모 59 14" xfId="16176" xr:uid="{00000000-0005-0000-0000-00000A5B0000}"/>
    <cellStyle name="메모 59 14 2" xfId="16177" xr:uid="{00000000-0005-0000-0000-00000B5B0000}"/>
    <cellStyle name="메모 59 14 3" xfId="16178" xr:uid="{00000000-0005-0000-0000-00000C5B0000}"/>
    <cellStyle name="메모 59 15" xfId="16179" xr:uid="{00000000-0005-0000-0000-00000D5B0000}"/>
    <cellStyle name="메모 59 15 2" xfId="16180" xr:uid="{00000000-0005-0000-0000-00000E5B0000}"/>
    <cellStyle name="메모 59 15 3" xfId="16181" xr:uid="{00000000-0005-0000-0000-00000F5B0000}"/>
    <cellStyle name="메모 59 16" xfId="16182" xr:uid="{00000000-0005-0000-0000-0000105B0000}"/>
    <cellStyle name="메모 59 16 2" xfId="16183" xr:uid="{00000000-0005-0000-0000-0000115B0000}"/>
    <cellStyle name="메모 59 16 3" xfId="16184" xr:uid="{00000000-0005-0000-0000-0000125B0000}"/>
    <cellStyle name="메모 59 17" xfId="16185" xr:uid="{00000000-0005-0000-0000-0000135B0000}"/>
    <cellStyle name="메모 59 17 2" xfId="16186" xr:uid="{00000000-0005-0000-0000-0000145B0000}"/>
    <cellStyle name="메모 59 17 3" xfId="16187" xr:uid="{00000000-0005-0000-0000-0000155B0000}"/>
    <cellStyle name="메모 59 2" xfId="16188" xr:uid="{00000000-0005-0000-0000-0000165B0000}"/>
    <cellStyle name="메모 59 2 2" xfId="16189" xr:uid="{00000000-0005-0000-0000-0000175B0000}"/>
    <cellStyle name="메모 59 2 3" xfId="16190" xr:uid="{00000000-0005-0000-0000-0000185B0000}"/>
    <cellStyle name="메모 59 3" xfId="16191" xr:uid="{00000000-0005-0000-0000-0000195B0000}"/>
    <cellStyle name="메모 59 3 2" xfId="16192" xr:uid="{00000000-0005-0000-0000-00001A5B0000}"/>
    <cellStyle name="메모 59 3 3" xfId="16193" xr:uid="{00000000-0005-0000-0000-00001B5B0000}"/>
    <cellStyle name="메모 59 4" xfId="16194" xr:uid="{00000000-0005-0000-0000-00001C5B0000}"/>
    <cellStyle name="메모 59 4 2" xfId="16195" xr:uid="{00000000-0005-0000-0000-00001D5B0000}"/>
    <cellStyle name="메모 59 4 3" xfId="16196" xr:uid="{00000000-0005-0000-0000-00001E5B0000}"/>
    <cellStyle name="메모 59 5" xfId="16197" xr:uid="{00000000-0005-0000-0000-00001F5B0000}"/>
    <cellStyle name="메모 59 5 2" xfId="16198" xr:uid="{00000000-0005-0000-0000-0000205B0000}"/>
    <cellStyle name="메모 59 5 3" xfId="16199" xr:uid="{00000000-0005-0000-0000-0000215B0000}"/>
    <cellStyle name="메모 59 6" xfId="16200" xr:uid="{00000000-0005-0000-0000-0000225B0000}"/>
    <cellStyle name="메모 59 6 2" xfId="16201" xr:uid="{00000000-0005-0000-0000-0000235B0000}"/>
    <cellStyle name="메모 59 6 3" xfId="16202" xr:uid="{00000000-0005-0000-0000-0000245B0000}"/>
    <cellStyle name="메모 59 7" xfId="16203" xr:uid="{00000000-0005-0000-0000-0000255B0000}"/>
    <cellStyle name="메모 59 7 2" xfId="16204" xr:uid="{00000000-0005-0000-0000-0000265B0000}"/>
    <cellStyle name="메모 59 7 3" xfId="16205" xr:uid="{00000000-0005-0000-0000-0000275B0000}"/>
    <cellStyle name="메모 59 8" xfId="16206" xr:uid="{00000000-0005-0000-0000-0000285B0000}"/>
    <cellStyle name="메모 59 8 2" xfId="16207" xr:uid="{00000000-0005-0000-0000-0000295B0000}"/>
    <cellStyle name="메모 59 8 3" xfId="16208" xr:uid="{00000000-0005-0000-0000-00002A5B0000}"/>
    <cellStyle name="메모 59 9" xfId="16209" xr:uid="{00000000-0005-0000-0000-00002B5B0000}"/>
    <cellStyle name="메모 59 9 2" xfId="16210" xr:uid="{00000000-0005-0000-0000-00002C5B0000}"/>
    <cellStyle name="메모 59 9 3" xfId="16211" xr:uid="{00000000-0005-0000-0000-00002D5B0000}"/>
    <cellStyle name="메모 6" xfId="7227" xr:uid="{00000000-0005-0000-0000-00002E5B0000}"/>
    <cellStyle name="메모 6 10" xfId="16212" xr:uid="{00000000-0005-0000-0000-00002F5B0000}"/>
    <cellStyle name="메모 6 10 2" xfId="16213" xr:uid="{00000000-0005-0000-0000-0000305B0000}"/>
    <cellStyle name="메모 6 10 3" xfId="16214" xr:uid="{00000000-0005-0000-0000-0000315B0000}"/>
    <cellStyle name="메모 6 11" xfId="16215" xr:uid="{00000000-0005-0000-0000-0000325B0000}"/>
    <cellStyle name="메모 6 11 2" xfId="16216" xr:uid="{00000000-0005-0000-0000-0000335B0000}"/>
    <cellStyle name="메모 6 11 3" xfId="16217" xr:uid="{00000000-0005-0000-0000-0000345B0000}"/>
    <cellStyle name="메모 6 12" xfId="16218" xr:uid="{00000000-0005-0000-0000-0000355B0000}"/>
    <cellStyle name="메모 6 12 2" xfId="16219" xr:uid="{00000000-0005-0000-0000-0000365B0000}"/>
    <cellStyle name="메모 6 12 3" xfId="16220" xr:uid="{00000000-0005-0000-0000-0000375B0000}"/>
    <cellStyle name="메모 6 13" xfId="16221" xr:uid="{00000000-0005-0000-0000-0000385B0000}"/>
    <cellStyle name="메모 6 13 2" xfId="16222" xr:uid="{00000000-0005-0000-0000-0000395B0000}"/>
    <cellStyle name="메모 6 13 3" xfId="16223" xr:uid="{00000000-0005-0000-0000-00003A5B0000}"/>
    <cellStyle name="메모 6 14" xfId="16224" xr:uid="{00000000-0005-0000-0000-00003B5B0000}"/>
    <cellStyle name="메모 6 14 2" xfId="16225" xr:uid="{00000000-0005-0000-0000-00003C5B0000}"/>
    <cellStyle name="메모 6 14 3" xfId="16226" xr:uid="{00000000-0005-0000-0000-00003D5B0000}"/>
    <cellStyle name="메모 6 15" xfId="16227" xr:uid="{00000000-0005-0000-0000-00003E5B0000}"/>
    <cellStyle name="메모 6 15 2" xfId="16228" xr:uid="{00000000-0005-0000-0000-00003F5B0000}"/>
    <cellStyle name="메모 6 15 3" xfId="16229" xr:uid="{00000000-0005-0000-0000-0000405B0000}"/>
    <cellStyle name="메모 6 16" xfId="16230" xr:uid="{00000000-0005-0000-0000-0000415B0000}"/>
    <cellStyle name="메모 6 16 2" xfId="16231" xr:uid="{00000000-0005-0000-0000-0000425B0000}"/>
    <cellStyle name="메모 6 16 3" xfId="16232" xr:uid="{00000000-0005-0000-0000-0000435B0000}"/>
    <cellStyle name="메모 6 17" xfId="16233" xr:uid="{00000000-0005-0000-0000-0000445B0000}"/>
    <cellStyle name="메모 6 17 2" xfId="16234" xr:uid="{00000000-0005-0000-0000-0000455B0000}"/>
    <cellStyle name="메모 6 17 3" xfId="16235" xr:uid="{00000000-0005-0000-0000-0000465B0000}"/>
    <cellStyle name="메모 6 18" xfId="7965" xr:uid="{00000000-0005-0000-0000-0000475B0000}"/>
    <cellStyle name="메모 6 2" xfId="16236" xr:uid="{00000000-0005-0000-0000-0000485B0000}"/>
    <cellStyle name="메모 6 2 2" xfId="16237" xr:uid="{00000000-0005-0000-0000-0000495B0000}"/>
    <cellStyle name="메모 6 2 3" xfId="16238" xr:uid="{00000000-0005-0000-0000-00004A5B0000}"/>
    <cellStyle name="메모 6 3" xfId="16239" xr:uid="{00000000-0005-0000-0000-00004B5B0000}"/>
    <cellStyle name="메모 6 3 2" xfId="16240" xr:uid="{00000000-0005-0000-0000-00004C5B0000}"/>
    <cellStyle name="메모 6 3 3" xfId="16241" xr:uid="{00000000-0005-0000-0000-00004D5B0000}"/>
    <cellStyle name="메모 6 4" xfId="16242" xr:uid="{00000000-0005-0000-0000-00004E5B0000}"/>
    <cellStyle name="메모 6 4 2" xfId="16243" xr:uid="{00000000-0005-0000-0000-00004F5B0000}"/>
    <cellStyle name="메모 6 4 3" xfId="16244" xr:uid="{00000000-0005-0000-0000-0000505B0000}"/>
    <cellStyle name="메모 6 5" xfId="16245" xr:uid="{00000000-0005-0000-0000-0000515B0000}"/>
    <cellStyle name="메모 6 5 2" xfId="16246" xr:uid="{00000000-0005-0000-0000-0000525B0000}"/>
    <cellStyle name="메모 6 5 3" xfId="16247" xr:uid="{00000000-0005-0000-0000-0000535B0000}"/>
    <cellStyle name="메모 6 6" xfId="16248" xr:uid="{00000000-0005-0000-0000-0000545B0000}"/>
    <cellStyle name="메모 6 6 2" xfId="16249" xr:uid="{00000000-0005-0000-0000-0000555B0000}"/>
    <cellStyle name="메모 6 6 3" xfId="16250" xr:uid="{00000000-0005-0000-0000-0000565B0000}"/>
    <cellStyle name="메모 6 7" xfId="16251" xr:uid="{00000000-0005-0000-0000-0000575B0000}"/>
    <cellStyle name="메모 6 7 2" xfId="16252" xr:uid="{00000000-0005-0000-0000-0000585B0000}"/>
    <cellStyle name="메모 6 7 3" xfId="16253" xr:uid="{00000000-0005-0000-0000-0000595B0000}"/>
    <cellStyle name="메모 6 8" xfId="16254" xr:uid="{00000000-0005-0000-0000-00005A5B0000}"/>
    <cellStyle name="메모 6 8 2" xfId="16255" xr:uid="{00000000-0005-0000-0000-00005B5B0000}"/>
    <cellStyle name="메모 6 8 3" xfId="16256" xr:uid="{00000000-0005-0000-0000-00005C5B0000}"/>
    <cellStyle name="메모 6 9" xfId="16257" xr:uid="{00000000-0005-0000-0000-00005D5B0000}"/>
    <cellStyle name="메모 6 9 2" xfId="16258" xr:uid="{00000000-0005-0000-0000-00005E5B0000}"/>
    <cellStyle name="메모 6 9 3" xfId="16259" xr:uid="{00000000-0005-0000-0000-00005F5B0000}"/>
    <cellStyle name="메모 60" xfId="16260" xr:uid="{00000000-0005-0000-0000-0000605B0000}"/>
    <cellStyle name="메모 60 10" xfId="16261" xr:uid="{00000000-0005-0000-0000-0000615B0000}"/>
    <cellStyle name="메모 60 10 2" xfId="16262" xr:uid="{00000000-0005-0000-0000-0000625B0000}"/>
    <cellStyle name="메모 60 10 3" xfId="16263" xr:uid="{00000000-0005-0000-0000-0000635B0000}"/>
    <cellStyle name="메모 60 11" xfId="16264" xr:uid="{00000000-0005-0000-0000-0000645B0000}"/>
    <cellStyle name="메모 60 11 2" xfId="16265" xr:uid="{00000000-0005-0000-0000-0000655B0000}"/>
    <cellStyle name="메모 60 11 3" xfId="16266" xr:uid="{00000000-0005-0000-0000-0000665B0000}"/>
    <cellStyle name="메모 60 12" xfId="16267" xr:uid="{00000000-0005-0000-0000-0000675B0000}"/>
    <cellStyle name="메모 60 12 2" xfId="16268" xr:uid="{00000000-0005-0000-0000-0000685B0000}"/>
    <cellStyle name="메모 60 12 3" xfId="16269" xr:uid="{00000000-0005-0000-0000-0000695B0000}"/>
    <cellStyle name="메모 60 13" xfId="16270" xr:uid="{00000000-0005-0000-0000-00006A5B0000}"/>
    <cellStyle name="메모 60 13 2" xfId="16271" xr:uid="{00000000-0005-0000-0000-00006B5B0000}"/>
    <cellStyle name="메모 60 13 3" xfId="16272" xr:uid="{00000000-0005-0000-0000-00006C5B0000}"/>
    <cellStyle name="메모 60 14" xfId="16273" xr:uid="{00000000-0005-0000-0000-00006D5B0000}"/>
    <cellStyle name="메모 60 14 2" xfId="16274" xr:uid="{00000000-0005-0000-0000-00006E5B0000}"/>
    <cellStyle name="메모 60 14 3" xfId="16275" xr:uid="{00000000-0005-0000-0000-00006F5B0000}"/>
    <cellStyle name="메모 60 15" xfId="16276" xr:uid="{00000000-0005-0000-0000-0000705B0000}"/>
    <cellStyle name="메모 60 15 2" xfId="16277" xr:uid="{00000000-0005-0000-0000-0000715B0000}"/>
    <cellStyle name="메모 60 15 3" xfId="16278" xr:uid="{00000000-0005-0000-0000-0000725B0000}"/>
    <cellStyle name="메모 60 16" xfId="16279" xr:uid="{00000000-0005-0000-0000-0000735B0000}"/>
    <cellStyle name="메모 60 16 2" xfId="16280" xr:uid="{00000000-0005-0000-0000-0000745B0000}"/>
    <cellStyle name="메모 60 16 3" xfId="16281" xr:uid="{00000000-0005-0000-0000-0000755B0000}"/>
    <cellStyle name="메모 60 17" xfId="16282" xr:uid="{00000000-0005-0000-0000-0000765B0000}"/>
    <cellStyle name="메모 60 17 2" xfId="16283" xr:uid="{00000000-0005-0000-0000-0000775B0000}"/>
    <cellStyle name="메모 60 17 3" xfId="16284" xr:uid="{00000000-0005-0000-0000-0000785B0000}"/>
    <cellStyle name="메모 60 2" xfId="16285" xr:uid="{00000000-0005-0000-0000-0000795B0000}"/>
    <cellStyle name="메모 60 2 2" xfId="16286" xr:uid="{00000000-0005-0000-0000-00007A5B0000}"/>
    <cellStyle name="메모 60 2 3" xfId="16287" xr:uid="{00000000-0005-0000-0000-00007B5B0000}"/>
    <cellStyle name="메모 60 3" xfId="16288" xr:uid="{00000000-0005-0000-0000-00007C5B0000}"/>
    <cellStyle name="메모 60 3 2" xfId="16289" xr:uid="{00000000-0005-0000-0000-00007D5B0000}"/>
    <cellStyle name="메모 60 3 3" xfId="16290" xr:uid="{00000000-0005-0000-0000-00007E5B0000}"/>
    <cellStyle name="메모 60 4" xfId="16291" xr:uid="{00000000-0005-0000-0000-00007F5B0000}"/>
    <cellStyle name="메모 60 4 2" xfId="16292" xr:uid="{00000000-0005-0000-0000-0000805B0000}"/>
    <cellStyle name="메모 60 4 3" xfId="16293" xr:uid="{00000000-0005-0000-0000-0000815B0000}"/>
    <cellStyle name="메모 60 5" xfId="16294" xr:uid="{00000000-0005-0000-0000-0000825B0000}"/>
    <cellStyle name="메모 60 5 2" xfId="16295" xr:uid="{00000000-0005-0000-0000-0000835B0000}"/>
    <cellStyle name="메모 60 5 3" xfId="16296" xr:uid="{00000000-0005-0000-0000-0000845B0000}"/>
    <cellStyle name="메모 60 6" xfId="16297" xr:uid="{00000000-0005-0000-0000-0000855B0000}"/>
    <cellStyle name="메모 60 6 2" xfId="16298" xr:uid="{00000000-0005-0000-0000-0000865B0000}"/>
    <cellStyle name="메모 60 6 3" xfId="16299" xr:uid="{00000000-0005-0000-0000-0000875B0000}"/>
    <cellStyle name="메모 60 7" xfId="16300" xr:uid="{00000000-0005-0000-0000-0000885B0000}"/>
    <cellStyle name="메모 60 7 2" xfId="16301" xr:uid="{00000000-0005-0000-0000-0000895B0000}"/>
    <cellStyle name="메모 60 7 3" xfId="16302" xr:uid="{00000000-0005-0000-0000-00008A5B0000}"/>
    <cellStyle name="메모 60 8" xfId="16303" xr:uid="{00000000-0005-0000-0000-00008B5B0000}"/>
    <cellStyle name="메모 60 8 2" xfId="16304" xr:uid="{00000000-0005-0000-0000-00008C5B0000}"/>
    <cellStyle name="메모 60 8 3" xfId="16305" xr:uid="{00000000-0005-0000-0000-00008D5B0000}"/>
    <cellStyle name="메모 60 9" xfId="16306" xr:uid="{00000000-0005-0000-0000-00008E5B0000}"/>
    <cellStyle name="메모 60 9 2" xfId="16307" xr:uid="{00000000-0005-0000-0000-00008F5B0000}"/>
    <cellStyle name="메모 60 9 3" xfId="16308" xr:uid="{00000000-0005-0000-0000-0000905B0000}"/>
    <cellStyle name="메모 61" xfId="16309" xr:uid="{00000000-0005-0000-0000-0000915B0000}"/>
    <cellStyle name="메모 61 10" xfId="16310" xr:uid="{00000000-0005-0000-0000-0000925B0000}"/>
    <cellStyle name="메모 61 10 2" xfId="16311" xr:uid="{00000000-0005-0000-0000-0000935B0000}"/>
    <cellStyle name="메모 61 10 3" xfId="16312" xr:uid="{00000000-0005-0000-0000-0000945B0000}"/>
    <cellStyle name="메모 61 11" xfId="16313" xr:uid="{00000000-0005-0000-0000-0000955B0000}"/>
    <cellStyle name="메모 61 11 2" xfId="16314" xr:uid="{00000000-0005-0000-0000-0000965B0000}"/>
    <cellStyle name="메모 61 11 3" xfId="16315" xr:uid="{00000000-0005-0000-0000-0000975B0000}"/>
    <cellStyle name="메모 61 12" xfId="16316" xr:uid="{00000000-0005-0000-0000-0000985B0000}"/>
    <cellStyle name="메모 61 12 2" xfId="16317" xr:uid="{00000000-0005-0000-0000-0000995B0000}"/>
    <cellStyle name="메모 61 12 3" xfId="16318" xr:uid="{00000000-0005-0000-0000-00009A5B0000}"/>
    <cellStyle name="메모 61 13" xfId="16319" xr:uid="{00000000-0005-0000-0000-00009B5B0000}"/>
    <cellStyle name="메모 61 13 2" xfId="16320" xr:uid="{00000000-0005-0000-0000-00009C5B0000}"/>
    <cellStyle name="메모 61 13 3" xfId="16321" xr:uid="{00000000-0005-0000-0000-00009D5B0000}"/>
    <cellStyle name="메모 61 14" xfId="16322" xr:uid="{00000000-0005-0000-0000-00009E5B0000}"/>
    <cellStyle name="메모 61 14 2" xfId="16323" xr:uid="{00000000-0005-0000-0000-00009F5B0000}"/>
    <cellStyle name="메모 61 14 3" xfId="16324" xr:uid="{00000000-0005-0000-0000-0000A05B0000}"/>
    <cellStyle name="메모 61 15" xfId="16325" xr:uid="{00000000-0005-0000-0000-0000A15B0000}"/>
    <cellStyle name="메모 61 15 2" xfId="16326" xr:uid="{00000000-0005-0000-0000-0000A25B0000}"/>
    <cellStyle name="메모 61 15 3" xfId="16327" xr:uid="{00000000-0005-0000-0000-0000A35B0000}"/>
    <cellStyle name="메모 61 16" xfId="16328" xr:uid="{00000000-0005-0000-0000-0000A45B0000}"/>
    <cellStyle name="메모 61 16 2" xfId="16329" xr:uid="{00000000-0005-0000-0000-0000A55B0000}"/>
    <cellStyle name="메모 61 16 3" xfId="16330" xr:uid="{00000000-0005-0000-0000-0000A65B0000}"/>
    <cellStyle name="메모 61 17" xfId="16331" xr:uid="{00000000-0005-0000-0000-0000A75B0000}"/>
    <cellStyle name="메모 61 17 2" xfId="16332" xr:uid="{00000000-0005-0000-0000-0000A85B0000}"/>
    <cellStyle name="메모 61 17 3" xfId="16333" xr:uid="{00000000-0005-0000-0000-0000A95B0000}"/>
    <cellStyle name="메모 61 2" xfId="16334" xr:uid="{00000000-0005-0000-0000-0000AA5B0000}"/>
    <cellStyle name="메모 61 2 2" xfId="16335" xr:uid="{00000000-0005-0000-0000-0000AB5B0000}"/>
    <cellStyle name="메모 61 2 3" xfId="16336" xr:uid="{00000000-0005-0000-0000-0000AC5B0000}"/>
    <cellStyle name="메모 61 3" xfId="16337" xr:uid="{00000000-0005-0000-0000-0000AD5B0000}"/>
    <cellStyle name="메모 61 3 2" xfId="16338" xr:uid="{00000000-0005-0000-0000-0000AE5B0000}"/>
    <cellStyle name="메모 61 3 3" xfId="16339" xr:uid="{00000000-0005-0000-0000-0000AF5B0000}"/>
    <cellStyle name="메모 61 4" xfId="16340" xr:uid="{00000000-0005-0000-0000-0000B05B0000}"/>
    <cellStyle name="메모 61 4 2" xfId="16341" xr:uid="{00000000-0005-0000-0000-0000B15B0000}"/>
    <cellStyle name="메모 61 4 3" xfId="16342" xr:uid="{00000000-0005-0000-0000-0000B25B0000}"/>
    <cellStyle name="메모 61 5" xfId="16343" xr:uid="{00000000-0005-0000-0000-0000B35B0000}"/>
    <cellStyle name="메모 61 5 2" xfId="16344" xr:uid="{00000000-0005-0000-0000-0000B45B0000}"/>
    <cellStyle name="메모 61 5 3" xfId="16345" xr:uid="{00000000-0005-0000-0000-0000B55B0000}"/>
    <cellStyle name="메모 61 6" xfId="16346" xr:uid="{00000000-0005-0000-0000-0000B65B0000}"/>
    <cellStyle name="메모 61 6 2" xfId="16347" xr:uid="{00000000-0005-0000-0000-0000B75B0000}"/>
    <cellStyle name="메모 61 6 3" xfId="16348" xr:uid="{00000000-0005-0000-0000-0000B85B0000}"/>
    <cellStyle name="메모 61 7" xfId="16349" xr:uid="{00000000-0005-0000-0000-0000B95B0000}"/>
    <cellStyle name="메모 61 7 2" xfId="16350" xr:uid="{00000000-0005-0000-0000-0000BA5B0000}"/>
    <cellStyle name="메모 61 7 3" xfId="16351" xr:uid="{00000000-0005-0000-0000-0000BB5B0000}"/>
    <cellStyle name="메모 61 8" xfId="16352" xr:uid="{00000000-0005-0000-0000-0000BC5B0000}"/>
    <cellStyle name="메모 61 8 2" xfId="16353" xr:uid="{00000000-0005-0000-0000-0000BD5B0000}"/>
    <cellStyle name="메모 61 8 3" xfId="16354" xr:uid="{00000000-0005-0000-0000-0000BE5B0000}"/>
    <cellStyle name="메모 61 9" xfId="16355" xr:uid="{00000000-0005-0000-0000-0000BF5B0000}"/>
    <cellStyle name="메모 61 9 2" xfId="16356" xr:uid="{00000000-0005-0000-0000-0000C05B0000}"/>
    <cellStyle name="메모 61 9 3" xfId="16357" xr:uid="{00000000-0005-0000-0000-0000C15B0000}"/>
    <cellStyle name="메모 62" xfId="16358" xr:uid="{00000000-0005-0000-0000-0000C25B0000}"/>
    <cellStyle name="메모 62 10" xfId="16359" xr:uid="{00000000-0005-0000-0000-0000C35B0000}"/>
    <cellStyle name="메모 62 10 2" xfId="16360" xr:uid="{00000000-0005-0000-0000-0000C45B0000}"/>
    <cellStyle name="메모 62 10 3" xfId="16361" xr:uid="{00000000-0005-0000-0000-0000C55B0000}"/>
    <cellStyle name="메모 62 11" xfId="16362" xr:uid="{00000000-0005-0000-0000-0000C65B0000}"/>
    <cellStyle name="메모 62 11 2" xfId="16363" xr:uid="{00000000-0005-0000-0000-0000C75B0000}"/>
    <cellStyle name="메모 62 11 3" xfId="16364" xr:uid="{00000000-0005-0000-0000-0000C85B0000}"/>
    <cellStyle name="메모 62 12" xfId="16365" xr:uid="{00000000-0005-0000-0000-0000C95B0000}"/>
    <cellStyle name="메모 62 12 2" xfId="16366" xr:uid="{00000000-0005-0000-0000-0000CA5B0000}"/>
    <cellStyle name="메모 62 12 3" xfId="16367" xr:uid="{00000000-0005-0000-0000-0000CB5B0000}"/>
    <cellStyle name="메모 62 13" xfId="16368" xr:uid="{00000000-0005-0000-0000-0000CC5B0000}"/>
    <cellStyle name="메모 62 13 2" xfId="16369" xr:uid="{00000000-0005-0000-0000-0000CD5B0000}"/>
    <cellStyle name="메모 62 13 3" xfId="16370" xr:uid="{00000000-0005-0000-0000-0000CE5B0000}"/>
    <cellStyle name="메모 62 14" xfId="16371" xr:uid="{00000000-0005-0000-0000-0000CF5B0000}"/>
    <cellStyle name="메모 62 14 2" xfId="16372" xr:uid="{00000000-0005-0000-0000-0000D05B0000}"/>
    <cellStyle name="메모 62 14 3" xfId="16373" xr:uid="{00000000-0005-0000-0000-0000D15B0000}"/>
    <cellStyle name="메모 62 15" xfId="16374" xr:uid="{00000000-0005-0000-0000-0000D25B0000}"/>
    <cellStyle name="메모 62 15 2" xfId="16375" xr:uid="{00000000-0005-0000-0000-0000D35B0000}"/>
    <cellStyle name="메모 62 15 3" xfId="16376" xr:uid="{00000000-0005-0000-0000-0000D45B0000}"/>
    <cellStyle name="메모 62 16" xfId="16377" xr:uid="{00000000-0005-0000-0000-0000D55B0000}"/>
    <cellStyle name="메모 62 16 2" xfId="16378" xr:uid="{00000000-0005-0000-0000-0000D65B0000}"/>
    <cellStyle name="메모 62 16 3" xfId="16379" xr:uid="{00000000-0005-0000-0000-0000D75B0000}"/>
    <cellStyle name="메모 62 17" xfId="16380" xr:uid="{00000000-0005-0000-0000-0000D85B0000}"/>
    <cellStyle name="메모 62 17 2" xfId="16381" xr:uid="{00000000-0005-0000-0000-0000D95B0000}"/>
    <cellStyle name="메모 62 17 3" xfId="16382" xr:uid="{00000000-0005-0000-0000-0000DA5B0000}"/>
    <cellStyle name="메모 62 2" xfId="16383" xr:uid="{00000000-0005-0000-0000-0000DB5B0000}"/>
    <cellStyle name="메모 62 2 2" xfId="16384" xr:uid="{00000000-0005-0000-0000-0000DC5B0000}"/>
    <cellStyle name="메모 62 2 3" xfId="16385" xr:uid="{00000000-0005-0000-0000-0000DD5B0000}"/>
    <cellStyle name="메모 62 3" xfId="16386" xr:uid="{00000000-0005-0000-0000-0000DE5B0000}"/>
    <cellStyle name="메모 62 3 2" xfId="16387" xr:uid="{00000000-0005-0000-0000-0000DF5B0000}"/>
    <cellStyle name="메모 62 3 3" xfId="16388" xr:uid="{00000000-0005-0000-0000-0000E05B0000}"/>
    <cellStyle name="메모 62 4" xfId="16389" xr:uid="{00000000-0005-0000-0000-0000E15B0000}"/>
    <cellStyle name="메모 62 4 2" xfId="16390" xr:uid="{00000000-0005-0000-0000-0000E25B0000}"/>
    <cellStyle name="메모 62 4 3" xfId="16391" xr:uid="{00000000-0005-0000-0000-0000E35B0000}"/>
    <cellStyle name="메모 62 5" xfId="16392" xr:uid="{00000000-0005-0000-0000-0000E45B0000}"/>
    <cellStyle name="메모 62 5 2" xfId="16393" xr:uid="{00000000-0005-0000-0000-0000E55B0000}"/>
    <cellStyle name="메모 62 5 3" xfId="16394" xr:uid="{00000000-0005-0000-0000-0000E65B0000}"/>
    <cellStyle name="메모 62 6" xfId="16395" xr:uid="{00000000-0005-0000-0000-0000E75B0000}"/>
    <cellStyle name="메모 62 6 2" xfId="16396" xr:uid="{00000000-0005-0000-0000-0000E85B0000}"/>
    <cellStyle name="메모 62 6 3" xfId="16397" xr:uid="{00000000-0005-0000-0000-0000E95B0000}"/>
    <cellStyle name="메모 62 7" xfId="16398" xr:uid="{00000000-0005-0000-0000-0000EA5B0000}"/>
    <cellStyle name="메모 62 7 2" xfId="16399" xr:uid="{00000000-0005-0000-0000-0000EB5B0000}"/>
    <cellStyle name="메모 62 7 3" xfId="16400" xr:uid="{00000000-0005-0000-0000-0000EC5B0000}"/>
    <cellStyle name="메모 62 8" xfId="16401" xr:uid="{00000000-0005-0000-0000-0000ED5B0000}"/>
    <cellStyle name="메모 62 8 2" xfId="16402" xr:uid="{00000000-0005-0000-0000-0000EE5B0000}"/>
    <cellStyle name="메모 62 8 3" xfId="16403" xr:uid="{00000000-0005-0000-0000-0000EF5B0000}"/>
    <cellStyle name="메모 62 9" xfId="16404" xr:uid="{00000000-0005-0000-0000-0000F05B0000}"/>
    <cellStyle name="메모 62 9 2" xfId="16405" xr:uid="{00000000-0005-0000-0000-0000F15B0000}"/>
    <cellStyle name="메모 62 9 3" xfId="16406" xr:uid="{00000000-0005-0000-0000-0000F25B0000}"/>
    <cellStyle name="메모 63" xfId="16407" xr:uid="{00000000-0005-0000-0000-0000F35B0000}"/>
    <cellStyle name="메모 64" xfId="16408" xr:uid="{00000000-0005-0000-0000-0000F45B0000}"/>
    <cellStyle name="메모 7" xfId="7966" xr:uid="{00000000-0005-0000-0000-0000F55B0000}"/>
    <cellStyle name="메모 7 10" xfId="16409" xr:uid="{00000000-0005-0000-0000-0000F65B0000}"/>
    <cellStyle name="메모 7 10 2" xfId="16410" xr:uid="{00000000-0005-0000-0000-0000F75B0000}"/>
    <cellStyle name="메모 7 10 3" xfId="16411" xr:uid="{00000000-0005-0000-0000-0000F85B0000}"/>
    <cellStyle name="메모 7 11" xfId="16412" xr:uid="{00000000-0005-0000-0000-0000F95B0000}"/>
    <cellStyle name="메모 7 11 2" xfId="16413" xr:uid="{00000000-0005-0000-0000-0000FA5B0000}"/>
    <cellStyle name="메모 7 11 3" xfId="16414" xr:uid="{00000000-0005-0000-0000-0000FB5B0000}"/>
    <cellStyle name="메모 7 12" xfId="16415" xr:uid="{00000000-0005-0000-0000-0000FC5B0000}"/>
    <cellStyle name="메모 7 12 2" xfId="16416" xr:uid="{00000000-0005-0000-0000-0000FD5B0000}"/>
    <cellStyle name="메모 7 12 3" xfId="16417" xr:uid="{00000000-0005-0000-0000-0000FE5B0000}"/>
    <cellStyle name="메모 7 13" xfId="16418" xr:uid="{00000000-0005-0000-0000-0000FF5B0000}"/>
    <cellStyle name="메모 7 13 2" xfId="16419" xr:uid="{00000000-0005-0000-0000-0000005C0000}"/>
    <cellStyle name="메모 7 13 3" xfId="16420" xr:uid="{00000000-0005-0000-0000-0000015C0000}"/>
    <cellStyle name="메모 7 14" xfId="16421" xr:uid="{00000000-0005-0000-0000-0000025C0000}"/>
    <cellStyle name="메모 7 14 2" xfId="16422" xr:uid="{00000000-0005-0000-0000-0000035C0000}"/>
    <cellStyle name="메모 7 14 3" xfId="16423" xr:uid="{00000000-0005-0000-0000-0000045C0000}"/>
    <cellStyle name="메모 7 15" xfId="16424" xr:uid="{00000000-0005-0000-0000-0000055C0000}"/>
    <cellStyle name="메모 7 15 2" xfId="16425" xr:uid="{00000000-0005-0000-0000-0000065C0000}"/>
    <cellStyle name="메모 7 15 3" xfId="16426" xr:uid="{00000000-0005-0000-0000-0000075C0000}"/>
    <cellStyle name="메모 7 16" xfId="16427" xr:uid="{00000000-0005-0000-0000-0000085C0000}"/>
    <cellStyle name="메모 7 16 2" xfId="16428" xr:uid="{00000000-0005-0000-0000-0000095C0000}"/>
    <cellStyle name="메모 7 16 3" xfId="16429" xr:uid="{00000000-0005-0000-0000-00000A5C0000}"/>
    <cellStyle name="메모 7 17" xfId="16430" xr:uid="{00000000-0005-0000-0000-00000B5C0000}"/>
    <cellStyle name="메모 7 17 2" xfId="16431" xr:uid="{00000000-0005-0000-0000-00000C5C0000}"/>
    <cellStyle name="메모 7 17 3" xfId="16432" xr:uid="{00000000-0005-0000-0000-00000D5C0000}"/>
    <cellStyle name="메모 7 2" xfId="16433" xr:uid="{00000000-0005-0000-0000-00000E5C0000}"/>
    <cellStyle name="메모 7 2 2" xfId="16434" xr:uid="{00000000-0005-0000-0000-00000F5C0000}"/>
    <cellStyle name="메모 7 2 3" xfId="16435" xr:uid="{00000000-0005-0000-0000-0000105C0000}"/>
    <cellStyle name="메모 7 3" xfId="16436" xr:uid="{00000000-0005-0000-0000-0000115C0000}"/>
    <cellStyle name="메모 7 3 2" xfId="16437" xr:uid="{00000000-0005-0000-0000-0000125C0000}"/>
    <cellStyle name="메모 7 3 3" xfId="16438" xr:uid="{00000000-0005-0000-0000-0000135C0000}"/>
    <cellStyle name="메모 7 4" xfId="16439" xr:uid="{00000000-0005-0000-0000-0000145C0000}"/>
    <cellStyle name="메모 7 4 2" xfId="16440" xr:uid="{00000000-0005-0000-0000-0000155C0000}"/>
    <cellStyle name="메모 7 4 3" xfId="16441" xr:uid="{00000000-0005-0000-0000-0000165C0000}"/>
    <cellStyle name="메모 7 5" xfId="16442" xr:uid="{00000000-0005-0000-0000-0000175C0000}"/>
    <cellStyle name="메모 7 5 2" xfId="16443" xr:uid="{00000000-0005-0000-0000-0000185C0000}"/>
    <cellStyle name="메모 7 5 3" xfId="16444" xr:uid="{00000000-0005-0000-0000-0000195C0000}"/>
    <cellStyle name="메모 7 6" xfId="16445" xr:uid="{00000000-0005-0000-0000-00001A5C0000}"/>
    <cellStyle name="메모 7 6 2" xfId="16446" xr:uid="{00000000-0005-0000-0000-00001B5C0000}"/>
    <cellStyle name="메모 7 6 3" xfId="16447" xr:uid="{00000000-0005-0000-0000-00001C5C0000}"/>
    <cellStyle name="메모 7 7" xfId="16448" xr:uid="{00000000-0005-0000-0000-00001D5C0000}"/>
    <cellStyle name="메모 7 7 2" xfId="16449" xr:uid="{00000000-0005-0000-0000-00001E5C0000}"/>
    <cellStyle name="메모 7 7 3" xfId="16450" xr:uid="{00000000-0005-0000-0000-00001F5C0000}"/>
    <cellStyle name="메모 7 8" xfId="16451" xr:uid="{00000000-0005-0000-0000-0000205C0000}"/>
    <cellStyle name="메모 7 8 2" xfId="16452" xr:uid="{00000000-0005-0000-0000-0000215C0000}"/>
    <cellStyle name="메모 7 8 3" xfId="16453" xr:uid="{00000000-0005-0000-0000-0000225C0000}"/>
    <cellStyle name="메모 7 9" xfId="16454" xr:uid="{00000000-0005-0000-0000-0000235C0000}"/>
    <cellStyle name="메모 7 9 2" xfId="16455" xr:uid="{00000000-0005-0000-0000-0000245C0000}"/>
    <cellStyle name="메모 7 9 3" xfId="16456" xr:uid="{00000000-0005-0000-0000-0000255C0000}"/>
    <cellStyle name="메모 8" xfId="7967" xr:uid="{00000000-0005-0000-0000-0000265C0000}"/>
    <cellStyle name="메모 8 10" xfId="16457" xr:uid="{00000000-0005-0000-0000-0000275C0000}"/>
    <cellStyle name="메모 8 10 2" xfId="16458" xr:uid="{00000000-0005-0000-0000-0000285C0000}"/>
    <cellStyle name="메모 8 10 3" xfId="16459" xr:uid="{00000000-0005-0000-0000-0000295C0000}"/>
    <cellStyle name="메모 8 11" xfId="16460" xr:uid="{00000000-0005-0000-0000-00002A5C0000}"/>
    <cellStyle name="메모 8 11 2" xfId="16461" xr:uid="{00000000-0005-0000-0000-00002B5C0000}"/>
    <cellStyle name="메모 8 11 3" xfId="16462" xr:uid="{00000000-0005-0000-0000-00002C5C0000}"/>
    <cellStyle name="메모 8 12" xfId="16463" xr:uid="{00000000-0005-0000-0000-00002D5C0000}"/>
    <cellStyle name="메모 8 12 2" xfId="16464" xr:uid="{00000000-0005-0000-0000-00002E5C0000}"/>
    <cellStyle name="메모 8 12 3" xfId="16465" xr:uid="{00000000-0005-0000-0000-00002F5C0000}"/>
    <cellStyle name="메모 8 13" xfId="16466" xr:uid="{00000000-0005-0000-0000-0000305C0000}"/>
    <cellStyle name="메모 8 13 2" xfId="16467" xr:uid="{00000000-0005-0000-0000-0000315C0000}"/>
    <cellStyle name="메모 8 13 3" xfId="16468" xr:uid="{00000000-0005-0000-0000-0000325C0000}"/>
    <cellStyle name="메모 8 14" xfId="16469" xr:uid="{00000000-0005-0000-0000-0000335C0000}"/>
    <cellStyle name="메모 8 14 2" xfId="16470" xr:uid="{00000000-0005-0000-0000-0000345C0000}"/>
    <cellStyle name="메모 8 14 3" xfId="16471" xr:uid="{00000000-0005-0000-0000-0000355C0000}"/>
    <cellStyle name="메모 8 15" xfId="16472" xr:uid="{00000000-0005-0000-0000-0000365C0000}"/>
    <cellStyle name="메모 8 15 2" xfId="16473" xr:uid="{00000000-0005-0000-0000-0000375C0000}"/>
    <cellStyle name="메모 8 15 3" xfId="16474" xr:uid="{00000000-0005-0000-0000-0000385C0000}"/>
    <cellStyle name="메모 8 16" xfId="16475" xr:uid="{00000000-0005-0000-0000-0000395C0000}"/>
    <cellStyle name="메모 8 16 2" xfId="16476" xr:uid="{00000000-0005-0000-0000-00003A5C0000}"/>
    <cellStyle name="메모 8 16 3" xfId="16477" xr:uid="{00000000-0005-0000-0000-00003B5C0000}"/>
    <cellStyle name="메모 8 17" xfId="16478" xr:uid="{00000000-0005-0000-0000-00003C5C0000}"/>
    <cellStyle name="메모 8 17 2" xfId="16479" xr:uid="{00000000-0005-0000-0000-00003D5C0000}"/>
    <cellStyle name="메모 8 17 3" xfId="16480" xr:uid="{00000000-0005-0000-0000-00003E5C0000}"/>
    <cellStyle name="메모 8 2" xfId="16481" xr:uid="{00000000-0005-0000-0000-00003F5C0000}"/>
    <cellStyle name="메모 8 2 2" xfId="16482" xr:uid="{00000000-0005-0000-0000-0000405C0000}"/>
    <cellStyle name="메모 8 2 3" xfId="16483" xr:uid="{00000000-0005-0000-0000-0000415C0000}"/>
    <cellStyle name="메모 8 3" xfId="16484" xr:uid="{00000000-0005-0000-0000-0000425C0000}"/>
    <cellStyle name="메모 8 3 2" xfId="16485" xr:uid="{00000000-0005-0000-0000-0000435C0000}"/>
    <cellStyle name="메모 8 3 3" xfId="16486" xr:uid="{00000000-0005-0000-0000-0000445C0000}"/>
    <cellStyle name="메모 8 4" xfId="16487" xr:uid="{00000000-0005-0000-0000-0000455C0000}"/>
    <cellStyle name="메모 8 4 2" xfId="16488" xr:uid="{00000000-0005-0000-0000-0000465C0000}"/>
    <cellStyle name="메모 8 4 3" xfId="16489" xr:uid="{00000000-0005-0000-0000-0000475C0000}"/>
    <cellStyle name="메모 8 5" xfId="16490" xr:uid="{00000000-0005-0000-0000-0000485C0000}"/>
    <cellStyle name="메모 8 5 2" xfId="16491" xr:uid="{00000000-0005-0000-0000-0000495C0000}"/>
    <cellStyle name="메모 8 5 3" xfId="16492" xr:uid="{00000000-0005-0000-0000-00004A5C0000}"/>
    <cellStyle name="메모 8 6" xfId="16493" xr:uid="{00000000-0005-0000-0000-00004B5C0000}"/>
    <cellStyle name="메모 8 6 2" xfId="16494" xr:uid="{00000000-0005-0000-0000-00004C5C0000}"/>
    <cellStyle name="메모 8 6 3" xfId="16495" xr:uid="{00000000-0005-0000-0000-00004D5C0000}"/>
    <cellStyle name="메모 8 7" xfId="16496" xr:uid="{00000000-0005-0000-0000-00004E5C0000}"/>
    <cellStyle name="메모 8 7 2" xfId="16497" xr:uid="{00000000-0005-0000-0000-00004F5C0000}"/>
    <cellStyle name="메모 8 7 3" xfId="16498" xr:uid="{00000000-0005-0000-0000-0000505C0000}"/>
    <cellStyle name="메모 8 8" xfId="16499" xr:uid="{00000000-0005-0000-0000-0000515C0000}"/>
    <cellStyle name="메모 8 8 2" xfId="16500" xr:uid="{00000000-0005-0000-0000-0000525C0000}"/>
    <cellStyle name="메모 8 8 3" xfId="16501" xr:uid="{00000000-0005-0000-0000-0000535C0000}"/>
    <cellStyle name="메모 8 9" xfId="16502" xr:uid="{00000000-0005-0000-0000-0000545C0000}"/>
    <cellStyle name="메모 8 9 2" xfId="16503" xr:uid="{00000000-0005-0000-0000-0000555C0000}"/>
    <cellStyle name="메모 8 9 3" xfId="16504" xr:uid="{00000000-0005-0000-0000-0000565C0000}"/>
    <cellStyle name="메모 9" xfId="7968" xr:uid="{00000000-0005-0000-0000-0000575C0000}"/>
    <cellStyle name="메모 9 10" xfId="16505" xr:uid="{00000000-0005-0000-0000-0000585C0000}"/>
    <cellStyle name="메모 9 10 2" xfId="16506" xr:uid="{00000000-0005-0000-0000-0000595C0000}"/>
    <cellStyle name="메모 9 10 3" xfId="16507" xr:uid="{00000000-0005-0000-0000-00005A5C0000}"/>
    <cellStyle name="메모 9 11" xfId="16508" xr:uid="{00000000-0005-0000-0000-00005B5C0000}"/>
    <cellStyle name="메모 9 11 2" xfId="16509" xr:uid="{00000000-0005-0000-0000-00005C5C0000}"/>
    <cellStyle name="메모 9 11 3" xfId="16510" xr:uid="{00000000-0005-0000-0000-00005D5C0000}"/>
    <cellStyle name="메모 9 12" xfId="16511" xr:uid="{00000000-0005-0000-0000-00005E5C0000}"/>
    <cellStyle name="메모 9 12 2" xfId="16512" xr:uid="{00000000-0005-0000-0000-00005F5C0000}"/>
    <cellStyle name="메모 9 12 3" xfId="16513" xr:uid="{00000000-0005-0000-0000-0000605C0000}"/>
    <cellStyle name="메모 9 13" xfId="16514" xr:uid="{00000000-0005-0000-0000-0000615C0000}"/>
    <cellStyle name="메모 9 13 2" xfId="16515" xr:uid="{00000000-0005-0000-0000-0000625C0000}"/>
    <cellStyle name="메모 9 13 3" xfId="16516" xr:uid="{00000000-0005-0000-0000-0000635C0000}"/>
    <cellStyle name="메모 9 14" xfId="16517" xr:uid="{00000000-0005-0000-0000-0000645C0000}"/>
    <cellStyle name="메모 9 14 2" xfId="16518" xr:uid="{00000000-0005-0000-0000-0000655C0000}"/>
    <cellStyle name="메모 9 14 3" xfId="16519" xr:uid="{00000000-0005-0000-0000-0000665C0000}"/>
    <cellStyle name="메모 9 15" xfId="16520" xr:uid="{00000000-0005-0000-0000-0000675C0000}"/>
    <cellStyle name="메모 9 15 2" xfId="16521" xr:uid="{00000000-0005-0000-0000-0000685C0000}"/>
    <cellStyle name="메모 9 15 3" xfId="16522" xr:uid="{00000000-0005-0000-0000-0000695C0000}"/>
    <cellStyle name="메모 9 16" xfId="16523" xr:uid="{00000000-0005-0000-0000-00006A5C0000}"/>
    <cellStyle name="메모 9 16 2" xfId="16524" xr:uid="{00000000-0005-0000-0000-00006B5C0000}"/>
    <cellStyle name="메모 9 16 3" xfId="16525" xr:uid="{00000000-0005-0000-0000-00006C5C0000}"/>
    <cellStyle name="메모 9 17" xfId="16526" xr:uid="{00000000-0005-0000-0000-00006D5C0000}"/>
    <cellStyle name="메모 9 17 2" xfId="16527" xr:uid="{00000000-0005-0000-0000-00006E5C0000}"/>
    <cellStyle name="메모 9 17 3" xfId="16528" xr:uid="{00000000-0005-0000-0000-00006F5C0000}"/>
    <cellStyle name="메모 9 2" xfId="16529" xr:uid="{00000000-0005-0000-0000-0000705C0000}"/>
    <cellStyle name="메모 9 2 2" xfId="16530" xr:uid="{00000000-0005-0000-0000-0000715C0000}"/>
    <cellStyle name="메모 9 2 3" xfId="16531" xr:uid="{00000000-0005-0000-0000-0000725C0000}"/>
    <cellStyle name="메모 9 3" xfId="16532" xr:uid="{00000000-0005-0000-0000-0000735C0000}"/>
    <cellStyle name="메모 9 3 2" xfId="16533" xr:uid="{00000000-0005-0000-0000-0000745C0000}"/>
    <cellStyle name="메모 9 3 3" xfId="16534" xr:uid="{00000000-0005-0000-0000-0000755C0000}"/>
    <cellStyle name="메모 9 4" xfId="16535" xr:uid="{00000000-0005-0000-0000-0000765C0000}"/>
    <cellStyle name="메모 9 4 2" xfId="16536" xr:uid="{00000000-0005-0000-0000-0000775C0000}"/>
    <cellStyle name="메모 9 4 3" xfId="16537" xr:uid="{00000000-0005-0000-0000-0000785C0000}"/>
    <cellStyle name="메모 9 5" xfId="16538" xr:uid="{00000000-0005-0000-0000-0000795C0000}"/>
    <cellStyle name="메모 9 5 2" xfId="16539" xr:uid="{00000000-0005-0000-0000-00007A5C0000}"/>
    <cellStyle name="메모 9 5 3" xfId="16540" xr:uid="{00000000-0005-0000-0000-00007B5C0000}"/>
    <cellStyle name="메모 9 6" xfId="16541" xr:uid="{00000000-0005-0000-0000-00007C5C0000}"/>
    <cellStyle name="메모 9 6 2" xfId="16542" xr:uid="{00000000-0005-0000-0000-00007D5C0000}"/>
    <cellStyle name="메모 9 6 3" xfId="16543" xr:uid="{00000000-0005-0000-0000-00007E5C0000}"/>
    <cellStyle name="메모 9 7" xfId="16544" xr:uid="{00000000-0005-0000-0000-00007F5C0000}"/>
    <cellStyle name="메모 9 7 2" xfId="16545" xr:uid="{00000000-0005-0000-0000-0000805C0000}"/>
    <cellStyle name="메모 9 7 3" xfId="16546" xr:uid="{00000000-0005-0000-0000-0000815C0000}"/>
    <cellStyle name="메모 9 8" xfId="16547" xr:uid="{00000000-0005-0000-0000-0000825C0000}"/>
    <cellStyle name="메모 9 8 2" xfId="16548" xr:uid="{00000000-0005-0000-0000-0000835C0000}"/>
    <cellStyle name="메모 9 8 3" xfId="16549" xr:uid="{00000000-0005-0000-0000-0000845C0000}"/>
    <cellStyle name="메모 9 9" xfId="16550" xr:uid="{00000000-0005-0000-0000-0000855C0000}"/>
    <cellStyle name="메모 9 9 2" xfId="16551" xr:uid="{00000000-0005-0000-0000-0000865C0000}"/>
    <cellStyle name="메모 9 9 3" xfId="16552" xr:uid="{00000000-0005-0000-0000-0000875C0000}"/>
    <cellStyle name="묮뎋 [0.00]_PRODUCT DETAIL Q1" xfId="4501" xr:uid="{00000000-0005-0000-0000-0000885C0000}"/>
    <cellStyle name="묮뎋_PRODUCT DETAIL Q1" xfId="4502" xr:uid="{00000000-0005-0000-0000-0000895C0000}"/>
    <cellStyle name="믅됞 [0.00]_PRODUCT DETAIL Q1" xfId="389" xr:uid="{00000000-0005-0000-0000-00008A5C0000}"/>
    <cellStyle name="믅됞_PRODUCT DETAIL Q1" xfId="390" xr:uid="{00000000-0005-0000-0000-00008B5C0000}"/>
    <cellStyle name="배분" xfId="7228" xr:uid="{00000000-0005-0000-0000-00008C5C0000}"/>
    <cellStyle name="배분 2" xfId="7969" xr:uid="{00000000-0005-0000-0000-00008D5C0000}"/>
    <cellStyle name="백" xfId="4503" xr:uid="{00000000-0005-0000-0000-00008E5C0000}"/>
    <cellStyle name="백 " xfId="4504" xr:uid="{00000000-0005-0000-0000-00008F5C0000}"/>
    <cellStyle name="백 2" xfId="16553" xr:uid="{00000000-0005-0000-0000-0000905C0000}"/>
    <cellStyle name="백_공사현황" xfId="4505" xr:uid="{00000000-0005-0000-0000-0000915C0000}"/>
    <cellStyle name="백_수량산출서(수정)" xfId="16554" xr:uid="{00000000-0005-0000-0000-0000925C0000}"/>
    <cellStyle name="백분율 [△1]" xfId="7229" xr:uid="{00000000-0005-0000-0000-0000945C0000}"/>
    <cellStyle name="백분율 [△2]" xfId="7230" xr:uid="{00000000-0005-0000-0000-0000955C0000}"/>
    <cellStyle name="백분율 [0]" xfId="4506" xr:uid="{00000000-0005-0000-0000-0000965C0000}"/>
    <cellStyle name="백분율 [2]" xfId="4507" xr:uid="{00000000-0005-0000-0000-0000975C0000}"/>
    <cellStyle name="백분율 16 3" xfId="44670" xr:uid="{00000000-0005-0000-0000-0000985C0000}"/>
    <cellStyle name="백분율 2" xfId="391" xr:uid="{00000000-0005-0000-0000-0000995C0000}"/>
    <cellStyle name="백분율 2 2" xfId="7231" xr:uid="{00000000-0005-0000-0000-00009A5C0000}"/>
    <cellStyle name="백분율 2 2 2" xfId="7971" xr:uid="{00000000-0005-0000-0000-00009B5C0000}"/>
    <cellStyle name="백분율 2 2 3" xfId="7970" xr:uid="{00000000-0005-0000-0000-00009C5C0000}"/>
    <cellStyle name="백분율 2 3" xfId="7972" xr:uid="{00000000-0005-0000-0000-00009D5C0000}"/>
    <cellStyle name="백분율 2 4" xfId="7973" xr:uid="{00000000-0005-0000-0000-00009E5C0000}"/>
    <cellStyle name="백분율 2 5" xfId="44620" xr:uid="{00000000-0005-0000-0000-00009F5C0000}"/>
    <cellStyle name="백분율 2 6" xfId="44623" xr:uid="{00000000-0005-0000-0000-0000A05C0000}"/>
    <cellStyle name="백분율 2 6 2" xfId="44628" xr:uid="{00000000-0005-0000-0000-0000A15C0000}"/>
    <cellStyle name="백분율 3" xfId="392" xr:uid="{00000000-0005-0000-0000-0000A25C0000}"/>
    <cellStyle name="백분율 3 2" xfId="7232" xr:uid="{00000000-0005-0000-0000-0000A35C0000}"/>
    <cellStyle name="백분율 3 2 2" xfId="7975" xr:uid="{00000000-0005-0000-0000-0000A45C0000}"/>
    <cellStyle name="백분율 3 3" xfId="7974" xr:uid="{00000000-0005-0000-0000-0000A55C0000}"/>
    <cellStyle name="백분율 4" xfId="393" xr:uid="{00000000-0005-0000-0000-0000A65C0000}"/>
    <cellStyle name="백분율 4 2" xfId="7233" xr:uid="{00000000-0005-0000-0000-0000A75C0000}"/>
    <cellStyle name="백분율 4 2 2" xfId="9107" xr:uid="{00000000-0005-0000-0000-0000A85C0000}"/>
    <cellStyle name="백분율 4 3" xfId="7976" xr:uid="{00000000-0005-0000-0000-0000A95C0000}"/>
    <cellStyle name="백분율 5" xfId="7234" xr:uid="{00000000-0005-0000-0000-0000AA5C0000}"/>
    <cellStyle name="백분율 5 2" xfId="8904" xr:uid="{00000000-0005-0000-0000-0000AB5C0000}"/>
    <cellStyle name="백분율 6" xfId="7235" xr:uid="{00000000-0005-0000-0000-0000AC5C0000}"/>
    <cellStyle name="백분율 6 2" xfId="8906" xr:uid="{00000000-0005-0000-0000-0000AD5C0000}"/>
    <cellStyle name="백분율 7" xfId="7236" xr:uid="{00000000-0005-0000-0000-0000AE5C0000}"/>
    <cellStyle name="백분율 7 2" xfId="8990" xr:uid="{00000000-0005-0000-0000-0000AF5C0000}"/>
    <cellStyle name="백분율 8" xfId="44614" xr:uid="{00000000-0005-0000-0000-0000B05C0000}"/>
    <cellStyle name="백분율［△1］" xfId="7237" xr:uid="{00000000-0005-0000-0000-0000B15C0000}"/>
    <cellStyle name="백분율［△1］ 2" xfId="7977" xr:uid="{00000000-0005-0000-0000-0000B25C0000}"/>
    <cellStyle name="백분율［△2］" xfId="7238" xr:uid="{00000000-0005-0000-0000-0000B35C0000}"/>
    <cellStyle name="백분율［△2］ 2" xfId="7978" xr:uid="{00000000-0005-0000-0000-0000B45C0000}"/>
    <cellStyle name="백분율[1]" xfId="4508" xr:uid="{00000000-0005-0000-0000-0000B55C0000}"/>
    <cellStyle name="䀀ꮯ_x0001_" xfId="4509" xr:uid="{00000000-0005-0000-0000-0000B65C0000}"/>
    <cellStyle name="병합1" xfId="16555" xr:uid="{00000000-0005-0000-0000-0000B75C0000}"/>
    <cellStyle name="보통 10" xfId="7979" xr:uid="{00000000-0005-0000-0000-0000B85C0000}"/>
    <cellStyle name="보통 11" xfId="7980" xr:uid="{00000000-0005-0000-0000-0000B95C0000}"/>
    <cellStyle name="보통 12" xfId="7981" xr:uid="{00000000-0005-0000-0000-0000BA5C0000}"/>
    <cellStyle name="보통 13" xfId="7982" xr:uid="{00000000-0005-0000-0000-0000BB5C0000}"/>
    <cellStyle name="보통 14" xfId="7983" xr:uid="{00000000-0005-0000-0000-0000BC5C0000}"/>
    <cellStyle name="보통 15" xfId="7984" xr:uid="{00000000-0005-0000-0000-0000BD5C0000}"/>
    <cellStyle name="보통 16" xfId="7985" xr:uid="{00000000-0005-0000-0000-0000BE5C0000}"/>
    <cellStyle name="보통 17" xfId="16556" xr:uid="{00000000-0005-0000-0000-0000BF5C0000}"/>
    <cellStyle name="보통 18" xfId="16557" xr:uid="{00000000-0005-0000-0000-0000C05C0000}"/>
    <cellStyle name="보통 19" xfId="16558" xr:uid="{00000000-0005-0000-0000-0000C15C0000}"/>
    <cellStyle name="보통 2" xfId="7239" xr:uid="{00000000-0005-0000-0000-0000C25C0000}"/>
    <cellStyle name="보통 2 2" xfId="7240" xr:uid="{00000000-0005-0000-0000-0000C35C0000}"/>
    <cellStyle name="보통 20" xfId="16559" xr:uid="{00000000-0005-0000-0000-0000C45C0000}"/>
    <cellStyle name="보통 21" xfId="16560" xr:uid="{00000000-0005-0000-0000-0000C55C0000}"/>
    <cellStyle name="보통 22" xfId="16561" xr:uid="{00000000-0005-0000-0000-0000C65C0000}"/>
    <cellStyle name="보통 23" xfId="16562" xr:uid="{00000000-0005-0000-0000-0000C75C0000}"/>
    <cellStyle name="보통 24" xfId="16563" xr:uid="{00000000-0005-0000-0000-0000C85C0000}"/>
    <cellStyle name="보통 25" xfId="16564" xr:uid="{00000000-0005-0000-0000-0000C95C0000}"/>
    <cellStyle name="보통 26" xfId="16565" xr:uid="{00000000-0005-0000-0000-0000CA5C0000}"/>
    <cellStyle name="보통 27" xfId="16566" xr:uid="{00000000-0005-0000-0000-0000CB5C0000}"/>
    <cellStyle name="보통 28" xfId="16567" xr:uid="{00000000-0005-0000-0000-0000CC5C0000}"/>
    <cellStyle name="보통 29" xfId="16568" xr:uid="{00000000-0005-0000-0000-0000CD5C0000}"/>
    <cellStyle name="보통 3" xfId="7241" xr:uid="{00000000-0005-0000-0000-0000CE5C0000}"/>
    <cellStyle name="보통 3 2" xfId="7242" xr:uid="{00000000-0005-0000-0000-0000CF5C0000}"/>
    <cellStyle name="보통 30" xfId="16569" xr:uid="{00000000-0005-0000-0000-0000D05C0000}"/>
    <cellStyle name="보통 31" xfId="16570" xr:uid="{00000000-0005-0000-0000-0000D15C0000}"/>
    <cellStyle name="보통 32" xfId="16571" xr:uid="{00000000-0005-0000-0000-0000D25C0000}"/>
    <cellStyle name="보통 33" xfId="16572" xr:uid="{00000000-0005-0000-0000-0000D35C0000}"/>
    <cellStyle name="보통 34" xfId="16573" xr:uid="{00000000-0005-0000-0000-0000D45C0000}"/>
    <cellStyle name="보통 35" xfId="16574" xr:uid="{00000000-0005-0000-0000-0000D55C0000}"/>
    <cellStyle name="보통 36" xfId="16575" xr:uid="{00000000-0005-0000-0000-0000D65C0000}"/>
    <cellStyle name="보통 37" xfId="16576" xr:uid="{00000000-0005-0000-0000-0000D75C0000}"/>
    <cellStyle name="보통 38" xfId="16577" xr:uid="{00000000-0005-0000-0000-0000D85C0000}"/>
    <cellStyle name="보통 39" xfId="16578" xr:uid="{00000000-0005-0000-0000-0000D95C0000}"/>
    <cellStyle name="보통 4" xfId="7243" xr:uid="{00000000-0005-0000-0000-0000DA5C0000}"/>
    <cellStyle name="보통 4 2" xfId="7244" xr:uid="{00000000-0005-0000-0000-0000DB5C0000}"/>
    <cellStyle name="보통 40" xfId="16579" xr:uid="{00000000-0005-0000-0000-0000DC5C0000}"/>
    <cellStyle name="보통 41" xfId="16580" xr:uid="{00000000-0005-0000-0000-0000DD5C0000}"/>
    <cellStyle name="보통 42" xfId="16581" xr:uid="{00000000-0005-0000-0000-0000DE5C0000}"/>
    <cellStyle name="보통 43" xfId="16582" xr:uid="{00000000-0005-0000-0000-0000DF5C0000}"/>
    <cellStyle name="보통 44" xfId="16583" xr:uid="{00000000-0005-0000-0000-0000E05C0000}"/>
    <cellStyle name="보통 45" xfId="16584" xr:uid="{00000000-0005-0000-0000-0000E15C0000}"/>
    <cellStyle name="보통 46" xfId="16585" xr:uid="{00000000-0005-0000-0000-0000E25C0000}"/>
    <cellStyle name="보통 47" xfId="16586" xr:uid="{00000000-0005-0000-0000-0000E35C0000}"/>
    <cellStyle name="보통 48" xfId="16587" xr:uid="{00000000-0005-0000-0000-0000E45C0000}"/>
    <cellStyle name="보통 49" xfId="16588" xr:uid="{00000000-0005-0000-0000-0000E55C0000}"/>
    <cellStyle name="보통 5" xfId="7245" xr:uid="{00000000-0005-0000-0000-0000E65C0000}"/>
    <cellStyle name="보통 5 2" xfId="7246" xr:uid="{00000000-0005-0000-0000-0000E75C0000}"/>
    <cellStyle name="보통 50" xfId="16589" xr:uid="{00000000-0005-0000-0000-0000E85C0000}"/>
    <cellStyle name="보통 51" xfId="16590" xr:uid="{00000000-0005-0000-0000-0000E95C0000}"/>
    <cellStyle name="보통 52" xfId="16591" xr:uid="{00000000-0005-0000-0000-0000EA5C0000}"/>
    <cellStyle name="보통 53" xfId="16592" xr:uid="{00000000-0005-0000-0000-0000EB5C0000}"/>
    <cellStyle name="보통 54" xfId="16593" xr:uid="{00000000-0005-0000-0000-0000EC5C0000}"/>
    <cellStyle name="보통 55" xfId="16594" xr:uid="{00000000-0005-0000-0000-0000ED5C0000}"/>
    <cellStyle name="보통 56" xfId="16595" xr:uid="{00000000-0005-0000-0000-0000EE5C0000}"/>
    <cellStyle name="보통 57" xfId="16596" xr:uid="{00000000-0005-0000-0000-0000EF5C0000}"/>
    <cellStyle name="보통 58" xfId="16597" xr:uid="{00000000-0005-0000-0000-0000F05C0000}"/>
    <cellStyle name="보통 59" xfId="16598" xr:uid="{00000000-0005-0000-0000-0000F15C0000}"/>
    <cellStyle name="보통 6" xfId="7986" xr:uid="{00000000-0005-0000-0000-0000F25C0000}"/>
    <cellStyle name="보통 60" xfId="16599" xr:uid="{00000000-0005-0000-0000-0000F35C0000}"/>
    <cellStyle name="보통 61" xfId="16600" xr:uid="{00000000-0005-0000-0000-0000F45C0000}"/>
    <cellStyle name="보통 62" xfId="16601" xr:uid="{00000000-0005-0000-0000-0000F55C0000}"/>
    <cellStyle name="보통 7" xfId="7987" xr:uid="{00000000-0005-0000-0000-0000F65C0000}"/>
    <cellStyle name="보통 8" xfId="7988" xr:uid="{00000000-0005-0000-0000-0000F75C0000}"/>
    <cellStyle name="보통 9" xfId="7989" xr:uid="{00000000-0005-0000-0000-0000F85C0000}"/>
    <cellStyle name="㠸준" xfId="4510" xr:uid="{00000000-0005-0000-0000-0000F95C0000}"/>
    <cellStyle name="뷭?_?긚??_1" xfId="4511" xr:uid="{00000000-0005-0000-0000-0000FA5C0000}"/>
    <cellStyle name="빨강" xfId="4512" xr:uid="{00000000-0005-0000-0000-0000FB5C0000}"/>
    <cellStyle name="빨강 2" xfId="7990" xr:uid="{00000000-0005-0000-0000-0000FC5C0000}"/>
    <cellStyle name="빨강다시" xfId="7991" xr:uid="{00000000-0005-0000-0000-0000FD5C0000}"/>
    <cellStyle name="뻇" xfId="4513" xr:uid="{00000000-0005-0000-0000-0000FE5C0000}"/>
    <cellStyle name="삼일-금지" xfId="7992" xr:uid="{00000000-0005-0000-0000-0000FF5C0000}"/>
    <cellStyle name="삼일-입력" xfId="7993" xr:uid="{00000000-0005-0000-0000-0000005D0000}"/>
    <cellStyle name="상단배분" xfId="7994" xr:uid="{00000000-0005-0000-0000-0000015D0000}"/>
    <cellStyle name="서구니" xfId="16602" xr:uid="{00000000-0005-0000-0000-0000025D0000}"/>
    <cellStyle name="선택영역" xfId="4514" xr:uid="{00000000-0005-0000-0000-0000035D0000}"/>
    <cellStyle name="선택영역 2" xfId="16603" xr:uid="{00000000-0005-0000-0000-0000045D0000}"/>
    <cellStyle name="선택영역 가운데" xfId="4515" xr:uid="{00000000-0005-0000-0000-0000055D0000}"/>
    <cellStyle name="선택영역_토공수량" xfId="4516" xr:uid="{00000000-0005-0000-0000-0000065D0000}"/>
    <cellStyle name="선택영역의 가운데" xfId="4517" xr:uid="{00000000-0005-0000-0000-0000075D0000}"/>
    <cellStyle name="선택영역의 가운데로" xfId="7247" xr:uid="{00000000-0005-0000-0000-0000085D0000}"/>
    <cellStyle name="선택영역의 가운데로 2" xfId="7995" xr:uid="{00000000-0005-0000-0000-0000095D0000}"/>
    <cellStyle name="선택영영" xfId="4518" xr:uid="{00000000-0005-0000-0000-00000A5D0000}"/>
    <cellStyle name="설계서-내용" xfId="7996" xr:uid="{00000000-0005-0000-0000-00000B5D0000}"/>
    <cellStyle name="설계서-내용-우" xfId="7997" xr:uid="{00000000-0005-0000-0000-00000C5D0000}"/>
    <cellStyle name="설계서-소제목" xfId="7998" xr:uid="{00000000-0005-0000-0000-00000D5D0000}"/>
    <cellStyle name="설계서-타이틀" xfId="7999" xr:uid="{00000000-0005-0000-0000-00000E5D0000}"/>
    <cellStyle name="설명 텍스트 10" xfId="8000" xr:uid="{00000000-0005-0000-0000-00000F5D0000}"/>
    <cellStyle name="설명 텍스트 11" xfId="8001" xr:uid="{00000000-0005-0000-0000-0000105D0000}"/>
    <cellStyle name="설명 텍스트 12" xfId="8002" xr:uid="{00000000-0005-0000-0000-0000115D0000}"/>
    <cellStyle name="설명 텍스트 13" xfId="8003" xr:uid="{00000000-0005-0000-0000-0000125D0000}"/>
    <cellStyle name="설명 텍스트 14" xfId="8004" xr:uid="{00000000-0005-0000-0000-0000135D0000}"/>
    <cellStyle name="설명 텍스트 15" xfId="8005" xr:uid="{00000000-0005-0000-0000-0000145D0000}"/>
    <cellStyle name="설명 텍스트 16" xfId="8006" xr:uid="{00000000-0005-0000-0000-0000155D0000}"/>
    <cellStyle name="설명 텍스트 17" xfId="16604" xr:uid="{00000000-0005-0000-0000-0000165D0000}"/>
    <cellStyle name="설명 텍스트 18" xfId="16605" xr:uid="{00000000-0005-0000-0000-0000175D0000}"/>
    <cellStyle name="설명 텍스트 19" xfId="16606" xr:uid="{00000000-0005-0000-0000-0000185D0000}"/>
    <cellStyle name="설명 텍스트 2" xfId="7248" xr:uid="{00000000-0005-0000-0000-0000195D0000}"/>
    <cellStyle name="설명 텍스트 2 2" xfId="7249" xr:uid="{00000000-0005-0000-0000-00001A5D0000}"/>
    <cellStyle name="설명 텍스트 20" xfId="16607" xr:uid="{00000000-0005-0000-0000-00001B5D0000}"/>
    <cellStyle name="설명 텍스트 21" xfId="16608" xr:uid="{00000000-0005-0000-0000-00001C5D0000}"/>
    <cellStyle name="설명 텍스트 22" xfId="16609" xr:uid="{00000000-0005-0000-0000-00001D5D0000}"/>
    <cellStyle name="설명 텍스트 23" xfId="16610" xr:uid="{00000000-0005-0000-0000-00001E5D0000}"/>
    <cellStyle name="설명 텍스트 24" xfId="16611" xr:uid="{00000000-0005-0000-0000-00001F5D0000}"/>
    <cellStyle name="설명 텍스트 25" xfId="16612" xr:uid="{00000000-0005-0000-0000-0000205D0000}"/>
    <cellStyle name="설명 텍스트 26" xfId="16613" xr:uid="{00000000-0005-0000-0000-0000215D0000}"/>
    <cellStyle name="설명 텍스트 27" xfId="16614" xr:uid="{00000000-0005-0000-0000-0000225D0000}"/>
    <cellStyle name="설명 텍스트 28" xfId="16615" xr:uid="{00000000-0005-0000-0000-0000235D0000}"/>
    <cellStyle name="설명 텍스트 29" xfId="16616" xr:uid="{00000000-0005-0000-0000-0000245D0000}"/>
    <cellStyle name="설명 텍스트 3" xfId="7250" xr:uid="{00000000-0005-0000-0000-0000255D0000}"/>
    <cellStyle name="설명 텍스트 3 2" xfId="7251" xr:uid="{00000000-0005-0000-0000-0000265D0000}"/>
    <cellStyle name="설명 텍스트 30" xfId="16617" xr:uid="{00000000-0005-0000-0000-0000275D0000}"/>
    <cellStyle name="설명 텍스트 31" xfId="16618" xr:uid="{00000000-0005-0000-0000-0000285D0000}"/>
    <cellStyle name="설명 텍스트 32" xfId="16619" xr:uid="{00000000-0005-0000-0000-0000295D0000}"/>
    <cellStyle name="설명 텍스트 33" xfId="16620" xr:uid="{00000000-0005-0000-0000-00002A5D0000}"/>
    <cellStyle name="설명 텍스트 34" xfId="16621" xr:uid="{00000000-0005-0000-0000-00002B5D0000}"/>
    <cellStyle name="설명 텍스트 35" xfId="16622" xr:uid="{00000000-0005-0000-0000-00002C5D0000}"/>
    <cellStyle name="설명 텍스트 36" xfId="16623" xr:uid="{00000000-0005-0000-0000-00002D5D0000}"/>
    <cellStyle name="설명 텍스트 37" xfId="16624" xr:uid="{00000000-0005-0000-0000-00002E5D0000}"/>
    <cellStyle name="설명 텍스트 38" xfId="16625" xr:uid="{00000000-0005-0000-0000-00002F5D0000}"/>
    <cellStyle name="설명 텍스트 39" xfId="16626" xr:uid="{00000000-0005-0000-0000-0000305D0000}"/>
    <cellStyle name="설명 텍스트 4" xfId="7252" xr:uid="{00000000-0005-0000-0000-0000315D0000}"/>
    <cellStyle name="설명 텍스트 4 2" xfId="7253" xr:uid="{00000000-0005-0000-0000-0000325D0000}"/>
    <cellStyle name="설명 텍스트 40" xfId="16627" xr:uid="{00000000-0005-0000-0000-0000335D0000}"/>
    <cellStyle name="설명 텍스트 41" xfId="16628" xr:uid="{00000000-0005-0000-0000-0000345D0000}"/>
    <cellStyle name="설명 텍스트 42" xfId="16629" xr:uid="{00000000-0005-0000-0000-0000355D0000}"/>
    <cellStyle name="설명 텍스트 43" xfId="16630" xr:uid="{00000000-0005-0000-0000-0000365D0000}"/>
    <cellStyle name="설명 텍스트 44" xfId="16631" xr:uid="{00000000-0005-0000-0000-0000375D0000}"/>
    <cellStyle name="설명 텍스트 45" xfId="16632" xr:uid="{00000000-0005-0000-0000-0000385D0000}"/>
    <cellStyle name="설명 텍스트 46" xfId="16633" xr:uid="{00000000-0005-0000-0000-0000395D0000}"/>
    <cellStyle name="설명 텍스트 47" xfId="16634" xr:uid="{00000000-0005-0000-0000-00003A5D0000}"/>
    <cellStyle name="설명 텍스트 48" xfId="16635" xr:uid="{00000000-0005-0000-0000-00003B5D0000}"/>
    <cellStyle name="설명 텍스트 49" xfId="16636" xr:uid="{00000000-0005-0000-0000-00003C5D0000}"/>
    <cellStyle name="설명 텍스트 5" xfId="7254" xr:uid="{00000000-0005-0000-0000-00003D5D0000}"/>
    <cellStyle name="설명 텍스트 5 2" xfId="7255" xr:uid="{00000000-0005-0000-0000-00003E5D0000}"/>
    <cellStyle name="설명 텍스트 50" xfId="16637" xr:uid="{00000000-0005-0000-0000-00003F5D0000}"/>
    <cellStyle name="설명 텍스트 51" xfId="16638" xr:uid="{00000000-0005-0000-0000-0000405D0000}"/>
    <cellStyle name="설명 텍스트 52" xfId="16639" xr:uid="{00000000-0005-0000-0000-0000415D0000}"/>
    <cellStyle name="설명 텍스트 53" xfId="16640" xr:uid="{00000000-0005-0000-0000-0000425D0000}"/>
    <cellStyle name="설명 텍스트 54" xfId="16641" xr:uid="{00000000-0005-0000-0000-0000435D0000}"/>
    <cellStyle name="설명 텍스트 55" xfId="16642" xr:uid="{00000000-0005-0000-0000-0000445D0000}"/>
    <cellStyle name="설명 텍스트 56" xfId="16643" xr:uid="{00000000-0005-0000-0000-0000455D0000}"/>
    <cellStyle name="설명 텍스트 57" xfId="16644" xr:uid="{00000000-0005-0000-0000-0000465D0000}"/>
    <cellStyle name="설명 텍스트 58" xfId="16645" xr:uid="{00000000-0005-0000-0000-0000475D0000}"/>
    <cellStyle name="설명 텍스트 59" xfId="16646" xr:uid="{00000000-0005-0000-0000-0000485D0000}"/>
    <cellStyle name="설명 텍스트 6" xfId="8007" xr:uid="{00000000-0005-0000-0000-0000495D0000}"/>
    <cellStyle name="설명 텍스트 60" xfId="16647" xr:uid="{00000000-0005-0000-0000-00004A5D0000}"/>
    <cellStyle name="설명 텍스트 61" xfId="16648" xr:uid="{00000000-0005-0000-0000-00004B5D0000}"/>
    <cellStyle name="설명 텍스트 62" xfId="16649" xr:uid="{00000000-0005-0000-0000-00004C5D0000}"/>
    <cellStyle name="설명 텍스트 7" xfId="8008" xr:uid="{00000000-0005-0000-0000-00004D5D0000}"/>
    <cellStyle name="설명 텍스트 8" xfId="8009" xr:uid="{00000000-0005-0000-0000-00004E5D0000}"/>
    <cellStyle name="설명 텍스트 9" xfId="8010" xr:uid="{00000000-0005-0000-0000-00004F5D0000}"/>
    <cellStyle name="세로가운데" xfId="4519" xr:uid="{00000000-0005-0000-0000-0000505D0000}"/>
    <cellStyle name="셀 확인 10" xfId="8011" xr:uid="{00000000-0005-0000-0000-0000515D0000}"/>
    <cellStyle name="셀 확인 11" xfId="8012" xr:uid="{00000000-0005-0000-0000-0000525D0000}"/>
    <cellStyle name="셀 확인 12" xfId="8013" xr:uid="{00000000-0005-0000-0000-0000535D0000}"/>
    <cellStyle name="셀 확인 13" xfId="8014" xr:uid="{00000000-0005-0000-0000-0000545D0000}"/>
    <cellStyle name="셀 확인 14" xfId="8015" xr:uid="{00000000-0005-0000-0000-0000555D0000}"/>
    <cellStyle name="셀 확인 15" xfId="8016" xr:uid="{00000000-0005-0000-0000-0000565D0000}"/>
    <cellStyle name="셀 확인 16" xfId="8017" xr:uid="{00000000-0005-0000-0000-0000575D0000}"/>
    <cellStyle name="셀 확인 17" xfId="16650" xr:uid="{00000000-0005-0000-0000-0000585D0000}"/>
    <cellStyle name="셀 확인 18" xfId="16651" xr:uid="{00000000-0005-0000-0000-0000595D0000}"/>
    <cellStyle name="셀 확인 19" xfId="16652" xr:uid="{00000000-0005-0000-0000-00005A5D0000}"/>
    <cellStyle name="셀 확인 2" xfId="7256" xr:uid="{00000000-0005-0000-0000-00005B5D0000}"/>
    <cellStyle name="셀 확인 2 2" xfId="7257" xr:uid="{00000000-0005-0000-0000-00005C5D0000}"/>
    <cellStyle name="셀 확인 20" xfId="16653" xr:uid="{00000000-0005-0000-0000-00005D5D0000}"/>
    <cellStyle name="셀 확인 21" xfId="16654" xr:uid="{00000000-0005-0000-0000-00005E5D0000}"/>
    <cellStyle name="셀 확인 22" xfId="16655" xr:uid="{00000000-0005-0000-0000-00005F5D0000}"/>
    <cellStyle name="셀 확인 23" xfId="16656" xr:uid="{00000000-0005-0000-0000-0000605D0000}"/>
    <cellStyle name="셀 확인 24" xfId="16657" xr:uid="{00000000-0005-0000-0000-0000615D0000}"/>
    <cellStyle name="셀 확인 25" xfId="16658" xr:uid="{00000000-0005-0000-0000-0000625D0000}"/>
    <cellStyle name="셀 확인 26" xfId="16659" xr:uid="{00000000-0005-0000-0000-0000635D0000}"/>
    <cellStyle name="셀 확인 27" xfId="16660" xr:uid="{00000000-0005-0000-0000-0000645D0000}"/>
    <cellStyle name="셀 확인 28" xfId="16661" xr:uid="{00000000-0005-0000-0000-0000655D0000}"/>
    <cellStyle name="셀 확인 29" xfId="16662" xr:uid="{00000000-0005-0000-0000-0000665D0000}"/>
    <cellStyle name="셀 확인 3" xfId="7258" xr:uid="{00000000-0005-0000-0000-0000675D0000}"/>
    <cellStyle name="셀 확인 3 2" xfId="7259" xr:uid="{00000000-0005-0000-0000-0000685D0000}"/>
    <cellStyle name="셀 확인 30" xfId="16663" xr:uid="{00000000-0005-0000-0000-0000695D0000}"/>
    <cellStyle name="셀 확인 31" xfId="16664" xr:uid="{00000000-0005-0000-0000-00006A5D0000}"/>
    <cellStyle name="셀 확인 32" xfId="16665" xr:uid="{00000000-0005-0000-0000-00006B5D0000}"/>
    <cellStyle name="셀 확인 33" xfId="16666" xr:uid="{00000000-0005-0000-0000-00006C5D0000}"/>
    <cellStyle name="셀 확인 34" xfId="16667" xr:uid="{00000000-0005-0000-0000-00006D5D0000}"/>
    <cellStyle name="셀 확인 35" xfId="16668" xr:uid="{00000000-0005-0000-0000-00006E5D0000}"/>
    <cellStyle name="셀 확인 36" xfId="16669" xr:uid="{00000000-0005-0000-0000-00006F5D0000}"/>
    <cellStyle name="셀 확인 37" xfId="16670" xr:uid="{00000000-0005-0000-0000-0000705D0000}"/>
    <cellStyle name="셀 확인 38" xfId="16671" xr:uid="{00000000-0005-0000-0000-0000715D0000}"/>
    <cellStyle name="셀 확인 39" xfId="16672" xr:uid="{00000000-0005-0000-0000-0000725D0000}"/>
    <cellStyle name="셀 확인 4" xfId="7260" xr:uid="{00000000-0005-0000-0000-0000735D0000}"/>
    <cellStyle name="셀 확인 4 2" xfId="7261" xr:uid="{00000000-0005-0000-0000-0000745D0000}"/>
    <cellStyle name="셀 확인 40" xfId="16673" xr:uid="{00000000-0005-0000-0000-0000755D0000}"/>
    <cellStyle name="셀 확인 41" xfId="16674" xr:uid="{00000000-0005-0000-0000-0000765D0000}"/>
    <cellStyle name="셀 확인 42" xfId="16675" xr:uid="{00000000-0005-0000-0000-0000775D0000}"/>
    <cellStyle name="셀 확인 43" xfId="16676" xr:uid="{00000000-0005-0000-0000-0000785D0000}"/>
    <cellStyle name="셀 확인 44" xfId="16677" xr:uid="{00000000-0005-0000-0000-0000795D0000}"/>
    <cellStyle name="셀 확인 45" xfId="16678" xr:uid="{00000000-0005-0000-0000-00007A5D0000}"/>
    <cellStyle name="셀 확인 46" xfId="16679" xr:uid="{00000000-0005-0000-0000-00007B5D0000}"/>
    <cellStyle name="셀 확인 47" xfId="16680" xr:uid="{00000000-0005-0000-0000-00007C5D0000}"/>
    <cellStyle name="셀 확인 48" xfId="16681" xr:uid="{00000000-0005-0000-0000-00007D5D0000}"/>
    <cellStyle name="셀 확인 49" xfId="16682" xr:uid="{00000000-0005-0000-0000-00007E5D0000}"/>
    <cellStyle name="셀 확인 5" xfId="7262" xr:uid="{00000000-0005-0000-0000-00007F5D0000}"/>
    <cellStyle name="셀 확인 5 2" xfId="7263" xr:uid="{00000000-0005-0000-0000-0000805D0000}"/>
    <cellStyle name="셀 확인 50" xfId="16683" xr:uid="{00000000-0005-0000-0000-0000815D0000}"/>
    <cellStyle name="셀 확인 51" xfId="16684" xr:uid="{00000000-0005-0000-0000-0000825D0000}"/>
    <cellStyle name="셀 확인 52" xfId="16685" xr:uid="{00000000-0005-0000-0000-0000835D0000}"/>
    <cellStyle name="셀 확인 53" xfId="16686" xr:uid="{00000000-0005-0000-0000-0000845D0000}"/>
    <cellStyle name="셀 확인 54" xfId="16687" xr:uid="{00000000-0005-0000-0000-0000855D0000}"/>
    <cellStyle name="셀 확인 55" xfId="16688" xr:uid="{00000000-0005-0000-0000-0000865D0000}"/>
    <cellStyle name="셀 확인 56" xfId="16689" xr:uid="{00000000-0005-0000-0000-0000875D0000}"/>
    <cellStyle name="셀 확인 57" xfId="16690" xr:uid="{00000000-0005-0000-0000-0000885D0000}"/>
    <cellStyle name="셀 확인 58" xfId="16691" xr:uid="{00000000-0005-0000-0000-0000895D0000}"/>
    <cellStyle name="셀 확인 59" xfId="16692" xr:uid="{00000000-0005-0000-0000-00008A5D0000}"/>
    <cellStyle name="셀 확인 6" xfId="8018" xr:uid="{00000000-0005-0000-0000-00008B5D0000}"/>
    <cellStyle name="셀 확인 60" xfId="16693" xr:uid="{00000000-0005-0000-0000-00008C5D0000}"/>
    <cellStyle name="셀 확인 61" xfId="16694" xr:uid="{00000000-0005-0000-0000-00008D5D0000}"/>
    <cellStyle name="셀 확인 62" xfId="16695" xr:uid="{00000000-0005-0000-0000-00008E5D0000}"/>
    <cellStyle name="셀 확인 7" xfId="8019" xr:uid="{00000000-0005-0000-0000-00008F5D0000}"/>
    <cellStyle name="셀 확인 8" xfId="8020" xr:uid="{00000000-0005-0000-0000-0000905D0000}"/>
    <cellStyle name="셀 확인 9" xfId="8021" xr:uid="{00000000-0005-0000-0000-0000915D0000}"/>
    <cellStyle name="소계(소수점0,10포)" xfId="8022" xr:uid="{00000000-0005-0000-0000-0000925D0000}"/>
    <cellStyle name="소계무늬" xfId="8023" xr:uid="{00000000-0005-0000-0000-0000935D0000}"/>
    <cellStyle name="소수" xfId="8024" xr:uid="{00000000-0005-0000-0000-0000945D0000}"/>
    <cellStyle name="소수3" xfId="8025" xr:uid="{00000000-0005-0000-0000-0000955D0000}"/>
    <cellStyle name="소수4" xfId="8026" xr:uid="{00000000-0005-0000-0000-0000965D0000}"/>
    <cellStyle name="소수점" xfId="8027" xr:uid="{00000000-0005-0000-0000-0000975D0000}"/>
    <cellStyle name="소숫점0" xfId="4520" xr:uid="{00000000-0005-0000-0000-0000985D0000}"/>
    <cellStyle name="소숫점3" xfId="4521" xr:uid="{00000000-0005-0000-0000-0000995D0000}"/>
    <cellStyle name="수량" xfId="8028" xr:uid="{00000000-0005-0000-0000-00009A5D0000}"/>
    <cellStyle name="숨표[0]" xfId="4522" xr:uid="{00000000-0005-0000-0000-00009B5D0000}"/>
    <cellStyle name="숫자" xfId="4523" xr:uid="{00000000-0005-0000-0000-00009C5D0000}"/>
    <cellStyle name="숫자(R)" xfId="394" xr:uid="{00000000-0005-0000-0000-00009D5D0000}"/>
    <cellStyle name="숫자(R) 10" xfId="16696" xr:uid="{00000000-0005-0000-0000-00009E5D0000}"/>
    <cellStyle name="숫자(R) 11" xfId="16697" xr:uid="{00000000-0005-0000-0000-00009F5D0000}"/>
    <cellStyle name="숫자(R) 12" xfId="16698" xr:uid="{00000000-0005-0000-0000-0000A05D0000}"/>
    <cellStyle name="숫자(R) 13" xfId="16699" xr:uid="{00000000-0005-0000-0000-0000A15D0000}"/>
    <cellStyle name="숫자(R) 14" xfId="16700" xr:uid="{00000000-0005-0000-0000-0000A25D0000}"/>
    <cellStyle name="숫자(R) 15" xfId="16701" xr:uid="{00000000-0005-0000-0000-0000A35D0000}"/>
    <cellStyle name="숫자(R) 16" xfId="16702" xr:uid="{00000000-0005-0000-0000-0000A45D0000}"/>
    <cellStyle name="숫자(R) 17" xfId="16703" xr:uid="{00000000-0005-0000-0000-0000A55D0000}"/>
    <cellStyle name="숫자(R) 18" xfId="16704" xr:uid="{00000000-0005-0000-0000-0000A65D0000}"/>
    <cellStyle name="숫자(R) 19" xfId="16705" xr:uid="{00000000-0005-0000-0000-0000A75D0000}"/>
    <cellStyle name="숫자(R) 2" xfId="395" xr:uid="{00000000-0005-0000-0000-0000A85D0000}"/>
    <cellStyle name="숫자(R) 2 2" xfId="8031" xr:uid="{00000000-0005-0000-0000-0000A95D0000}"/>
    <cellStyle name="숫자(R) 2 3" xfId="8030" xr:uid="{00000000-0005-0000-0000-0000AA5D0000}"/>
    <cellStyle name="숫자(R) 20" xfId="16706" xr:uid="{00000000-0005-0000-0000-0000AB5D0000}"/>
    <cellStyle name="숫자(R) 21" xfId="16707" xr:uid="{00000000-0005-0000-0000-0000AC5D0000}"/>
    <cellStyle name="숫자(R) 22" xfId="16708" xr:uid="{00000000-0005-0000-0000-0000AD5D0000}"/>
    <cellStyle name="숫자(R) 23" xfId="16709" xr:uid="{00000000-0005-0000-0000-0000AE5D0000}"/>
    <cellStyle name="숫자(R) 24" xfId="16710" xr:uid="{00000000-0005-0000-0000-0000AF5D0000}"/>
    <cellStyle name="숫자(R) 25" xfId="16711" xr:uid="{00000000-0005-0000-0000-0000B05D0000}"/>
    <cellStyle name="숫자(R) 26" xfId="16712" xr:uid="{00000000-0005-0000-0000-0000B15D0000}"/>
    <cellStyle name="숫자(R) 27" xfId="16713" xr:uid="{00000000-0005-0000-0000-0000B25D0000}"/>
    <cellStyle name="숫자(R) 28" xfId="16714" xr:uid="{00000000-0005-0000-0000-0000B35D0000}"/>
    <cellStyle name="숫자(R) 29" xfId="16715" xr:uid="{00000000-0005-0000-0000-0000B45D0000}"/>
    <cellStyle name="숫자(R) 3" xfId="396" xr:uid="{00000000-0005-0000-0000-0000B55D0000}"/>
    <cellStyle name="숫자(R) 3 2" xfId="16716" xr:uid="{00000000-0005-0000-0000-0000B65D0000}"/>
    <cellStyle name="숫자(R) 30" xfId="16717" xr:uid="{00000000-0005-0000-0000-0000B75D0000}"/>
    <cellStyle name="숫자(R) 31" xfId="16718" xr:uid="{00000000-0005-0000-0000-0000B85D0000}"/>
    <cellStyle name="숫자(R) 32" xfId="16719" xr:uid="{00000000-0005-0000-0000-0000B95D0000}"/>
    <cellStyle name="숫자(R) 33" xfId="16720" xr:uid="{00000000-0005-0000-0000-0000BA5D0000}"/>
    <cellStyle name="숫자(R) 34" xfId="16721" xr:uid="{00000000-0005-0000-0000-0000BB5D0000}"/>
    <cellStyle name="숫자(R) 35" xfId="16722" xr:uid="{00000000-0005-0000-0000-0000BC5D0000}"/>
    <cellStyle name="숫자(R) 36" xfId="16723" xr:uid="{00000000-0005-0000-0000-0000BD5D0000}"/>
    <cellStyle name="숫자(R) 37" xfId="16724" xr:uid="{00000000-0005-0000-0000-0000BE5D0000}"/>
    <cellStyle name="숫자(R) 38" xfId="16725" xr:uid="{00000000-0005-0000-0000-0000BF5D0000}"/>
    <cellStyle name="숫자(R) 39" xfId="16726" xr:uid="{00000000-0005-0000-0000-0000C05D0000}"/>
    <cellStyle name="숫자(R) 4" xfId="397" xr:uid="{00000000-0005-0000-0000-0000C15D0000}"/>
    <cellStyle name="숫자(R) 4 2" xfId="16727" xr:uid="{00000000-0005-0000-0000-0000C25D0000}"/>
    <cellStyle name="숫자(R) 40" xfId="16728" xr:uid="{00000000-0005-0000-0000-0000C35D0000}"/>
    <cellStyle name="숫자(R) 41" xfId="16729" xr:uid="{00000000-0005-0000-0000-0000C45D0000}"/>
    <cellStyle name="숫자(R) 42" xfId="16730" xr:uid="{00000000-0005-0000-0000-0000C55D0000}"/>
    <cellStyle name="숫자(R) 43" xfId="16731" xr:uid="{00000000-0005-0000-0000-0000C65D0000}"/>
    <cellStyle name="숫자(R) 44" xfId="16732" xr:uid="{00000000-0005-0000-0000-0000C75D0000}"/>
    <cellStyle name="숫자(R) 45" xfId="16733" xr:uid="{00000000-0005-0000-0000-0000C85D0000}"/>
    <cellStyle name="숫자(R) 46" xfId="16734" xr:uid="{00000000-0005-0000-0000-0000C95D0000}"/>
    <cellStyle name="숫자(R) 47" xfId="16735" xr:uid="{00000000-0005-0000-0000-0000CA5D0000}"/>
    <cellStyle name="숫자(R) 48" xfId="16736" xr:uid="{00000000-0005-0000-0000-0000CB5D0000}"/>
    <cellStyle name="숫자(R) 49" xfId="16737" xr:uid="{00000000-0005-0000-0000-0000CC5D0000}"/>
    <cellStyle name="숫자(R) 5" xfId="398" xr:uid="{00000000-0005-0000-0000-0000CD5D0000}"/>
    <cellStyle name="숫자(R) 5 2" xfId="16738" xr:uid="{00000000-0005-0000-0000-0000CE5D0000}"/>
    <cellStyle name="숫자(R) 50" xfId="16739" xr:uid="{00000000-0005-0000-0000-0000CF5D0000}"/>
    <cellStyle name="숫자(R) 51" xfId="16740" xr:uid="{00000000-0005-0000-0000-0000D05D0000}"/>
    <cellStyle name="숫자(R) 52" xfId="16741" xr:uid="{00000000-0005-0000-0000-0000D15D0000}"/>
    <cellStyle name="숫자(R) 53" xfId="16742" xr:uid="{00000000-0005-0000-0000-0000D25D0000}"/>
    <cellStyle name="숫자(R) 54" xfId="16743" xr:uid="{00000000-0005-0000-0000-0000D35D0000}"/>
    <cellStyle name="숫자(R) 55" xfId="16744" xr:uid="{00000000-0005-0000-0000-0000D45D0000}"/>
    <cellStyle name="숫자(R) 56" xfId="16745" xr:uid="{00000000-0005-0000-0000-0000D55D0000}"/>
    <cellStyle name="숫자(R) 57" xfId="16746" xr:uid="{00000000-0005-0000-0000-0000D65D0000}"/>
    <cellStyle name="숫자(R) 58" xfId="16747" xr:uid="{00000000-0005-0000-0000-0000D75D0000}"/>
    <cellStyle name="숫자(R) 59" xfId="16748" xr:uid="{00000000-0005-0000-0000-0000D85D0000}"/>
    <cellStyle name="숫자(R) 6" xfId="399" xr:uid="{00000000-0005-0000-0000-0000D95D0000}"/>
    <cellStyle name="숫자(R) 6 2" xfId="16749" xr:uid="{00000000-0005-0000-0000-0000DA5D0000}"/>
    <cellStyle name="숫자(R) 60" xfId="16750" xr:uid="{00000000-0005-0000-0000-0000DB5D0000}"/>
    <cellStyle name="숫자(R) 61" xfId="16751" xr:uid="{00000000-0005-0000-0000-0000DC5D0000}"/>
    <cellStyle name="숫자(R) 62" xfId="16752" xr:uid="{00000000-0005-0000-0000-0000DD5D0000}"/>
    <cellStyle name="숫자(R) 63" xfId="16753" xr:uid="{00000000-0005-0000-0000-0000DE5D0000}"/>
    <cellStyle name="숫자(R) 64" xfId="16754" xr:uid="{00000000-0005-0000-0000-0000DF5D0000}"/>
    <cellStyle name="숫자(R) 65" xfId="8029" xr:uid="{00000000-0005-0000-0000-0000E05D0000}"/>
    <cellStyle name="숫자(R) 7" xfId="400" xr:uid="{00000000-0005-0000-0000-0000E15D0000}"/>
    <cellStyle name="숫자(R) 7 2" xfId="16755" xr:uid="{00000000-0005-0000-0000-0000E25D0000}"/>
    <cellStyle name="숫자(R) 8" xfId="401" xr:uid="{00000000-0005-0000-0000-0000E35D0000}"/>
    <cellStyle name="숫자(R) 8 2" xfId="16756" xr:uid="{00000000-0005-0000-0000-0000E45D0000}"/>
    <cellStyle name="숫자(R) 9" xfId="402" xr:uid="{00000000-0005-0000-0000-0000E55D0000}"/>
    <cellStyle name="숫자(R) 9 2" xfId="16757" xr:uid="{00000000-0005-0000-0000-0000E65D0000}"/>
    <cellStyle name="숫자(R)_지장물작업" xfId="403" xr:uid="{00000000-0005-0000-0000-0000E75D0000}"/>
    <cellStyle name="숫자_창현-차산(대한)" xfId="8032" xr:uid="{00000000-0005-0000-0000-0000E85D0000}"/>
    <cellStyle name="숫자1" xfId="4524" xr:uid="{00000000-0005-0000-0000-0000E95D0000}"/>
    <cellStyle name="숫자1 2" xfId="16758" xr:uid="{00000000-0005-0000-0000-0000EA5D0000}"/>
    <cellStyle name="숫자3" xfId="4525" xr:uid="{00000000-0005-0000-0000-0000EB5D0000}"/>
    <cellStyle name="숫자3 2" xfId="16759" xr:uid="{00000000-0005-0000-0000-0000EC5D0000}"/>
    <cellStyle name="숫자3R" xfId="4526" xr:uid="{00000000-0005-0000-0000-0000ED5D0000}"/>
    <cellStyle name="숫자3자리" xfId="4527" xr:uid="{00000000-0005-0000-0000-0000EE5D0000}"/>
    <cellStyle name="쉼표 [0]" xfId="1" builtinId="6"/>
    <cellStyle name="쉼표 [0] 10" xfId="404" xr:uid="{00000000-0005-0000-0000-0000F05D0000}"/>
    <cellStyle name="쉼표 [0] 10 10" xfId="405" xr:uid="{00000000-0005-0000-0000-0000F15D0000}"/>
    <cellStyle name="쉼표 [0] 10 11" xfId="406" xr:uid="{00000000-0005-0000-0000-0000F25D0000}"/>
    <cellStyle name="쉼표 [0] 10 12" xfId="407" xr:uid="{00000000-0005-0000-0000-0000F35D0000}"/>
    <cellStyle name="쉼표 [0] 10 13" xfId="408" xr:uid="{00000000-0005-0000-0000-0000F45D0000}"/>
    <cellStyle name="쉼표 [0] 10 14" xfId="409" xr:uid="{00000000-0005-0000-0000-0000F55D0000}"/>
    <cellStyle name="쉼표 [0] 10 15" xfId="8033" xr:uid="{00000000-0005-0000-0000-0000F65D0000}"/>
    <cellStyle name="쉼표 [0] 10 16" xfId="44656" xr:uid="{00000000-0005-0000-0000-0000F75D0000}"/>
    <cellStyle name="쉼표 [0] 10 2" xfId="410" xr:uid="{00000000-0005-0000-0000-0000F85D0000}"/>
    <cellStyle name="쉼표 [0] 10 2 2" xfId="16760" xr:uid="{00000000-0005-0000-0000-0000F95D0000}"/>
    <cellStyle name="쉼표 [0] 10 3" xfId="411" xr:uid="{00000000-0005-0000-0000-0000FA5D0000}"/>
    <cellStyle name="쉼표 [0] 10 4" xfId="412" xr:uid="{00000000-0005-0000-0000-0000FB5D0000}"/>
    <cellStyle name="쉼표 [0] 10 5" xfId="413" xr:uid="{00000000-0005-0000-0000-0000FC5D0000}"/>
    <cellStyle name="쉼표 [0] 10 6" xfId="414" xr:uid="{00000000-0005-0000-0000-0000FD5D0000}"/>
    <cellStyle name="쉼표 [0] 10 7" xfId="415" xr:uid="{00000000-0005-0000-0000-0000FE5D0000}"/>
    <cellStyle name="쉼표 [0] 10 8" xfId="416" xr:uid="{00000000-0005-0000-0000-0000FF5D0000}"/>
    <cellStyle name="쉼표 [0] 10 9" xfId="417" xr:uid="{00000000-0005-0000-0000-0000005E0000}"/>
    <cellStyle name="쉼표 [0] 11" xfId="418" xr:uid="{00000000-0005-0000-0000-0000015E0000}"/>
    <cellStyle name="쉼표 [0] 11 10" xfId="419" xr:uid="{00000000-0005-0000-0000-0000025E0000}"/>
    <cellStyle name="쉼표 [0] 11 11" xfId="420" xr:uid="{00000000-0005-0000-0000-0000035E0000}"/>
    <cellStyle name="쉼표 [0] 11 12" xfId="421" xr:uid="{00000000-0005-0000-0000-0000045E0000}"/>
    <cellStyle name="쉼표 [0] 11 13" xfId="422" xr:uid="{00000000-0005-0000-0000-0000055E0000}"/>
    <cellStyle name="쉼표 [0] 11 14" xfId="423" xr:uid="{00000000-0005-0000-0000-0000065E0000}"/>
    <cellStyle name="쉼표 [0] 11 15" xfId="8034" xr:uid="{00000000-0005-0000-0000-0000075E0000}"/>
    <cellStyle name="쉼표 [0] 11 2" xfId="424" xr:uid="{00000000-0005-0000-0000-0000085E0000}"/>
    <cellStyle name="쉼표 [0] 11 2 2" xfId="16761" xr:uid="{00000000-0005-0000-0000-0000095E0000}"/>
    <cellStyle name="쉼표 [0] 11 3" xfId="425" xr:uid="{00000000-0005-0000-0000-00000A5E0000}"/>
    <cellStyle name="쉼표 [0] 11 4" xfId="426" xr:uid="{00000000-0005-0000-0000-00000B5E0000}"/>
    <cellStyle name="쉼표 [0] 11 5" xfId="427" xr:uid="{00000000-0005-0000-0000-00000C5E0000}"/>
    <cellStyle name="쉼표 [0] 11 6" xfId="428" xr:uid="{00000000-0005-0000-0000-00000D5E0000}"/>
    <cellStyle name="쉼표 [0] 11 7" xfId="429" xr:uid="{00000000-0005-0000-0000-00000E5E0000}"/>
    <cellStyle name="쉼표 [0] 11 8" xfId="430" xr:uid="{00000000-0005-0000-0000-00000F5E0000}"/>
    <cellStyle name="쉼표 [0] 11 9" xfId="431" xr:uid="{00000000-0005-0000-0000-0000105E0000}"/>
    <cellStyle name="쉼표 [0] 12" xfId="432" xr:uid="{00000000-0005-0000-0000-0000115E0000}"/>
    <cellStyle name="쉼표 [0] 12 10" xfId="433" xr:uid="{00000000-0005-0000-0000-0000125E0000}"/>
    <cellStyle name="쉼표 [0] 12 11" xfId="434" xr:uid="{00000000-0005-0000-0000-0000135E0000}"/>
    <cellStyle name="쉼표 [0] 12 12" xfId="435" xr:uid="{00000000-0005-0000-0000-0000145E0000}"/>
    <cellStyle name="쉼표 [0] 12 13" xfId="436" xr:uid="{00000000-0005-0000-0000-0000155E0000}"/>
    <cellStyle name="쉼표 [0] 12 14" xfId="437" xr:uid="{00000000-0005-0000-0000-0000165E0000}"/>
    <cellStyle name="쉼표 [0] 12 15" xfId="8035" xr:uid="{00000000-0005-0000-0000-0000175E0000}"/>
    <cellStyle name="쉼표 [0] 12 2" xfId="438" xr:uid="{00000000-0005-0000-0000-0000185E0000}"/>
    <cellStyle name="쉼표 [0] 12 2 2" xfId="16762" xr:uid="{00000000-0005-0000-0000-0000195E0000}"/>
    <cellStyle name="쉼표 [0] 12 3" xfId="439" xr:uid="{00000000-0005-0000-0000-00001A5E0000}"/>
    <cellStyle name="쉼표 [0] 12 4" xfId="440" xr:uid="{00000000-0005-0000-0000-00001B5E0000}"/>
    <cellStyle name="쉼표 [0] 12 5" xfId="441" xr:uid="{00000000-0005-0000-0000-00001C5E0000}"/>
    <cellStyle name="쉼표 [0] 12 6" xfId="442" xr:uid="{00000000-0005-0000-0000-00001D5E0000}"/>
    <cellStyle name="쉼표 [0] 12 7" xfId="443" xr:uid="{00000000-0005-0000-0000-00001E5E0000}"/>
    <cellStyle name="쉼표 [0] 12 8" xfId="444" xr:uid="{00000000-0005-0000-0000-00001F5E0000}"/>
    <cellStyle name="쉼표 [0] 12 9" xfId="445" xr:uid="{00000000-0005-0000-0000-0000205E0000}"/>
    <cellStyle name="쉼표 [0] 13" xfId="446" xr:uid="{00000000-0005-0000-0000-0000215E0000}"/>
    <cellStyle name="쉼표 [0] 13 10" xfId="447" xr:uid="{00000000-0005-0000-0000-0000225E0000}"/>
    <cellStyle name="쉼표 [0] 13 11" xfId="448" xr:uid="{00000000-0005-0000-0000-0000235E0000}"/>
    <cellStyle name="쉼표 [0] 13 12" xfId="449" xr:uid="{00000000-0005-0000-0000-0000245E0000}"/>
    <cellStyle name="쉼표 [0] 13 13" xfId="450" xr:uid="{00000000-0005-0000-0000-0000255E0000}"/>
    <cellStyle name="쉼표 [0] 13 14" xfId="451" xr:uid="{00000000-0005-0000-0000-0000265E0000}"/>
    <cellStyle name="쉼표 [0] 13 15" xfId="7455" xr:uid="{00000000-0005-0000-0000-0000275E0000}"/>
    <cellStyle name="쉼표 [0] 13 2" xfId="452" xr:uid="{00000000-0005-0000-0000-0000285E0000}"/>
    <cellStyle name="쉼표 [0] 13 3" xfId="453" xr:uid="{00000000-0005-0000-0000-0000295E0000}"/>
    <cellStyle name="쉼표 [0] 13 4" xfId="454" xr:uid="{00000000-0005-0000-0000-00002A5E0000}"/>
    <cellStyle name="쉼표 [0] 13 5" xfId="455" xr:uid="{00000000-0005-0000-0000-00002B5E0000}"/>
    <cellStyle name="쉼표 [0] 13 6" xfId="456" xr:uid="{00000000-0005-0000-0000-00002C5E0000}"/>
    <cellStyle name="쉼표 [0] 13 7" xfId="457" xr:uid="{00000000-0005-0000-0000-00002D5E0000}"/>
    <cellStyle name="쉼표 [0] 13 8" xfId="458" xr:uid="{00000000-0005-0000-0000-00002E5E0000}"/>
    <cellStyle name="쉼표 [0] 13 9" xfId="459" xr:uid="{00000000-0005-0000-0000-00002F5E0000}"/>
    <cellStyle name="쉼표 [0] 14" xfId="2525" xr:uid="{00000000-0005-0000-0000-0000305E0000}"/>
    <cellStyle name="쉼표 [0] 14 10" xfId="460" xr:uid="{00000000-0005-0000-0000-0000315E0000}"/>
    <cellStyle name="쉼표 [0] 14 11" xfId="461" xr:uid="{00000000-0005-0000-0000-0000325E0000}"/>
    <cellStyle name="쉼표 [0] 14 12" xfId="8036" xr:uid="{00000000-0005-0000-0000-0000335E0000}"/>
    <cellStyle name="쉼표 [0] 14 2" xfId="462" xr:uid="{00000000-0005-0000-0000-0000345E0000}"/>
    <cellStyle name="쉼표 [0] 14 3" xfId="463" xr:uid="{00000000-0005-0000-0000-0000355E0000}"/>
    <cellStyle name="쉼표 [0] 14 4" xfId="464" xr:uid="{00000000-0005-0000-0000-0000365E0000}"/>
    <cellStyle name="쉼표 [0] 14 5" xfId="465" xr:uid="{00000000-0005-0000-0000-0000375E0000}"/>
    <cellStyle name="쉼표 [0] 14 6" xfId="466" xr:uid="{00000000-0005-0000-0000-0000385E0000}"/>
    <cellStyle name="쉼표 [0] 14 7" xfId="467" xr:uid="{00000000-0005-0000-0000-0000395E0000}"/>
    <cellStyle name="쉼표 [0] 14 8" xfId="468" xr:uid="{00000000-0005-0000-0000-00003A5E0000}"/>
    <cellStyle name="쉼표 [0] 14 9" xfId="469" xr:uid="{00000000-0005-0000-0000-00003B5E0000}"/>
    <cellStyle name="쉼표 [0] 15" xfId="4528" xr:uid="{00000000-0005-0000-0000-00003C5E0000}"/>
    <cellStyle name="쉼표 [0] 15 2" xfId="4529" xr:uid="{00000000-0005-0000-0000-00003D5E0000}"/>
    <cellStyle name="쉼표 [0] 15 3" xfId="8037" xr:uid="{00000000-0005-0000-0000-00003E5E0000}"/>
    <cellStyle name="쉼표 [0] 16" xfId="4530" xr:uid="{00000000-0005-0000-0000-00003F5E0000}"/>
    <cellStyle name="쉼표 [0] 16 2" xfId="4531" xr:uid="{00000000-0005-0000-0000-0000405E0000}"/>
    <cellStyle name="쉼표 [0] 16 2 2" xfId="44652" xr:uid="{00000000-0005-0000-0000-0000415E0000}"/>
    <cellStyle name="쉼표 [0] 16 3" xfId="8908" xr:uid="{00000000-0005-0000-0000-0000425E0000}"/>
    <cellStyle name="쉼표 [0] 16 4" xfId="44645" xr:uid="{00000000-0005-0000-0000-0000435E0000}"/>
    <cellStyle name="쉼표 [0] 17" xfId="4532" xr:uid="{00000000-0005-0000-0000-0000445E0000}"/>
    <cellStyle name="쉼표 [0] 17 2" xfId="4533" xr:uid="{00000000-0005-0000-0000-0000455E0000}"/>
    <cellStyle name="쉼표 [0] 17 3" xfId="9102" xr:uid="{00000000-0005-0000-0000-0000465E0000}"/>
    <cellStyle name="쉼표 [0] 18" xfId="4534" xr:uid="{00000000-0005-0000-0000-0000475E0000}"/>
    <cellStyle name="쉼표 [0] 18 2" xfId="4535" xr:uid="{00000000-0005-0000-0000-0000485E0000}"/>
    <cellStyle name="쉼표 [0] 18 3" xfId="16763" xr:uid="{00000000-0005-0000-0000-0000495E0000}"/>
    <cellStyle name="쉼표 [0] 19" xfId="4536" xr:uid="{00000000-0005-0000-0000-00004A5E0000}"/>
    <cellStyle name="쉼표 [0] 19 2" xfId="4537" xr:uid="{00000000-0005-0000-0000-00004B5E0000}"/>
    <cellStyle name="쉼표 [0] 19 3" xfId="16764" xr:uid="{00000000-0005-0000-0000-00004C5E0000}"/>
    <cellStyle name="쉼표 [0] 2" xfId="4" xr:uid="{00000000-0005-0000-0000-00004D5E0000}"/>
    <cellStyle name="쉼표 [0] 2 10" xfId="470" xr:uid="{00000000-0005-0000-0000-00004E5E0000}"/>
    <cellStyle name="쉼표 [0] 2 10 10" xfId="471" xr:uid="{00000000-0005-0000-0000-00004F5E0000}"/>
    <cellStyle name="쉼표 [0] 2 10 11" xfId="472" xr:uid="{00000000-0005-0000-0000-0000505E0000}"/>
    <cellStyle name="쉼표 [0] 2 10 12" xfId="473" xr:uid="{00000000-0005-0000-0000-0000515E0000}"/>
    <cellStyle name="쉼표 [0] 2 10 13" xfId="474" xr:uid="{00000000-0005-0000-0000-0000525E0000}"/>
    <cellStyle name="쉼표 [0] 2 10 14" xfId="475" xr:uid="{00000000-0005-0000-0000-0000535E0000}"/>
    <cellStyle name="쉼표 [0] 2 10 15" xfId="8038" xr:uid="{00000000-0005-0000-0000-0000545E0000}"/>
    <cellStyle name="쉼표 [0] 2 10 2" xfId="476" xr:uid="{00000000-0005-0000-0000-0000555E0000}"/>
    <cellStyle name="쉼표 [0] 2 10 2 2" xfId="8039" xr:uid="{00000000-0005-0000-0000-0000565E0000}"/>
    <cellStyle name="쉼표 [0] 2 10 3" xfId="477" xr:uid="{00000000-0005-0000-0000-0000575E0000}"/>
    <cellStyle name="쉼표 [0] 2 10 4" xfId="478" xr:uid="{00000000-0005-0000-0000-0000585E0000}"/>
    <cellStyle name="쉼표 [0] 2 10 5" xfId="479" xr:uid="{00000000-0005-0000-0000-0000595E0000}"/>
    <cellStyle name="쉼표 [0] 2 10 6" xfId="480" xr:uid="{00000000-0005-0000-0000-00005A5E0000}"/>
    <cellStyle name="쉼표 [0] 2 10 7" xfId="481" xr:uid="{00000000-0005-0000-0000-00005B5E0000}"/>
    <cellStyle name="쉼표 [0] 2 10 8" xfId="482" xr:uid="{00000000-0005-0000-0000-00005C5E0000}"/>
    <cellStyle name="쉼표 [0] 2 10 9" xfId="483" xr:uid="{00000000-0005-0000-0000-00005D5E0000}"/>
    <cellStyle name="쉼표 [0] 2 11" xfId="484" xr:uid="{00000000-0005-0000-0000-00005E5E0000}"/>
    <cellStyle name="쉼표 [0] 2 11 10" xfId="485" xr:uid="{00000000-0005-0000-0000-00005F5E0000}"/>
    <cellStyle name="쉼표 [0] 2 11 11" xfId="486" xr:uid="{00000000-0005-0000-0000-0000605E0000}"/>
    <cellStyle name="쉼표 [0] 2 11 12" xfId="487" xr:uid="{00000000-0005-0000-0000-0000615E0000}"/>
    <cellStyle name="쉼표 [0] 2 11 13" xfId="488" xr:uid="{00000000-0005-0000-0000-0000625E0000}"/>
    <cellStyle name="쉼표 [0] 2 11 14" xfId="489" xr:uid="{00000000-0005-0000-0000-0000635E0000}"/>
    <cellStyle name="쉼표 [0] 2 11 15" xfId="8040" xr:uid="{00000000-0005-0000-0000-0000645E0000}"/>
    <cellStyle name="쉼표 [0] 2 11 2" xfId="490" xr:uid="{00000000-0005-0000-0000-0000655E0000}"/>
    <cellStyle name="쉼표 [0] 2 11 2 2" xfId="8041" xr:uid="{00000000-0005-0000-0000-0000665E0000}"/>
    <cellStyle name="쉼표 [0] 2 11 3" xfId="491" xr:uid="{00000000-0005-0000-0000-0000675E0000}"/>
    <cellStyle name="쉼표 [0] 2 11 4" xfId="492" xr:uid="{00000000-0005-0000-0000-0000685E0000}"/>
    <cellStyle name="쉼표 [0] 2 11 5" xfId="493" xr:uid="{00000000-0005-0000-0000-0000695E0000}"/>
    <cellStyle name="쉼표 [0] 2 11 6" xfId="494" xr:uid="{00000000-0005-0000-0000-00006A5E0000}"/>
    <cellStyle name="쉼표 [0] 2 11 7" xfId="495" xr:uid="{00000000-0005-0000-0000-00006B5E0000}"/>
    <cellStyle name="쉼표 [0] 2 11 8" xfId="496" xr:uid="{00000000-0005-0000-0000-00006C5E0000}"/>
    <cellStyle name="쉼표 [0] 2 11 9" xfId="497" xr:uid="{00000000-0005-0000-0000-00006D5E0000}"/>
    <cellStyle name="쉼표 [0] 2 12" xfId="498" xr:uid="{00000000-0005-0000-0000-00006E5E0000}"/>
    <cellStyle name="쉼표 [0] 2 12 10" xfId="499" xr:uid="{00000000-0005-0000-0000-00006F5E0000}"/>
    <cellStyle name="쉼표 [0] 2 12 11" xfId="500" xr:uid="{00000000-0005-0000-0000-0000705E0000}"/>
    <cellStyle name="쉼표 [0] 2 12 12" xfId="501" xr:uid="{00000000-0005-0000-0000-0000715E0000}"/>
    <cellStyle name="쉼표 [0] 2 12 13" xfId="502" xr:uid="{00000000-0005-0000-0000-0000725E0000}"/>
    <cellStyle name="쉼표 [0] 2 12 14" xfId="503" xr:uid="{00000000-0005-0000-0000-0000735E0000}"/>
    <cellStyle name="쉼표 [0] 2 12 15" xfId="8042" xr:uid="{00000000-0005-0000-0000-0000745E0000}"/>
    <cellStyle name="쉼표 [0] 2 12 2" xfId="504" xr:uid="{00000000-0005-0000-0000-0000755E0000}"/>
    <cellStyle name="쉼표 [0] 2 12 2 2" xfId="8043" xr:uid="{00000000-0005-0000-0000-0000765E0000}"/>
    <cellStyle name="쉼표 [0] 2 12 3" xfId="505" xr:uid="{00000000-0005-0000-0000-0000775E0000}"/>
    <cellStyle name="쉼표 [0] 2 12 4" xfId="506" xr:uid="{00000000-0005-0000-0000-0000785E0000}"/>
    <cellStyle name="쉼표 [0] 2 12 5" xfId="507" xr:uid="{00000000-0005-0000-0000-0000795E0000}"/>
    <cellStyle name="쉼표 [0] 2 12 6" xfId="508" xr:uid="{00000000-0005-0000-0000-00007A5E0000}"/>
    <cellStyle name="쉼표 [0] 2 12 7" xfId="509" xr:uid="{00000000-0005-0000-0000-00007B5E0000}"/>
    <cellStyle name="쉼표 [0] 2 12 8" xfId="510" xr:uid="{00000000-0005-0000-0000-00007C5E0000}"/>
    <cellStyle name="쉼표 [0] 2 12 9" xfId="511" xr:uid="{00000000-0005-0000-0000-00007D5E0000}"/>
    <cellStyle name="쉼표 [0] 2 13" xfId="512" xr:uid="{00000000-0005-0000-0000-00007E5E0000}"/>
    <cellStyle name="쉼표 [0] 2 13 10" xfId="513" xr:uid="{00000000-0005-0000-0000-00007F5E0000}"/>
    <cellStyle name="쉼표 [0] 2 13 11" xfId="514" xr:uid="{00000000-0005-0000-0000-0000805E0000}"/>
    <cellStyle name="쉼표 [0] 2 13 12" xfId="515" xr:uid="{00000000-0005-0000-0000-0000815E0000}"/>
    <cellStyle name="쉼표 [0] 2 13 13" xfId="516" xr:uid="{00000000-0005-0000-0000-0000825E0000}"/>
    <cellStyle name="쉼표 [0] 2 13 14" xfId="517" xr:uid="{00000000-0005-0000-0000-0000835E0000}"/>
    <cellStyle name="쉼표 [0] 2 13 15" xfId="8044" xr:uid="{00000000-0005-0000-0000-0000845E0000}"/>
    <cellStyle name="쉼표 [0] 2 13 2" xfId="518" xr:uid="{00000000-0005-0000-0000-0000855E0000}"/>
    <cellStyle name="쉼표 [0] 2 13 2 2" xfId="8045" xr:uid="{00000000-0005-0000-0000-0000865E0000}"/>
    <cellStyle name="쉼표 [0] 2 13 3" xfId="519" xr:uid="{00000000-0005-0000-0000-0000875E0000}"/>
    <cellStyle name="쉼표 [0] 2 13 4" xfId="520" xr:uid="{00000000-0005-0000-0000-0000885E0000}"/>
    <cellStyle name="쉼표 [0] 2 13 5" xfId="521" xr:uid="{00000000-0005-0000-0000-0000895E0000}"/>
    <cellStyle name="쉼표 [0] 2 13 6" xfId="522" xr:uid="{00000000-0005-0000-0000-00008A5E0000}"/>
    <cellStyle name="쉼표 [0] 2 13 7" xfId="523" xr:uid="{00000000-0005-0000-0000-00008B5E0000}"/>
    <cellStyle name="쉼표 [0] 2 13 8" xfId="524" xr:uid="{00000000-0005-0000-0000-00008C5E0000}"/>
    <cellStyle name="쉼표 [0] 2 13 9" xfId="525" xr:uid="{00000000-0005-0000-0000-00008D5E0000}"/>
    <cellStyle name="쉼표 [0] 2 14" xfId="526" xr:uid="{00000000-0005-0000-0000-00008E5E0000}"/>
    <cellStyle name="쉼표 [0] 2 14 10" xfId="527" xr:uid="{00000000-0005-0000-0000-00008F5E0000}"/>
    <cellStyle name="쉼표 [0] 2 14 11" xfId="528" xr:uid="{00000000-0005-0000-0000-0000905E0000}"/>
    <cellStyle name="쉼표 [0] 2 14 12" xfId="529" xr:uid="{00000000-0005-0000-0000-0000915E0000}"/>
    <cellStyle name="쉼표 [0] 2 14 13" xfId="530" xr:uid="{00000000-0005-0000-0000-0000925E0000}"/>
    <cellStyle name="쉼표 [0] 2 14 14" xfId="531" xr:uid="{00000000-0005-0000-0000-0000935E0000}"/>
    <cellStyle name="쉼표 [0] 2 14 15" xfId="8046" xr:uid="{00000000-0005-0000-0000-0000945E0000}"/>
    <cellStyle name="쉼표 [0] 2 14 2" xfId="532" xr:uid="{00000000-0005-0000-0000-0000955E0000}"/>
    <cellStyle name="쉼표 [0] 2 14 2 2" xfId="8047" xr:uid="{00000000-0005-0000-0000-0000965E0000}"/>
    <cellStyle name="쉼표 [0] 2 14 3" xfId="533" xr:uid="{00000000-0005-0000-0000-0000975E0000}"/>
    <cellStyle name="쉼표 [0] 2 14 4" xfId="534" xr:uid="{00000000-0005-0000-0000-0000985E0000}"/>
    <cellStyle name="쉼표 [0] 2 14 5" xfId="535" xr:uid="{00000000-0005-0000-0000-0000995E0000}"/>
    <cellStyle name="쉼표 [0] 2 14 6" xfId="536" xr:uid="{00000000-0005-0000-0000-00009A5E0000}"/>
    <cellStyle name="쉼표 [0] 2 14 7" xfId="537" xr:uid="{00000000-0005-0000-0000-00009B5E0000}"/>
    <cellStyle name="쉼표 [0] 2 14 8" xfId="538" xr:uid="{00000000-0005-0000-0000-00009C5E0000}"/>
    <cellStyle name="쉼표 [0] 2 14 9" xfId="539" xr:uid="{00000000-0005-0000-0000-00009D5E0000}"/>
    <cellStyle name="쉼표 [0] 2 15" xfId="540" xr:uid="{00000000-0005-0000-0000-00009E5E0000}"/>
    <cellStyle name="쉼표 [0] 2 15 10" xfId="541" xr:uid="{00000000-0005-0000-0000-00009F5E0000}"/>
    <cellStyle name="쉼표 [0] 2 15 11" xfId="542" xr:uid="{00000000-0005-0000-0000-0000A05E0000}"/>
    <cellStyle name="쉼표 [0] 2 15 12" xfId="543" xr:uid="{00000000-0005-0000-0000-0000A15E0000}"/>
    <cellStyle name="쉼표 [0] 2 15 13" xfId="544" xr:uid="{00000000-0005-0000-0000-0000A25E0000}"/>
    <cellStyle name="쉼표 [0] 2 15 14" xfId="545" xr:uid="{00000000-0005-0000-0000-0000A35E0000}"/>
    <cellStyle name="쉼표 [0] 2 15 15" xfId="8048" xr:uid="{00000000-0005-0000-0000-0000A45E0000}"/>
    <cellStyle name="쉼표 [0] 2 15 2" xfId="546" xr:uid="{00000000-0005-0000-0000-0000A55E0000}"/>
    <cellStyle name="쉼표 [0] 2 15 2 2" xfId="8049" xr:uid="{00000000-0005-0000-0000-0000A65E0000}"/>
    <cellStyle name="쉼표 [0] 2 15 3" xfId="547" xr:uid="{00000000-0005-0000-0000-0000A75E0000}"/>
    <cellStyle name="쉼표 [0] 2 15 4" xfId="548" xr:uid="{00000000-0005-0000-0000-0000A85E0000}"/>
    <cellStyle name="쉼표 [0] 2 15 5" xfId="549" xr:uid="{00000000-0005-0000-0000-0000A95E0000}"/>
    <cellStyle name="쉼표 [0] 2 15 6" xfId="550" xr:uid="{00000000-0005-0000-0000-0000AA5E0000}"/>
    <cellStyle name="쉼표 [0] 2 15 7" xfId="551" xr:uid="{00000000-0005-0000-0000-0000AB5E0000}"/>
    <cellStyle name="쉼표 [0] 2 15 8" xfId="552" xr:uid="{00000000-0005-0000-0000-0000AC5E0000}"/>
    <cellStyle name="쉼표 [0] 2 15 9" xfId="553" xr:uid="{00000000-0005-0000-0000-0000AD5E0000}"/>
    <cellStyle name="쉼표 [0] 2 16" xfId="554" xr:uid="{00000000-0005-0000-0000-0000AE5E0000}"/>
    <cellStyle name="쉼표 [0] 2 16 10" xfId="555" xr:uid="{00000000-0005-0000-0000-0000AF5E0000}"/>
    <cellStyle name="쉼표 [0] 2 16 11" xfId="556" xr:uid="{00000000-0005-0000-0000-0000B05E0000}"/>
    <cellStyle name="쉼표 [0] 2 16 12" xfId="557" xr:uid="{00000000-0005-0000-0000-0000B15E0000}"/>
    <cellStyle name="쉼표 [0] 2 16 13" xfId="558" xr:uid="{00000000-0005-0000-0000-0000B25E0000}"/>
    <cellStyle name="쉼표 [0] 2 16 14" xfId="559" xr:uid="{00000000-0005-0000-0000-0000B35E0000}"/>
    <cellStyle name="쉼표 [0] 2 16 15" xfId="8050" xr:uid="{00000000-0005-0000-0000-0000B45E0000}"/>
    <cellStyle name="쉼표 [0] 2 16 2" xfId="560" xr:uid="{00000000-0005-0000-0000-0000B55E0000}"/>
    <cellStyle name="쉼표 [0] 2 16 2 2" xfId="8051" xr:uid="{00000000-0005-0000-0000-0000B65E0000}"/>
    <cellStyle name="쉼표 [0] 2 16 3" xfId="561" xr:uid="{00000000-0005-0000-0000-0000B75E0000}"/>
    <cellStyle name="쉼표 [0] 2 16 4" xfId="562" xr:uid="{00000000-0005-0000-0000-0000B85E0000}"/>
    <cellStyle name="쉼표 [0] 2 16 5" xfId="563" xr:uid="{00000000-0005-0000-0000-0000B95E0000}"/>
    <cellStyle name="쉼표 [0] 2 16 6" xfId="564" xr:uid="{00000000-0005-0000-0000-0000BA5E0000}"/>
    <cellStyle name="쉼표 [0] 2 16 7" xfId="565" xr:uid="{00000000-0005-0000-0000-0000BB5E0000}"/>
    <cellStyle name="쉼표 [0] 2 16 8" xfId="566" xr:uid="{00000000-0005-0000-0000-0000BC5E0000}"/>
    <cellStyle name="쉼표 [0] 2 16 9" xfId="567" xr:uid="{00000000-0005-0000-0000-0000BD5E0000}"/>
    <cellStyle name="쉼표 [0] 2 17" xfId="568" xr:uid="{00000000-0005-0000-0000-0000BE5E0000}"/>
    <cellStyle name="쉼표 [0] 2 17 10" xfId="569" xr:uid="{00000000-0005-0000-0000-0000BF5E0000}"/>
    <cellStyle name="쉼표 [0] 2 17 11" xfId="570" xr:uid="{00000000-0005-0000-0000-0000C05E0000}"/>
    <cellStyle name="쉼표 [0] 2 17 12" xfId="571" xr:uid="{00000000-0005-0000-0000-0000C15E0000}"/>
    <cellStyle name="쉼표 [0] 2 17 13" xfId="572" xr:uid="{00000000-0005-0000-0000-0000C25E0000}"/>
    <cellStyle name="쉼표 [0] 2 17 14" xfId="573" xr:uid="{00000000-0005-0000-0000-0000C35E0000}"/>
    <cellStyle name="쉼표 [0] 2 17 15" xfId="8052" xr:uid="{00000000-0005-0000-0000-0000C45E0000}"/>
    <cellStyle name="쉼표 [0] 2 17 2" xfId="574" xr:uid="{00000000-0005-0000-0000-0000C55E0000}"/>
    <cellStyle name="쉼표 [0] 2 17 2 2" xfId="8053" xr:uid="{00000000-0005-0000-0000-0000C65E0000}"/>
    <cellStyle name="쉼표 [0] 2 17 3" xfId="575" xr:uid="{00000000-0005-0000-0000-0000C75E0000}"/>
    <cellStyle name="쉼표 [0] 2 17 4" xfId="576" xr:uid="{00000000-0005-0000-0000-0000C85E0000}"/>
    <cellStyle name="쉼표 [0] 2 17 5" xfId="577" xr:uid="{00000000-0005-0000-0000-0000C95E0000}"/>
    <cellStyle name="쉼표 [0] 2 17 6" xfId="578" xr:uid="{00000000-0005-0000-0000-0000CA5E0000}"/>
    <cellStyle name="쉼표 [0] 2 17 7" xfId="579" xr:uid="{00000000-0005-0000-0000-0000CB5E0000}"/>
    <cellStyle name="쉼표 [0] 2 17 8" xfId="580" xr:uid="{00000000-0005-0000-0000-0000CC5E0000}"/>
    <cellStyle name="쉼표 [0] 2 17 9" xfId="581" xr:uid="{00000000-0005-0000-0000-0000CD5E0000}"/>
    <cellStyle name="쉼표 [0] 2 18" xfId="582" xr:uid="{00000000-0005-0000-0000-0000CE5E0000}"/>
    <cellStyle name="쉼표 [0] 2 18 10" xfId="583" xr:uid="{00000000-0005-0000-0000-0000CF5E0000}"/>
    <cellStyle name="쉼표 [0] 2 18 11" xfId="584" xr:uid="{00000000-0005-0000-0000-0000D05E0000}"/>
    <cellStyle name="쉼표 [0] 2 18 12" xfId="585" xr:uid="{00000000-0005-0000-0000-0000D15E0000}"/>
    <cellStyle name="쉼표 [0] 2 18 13" xfId="586" xr:uid="{00000000-0005-0000-0000-0000D25E0000}"/>
    <cellStyle name="쉼표 [0] 2 18 14" xfId="587" xr:uid="{00000000-0005-0000-0000-0000D35E0000}"/>
    <cellStyle name="쉼표 [0] 2 18 15" xfId="8054" xr:uid="{00000000-0005-0000-0000-0000D45E0000}"/>
    <cellStyle name="쉼표 [0] 2 18 2" xfId="588" xr:uid="{00000000-0005-0000-0000-0000D55E0000}"/>
    <cellStyle name="쉼표 [0] 2 18 2 2" xfId="8055" xr:uid="{00000000-0005-0000-0000-0000D65E0000}"/>
    <cellStyle name="쉼표 [0] 2 18 3" xfId="589" xr:uid="{00000000-0005-0000-0000-0000D75E0000}"/>
    <cellStyle name="쉼표 [0] 2 18 4" xfId="590" xr:uid="{00000000-0005-0000-0000-0000D85E0000}"/>
    <cellStyle name="쉼표 [0] 2 18 5" xfId="591" xr:uid="{00000000-0005-0000-0000-0000D95E0000}"/>
    <cellStyle name="쉼표 [0] 2 18 6" xfId="592" xr:uid="{00000000-0005-0000-0000-0000DA5E0000}"/>
    <cellStyle name="쉼표 [0] 2 18 7" xfId="593" xr:uid="{00000000-0005-0000-0000-0000DB5E0000}"/>
    <cellStyle name="쉼표 [0] 2 18 8" xfId="594" xr:uid="{00000000-0005-0000-0000-0000DC5E0000}"/>
    <cellStyle name="쉼표 [0] 2 18 9" xfId="595" xr:uid="{00000000-0005-0000-0000-0000DD5E0000}"/>
    <cellStyle name="쉼표 [0] 2 19" xfId="596" xr:uid="{00000000-0005-0000-0000-0000DE5E0000}"/>
    <cellStyle name="쉼표 [0] 2 19 10" xfId="597" xr:uid="{00000000-0005-0000-0000-0000DF5E0000}"/>
    <cellStyle name="쉼표 [0] 2 19 11" xfId="598" xr:uid="{00000000-0005-0000-0000-0000E05E0000}"/>
    <cellStyle name="쉼표 [0] 2 19 12" xfId="599" xr:uid="{00000000-0005-0000-0000-0000E15E0000}"/>
    <cellStyle name="쉼표 [0] 2 19 13" xfId="600" xr:uid="{00000000-0005-0000-0000-0000E25E0000}"/>
    <cellStyle name="쉼표 [0] 2 19 14" xfId="601" xr:uid="{00000000-0005-0000-0000-0000E35E0000}"/>
    <cellStyle name="쉼표 [0] 2 19 15" xfId="8056" xr:uid="{00000000-0005-0000-0000-0000E45E0000}"/>
    <cellStyle name="쉼표 [0] 2 19 2" xfId="602" xr:uid="{00000000-0005-0000-0000-0000E55E0000}"/>
    <cellStyle name="쉼표 [0] 2 19 2 2" xfId="8057" xr:uid="{00000000-0005-0000-0000-0000E65E0000}"/>
    <cellStyle name="쉼표 [0] 2 19 3" xfId="603" xr:uid="{00000000-0005-0000-0000-0000E75E0000}"/>
    <cellStyle name="쉼표 [0] 2 19 4" xfId="604" xr:uid="{00000000-0005-0000-0000-0000E85E0000}"/>
    <cellStyle name="쉼표 [0] 2 19 5" xfId="605" xr:uid="{00000000-0005-0000-0000-0000E95E0000}"/>
    <cellStyle name="쉼표 [0] 2 19 6" xfId="606" xr:uid="{00000000-0005-0000-0000-0000EA5E0000}"/>
    <cellStyle name="쉼표 [0] 2 19 7" xfId="607" xr:uid="{00000000-0005-0000-0000-0000EB5E0000}"/>
    <cellStyle name="쉼표 [0] 2 19 8" xfId="608" xr:uid="{00000000-0005-0000-0000-0000EC5E0000}"/>
    <cellStyle name="쉼표 [0] 2 19 9" xfId="609" xr:uid="{00000000-0005-0000-0000-0000ED5E0000}"/>
    <cellStyle name="쉼표 [0] 2 2" xfId="3" xr:uid="{00000000-0005-0000-0000-0000EE5E0000}"/>
    <cellStyle name="쉼표 [0] 2 2 10" xfId="610" xr:uid="{00000000-0005-0000-0000-0000EF5E0000}"/>
    <cellStyle name="쉼표 [0] 2 2 10 2" xfId="8059" xr:uid="{00000000-0005-0000-0000-0000F05E0000}"/>
    <cellStyle name="쉼표 [0] 2 2 11" xfId="611" xr:uid="{00000000-0005-0000-0000-0000F15E0000}"/>
    <cellStyle name="쉼표 [0] 2 2 11 2" xfId="8060" xr:uid="{00000000-0005-0000-0000-0000F25E0000}"/>
    <cellStyle name="쉼표 [0] 2 2 12" xfId="612" xr:uid="{00000000-0005-0000-0000-0000F35E0000}"/>
    <cellStyle name="쉼표 [0] 2 2 12 2" xfId="8061" xr:uid="{00000000-0005-0000-0000-0000F45E0000}"/>
    <cellStyle name="쉼표 [0] 2 2 13" xfId="613" xr:uid="{00000000-0005-0000-0000-0000F55E0000}"/>
    <cellStyle name="쉼표 [0] 2 2 13 2" xfId="8062" xr:uid="{00000000-0005-0000-0000-0000F65E0000}"/>
    <cellStyle name="쉼표 [0] 2 2 14" xfId="614" xr:uid="{00000000-0005-0000-0000-0000F75E0000}"/>
    <cellStyle name="쉼표 [0] 2 2 14 2" xfId="8063" xr:uid="{00000000-0005-0000-0000-0000F85E0000}"/>
    <cellStyle name="쉼표 [0] 2 2 15" xfId="615" xr:uid="{00000000-0005-0000-0000-0000F95E0000}"/>
    <cellStyle name="쉼표 [0] 2 2 15 2" xfId="8064" xr:uid="{00000000-0005-0000-0000-0000FA5E0000}"/>
    <cellStyle name="쉼표 [0] 2 2 16" xfId="616" xr:uid="{00000000-0005-0000-0000-0000FB5E0000}"/>
    <cellStyle name="쉼표 [0] 2 2 16 2" xfId="8065" xr:uid="{00000000-0005-0000-0000-0000FC5E0000}"/>
    <cellStyle name="쉼표 [0] 2 2 17" xfId="617" xr:uid="{00000000-0005-0000-0000-0000FD5E0000}"/>
    <cellStyle name="쉼표 [0] 2 2 17 2" xfId="8066" xr:uid="{00000000-0005-0000-0000-0000FE5E0000}"/>
    <cellStyle name="쉼표 [0] 2 2 18" xfId="618" xr:uid="{00000000-0005-0000-0000-0000FF5E0000}"/>
    <cellStyle name="쉼표 [0] 2 2 18 2" xfId="8067" xr:uid="{00000000-0005-0000-0000-0000005F0000}"/>
    <cellStyle name="쉼표 [0] 2 2 19" xfId="619" xr:uid="{00000000-0005-0000-0000-0000015F0000}"/>
    <cellStyle name="쉼표 [0] 2 2 19 2" xfId="8068" xr:uid="{00000000-0005-0000-0000-0000025F0000}"/>
    <cellStyle name="쉼표 [0] 2 2 2" xfId="620" xr:uid="{00000000-0005-0000-0000-0000035F0000}"/>
    <cellStyle name="쉼표 [0] 2 2 2 2" xfId="621" xr:uid="{00000000-0005-0000-0000-0000045F0000}"/>
    <cellStyle name="쉼표 [0] 2 2 2 2 2" xfId="8070" xr:uid="{00000000-0005-0000-0000-0000055F0000}"/>
    <cellStyle name="쉼표 [0] 2 2 2 3" xfId="8071" xr:uid="{00000000-0005-0000-0000-0000065F0000}"/>
    <cellStyle name="쉼표 [0] 2 2 2 4" xfId="8072" xr:uid="{00000000-0005-0000-0000-0000075F0000}"/>
    <cellStyle name="쉼표 [0] 2 2 2 5" xfId="8069" xr:uid="{00000000-0005-0000-0000-0000085F0000}"/>
    <cellStyle name="쉼표 [0] 2 2 20" xfId="622" xr:uid="{00000000-0005-0000-0000-0000095F0000}"/>
    <cellStyle name="쉼표 [0] 2 2 20 2" xfId="8073" xr:uid="{00000000-0005-0000-0000-00000A5F0000}"/>
    <cellStyle name="쉼표 [0] 2 2 21" xfId="623" xr:uid="{00000000-0005-0000-0000-00000B5F0000}"/>
    <cellStyle name="쉼표 [0] 2 2 21 2" xfId="8074" xr:uid="{00000000-0005-0000-0000-00000C5F0000}"/>
    <cellStyle name="쉼표 [0] 2 2 22" xfId="624" xr:uid="{00000000-0005-0000-0000-00000D5F0000}"/>
    <cellStyle name="쉼표 [0] 2 2 22 2" xfId="8075" xr:uid="{00000000-0005-0000-0000-00000E5F0000}"/>
    <cellStyle name="쉼표 [0] 2 2 23" xfId="625" xr:uid="{00000000-0005-0000-0000-00000F5F0000}"/>
    <cellStyle name="쉼표 [0] 2 2 24" xfId="8058" xr:uid="{00000000-0005-0000-0000-0000105F0000}"/>
    <cellStyle name="쉼표 [0] 2 2 3" xfId="626" xr:uid="{00000000-0005-0000-0000-0000115F0000}"/>
    <cellStyle name="쉼표 [0] 2 2 3 2" xfId="8077" xr:uid="{00000000-0005-0000-0000-0000125F0000}"/>
    <cellStyle name="쉼표 [0] 2 2 3 3" xfId="8078" xr:uid="{00000000-0005-0000-0000-0000135F0000}"/>
    <cellStyle name="쉼표 [0] 2 2 3 4" xfId="8076" xr:uid="{00000000-0005-0000-0000-0000145F0000}"/>
    <cellStyle name="쉼표 [0] 2 2 4" xfId="627" xr:uid="{00000000-0005-0000-0000-0000155F0000}"/>
    <cellStyle name="쉼표 [0] 2 2 4 2" xfId="8079" xr:uid="{00000000-0005-0000-0000-0000165F0000}"/>
    <cellStyle name="쉼표 [0] 2 2 5" xfId="628" xr:uid="{00000000-0005-0000-0000-0000175F0000}"/>
    <cellStyle name="쉼표 [0] 2 2 5 2" xfId="8080" xr:uid="{00000000-0005-0000-0000-0000185F0000}"/>
    <cellStyle name="쉼표 [0] 2 2 6" xfId="629" xr:uid="{00000000-0005-0000-0000-0000195F0000}"/>
    <cellStyle name="쉼표 [0] 2 2 6 2" xfId="8081" xr:uid="{00000000-0005-0000-0000-00001A5F0000}"/>
    <cellStyle name="쉼표 [0] 2 2 7" xfId="630" xr:uid="{00000000-0005-0000-0000-00001B5F0000}"/>
    <cellStyle name="쉼표 [0] 2 2 7 2" xfId="8082" xr:uid="{00000000-0005-0000-0000-00001C5F0000}"/>
    <cellStyle name="쉼표 [0] 2 2 8" xfId="631" xr:uid="{00000000-0005-0000-0000-00001D5F0000}"/>
    <cellStyle name="쉼표 [0] 2 2 8 2" xfId="8083" xr:uid="{00000000-0005-0000-0000-00001E5F0000}"/>
    <cellStyle name="쉼표 [0] 2 2 9" xfId="632" xr:uid="{00000000-0005-0000-0000-00001F5F0000}"/>
    <cellStyle name="쉼표 [0] 2 2 9 2" xfId="8084" xr:uid="{00000000-0005-0000-0000-0000205F0000}"/>
    <cellStyle name="쉼표 [0] 2 2_개별필지" xfId="4538" xr:uid="{00000000-0005-0000-0000-0000215F0000}"/>
    <cellStyle name="쉼표 [0] 2 20" xfId="633" xr:uid="{00000000-0005-0000-0000-0000225F0000}"/>
    <cellStyle name="쉼표 [0] 2 20 10" xfId="634" xr:uid="{00000000-0005-0000-0000-0000235F0000}"/>
    <cellStyle name="쉼표 [0] 2 20 11" xfId="635" xr:uid="{00000000-0005-0000-0000-0000245F0000}"/>
    <cellStyle name="쉼표 [0] 2 20 12" xfId="636" xr:uid="{00000000-0005-0000-0000-0000255F0000}"/>
    <cellStyle name="쉼표 [0] 2 20 13" xfId="637" xr:uid="{00000000-0005-0000-0000-0000265F0000}"/>
    <cellStyle name="쉼표 [0] 2 20 14" xfId="638" xr:uid="{00000000-0005-0000-0000-0000275F0000}"/>
    <cellStyle name="쉼표 [0] 2 20 15" xfId="8085" xr:uid="{00000000-0005-0000-0000-0000285F0000}"/>
    <cellStyle name="쉼표 [0] 2 20 2" xfId="639" xr:uid="{00000000-0005-0000-0000-0000295F0000}"/>
    <cellStyle name="쉼표 [0] 2 20 2 2" xfId="8086" xr:uid="{00000000-0005-0000-0000-00002A5F0000}"/>
    <cellStyle name="쉼표 [0] 2 20 3" xfId="640" xr:uid="{00000000-0005-0000-0000-00002B5F0000}"/>
    <cellStyle name="쉼표 [0] 2 20 4" xfId="641" xr:uid="{00000000-0005-0000-0000-00002C5F0000}"/>
    <cellStyle name="쉼표 [0] 2 20 5" xfId="642" xr:uid="{00000000-0005-0000-0000-00002D5F0000}"/>
    <cellStyle name="쉼표 [0] 2 20 6" xfId="643" xr:uid="{00000000-0005-0000-0000-00002E5F0000}"/>
    <cellStyle name="쉼표 [0] 2 20 7" xfId="644" xr:uid="{00000000-0005-0000-0000-00002F5F0000}"/>
    <cellStyle name="쉼표 [0] 2 20 8" xfId="645" xr:uid="{00000000-0005-0000-0000-0000305F0000}"/>
    <cellStyle name="쉼표 [0] 2 20 9" xfId="646" xr:uid="{00000000-0005-0000-0000-0000315F0000}"/>
    <cellStyle name="쉼표 [0] 2 21" xfId="647" xr:uid="{00000000-0005-0000-0000-0000325F0000}"/>
    <cellStyle name="쉼표 [0] 2 21 10" xfId="648" xr:uid="{00000000-0005-0000-0000-0000335F0000}"/>
    <cellStyle name="쉼표 [0] 2 21 11" xfId="649" xr:uid="{00000000-0005-0000-0000-0000345F0000}"/>
    <cellStyle name="쉼표 [0] 2 21 12" xfId="650" xr:uid="{00000000-0005-0000-0000-0000355F0000}"/>
    <cellStyle name="쉼표 [0] 2 21 13" xfId="651" xr:uid="{00000000-0005-0000-0000-0000365F0000}"/>
    <cellStyle name="쉼표 [0] 2 21 14" xfId="652" xr:uid="{00000000-0005-0000-0000-0000375F0000}"/>
    <cellStyle name="쉼표 [0] 2 21 15" xfId="8087" xr:uid="{00000000-0005-0000-0000-0000385F0000}"/>
    <cellStyle name="쉼표 [0] 2 21 2" xfId="653" xr:uid="{00000000-0005-0000-0000-0000395F0000}"/>
    <cellStyle name="쉼표 [0] 2 21 2 2" xfId="8088" xr:uid="{00000000-0005-0000-0000-00003A5F0000}"/>
    <cellStyle name="쉼표 [0] 2 21 3" xfId="654" xr:uid="{00000000-0005-0000-0000-00003B5F0000}"/>
    <cellStyle name="쉼표 [0] 2 21 4" xfId="655" xr:uid="{00000000-0005-0000-0000-00003C5F0000}"/>
    <cellStyle name="쉼표 [0] 2 21 5" xfId="656" xr:uid="{00000000-0005-0000-0000-00003D5F0000}"/>
    <cellStyle name="쉼표 [0] 2 21 6" xfId="657" xr:uid="{00000000-0005-0000-0000-00003E5F0000}"/>
    <cellStyle name="쉼표 [0] 2 21 7" xfId="658" xr:uid="{00000000-0005-0000-0000-00003F5F0000}"/>
    <cellStyle name="쉼표 [0] 2 21 8" xfId="659" xr:uid="{00000000-0005-0000-0000-0000405F0000}"/>
    <cellStyle name="쉼표 [0] 2 21 9" xfId="660" xr:uid="{00000000-0005-0000-0000-0000415F0000}"/>
    <cellStyle name="쉼표 [0] 2 22" xfId="661" xr:uid="{00000000-0005-0000-0000-0000425F0000}"/>
    <cellStyle name="쉼표 [0] 2 22 10" xfId="662" xr:uid="{00000000-0005-0000-0000-0000435F0000}"/>
    <cellStyle name="쉼표 [0] 2 22 11" xfId="663" xr:uid="{00000000-0005-0000-0000-0000445F0000}"/>
    <cellStyle name="쉼표 [0] 2 22 12" xfId="664" xr:uid="{00000000-0005-0000-0000-0000455F0000}"/>
    <cellStyle name="쉼표 [0] 2 22 13" xfId="665" xr:uid="{00000000-0005-0000-0000-0000465F0000}"/>
    <cellStyle name="쉼표 [0] 2 22 14" xfId="666" xr:uid="{00000000-0005-0000-0000-0000475F0000}"/>
    <cellStyle name="쉼표 [0] 2 22 15" xfId="8089" xr:uid="{00000000-0005-0000-0000-0000485F0000}"/>
    <cellStyle name="쉼표 [0] 2 22 2" xfId="667" xr:uid="{00000000-0005-0000-0000-0000495F0000}"/>
    <cellStyle name="쉼표 [0] 2 22 3" xfId="668" xr:uid="{00000000-0005-0000-0000-00004A5F0000}"/>
    <cellStyle name="쉼표 [0] 2 22 4" xfId="669" xr:uid="{00000000-0005-0000-0000-00004B5F0000}"/>
    <cellStyle name="쉼표 [0] 2 22 5" xfId="670" xr:uid="{00000000-0005-0000-0000-00004C5F0000}"/>
    <cellStyle name="쉼표 [0] 2 22 6" xfId="671" xr:uid="{00000000-0005-0000-0000-00004D5F0000}"/>
    <cellStyle name="쉼표 [0] 2 22 7" xfId="672" xr:uid="{00000000-0005-0000-0000-00004E5F0000}"/>
    <cellStyle name="쉼표 [0] 2 22 8" xfId="673" xr:uid="{00000000-0005-0000-0000-00004F5F0000}"/>
    <cellStyle name="쉼표 [0] 2 22 9" xfId="674" xr:uid="{00000000-0005-0000-0000-0000505F0000}"/>
    <cellStyle name="쉼표 [0] 2 23" xfId="675" xr:uid="{00000000-0005-0000-0000-0000515F0000}"/>
    <cellStyle name="쉼표 [0] 2 23 10" xfId="676" xr:uid="{00000000-0005-0000-0000-0000525F0000}"/>
    <cellStyle name="쉼표 [0] 2 23 11" xfId="677" xr:uid="{00000000-0005-0000-0000-0000535F0000}"/>
    <cellStyle name="쉼표 [0] 2 23 12" xfId="678" xr:uid="{00000000-0005-0000-0000-0000545F0000}"/>
    <cellStyle name="쉼표 [0] 2 23 13" xfId="679" xr:uid="{00000000-0005-0000-0000-0000555F0000}"/>
    <cellStyle name="쉼표 [0] 2 23 14" xfId="680" xr:uid="{00000000-0005-0000-0000-0000565F0000}"/>
    <cellStyle name="쉼표 [0] 2 23 15" xfId="8090" xr:uid="{00000000-0005-0000-0000-0000575F0000}"/>
    <cellStyle name="쉼표 [0] 2 23 2" xfId="681" xr:uid="{00000000-0005-0000-0000-0000585F0000}"/>
    <cellStyle name="쉼표 [0] 2 23 3" xfId="682" xr:uid="{00000000-0005-0000-0000-0000595F0000}"/>
    <cellStyle name="쉼표 [0] 2 23 4" xfId="683" xr:uid="{00000000-0005-0000-0000-00005A5F0000}"/>
    <cellStyle name="쉼표 [0] 2 23 5" xfId="684" xr:uid="{00000000-0005-0000-0000-00005B5F0000}"/>
    <cellStyle name="쉼표 [0] 2 23 6" xfId="685" xr:uid="{00000000-0005-0000-0000-00005C5F0000}"/>
    <cellStyle name="쉼표 [0] 2 23 7" xfId="686" xr:uid="{00000000-0005-0000-0000-00005D5F0000}"/>
    <cellStyle name="쉼표 [0] 2 23 8" xfId="687" xr:uid="{00000000-0005-0000-0000-00005E5F0000}"/>
    <cellStyle name="쉼표 [0] 2 23 9" xfId="688" xr:uid="{00000000-0005-0000-0000-00005F5F0000}"/>
    <cellStyle name="쉼표 [0] 2 24" xfId="689" xr:uid="{00000000-0005-0000-0000-0000605F0000}"/>
    <cellStyle name="쉼표 [0] 2 24 10" xfId="690" xr:uid="{00000000-0005-0000-0000-0000615F0000}"/>
    <cellStyle name="쉼표 [0] 2 24 11" xfId="691" xr:uid="{00000000-0005-0000-0000-0000625F0000}"/>
    <cellStyle name="쉼표 [0] 2 24 12" xfId="692" xr:uid="{00000000-0005-0000-0000-0000635F0000}"/>
    <cellStyle name="쉼표 [0] 2 24 13" xfId="693" xr:uid="{00000000-0005-0000-0000-0000645F0000}"/>
    <cellStyle name="쉼표 [0] 2 24 14" xfId="694" xr:uid="{00000000-0005-0000-0000-0000655F0000}"/>
    <cellStyle name="쉼표 [0] 2 24 15" xfId="8091" xr:uid="{00000000-0005-0000-0000-0000665F0000}"/>
    <cellStyle name="쉼표 [0] 2 24 2" xfId="695" xr:uid="{00000000-0005-0000-0000-0000675F0000}"/>
    <cellStyle name="쉼표 [0] 2 24 3" xfId="696" xr:uid="{00000000-0005-0000-0000-0000685F0000}"/>
    <cellStyle name="쉼표 [0] 2 24 4" xfId="697" xr:uid="{00000000-0005-0000-0000-0000695F0000}"/>
    <cellStyle name="쉼표 [0] 2 24 5" xfId="698" xr:uid="{00000000-0005-0000-0000-00006A5F0000}"/>
    <cellStyle name="쉼표 [0] 2 24 6" xfId="699" xr:uid="{00000000-0005-0000-0000-00006B5F0000}"/>
    <cellStyle name="쉼표 [0] 2 24 7" xfId="700" xr:uid="{00000000-0005-0000-0000-00006C5F0000}"/>
    <cellStyle name="쉼표 [0] 2 24 8" xfId="701" xr:uid="{00000000-0005-0000-0000-00006D5F0000}"/>
    <cellStyle name="쉼표 [0] 2 24 9" xfId="702" xr:uid="{00000000-0005-0000-0000-00006E5F0000}"/>
    <cellStyle name="쉼표 [0] 2 25" xfId="703" xr:uid="{00000000-0005-0000-0000-00006F5F0000}"/>
    <cellStyle name="쉼표 [0] 2 25 10" xfId="704" xr:uid="{00000000-0005-0000-0000-0000705F0000}"/>
    <cellStyle name="쉼표 [0] 2 25 11" xfId="705" xr:uid="{00000000-0005-0000-0000-0000715F0000}"/>
    <cellStyle name="쉼표 [0] 2 25 12" xfId="706" xr:uid="{00000000-0005-0000-0000-0000725F0000}"/>
    <cellStyle name="쉼표 [0] 2 25 13" xfId="707" xr:uid="{00000000-0005-0000-0000-0000735F0000}"/>
    <cellStyle name="쉼표 [0] 2 25 14" xfId="708" xr:uid="{00000000-0005-0000-0000-0000745F0000}"/>
    <cellStyle name="쉼표 [0] 2 25 15" xfId="8909" xr:uid="{00000000-0005-0000-0000-0000755F0000}"/>
    <cellStyle name="쉼표 [0] 2 25 2" xfId="709" xr:uid="{00000000-0005-0000-0000-0000765F0000}"/>
    <cellStyle name="쉼표 [0] 2 25 3" xfId="710" xr:uid="{00000000-0005-0000-0000-0000775F0000}"/>
    <cellStyle name="쉼표 [0] 2 25 4" xfId="711" xr:uid="{00000000-0005-0000-0000-0000785F0000}"/>
    <cellStyle name="쉼표 [0] 2 25 5" xfId="712" xr:uid="{00000000-0005-0000-0000-0000795F0000}"/>
    <cellStyle name="쉼표 [0] 2 25 6" xfId="713" xr:uid="{00000000-0005-0000-0000-00007A5F0000}"/>
    <cellStyle name="쉼표 [0] 2 25 7" xfId="714" xr:uid="{00000000-0005-0000-0000-00007B5F0000}"/>
    <cellStyle name="쉼표 [0] 2 25 8" xfId="715" xr:uid="{00000000-0005-0000-0000-00007C5F0000}"/>
    <cellStyle name="쉼표 [0] 2 25 9" xfId="716" xr:uid="{00000000-0005-0000-0000-00007D5F0000}"/>
    <cellStyle name="쉼표 [0] 2 26" xfId="717" xr:uid="{00000000-0005-0000-0000-00007E5F0000}"/>
    <cellStyle name="쉼표 [0] 2 26 10" xfId="718" xr:uid="{00000000-0005-0000-0000-00007F5F0000}"/>
    <cellStyle name="쉼표 [0] 2 26 11" xfId="719" xr:uid="{00000000-0005-0000-0000-0000805F0000}"/>
    <cellStyle name="쉼표 [0] 2 26 12" xfId="720" xr:uid="{00000000-0005-0000-0000-0000815F0000}"/>
    <cellStyle name="쉼표 [0] 2 26 13" xfId="721" xr:uid="{00000000-0005-0000-0000-0000825F0000}"/>
    <cellStyle name="쉼표 [0] 2 26 14" xfId="722" xr:uid="{00000000-0005-0000-0000-0000835F0000}"/>
    <cellStyle name="쉼표 [0] 2 26 15" xfId="16765" xr:uid="{00000000-0005-0000-0000-0000845F0000}"/>
    <cellStyle name="쉼표 [0] 2 26 2" xfId="723" xr:uid="{00000000-0005-0000-0000-0000855F0000}"/>
    <cellStyle name="쉼표 [0] 2 26 3" xfId="724" xr:uid="{00000000-0005-0000-0000-0000865F0000}"/>
    <cellStyle name="쉼표 [0] 2 26 4" xfId="725" xr:uid="{00000000-0005-0000-0000-0000875F0000}"/>
    <cellStyle name="쉼표 [0] 2 26 5" xfId="726" xr:uid="{00000000-0005-0000-0000-0000885F0000}"/>
    <cellStyle name="쉼표 [0] 2 26 6" xfId="727" xr:uid="{00000000-0005-0000-0000-0000895F0000}"/>
    <cellStyle name="쉼표 [0] 2 26 7" xfId="728" xr:uid="{00000000-0005-0000-0000-00008A5F0000}"/>
    <cellStyle name="쉼표 [0] 2 26 8" xfId="729" xr:uid="{00000000-0005-0000-0000-00008B5F0000}"/>
    <cellStyle name="쉼표 [0] 2 26 9" xfId="730" xr:uid="{00000000-0005-0000-0000-00008C5F0000}"/>
    <cellStyle name="쉼표 [0] 2 27" xfId="731" xr:uid="{00000000-0005-0000-0000-00008D5F0000}"/>
    <cellStyle name="쉼표 [0] 2 27 10" xfId="732" xr:uid="{00000000-0005-0000-0000-00008E5F0000}"/>
    <cellStyle name="쉼표 [0] 2 27 11" xfId="733" xr:uid="{00000000-0005-0000-0000-00008F5F0000}"/>
    <cellStyle name="쉼표 [0] 2 27 12" xfId="734" xr:uid="{00000000-0005-0000-0000-0000905F0000}"/>
    <cellStyle name="쉼표 [0] 2 27 13" xfId="735" xr:uid="{00000000-0005-0000-0000-0000915F0000}"/>
    <cellStyle name="쉼표 [0] 2 27 14" xfId="736" xr:uid="{00000000-0005-0000-0000-0000925F0000}"/>
    <cellStyle name="쉼표 [0] 2 27 15" xfId="16766" xr:uid="{00000000-0005-0000-0000-0000935F0000}"/>
    <cellStyle name="쉼표 [0] 2 27 2" xfId="737" xr:uid="{00000000-0005-0000-0000-0000945F0000}"/>
    <cellStyle name="쉼표 [0] 2 27 3" xfId="738" xr:uid="{00000000-0005-0000-0000-0000955F0000}"/>
    <cellStyle name="쉼표 [0] 2 27 4" xfId="739" xr:uid="{00000000-0005-0000-0000-0000965F0000}"/>
    <cellStyle name="쉼표 [0] 2 27 5" xfId="740" xr:uid="{00000000-0005-0000-0000-0000975F0000}"/>
    <cellStyle name="쉼표 [0] 2 27 6" xfId="741" xr:uid="{00000000-0005-0000-0000-0000985F0000}"/>
    <cellStyle name="쉼표 [0] 2 27 7" xfId="742" xr:uid="{00000000-0005-0000-0000-0000995F0000}"/>
    <cellStyle name="쉼표 [0] 2 27 8" xfId="743" xr:uid="{00000000-0005-0000-0000-00009A5F0000}"/>
    <cellStyle name="쉼표 [0] 2 27 9" xfId="744" xr:uid="{00000000-0005-0000-0000-00009B5F0000}"/>
    <cellStyle name="쉼표 [0] 2 28" xfId="745" xr:uid="{00000000-0005-0000-0000-00009C5F0000}"/>
    <cellStyle name="쉼표 [0] 2 28 10" xfId="746" xr:uid="{00000000-0005-0000-0000-00009D5F0000}"/>
    <cellStyle name="쉼표 [0] 2 28 11" xfId="747" xr:uid="{00000000-0005-0000-0000-00009E5F0000}"/>
    <cellStyle name="쉼표 [0] 2 28 12" xfId="748" xr:uid="{00000000-0005-0000-0000-00009F5F0000}"/>
    <cellStyle name="쉼표 [0] 2 28 13" xfId="749" xr:uid="{00000000-0005-0000-0000-0000A05F0000}"/>
    <cellStyle name="쉼표 [0] 2 28 14" xfId="750" xr:uid="{00000000-0005-0000-0000-0000A15F0000}"/>
    <cellStyle name="쉼표 [0] 2 28 15" xfId="16767" xr:uid="{00000000-0005-0000-0000-0000A25F0000}"/>
    <cellStyle name="쉼표 [0] 2 28 2" xfId="751" xr:uid="{00000000-0005-0000-0000-0000A35F0000}"/>
    <cellStyle name="쉼표 [0] 2 28 3" xfId="752" xr:uid="{00000000-0005-0000-0000-0000A45F0000}"/>
    <cellStyle name="쉼표 [0] 2 28 4" xfId="753" xr:uid="{00000000-0005-0000-0000-0000A55F0000}"/>
    <cellStyle name="쉼표 [0] 2 28 5" xfId="754" xr:uid="{00000000-0005-0000-0000-0000A65F0000}"/>
    <cellStyle name="쉼표 [0] 2 28 6" xfId="755" xr:uid="{00000000-0005-0000-0000-0000A75F0000}"/>
    <cellStyle name="쉼표 [0] 2 28 7" xfId="756" xr:uid="{00000000-0005-0000-0000-0000A85F0000}"/>
    <cellStyle name="쉼표 [0] 2 28 8" xfId="757" xr:uid="{00000000-0005-0000-0000-0000A95F0000}"/>
    <cellStyle name="쉼표 [0] 2 28 9" xfId="758" xr:uid="{00000000-0005-0000-0000-0000AA5F0000}"/>
    <cellStyle name="쉼표 [0] 2 29" xfId="759" xr:uid="{00000000-0005-0000-0000-0000AB5F0000}"/>
    <cellStyle name="쉼표 [0] 2 29 10" xfId="760" xr:uid="{00000000-0005-0000-0000-0000AC5F0000}"/>
    <cellStyle name="쉼표 [0] 2 29 11" xfId="761" xr:uid="{00000000-0005-0000-0000-0000AD5F0000}"/>
    <cellStyle name="쉼표 [0] 2 29 12" xfId="762" xr:uid="{00000000-0005-0000-0000-0000AE5F0000}"/>
    <cellStyle name="쉼표 [0] 2 29 13" xfId="763" xr:uid="{00000000-0005-0000-0000-0000AF5F0000}"/>
    <cellStyle name="쉼표 [0] 2 29 14" xfId="764" xr:uid="{00000000-0005-0000-0000-0000B05F0000}"/>
    <cellStyle name="쉼표 [0] 2 29 15" xfId="16768" xr:uid="{00000000-0005-0000-0000-0000B15F0000}"/>
    <cellStyle name="쉼표 [0] 2 29 2" xfId="765" xr:uid="{00000000-0005-0000-0000-0000B25F0000}"/>
    <cellStyle name="쉼표 [0] 2 29 3" xfId="766" xr:uid="{00000000-0005-0000-0000-0000B35F0000}"/>
    <cellStyle name="쉼표 [0] 2 29 4" xfId="767" xr:uid="{00000000-0005-0000-0000-0000B45F0000}"/>
    <cellStyle name="쉼표 [0] 2 29 5" xfId="768" xr:uid="{00000000-0005-0000-0000-0000B55F0000}"/>
    <cellStyle name="쉼표 [0] 2 29 6" xfId="769" xr:uid="{00000000-0005-0000-0000-0000B65F0000}"/>
    <cellStyle name="쉼표 [0] 2 29 7" xfId="770" xr:uid="{00000000-0005-0000-0000-0000B75F0000}"/>
    <cellStyle name="쉼표 [0] 2 29 8" xfId="771" xr:uid="{00000000-0005-0000-0000-0000B85F0000}"/>
    <cellStyle name="쉼표 [0] 2 29 9" xfId="772" xr:uid="{00000000-0005-0000-0000-0000B95F0000}"/>
    <cellStyle name="쉼표 [0] 2 3" xfId="773" xr:uid="{00000000-0005-0000-0000-0000BA5F0000}"/>
    <cellStyle name="쉼표 [0] 2 3 10" xfId="774" xr:uid="{00000000-0005-0000-0000-0000BB5F0000}"/>
    <cellStyle name="쉼표 [0] 2 3 11" xfId="775" xr:uid="{00000000-0005-0000-0000-0000BC5F0000}"/>
    <cellStyle name="쉼표 [0] 2 3 12" xfId="776" xr:uid="{00000000-0005-0000-0000-0000BD5F0000}"/>
    <cellStyle name="쉼표 [0] 2 3 13" xfId="777" xr:uid="{00000000-0005-0000-0000-0000BE5F0000}"/>
    <cellStyle name="쉼표 [0] 2 3 14" xfId="778" xr:uid="{00000000-0005-0000-0000-0000BF5F0000}"/>
    <cellStyle name="쉼표 [0] 2 3 15" xfId="779" xr:uid="{00000000-0005-0000-0000-0000C05F0000}"/>
    <cellStyle name="쉼표 [0] 2 3 16" xfId="8092" xr:uid="{00000000-0005-0000-0000-0000C15F0000}"/>
    <cellStyle name="쉼표 [0] 2 3 2" xfId="780" xr:uid="{00000000-0005-0000-0000-0000C25F0000}"/>
    <cellStyle name="쉼표 [0] 2 3 2 2" xfId="8093" xr:uid="{00000000-0005-0000-0000-0000C35F0000}"/>
    <cellStyle name="쉼표 [0] 2 3 3" xfId="781" xr:uid="{00000000-0005-0000-0000-0000C45F0000}"/>
    <cellStyle name="쉼표 [0] 2 3 4" xfId="782" xr:uid="{00000000-0005-0000-0000-0000C55F0000}"/>
    <cellStyle name="쉼표 [0] 2 3 4 2" xfId="8094" xr:uid="{00000000-0005-0000-0000-0000C65F0000}"/>
    <cellStyle name="쉼표 [0] 2 3 5" xfId="783" xr:uid="{00000000-0005-0000-0000-0000C75F0000}"/>
    <cellStyle name="쉼표 [0] 2 3 5 2" xfId="44617" xr:uid="{00000000-0005-0000-0000-0000C85F0000}"/>
    <cellStyle name="쉼표 [0] 2 3 6" xfId="784" xr:uid="{00000000-0005-0000-0000-0000C95F0000}"/>
    <cellStyle name="쉼표 [0] 2 3 7" xfId="785" xr:uid="{00000000-0005-0000-0000-0000CA5F0000}"/>
    <cellStyle name="쉼표 [0] 2 3 8" xfId="786" xr:uid="{00000000-0005-0000-0000-0000CB5F0000}"/>
    <cellStyle name="쉼표 [0] 2 3 9" xfId="787" xr:uid="{00000000-0005-0000-0000-0000CC5F0000}"/>
    <cellStyle name="쉼표 [0] 2 30" xfId="788" xr:uid="{00000000-0005-0000-0000-0000CD5F0000}"/>
    <cellStyle name="쉼표 [0] 2 30 10" xfId="789" xr:uid="{00000000-0005-0000-0000-0000CE5F0000}"/>
    <cellStyle name="쉼표 [0] 2 30 11" xfId="790" xr:uid="{00000000-0005-0000-0000-0000CF5F0000}"/>
    <cellStyle name="쉼표 [0] 2 30 12" xfId="791" xr:uid="{00000000-0005-0000-0000-0000D05F0000}"/>
    <cellStyle name="쉼표 [0] 2 30 13" xfId="792" xr:uid="{00000000-0005-0000-0000-0000D15F0000}"/>
    <cellStyle name="쉼표 [0] 2 30 14" xfId="793" xr:uid="{00000000-0005-0000-0000-0000D25F0000}"/>
    <cellStyle name="쉼표 [0] 2 30 15" xfId="16769" xr:uid="{00000000-0005-0000-0000-0000D35F0000}"/>
    <cellStyle name="쉼표 [0] 2 30 2" xfId="794" xr:uid="{00000000-0005-0000-0000-0000D45F0000}"/>
    <cellStyle name="쉼표 [0] 2 30 3" xfId="795" xr:uid="{00000000-0005-0000-0000-0000D55F0000}"/>
    <cellStyle name="쉼표 [0] 2 30 4" xfId="796" xr:uid="{00000000-0005-0000-0000-0000D65F0000}"/>
    <cellStyle name="쉼표 [0] 2 30 5" xfId="797" xr:uid="{00000000-0005-0000-0000-0000D75F0000}"/>
    <cellStyle name="쉼표 [0] 2 30 6" xfId="798" xr:uid="{00000000-0005-0000-0000-0000D85F0000}"/>
    <cellStyle name="쉼표 [0] 2 30 7" xfId="799" xr:uid="{00000000-0005-0000-0000-0000D95F0000}"/>
    <cellStyle name="쉼표 [0] 2 30 8" xfId="800" xr:uid="{00000000-0005-0000-0000-0000DA5F0000}"/>
    <cellStyle name="쉼표 [0] 2 30 9" xfId="801" xr:uid="{00000000-0005-0000-0000-0000DB5F0000}"/>
    <cellStyle name="쉼표 [0] 2 31" xfId="802" xr:uid="{00000000-0005-0000-0000-0000DC5F0000}"/>
    <cellStyle name="쉼표 [0] 2 31 10" xfId="803" xr:uid="{00000000-0005-0000-0000-0000DD5F0000}"/>
    <cellStyle name="쉼표 [0] 2 31 11" xfId="804" xr:uid="{00000000-0005-0000-0000-0000DE5F0000}"/>
    <cellStyle name="쉼표 [0] 2 31 12" xfId="805" xr:uid="{00000000-0005-0000-0000-0000DF5F0000}"/>
    <cellStyle name="쉼표 [0] 2 31 13" xfId="806" xr:uid="{00000000-0005-0000-0000-0000E05F0000}"/>
    <cellStyle name="쉼표 [0] 2 31 14" xfId="807" xr:uid="{00000000-0005-0000-0000-0000E15F0000}"/>
    <cellStyle name="쉼표 [0] 2 31 15" xfId="16770" xr:uid="{00000000-0005-0000-0000-0000E25F0000}"/>
    <cellStyle name="쉼표 [0] 2 31 2" xfId="808" xr:uid="{00000000-0005-0000-0000-0000E35F0000}"/>
    <cellStyle name="쉼표 [0] 2 31 3" xfId="809" xr:uid="{00000000-0005-0000-0000-0000E45F0000}"/>
    <cellStyle name="쉼표 [0] 2 31 4" xfId="810" xr:uid="{00000000-0005-0000-0000-0000E55F0000}"/>
    <cellStyle name="쉼표 [0] 2 31 5" xfId="811" xr:uid="{00000000-0005-0000-0000-0000E65F0000}"/>
    <cellStyle name="쉼표 [0] 2 31 6" xfId="812" xr:uid="{00000000-0005-0000-0000-0000E75F0000}"/>
    <cellStyle name="쉼표 [0] 2 31 7" xfId="813" xr:uid="{00000000-0005-0000-0000-0000E85F0000}"/>
    <cellStyle name="쉼표 [0] 2 31 8" xfId="814" xr:uid="{00000000-0005-0000-0000-0000E95F0000}"/>
    <cellStyle name="쉼표 [0] 2 31 9" xfId="815" xr:uid="{00000000-0005-0000-0000-0000EA5F0000}"/>
    <cellStyle name="쉼표 [0] 2 32" xfId="816" xr:uid="{00000000-0005-0000-0000-0000EB5F0000}"/>
    <cellStyle name="쉼표 [0] 2 32 2" xfId="16771" xr:uid="{00000000-0005-0000-0000-0000EC5F0000}"/>
    <cellStyle name="쉼표 [0] 2 33" xfId="817" xr:uid="{00000000-0005-0000-0000-0000ED5F0000}"/>
    <cellStyle name="쉼표 [0] 2 33 2" xfId="16772" xr:uid="{00000000-0005-0000-0000-0000EE5F0000}"/>
    <cellStyle name="쉼표 [0] 2 34" xfId="818" xr:uid="{00000000-0005-0000-0000-0000EF5F0000}"/>
    <cellStyle name="쉼표 [0] 2 34 2" xfId="16773" xr:uid="{00000000-0005-0000-0000-0000F05F0000}"/>
    <cellStyle name="쉼표 [0] 2 35" xfId="819" xr:uid="{00000000-0005-0000-0000-0000F15F0000}"/>
    <cellStyle name="쉼표 [0] 2 35 2" xfId="16774" xr:uid="{00000000-0005-0000-0000-0000F25F0000}"/>
    <cellStyle name="쉼표 [0] 2 36" xfId="820" xr:uid="{00000000-0005-0000-0000-0000F35F0000}"/>
    <cellStyle name="쉼표 [0] 2 37" xfId="16775" xr:uid="{00000000-0005-0000-0000-0000F45F0000}"/>
    <cellStyle name="쉼표 [0] 2 38" xfId="16776" xr:uid="{00000000-0005-0000-0000-0000F55F0000}"/>
    <cellStyle name="쉼표 [0] 2 39" xfId="16777" xr:uid="{00000000-0005-0000-0000-0000F65F0000}"/>
    <cellStyle name="쉼표 [0] 2 4" xfId="821" xr:uid="{00000000-0005-0000-0000-0000F75F0000}"/>
    <cellStyle name="쉼표 [0] 2 4 10" xfId="822" xr:uid="{00000000-0005-0000-0000-0000F85F0000}"/>
    <cellStyle name="쉼표 [0] 2 4 11" xfId="823" xr:uid="{00000000-0005-0000-0000-0000F95F0000}"/>
    <cellStyle name="쉼표 [0] 2 4 12" xfId="824" xr:uid="{00000000-0005-0000-0000-0000FA5F0000}"/>
    <cellStyle name="쉼표 [0] 2 4 13" xfId="825" xr:uid="{00000000-0005-0000-0000-0000FB5F0000}"/>
    <cellStyle name="쉼표 [0] 2 4 14" xfId="826" xr:uid="{00000000-0005-0000-0000-0000FC5F0000}"/>
    <cellStyle name="쉼표 [0] 2 4 15" xfId="8095" xr:uid="{00000000-0005-0000-0000-0000FD5F0000}"/>
    <cellStyle name="쉼표 [0] 2 4 2" xfId="827" xr:uid="{00000000-0005-0000-0000-0000FE5F0000}"/>
    <cellStyle name="쉼표 [0] 2 4 2 2" xfId="8096" xr:uid="{00000000-0005-0000-0000-0000FF5F0000}"/>
    <cellStyle name="쉼표 [0] 2 4 3" xfId="828" xr:uid="{00000000-0005-0000-0000-000000600000}"/>
    <cellStyle name="쉼표 [0] 2 4 3 2" xfId="8097" xr:uid="{00000000-0005-0000-0000-000001600000}"/>
    <cellStyle name="쉼표 [0] 2 4 4" xfId="829" xr:uid="{00000000-0005-0000-0000-000002600000}"/>
    <cellStyle name="쉼표 [0] 2 4 4 2" xfId="8910" xr:uid="{00000000-0005-0000-0000-000003600000}"/>
    <cellStyle name="쉼표 [0] 2 4 5" xfId="830" xr:uid="{00000000-0005-0000-0000-000004600000}"/>
    <cellStyle name="쉼표 [0] 2 4 5 2" xfId="8905" xr:uid="{00000000-0005-0000-0000-000005600000}"/>
    <cellStyle name="쉼표 [0] 2 4 6" xfId="831" xr:uid="{00000000-0005-0000-0000-000006600000}"/>
    <cellStyle name="쉼표 [0] 2 4 7" xfId="832" xr:uid="{00000000-0005-0000-0000-000007600000}"/>
    <cellStyle name="쉼표 [0] 2 4 8" xfId="833" xr:uid="{00000000-0005-0000-0000-000008600000}"/>
    <cellStyle name="쉼표 [0] 2 4 9" xfId="834" xr:uid="{00000000-0005-0000-0000-000009600000}"/>
    <cellStyle name="쉼표 [0] 2 40" xfId="16778" xr:uid="{00000000-0005-0000-0000-00000A600000}"/>
    <cellStyle name="쉼표 [0] 2 41" xfId="16779" xr:uid="{00000000-0005-0000-0000-00000B600000}"/>
    <cellStyle name="쉼표 [0] 2 42" xfId="16780" xr:uid="{00000000-0005-0000-0000-00000C600000}"/>
    <cellStyle name="쉼표 [0] 2 43" xfId="7454" xr:uid="{00000000-0005-0000-0000-00000D600000}"/>
    <cellStyle name="쉼표 [0] 2 44" xfId="44619" xr:uid="{00000000-0005-0000-0000-00000E600000}"/>
    <cellStyle name="쉼표 [0] 2 45" xfId="44622" xr:uid="{00000000-0005-0000-0000-00000F600000}"/>
    <cellStyle name="쉼표 [0] 2 45 2" xfId="44627" xr:uid="{00000000-0005-0000-0000-000010600000}"/>
    <cellStyle name="쉼표 [0] 2 46" xfId="44651" xr:uid="{00000000-0005-0000-0000-000011600000}"/>
    <cellStyle name="쉼표 [0] 2 47" xfId="44664" xr:uid="{00000000-0005-0000-0000-000012600000}"/>
    <cellStyle name="쉼표 [0] 2 48" xfId="44667" xr:uid="{00000000-0005-0000-0000-000013600000}"/>
    <cellStyle name="쉼표 [0] 2 48 2" xfId="44641" xr:uid="{00000000-0005-0000-0000-000014600000}"/>
    <cellStyle name="쉼표 [0] 2 5" xfId="835" xr:uid="{00000000-0005-0000-0000-000015600000}"/>
    <cellStyle name="쉼표 [0] 2 5 10" xfId="836" xr:uid="{00000000-0005-0000-0000-000016600000}"/>
    <cellStyle name="쉼표 [0] 2 5 11" xfId="837" xr:uid="{00000000-0005-0000-0000-000017600000}"/>
    <cellStyle name="쉼표 [0] 2 5 12" xfId="838" xr:uid="{00000000-0005-0000-0000-000018600000}"/>
    <cellStyle name="쉼표 [0] 2 5 13" xfId="839" xr:uid="{00000000-0005-0000-0000-000019600000}"/>
    <cellStyle name="쉼표 [0] 2 5 14" xfId="840" xr:uid="{00000000-0005-0000-0000-00001A600000}"/>
    <cellStyle name="쉼표 [0] 2 5 15" xfId="8098" xr:uid="{00000000-0005-0000-0000-00001B600000}"/>
    <cellStyle name="쉼표 [0] 2 5 2" xfId="841" xr:uid="{00000000-0005-0000-0000-00001C600000}"/>
    <cellStyle name="쉼표 [0] 2 5 2 2" xfId="8099" xr:uid="{00000000-0005-0000-0000-00001D600000}"/>
    <cellStyle name="쉼표 [0] 2 5 3" xfId="842" xr:uid="{00000000-0005-0000-0000-00001E600000}"/>
    <cellStyle name="쉼표 [0] 2 5 4" xfId="843" xr:uid="{00000000-0005-0000-0000-00001F600000}"/>
    <cellStyle name="쉼표 [0] 2 5 5" xfId="844" xr:uid="{00000000-0005-0000-0000-000020600000}"/>
    <cellStyle name="쉼표 [0] 2 5 6" xfId="845" xr:uid="{00000000-0005-0000-0000-000021600000}"/>
    <cellStyle name="쉼표 [0] 2 5 7" xfId="846" xr:uid="{00000000-0005-0000-0000-000022600000}"/>
    <cellStyle name="쉼표 [0] 2 5 8" xfId="847" xr:uid="{00000000-0005-0000-0000-000023600000}"/>
    <cellStyle name="쉼표 [0] 2 5 9" xfId="848" xr:uid="{00000000-0005-0000-0000-000024600000}"/>
    <cellStyle name="쉼표 [0] 2 6" xfId="849" xr:uid="{00000000-0005-0000-0000-000025600000}"/>
    <cellStyle name="쉼표 [0] 2 6 10" xfId="850" xr:uid="{00000000-0005-0000-0000-000026600000}"/>
    <cellStyle name="쉼표 [0] 2 6 11" xfId="851" xr:uid="{00000000-0005-0000-0000-000027600000}"/>
    <cellStyle name="쉼표 [0] 2 6 12" xfId="852" xr:uid="{00000000-0005-0000-0000-000028600000}"/>
    <cellStyle name="쉼표 [0] 2 6 13" xfId="853" xr:uid="{00000000-0005-0000-0000-000029600000}"/>
    <cellStyle name="쉼표 [0] 2 6 14" xfId="854" xr:uid="{00000000-0005-0000-0000-00002A600000}"/>
    <cellStyle name="쉼표 [0] 2 6 15" xfId="8100" xr:uid="{00000000-0005-0000-0000-00002B600000}"/>
    <cellStyle name="쉼표 [0] 2 6 2" xfId="855" xr:uid="{00000000-0005-0000-0000-00002C600000}"/>
    <cellStyle name="쉼표 [0] 2 6 2 2" xfId="8101" xr:uid="{00000000-0005-0000-0000-00002D600000}"/>
    <cellStyle name="쉼표 [0] 2 6 3" xfId="856" xr:uid="{00000000-0005-0000-0000-00002E600000}"/>
    <cellStyle name="쉼표 [0] 2 6 3 2" xfId="16781" xr:uid="{00000000-0005-0000-0000-00002F600000}"/>
    <cellStyle name="쉼표 [0] 2 6 4" xfId="857" xr:uid="{00000000-0005-0000-0000-000030600000}"/>
    <cellStyle name="쉼표 [0] 2 6 4 2" xfId="16782" xr:uid="{00000000-0005-0000-0000-000031600000}"/>
    <cellStyle name="쉼표 [0] 2 6 5" xfId="858" xr:uid="{00000000-0005-0000-0000-000032600000}"/>
    <cellStyle name="쉼표 [0] 2 6 6" xfId="859" xr:uid="{00000000-0005-0000-0000-000033600000}"/>
    <cellStyle name="쉼표 [0] 2 6 7" xfId="860" xr:uid="{00000000-0005-0000-0000-000034600000}"/>
    <cellStyle name="쉼표 [0] 2 6 8" xfId="861" xr:uid="{00000000-0005-0000-0000-000035600000}"/>
    <cellStyle name="쉼표 [0] 2 6 9" xfId="862" xr:uid="{00000000-0005-0000-0000-000036600000}"/>
    <cellStyle name="쉼표 [0] 2 7" xfId="863" xr:uid="{00000000-0005-0000-0000-000037600000}"/>
    <cellStyle name="쉼표 [0] 2 7 10" xfId="864" xr:uid="{00000000-0005-0000-0000-000038600000}"/>
    <cellStyle name="쉼표 [0] 2 7 11" xfId="865" xr:uid="{00000000-0005-0000-0000-000039600000}"/>
    <cellStyle name="쉼표 [0] 2 7 12" xfId="866" xr:uid="{00000000-0005-0000-0000-00003A600000}"/>
    <cellStyle name="쉼표 [0] 2 7 13" xfId="867" xr:uid="{00000000-0005-0000-0000-00003B600000}"/>
    <cellStyle name="쉼표 [0] 2 7 14" xfId="868" xr:uid="{00000000-0005-0000-0000-00003C600000}"/>
    <cellStyle name="쉼표 [0] 2 7 15" xfId="8102" xr:uid="{00000000-0005-0000-0000-00003D600000}"/>
    <cellStyle name="쉼표 [0] 2 7 2" xfId="869" xr:uid="{00000000-0005-0000-0000-00003E600000}"/>
    <cellStyle name="쉼표 [0] 2 7 2 2" xfId="8103" xr:uid="{00000000-0005-0000-0000-00003F600000}"/>
    <cellStyle name="쉼표 [0] 2 7 3" xfId="870" xr:uid="{00000000-0005-0000-0000-000040600000}"/>
    <cellStyle name="쉼표 [0] 2 7 3 2" xfId="16783" xr:uid="{00000000-0005-0000-0000-000041600000}"/>
    <cellStyle name="쉼표 [0] 2 7 4" xfId="871" xr:uid="{00000000-0005-0000-0000-000042600000}"/>
    <cellStyle name="쉼표 [0] 2 7 4 2" xfId="16784" xr:uid="{00000000-0005-0000-0000-000043600000}"/>
    <cellStyle name="쉼표 [0] 2 7 5" xfId="872" xr:uid="{00000000-0005-0000-0000-000044600000}"/>
    <cellStyle name="쉼표 [0] 2 7 6" xfId="873" xr:uid="{00000000-0005-0000-0000-000045600000}"/>
    <cellStyle name="쉼표 [0] 2 7 7" xfId="874" xr:uid="{00000000-0005-0000-0000-000046600000}"/>
    <cellStyle name="쉼표 [0] 2 7 8" xfId="875" xr:uid="{00000000-0005-0000-0000-000047600000}"/>
    <cellStyle name="쉼표 [0] 2 7 9" xfId="876" xr:uid="{00000000-0005-0000-0000-000048600000}"/>
    <cellStyle name="쉼표 [0] 2 8" xfId="877" xr:uid="{00000000-0005-0000-0000-000049600000}"/>
    <cellStyle name="쉼표 [0] 2 8 10" xfId="878" xr:uid="{00000000-0005-0000-0000-00004A600000}"/>
    <cellStyle name="쉼표 [0] 2 8 11" xfId="879" xr:uid="{00000000-0005-0000-0000-00004B600000}"/>
    <cellStyle name="쉼표 [0] 2 8 12" xfId="880" xr:uid="{00000000-0005-0000-0000-00004C600000}"/>
    <cellStyle name="쉼표 [0] 2 8 13" xfId="881" xr:uid="{00000000-0005-0000-0000-00004D600000}"/>
    <cellStyle name="쉼표 [0] 2 8 14" xfId="882" xr:uid="{00000000-0005-0000-0000-00004E600000}"/>
    <cellStyle name="쉼표 [0] 2 8 15" xfId="8104" xr:uid="{00000000-0005-0000-0000-00004F600000}"/>
    <cellStyle name="쉼표 [0] 2 8 2" xfId="883" xr:uid="{00000000-0005-0000-0000-000050600000}"/>
    <cellStyle name="쉼표 [0] 2 8 2 2" xfId="8105" xr:uid="{00000000-0005-0000-0000-000051600000}"/>
    <cellStyle name="쉼표 [0] 2 8 3" xfId="884" xr:uid="{00000000-0005-0000-0000-000052600000}"/>
    <cellStyle name="쉼표 [0] 2 8 4" xfId="885" xr:uid="{00000000-0005-0000-0000-000053600000}"/>
    <cellStyle name="쉼표 [0] 2 8 5" xfId="886" xr:uid="{00000000-0005-0000-0000-000054600000}"/>
    <cellStyle name="쉼표 [0] 2 8 6" xfId="887" xr:uid="{00000000-0005-0000-0000-000055600000}"/>
    <cellStyle name="쉼표 [0] 2 8 7" xfId="888" xr:uid="{00000000-0005-0000-0000-000056600000}"/>
    <cellStyle name="쉼표 [0] 2 8 8" xfId="889" xr:uid="{00000000-0005-0000-0000-000057600000}"/>
    <cellStyle name="쉼표 [0] 2 8 9" xfId="890" xr:uid="{00000000-0005-0000-0000-000058600000}"/>
    <cellStyle name="쉼표 [0] 2 9" xfId="891" xr:uid="{00000000-0005-0000-0000-000059600000}"/>
    <cellStyle name="쉼표 [0] 2 9 10" xfId="892" xr:uid="{00000000-0005-0000-0000-00005A600000}"/>
    <cellStyle name="쉼표 [0] 2 9 11" xfId="893" xr:uid="{00000000-0005-0000-0000-00005B600000}"/>
    <cellStyle name="쉼표 [0] 2 9 12" xfId="894" xr:uid="{00000000-0005-0000-0000-00005C600000}"/>
    <cellStyle name="쉼표 [0] 2 9 13" xfId="895" xr:uid="{00000000-0005-0000-0000-00005D600000}"/>
    <cellStyle name="쉼표 [0] 2 9 14" xfId="896" xr:uid="{00000000-0005-0000-0000-00005E600000}"/>
    <cellStyle name="쉼표 [0] 2 9 15" xfId="8106" xr:uid="{00000000-0005-0000-0000-00005F600000}"/>
    <cellStyle name="쉼표 [0] 2 9 2" xfId="897" xr:uid="{00000000-0005-0000-0000-000060600000}"/>
    <cellStyle name="쉼표 [0] 2 9 2 2" xfId="8107" xr:uid="{00000000-0005-0000-0000-000061600000}"/>
    <cellStyle name="쉼표 [0] 2 9 3" xfId="898" xr:uid="{00000000-0005-0000-0000-000062600000}"/>
    <cellStyle name="쉼표 [0] 2 9 4" xfId="899" xr:uid="{00000000-0005-0000-0000-000063600000}"/>
    <cellStyle name="쉼표 [0] 2 9 5" xfId="900" xr:uid="{00000000-0005-0000-0000-000064600000}"/>
    <cellStyle name="쉼표 [0] 2 9 6" xfId="901" xr:uid="{00000000-0005-0000-0000-000065600000}"/>
    <cellStyle name="쉼표 [0] 2 9 7" xfId="902" xr:uid="{00000000-0005-0000-0000-000066600000}"/>
    <cellStyle name="쉼표 [0] 2 9 8" xfId="903" xr:uid="{00000000-0005-0000-0000-000067600000}"/>
    <cellStyle name="쉼표 [0] 2 9 9" xfId="904" xr:uid="{00000000-0005-0000-0000-000068600000}"/>
    <cellStyle name="쉼표 [0] 2_0903-01-6377(아시아나항공)" xfId="8108" xr:uid="{00000000-0005-0000-0000-000069600000}"/>
    <cellStyle name="쉼표 [0] 20" xfId="4539" xr:uid="{00000000-0005-0000-0000-00006A600000}"/>
    <cellStyle name="쉼표 [0] 20 2" xfId="4540" xr:uid="{00000000-0005-0000-0000-00006B600000}"/>
    <cellStyle name="쉼표 [0] 20 3" xfId="16785" xr:uid="{00000000-0005-0000-0000-00006C600000}"/>
    <cellStyle name="쉼표 [0] 21" xfId="4541" xr:uid="{00000000-0005-0000-0000-00006D600000}"/>
    <cellStyle name="쉼표 [0] 21 2" xfId="4542" xr:uid="{00000000-0005-0000-0000-00006E600000}"/>
    <cellStyle name="쉼표 [0] 21 3" xfId="16786" xr:uid="{00000000-0005-0000-0000-00006F600000}"/>
    <cellStyle name="쉼표 [0] 22" xfId="4543" xr:uid="{00000000-0005-0000-0000-000070600000}"/>
    <cellStyle name="쉼표 [0] 22 2" xfId="4544" xr:uid="{00000000-0005-0000-0000-000071600000}"/>
    <cellStyle name="쉼표 [0] 22 3" xfId="16787" xr:uid="{00000000-0005-0000-0000-000072600000}"/>
    <cellStyle name="쉼표 [0] 23" xfId="4545" xr:uid="{00000000-0005-0000-0000-000073600000}"/>
    <cellStyle name="쉼표 [0] 23 2" xfId="4546" xr:uid="{00000000-0005-0000-0000-000074600000}"/>
    <cellStyle name="쉼표 [0] 23 3" xfId="16788" xr:uid="{00000000-0005-0000-0000-000075600000}"/>
    <cellStyle name="쉼표 [0] 24" xfId="4547" xr:uid="{00000000-0005-0000-0000-000076600000}"/>
    <cellStyle name="쉼표 [0] 25" xfId="4548" xr:uid="{00000000-0005-0000-0000-000077600000}"/>
    <cellStyle name="쉼표 [0] 25 2" xfId="7264" xr:uid="{00000000-0005-0000-0000-000078600000}"/>
    <cellStyle name="쉼표 [0] 25 3" xfId="7265" xr:uid="{00000000-0005-0000-0000-000079600000}"/>
    <cellStyle name="쉼표 [0] 26" xfId="7453" xr:uid="{00000000-0005-0000-0000-00007A600000}"/>
    <cellStyle name="쉼표 [0] 27" xfId="44613" xr:uid="{00000000-0005-0000-0000-00007B600000}"/>
    <cellStyle name="쉼표 [0] 28" xfId="16789" xr:uid="{00000000-0005-0000-0000-00007C600000}"/>
    <cellStyle name="쉼표 [0] 29" xfId="8109" xr:uid="{00000000-0005-0000-0000-00007D600000}"/>
    <cellStyle name="쉼표 [0] 29 10" xfId="905" xr:uid="{00000000-0005-0000-0000-00007E600000}"/>
    <cellStyle name="쉼표 [0] 29 11" xfId="906" xr:uid="{00000000-0005-0000-0000-00007F600000}"/>
    <cellStyle name="쉼표 [0] 29 2" xfId="907" xr:uid="{00000000-0005-0000-0000-000080600000}"/>
    <cellStyle name="쉼표 [0] 29 3" xfId="908" xr:uid="{00000000-0005-0000-0000-000081600000}"/>
    <cellStyle name="쉼표 [0] 29 4" xfId="909" xr:uid="{00000000-0005-0000-0000-000082600000}"/>
    <cellStyle name="쉼표 [0] 29 5" xfId="910" xr:uid="{00000000-0005-0000-0000-000083600000}"/>
    <cellStyle name="쉼표 [0] 29 6" xfId="911" xr:uid="{00000000-0005-0000-0000-000084600000}"/>
    <cellStyle name="쉼표 [0] 29 7" xfId="912" xr:uid="{00000000-0005-0000-0000-000085600000}"/>
    <cellStyle name="쉼표 [0] 29 8" xfId="913" xr:uid="{00000000-0005-0000-0000-000086600000}"/>
    <cellStyle name="쉼표 [0] 29 9" xfId="914" xr:uid="{00000000-0005-0000-0000-000087600000}"/>
    <cellStyle name="쉼표 [0] 3" xfId="915" xr:uid="{00000000-0005-0000-0000-000088600000}"/>
    <cellStyle name="쉼표 [0] 3 10" xfId="916" xr:uid="{00000000-0005-0000-0000-000089600000}"/>
    <cellStyle name="쉼표 [0] 3 10 2" xfId="8111" xr:uid="{00000000-0005-0000-0000-00008A600000}"/>
    <cellStyle name="쉼표 [0] 3 11" xfId="917" xr:uid="{00000000-0005-0000-0000-00008B600000}"/>
    <cellStyle name="쉼표 [0] 3 11 2" xfId="8112" xr:uid="{00000000-0005-0000-0000-00008C600000}"/>
    <cellStyle name="쉼표 [0] 3 12" xfId="918" xr:uid="{00000000-0005-0000-0000-00008D600000}"/>
    <cellStyle name="쉼표 [0] 3 12 2" xfId="8113" xr:uid="{00000000-0005-0000-0000-00008E600000}"/>
    <cellStyle name="쉼표 [0] 3 13" xfId="919" xr:uid="{00000000-0005-0000-0000-00008F600000}"/>
    <cellStyle name="쉼표 [0] 3 13 2" xfId="8114" xr:uid="{00000000-0005-0000-0000-000090600000}"/>
    <cellStyle name="쉼표 [0] 3 14" xfId="920" xr:uid="{00000000-0005-0000-0000-000091600000}"/>
    <cellStyle name="쉼표 [0] 3 14 2" xfId="8115" xr:uid="{00000000-0005-0000-0000-000092600000}"/>
    <cellStyle name="쉼표 [0] 3 15" xfId="921" xr:uid="{00000000-0005-0000-0000-000093600000}"/>
    <cellStyle name="쉼표 [0] 3 15 2" xfId="8116" xr:uid="{00000000-0005-0000-0000-000094600000}"/>
    <cellStyle name="쉼표 [0] 3 16" xfId="922" xr:uid="{00000000-0005-0000-0000-000095600000}"/>
    <cellStyle name="쉼표 [0] 3 16 2" xfId="8117" xr:uid="{00000000-0005-0000-0000-000096600000}"/>
    <cellStyle name="쉼표 [0] 3 17" xfId="923" xr:uid="{00000000-0005-0000-0000-000097600000}"/>
    <cellStyle name="쉼표 [0] 3 17 2" xfId="8118" xr:uid="{00000000-0005-0000-0000-000098600000}"/>
    <cellStyle name="쉼표 [0] 3 18" xfId="924" xr:uid="{00000000-0005-0000-0000-000099600000}"/>
    <cellStyle name="쉼표 [0] 3 18 2" xfId="8119" xr:uid="{00000000-0005-0000-0000-00009A600000}"/>
    <cellStyle name="쉼표 [0] 3 19" xfId="925" xr:uid="{00000000-0005-0000-0000-00009B600000}"/>
    <cellStyle name="쉼표 [0] 3 19 2" xfId="8120" xr:uid="{00000000-0005-0000-0000-00009C600000}"/>
    <cellStyle name="쉼표 [0] 3 2" xfId="926" xr:uid="{00000000-0005-0000-0000-00009D600000}"/>
    <cellStyle name="쉼표 [0] 3 2 10" xfId="16790" xr:uid="{00000000-0005-0000-0000-00009E600000}"/>
    <cellStyle name="쉼표 [0] 3 2 11" xfId="16791" xr:uid="{00000000-0005-0000-0000-00009F600000}"/>
    <cellStyle name="쉼표 [0] 3 2 12" xfId="16792" xr:uid="{00000000-0005-0000-0000-0000A0600000}"/>
    <cellStyle name="쉼표 [0] 3 2 13" xfId="16793" xr:uid="{00000000-0005-0000-0000-0000A1600000}"/>
    <cellStyle name="쉼표 [0] 3 2 14" xfId="16794" xr:uid="{00000000-0005-0000-0000-0000A2600000}"/>
    <cellStyle name="쉼표 [0] 3 2 15" xfId="16795" xr:uid="{00000000-0005-0000-0000-0000A3600000}"/>
    <cellStyle name="쉼표 [0] 3 2 16" xfId="16796" xr:uid="{00000000-0005-0000-0000-0000A4600000}"/>
    <cellStyle name="쉼표 [0] 3 2 17" xfId="16797" xr:uid="{00000000-0005-0000-0000-0000A5600000}"/>
    <cellStyle name="쉼표 [0] 3 2 18" xfId="16798" xr:uid="{00000000-0005-0000-0000-0000A6600000}"/>
    <cellStyle name="쉼표 [0] 3 2 19" xfId="16799" xr:uid="{00000000-0005-0000-0000-0000A7600000}"/>
    <cellStyle name="쉼표 [0] 3 2 2" xfId="8122" xr:uid="{00000000-0005-0000-0000-0000A8600000}"/>
    <cellStyle name="쉼표 [0] 3 2 20" xfId="16800" xr:uid="{00000000-0005-0000-0000-0000A9600000}"/>
    <cellStyle name="쉼표 [0] 3 2 21" xfId="16801" xr:uid="{00000000-0005-0000-0000-0000AA600000}"/>
    <cellStyle name="쉼표 [0] 3 2 22" xfId="8121" xr:uid="{00000000-0005-0000-0000-0000AB600000}"/>
    <cellStyle name="쉼표 [0] 3 2 3" xfId="8123" xr:uid="{00000000-0005-0000-0000-0000AC600000}"/>
    <cellStyle name="쉼표 [0] 3 2 4" xfId="16802" xr:uid="{00000000-0005-0000-0000-0000AD600000}"/>
    <cellStyle name="쉼표 [0] 3 2 5" xfId="16803" xr:uid="{00000000-0005-0000-0000-0000AE600000}"/>
    <cellStyle name="쉼표 [0] 3 2 6" xfId="16804" xr:uid="{00000000-0005-0000-0000-0000AF600000}"/>
    <cellStyle name="쉼표 [0] 3 2 7" xfId="16805" xr:uid="{00000000-0005-0000-0000-0000B0600000}"/>
    <cellStyle name="쉼표 [0] 3 2 8" xfId="16806" xr:uid="{00000000-0005-0000-0000-0000B1600000}"/>
    <cellStyle name="쉼표 [0] 3 2 9" xfId="16807" xr:uid="{00000000-0005-0000-0000-0000B2600000}"/>
    <cellStyle name="쉼표 [0] 3 20" xfId="927" xr:uid="{00000000-0005-0000-0000-0000B3600000}"/>
    <cellStyle name="쉼표 [0] 3 21" xfId="928" xr:uid="{00000000-0005-0000-0000-0000B4600000}"/>
    <cellStyle name="쉼표 [0] 3 22" xfId="929" xr:uid="{00000000-0005-0000-0000-0000B5600000}"/>
    <cellStyle name="쉼표 [0] 3 23" xfId="930" xr:uid="{00000000-0005-0000-0000-0000B6600000}"/>
    <cellStyle name="쉼표 [0] 3 23 2" xfId="16808" xr:uid="{00000000-0005-0000-0000-0000B7600000}"/>
    <cellStyle name="쉼표 [0] 3 24" xfId="16809" xr:uid="{00000000-0005-0000-0000-0000B8600000}"/>
    <cellStyle name="쉼표 [0] 3 25" xfId="16810" xr:uid="{00000000-0005-0000-0000-0000B9600000}"/>
    <cellStyle name="쉼표 [0] 3 26" xfId="16811" xr:uid="{00000000-0005-0000-0000-0000BA600000}"/>
    <cellStyle name="쉼표 [0] 3 27" xfId="16812" xr:uid="{00000000-0005-0000-0000-0000BB600000}"/>
    <cellStyle name="쉼표 [0] 3 28" xfId="16813" xr:uid="{00000000-0005-0000-0000-0000BC600000}"/>
    <cellStyle name="쉼표 [0] 3 29" xfId="16814" xr:uid="{00000000-0005-0000-0000-0000BD600000}"/>
    <cellStyle name="쉼표 [0] 3 3" xfId="931" xr:uid="{00000000-0005-0000-0000-0000BE600000}"/>
    <cellStyle name="쉼표 [0] 3 3 2" xfId="8125" xr:uid="{00000000-0005-0000-0000-0000BF600000}"/>
    <cellStyle name="쉼표 [0] 3 3 3" xfId="16815" xr:uid="{00000000-0005-0000-0000-0000C0600000}"/>
    <cellStyle name="쉼표 [0] 3 3 4" xfId="16816" xr:uid="{00000000-0005-0000-0000-0000C1600000}"/>
    <cellStyle name="쉼표 [0] 3 3 5" xfId="8124" xr:uid="{00000000-0005-0000-0000-0000C2600000}"/>
    <cellStyle name="쉼표 [0] 3 3 6" xfId="44612" xr:uid="{00000000-0005-0000-0000-0000C3600000}"/>
    <cellStyle name="쉼표 [0] 3 30" xfId="16817" xr:uid="{00000000-0005-0000-0000-0000C4600000}"/>
    <cellStyle name="쉼표 [0] 3 31" xfId="16818" xr:uid="{00000000-0005-0000-0000-0000C5600000}"/>
    <cellStyle name="쉼표 [0] 3 32" xfId="16819" xr:uid="{00000000-0005-0000-0000-0000C6600000}"/>
    <cellStyle name="쉼표 [0] 3 33" xfId="16820" xr:uid="{00000000-0005-0000-0000-0000C7600000}"/>
    <cellStyle name="쉼표 [0] 3 34" xfId="16821" xr:uid="{00000000-0005-0000-0000-0000C8600000}"/>
    <cellStyle name="쉼표 [0] 3 35" xfId="16822" xr:uid="{00000000-0005-0000-0000-0000C9600000}"/>
    <cellStyle name="쉼표 [0] 3 36" xfId="16823" xr:uid="{00000000-0005-0000-0000-0000CA600000}"/>
    <cellStyle name="쉼표 [0] 3 37" xfId="16824" xr:uid="{00000000-0005-0000-0000-0000CB600000}"/>
    <cellStyle name="쉼표 [0] 3 38" xfId="16825" xr:uid="{00000000-0005-0000-0000-0000CC600000}"/>
    <cellStyle name="쉼표 [0] 3 39" xfId="8110" xr:uid="{00000000-0005-0000-0000-0000CD600000}"/>
    <cellStyle name="쉼표 [0] 3 4" xfId="932" xr:uid="{00000000-0005-0000-0000-0000CE600000}"/>
    <cellStyle name="쉼표 [0] 3 4 2" xfId="8126" xr:uid="{00000000-0005-0000-0000-0000CF600000}"/>
    <cellStyle name="쉼표 [0] 3 4 3" xfId="16826" xr:uid="{00000000-0005-0000-0000-0000D0600000}"/>
    <cellStyle name="쉼표 [0] 3 4 4" xfId="16827" xr:uid="{00000000-0005-0000-0000-0000D1600000}"/>
    <cellStyle name="쉼표 [0] 3 5" xfId="933" xr:uid="{00000000-0005-0000-0000-0000D2600000}"/>
    <cellStyle name="쉼표 [0] 3 5 2" xfId="8128" xr:uid="{00000000-0005-0000-0000-0000D3600000}"/>
    <cellStyle name="쉼표 [0] 3 5 3" xfId="16828" xr:uid="{00000000-0005-0000-0000-0000D4600000}"/>
    <cellStyle name="쉼표 [0] 3 5 4" xfId="16829" xr:uid="{00000000-0005-0000-0000-0000D5600000}"/>
    <cellStyle name="쉼표 [0] 3 5 5" xfId="8127" xr:uid="{00000000-0005-0000-0000-0000D6600000}"/>
    <cellStyle name="쉼표 [0] 3 6" xfId="934" xr:uid="{00000000-0005-0000-0000-0000D7600000}"/>
    <cellStyle name="쉼표 [0] 3 6 2" xfId="8130" xr:uid="{00000000-0005-0000-0000-0000D8600000}"/>
    <cellStyle name="쉼표 [0] 3 6 3" xfId="8129" xr:uid="{00000000-0005-0000-0000-0000D9600000}"/>
    <cellStyle name="쉼표 [0] 3 7" xfId="935" xr:uid="{00000000-0005-0000-0000-0000DA600000}"/>
    <cellStyle name="쉼표 [0] 3 7 2" xfId="8131" xr:uid="{00000000-0005-0000-0000-0000DB600000}"/>
    <cellStyle name="쉼표 [0] 3 8" xfId="936" xr:uid="{00000000-0005-0000-0000-0000DC600000}"/>
    <cellStyle name="쉼표 [0] 3 8 2" xfId="8132" xr:uid="{00000000-0005-0000-0000-0000DD600000}"/>
    <cellStyle name="쉼표 [0] 3 9" xfId="937" xr:uid="{00000000-0005-0000-0000-0000DE600000}"/>
    <cellStyle name="쉼표 [0] 3 9 2" xfId="8133" xr:uid="{00000000-0005-0000-0000-0000DF600000}"/>
    <cellStyle name="쉼표 [0] 3_101220-0012(이한덕-구미시,황상~4공단간 도시계획도로(중1-83) 개설공사)" xfId="4549" xr:uid="{00000000-0005-0000-0000-0000E0600000}"/>
    <cellStyle name="쉼표 [0] 30" xfId="44624" xr:uid="{00000000-0005-0000-0000-0000E1600000}"/>
    <cellStyle name="쉼표 [0] 30 10" xfId="938" xr:uid="{00000000-0005-0000-0000-0000E2600000}"/>
    <cellStyle name="쉼표 [0] 30 11" xfId="939" xr:uid="{00000000-0005-0000-0000-0000E3600000}"/>
    <cellStyle name="쉼표 [0] 30 2" xfId="940" xr:uid="{00000000-0005-0000-0000-0000E4600000}"/>
    <cellStyle name="쉼표 [0] 30 3" xfId="941" xr:uid="{00000000-0005-0000-0000-0000E5600000}"/>
    <cellStyle name="쉼표 [0] 30 4" xfId="942" xr:uid="{00000000-0005-0000-0000-0000E6600000}"/>
    <cellStyle name="쉼표 [0] 30 5" xfId="943" xr:uid="{00000000-0005-0000-0000-0000E7600000}"/>
    <cellStyle name="쉼표 [0] 30 6" xfId="944" xr:uid="{00000000-0005-0000-0000-0000E8600000}"/>
    <cellStyle name="쉼표 [0] 30 7" xfId="945" xr:uid="{00000000-0005-0000-0000-0000E9600000}"/>
    <cellStyle name="쉼표 [0] 30 8" xfId="946" xr:uid="{00000000-0005-0000-0000-0000EA600000}"/>
    <cellStyle name="쉼표 [0] 30 9" xfId="947" xr:uid="{00000000-0005-0000-0000-0000EB600000}"/>
    <cellStyle name="쉼표 [0] 31" xfId="44625" xr:uid="{00000000-0005-0000-0000-0000EC600000}"/>
    <cellStyle name="쉼표 [0] 31 10" xfId="948" xr:uid="{00000000-0005-0000-0000-0000ED600000}"/>
    <cellStyle name="쉼표 [0] 31 11" xfId="949" xr:uid="{00000000-0005-0000-0000-0000EE600000}"/>
    <cellStyle name="쉼표 [0] 31 2" xfId="950" xr:uid="{00000000-0005-0000-0000-0000EF600000}"/>
    <cellStyle name="쉼표 [0] 31 3" xfId="951" xr:uid="{00000000-0005-0000-0000-0000F0600000}"/>
    <cellStyle name="쉼표 [0] 31 4" xfId="952" xr:uid="{00000000-0005-0000-0000-0000F1600000}"/>
    <cellStyle name="쉼표 [0] 31 5" xfId="953" xr:uid="{00000000-0005-0000-0000-0000F2600000}"/>
    <cellStyle name="쉼표 [0] 31 6" xfId="954" xr:uid="{00000000-0005-0000-0000-0000F3600000}"/>
    <cellStyle name="쉼표 [0] 31 7" xfId="955" xr:uid="{00000000-0005-0000-0000-0000F4600000}"/>
    <cellStyle name="쉼표 [0] 31 8" xfId="956" xr:uid="{00000000-0005-0000-0000-0000F5600000}"/>
    <cellStyle name="쉼표 [0] 31 9" xfId="957" xr:uid="{00000000-0005-0000-0000-0000F6600000}"/>
    <cellStyle name="쉼표 [0] 32" xfId="16830" xr:uid="{00000000-0005-0000-0000-0000F7600000}"/>
    <cellStyle name="쉼표 [0] 32 10" xfId="958" xr:uid="{00000000-0005-0000-0000-0000F8600000}"/>
    <cellStyle name="쉼표 [0] 32 11" xfId="959" xr:uid="{00000000-0005-0000-0000-0000F9600000}"/>
    <cellStyle name="쉼표 [0] 32 2" xfId="960" xr:uid="{00000000-0005-0000-0000-0000FA600000}"/>
    <cellStyle name="쉼표 [0] 32 3" xfId="961" xr:uid="{00000000-0005-0000-0000-0000FB600000}"/>
    <cellStyle name="쉼표 [0] 32 4" xfId="962" xr:uid="{00000000-0005-0000-0000-0000FC600000}"/>
    <cellStyle name="쉼표 [0] 32 5" xfId="963" xr:uid="{00000000-0005-0000-0000-0000FD600000}"/>
    <cellStyle name="쉼표 [0] 32 6" xfId="964" xr:uid="{00000000-0005-0000-0000-0000FE600000}"/>
    <cellStyle name="쉼표 [0] 32 7" xfId="965" xr:uid="{00000000-0005-0000-0000-0000FF600000}"/>
    <cellStyle name="쉼표 [0] 32 8" xfId="966" xr:uid="{00000000-0005-0000-0000-000000610000}"/>
    <cellStyle name="쉼표 [0] 32 9" xfId="967" xr:uid="{00000000-0005-0000-0000-000001610000}"/>
    <cellStyle name="쉼표 [0] 33" xfId="44629" xr:uid="{00000000-0005-0000-0000-000002610000}"/>
    <cellStyle name="쉼표 [0] 33 10" xfId="968" xr:uid="{00000000-0005-0000-0000-000003610000}"/>
    <cellStyle name="쉼표 [0] 33 11" xfId="969" xr:uid="{00000000-0005-0000-0000-000004610000}"/>
    <cellStyle name="쉼표 [0] 33 2" xfId="970" xr:uid="{00000000-0005-0000-0000-000005610000}"/>
    <cellStyle name="쉼표 [0] 33 3" xfId="971" xr:uid="{00000000-0005-0000-0000-000006610000}"/>
    <cellStyle name="쉼표 [0] 33 4" xfId="972" xr:uid="{00000000-0005-0000-0000-000007610000}"/>
    <cellStyle name="쉼표 [0] 33 5" xfId="973" xr:uid="{00000000-0005-0000-0000-000008610000}"/>
    <cellStyle name="쉼표 [0] 33 6" xfId="974" xr:uid="{00000000-0005-0000-0000-000009610000}"/>
    <cellStyle name="쉼표 [0] 33 7" xfId="975" xr:uid="{00000000-0005-0000-0000-00000A610000}"/>
    <cellStyle name="쉼표 [0] 33 8" xfId="976" xr:uid="{00000000-0005-0000-0000-00000B610000}"/>
    <cellStyle name="쉼표 [0] 33 9" xfId="977" xr:uid="{00000000-0005-0000-0000-00000C610000}"/>
    <cellStyle name="쉼표 [0] 34" xfId="44630" xr:uid="{00000000-0005-0000-0000-00000D610000}"/>
    <cellStyle name="쉼표 [0] 34 10" xfId="978" xr:uid="{00000000-0005-0000-0000-00000E610000}"/>
    <cellStyle name="쉼표 [0] 34 11" xfId="979" xr:uid="{00000000-0005-0000-0000-00000F610000}"/>
    <cellStyle name="쉼표 [0] 34 2" xfId="980" xr:uid="{00000000-0005-0000-0000-000010610000}"/>
    <cellStyle name="쉼표 [0] 34 3" xfId="981" xr:uid="{00000000-0005-0000-0000-000011610000}"/>
    <cellStyle name="쉼표 [0] 34 4" xfId="982" xr:uid="{00000000-0005-0000-0000-000012610000}"/>
    <cellStyle name="쉼표 [0] 34 5" xfId="983" xr:uid="{00000000-0005-0000-0000-000013610000}"/>
    <cellStyle name="쉼표 [0] 34 6" xfId="984" xr:uid="{00000000-0005-0000-0000-000014610000}"/>
    <cellStyle name="쉼표 [0] 34 7" xfId="985" xr:uid="{00000000-0005-0000-0000-000015610000}"/>
    <cellStyle name="쉼표 [0] 34 8" xfId="986" xr:uid="{00000000-0005-0000-0000-000016610000}"/>
    <cellStyle name="쉼표 [0] 34 9" xfId="987" xr:uid="{00000000-0005-0000-0000-000017610000}"/>
    <cellStyle name="쉼표 [0] 35" xfId="44632" xr:uid="{00000000-0005-0000-0000-000018610000}"/>
    <cellStyle name="쉼표 [0] 35 10" xfId="988" xr:uid="{00000000-0005-0000-0000-000019610000}"/>
    <cellStyle name="쉼표 [0] 35 11" xfId="989" xr:uid="{00000000-0005-0000-0000-00001A610000}"/>
    <cellStyle name="쉼표 [0] 35 2" xfId="990" xr:uid="{00000000-0005-0000-0000-00001B610000}"/>
    <cellStyle name="쉼표 [0] 35 3" xfId="991" xr:uid="{00000000-0005-0000-0000-00001C610000}"/>
    <cellStyle name="쉼표 [0] 35 4" xfId="992" xr:uid="{00000000-0005-0000-0000-00001D610000}"/>
    <cellStyle name="쉼표 [0] 35 5" xfId="993" xr:uid="{00000000-0005-0000-0000-00001E610000}"/>
    <cellStyle name="쉼표 [0] 35 6" xfId="994" xr:uid="{00000000-0005-0000-0000-00001F610000}"/>
    <cellStyle name="쉼표 [0] 35 7" xfId="995" xr:uid="{00000000-0005-0000-0000-000020610000}"/>
    <cellStyle name="쉼표 [0] 35 8" xfId="996" xr:uid="{00000000-0005-0000-0000-000021610000}"/>
    <cellStyle name="쉼표 [0] 35 9" xfId="997" xr:uid="{00000000-0005-0000-0000-000022610000}"/>
    <cellStyle name="쉼표 [0] 36" xfId="44631" xr:uid="{00000000-0005-0000-0000-000023610000}"/>
    <cellStyle name="쉼표 [0] 37" xfId="44633" xr:uid="{00000000-0005-0000-0000-000024610000}"/>
    <cellStyle name="쉼표 [0] 37 10" xfId="998" xr:uid="{00000000-0005-0000-0000-000025610000}"/>
    <cellStyle name="쉼표 [0] 37 11" xfId="999" xr:uid="{00000000-0005-0000-0000-000026610000}"/>
    <cellStyle name="쉼표 [0] 37 2" xfId="1000" xr:uid="{00000000-0005-0000-0000-000027610000}"/>
    <cellStyle name="쉼표 [0] 37 3" xfId="1001" xr:uid="{00000000-0005-0000-0000-000028610000}"/>
    <cellStyle name="쉼표 [0] 37 4" xfId="1002" xr:uid="{00000000-0005-0000-0000-000029610000}"/>
    <cellStyle name="쉼표 [0] 37 5" xfId="1003" xr:uid="{00000000-0005-0000-0000-00002A610000}"/>
    <cellStyle name="쉼표 [0] 37 6" xfId="1004" xr:uid="{00000000-0005-0000-0000-00002B610000}"/>
    <cellStyle name="쉼표 [0] 37 7" xfId="1005" xr:uid="{00000000-0005-0000-0000-00002C610000}"/>
    <cellStyle name="쉼표 [0] 37 8" xfId="1006" xr:uid="{00000000-0005-0000-0000-00002D610000}"/>
    <cellStyle name="쉼표 [0] 37 9" xfId="1007" xr:uid="{00000000-0005-0000-0000-00002E610000}"/>
    <cellStyle name="쉼표 [0] 38" xfId="44634" xr:uid="{00000000-0005-0000-0000-00002F610000}"/>
    <cellStyle name="쉼표 [0] 39" xfId="44635" xr:uid="{00000000-0005-0000-0000-000030610000}"/>
    <cellStyle name="쉼표 [0] 4" xfId="1008" xr:uid="{00000000-0005-0000-0000-000031610000}"/>
    <cellStyle name="쉼표 [0] 4 10" xfId="1009" xr:uid="{00000000-0005-0000-0000-000032610000}"/>
    <cellStyle name="쉼표 [0] 4 11" xfId="1010" xr:uid="{00000000-0005-0000-0000-000033610000}"/>
    <cellStyle name="쉼표 [0] 4 12" xfId="1011" xr:uid="{00000000-0005-0000-0000-000034610000}"/>
    <cellStyle name="쉼표 [0] 4 13" xfId="1012" xr:uid="{00000000-0005-0000-0000-000035610000}"/>
    <cellStyle name="쉼표 [0] 4 14" xfId="1013" xr:uid="{00000000-0005-0000-0000-000036610000}"/>
    <cellStyle name="쉼표 [0] 4 15" xfId="1014" xr:uid="{00000000-0005-0000-0000-000037610000}"/>
    <cellStyle name="쉼표 [0] 4 16" xfId="1015" xr:uid="{00000000-0005-0000-0000-000038610000}"/>
    <cellStyle name="쉼표 [0] 4 17" xfId="1016" xr:uid="{00000000-0005-0000-0000-000039610000}"/>
    <cellStyle name="쉼표 [0] 4 18" xfId="1017" xr:uid="{00000000-0005-0000-0000-00003A610000}"/>
    <cellStyle name="쉼표 [0] 4 19" xfId="1018" xr:uid="{00000000-0005-0000-0000-00003B610000}"/>
    <cellStyle name="쉼표 [0] 4 2" xfId="1019" xr:uid="{00000000-0005-0000-0000-00003C610000}"/>
    <cellStyle name="쉼표 [0] 4 2 10" xfId="1020" xr:uid="{00000000-0005-0000-0000-00003D610000}"/>
    <cellStyle name="쉼표 [0] 4 2 11" xfId="1021" xr:uid="{00000000-0005-0000-0000-00003E610000}"/>
    <cellStyle name="쉼표 [0] 4 2 12" xfId="1022" xr:uid="{00000000-0005-0000-0000-00003F610000}"/>
    <cellStyle name="쉼표 [0] 4 2 13" xfId="1023" xr:uid="{00000000-0005-0000-0000-000040610000}"/>
    <cellStyle name="쉼표 [0] 4 2 14" xfId="1024" xr:uid="{00000000-0005-0000-0000-000041610000}"/>
    <cellStyle name="쉼표 [0] 4 2 15" xfId="1025" xr:uid="{00000000-0005-0000-0000-000042610000}"/>
    <cellStyle name="쉼표 [0] 4 2 16" xfId="1026" xr:uid="{00000000-0005-0000-0000-000043610000}"/>
    <cellStyle name="쉼표 [0] 4 2 17" xfId="1027" xr:uid="{00000000-0005-0000-0000-000044610000}"/>
    <cellStyle name="쉼표 [0] 4 2 18" xfId="8134" xr:uid="{00000000-0005-0000-0000-000045610000}"/>
    <cellStyle name="쉼표 [0] 4 2 19" xfId="44672" xr:uid="{E2F2D4C7-B74B-4C09-A662-2E3EA0413DB0}"/>
    <cellStyle name="쉼표 [0] 4 2 2" xfId="1028" xr:uid="{00000000-0005-0000-0000-000046610000}"/>
    <cellStyle name="쉼표 [0] 4 2 2 2" xfId="16831" xr:uid="{00000000-0005-0000-0000-000047610000}"/>
    <cellStyle name="쉼표 [0] 4 2 2 3" xfId="16832" xr:uid="{00000000-0005-0000-0000-000048610000}"/>
    <cellStyle name="쉼표 [0] 4 2 2 4" xfId="16833" xr:uid="{00000000-0005-0000-0000-000049610000}"/>
    <cellStyle name="쉼표 [0] 4 2 2 5" xfId="8135" xr:uid="{00000000-0005-0000-0000-00004A610000}"/>
    <cellStyle name="쉼표 [0] 4 2 3" xfId="1029" xr:uid="{00000000-0005-0000-0000-00004B610000}"/>
    <cellStyle name="쉼표 [0] 4 2 3 2" xfId="8136" xr:uid="{00000000-0005-0000-0000-00004C610000}"/>
    <cellStyle name="쉼표 [0] 4 2 4" xfId="1030" xr:uid="{00000000-0005-0000-0000-00004D610000}"/>
    <cellStyle name="쉼표 [0] 4 2 4 2" xfId="8137" xr:uid="{00000000-0005-0000-0000-00004E610000}"/>
    <cellStyle name="쉼표 [0] 4 2 5" xfId="1031" xr:uid="{00000000-0005-0000-0000-00004F610000}"/>
    <cellStyle name="쉼표 [0] 4 2 5 2" xfId="8138" xr:uid="{00000000-0005-0000-0000-000050610000}"/>
    <cellStyle name="쉼표 [0] 4 2 6" xfId="1032" xr:uid="{00000000-0005-0000-0000-000051610000}"/>
    <cellStyle name="쉼표 [0] 4 2 6 2" xfId="16834" xr:uid="{00000000-0005-0000-0000-000052610000}"/>
    <cellStyle name="쉼표 [0] 4 2 7" xfId="1033" xr:uid="{00000000-0005-0000-0000-000053610000}"/>
    <cellStyle name="쉼표 [0] 4 2 7 2" xfId="16835" xr:uid="{00000000-0005-0000-0000-000054610000}"/>
    <cellStyle name="쉼표 [0] 4 2 8" xfId="1034" xr:uid="{00000000-0005-0000-0000-000055610000}"/>
    <cellStyle name="쉼표 [0] 4 2 9" xfId="1035" xr:uid="{00000000-0005-0000-0000-000056610000}"/>
    <cellStyle name="쉼표 [0] 4 2_연천(2-40호선)(토지,지장물)-삼일" xfId="7266" xr:uid="{00000000-0005-0000-0000-000057610000}"/>
    <cellStyle name="쉼표 [0] 4 20" xfId="1036" xr:uid="{00000000-0005-0000-0000-000058610000}"/>
    <cellStyle name="쉼표 [0] 4 21" xfId="1037" xr:uid="{00000000-0005-0000-0000-000059610000}"/>
    <cellStyle name="쉼표 [0] 4 22" xfId="16836" xr:uid="{00000000-0005-0000-0000-00005A610000}"/>
    <cellStyle name="쉼표 [0] 4 23" xfId="16837" xr:uid="{00000000-0005-0000-0000-00005B610000}"/>
    <cellStyle name="쉼표 [0] 4 24" xfId="16838" xr:uid="{00000000-0005-0000-0000-00005C610000}"/>
    <cellStyle name="쉼표 [0] 4 25" xfId="16839" xr:uid="{00000000-0005-0000-0000-00005D610000}"/>
    <cellStyle name="쉼표 [0] 4 3" xfId="1038" xr:uid="{00000000-0005-0000-0000-00005E610000}"/>
    <cellStyle name="쉼표 [0] 4 3 10" xfId="1039" xr:uid="{00000000-0005-0000-0000-00005F610000}"/>
    <cellStyle name="쉼표 [0] 4 3 11" xfId="1040" xr:uid="{00000000-0005-0000-0000-000060610000}"/>
    <cellStyle name="쉼표 [0] 4 3 12" xfId="1041" xr:uid="{00000000-0005-0000-0000-000061610000}"/>
    <cellStyle name="쉼표 [0] 4 3 13" xfId="1042" xr:uid="{00000000-0005-0000-0000-000062610000}"/>
    <cellStyle name="쉼표 [0] 4 3 14" xfId="1043" xr:uid="{00000000-0005-0000-0000-000063610000}"/>
    <cellStyle name="쉼표 [0] 4 3 15" xfId="1044" xr:uid="{00000000-0005-0000-0000-000064610000}"/>
    <cellStyle name="쉼표 [0] 4 3 16" xfId="1045" xr:uid="{00000000-0005-0000-0000-000065610000}"/>
    <cellStyle name="쉼표 [0] 4 3 17" xfId="1046" xr:uid="{00000000-0005-0000-0000-000066610000}"/>
    <cellStyle name="쉼표 [0] 4 3 2" xfId="1047" xr:uid="{00000000-0005-0000-0000-000067610000}"/>
    <cellStyle name="쉼표 [0] 4 3 2 2" xfId="8139" xr:uid="{00000000-0005-0000-0000-000068610000}"/>
    <cellStyle name="쉼표 [0] 4 3 3" xfId="1048" xr:uid="{00000000-0005-0000-0000-000069610000}"/>
    <cellStyle name="쉼표 [0] 4 3 3 2" xfId="16840" xr:uid="{00000000-0005-0000-0000-00006A610000}"/>
    <cellStyle name="쉼표 [0] 4 3 4" xfId="1049" xr:uid="{00000000-0005-0000-0000-00006B610000}"/>
    <cellStyle name="쉼표 [0] 4 3 4 2" xfId="16841" xr:uid="{00000000-0005-0000-0000-00006C610000}"/>
    <cellStyle name="쉼표 [0] 4 3 5" xfId="1050" xr:uid="{00000000-0005-0000-0000-00006D610000}"/>
    <cellStyle name="쉼표 [0] 4 3 6" xfId="1051" xr:uid="{00000000-0005-0000-0000-00006E610000}"/>
    <cellStyle name="쉼표 [0] 4 3 7" xfId="1052" xr:uid="{00000000-0005-0000-0000-00006F610000}"/>
    <cellStyle name="쉼표 [0] 4 3 8" xfId="1053" xr:uid="{00000000-0005-0000-0000-000070610000}"/>
    <cellStyle name="쉼표 [0] 4 3 9" xfId="1054" xr:uid="{00000000-0005-0000-0000-000071610000}"/>
    <cellStyle name="쉼표 [0] 4 4" xfId="1055" xr:uid="{00000000-0005-0000-0000-000072610000}"/>
    <cellStyle name="쉼표 [0] 4 5" xfId="1056" xr:uid="{00000000-0005-0000-0000-000073610000}"/>
    <cellStyle name="쉼표 [0] 4 6" xfId="1057" xr:uid="{00000000-0005-0000-0000-000074610000}"/>
    <cellStyle name="쉼표 [0] 4 7" xfId="1058" xr:uid="{00000000-0005-0000-0000-000075610000}"/>
    <cellStyle name="쉼표 [0] 4 8" xfId="1059" xr:uid="{00000000-0005-0000-0000-000076610000}"/>
    <cellStyle name="쉼표 [0] 4 9" xfId="1060" xr:uid="{00000000-0005-0000-0000-000077610000}"/>
    <cellStyle name="쉼표 [0] 4_신도시-성석간도로보상(감정원최종)2" xfId="4550" xr:uid="{00000000-0005-0000-0000-000078610000}"/>
    <cellStyle name="쉼표 [0] 40" xfId="7442" xr:uid="{00000000-0005-0000-0000-000079610000}"/>
    <cellStyle name="쉼표 [0] 41" xfId="44636" xr:uid="{00000000-0005-0000-0000-00007A610000}"/>
    <cellStyle name="쉼표 [0] 42" xfId="44637" xr:uid="{00000000-0005-0000-0000-00007B610000}"/>
    <cellStyle name="쉼표 [0] 43" xfId="44638" xr:uid="{00000000-0005-0000-0000-00007C610000}"/>
    <cellStyle name="쉼표 [0] 44" xfId="44639" xr:uid="{00000000-0005-0000-0000-00007D610000}"/>
    <cellStyle name="쉼표 [0] 45" xfId="44640" xr:uid="{00000000-0005-0000-0000-00007E610000}"/>
    <cellStyle name="쉼표 [0] 46" xfId="44644" xr:uid="{00000000-0005-0000-0000-00007F610000}"/>
    <cellStyle name="쉼표 [0] 47" xfId="44659" xr:uid="{00000000-0005-0000-0000-000080610000}"/>
    <cellStyle name="쉼표 [0] 48" xfId="1061" xr:uid="{00000000-0005-0000-0000-000081610000}"/>
    <cellStyle name="쉼표 [0] 49" xfId="1062" xr:uid="{00000000-0005-0000-0000-000082610000}"/>
    <cellStyle name="쉼표 [0] 49 2" xfId="7444" xr:uid="{00000000-0005-0000-0000-000083610000}"/>
    <cellStyle name="쉼표 [0] 5" xfId="1063" xr:uid="{00000000-0005-0000-0000-000084610000}"/>
    <cellStyle name="쉼표 [0] 5 2" xfId="4551" xr:uid="{00000000-0005-0000-0000-000085610000}"/>
    <cellStyle name="쉼표 [0] 5 2 2" xfId="9105" xr:uid="{00000000-0005-0000-0000-000086610000}"/>
    <cellStyle name="쉼표 [0] 5 2 3" xfId="16842" xr:uid="{00000000-0005-0000-0000-000087610000}"/>
    <cellStyle name="쉼표 [0] 5 2 4" xfId="16843" xr:uid="{00000000-0005-0000-0000-000088610000}"/>
    <cellStyle name="쉼표 [0] 5 2 5" xfId="16844" xr:uid="{00000000-0005-0000-0000-000089610000}"/>
    <cellStyle name="쉼표 [0] 5 2 6" xfId="8141" xr:uid="{00000000-0005-0000-0000-00008A610000}"/>
    <cellStyle name="쉼표 [0] 5 3" xfId="7267" xr:uid="{00000000-0005-0000-0000-00008B610000}"/>
    <cellStyle name="쉼표 [0] 5 3 2" xfId="8142" xr:uid="{00000000-0005-0000-0000-00008C610000}"/>
    <cellStyle name="쉼표 [0] 5 4" xfId="7268" xr:uid="{00000000-0005-0000-0000-00008D610000}"/>
    <cellStyle name="쉼표 [0] 5 5" xfId="7269" xr:uid="{00000000-0005-0000-0000-00008E610000}"/>
    <cellStyle name="쉼표 [0] 5 6" xfId="7270" xr:uid="{00000000-0005-0000-0000-00008F610000}"/>
    <cellStyle name="쉼표 [0] 5 6 2" xfId="16845" xr:uid="{00000000-0005-0000-0000-000090610000}"/>
    <cellStyle name="쉼표 [0] 5 7" xfId="7271" xr:uid="{00000000-0005-0000-0000-000091610000}"/>
    <cellStyle name="쉼표 [0] 5 7 2" xfId="16846" xr:uid="{00000000-0005-0000-0000-000092610000}"/>
    <cellStyle name="쉼표 [0] 5 8" xfId="8140" xr:uid="{00000000-0005-0000-0000-000093610000}"/>
    <cellStyle name="쉼표 [0] 50" xfId="1064" xr:uid="{00000000-0005-0000-0000-000094610000}"/>
    <cellStyle name="쉼표 [0] 50 2" xfId="7447" xr:uid="{00000000-0005-0000-0000-000095610000}"/>
    <cellStyle name="쉼표 [0] 51" xfId="1065" xr:uid="{00000000-0005-0000-0000-000096610000}"/>
    <cellStyle name="쉼표 [0] 51 2" xfId="7448" xr:uid="{00000000-0005-0000-0000-000097610000}"/>
    <cellStyle name="쉼표 [0] 52" xfId="1066" xr:uid="{00000000-0005-0000-0000-000098610000}"/>
    <cellStyle name="쉼표 [0] 52 2" xfId="7449" xr:uid="{00000000-0005-0000-0000-000099610000}"/>
    <cellStyle name="쉼표 [0] 53" xfId="1067" xr:uid="{00000000-0005-0000-0000-00009A610000}"/>
    <cellStyle name="쉼표 [0] 53 2" xfId="7445" xr:uid="{00000000-0005-0000-0000-00009B610000}"/>
    <cellStyle name="쉼표 [0] 54" xfId="1068" xr:uid="{00000000-0005-0000-0000-00009C610000}"/>
    <cellStyle name="쉼표 [0] 54 2" xfId="7446" xr:uid="{00000000-0005-0000-0000-00009D610000}"/>
    <cellStyle name="쉼표 [0] 55" xfId="44666" xr:uid="{00000000-0005-0000-0000-00009E610000}"/>
    <cellStyle name="쉼표 [0] 56" xfId="44675" xr:uid="{48B1BB62-1058-4F81-B6E0-39930E88881B}"/>
    <cellStyle name="쉼표 [0] 6" xfId="1069" xr:uid="{00000000-0005-0000-0000-00009F610000}"/>
    <cellStyle name="쉼표 [0] 6 10" xfId="16847" xr:uid="{00000000-0005-0000-0000-0000A0610000}"/>
    <cellStyle name="쉼표 [0] 6 11" xfId="16848" xr:uid="{00000000-0005-0000-0000-0000A1610000}"/>
    <cellStyle name="쉼표 [0] 6 12" xfId="16849" xr:uid="{00000000-0005-0000-0000-0000A2610000}"/>
    <cellStyle name="쉼표 [0] 6 13" xfId="16850" xr:uid="{00000000-0005-0000-0000-0000A3610000}"/>
    <cellStyle name="쉼표 [0] 6 2" xfId="4552" xr:uid="{00000000-0005-0000-0000-0000A4610000}"/>
    <cellStyle name="쉼표 [0] 6 2 2" xfId="16851" xr:uid="{00000000-0005-0000-0000-0000A5610000}"/>
    <cellStyle name="쉼표 [0] 6 2 3" xfId="16852" xr:uid="{00000000-0005-0000-0000-0000A6610000}"/>
    <cellStyle name="쉼표 [0] 6 2 4" xfId="16853" xr:uid="{00000000-0005-0000-0000-0000A7610000}"/>
    <cellStyle name="쉼표 [0] 6 2 5" xfId="8143" xr:uid="{00000000-0005-0000-0000-0000A8610000}"/>
    <cellStyle name="쉼표 [0] 6 3" xfId="7272" xr:uid="{00000000-0005-0000-0000-0000A9610000}"/>
    <cellStyle name="쉼표 [0] 6 4" xfId="7273" xr:uid="{00000000-0005-0000-0000-0000AA610000}"/>
    <cellStyle name="쉼표 [0] 6 5" xfId="7274" xr:uid="{00000000-0005-0000-0000-0000AB610000}"/>
    <cellStyle name="쉼표 [0] 6 6" xfId="7275" xr:uid="{00000000-0005-0000-0000-0000AC610000}"/>
    <cellStyle name="쉼표 [0] 6 6 2" xfId="9106" xr:uid="{00000000-0005-0000-0000-0000AD610000}"/>
    <cellStyle name="쉼표 [0] 6 7" xfId="7276" xr:uid="{00000000-0005-0000-0000-0000AE610000}"/>
    <cellStyle name="쉼표 [0] 6 7 2" xfId="16854" xr:uid="{00000000-0005-0000-0000-0000AF610000}"/>
    <cellStyle name="쉼표 [0] 6 8" xfId="16855" xr:uid="{00000000-0005-0000-0000-0000B0610000}"/>
    <cellStyle name="쉼표 [0] 6 9" xfId="16856" xr:uid="{00000000-0005-0000-0000-0000B1610000}"/>
    <cellStyle name="쉼표 [0] 7" xfId="1070" xr:uid="{00000000-0005-0000-0000-0000B2610000}"/>
    <cellStyle name="쉼표 [0] 7 10" xfId="7277" xr:uid="{00000000-0005-0000-0000-0000B3610000}"/>
    <cellStyle name="쉼표 [0] 7 11" xfId="7278" xr:uid="{00000000-0005-0000-0000-0000B4610000}"/>
    <cellStyle name="쉼표 [0] 7 2" xfId="4553" xr:uid="{00000000-0005-0000-0000-0000B5610000}"/>
    <cellStyle name="쉼표 [0] 7 2 2" xfId="7279" xr:uid="{00000000-0005-0000-0000-0000B6610000}"/>
    <cellStyle name="쉼표 [0] 7 3" xfId="7280" xr:uid="{00000000-0005-0000-0000-0000B7610000}"/>
    <cellStyle name="쉼표 [0] 7 4" xfId="7281" xr:uid="{00000000-0005-0000-0000-0000B8610000}"/>
    <cellStyle name="쉼표 [0] 7 5" xfId="7282" xr:uid="{00000000-0005-0000-0000-0000B9610000}"/>
    <cellStyle name="쉼표 [0] 7 6" xfId="7283" xr:uid="{00000000-0005-0000-0000-0000BA610000}"/>
    <cellStyle name="쉼표 [0] 7 7" xfId="7284" xr:uid="{00000000-0005-0000-0000-0000BB610000}"/>
    <cellStyle name="쉼표 [0] 7 8" xfId="7285" xr:uid="{00000000-0005-0000-0000-0000BC610000}"/>
    <cellStyle name="쉼표 [0] 7 9" xfId="7286" xr:uid="{00000000-0005-0000-0000-0000BD610000}"/>
    <cellStyle name="쉼표 [0] 8" xfId="1071" xr:uid="{00000000-0005-0000-0000-0000BE610000}"/>
    <cellStyle name="쉼표 [0] 8 2" xfId="4554" xr:uid="{00000000-0005-0000-0000-0000BF610000}"/>
    <cellStyle name="쉼표 [0] 8 3" xfId="8144" xr:uid="{00000000-0005-0000-0000-0000C0610000}"/>
    <cellStyle name="쉼표 [0] 9" xfId="1072" xr:uid="{00000000-0005-0000-0000-0000C1610000}"/>
    <cellStyle name="쉼표 [0] 9 10" xfId="1073" xr:uid="{00000000-0005-0000-0000-0000C2610000}"/>
    <cellStyle name="쉼표 [0] 9 11" xfId="1074" xr:uid="{00000000-0005-0000-0000-0000C3610000}"/>
    <cellStyle name="쉼표 [0] 9 12" xfId="1075" xr:uid="{00000000-0005-0000-0000-0000C4610000}"/>
    <cellStyle name="쉼표 [0] 9 13" xfId="1076" xr:uid="{00000000-0005-0000-0000-0000C5610000}"/>
    <cellStyle name="쉼표 [0] 9 14" xfId="1077" xr:uid="{00000000-0005-0000-0000-0000C6610000}"/>
    <cellStyle name="쉼표 [0] 9 15" xfId="8145" xr:uid="{00000000-0005-0000-0000-0000C7610000}"/>
    <cellStyle name="쉼표 [0] 9 2" xfId="1078" xr:uid="{00000000-0005-0000-0000-0000C8610000}"/>
    <cellStyle name="쉼표 [0] 9 3" xfId="1079" xr:uid="{00000000-0005-0000-0000-0000C9610000}"/>
    <cellStyle name="쉼표 [0] 9 4" xfId="1080" xr:uid="{00000000-0005-0000-0000-0000CA610000}"/>
    <cellStyle name="쉼표 [0] 9 5" xfId="1081" xr:uid="{00000000-0005-0000-0000-0000CB610000}"/>
    <cellStyle name="쉼표 [0] 9 6" xfId="1082" xr:uid="{00000000-0005-0000-0000-0000CC610000}"/>
    <cellStyle name="쉼표 [0] 9 7" xfId="1083" xr:uid="{00000000-0005-0000-0000-0000CD610000}"/>
    <cellStyle name="쉼표 [0] 9 8" xfId="1084" xr:uid="{00000000-0005-0000-0000-0000CE610000}"/>
    <cellStyle name="쉼표 [0] 9 9" xfId="1085" xr:uid="{00000000-0005-0000-0000-0000CF610000}"/>
    <cellStyle name="쉼표 2" xfId="8146" xr:uid="{00000000-0005-0000-0000-0000D0610000}"/>
    <cellStyle name="쉼표 3" xfId="1086" xr:uid="{00000000-0005-0000-0000-0000D1610000}"/>
    <cellStyle name="쉼표 3 2" xfId="7287" xr:uid="{00000000-0005-0000-0000-0000D2610000}"/>
    <cellStyle name="쉼표 3 2 2" xfId="8147" xr:uid="{00000000-0005-0000-0000-0000D3610000}"/>
    <cellStyle name="쉼표 4" xfId="8148" xr:uid="{00000000-0005-0000-0000-0000D4610000}"/>
    <cellStyle name="쉼표 5" xfId="8149" xr:uid="{00000000-0005-0000-0000-0000D5610000}"/>
    <cellStyle name="쉼표 6" xfId="8150" xr:uid="{00000000-0005-0000-0000-0000D6610000}"/>
    <cellStyle name="쉼표 7" xfId="8151" xr:uid="{00000000-0005-0000-0000-0000D7610000}"/>
    <cellStyle name="쉼표 8" xfId="8152" xr:uid="{00000000-0005-0000-0000-0000D8610000}"/>
    <cellStyle name="스타일 1" xfId="1087" xr:uid="{00000000-0005-0000-0000-0000D9610000}"/>
    <cellStyle name="스타일 1 10" xfId="7288" xr:uid="{00000000-0005-0000-0000-0000DA610000}"/>
    <cellStyle name="스타일 1 11" xfId="7289" xr:uid="{00000000-0005-0000-0000-0000DB610000}"/>
    <cellStyle name="스타일 1 12" xfId="7290" xr:uid="{00000000-0005-0000-0000-0000DC610000}"/>
    <cellStyle name="스타일 1 13" xfId="7291" xr:uid="{00000000-0005-0000-0000-0000DD610000}"/>
    <cellStyle name="스타일 1 14" xfId="7292" xr:uid="{00000000-0005-0000-0000-0000DE610000}"/>
    <cellStyle name="스타일 1 15" xfId="7293" xr:uid="{00000000-0005-0000-0000-0000DF610000}"/>
    <cellStyle name="스타일 1 16" xfId="7294" xr:uid="{00000000-0005-0000-0000-0000E0610000}"/>
    <cellStyle name="스타일 1 17" xfId="7295" xr:uid="{00000000-0005-0000-0000-0000E1610000}"/>
    <cellStyle name="스타일 1 18" xfId="7296" xr:uid="{00000000-0005-0000-0000-0000E2610000}"/>
    <cellStyle name="스타일 1 19" xfId="7297" xr:uid="{00000000-0005-0000-0000-0000E3610000}"/>
    <cellStyle name="스타일 1 2" xfId="7298" xr:uid="{00000000-0005-0000-0000-0000E4610000}"/>
    <cellStyle name="스타일 1 20" xfId="7299" xr:uid="{00000000-0005-0000-0000-0000E5610000}"/>
    <cellStyle name="스타일 1 21" xfId="7300" xr:uid="{00000000-0005-0000-0000-0000E6610000}"/>
    <cellStyle name="스타일 1 22" xfId="7301" xr:uid="{00000000-0005-0000-0000-0000E7610000}"/>
    <cellStyle name="스타일 1 23" xfId="7302" xr:uid="{00000000-0005-0000-0000-0000E8610000}"/>
    <cellStyle name="스타일 1 24" xfId="7303" xr:uid="{00000000-0005-0000-0000-0000E9610000}"/>
    <cellStyle name="스타일 1 25" xfId="7304" xr:uid="{00000000-0005-0000-0000-0000EA610000}"/>
    <cellStyle name="스타일 1 26" xfId="7305" xr:uid="{00000000-0005-0000-0000-0000EB610000}"/>
    <cellStyle name="스타일 1 27" xfId="7306" xr:uid="{00000000-0005-0000-0000-0000EC610000}"/>
    <cellStyle name="스타일 1 28" xfId="7307" xr:uid="{00000000-0005-0000-0000-0000ED610000}"/>
    <cellStyle name="스타일 1 29" xfId="7308" xr:uid="{00000000-0005-0000-0000-0000EE610000}"/>
    <cellStyle name="스타일 1 3" xfId="7309" xr:uid="{00000000-0005-0000-0000-0000EF610000}"/>
    <cellStyle name="스타일 1 30" xfId="7310" xr:uid="{00000000-0005-0000-0000-0000F0610000}"/>
    <cellStyle name="스타일 1 31" xfId="7311" xr:uid="{00000000-0005-0000-0000-0000F1610000}"/>
    <cellStyle name="스타일 1 32" xfId="7312" xr:uid="{00000000-0005-0000-0000-0000F2610000}"/>
    <cellStyle name="스타일 1 33" xfId="7313" xr:uid="{00000000-0005-0000-0000-0000F3610000}"/>
    <cellStyle name="스타일 1 34" xfId="16857" xr:uid="{00000000-0005-0000-0000-0000F4610000}"/>
    <cellStyle name="스타일 1 35" xfId="16858" xr:uid="{00000000-0005-0000-0000-0000F5610000}"/>
    <cellStyle name="스타일 1 36" xfId="16859" xr:uid="{00000000-0005-0000-0000-0000F6610000}"/>
    <cellStyle name="스타일 1 37" xfId="16860" xr:uid="{00000000-0005-0000-0000-0000F7610000}"/>
    <cellStyle name="스타일 1 38" xfId="16861" xr:uid="{00000000-0005-0000-0000-0000F8610000}"/>
    <cellStyle name="스타일 1 39" xfId="16862" xr:uid="{00000000-0005-0000-0000-0000F9610000}"/>
    <cellStyle name="스타일 1 4" xfId="7314" xr:uid="{00000000-0005-0000-0000-0000FA610000}"/>
    <cellStyle name="스타일 1 40" xfId="16863" xr:uid="{00000000-0005-0000-0000-0000FB610000}"/>
    <cellStyle name="스타일 1 41" xfId="16864" xr:uid="{00000000-0005-0000-0000-0000FC610000}"/>
    <cellStyle name="스타일 1 42" xfId="16865" xr:uid="{00000000-0005-0000-0000-0000FD610000}"/>
    <cellStyle name="스타일 1 43" xfId="16866" xr:uid="{00000000-0005-0000-0000-0000FE610000}"/>
    <cellStyle name="스타일 1 44" xfId="16867" xr:uid="{00000000-0005-0000-0000-0000FF610000}"/>
    <cellStyle name="스타일 1 45" xfId="16868" xr:uid="{00000000-0005-0000-0000-000000620000}"/>
    <cellStyle name="스타일 1 46" xfId="16869" xr:uid="{00000000-0005-0000-0000-000001620000}"/>
    <cellStyle name="스타일 1 47" xfId="16870" xr:uid="{00000000-0005-0000-0000-000002620000}"/>
    <cellStyle name="스타일 1 48" xfId="16871" xr:uid="{00000000-0005-0000-0000-000003620000}"/>
    <cellStyle name="스타일 1 49" xfId="16872" xr:uid="{00000000-0005-0000-0000-000004620000}"/>
    <cellStyle name="스타일 1 5" xfId="7315" xr:uid="{00000000-0005-0000-0000-000005620000}"/>
    <cellStyle name="스타일 1 50" xfId="16873" xr:uid="{00000000-0005-0000-0000-000006620000}"/>
    <cellStyle name="스타일 1 51" xfId="16874" xr:uid="{00000000-0005-0000-0000-000007620000}"/>
    <cellStyle name="스타일 1 52" xfId="16875" xr:uid="{00000000-0005-0000-0000-000008620000}"/>
    <cellStyle name="스타일 1 53" xfId="16876" xr:uid="{00000000-0005-0000-0000-000009620000}"/>
    <cellStyle name="스타일 1 54" xfId="16877" xr:uid="{00000000-0005-0000-0000-00000A620000}"/>
    <cellStyle name="스타일 1 55" xfId="16878" xr:uid="{00000000-0005-0000-0000-00000B620000}"/>
    <cellStyle name="스타일 1 56" xfId="16879" xr:uid="{00000000-0005-0000-0000-00000C620000}"/>
    <cellStyle name="스타일 1 57" xfId="16880" xr:uid="{00000000-0005-0000-0000-00000D620000}"/>
    <cellStyle name="스타일 1 58" xfId="16881" xr:uid="{00000000-0005-0000-0000-00000E620000}"/>
    <cellStyle name="스타일 1 59" xfId="16882" xr:uid="{00000000-0005-0000-0000-00000F620000}"/>
    <cellStyle name="스타일 1 6" xfId="7316" xr:uid="{00000000-0005-0000-0000-000010620000}"/>
    <cellStyle name="스타일 1 60" xfId="16883" xr:uid="{00000000-0005-0000-0000-000011620000}"/>
    <cellStyle name="스타일 1 61" xfId="16884" xr:uid="{00000000-0005-0000-0000-000012620000}"/>
    <cellStyle name="스타일 1 62" xfId="16885" xr:uid="{00000000-0005-0000-0000-000013620000}"/>
    <cellStyle name="스타일 1 63" xfId="16886" xr:uid="{00000000-0005-0000-0000-000014620000}"/>
    <cellStyle name="스타일 1 64" xfId="16887" xr:uid="{00000000-0005-0000-0000-000015620000}"/>
    <cellStyle name="스타일 1 7" xfId="7317" xr:uid="{00000000-0005-0000-0000-000016620000}"/>
    <cellStyle name="스타일 1 8" xfId="7318" xr:uid="{00000000-0005-0000-0000-000017620000}"/>
    <cellStyle name="스타일 1 9" xfId="7319" xr:uid="{00000000-0005-0000-0000-000018620000}"/>
    <cellStyle name="스타일 10" xfId="4555" xr:uid="{00000000-0005-0000-0000-000019620000}"/>
    <cellStyle name="스타일 10 2" xfId="8153" xr:uid="{00000000-0005-0000-0000-00001A620000}"/>
    <cellStyle name="스타일 11" xfId="4556" xr:uid="{00000000-0005-0000-0000-00001B620000}"/>
    <cellStyle name="스타일 11 2" xfId="8154" xr:uid="{00000000-0005-0000-0000-00001C620000}"/>
    <cellStyle name="스타일 12" xfId="4557" xr:uid="{00000000-0005-0000-0000-00001D620000}"/>
    <cellStyle name="스타일 12 2" xfId="8155" xr:uid="{00000000-0005-0000-0000-00001E620000}"/>
    <cellStyle name="스타일 13" xfId="4558" xr:uid="{00000000-0005-0000-0000-00001F620000}"/>
    <cellStyle name="스타일 13 2" xfId="8156" xr:uid="{00000000-0005-0000-0000-000020620000}"/>
    <cellStyle name="스타일 14" xfId="4559" xr:uid="{00000000-0005-0000-0000-000021620000}"/>
    <cellStyle name="스타일 14 2" xfId="8157" xr:uid="{00000000-0005-0000-0000-000022620000}"/>
    <cellStyle name="스타일 15" xfId="4560" xr:uid="{00000000-0005-0000-0000-000023620000}"/>
    <cellStyle name="스타일 15 2" xfId="8158" xr:uid="{00000000-0005-0000-0000-000024620000}"/>
    <cellStyle name="스타일 16" xfId="4561" xr:uid="{00000000-0005-0000-0000-000025620000}"/>
    <cellStyle name="스타일 17" xfId="4562" xr:uid="{00000000-0005-0000-0000-000026620000}"/>
    <cellStyle name="스타일 18" xfId="4563" xr:uid="{00000000-0005-0000-0000-000027620000}"/>
    <cellStyle name="스타일 18 2" xfId="8159" xr:uid="{00000000-0005-0000-0000-000028620000}"/>
    <cellStyle name="스타일 19" xfId="4564" xr:uid="{00000000-0005-0000-0000-000029620000}"/>
    <cellStyle name="스타일 19 2" xfId="8160" xr:uid="{00000000-0005-0000-0000-00002A620000}"/>
    <cellStyle name="스타일 2" xfId="4565" xr:uid="{00000000-0005-0000-0000-00002B620000}"/>
    <cellStyle name="스타일 2 2" xfId="8162" xr:uid="{00000000-0005-0000-0000-00002C620000}"/>
    <cellStyle name="스타일 2 3" xfId="16888" xr:uid="{00000000-0005-0000-0000-00002D620000}"/>
    <cellStyle name="스타일 2 4" xfId="16889" xr:uid="{00000000-0005-0000-0000-00002E620000}"/>
    <cellStyle name="스타일 2 5" xfId="8161" xr:uid="{00000000-0005-0000-0000-00002F620000}"/>
    <cellStyle name="스타일 20" xfId="4566" xr:uid="{00000000-0005-0000-0000-000030620000}"/>
    <cellStyle name="스타일 20 2" xfId="8163" xr:uid="{00000000-0005-0000-0000-000031620000}"/>
    <cellStyle name="스타일 21" xfId="4567" xr:uid="{00000000-0005-0000-0000-000032620000}"/>
    <cellStyle name="스타일 21 2" xfId="8164" xr:uid="{00000000-0005-0000-0000-000033620000}"/>
    <cellStyle name="스타일 22" xfId="4568" xr:uid="{00000000-0005-0000-0000-000034620000}"/>
    <cellStyle name="스타일 22 2" xfId="8165" xr:uid="{00000000-0005-0000-0000-000035620000}"/>
    <cellStyle name="스타일 23" xfId="4569" xr:uid="{00000000-0005-0000-0000-000036620000}"/>
    <cellStyle name="스타일 23 2" xfId="8166" xr:uid="{00000000-0005-0000-0000-000037620000}"/>
    <cellStyle name="스타일 24" xfId="4570" xr:uid="{00000000-0005-0000-0000-000038620000}"/>
    <cellStyle name="스타일 24 2" xfId="8167" xr:uid="{00000000-0005-0000-0000-000039620000}"/>
    <cellStyle name="스타일 25" xfId="4571" xr:uid="{00000000-0005-0000-0000-00003A620000}"/>
    <cellStyle name="스타일 25 2" xfId="8168" xr:uid="{00000000-0005-0000-0000-00003B620000}"/>
    <cellStyle name="스타일 26" xfId="4572" xr:uid="{00000000-0005-0000-0000-00003C620000}"/>
    <cellStyle name="스타일 26 2" xfId="8169" xr:uid="{00000000-0005-0000-0000-00003D620000}"/>
    <cellStyle name="스타일 27" xfId="4573" xr:uid="{00000000-0005-0000-0000-00003E620000}"/>
    <cellStyle name="스타일 27 2" xfId="8170" xr:uid="{00000000-0005-0000-0000-00003F620000}"/>
    <cellStyle name="스타일 28" xfId="4574" xr:uid="{00000000-0005-0000-0000-000040620000}"/>
    <cellStyle name="스타일 28 2" xfId="8171" xr:uid="{00000000-0005-0000-0000-000041620000}"/>
    <cellStyle name="스타일 29" xfId="4575" xr:uid="{00000000-0005-0000-0000-000042620000}"/>
    <cellStyle name="스타일 29 2" xfId="8172" xr:uid="{00000000-0005-0000-0000-000043620000}"/>
    <cellStyle name="스타일 3" xfId="4576" xr:uid="{00000000-0005-0000-0000-000044620000}"/>
    <cellStyle name="스타일 3 2" xfId="16890" xr:uid="{00000000-0005-0000-0000-000045620000}"/>
    <cellStyle name="스타일 3 3" xfId="16891" xr:uid="{00000000-0005-0000-0000-000046620000}"/>
    <cellStyle name="스타일 3 4" xfId="16892" xr:uid="{00000000-0005-0000-0000-000047620000}"/>
    <cellStyle name="스타일 3 5" xfId="8173" xr:uid="{00000000-0005-0000-0000-000048620000}"/>
    <cellStyle name="스타일 30" xfId="4577" xr:uid="{00000000-0005-0000-0000-000049620000}"/>
    <cellStyle name="스타일 30 2" xfId="8174" xr:uid="{00000000-0005-0000-0000-00004A620000}"/>
    <cellStyle name="스타일 31" xfId="4578" xr:uid="{00000000-0005-0000-0000-00004B620000}"/>
    <cellStyle name="스타일 31 2" xfId="8175" xr:uid="{00000000-0005-0000-0000-00004C620000}"/>
    <cellStyle name="스타일 32" xfId="4579" xr:uid="{00000000-0005-0000-0000-00004D620000}"/>
    <cellStyle name="스타일 32 2" xfId="8176" xr:uid="{00000000-0005-0000-0000-00004E620000}"/>
    <cellStyle name="스타일 33" xfId="4580" xr:uid="{00000000-0005-0000-0000-00004F620000}"/>
    <cellStyle name="스타일 34" xfId="4581" xr:uid="{00000000-0005-0000-0000-000050620000}"/>
    <cellStyle name="스타일 34 2" xfId="8177" xr:uid="{00000000-0005-0000-0000-000051620000}"/>
    <cellStyle name="스타일 35" xfId="4582" xr:uid="{00000000-0005-0000-0000-000052620000}"/>
    <cellStyle name="스타일 35 2" xfId="8178" xr:uid="{00000000-0005-0000-0000-000053620000}"/>
    <cellStyle name="스타일 36" xfId="4583" xr:uid="{00000000-0005-0000-0000-000054620000}"/>
    <cellStyle name="스타일 36 2" xfId="8179" xr:uid="{00000000-0005-0000-0000-000055620000}"/>
    <cellStyle name="스타일 37" xfId="4584" xr:uid="{00000000-0005-0000-0000-000056620000}"/>
    <cellStyle name="스타일 37 2" xfId="8180" xr:uid="{00000000-0005-0000-0000-000057620000}"/>
    <cellStyle name="스타일 38" xfId="4585" xr:uid="{00000000-0005-0000-0000-000058620000}"/>
    <cellStyle name="스타일 39" xfId="4586" xr:uid="{00000000-0005-0000-0000-000059620000}"/>
    <cellStyle name="스타일 39 2" xfId="8181" xr:uid="{00000000-0005-0000-0000-00005A620000}"/>
    <cellStyle name="스타일 4" xfId="4587" xr:uid="{00000000-0005-0000-0000-00005B620000}"/>
    <cellStyle name="스타일 4 2" xfId="16893" xr:uid="{00000000-0005-0000-0000-00005C620000}"/>
    <cellStyle name="스타일 4 3" xfId="16894" xr:uid="{00000000-0005-0000-0000-00005D620000}"/>
    <cellStyle name="스타일 4 4" xfId="16895" xr:uid="{00000000-0005-0000-0000-00005E620000}"/>
    <cellStyle name="스타일 4 5" xfId="8182" xr:uid="{00000000-0005-0000-0000-00005F620000}"/>
    <cellStyle name="스타일 40" xfId="4588" xr:uid="{00000000-0005-0000-0000-000060620000}"/>
    <cellStyle name="스타일 40 2" xfId="8183" xr:uid="{00000000-0005-0000-0000-000061620000}"/>
    <cellStyle name="스타일 41" xfId="4589" xr:uid="{00000000-0005-0000-0000-000062620000}"/>
    <cellStyle name="스타일 41 2" xfId="8184" xr:uid="{00000000-0005-0000-0000-000063620000}"/>
    <cellStyle name="스타일 42" xfId="4590" xr:uid="{00000000-0005-0000-0000-000064620000}"/>
    <cellStyle name="스타일 42 2" xfId="8185" xr:uid="{00000000-0005-0000-0000-000065620000}"/>
    <cellStyle name="스타일 43" xfId="4591" xr:uid="{00000000-0005-0000-0000-000066620000}"/>
    <cellStyle name="스타일 43 2" xfId="8186" xr:uid="{00000000-0005-0000-0000-000067620000}"/>
    <cellStyle name="스타일 44" xfId="4592" xr:uid="{00000000-0005-0000-0000-000068620000}"/>
    <cellStyle name="스타일 44 2" xfId="8187" xr:uid="{00000000-0005-0000-0000-000069620000}"/>
    <cellStyle name="스타일 45" xfId="4593" xr:uid="{00000000-0005-0000-0000-00006A620000}"/>
    <cellStyle name="스타일 45 2" xfId="8188" xr:uid="{00000000-0005-0000-0000-00006B620000}"/>
    <cellStyle name="스타일 46" xfId="4594" xr:uid="{00000000-0005-0000-0000-00006C620000}"/>
    <cellStyle name="스타일 46 2" xfId="8189" xr:uid="{00000000-0005-0000-0000-00006D620000}"/>
    <cellStyle name="스타일 47" xfId="4595" xr:uid="{00000000-0005-0000-0000-00006E620000}"/>
    <cellStyle name="스타일 48" xfId="4596" xr:uid="{00000000-0005-0000-0000-00006F620000}"/>
    <cellStyle name="스타일 48 2" xfId="8190" xr:uid="{00000000-0005-0000-0000-000070620000}"/>
    <cellStyle name="스타일 49" xfId="4597" xr:uid="{00000000-0005-0000-0000-000071620000}"/>
    <cellStyle name="스타일 49 2" xfId="8191" xr:uid="{00000000-0005-0000-0000-000072620000}"/>
    <cellStyle name="스타일 5" xfId="4598" xr:uid="{00000000-0005-0000-0000-000073620000}"/>
    <cellStyle name="스타일 5 2" xfId="16896" xr:uid="{00000000-0005-0000-0000-000074620000}"/>
    <cellStyle name="스타일 5 3" xfId="16897" xr:uid="{00000000-0005-0000-0000-000075620000}"/>
    <cellStyle name="스타일 5 4" xfId="16898" xr:uid="{00000000-0005-0000-0000-000076620000}"/>
    <cellStyle name="스타일 5 5" xfId="8192" xr:uid="{00000000-0005-0000-0000-000077620000}"/>
    <cellStyle name="스타일 50" xfId="4599" xr:uid="{00000000-0005-0000-0000-000078620000}"/>
    <cellStyle name="스타일 50 2" xfId="8193" xr:uid="{00000000-0005-0000-0000-000079620000}"/>
    <cellStyle name="스타일 51" xfId="4600" xr:uid="{00000000-0005-0000-0000-00007A620000}"/>
    <cellStyle name="스타일 52" xfId="4601" xr:uid="{00000000-0005-0000-0000-00007B620000}"/>
    <cellStyle name="스타일 52 2" xfId="8194" xr:uid="{00000000-0005-0000-0000-00007C620000}"/>
    <cellStyle name="스타일 53" xfId="4602" xr:uid="{00000000-0005-0000-0000-00007D620000}"/>
    <cellStyle name="스타일 53 2" xfId="8195" xr:uid="{00000000-0005-0000-0000-00007E620000}"/>
    <cellStyle name="스타일 54" xfId="4603" xr:uid="{00000000-0005-0000-0000-00007F620000}"/>
    <cellStyle name="스타일 54 2" xfId="8196" xr:uid="{00000000-0005-0000-0000-000080620000}"/>
    <cellStyle name="스타일 55" xfId="4604" xr:uid="{00000000-0005-0000-0000-000081620000}"/>
    <cellStyle name="스타일 55 2" xfId="8197" xr:uid="{00000000-0005-0000-0000-000082620000}"/>
    <cellStyle name="스타일 56" xfId="4605" xr:uid="{00000000-0005-0000-0000-000083620000}"/>
    <cellStyle name="스타일 56 2" xfId="8198" xr:uid="{00000000-0005-0000-0000-000084620000}"/>
    <cellStyle name="스타일 57" xfId="4606" xr:uid="{00000000-0005-0000-0000-000085620000}"/>
    <cellStyle name="스타일 57 2" xfId="8199" xr:uid="{00000000-0005-0000-0000-000086620000}"/>
    <cellStyle name="스타일 58" xfId="4607" xr:uid="{00000000-0005-0000-0000-000087620000}"/>
    <cellStyle name="스타일 58 2" xfId="8200" xr:uid="{00000000-0005-0000-0000-000088620000}"/>
    <cellStyle name="스타일 59" xfId="4608" xr:uid="{00000000-0005-0000-0000-000089620000}"/>
    <cellStyle name="스타일 59 2" xfId="8201" xr:uid="{00000000-0005-0000-0000-00008A620000}"/>
    <cellStyle name="스타일 6" xfId="4609" xr:uid="{00000000-0005-0000-0000-00008B620000}"/>
    <cellStyle name="스타일 6 2" xfId="8202" xr:uid="{00000000-0005-0000-0000-00008C620000}"/>
    <cellStyle name="스타일 60" xfId="4610" xr:uid="{00000000-0005-0000-0000-00008D620000}"/>
    <cellStyle name="스타일 61" xfId="4611" xr:uid="{00000000-0005-0000-0000-00008E620000}"/>
    <cellStyle name="스타일 61 2" xfId="8203" xr:uid="{00000000-0005-0000-0000-00008F620000}"/>
    <cellStyle name="스타일 62" xfId="4612" xr:uid="{00000000-0005-0000-0000-000090620000}"/>
    <cellStyle name="스타일 62 2" xfId="8204" xr:uid="{00000000-0005-0000-0000-000091620000}"/>
    <cellStyle name="스타일 63" xfId="4613" xr:uid="{00000000-0005-0000-0000-000092620000}"/>
    <cellStyle name="스타일 63 2" xfId="8205" xr:uid="{00000000-0005-0000-0000-000093620000}"/>
    <cellStyle name="스타일 64" xfId="4614" xr:uid="{00000000-0005-0000-0000-000094620000}"/>
    <cellStyle name="스타일 64 2" xfId="8206" xr:uid="{00000000-0005-0000-0000-000095620000}"/>
    <cellStyle name="스타일 65" xfId="4615" xr:uid="{00000000-0005-0000-0000-000096620000}"/>
    <cellStyle name="스타일 66" xfId="4616" xr:uid="{00000000-0005-0000-0000-000097620000}"/>
    <cellStyle name="스타일 66 2" xfId="8207" xr:uid="{00000000-0005-0000-0000-000098620000}"/>
    <cellStyle name="스타일 67" xfId="4617" xr:uid="{00000000-0005-0000-0000-000099620000}"/>
    <cellStyle name="스타일 67 2" xfId="8208" xr:uid="{00000000-0005-0000-0000-00009A620000}"/>
    <cellStyle name="스타일 68" xfId="4618" xr:uid="{00000000-0005-0000-0000-00009B620000}"/>
    <cellStyle name="스타일 68 2" xfId="8209" xr:uid="{00000000-0005-0000-0000-00009C620000}"/>
    <cellStyle name="스타일 69" xfId="4619" xr:uid="{00000000-0005-0000-0000-00009D620000}"/>
    <cellStyle name="스타일 69 2" xfId="8210" xr:uid="{00000000-0005-0000-0000-00009E620000}"/>
    <cellStyle name="스타일 7" xfId="4620" xr:uid="{00000000-0005-0000-0000-00009F620000}"/>
    <cellStyle name="스타일 7 2" xfId="8211" xr:uid="{00000000-0005-0000-0000-0000A0620000}"/>
    <cellStyle name="스타일 70" xfId="4621" xr:uid="{00000000-0005-0000-0000-0000A1620000}"/>
    <cellStyle name="스타일 70 2" xfId="8212" xr:uid="{00000000-0005-0000-0000-0000A2620000}"/>
    <cellStyle name="스타일 71" xfId="4622" xr:uid="{00000000-0005-0000-0000-0000A3620000}"/>
    <cellStyle name="스타일 71 2" xfId="8213" xr:uid="{00000000-0005-0000-0000-0000A4620000}"/>
    <cellStyle name="스타일 72" xfId="4623" xr:uid="{00000000-0005-0000-0000-0000A5620000}"/>
    <cellStyle name="스타일 72 2" xfId="8214" xr:uid="{00000000-0005-0000-0000-0000A6620000}"/>
    <cellStyle name="스타일 73" xfId="4624" xr:uid="{00000000-0005-0000-0000-0000A7620000}"/>
    <cellStyle name="스타일 73 2" xfId="8215" xr:uid="{00000000-0005-0000-0000-0000A8620000}"/>
    <cellStyle name="스타일 74" xfId="4625" xr:uid="{00000000-0005-0000-0000-0000A9620000}"/>
    <cellStyle name="스타일 75" xfId="4626" xr:uid="{00000000-0005-0000-0000-0000AA620000}"/>
    <cellStyle name="스타일 75 2" xfId="8216" xr:uid="{00000000-0005-0000-0000-0000AB620000}"/>
    <cellStyle name="스타일 76" xfId="4627" xr:uid="{00000000-0005-0000-0000-0000AC620000}"/>
    <cellStyle name="스타일 76 2" xfId="8217" xr:uid="{00000000-0005-0000-0000-0000AD620000}"/>
    <cellStyle name="스타일 77" xfId="4628" xr:uid="{00000000-0005-0000-0000-0000AE620000}"/>
    <cellStyle name="스타일 77 2" xfId="8218" xr:uid="{00000000-0005-0000-0000-0000AF620000}"/>
    <cellStyle name="스타일 78" xfId="4629" xr:uid="{00000000-0005-0000-0000-0000B0620000}"/>
    <cellStyle name="스타일 79" xfId="4630" xr:uid="{00000000-0005-0000-0000-0000B1620000}"/>
    <cellStyle name="스타일 79 2" xfId="8219" xr:uid="{00000000-0005-0000-0000-0000B2620000}"/>
    <cellStyle name="스타일 8" xfId="4631" xr:uid="{00000000-0005-0000-0000-0000B3620000}"/>
    <cellStyle name="스타일 8 2" xfId="8220" xr:uid="{00000000-0005-0000-0000-0000B4620000}"/>
    <cellStyle name="스타일 80" xfId="4632" xr:uid="{00000000-0005-0000-0000-0000B5620000}"/>
    <cellStyle name="스타일 80 2" xfId="8221" xr:uid="{00000000-0005-0000-0000-0000B6620000}"/>
    <cellStyle name="스타일 81" xfId="4633" xr:uid="{00000000-0005-0000-0000-0000B7620000}"/>
    <cellStyle name="스타일 81 2" xfId="8222" xr:uid="{00000000-0005-0000-0000-0000B8620000}"/>
    <cellStyle name="스타일 82" xfId="4634" xr:uid="{00000000-0005-0000-0000-0000B9620000}"/>
    <cellStyle name="스타일 82 2" xfId="8223" xr:uid="{00000000-0005-0000-0000-0000BA620000}"/>
    <cellStyle name="스타일 83" xfId="4635" xr:uid="{00000000-0005-0000-0000-0000BB620000}"/>
    <cellStyle name="스타일 9" xfId="4636" xr:uid="{00000000-0005-0000-0000-0000BC620000}"/>
    <cellStyle name="스타일 9 2" xfId="8224" xr:uid="{00000000-0005-0000-0000-0000BD620000}"/>
    <cellStyle name="안건회계법인" xfId="1088" xr:uid="{00000000-0005-0000-0000-0000BE620000}"/>
    <cellStyle name="안건회계법인 2" xfId="8225" xr:uid="{00000000-0005-0000-0000-0000BF620000}"/>
    <cellStyle name="안상수10" xfId="8226" xr:uid="{00000000-0005-0000-0000-0000C0620000}"/>
    <cellStyle name="연결된 셀 10" xfId="8227" xr:uid="{00000000-0005-0000-0000-0000C1620000}"/>
    <cellStyle name="연결된 셀 11" xfId="8228" xr:uid="{00000000-0005-0000-0000-0000C2620000}"/>
    <cellStyle name="연결된 셀 12" xfId="8229" xr:uid="{00000000-0005-0000-0000-0000C3620000}"/>
    <cellStyle name="연결된 셀 13" xfId="8230" xr:uid="{00000000-0005-0000-0000-0000C4620000}"/>
    <cellStyle name="연결된 셀 14" xfId="8231" xr:uid="{00000000-0005-0000-0000-0000C5620000}"/>
    <cellStyle name="연결된 셀 15" xfId="8232" xr:uid="{00000000-0005-0000-0000-0000C6620000}"/>
    <cellStyle name="연결된 셀 16" xfId="8233" xr:uid="{00000000-0005-0000-0000-0000C7620000}"/>
    <cellStyle name="연결된 셀 17" xfId="16899" xr:uid="{00000000-0005-0000-0000-0000C8620000}"/>
    <cellStyle name="연결된 셀 18" xfId="16900" xr:uid="{00000000-0005-0000-0000-0000C9620000}"/>
    <cellStyle name="연결된 셀 19" xfId="16901" xr:uid="{00000000-0005-0000-0000-0000CA620000}"/>
    <cellStyle name="연결된 셀 2" xfId="7320" xr:uid="{00000000-0005-0000-0000-0000CB620000}"/>
    <cellStyle name="연결된 셀 2 2" xfId="7321" xr:uid="{00000000-0005-0000-0000-0000CC620000}"/>
    <cellStyle name="연결된 셀 20" xfId="16902" xr:uid="{00000000-0005-0000-0000-0000CD620000}"/>
    <cellStyle name="연결된 셀 21" xfId="16903" xr:uid="{00000000-0005-0000-0000-0000CE620000}"/>
    <cellStyle name="연결된 셀 22" xfId="16904" xr:uid="{00000000-0005-0000-0000-0000CF620000}"/>
    <cellStyle name="연결된 셀 23" xfId="16905" xr:uid="{00000000-0005-0000-0000-0000D0620000}"/>
    <cellStyle name="연결된 셀 24" xfId="16906" xr:uid="{00000000-0005-0000-0000-0000D1620000}"/>
    <cellStyle name="연결된 셀 25" xfId="16907" xr:uid="{00000000-0005-0000-0000-0000D2620000}"/>
    <cellStyle name="연결된 셀 26" xfId="16908" xr:uid="{00000000-0005-0000-0000-0000D3620000}"/>
    <cellStyle name="연결된 셀 27" xfId="16909" xr:uid="{00000000-0005-0000-0000-0000D4620000}"/>
    <cellStyle name="연결된 셀 28" xfId="16910" xr:uid="{00000000-0005-0000-0000-0000D5620000}"/>
    <cellStyle name="연결된 셀 29" xfId="16911" xr:uid="{00000000-0005-0000-0000-0000D6620000}"/>
    <cellStyle name="연결된 셀 3" xfId="7322" xr:uid="{00000000-0005-0000-0000-0000D7620000}"/>
    <cellStyle name="연결된 셀 3 2" xfId="7323" xr:uid="{00000000-0005-0000-0000-0000D8620000}"/>
    <cellStyle name="연결된 셀 30" xfId="16912" xr:uid="{00000000-0005-0000-0000-0000D9620000}"/>
    <cellStyle name="연결된 셀 31" xfId="16913" xr:uid="{00000000-0005-0000-0000-0000DA620000}"/>
    <cellStyle name="연결된 셀 32" xfId="16914" xr:uid="{00000000-0005-0000-0000-0000DB620000}"/>
    <cellStyle name="연결된 셀 33" xfId="16915" xr:uid="{00000000-0005-0000-0000-0000DC620000}"/>
    <cellStyle name="연결된 셀 34" xfId="16916" xr:uid="{00000000-0005-0000-0000-0000DD620000}"/>
    <cellStyle name="연결된 셀 35" xfId="16917" xr:uid="{00000000-0005-0000-0000-0000DE620000}"/>
    <cellStyle name="연결된 셀 36" xfId="16918" xr:uid="{00000000-0005-0000-0000-0000DF620000}"/>
    <cellStyle name="연결된 셀 37" xfId="16919" xr:uid="{00000000-0005-0000-0000-0000E0620000}"/>
    <cellStyle name="연결된 셀 38" xfId="16920" xr:uid="{00000000-0005-0000-0000-0000E1620000}"/>
    <cellStyle name="연결된 셀 39" xfId="16921" xr:uid="{00000000-0005-0000-0000-0000E2620000}"/>
    <cellStyle name="연결된 셀 4" xfId="7324" xr:uid="{00000000-0005-0000-0000-0000E3620000}"/>
    <cellStyle name="연결된 셀 4 2" xfId="7325" xr:uid="{00000000-0005-0000-0000-0000E4620000}"/>
    <cellStyle name="연결된 셀 40" xfId="16922" xr:uid="{00000000-0005-0000-0000-0000E5620000}"/>
    <cellStyle name="연결된 셀 41" xfId="16923" xr:uid="{00000000-0005-0000-0000-0000E6620000}"/>
    <cellStyle name="연결된 셀 42" xfId="16924" xr:uid="{00000000-0005-0000-0000-0000E7620000}"/>
    <cellStyle name="연결된 셀 43" xfId="16925" xr:uid="{00000000-0005-0000-0000-0000E8620000}"/>
    <cellStyle name="연결된 셀 44" xfId="16926" xr:uid="{00000000-0005-0000-0000-0000E9620000}"/>
    <cellStyle name="연결된 셀 45" xfId="16927" xr:uid="{00000000-0005-0000-0000-0000EA620000}"/>
    <cellStyle name="연결된 셀 46" xfId="16928" xr:uid="{00000000-0005-0000-0000-0000EB620000}"/>
    <cellStyle name="연결된 셀 47" xfId="16929" xr:uid="{00000000-0005-0000-0000-0000EC620000}"/>
    <cellStyle name="연결된 셀 48" xfId="16930" xr:uid="{00000000-0005-0000-0000-0000ED620000}"/>
    <cellStyle name="연결된 셀 49" xfId="16931" xr:uid="{00000000-0005-0000-0000-0000EE620000}"/>
    <cellStyle name="연결된 셀 5" xfId="7326" xr:uid="{00000000-0005-0000-0000-0000EF620000}"/>
    <cellStyle name="연결된 셀 5 2" xfId="7327" xr:uid="{00000000-0005-0000-0000-0000F0620000}"/>
    <cellStyle name="연결된 셀 50" xfId="16932" xr:uid="{00000000-0005-0000-0000-0000F1620000}"/>
    <cellStyle name="연결된 셀 51" xfId="16933" xr:uid="{00000000-0005-0000-0000-0000F2620000}"/>
    <cellStyle name="연결된 셀 52" xfId="16934" xr:uid="{00000000-0005-0000-0000-0000F3620000}"/>
    <cellStyle name="연결된 셀 53" xfId="16935" xr:uid="{00000000-0005-0000-0000-0000F4620000}"/>
    <cellStyle name="연결된 셀 54" xfId="16936" xr:uid="{00000000-0005-0000-0000-0000F5620000}"/>
    <cellStyle name="연결된 셀 55" xfId="16937" xr:uid="{00000000-0005-0000-0000-0000F6620000}"/>
    <cellStyle name="연결된 셀 56" xfId="16938" xr:uid="{00000000-0005-0000-0000-0000F7620000}"/>
    <cellStyle name="연결된 셀 57" xfId="16939" xr:uid="{00000000-0005-0000-0000-0000F8620000}"/>
    <cellStyle name="연결된 셀 58" xfId="16940" xr:uid="{00000000-0005-0000-0000-0000F9620000}"/>
    <cellStyle name="연결된 셀 59" xfId="16941" xr:uid="{00000000-0005-0000-0000-0000FA620000}"/>
    <cellStyle name="연결된 셀 6" xfId="8234" xr:uid="{00000000-0005-0000-0000-0000FB620000}"/>
    <cellStyle name="연결된 셀 60" xfId="16942" xr:uid="{00000000-0005-0000-0000-0000FC620000}"/>
    <cellStyle name="연결된 셀 61" xfId="16943" xr:uid="{00000000-0005-0000-0000-0000FD620000}"/>
    <cellStyle name="연결된 셀 62" xfId="16944" xr:uid="{00000000-0005-0000-0000-0000FE620000}"/>
    <cellStyle name="연결된 셀 7" xfId="8235" xr:uid="{00000000-0005-0000-0000-0000FF620000}"/>
    <cellStyle name="연결된 셀 8" xfId="8236" xr:uid="{00000000-0005-0000-0000-000000630000}"/>
    <cellStyle name="연결된 셀 9" xfId="8237" xr:uid="{00000000-0005-0000-0000-000001630000}"/>
    <cellStyle name="열어본 하이퍼링크" xfId="1089" xr:uid="{00000000-0005-0000-0000-000002630000}"/>
    <cellStyle name="요약 10" xfId="8238" xr:uid="{00000000-0005-0000-0000-000003630000}"/>
    <cellStyle name="요약 10 10" xfId="16945" xr:uid="{00000000-0005-0000-0000-000004630000}"/>
    <cellStyle name="요약 10 10 2" xfId="16946" xr:uid="{00000000-0005-0000-0000-000005630000}"/>
    <cellStyle name="요약 10 10 3" xfId="16947" xr:uid="{00000000-0005-0000-0000-000006630000}"/>
    <cellStyle name="요약 10 11" xfId="16948" xr:uid="{00000000-0005-0000-0000-000007630000}"/>
    <cellStyle name="요약 10 11 2" xfId="16949" xr:uid="{00000000-0005-0000-0000-000008630000}"/>
    <cellStyle name="요약 10 11 3" xfId="16950" xr:uid="{00000000-0005-0000-0000-000009630000}"/>
    <cellStyle name="요약 10 12" xfId="16951" xr:uid="{00000000-0005-0000-0000-00000A630000}"/>
    <cellStyle name="요약 10 12 2" xfId="16952" xr:uid="{00000000-0005-0000-0000-00000B630000}"/>
    <cellStyle name="요약 10 12 3" xfId="16953" xr:uid="{00000000-0005-0000-0000-00000C630000}"/>
    <cellStyle name="요약 10 13" xfId="16954" xr:uid="{00000000-0005-0000-0000-00000D630000}"/>
    <cellStyle name="요약 10 13 2" xfId="16955" xr:uid="{00000000-0005-0000-0000-00000E630000}"/>
    <cellStyle name="요약 10 13 3" xfId="16956" xr:uid="{00000000-0005-0000-0000-00000F630000}"/>
    <cellStyle name="요약 10 14" xfId="16957" xr:uid="{00000000-0005-0000-0000-000010630000}"/>
    <cellStyle name="요약 10 14 2" xfId="16958" xr:uid="{00000000-0005-0000-0000-000011630000}"/>
    <cellStyle name="요약 10 14 3" xfId="16959" xr:uid="{00000000-0005-0000-0000-000012630000}"/>
    <cellStyle name="요약 10 15" xfId="16960" xr:uid="{00000000-0005-0000-0000-000013630000}"/>
    <cellStyle name="요약 10 15 2" xfId="16961" xr:uid="{00000000-0005-0000-0000-000014630000}"/>
    <cellStyle name="요약 10 15 3" xfId="16962" xr:uid="{00000000-0005-0000-0000-000015630000}"/>
    <cellStyle name="요약 10 16" xfId="16963" xr:uid="{00000000-0005-0000-0000-000016630000}"/>
    <cellStyle name="요약 10 16 2" xfId="16964" xr:uid="{00000000-0005-0000-0000-000017630000}"/>
    <cellStyle name="요약 10 16 3" xfId="16965" xr:uid="{00000000-0005-0000-0000-000018630000}"/>
    <cellStyle name="요약 10 17" xfId="16966" xr:uid="{00000000-0005-0000-0000-000019630000}"/>
    <cellStyle name="요약 10 17 2" xfId="16967" xr:uid="{00000000-0005-0000-0000-00001A630000}"/>
    <cellStyle name="요약 10 17 3" xfId="16968" xr:uid="{00000000-0005-0000-0000-00001B630000}"/>
    <cellStyle name="요약 10 2" xfId="16969" xr:uid="{00000000-0005-0000-0000-00001C630000}"/>
    <cellStyle name="요약 10 2 2" xfId="16970" xr:uid="{00000000-0005-0000-0000-00001D630000}"/>
    <cellStyle name="요약 10 2 3" xfId="16971" xr:uid="{00000000-0005-0000-0000-00001E630000}"/>
    <cellStyle name="요약 10 3" xfId="16972" xr:uid="{00000000-0005-0000-0000-00001F630000}"/>
    <cellStyle name="요약 10 3 2" xfId="16973" xr:uid="{00000000-0005-0000-0000-000020630000}"/>
    <cellStyle name="요약 10 3 3" xfId="16974" xr:uid="{00000000-0005-0000-0000-000021630000}"/>
    <cellStyle name="요약 10 4" xfId="16975" xr:uid="{00000000-0005-0000-0000-000022630000}"/>
    <cellStyle name="요약 10 4 2" xfId="16976" xr:uid="{00000000-0005-0000-0000-000023630000}"/>
    <cellStyle name="요약 10 4 3" xfId="16977" xr:uid="{00000000-0005-0000-0000-000024630000}"/>
    <cellStyle name="요약 10 5" xfId="16978" xr:uid="{00000000-0005-0000-0000-000025630000}"/>
    <cellStyle name="요약 10 5 2" xfId="16979" xr:uid="{00000000-0005-0000-0000-000026630000}"/>
    <cellStyle name="요약 10 5 3" xfId="16980" xr:uid="{00000000-0005-0000-0000-000027630000}"/>
    <cellStyle name="요약 10 6" xfId="16981" xr:uid="{00000000-0005-0000-0000-000028630000}"/>
    <cellStyle name="요약 10 6 2" xfId="16982" xr:uid="{00000000-0005-0000-0000-000029630000}"/>
    <cellStyle name="요약 10 6 3" xfId="16983" xr:uid="{00000000-0005-0000-0000-00002A630000}"/>
    <cellStyle name="요약 10 7" xfId="16984" xr:uid="{00000000-0005-0000-0000-00002B630000}"/>
    <cellStyle name="요약 10 7 2" xfId="16985" xr:uid="{00000000-0005-0000-0000-00002C630000}"/>
    <cellStyle name="요약 10 7 3" xfId="16986" xr:uid="{00000000-0005-0000-0000-00002D630000}"/>
    <cellStyle name="요약 10 8" xfId="16987" xr:uid="{00000000-0005-0000-0000-00002E630000}"/>
    <cellStyle name="요약 10 8 2" xfId="16988" xr:uid="{00000000-0005-0000-0000-00002F630000}"/>
    <cellStyle name="요약 10 8 3" xfId="16989" xr:uid="{00000000-0005-0000-0000-000030630000}"/>
    <cellStyle name="요약 10 9" xfId="16990" xr:uid="{00000000-0005-0000-0000-000031630000}"/>
    <cellStyle name="요약 10 9 2" xfId="16991" xr:uid="{00000000-0005-0000-0000-000032630000}"/>
    <cellStyle name="요약 10 9 3" xfId="16992" xr:uid="{00000000-0005-0000-0000-000033630000}"/>
    <cellStyle name="요약 11" xfId="8239" xr:uid="{00000000-0005-0000-0000-000034630000}"/>
    <cellStyle name="요약 11 10" xfId="16993" xr:uid="{00000000-0005-0000-0000-000035630000}"/>
    <cellStyle name="요약 11 10 2" xfId="16994" xr:uid="{00000000-0005-0000-0000-000036630000}"/>
    <cellStyle name="요약 11 10 3" xfId="16995" xr:uid="{00000000-0005-0000-0000-000037630000}"/>
    <cellStyle name="요약 11 11" xfId="16996" xr:uid="{00000000-0005-0000-0000-000038630000}"/>
    <cellStyle name="요약 11 11 2" xfId="16997" xr:uid="{00000000-0005-0000-0000-000039630000}"/>
    <cellStyle name="요약 11 11 3" xfId="16998" xr:uid="{00000000-0005-0000-0000-00003A630000}"/>
    <cellStyle name="요약 11 12" xfId="16999" xr:uid="{00000000-0005-0000-0000-00003B630000}"/>
    <cellStyle name="요약 11 12 2" xfId="17000" xr:uid="{00000000-0005-0000-0000-00003C630000}"/>
    <cellStyle name="요약 11 12 3" xfId="17001" xr:uid="{00000000-0005-0000-0000-00003D630000}"/>
    <cellStyle name="요약 11 13" xfId="17002" xr:uid="{00000000-0005-0000-0000-00003E630000}"/>
    <cellStyle name="요약 11 13 2" xfId="17003" xr:uid="{00000000-0005-0000-0000-00003F630000}"/>
    <cellStyle name="요약 11 13 3" xfId="17004" xr:uid="{00000000-0005-0000-0000-000040630000}"/>
    <cellStyle name="요약 11 14" xfId="17005" xr:uid="{00000000-0005-0000-0000-000041630000}"/>
    <cellStyle name="요약 11 14 2" xfId="17006" xr:uid="{00000000-0005-0000-0000-000042630000}"/>
    <cellStyle name="요약 11 14 3" xfId="17007" xr:uid="{00000000-0005-0000-0000-000043630000}"/>
    <cellStyle name="요약 11 15" xfId="17008" xr:uid="{00000000-0005-0000-0000-000044630000}"/>
    <cellStyle name="요약 11 15 2" xfId="17009" xr:uid="{00000000-0005-0000-0000-000045630000}"/>
    <cellStyle name="요약 11 15 3" xfId="17010" xr:uid="{00000000-0005-0000-0000-000046630000}"/>
    <cellStyle name="요약 11 16" xfId="17011" xr:uid="{00000000-0005-0000-0000-000047630000}"/>
    <cellStyle name="요약 11 16 2" xfId="17012" xr:uid="{00000000-0005-0000-0000-000048630000}"/>
    <cellStyle name="요약 11 16 3" xfId="17013" xr:uid="{00000000-0005-0000-0000-000049630000}"/>
    <cellStyle name="요약 11 17" xfId="17014" xr:uid="{00000000-0005-0000-0000-00004A630000}"/>
    <cellStyle name="요약 11 17 2" xfId="17015" xr:uid="{00000000-0005-0000-0000-00004B630000}"/>
    <cellStyle name="요약 11 17 3" xfId="17016" xr:uid="{00000000-0005-0000-0000-00004C630000}"/>
    <cellStyle name="요약 11 2" xfId="17017" xr:uid="{00000000-0005-0000-0000-00004D630000}"/>
    <cellStyle name="요약 11 2 2" xfId="17018" xr:uid="{00000000-0005-0000-0000-00004E630000}"/>
    <cellStyle name="요약 11 2 3" xfId="17019" xr:uid="{00000000-0005-0000-0000-00004F630000}"/>
    <cellStyle name="요약 11 3" xfId="17020" xr:uid="{00000000-0005-0000-0000-000050630000}"/>
    <cellStyle name="요약 11 3 2" xfId="17021" xr:uid="{00000000-0005-0000-0000-000051630000}"/>
    <cellStyle name="요약 11 3 3" xfId="17022" xr:uid="{00000000-0005-0000-0000-000052630000}"/>
    <cellStyle name="요약 11 4" xfId="17023" xr:uid="{00000000-0005-0000-0000-000053630000}"/>
    <cellStyle name="요약 11 4 2" xfId="17024" xr:uid="{00000000-0005-0000-0000-000054630000}"/>
    <cellStyle name="요약 11 4 3" xfId="17025" xr:uid="{00000000-0005-0000-0000-000055630000}"/>
    <cellStyle name="요약 11 5" xfId="17026" xr:uid="{00000000-0005-0000-0000-000056630000}"/>
    <cellStyle name="요약 11 5 2" xfId="17027" xr:uid="{00000000-0005-0000-0000-000057630000}"/>
    <cellStyle name="요약 11 5 3" xfId="17028" xr:uid="{00000000-0005-0000-0000-000058630000}"/>
    <cellStyle name="요약 11 6" xfId="17029" xr:uid="{00000000-0005-0000-0000-000059630000}"/>
    <cellStyle name="요약 11 6 2" xfId="17030" xr:uid="{00000000-0005-0000-0000-00005A630000}"/>
    <cellStyle name="요약 11 6 3" xfId="17031" xr:uid="{00000000-0005-0000-0000-00005B630000}"/>
    <cellStyle name="요약 11 7" xfId="17032" xr:uid="{00000000-0005-0000-0000-00005C630000}"/>
    <cellStyle name="요약 11 7 2" xfId="17033" xr:uid="{00000000-0005-0000-0000-00005D630000}"/>
    <cellStyle name="요약 11 7 3" xfId="17034" xr:uid="{00000000-0005-0000-0000-00005E630000}"/>
    <cellStyle name="요약 11 8" xfId="17035" xr:uid="{00000000-0005-0000-0000-00005F630000}"/>
    <cellStyle name="요약 11 8 2" xfId="17036" xr:uid="{00000000-0005-0000-0000-000060630000}"/>
    <cellStyle name="요약 11 8 3" xfId="17037" xr:uid="{00000000-0005-0000-0000-000061630000}"/>
    <cellStyle name="요약 11 9" xfId="17038" xr:uid="{00000000-0005-0000-0000-000062630000}"/>
    <cellStyle name="요약 11 9 2" xfId="17039" xr:uid="{00000000-0005-0000-0000-000063630000}"/>
    <cellStyle name="요약 11 9 3" xfId="17040" xr:uid="{00000000-0005-0000-0000-000064630000}"/>
    <cellStyle name="요약 12" xfId="8240" xr:uid="{00000000-0005-0000-0000-000065630000}"/>
    <cellStyle name="요약 12 10" xfId="17041" xr:uid="{00000000-0005-0000-0000-000066630000}"/>
    <cellStyle name="요약 12 10 2" xfId="17042" xr:uid="{00000000-0005-0000-0000-000067630000}"/>
    <cellStyle name="요약 12 10 3" xfId="17043" xr:uid="{00000000-0005-0000-0000-000068630000}"/>
    <cellStyle name="요약 12 11" xfId="17044" xr:uid="{00000000-0005-0000-0000-000069630000}"/>
    <cellStyle name="요약 12 11 2" xfId="17045" xr:uid="{00000000-0005-0000-0000-00006A630000}"/>
    <cellStyle name="요약 12 11 3" xfId="17046" xr:uid="{00000000-0005-0000-0000-00006B630000}"/>
    <cellStyle name="요약 12 12" xfId="17047" xr:uid="{00000000-0005-0000-0000-00006C630000}"/>
    <cellStyle name="요약 12 12 2" xfId="17048" xr:uid="{00000000-0005-0000-0000-00006D630000}"/>
    <cellStyle name="요약 12 12 3" xfId="17049" xr:uid="{00000000-0005-0000-0000-00006E630000}"/>
    <cellStyle name="요약 12 13" xfId="17050" xr:uid="{00000000-0005-0000-0000-00006F630000}"/>
    <cellStyle name="요약 12 13 2" xfId="17051" xr:uid="{00000000-0005-0000-0000-000070630000}"/>
    <cellStyle name="요약 12 13 3" xfId="17052" xr:uid="{00000000-0005-0000-0000-000071630000}"/>
    <cellStyle name="요약 12 14" xfId="17053" xr:uid="{00000000-0005-0000-0000-000072630000}"/>
    <cellStyle name="요약 12 14 2" xfId="17054" xr:uid="{00000000-0005-0000-0000-000073630000}"/>
    <cellStyle name="요약 12 14 3" xfId="17055" xr:uid="{00000000-0005-0000-0000-000074630000}"/>
    <cellStyle name="요약 12 15" xfId="17056" xr:uid="{00000000-0005-0000-0000-000075630000}"/>
    <cellStyle name="요약 12 15 2" xfId="17057" xr:uid="{00000000-0005-0000-0000-000076630000}"/>
    <cellStyle name="요약 12 15 3" xfId="17058" xr:uid="{00000000-0005-0000-0000-000077630000}"/>
    <cellStyle name="요약 12 16" xfId="17059" xr:uid="{00000000-0005-0000-0000-000078630000}"/>
    <cellStyle name="요약 12 16 2" xfId="17060" xr:uid="{00000000-0005-0000-0000-000079630000}"/>
    <cellStyle name="요약 12 16 3" xfId="17061" xr:uid="{00000000-0005-0000-0000-00007A630000}"/>
    <cellStyle name="요약 12 17" xfId="17062" xr:uid="{00000000-0005-0000-0000-00007B630000}"/>
    <cellStyle name="요약 12 17 2" xfId="17063" xr:uid="{00000000-0005-0000-0000-00007C630000}"/>
    <cellStyle name="요약 12 17 3" xfId="17064" xr:uid="{00000000-0005-0000-0000-00007D630000}"/>
    <cellStyle name="요약 12 2" xfId="17065" xr:uid="{00000000-0005-0000-0000-00007E630000}"/>
    <cellStyle name="요약 12 2 2" xfId="17066" xr:uid="{00000000-0005-0000-0000-00007F630000}"/>
    <cellStyle name="요약 12 2 3" xfId="17067" xr:uid="{00000000-0005-0000-0000-000080630000}"/>
    <cellStyle name="요약 12 3" xfId="17068" xr:uid="{00000000-0005-0000-0000-000081630000}"/>
    <cellStyle name="요약 12 3 2" xfId="17069" xr:uid="{00000000-0005-0000-0000-000082630000}"/>
    <cellStyle name="요약 12 3 3" xfId="17070" xr:uid="{00000000-0005-0000-0000-000083630000}"/>
    <cellStyle name="요약 12 4" xfId="17071" xr:uid="{00000000-0005-0000-0000-000084630000}"/>
    <cellStyle name="요약 12 4 2" xfId="17072" xr:uid="{00000000-0005-0000-0000-000085630000}"/>
    <cellStyle name="요약 12 4 3" xfId="17073" xr:uid="{00000000-0005-0000-0000-000086630000}"/>
    <cellStyle name="요약 12 5" xfId="17074" xr:uid="{00000000-0005-0000-0000-000087630000}"/>
    <cellStyle name="요약 12 5 2" xfId="17075" xr:uid="{00000000-0005-0000-0000-000088630000}"/>
    <cellStyle name="요약 12 5 3" xfId="17076" xr:uid="{00000000-0005-0000-0000-000089630000}"/>
    <cellStyle name="요약 12 6" xfId="17077" xr:uid="{00000000-0005-0000-0000-00008A630000}"/>
    <cellStyle name="요약 12 6 2" xfId="17078" xr:uid="{00000000-0005-0000-0000-00008B630000}"/>
    <cellStyle name="요약 12 6 3" xfId="17079" xr:uid="{00000000-0005-0000-0000-00008C630000}"/>
    <cellStyle name="요약 12 7" xfId="17080" xr:uid="{00000000-0005-0000-0000-00008D630000}"/>
    <cellStyle name="요약 12 7 2" xfId="17081" xr:uid="{00000000-0005-0000-0000-00008E630000}"/>
    <cellStyle name="요약 12 7 3" xfId="17082" xr:uid="{00000000-0005-0000-0000-00008F630000}"/>
    <cellStyle name="요약 12 8" xfId="17083" xr:uid="{00000000-0005-0000-0000-000090630000}"/>
    <cellStyle name="요약 12 8 2" xfId="17084" xr:uid="{00000000-0005-0000-0000-000091630000}"/>
    <cellStyle name="요약 12 8 3" xfId="17085" xr:uid="{00000000-0005-0000-0000-000092630000}"/>
    <cellStyle name="요약 12 9" xfId="17086" xr:uid="{00000000-0005-0000-0000-000093630000}"/>
    <cellStyle name="요약 12 9 2" xfId="17087" xr:uid="{00000000-0005-0000-0000-000094630000}"/>
    <cellStyle name="요약 12 9 3" xfId="17088" xr:uid="{00000000-0005-0000-0000-000095630000}"/>
    <cellStyle name="요약 13" xfId="8241" xr:uid="{00000000-0005-0000-0000-000096630000}"/>
    <cellStyle name="요약 13 10" xfId="17089" xr:uid="{00000000-0005-0000-0000-000097630000}"/>
    <cellStyle name="요약 13 10 2" xfId="17090" xr:uid="{00000000-0005-0000-0000-000098630000}"/>
    <cellStyle name="요약 13 10 3" xfId="17091" xr:uid="{00000000-0005-0000-0000-000099630000}"/>
    <cellStyle name="요약 13 11" xfId="17092" xr:uid="{00000000-0005-0000-0000-00009A630000}"/>
    <cellStyle name="요약 13 11 2" xfId="17093" xr:uid="{00000000-0005-0000-0000-00009B630000}"/>
    <cellStyle name="요약 13 11 3" xfId="17094" xr:uid="{00000000-0005-0000-0000-00009C630000}"/>
    <cellStyle name="요약 13 12" xfId="17095" xr:uid="{00000000-0005-0000-0000-00009D630000}"/>
    <cellStyle name="요약 13 12 2" xfId="17096" xr:uid="{00000000-0005-0000-0000-00009E630000}"/>
    <cellStyle name="요약 13 12 3" xfId="17097" xr:uid="{00000000-0005-0000-0000-00009F630000}"/>
    <cellStyle name="요약 13 13" xfId="17098" xr:uid="{00000000-0005-0000-0000-0000A0630000}"/>
    <cellStyle name="요약 13 13 2" xfId="17099" xr:uid="{00000000-0005-0000-0000-0000A1630000}"/>
    <cellStyle name="요약 13 13 3" xfId="17100" xr:uid="{00000000-0005-0000-0000-0000A2630000}"/>
    <cellStyle name="요약 13 14" xfId="17101" xr:uid="{00000000-0005-0000-0000-0000A3630000}"/>
    <cellStyle name="요약 13 14 2" xfId="17102" xr:uid="{00000000-0005-0000-0000-0000A4630000}"/>
    <cellStyle name="요약 13 14 3" xfId="17103" xr:uid="{00000000-0005-0000-0000-0000A5630000}"/>
    <cellStyle name="요약 13 15" xfId="17104" xr:uid="{00000000-0005-0000-0000-0000A6630000}"/>
    <cellStyle name="요약 13 15 2" xfId="17105" xr:uid="{00000000-0005-0000-0000-0000A7630000}"/>
    <cellStyle name="요약 13 15 3" xfId="17106" xr:uid="{00000000-0005-0000-0000-0000A8630000}"/>
    <cellStyle name="요약 13 16" xfId="17107" xr:uid="{00000000-0005-0000-0000-0000A9630000}"/>
    <cellStyle name="요약 13 16 2" xfId="17108" xr:uid="{00000000-0005-0000-0000-0000AA630000}"/>
    <cellStyle name="요약 13 16 3" xfId="17109" xr:uid="{00000000-0005-0000-0000-0000AB630000}"/>
    <cellStyle name="요약 13 17" xfId="17110" xr:uid="{00000000-0005-0000-0000-0000AC630000}"/>
    <cellStyle name="요약 13 17 2" xfId="17111" xr:uid="{00000000-0005-0000-0000-0000AD630000}"/>
    <cellStyle name="요약 13 17 3" xfId="17112" xr:uid="{00000000-0005-0000-0000-0000AE630000}"/>
    <cellStyle name="요약 13 2" xfId="17113" xr:uid="{00000000-0005-0000-0000-0000AF630000}"/>
    <cellStyle name="요약 13 2 2" xfId="17114" xr:uid="{00000000-0005-0000-0000-0000B0630000}"/>
    <cellStyle name="요약 13 2 3" xfId="17115" xr:uid="{00000000-0005-0000-0000-0000B1630000}"/>
    <cellStyle name="요약 13 3" xfId="17116" xr:uid="{00000000-0005-0000-0000-0000B2630000}"/>
    <cellStyle name="요약 13 3 2" xfId="17117" xr:uid="{00000000-0005-0000-0000-0000B3630000}"/>
    <cellStyle name="요약 13 3 3" xfId="17118" xr:uid="{00000000-0005-0000-0000-0000B4630000}"/>
    <cellStyle name="요약 13 4" xfId="17119" xr:uid="{00000000-0005-0000-0000-0000B5630000}"/>
    <cellStyle name="요약 13 4 2" xfId="17120" xr:uid="{00000000-0005-0000-0000-0000B6630000}"/>
    <cellStyle name="요약 13 4 3" xfId="17121" xr:uid="{00000000-0005-0000-0000-0000B7630000}"/>
    <cellStyle name="요약 13 5" xfId="17122" xr:uid="{00000000-0005-0000-0000-0000B8630000}"/>
    <cellStyle name="요약 13 5 2" xfId="17123" xr:uid="{00000000-0005-0000-0000-0000B9630000}"/>
    <cellStyle name="요약 13 5 3" xfId="17124" xr:uid="{00000000-0005-0000-0000-0000BA630000}"/>
    <cellStyle name="요약 13 6" xfId="17125" xr:uid="{00000000-0005-0000-0000-0000BB630000}"/>
    <cellStyle name="요약 13 6 2" xfId="17126" xr:uid="{00000000-0005-0000-0000-0000BC630000}"/>
    <cellStyle name="요약 13 6 3" xfId="17127" xr:uid="{00000000-0005-0000-0000-0000BD630000}"/>
    <cellStyle name="요약 13 7" xfId="17128" xr:uid="{00000000-0005-0000-0000-0000BE630000}"/>
    <cellStyle name="요약 13 7 2" xfId="17129" xr:uid="{00000000-0005-0000-0000-0000BF630000}"/>
    <cellStyle name="요약 13 7 3" xfId="17130" xr:uid="{00000000-0005-0000-0000-0000C0630000}"/>
    <cellStyle name="요약 13 8" xfId="17131" xr:uid="{00000000-0005-0000-0000-0000C1630000}"/>
    <cellStyle name="요약 13 8 2" xfId="17132" xr:uid="{00000000-0005-0000-0000-0000C2630000}"/>
    <cellStyle name="요약 13 8 3" xfId="17133" xr:uid="{00000000-0005-0000-0000-0000C3630000}"/>
    <cellStyle name="요약 13 9" xfId="17134" xr:uid="{00000000-0005-0000-0000-0000C4630000}"/>
    <cellStyle name="요약 13 9 2" xfId="17135" xr:uid="{00000000-0005-0000-0000-0000C5630000}"/>
    <cellStyle name="요약 13 9 3" xfId="17136" xr:uid="{00000000-0005-0000-0000-0000C6630000}"/>
    <cellStyle name="요약 14" xfId="8242" xr:uid="{00000000-0005-0000-0000-0000C7630000}"/>
    <cellStyle name="요약 14 10" xfId="17137" xr:uid="{00000000-0005-0000-0000-0000C8630000}"/>
    <cellStyle name="요약 14 10 2" xfId="17138" xr:uid="{00000000-0005-0000-0000-0000C9630000}"/>
    <cellStyle name="요약 14 10 3" xfId="17139" xr:uid="{00000000-0005-0000-0000-0000CA630000}"/>
    <cellStyle name="요약 14 11" xfId="17140" xr:uid="{00000000-0005-0000-0000-0000CB630000}"/>
    <cellStyle name="요약 14 11 2" xfId="17141" xr:uid="{00000000-0005-0000-0000-0000CC630000}"/>
    <cellStyle name="요약 14 11 3" xfId="17142" xr:uid="{00000000-0005-0000-0000-0000CD630000}"/>
    <cellStyle name="요약 14 12" xfId="17143" xr:uid="{00000000-0005-0000-0000-0000CE630000}"/>
    <cellStyle name="요약 14 12 2" xfId="17144" xr:uid="{00000000-0005-0000-0000-0000CF630000}"/>
    <cellStyle name="요약 14 12 3" xfId="17145" xr:uid="{00000000-0005-0000-0000-0000D0630000}"/>
    <cellStyle name="요약 14 13" xfId="17146" xr:uid="{00000000-0005-0000-0000-0000D1630000}"/>
    <cellStyle name="요약 14 13 2" xfId="17147" xr:uid="{00000000-0005-0000-0000-0000D2630000}"/>
    <cellStyle name="요약 14 13 3" xfId="17148" xr:uid="{00000000-0005-0000-0000-0000D3630000}"/>
    <cellStyle name="요약 14 14" xfId="17149" xr:uid="{00000000-0005-0000-0000-0000D4630000}"/>
    <cellStyle name="요약 14 14 2" xfId="17150" xr:uid="{00000000-0005-0000-0000-0000D5630000}"/>
    <cellStyle name="요약 14 14 3" xfId="17151" xr:uid="{00000000-0005-0000-0000-0000D6630000}"/>
    <cellStyle name="요약 14 15" xfId="17152" xr:uid="{00000000-0005-0000-0000-0000D7630000}"/>
    <cellStyle name="요약 14 15 2" xfId="17153" xr:uid="{00000000-0005-0000-0000-0000D8630000}"/>
    <cellStyle name="요약 14 15 3" xfId="17154" xr:uid="{00000000-0005-0000-0000-0000D9630000}"/>
    <cellStyle name="요약 14 16" xfId="17155" xr:uid="{00000000-0005-0000-0000-0000DA630000}"/>
    <cellStyle name="요약 14 16 2" xfId="17156" xr:uid="{00000000-0005-0000-0000-0000DB630000}"/>
    <cellStyle name="요약 14 16 3" xfId="17157" xr:uid="{00000000-0005-0000-0000-0000DC630000}"/>
    <cellStyle name="요약 14 17" xfId="17158" xr:uid="{00000000-0005-0000-0000-0000DD630000}"/>
    <cellStyle name="요약 14 17 2" xfId="17159" xr:uid="{00000000-0005-0000-0000-0000DE630000}"/>
    <cellStyle name="요약 14 17 3" xfId="17160" xr:uid="{00000000-0005-0000-0000-0000DF630000}"/>
    <cellStyle name="요약 14 2" xfId="17161" xr:uid="{00000000-0005-0000-0000-0000E0630000}"/>
    <cellStyle name="요약 14 2 2" xfId="17162" xr:uid="{00000000-0005-0000-0000-0000E1630000}"/>
    <cellStyle name="요약 14 2 3" xfId="17163" xr:uid="{00000000-0005-0000-0000-0000E2630000}"/>
    <cellStyle name="요약 14 3" xfId="17164" xr:uid="{00000000-0005-0000-0000-0000E3630000}"/>
    <cellStyle name="요약 14 3 2" xfId="17165" xr:uid="{00000000-0005-0000-0000-0000E4630000}"/>
    <cellStyle name="요약 14 3 3" xfId="17166" xr:uid="{00000000-0005-0000-0000-0000E5630000}"/>
    <cellStyle name="요약 14 4" xfId="17167" xr:uid="{00000000-0005-0000-0000-0000E6630000}"/>
    <cellStyle name="요약 14 4 2" xfId="17168" xr:uid="{00000000-0005-0000-0000-0000E7630000}"/>
    <cellStyle name="요약 14 4 3" xfId="17169" xr:uid="{00000000-0005-0000-0000-0000E8630000}"/>
    <cellStyle name="요약 14 5" xfId="17170" xr:uid="{00000000-0005-0000-0000-0000E9630000}"/>
    <cellStyle name="요약 14 5 2" xfId="17171" xr:uid="{00000000-0005-0000-0000-0000EA630000}"/>
    <cellStyle name="요약 14 5 3" xfId="17172" xr:uid="{00000000-0005-0000-0000-0000EB630000}"/>
    <cellStyle name="요약 14 6" xfId="17173" xr:uid="{00000000-0005-0000-0000-0000EC630000}"/>
    <cellStyle name="요약 14 6 2" xfId="17174" xr:uid="{00000000-0005-0000-0000-0000ED630000}"/>
    <cellStyle name="요약 14 6 3" xfId="17175" xr:uid="{00000000-0005-0000-0000-0000EE630000}"/>
    <cellStyle name="요약 14 7" xfId="17176" xr:uid="{00000000-0005-0000-0000-0000EF630000}"/>
    <cellStyle name="요약 14 7 2" xfId="17177" xr:uid="{00000000-0005-0000-0000-0000F0630000}"/>
    <cellStyle name="요약 14 7 3" xfId="17178" xr:uid="{00000000-0005-0000-0000-0000F1630000}"/>
    <cellStyle name="요약 14 8" xfId="17179" xr:uid="{00000000-0005-0000-0000-0000F2630000}"/>
    <cellStyle name="요약 14 8 2" xfId="17180" xr:uid="{00000000-0005-0000-0000-0000F3630000}"/>
    <cellStyle name="요약 14 8 3" xfId="17181" xr:uid="{00000000-0005-0000-0000-0000F4630000}"/>
    <cellStyle name="요약 14 9" xfId="17182" xr:uid="{00000000-0005-0000-0000-0000F5630000}"/>
    <cellStyle name="요약 14 9 2" xfId="17183" xr:uid="{00000000-0005-0000-0000-0000F6630000}"/>
    <cellStyle name="요약 14 9 3" xfId="17184" xr:uid="{00000000-0005-0000-0000-0000F7630000}"/>
    <cellStyle name="요약 15" xfId="8243" xr:uid="{00000000-0005-0000-0000-0000F8630000}"/>
    <cellStyle name="요약 15 10" xfId="17185" xr:uid="{00000000-0005-0000-0000-0000F9630000}"/>
    <cellStyle name="요약 15 10 2" xfId="17186" xr:uid="{00000000-0005-0000-0000-0000FA630000}"/>
    <cellStyle name="요약 15 10 3" xfId="17187" xr:uid="{00000000-0005-0000-0000-0000FB630000}"/>
    <cellStyle name="요약 15 11" xfId="17188" xr:uid="{00000000-0005-0000-0000-0000FC630000}"/>
    <cellStyle name="요약 15 11 2" xfId="17189" xr:uid="{00000000-0005-0000-0000-0000FD630000}"/>
    <cellStyle name="요약 15 11 3" xfId="17190" xr:uid="{00000000-0005-0000-0000-0000FE630000}"/>
    <cellStyle name="요약 15 12" xfId="17191" xr:uid="{00000000-0005-0000-0000-0000FF630000}"/>
    <cellStyle name="요약 15 12 2" xfId="17192" xr:uid="{00000000-0005-0000-0000-000000640000}"/>
    <cellStyle name="요약 15 12 3" xfId="17193" xr:uid="{00000000-0005-0000-0000-000001640000}"/>
    <cellStyle name="요약 15 13" xfId="17194" xr:uid="{00000000-0005-0000-0000-000002640000}"/>
    <cellStyle name="요약 15 13 2" xfId="17195" xr:uid="{00000000-0005-0000-0000-000003640000}"/>
    <cellStyle name="요약 15 13 3" xfId="17196" xr:uid="{00000000-0005-0000-0000-000004640000}"/>
    <cellStyle name="요약 15 14" xfId="17197" xr:uid="{00000000-0005-0000-0000-000005640000}"/>
    <cellStyle name="요약 15 14 2" xfId="17198" xr:uid="{00000000-0005-0000-0000-000006640000}"/>
    <cellStyle name="요약 15 14 3" xfId="17199" xr:uid="{00000000-0005-0000-0000-000007640000}"/>
    <cellStyle name="요약 15 15" xfId="17200" xr:uid="{00000000-0005-0000-0000-000008640000}"/>
    <cellStyle name="요약 15 15 2" xfId="17201" xr:uid="{00000000-0005-0000-0000-000009640000}"/>
    <cellStyle name="요약 15 15 3" xfId="17202" xr:uid="{00000000-0005-0000-0000-00000A640000}"/>
    <cellStyle name="요약 15 16" xfId="17203" xr:uid="{00000000-0005-0000-0000-00000B640000}"/>
    <cellStyle name="요약 15 16 2" xfId="17204" xr:uid="{00000000-0005-0000-0000-00000C640000}"/>
    <cellStyle name="요약 15 16 3" xfId="17205" xr:uid="{00000000-0005-0000-0000-00000D640000}"/>
    <cellStyle name="요약 15 17" xfId="17206" xr:uid="{00000000-0005-0000-0000-00000E640000}"/>
    <cellStyle name="요약 15 17 2" xfId="17207" xr:uid="{00000000-0005-0000-0000-00000F640000}"/>
    <cellStyle name="요약 15 17 3" xfId="17208" xr:uid="{00000000-0005-0000-0000-000010640000}"/>
    <cellStyle name="요약 15 2" xfId="17209" xr:uid="{00000000-0005-0000-0000-000011640000}"/>
    <cellStyle name="요약 15 2 2" xfId="17210" xr:uid="{00000000-0005-0000-0000-000012640000}"/>
    <cellStyle name="요약 15 2 3" xfId="17211" xr:uid="{00000000-0005-0000-0000-000013640000}"/>
    <cellStyle name="요약 15 3" xfId="17212" xr:uid="{00000000-0005-0000-0000-000014640000}"/>
    <cellStyle name="요약 15 3 2" xfId="17213" xr:uid="{00000000-0005-0000-0000-000015640000}"/>
    <cellStyle name="요약 15 3 3" xfId="17214" xr:uid="{00000000-0005-0000-0000-000016640000}"/>
    <cellStyle name="요약 15 4" xfId="17215" xr:uid="{00000000-0005-0000-0000-000017640000}"/>
    <cellStyle name="요약 15 4 2" xfId="17216" xr:uid="{00000000-0005-0000-0000-000018640000}"/>
    <cellStyle name="요약 15 4 3" xfId="17217" xr:uid="{00000000-0005-0000-0000-000019640000}"/>
    <cellStyle name="요약 15 5" xfId="17218" xr:uid="{00000000-0005-0000-0000-00001A640000}"/>
    <cellStyle name="요약 15 5 2" xfId="17219" xr:uid="{00000000-0005-0000-0000-00001B640000}"/>
    <cellStyle name="요약 15 5 3" xfId="17220" xr:uid="{00000000-0005-0000-0000-00001C640000}"/>
    <cellStyle name="요약 15 6" xfId="17221" xr:uid="{00000000-0005-0000-0000-00001D640000}"/>
    <cellStyle name="요약 15 6 2" xfId="17222" xr:uid="{00000000-0005-0000-0000-00001E640000}"/>
    <cellStyle name="요약 15 6 3" xfId="17223" xr:uid="{00000000-0005-0000-0000-00001F640000}"/>
    <cellStyle name="요약 15 7" xfId="17224" xr:uid="{00000000-0005-0000-0000-000020640000}"/>
    <cellStyle name="요약 15 7 2" xfId="17225" xr:uid="{00000000-0005-0000-0000-000021640000}"/>
    <cellStyle name="요약 15 7 3" xfId="17226" xr:uid="{00000000-0005-0000-0000-000022640000}"/>
    <cellStyle name="요약 15 8" xfId="17227" xr:uid="{00000000-0005-0000-0000-000023640000}"/>
    <cellStyle name="요약 15 8 2" xfId="17228" xr:uid="{00000000-0005-0000-0000-000024640000}"/>
    <cellStyle name="요약 15 8 3" xfId="17229" xr:uid="{00000000-0005-0000-0000-000025640000}"/>
    <cellStyle name="요약 15 9" xfId="17230" xr:uid="{00000000-0005-0000-0000-000026640000}"/>
    <cellStyle name="요약 15 9 2" xfId="17231" xr:uid="{00000000-0005-0000-0000-000027640000}"/>
    <cellStyle name="요약 15 9 3" xfId="17232" xr:uid="{00000000-0005-0000-0000-000028640000}"/>
    <cellStyle name="요약 16" xfId="8244" xr:uid="{00000000-0005-0000-0000-000029640000}"/>
    <cellStyle name="요약 16 10" xfId="17233" xr:uid="{00000000-0005-0000-0000-00002A640000}"/>
    <cellStyle name="요약 16 10 2" xfId="17234" xr:uid="{00000000-0005-0000-0000-00002B640000}"/>
    <cellStyle name="요약 16 10 3" xfId="17235" xr:uid="{00000000-0005-0000-0000-00002C640000}"/>
    <cellStyle name="요약 16 11" xfId="17236" xr:uid="{00000000-0005-0000-0000-00002D640000}"/>
    <cellStyle name="요약 16 11 2" xfId="17237" xr:uid="{00000000-0005-0000-0000-00002E640000}"/>
    <cellStyle name="요약 16 11 3" xfId="17238" xr:uid="{00000000-0005-0000-0000-00002F640000}"/>
    <cellStyle name="요약 16 12" xfId="17239" xr:uid="{00000000-0005-0000-0000-000030640000}"/>
    <cellStyle name="요약 16 12 2" xfId="17240" xr:uid="{00000000-0005-0000-0000-000031640000}"/>
    <cellStyle name="요약 16 12 3" xfId="17241" xr:uid="{00000000-0005-0000-0000-000032640000}"/>
    <cellStyle name="요약 16 13" xfId="17242" xr:uid="{00000000-0005-0000-0000-000033640000}"/>
    <cellStyle name="요약 16 13 2" xfId="17243" xr:uid="{00000000-0005-0000-0000-000034640000}"/>
    <cellStyle name="요약 16 13 3" xfId="17244" xr:uid="{00000000-0005-0000-0000-000035640000}"/>
    <cellStyle name="요약 16 14" xfId="17245" xr:uid="{00000000-0005-0000-0000-000036640000}"/>
    <cellStyle name="요약 16 14 2" xfId="17246" xr:uid="{00000000-0005-0000-0000-000037640000}"/>
    <cellStyle name="요약 16 14 3" xfId="17247" xr:uid="{00000000-0005-0000-0000-000038640000}"/>
    <cellStyle name="요약 16 15" xfId="17248" xr:uid="{00000000-0005-0000-0000-000039640000}"/>
    <cellStyle name="요약 16 15 2" xfId="17249" xr:uid="{00000000-0005-0000-0000-00003A640000}"/>
    <cellStyle name="요약 16 15 3" xfId="17250" xr:uid="{00000000-0005-0000-0000-00003B640000}"/>
    <cellStyle name="요약 16 16" xfId="17251" xr:uid="{00000000-0005-0000-0000-00003C640000}"/>
    <cellStyle name="요약 16 16 2" xfId="17252" xr:uid="{00000000-0005-0000-0000-00003D640000}"/>
    <cellStyle name="요약 16 16 3" xfId="17253" xr:uid="{00000000-0005-0000-0000-00003E640000}"/>
    <cellStyle name="요약 16 17" xfId="17254" xr:uid="{00000000-0005-0000-0000-00003F640000}"/>
    <cellStyle name="요약 16 17 2" xfId="17255" xr:uid="{00000000-0005-0000-0000-000040640000}"/>
    <cellStyle name="요약 16 17 3" xfId="17256" xr:uid="{00000000-0005-0000-0000-000041640000}"/>
    <cellStyle name="요약 16 2" xfId="17257" xr:uid="{00000000-0005-0000-0000-000042640000}"/>
    <cellStyle name="요약 16 2 2" xfId="17258" xr:uid="{00000000-0005-0000-0000-000043640000}"/>
    <cellStyle name="요약 16 2 3" xfId="17259" xr:uid="{00000000-0005-0000-0000-000044640000}"/>
    <cellStyle name="요약 16 3" xfId="17260" xr:uid="{00000000-0005-0000-0000-000045640000}"/>
    <cellStyle name="요약 16 3 2" xfId="17261" xr:uid="{00000000-0005-0000-0000-000046640000}"/>
    <cellStyle name="요약 16 3 3" xfId="17262" xr:uid="{00000000-0005-0000-0000-000047640000}"/>
    <cellStyle name="요약 16 4" xfId="17263" xr:uid="{00000000-0005-0000-0000-000048640000}"/>
    <cellStyle name="요약 16 4 2" xfId="17264" xr:uid="{00000000-0005-0000-0000-000049640000}"/>
    <cellStyle name="요약 16 4 3" xfId="17265" xr:uid="{00000000-0005-0000-0000-00004A640000}"/>
    <cellStyle name="요약 16 5" xfId="17266" xr:uid="{00000000-0005-0000-0000-00004B640000}"/>
    <cellStyle name="요약 16 5 2" xfId="17267" xr:uid="{00000000-0005-0000-0000-00004C640000}"/>
    <cellStyle name="요약 16 5 3" xfId="17268" xr:uid="{00000000-0005-0000-0000-00004D640000}"/>
    <cellStyle name="요약 16 6" xfId="17269" xr:uid="{00000000-0005-0000-0000-00004E640000}"/>
    <cellStyle name="요약 16 6 2" xfId="17270" xr:uid="{00000000-0005-0000-0000-00004F640000}"/>
    <cellStyle name="요약 16 6 3" xfId="17271" xr:uid="{00000000-0005-0000-0000-000050640000}"/>
    <cellStyle name="요약 16 7" xfId="17272" xr:uid="{00000000-0005-0000-0000-000051640000}"/>
    <cellStyle name="요약 16 7 2" xfId="17273" xr:uid="{00000000-0005-0000-0000-000052640000}"/>
    <cellStyle name="요약 16 7 3" xfId="17274" xr:uid="{00000000-0005-0000-0000-000053640000}"/>
    <cellStyle name="요약 16 8" xfId="17275" xr:uid="{00000000-0005-0000-0000-000054640000}"/>
    <cellStyle name="요약 16 8 2" xfId="17276" xr:uid="{00000000-0005-0000-0000-000055640000}"/>
    <cellStyle name="요약 16 8 3" xfId="17277" xr:uid="{00000000-0005-0000-0000-000056640000}"/>
    <cellStyle name="요약 16 9" xfId="17278" xr:uid="{00000000-0005-0000-0000-000057640000}"/>
    <cellStyle name="요약 16 9 2" xfId="17279" xr:uid="{00000000-0005-0000-0000-000058640000}"/>
    <cellStyle name="요약 16 9 3" xfId="17280" xr:uid="{00000000-0005-0000-0000-000059640000}"/>
    <cellStyle name="요약 17" xfId="17281" xr:uid="{00000000-0005-0000-0000-00005A640000}"/>
    <cellStyle name="요약 17 10" xfId="17282" xr:uid="{00000000-0005-0000-0000-00005B640000}"/>
    <cellStyle name="요약 17 10 2" xfId="17283" xr:uid="{00000000-0005-0000-0000-00005C640000}"/>
    <cellStyle name="요약 17 10 3" xfId="17284" xr:uid="{00000000-0005-0000-0000-00005D640000}"/>
    <cellStyle name="요약 17 11" xfId="17285" xr:uid="{00000000-0005-0000-0000-00005E640000}"/>
    <cellStyle name="요약 17 11 2" xfId="17286" xr:uid="{00000000-0005-0000-0000-00005F640000}"/>
    <cellStyle name="요약 17 11 3" xfId="17287" xr:uid="{00000000-0005-0000-0000-000060640000}"/>
    <cellStyle name="요약 17 12" xfId="17288" xr:uid="{00000000-0005-0000-0000-000061640000}"/>
    <cellStyle name="요약 17 12 2" xfId="17289" xr:uid="{00000000-0005-0000-0000-000062640000}"/>
    <cellStyle name="요약 17 12 3" xfId="17290" xr:uid="{00000000-0005-0000-0000-000063640000}"/>
    <cellStyle name="요약 17 13" xfId="17291" xr:uid="{00000000-0005-0000-0000-000064640000}"/>
    <cellStyle name="요약 17 13 2" xfId="17292" xr:uid="{00000000-0005-0000-0000-000065640000}"/>
    <cellStyle name="요약 17 13 3" xfId="17293" xr:uid="{00000000-0005-0000-0000-000066640000}"/>
    <cellStyle name="요약 17 14" xfId="17294" xr:uid="{00000000-0005-0000-0000-000067640000}"/>
    <cellStyle name="요약 17 14 2" xfId="17295" xr:uid="{00000000-0005-0000-0000-000068640000}"/>
    <cellStyle name="요약 17 14 3" xfId="17296" xr:uid="{00000000-0005-0000-0000-000069640000}"/>
    <cellStyle name="요약 17 15" xfId="17297" xr:uid="{00000000-0005-0000-0000-00006A640000}"/>
    <cellStyle name="요약 17 15 2" xfId="17298" xr:uid="{00000000-0005-0000-0000-00006B640000}"/>
    <cellStyle name="요약 17 15 3" xfId="17299" xr:uid="{00000000-0005-0000-0000-00006C640000}"/>
    <cellStyle name="요약 17 16" xfId="17300" xr:uid="{00000000-0005-0000-0000-00006D640000}"/>
    <cellStyle name="요약 17 16 2" xfId="17301" xr:uid="{00000000-0005-0000-0000-00006E640000}"/>
    <cellStyle name="요약 17 16 3" xfId="17302" xr:uid="{00000000-0005-0000-0000-00006F640000}"/>
    <cellStyle name="요약 17 17" xfId="17303" xr:uid="{00000000-0005-0000-0000-000070640000}"/>
    <cellStyle name="요약 17 17 2" xfId="17304" xr:uid="{00000000-0005-0000-0000-000071640000}"/>
    <cellStyle name="요약 17 17 3" xfId="17305" xr:uid="{00000000-0005-0000-0000-000072640000}"/>
    <cellStyle name="요약 17 2" xfId="17306" xr:uid="{00000000-0005-0000-0000-000073640000}"/>
    <cellStyle name="요약 17 2 2" xfId="17307" xr:uid="{00000000-0005-0000-0000-000074640000}"/>
    <cellStyle name="요약 17 2 3" xfId="17308" xr:uid="{00000000-0005-0000-0000-000075640000}"/>
    <cellStyle name="요약 17 3" xfId="17309" xr:uid="{00000000-0005-0000-0000-000076640000}"/>
    <cellStyle name="요약 17 3 2" xfId="17310" xr:uid="{00000000-0005-0000-0000-000077640000}"/>
    <cellStyle name="요약 17 3 3" xfId="17311" xr:uid="{00000000-0005-0000-0000-000078640000}"/>
    <cellStyle name="요약 17 4" xfId="17312" xr:uid="{00000000-0005-0000-0000-000079640000}"/>
    <cellStyle name="요약 17 4 2" xfId="17313" xr:uid="{00000000-0005-0000-0000-00007A640000}"/>
    <cellStyle name="요약 17 4 3" xfId="17314" xr:uid="{00000000-0005-0000-0000-00007B640000}"/>
    <cellStyle name="요약 17 5" xfId="17315" xr:uid="{00000000-0005-0000-0000-00007C640000}"/>
    <cellStyle name="요약 17 5 2" xfId="17316" xr:uid="{00000000-0005-0000-0000-00007D640000}"/>
    <cellStyle name="요약 17 5 3" xfId="17317" xr:uid="{00000000-0005-0000-0000-00007E640000}"/>
    <cellStyle name="요약 17 6" xfId="17318" xr:uid="{00000000-0005-0000-0000-00007F640000}"/>
    <cellStyle name="요약 17 6 2" xfId="17319" xr:uid="{00000000-0005-0000-0000-000080640000}"/>
    <cellStyle name="요약 17 6 3" xfId="17320" xr:uid="{00000000-0005-0000-0000-000081640000}"/>
    <cellStyle name="요약 17 7" xfId="17321" xr:uid="{00000000-0005-0000-0000-000082640000}"/>
    <cellStyle name="요약 17 7 2" xfId="17322" xr:uid="{00000000-0005-0000-0000-000083640000}"/>
    <cellStyle name="요약 17 7 3" xfId="17323" xr:uid="{00000000-0005-0000-0000-000084640000}"/>
    <cellStyle name="요약 17 8" xfId="17324" xr:uid="{00000000-0005-0000-0000-000085640000}"/>
    <cellStyle name="요약 17 8 2" xfId="17325" xr:uid="{00000000-0005-0000-0000-000086640000}"/>
    <cellStyle name="요약 17 8 3" xfId="17326" xr:uid="{00000000-0005-0000-0000-000087640000}"/>
    <cellStyle name="요약 17 9" xfId="17327" xr:uid="{00000000-0005-0000-0000-000088640000}"/>
    <cellStyle name="요약 17 9 2" xfId="17328" xr:uid="{00000000-0005-0000-0000-000089640000}"/>
    <cellStyle name="요약 17 9 3" xfId="17329" xr:uid="{00000000-0005-0000-0000-00008A640000}"/>
    <cellStyle name="요약 18" xfId="17330" xr:uid="{00000000-0005-0000-0000-00008B640000}"/>
    <cellStyle name="요약 18 10" xfId="17331" xr:uid="{00000000-0005-0000-0000-00008C640000}"/>
    <cellStyle name="요약 18 10 2" xfId="17332" xr:uid="{00000000-0005-0000-0000-00008D640000}"/>
    <cellStyle name="요약 18 10 3" xfId="17333" xr:uid="{00000000-0005-0000-0000-00008E640000}"/>
    <cellStyle name="요약 18 11" xfId="17334" xr:uid="{00000000-0005-0000-0000-00008F640000}"/>
    <cellStyle name="요약 18 11 2" xfId="17335" xr:uid="{00000000-0005-0000-0000-000090640000}"/>
    <cellStyle name="요약 18 11 3" xfId="17336" xr:uid="{00000000-0005-0000-0000-000091640000}"/>
    <cellStyle name="요약 18 12" xfId="17337" xr:uid="{00000000-0005-0000-0000-000092640000}"/>
    <cellStyle name="요약 18 12 2" xfId="17338" xr:uid="{00000000-0005-0000-0000-000093640000}"/>
    <cellStyle name="요약 18 12 3" xfId="17339" xr:uid="{00000000-0005-0000-0000-000094640000}"/>
    <cellStyle name="요약 18 13" xfId="17340" xr:uid="{00000000-0005-0000-0000-000095640000}"/>
    <cellStyle name="요약 18 13 2" xfId="17341" xr:uid="{00000000-0005-0000-0000-000096640000}"/>
    <cellStyle name="요약 18 13 3" xfId="17342" xr:uid="{00000000-0005-0000-0000-000097640000}"/>
    <cellStyle name="요약 18 14" xfId="17343" xr:uid="{00000000-0005-0000-0000-000098640000}"/>
    <cellStyle name="요약 18 14 2" xfId="17344" xr:uid="{00000000-0005-0000-0000-000099640000}"/>
    <cellStyle name="요약 18 14 3" xfId="17345" xr:uid="{00000000-0005-0000-0000-00009A640000}"/>
    <cellStyle name="요약 18 15" xfId="17346" xr:uid="{00000000-0005-0000-0000-00009B640000}"/>
    <cellStyle name="요약 18 15 2" xfId="17347" xr:uid="{00000000-0005-0000-0000-00009C640000}"/>
    <cellStyle name="요약 18 15 3" xfId="17348" xr:uid="{00000000-0005-0000-0000-00009D640000}"/>
    <cellStyle name="요약 18 16" xfId="17349" xr:uid="{00000000-0005-0000-0000-00009E640000}"/>
    <cellStyle name="요약 18 16 2" xfId="17350" xr:uid="{00000000-0005-0000-0000-00009F640000}"/>
    <cellStyle name="요약 18 16 3" xfId="17351" xr:uid="{00000000-0005-0000-0000-0000A0640000}"/>
    <cellStyle name="요약 18 17" xfId="17352" xr:uid="{00000000-0005-0000-0000-0000A1640000}"/>
    <cellStyle name="요약 18 17 2" xfId="17353" xr:uid="{00000000-0005-0000-0000-0000A2640000}"/>
    <cellStyle name="요약 18 17 3" xfId="17354" xr:uid="{00000000-0005-0000-0000-0000A3640000}"/>
    <cellStyle name="요약 18 2" xfId="17355" xr:uid="{00000000-0005-0000-0000-0000A4640000}"/>
    <cellStyle name="요약 18 2 2" xfId="17356" xr:uid="{00000000-0005-0000-0000-0000A5640000}"/>
    <cellStyle name="요약 18 2 3" xfId="17357" xr:uid="{00000000-0005-0000-0000-0000A6640000}"/>
    <cellStyle name="요약 18 3" xfId="17358" xr:uid="{00000000-0005-0000-0000-0000A7640000}"/>
    <cellStyle name="요약 18 3 2" xfId="17359" xr:uid="{00000000-0005-0000-0000-0000A8640000}"/>
    <cellStyle name="요약 18 3 3" xfId="17360" xr:uid="{00000000-0005-0000-0000-0000A9640000}"/>
    <cellStyle name="요약 18 4" xfId="17361" xr:uid="{00000000-0005-0000-0000-0000AA640000}"/>
    <cellStyle name="요약 18 4 2" xfId="17362" xr:uid="{00000000-0005-0000-0000-0000AB640000}"/>
    <cellStyle name="요약 18 4 3" xfId="17363" xr:uid="{00000000-0005-0000-0000-0000AC640000}"/>
    <cellStyle name="요약 18 5" xfId="17364" xr:uid="{00000000-0005-0000-0000-0000AD640000}"/>
    <cellStyle name="요약 18 5 2" xfId="17365" xr:uid="{00000000-0005-0000-0000-0000AE640000}"/>
    <cellStyle name="요약 18 5 3" xfId="17366" xr:uid="{00000000-0005-0000-0000-0000AF640000}"/>
    <cellStyle name="요약 18 6" xfId="17367" xr:uid="{00000000-0005-0000-0000-0000B0640000}"/>
    <cellStyle name="요약 18 6 2" xfId="17368" xr:uid="{00000000-0005-0000-0000-0000B1640000}"/>
    <cellStyle name="요약 18 6 3" xfId="17369" xr:uid="{00000000-0005-0000-0000-0000B2640000}"/>
    <cellStyle name="요약 18 7" xfId="17370" xr:uid="{00000000-0005-0000-0000-0000B3640000}"/>
    <cellStyle name="요약 18 7 2" xfId="17371" xr:uid="{00000000-0005-0000-0000-0000B4640000}"/>
    <cellStyle name="요약 18 7 3" xfId="17372" xr:uid="{00000000-0005-0000-0000-0000B5640000}"/>
    <cellStyle name="요약 18 8" xfId="17373" xr:uid="{00000000-0005-0000-0000-0000B6640000}"/>
    <cellStyle name="요약 18 8 2" xfId="17374" xr:uid="{00000000-0005-0000-0000-0000B7640000}"/>
    <cellStyle name="요약 18 8 3" xfId="17375" xr:uid="{00000000-0005-0000-0000-0000B8640000}"/>
    <cellStyle name="요약 18 9" xfId="17376" xr:uid="{00000000-0005-0000-0000-0000B9640000}"/>
    <cellStyle name="요약 18 9 2" xfId="17377" xr:uid="{00000000-0005-0000-0000-0000BA640000}"/>
    <cellStyle name="요약 18 9 3" xfId="17378" xr:uid="{00000000-0005-0000-0000-0000BB640000}"/>
    <cellStyle name="요약 19" xfId="17379" xr:uid="{00000000-0005-0000-0000-0000BC640000}"/>
    <cellStyle name="요약 19 10" xfId="17380" xr:uid="{00000000-0005-0000-0000-0000BD640000}"/>
    <cellStyle name="요약 19 10 2" xfId="17381" xr:uid="{00000000-0005-0000-0000-0000BE640000}"/>
    <cellStyle name="요약 19 10 3" xfId="17382" xr:uid="{00000000-0005-0000-0000-0000BF640000}"/>
    <cellStyle name="요약 19 11" xfId="17383" xr:uid="{00000000-0005-0000-0000-0000C0640000}"/>
    <cellStyle name="요약 19 11 2" xfId="17384" xr:uid="{00000000-0005-0000-0000-0000C1640000}"/>
    <cellStyle name="요약 19 11 3" xfId="17385" xr:uid="{00000000-0005-0000-0000-0000C2640000}"/>
    <cellStyle name="요약 19 12" xfId="17386" xr:uid="{00000000-0005-0000-0000-0000C3640000}"/>
    <cellStyle name="요약 19 12 2" xfId="17387" xr:uid="{00000000-0005-0000-0000-0000C4640000}"/>
    <cellStyle name="요약 19 12 3" xfId="17388" xr:uid="{00000000-0005-0000-0000-0000C5640000}"/>
    <cellStyle name="요약 19 13" xfId="17389" xr:uid="{00000000-0005-0000-0000-0000C6640000}"/>
    <cellStyle name="요약 19 13 2" xfId="17390" xr:uid="{00000000-0005-0000-0000-0000C7640000}"/>
    <cellStyle name="요약 19 13 3" xfId="17391" xr:uid="{00000000-0005-0000-0000-0000C8640000}"/>
    <cellStyle name="요약 19 14" xfId="17392" xr:uid="{00000000-0005-0000-0000-0000C9640000}"/>
    <cellStyle name="요약 19 14 2" xfId="17393" xr:uid="{00000000-0005-0000-0000-0000CA640000}"/>
    <cellStyle name="요약 19 14 3" xfId="17394" xr:uid="{00000000-0005-0000-0000-0000CB640000}"/>
    <cellStyle name="요약 19 15" xfId="17395" xr:uid="{00000000-0005-0000-0000-0000CC640000}"/>
    <cellStyle name="요약 19 15 2" xfId="17396" xr:uid="{00000000-0005-0000-0000-0000CD640000}"/>
    <cellStyle name="요약 19 15 3" xfId="17397" xr:uid="{00000000-0005-0000-0000-0000CE640000}"/>
    <cellStyle name="요약 19 16" xfId="17398" xr:uid="{00000000-0005-0000-0000-0000CF640000}"/>
    <cellStyle name="요약 19 16 2" xfId="17399" xr:uid="{00000000-0005-0000-0000-0000D0640000}"/>
    <cellStyle name="요약 19 16 3" xfId="17400" xr:uid="{00000000-0005-0000-0000-0000D1640000}"/>
    <cellStyle name="요약 19 17" xfId="17401" xr:uid="{00000000-0005-0000-0000-0000D2640000}"/>
    <cellStyle name="요약 19 17 2" xfId="17402" xr:uid="{00000000-0005-0000-0000-0000D3640000}"/>
    <cellStyle name="요약 19 17 3" xfId="17403" xr:uid="{00000000-0005-0000-0000-0000D4640000}"/>
    <cellStyle name="요약 19 2" xfId="17404" xr:uid="{00000000-0005-0000-0000-0000D5640000}"/>
    <cellStyle name="요약 19 2 2" xfId="17405" xr:uid="{00000000-0005-0000-0000-0000D6640000}"/>
    <cellStyle name="요약 19 2 3" xfId="17406" xr:uid="{00000000-0005-0000-0000-0000D7640000}"/>
    <cellStyle name="요약 19 3" xfId="17407" xr:uid="{00000000-0005-0000-0000-0000D8640000}"/>
    <cellStyle name="요약 19 3 2" xfId="17408" xr:uid="{00000000-0005-0000-0000-0000D9640000}"/>
    <cellStyle name="요약 19 3 3" xfId="17409" xr:uid="{00000000-0005-0000-0000-0000DA640000}"/>
    <cellStyle name="요약 19 4" xfId="17410" xr:uid="{00000000-0005-0000-0000-0000DB640000}"/>
    <cellStyle name="요약 19 4 2" xfId="17411" xr:uid="{00000000-0005-0000-0000-0000DC640000}"/>
    <cellStyle name="요약 19 4 3" xfId="17412" xr:uid="{00000000-0005-0000-0000-0000DD640000}"/>
    <cellStyle name="요약 19 5" xfId="17413" xr:uid="{00000000-0005-0000-0000-0000DE640000}"/>
    <cellStyle name="요약 19 5 2" xfId="17414" xr:uid="{00000000-0005-0000-0000-0000DF640000}"/>
    <cellStyle name="요약 19 5 3" xfId="17415" xr:uid="{00000000-0005-0000-0000-0000E0640000}"/>
    <cellStyle name="요약 19 6" xfId="17416" xr:uid="{00000000-0005-0000-0000-0000E1640000}"/>
    <cellStyle name="요약 19 6 2" xfId="17417" xr:uid="{00000000-0005-0000-0000-0000E2640000}"/>
    <cellStyle name="요약 19 6 3" xfId="17418" xr:uid="{00000000-0005-0000-0000-0000E3640000}"/>
    <cellStyle name="요약 19 7" xfId="17419" xr:uid="{00000000-0005-0000-0000-0000E4640000}"/>
    <cellStyle name="요약 19 7 2" xfId="17420" xr:uid="{00000000-0005-0000-0000-0000E5640000}"/>
    <cellStyle name="요약 19 7 3" xfId="17421" xr:uid="{00000000-0005-0000-0000-0000E6640000}"/>
    <cellStyle name="요약 19 8" xfId="17422" xr:uid="{00000000-0005-0000-0000-0000E7640000}"/>
    <cellStyle name="요약 19 8 2" xfId="17423" xr:uid="{00000000-0005-0000-0000-0000E8640000}"/>
    <cellStyle name="요약 19 8 3" xfId="17424" xr:uid="{00000000-0005-0000-0000-0000E9640000}"/>
    <cellStyle name="요약 19 9" xfId="17425" xr:uid="{00000000-0005-0000-0000-0000EA640000}"/>
    <cellStyle name="요약 19 9 2" xfId="17426" xr:uid="{00000000-0005-0000-0000-0000EB640000}"/>
    <cellStyle name="요약 19 9 3" xfId="17427" xr:uid="{00000000-0005-0000-0000-0000EC640000}"/>
    <cellStyle name="요약 2" xfId="7328" xr:uid="{00000000-0005-0000-0000-0000ED640000}"/>
    <cellStyle name="요약 2 10" xfId="17428" xr:uid="{00000000-0005-0000-0000-0000EE640000}"/>
    <cellStyle name="요약 2 10 2" xfId="17429" xr:uid="{00000000-0005-0000-0000-0000EF640000}"/>
    <cellStyle name="요약 2 10 3" xfId="17430" xr:uid="{00000000-0005-0000-0000-0000F0640000}"/>
    <cellStyle name="요약 2 11" xfId="17431" xr:uid="{00000000-0005-0000-0000-0000F1640000}"/>
    <cellStyle name="요약 2 11 2" xfId="17432" xr:uid="{00000000-0005-0000-0000-0000F2640000}"/>
    <cellStyle name="요약 2 11 3" xfId="17433" xr:uid="{00000000-0005-0000-0000-0000F3640000}"/>
    <cellStyle name="요약 2 12" xfId="17434" xr:uid="{00000000-0005-0000-0000-0000F4640000}"/>
    <cellStyle name="요약 2 12 2" xfId="17435" xr:uid="{00000000-0005-0000-0000-0000F5640000}"/>
    <cellStyle name="요약 2 12 3" xfId="17436" xr:uid="{00000000-0005-0000-0000-0000F6640000}"/>
    <cellStyle name="요약 2 13" xfId="17437" xr:uid="{00000000-0005-0000-0000-0000F7640000}"/>
    <cellStyle name="요약 2 13 2" xfId="17438" xr:uid="{00000000-0005-0000-0000-0000F8640000}"/>
    <cellStyle name="요약 2 13 3" xfId="17439" xr:uid="{00000000-0005-0000-0000-0000F9640000}"/>
    <cellStyle name="요약 2 14" xfId="17440" xr:uid="{00000000-0005-0000-0000-0000FA640000}"/>
    <cellStyle name="요약 2 14 2" xfId="17441" xr:uid="{00000000-0005-0000-0000-0000FB640000}"/>
    <cellStyle name="요약 2 14 3" xfId="17442" xr:uid="{00000000-0005-0000-0000-0000FC640000}"/>
    <cellStyle name="요약 2 15" xfId="17443" xr:uid="{00000000-0005-0000-0000-0000FD640000}"/>
    <cellStyle name="요약 2 15 2" xfId="17444" xr:uid="{00000000-0005-0000-0000-0000FE640000}"/>
    <cellStyle name="요약 2 15 3" xfId="17445" xr:uid="{00000000-0005-0000-0000-0000FF640000}"/>
    <cellStyle name="요약 2 16" xfId="17446" xr:uid="{00000000-0005-0000-0000-000000650000}"/>
    <cellStyle name="요약 2 16 2" xfId="17447" xr:uid="{00000000-0005-0000-0000-000001650000}"/>
    <cellStyle name="요약 2 16 3" xfId="17448" xr:uid="{00000000-0005-0000-0000-000002650000}"/>
    <cellStyle name="요약 2 17" xfId="17449" xr:uid="{00000000-0005-0000-0000-000003650000}"/>
    <cellStyle name="요약 2 17 2" xfId="17450" xr:uid="{00000000-0005-0000-0000-000004650000}"/>
    <cellStyle name="요약 2 17 3" xfId="17451" xr:uid="{00000000-0005-0000-0000-000005650000}"/>
    <cellStyle name="요약 2 18" xfId="17452" xr:uid="{00000000-0005-0000-0000-000006650000}"/>
    <cellStyle name="요약 2 2" xfId="7329" xr:uid="{00000000-0005-0000-0000-000007650000}"/>
    <cellStyle name="요약 2 2 2" xfId="17453" xr:uid="{00000000-0005-0000-0000-000008650000}"/>
    <cellStyle name="요약 2 2 3" xfId="17454" xr:uid="{00000000-0005-0000-0000-000009650000}"/>
    <cellStyle name="요약 2 3" xfId="17455" xr:uid="{00000000-0005-0000-0000-00000A650000}"/>
    <cellStyle name="요약 2 3 2" xfId="17456" xr:uid="{00000000-0005-0000-0000-00000B650000}"/>
    <cellStyle name="요약 2 3 3" xfId="17457" xr:uid="{00000000-0005-0000-0000-00000C650000}"/>
    <cellStyle name="요약 2 4" xfId="17458" xr:uid="{00000000-0005-0000-0000-00000D650000}"/>
    <cellStyle name="요약 2 4 2" xfId="17459" xr:uid="{00000000-0005-0000-0000-00000E650000}"/>
    <cellStyle name="요약 2 4 3" xfId="17460" xr:uid="{00000000-0005-0000-0000-00000F650000}"/>
    <cellStyle name="요약 2 5" xfId="17461" xr:uid="{00000000-0005-0000-0000-000010650000}"/>
    <cellStyle name="요약 2 5 2" xfId="17462" xr:uid="{00000000-0005-0000-0000-000011650000}"/>
    <cellStyle name="요약 2 5 3" xfId="17463" xr:uid="{00000000-0005-0000-0000-000012650000}"/>
    <cellStyle name="요약 2 6" xfId="17464" xr:uid="{00000000-0005-0000-0000-000013650000}"/>
    <cellStyle name="요약 2 6 2" xfId="17465" xr:uid="{00000000-0005-0000-0000-000014650000}"/>
    <cellStyle name="요약 2 6 3" xfId="17466" xr:uid="{00000000-0005-0000-0000-000015650000}"/>
    <cellStyle name="요약 2 7" xfId="17467" xr:uid="{00000000-0005-0000-0000-000016650000}"/>
    <cellStyle name="요약 2 7 2" xfId="17468" xr:uid="{00000000-0005-0000-0000-000017650000}"/>
    <cellStyle name="요약 2 7 3" xfId="17469" xr:uid="{00000000-0005-0000-0000-000018650000}"/>
    <cellStyle name="요약 2 8" xfId="17470" xr:uid="{00000000-0005-0000-0000-000019650000}"/>
    <cellStyle name="요약 2 8 2" xfId="17471" xr:uid="{00000000-0005-0000-0000-00001A650000}"/>
    <cellStyle name="요약 2 8 3" xfId="17472" xr:uid="{00000000-0005-0000-0000-00001B650000}"/>
    <cellStyle name="요약 2 9" xfId="17473" xr:uid="{00000000-0005-0000-0000-00001C650000}"/>
    <cellStyle name="요약 2 9 2" xfId="17474" xr:uid="{00000000-0005-0000-0000-00001D650000}"/>
    <cellStyle name="요약 2 9 3" xfId="17475" xr:uid="{00000000-0005-0000-0000-00001E650000}"/>
    <cellStyle name="요약 20" xfId="17476" xr:uid="{00000000-0005-0000-0000-00001F650000}"/>
    <cellStyle name="요약 20 10" xfId="17477" xr:uid="{00000000-0005-0000-0000-000020650000}"/>
    <cellStyle name="요약 20 10 2" xfId="17478" xr:uid="{00000000-0005-0000-0000-000021650000}"/>
    <cellStyle name="요약 20 10 3" xfId="17479" xr:uid="{00000000-0005-0000-0000-000022650000}"/>
    <cellStyle name="요약 20 11" xfId="17480" xr:uid="{00000000-0005-0000-0000-000023650000}"/>
    <cellStyle name="요약 20 11 2" xfId="17481" xr:uid="{00000000-0005-0000-0000-000024650000}"/>
    <cellStyle name="요약 20 11 3" xfId="17482" xr:uid="{00000000-0005-0000-0000-000025650000}"/>
    <cellStyle name="요약 20 12" xfId="17483" xr:uid="{00000000-0005-0000-0000-000026650000}"/>
    <cellStyle name="요약 20 12 2" xfId="17484" xr:uid="{00000000-0005-0000-0000-000027650000}"/>
    <cellStyle name="요약 20 12 3" xfId="17485" xr:uid="{00000000-0005-0000-0000-000028650000}"/>
    <cellStyle name="요약 20 13" xfId="17486" xr:uid="{00000000-0005-0000-0000-000029650000}"/>
    <cellStyle name="요약 20 13 2" xfId="17487" xr:uid="{00000000-0005-0000-0000-00002A650000}"/>
    <cellStyle name="요약 20 13 3" xfId="17488" xr:uid="{00000000-0005-0000-0000-00002B650000}"/>
    <cellStyle name="요약 20 14" xfId="17489" xr:uid="{00000000-0005-0000-0000-00002C650000}"/>
    <cellStyle name="요약 20 14 2" xfId="17490" xr:uid="{00000000-0005-0000-0000-00002D650000}"/>
    <cellStyle name="요약 20 14 3" xfId="17491" xr:uid="{00000000-0005-0000-0000-00002E650000}"/>
    <cellStyle name="요약 20 15" xfId="17492" xr:uid="{00000000-0005-0000-0000-00002F650000}"/>
    <cellStyle name="요약 20 15 2" xfId="17493" xr:uid="{00000000-0005-0000-0000-000030650000}"/>
    <cellStyle name="요약 20 15 3" xfId="17494" xr:uid="{00000000-0005-0000-0000-000031650000}"/>
    <cellStyle name="요약 20 16" xfId="17495" xr:uid="{00000000-0005-0000-0000-000032650000}"/>
    <cellStyle name="요약 20 16 2" xfId="17496" xr:uid="{00000000-0005-0000-0000-000033650000}"/>
    <cellStyle name="요약 20 16 3" xfId="17497" xr:uid="{00000000-0005-0000-0000-000034650000}"/>
    <cellStyle name="요약 20 17" xfId="17498" xr:uid="{00000000-0005-0000-0000-000035650000}"/>
    <cellStyle name="요약 20 17 2" xfId="17499" xr:uid="{00000000-0005-0000-0000-000036650000}"/>
    <cellStyle name="요약 20 17 3" xfId="17500" xr:uid="{00000000-0005-0000-0000-000037650000}"/>
    <cellStyle name="요약 20 2" xfId="17501" xr:uid="{00000000-0005-0000-0000-000038650000}"/>
    <cellStyle name="요약 20 2 2" xfId="17502" xr:uid="{00000000-0005-0000-0000-000039650000}"/>
    <cellStyle name="요약 20 2 3" xfId="17503" xr:uid="{00000000-0005-0000-0000-00003A650000}"/>
    <cellStyle name="요약 20 3" xfId="17504" xr:uid="{00000000-0005-0000-0000-00003B650000}"/>
    <cellStyle name="요약 20 3 2" xfId="17505" xr:uid="{00000000-0005-0000-0000-00003C650000}"/>
    <cellStyle name="요약 20 3 3" xfId="17506" xr:uid="{00000000-0005-0000-0000-00003D650000}"/>
    <cellStyle name="요약 20 4" xfId="17507" xr:uid="{00000000-0005-0000-0000-00003E650000}"/>
    <cellStyle name="요약 20 4 2" xfId="17508" xr:uid="{00000000-0005-0000-0000-00003F650000}"/>
    <cellStyle name="요약 20 4 3" xfId="17509" xr:uid="{00000000-0005-0000-0000-000040650000}"/>
    <cellStyle name="요약 20 5" xfId="17510" xr:uid="{00000000-0005-0000-0000-000041650000}"/>
    <cellStyle name="요약 20 5 2" xfId="17511" xr:uid="{00000000-0005-0000-0000-000042650000}"/>
    <cellStyle name="요약 20 5 3" xfId="17512" xr:uid="{00000000-0005-0000-0000-000043650000}"/>
    <cellStyle name="요약 20 6" xfId="17513" xr:uid="{00000000-0005-0000-0000-000044650000}"/>
    <cellStyle name="요약 20 6 2" xfId="17514" xr:uid="{00000000-0005-0000-0000-000045650000}"/>
    <cellStyle name="요약 20 6 3" xfId="17515" xr:uid="{00000000-0005-0000-0000-000046650000}"/>
    <cellStyle name="요약 20 7" xfId="17516" xr:uid="{00000000-0005-0000-0000-000047650000}"/>
    <cellStyle name="요약 20 7 2" xfId="17517" xr:uid="{00000000-0005-0000-0000-000048650000}"/>
    <cellStyle name="요약 20 7 3" xfId="17518" xr:uid="{00000000-0005-0000-0000-000049650000}"/>
    <cellStyle name="요약 20 8" xfId="17519" xr:uid="{00000000-0005-0000-0000-00004A650000}"/>
    <cellStyle name="요약 20 8 2" xfId="17520" xr:uid="{00000000-0005-0000-0000-00004B650000}"/>
    <cellStyle name="요약 20 8 3" xfId="17521" xr:uid="{00000000-0005-0000-0000-00004C650000}"/>
    <cellStyle name="요약 20 9" xfId="17522" xr:uid="{00000000-0005-0000-0000-00004D650000}"/>
    <cellStyle name="요약 20 9 2" xfId="17523" xr:uid="{00000000-0005-0000-0000-00004E650000}"/>
    <cellStyle name="요약 20 9 3" xfId="17524" xr:uid="{00000000-0005-0000-0000-00004F650000}"/>
    <cellStyle name="요약 21" xfId="17525" xr:uid="{00000000-0005-0000-0000-000050650000}"/>
    <cellStyle name="요약 21 10" xfId="17526" xr:uid="{00000000-0005-0000-0000-000051650000}"/>
    <cellStyle name="요약 21 10 2" xfId="17527" xr:uid="{00000000-0005-0000-0000-000052650000}"/>
    <cellStyle name="요약 21 10 3" xfId="17528" xr:uid="{00000000-0005-0000-0000-000053650000}"/>
    <cellStyle name="요약 21 11" xfId="17529" xr:uid="{00000000-0005-0000-0000-000054650000}"/>
    <cellStyle name="요약 21 11 2" xfId="17530" xr:uid="{00000000-0005-0000-0000-000055650000}"/>
    <cellStyle name="요약 21 11 3" xfId="17531" xr:uid="{00000000-0005-0000-0000-000056650000}"/>
    <cellStyle name="요약 21 12" xfId="17532" xr:uid="{00000000-0005-0000-0000-000057650000}"/>
    <cellStyle name="요약 21 12 2" xfId="17533" xr:uid="{00000000-0005-0000-0000-000058650000}"/>
    <cellStyle name="요약 21 12 3" xfId="17534" xr:uid="{00000000-0005-0000-0000-000059650000}"/>
    <cellStyle name="요약 21 13" xfId="17535" xr:uid="{00000000-0005-0000-0000-00005A650000}"/>
    <cellStyle name="요약 21 13 2" xfId="17536" xr:uid="{00000000-0005-0000-0000-00005B650000}"/>
    <cellStyle name="요약 21 13 3" xfId="17537" xr:uid="{00000000-0005-0000-0000-00005C650000}"/>
    <cellStyle name="요약 21 14" xfId="17538" xr:uid="{00000000-0005-0000-0000-00005D650000}"/>
    <cellStyle name="요약 21 14 2" xfId="17539" xr:uid="{00000000-0005-0000-0000-00005E650000}"/>
    <cellStyle name="요약 21 14 3" xfId="17540" xr:uid="{00000000-0005-0000-0000-00005F650000}"/>
    <cellStyle name="요약 21 15" xfId="17541" xr:uid="{00000000-0005-0000-0000-000060650000}"/>
    <cellStyle name="요약 21 15 2" xfId="17542" xr:uid="{00000000-0005-0000-0000-000061650000}"/>
    <cellStyle name="요약 21 15 3" xfId="17543" xr:uid="{00000000-0005-0000-0000-000062650000}"/>
    <cellStyle name="요약 21 16" xfId="17544" xr:uid="{00000000-0005-0000-0000-000063650000}"/>
    <cellStyle name="요약 21 16 2" xfId="17545" xr:uid="{00000000-0005-0000-0000-000064650000}"/>
    <cellStyle name="요약 21 16 3" xfId="17546" xr:uid="{00000000-0005-0000-0000-000065650000}"/>
    <cellStyle name="요약 21 17" xfId="17547" xr:uid="{00000000-0005-0000-0000-000066650000}"/>
    <cellStyle name="요약 21 17 2" xfId="17548" xr:uid="{00000000-0005-0000-0000-000067650000}"/>
    <cellStyle name="요약 21 17 3" xfId="17549" xr:uid="{00000000-0005-0000-0000-000068650000}"/>
    <cellStyle name="요약 21 2" xfId="17550" xr:uid="{00000000-0005-0000-0000-000069650000}"/>
    <cellStyle name="요약 21 2 2" xfId="17551" xr:uid="{00000000-0005-0000-0000-00006A650000}"/>
    <cellStyle name="요약 21 2 3" xfId="17552" xr:uid="{00000000-0005-0000-0000-00006B650000}"/>
    <cellStyle name="요약 21 3" xfId="17553" xr:uid="{00000000-0005-0000-0000-00006C650000}"/>
    <cellStyle name="요약 21 3 2" xfId="17554" xr:uid="{00000000-0005-0000-0000-00006D650000}"/>
    <cellStyle name="요약 21 3 3" xfId="17555" xr:uid="{00000000-0005-0000-0000-00006E650000}"/>
    <cellStyle name="요약 21 4" xfId="17556" xr:uid="{00000000-0005-0000-0000-00006F650000}"/>
    <cellStyle name="요약 21 4 2" xfId="17557" xr:uid="{00000000-0005-0000-0000-000070650000}"/>
    <cellStyle name="요약 21 4 3" xfId="17558" xr:uid="{00000000-0005-0000-0000-000071650000}"/>
    <cellStyle name="요약 21 5" xfId="17559" xr:uid="{00000000-0005-0000-0000-000072650000}"/>
    <cellStyle name="요약 21 5 2" xfId="17560" xr:uid="{00000000-0005-0000-0000-000073650000}"/>
    <cellStyle name="요약 21 5 3" xfId="17561" xr:uid="{00000000-0005-0000-0000-000074650000}"/>
    <cellStyle name="요약 21 6" xfId="17562" xr:uid="{00000000-0005-0000-0000-000075650000}"/>
    <cellStyle name="요약 21 6 2" xfId="17563" xr:uid="{00000000-0005-0000-0000-000076650000}"/>
    <cellStyle name="요약 21 6 3" xfId="17564" xr:uid="{00000000-0005-0000-0000-000077650000}"/>
    <cellStyle name="요약 21 7" xfId="17565" xr:uid="{00000000-0005-0000-0000-000078650000}"/>
    <cellStyle name="요약 21 7 2" xfId="17566" xr:uid="{00000000-0005-0000-0000-000079650000}"/>
    <cellStyle name="요약 21 7 3" xfId="17567" xr:uid="{00000000-0005-0000-0000-00007A650000}"/>
    <cellStyle name="요약 21 8" xfId="17568" xr:uid="{00000000-0005-0000-0000-00007B650000}"/>
    <cellStyle name="요약 21 8 2" xfId="17569" xr:uid="{00000000-0005-0000-0000-00007C650000}"/>
    <cellStyle name="요약 21 8 3" xfId="17570" xr:uid="{00000000-0005-0000-0000-00007D650000}"/>
    <cellStyle name="요약 21 9" xfId="17571" xr:uid="{00000000-0005-0000-0000-00007E650000}"/>
    <cellStyle name="요약 21 9 2" xfId="17572" xr:uid="{00000000-0005-0000-0000-00007F650000}"/>
    <cellStyle name="요약 21 9 3" xfId="17573" xr:uid="{00000000-0005-0000-0000-000080650000}"/>
    <cellStyle name="요약 22" xfId="17574" xr:uid="{00000000-0005-0000-0000-000081650000}"/>
    <cellStyle name="요약 22 10" xfId="17575" xr:uid="{00000000-0005-0000-0000-000082650000}"/>
    <cellStyle name="요약 22 10 2" xfId="17576" xr:uid="{00000000-0005-0000-0000-000083650000}"/>
    <cellStyle name="요약 22 10 3" xfId="17577" xr:uid="{00000000-0005-0000-0000-000084650000}"/>
    <cellStyle name="요약 22 11" xfId="17578" xr:uid="{00000000-0005-0000-0000-000085650000}"/>
    <cellStyle name="요약 22 11 2" xfId="17579" xr:uid="{00000000-0005-0000-0000-000086650000}"/>
    <cellStyle name="요약 22 11 3" xfId="17580" xr:uid="{00000000-0005-0000-0000-000087650000}"/>
    <cellStyle name="요약 22 12" xfId="17581" xr:uid="{00000000-0005-0000-0000-000088650000}"/>
    <cellStyle name="요약 22 12 2" xfId="17582" xr:uid="{00000000-0005-0000-0000-000089650000}"/>
    <cellStyle name="요약 22 12 3" xfId="17583" xr:uid="{00000000-0005-0000-0000-00008A650000}"/>
    <cellStyle name="요약 22 13" xfId="17584" xr:uid="{00000000-0005-0000-0000-00008B650000}"/>
    <cellStyle name="요약 22 13 2" xfId="17585" xr:uid="{00000000-0005-0000-0000-00008C650000}"/>
    <cellStyle name="요약 22 13 3" xfId="17586" xr:uid="{00000000-0005-0000-0000-00008D650000}"/>
    <cellStyle name="요약 22 14" xfId="17587" xr:uid="{00000000-0005-0000-0000-00008E650000}"/>
    <cellStyle name="요약 22 14 2" xfId="17588" xr:uid="{00000000-0005-0000-0000-00008F650000}"/>
    <cellStyle name="요약 22 14 3" xfId="17589" xr:uid="{00000000-0005-0000-0000-000090650000}"/>
    <cellStyle name="요약 22 15" xfId="17590" xr:uid="{00000000-0005-0000-0000-000091650000}"/>
    <cellStyle name="요약 22 15 2" xfId="17591" xr:uid="{00000000-0005-0000-0000-000092650000}"/>
    <cellStyle name="요약 22 15 3" xfId="17592" xr:uid="{00000000-0005-0000-0000-000093650000}"/>
    <cellStyle name="요약 22 16" xfId="17593" xr:uid="{00000000-0005-0000-0000-000094650000}"/>
    <cellStyle name="요약 22 16 2" xfId="17594" xr:uid="{00000000-0005-0000-0000-000095650000}"/>
    <cellStyle name="요약 22 16 3" xfId="17595" xr:uid="{00000000-0005-0000-0000-000096650000}"/>
    <cellStyle name="요약 22 17" xfId="17596" xr:uid="{00000000-0005-0000-0000-000097650000}"/>
    <cellStyle name="요약 22 17 2" xfId="17597" xr:uid="{00000000-0005-0000-0000-000098650000}"/>
    <cellStyle name="요약 22 17 3" xfId="17598" xr:uid="{00000000-0005-0000-0000-000099650000}"/>
    <cellStyle name="요약 22 2" xfId="17599" xr:uid="{00000000-0005-0000-0000-00009A650000}"/>
    <cellStyle name="요약 22 2 2" xfId="17600" xr:uid="{00000000-0005-0000-0000-00009B650000}"/>
    <cellStyle name="요약 22 2 3" xfId="17601" xr:uid="{00000000-0005-0000-0000-00009C650000}"/>
    <cellStyle name="요약 22 3" xfId="17602" xr:uid="{00000000-0005-0000-0000-00009D650000}"/>
    <cellStyle name="요약 22 3 2" xfId="17603" xr:uid="{00000000-0005-0000-0000-00009E650000}"/>
    <cellStyle name="요약 22 3 3" xfId="17604" xr:uid="{00000000-0005-0000-0000-00009F650000}"/>
    <cellStyle name="요약 22 4" xfId="17605" xr:uid="{00000000-0005-0000-0000-0000A0650000}"/>
    <cellStyle name="요약 22 4 2" xfId="17606" xr:uid="{00000000-0005-0000-0000-0000A1650000}"/>
    <cellStyle name="요약 22 4 3" xfId="17607" xr:uid="{00000000-0005-0000-0000-0000A2650000}"/>
    <cellStyle name="요약 22 5" xfId="17608" xr:uid="{00000000-0005-0000-0000-0000A3650000}"/>
    <cellStyle name="요약 22 5 2" xfId="17609" xr:uid="{00000000-0005-0000-0000-0000A4650000}"/>
    <cellStyle name="요약 22 5 3" xfId="17610" xr:uid="{00000000-0005-0000-0000-0000A5650000}"/>
    <cellStyle name="요약 22 6" xfId="17611" xr:uid="{00000000-0005-0000-0000-0000A6650000}"/>
    <cellStyle name="요약 22 6 2" xfId="17612" xr:uid="{00000000-0005-0000-0000-0000A7650000}"/>
    <cellStyle name="요약 22 6 3" xfId="17613" xr:uid="{00000000-0005-0000-0000-0000A8650000}"/>
    <cellStyle name="요약 22 7" xfId="17614" xr:uid="{00000000-0005-0000-0000-0000A9650000}"/>
    <cellStyle name="요약 22 7 2" xfId="17615" xr:uid="{00000000-0005-0000-0000-0000AA650000}"/>
    <cellStyle name="요약 22 7 3" xfId="17616" xr:uid="{00000000-0005-0000-0000-0000AB650000}"/>
    <cellStyle name="요약 22 8" xfId="17617" xr:uid="{00000000-0005-0000-0000-0000AC650000}"/>
    <cellStyle name="요약 22 8 2" xfId="17618" xr:uid="{00000000-0005-0000-0000-0000AD650000}"/>
    <cellStyle name="요약 22 8 3" xfId="17619" xr:uid="{00000000-0005-0000-0000-0000AE650000}"/>
    <cellStyle name="요약 22 9" xfId="17620" xr:uid="{00000000-0005-0000-0000-0000AF650000}"/>
    <cellStyle name="요약 22 9 2" xfId="17621" xr:uid="{00000000-0005-0000-0000-0000B0650000}"/>
    <cellStyle name="요약 22 9 3" xfId="17622" xr:uid="{00000000-0005-0000-0000-0000B1650000}"/>
    <cellStyle name="요약 23" xfId="17623" xr:uid="{00000000-0005-0000-0000-0000B2650000}"/>
    <cellStyle name="요약 23 10" xfId="17624" xr:uid="{00000000-0005-0000-0000-0000B3650000}"/>
    <cellStyle name="요약 23 10 2" xfId="17625" xr:uid="{00000000-0005-0000-0000-0000B4650000}"/>
    <cellStyle name="요약 23 10 3" xfId="17626" xr:uid="{00000000-0005-0000-0000-0000B5650000}"/>
    <cellStyle name="요약 23 11" xfId="17627" xr:uid="{00000000-0005-0000-0000-0000B6650000}"/>
    <cellStyle name="요약 23 11 2" xfId="17628" xr:uid="{00000000-0005-0000-0000-0000B7650000}"/>
    <cellStyle name="요약 23 11 3" xfId="17629" xr:uid="{00000000-0005-0000-0000-0000B8650000}"/>
    <cellStyle name="요약 23 12" xfId="17630" xr:uid="{00000000-0005-0000-0000-0000B9650000}"/>
    <cellStyle name="요약 23 12 2" xfId="17631" xr:uid="{00000000-0005-0000-0000-0000BA650000}"/>
    <cellStyle name="요약 23 12 3" xfId="17632" xr:uid="{00000000-0005-0000-0000-0000BB650000}"/>
    <cellStyle name="요약 23 13" xfId="17633" xr:uid="{00000000-0005-0000-0000-0000BC650000}"/>
    <cellStyle name="요약 23 13 2" xfId="17634" xr:uid="{00000000-0005-0000-0000-0000BD650000}"/>
    <cellStyle name="요약 23 13 3" xfId="17635" xr:uid="{00000000-0005-0000-0000-0000BE650000}"/>
    <cellStyle name="요약 23 14" xfId="17636" xr:uid="{00000000-0005-0000-0000-0000BF650000}"/>
    <cellStyle name="요약 23 14 2" xfId="17637" xr:uid="{00000000-0005-0000-0000-0000C0650000}"/>
    <cellStyle name="요약 23 14 3" xfId="17638" xr:uid="{00000000-0005-0000-0000-0000C1650000}"/>
    <cellStyle name="요약 23 15" xfId="17639" xr:uid="{00000000-0005-0000-0000-0000C2650000}"/>
    <cellStyle name="요약 23 15 2" xfId="17640" xr:uid="{00000000-0005-0000-0000-0000C3650000}"/>
    <cellStyle name="요약 23 15 3" xfId="17641" xr:uid="{00000000-0005-0000-0000-0000C4650000}"/>
    <cellStyle name="요약 23 16" xfId="17642" xr:uid="{00000000-0005-0000-0000-0000C5650000}"/>
    <cellStyle name="요약 23 16 2" xfId="17643" xr:uid="{00000000-0005-0000-0000-0000C6650000}"/>
    <cellStyle name="요약 23 16 3" xfId="17644" xr:uid="{00000000-0005-0000-0000-0000C7650000}"/>
    <cellStyle name="요약 23 17" xfId="17645" xr:uid="{00000000-0005-0000-0000-0000C8650000}"/>
    <cellStyle name="요약 23 17 2" xfId="17646" xr:uid="{00000000-0005-0000-0000-0000C9650000}"/>
    <cellStyle name="요약 23 17 3" xfId="17647" xr:uid="{00000000-0005-0000-0000-0000CA650000}"/>
    <cellStyle name="요약 23 2" xfId="17648" xr:uid="{00000000-0005-0000-0000-0000CB650000}"/>
    <cellStyle name="요약 23 2 2" xfId="17649" xr:uid="{00000000-0005-0000-0000-0000CC650000}"/>
    <cellStyle name="요약 23 2 3" xfId="17650" xr:uid="{00000000-0005-0000-0000-0000CD650000}"/>
    <cellStyle name="요약 23 3" xfId="17651" xr:uid="{00000000-0005-0000-0000-0000CE650000}"/>
    <cellStyle name="요약 23 3 2" xfId="17652" xr:uid="{00000000-0005-0000-0000-0000CF650000}"/>
    <cellStyle name="요약 23 3 3" xfId="17653" xr:uid="{00000000-0005-0000-0000-0000D0650000}"/>
    <cellStyle name="요약 23 4" xfId="17654" xr:uid="{00000000-0005-0000-0000-0000D1650000}"/>
    <cellStyle name="요약 23 4 2" xfId="17655" xr:uid="{00000000-0005-0000-0000-0000D2650000}"/>
    <cellStyle name="요약 23 4 3" xfId="17656" xr:uid="{00000000-0005-0000-0000-0000D3650000}"/>
    <cellStyle name="요약 23 5" xfId="17657" xr:uid="{00000000-0005-0000-0000-0000D4650000}"/>
    <cellStyle name="요약 23 5 2" xfId="17658" xr:uid="{00000000-0005-0000-0000-0000D5650000}"/>
    <cellStyle name="요약 23 5 3" xfId="17659" xr:uid="{00000000-0005-0000-0000-0000D6650000}"/>
    <cellStyle name="요약 23 6" xfId="17660" xr:uid="{00000000-0005-0000-0000-0000D7650000}"/>
    <cellStyle name="요약 23 6 2" xfId="17661" xr:uid="{00000000-0005-0000-0000-0000D8650000}"/>
    <cellStyle name="요약 23 6 3" xfId="17662" xr:uid="{00000000-0005-0000-0000-0000D9650000}"/>
    <cellStyle name="요약 23 7" xfId="17663" xr:uid="{00000000-0005-0000-0000-0000DA650000}"/>
    <cellStyle name="요약 23 7 2" xfId="17664" xr:uid="{00000000-0005-0000-0000-0000DB650000}"/>
    <cellStyle name="요약 23 7 3" xfId="17665" xr:uid="{00000000-0005-0000-0000-0000DC650000}"/>
    <cellStyle name="요약 23 8" xfId="17666" xr:uid="{00000000-0005-0000-0000-0000DD650000}"/>
    <cellStyle name="요약 23 8 2" xfId="17667" xr:uid="{00000000-0005-0000-0000-0000DE650000}"/>
    <cellStyle name="요약 23 8 3" xfId="17668" xr:uid="{00000000-0005-0000-0000-0000DF650000}"/>
    <cellStyle name="요약 23 9" xfId="17669" xr:uid="{00000000-0005-0000-0000-0000E0650000}"/>
    <cellStyle name="요약 23 9 2" xfId="17670" xr:uid="{00000000-0005-0000-0000-0000E1650000}"/>
    <cellStyle name="요약 23 9 3" xfId="17671" xr:uid="{00000000-0005-0000-0000-0000E2650000}"/>
    <cellStyle name="요약 24" xfId="17672" xr:uid="{00000000-0005-0000-0000-0000E3650000}"/>
    <cellStyle name="요약 24 10" xfId="17673" xr:uid="{00000000-0005-0000-0000-0000E4650000}"/>
    <cellStyle name="요약 24 10 2" xfId="17674" xr:uid="{00000000-0005-0000-0000-0000E5650000}"/>
    <cellStyle name="요약 24 10 3" xfId="17675" xr:uid="{00000000-0005-0000-0000-0000E6650000}"/>
    <cellStyle name="요약 24 11" xfId="17676" xr:uid="{00000000-0005-0000-0000-0000E7650000}"/>
    <cellStyle name="요약 24 11 2" xfId="17677" xr:uid="{00000000-0005-0000-0000-0000E8650000}"/>
    <cellStyle name="요약 24 11 3" xfId="17678" xr:uid="{00000000-0005-0000-0000-0000E9650000}"/>
    <cellStyle name="요약 24 12" xfId="17679" xr:uid="{00000000-0005-0000-0000-0000EA650000}"/>
    <cellStyle name="요약 24 12 2" xfId="17680" xr:uid="{00000000-0005-0000-0000-0000EB650000}"/>
    <cellStyle name="요약 24 12 3" xfId="17681" xr:uid="{00000000-0005-0000-0000-0000EC650000}"/>
    <cellStyle name="요약 24 13" xfId="17682" xr:uid="{00000000-0005-0000-0000-0000ED650000}"/>
    <cellStyle name="요약 24 13 2" xfId="17683" xr:uid="{00000000-0005-0000-0000-0000EE650000}"/>
    <cellStyle name="요약 24 13 3" xfId="17684" xr:uid="{00000000-0005-0000-0000-0000EF650000}"/>
    <cellStyle name="요약 24 14" xfId="17685" xr:uid="{00000000-0005-0000-0000-0000F0650000}"/>
    <cellStyle name="요약 24 14 2" xfId="17686" xr:uid="{00000000-0005-0000-0000-0000F1650000}"/>
    <cellStyle name="요약 24 14 3" xfId="17687" xr:uid="{00000000-0005-0000-0000-0000F2650000}"/>
    <cellStyle name="요약 24 15" xfId="17688" xr:uid="{00000000-0005-0000-0000-0000F3650000}"/>
    <cellStyle name="요약 24 15 2" xfId="17689" xr:uid="{00000000-0005-0000-0000-0000F4650000}"/>
    <cellStyle name="요약 24 15 3" xfId="17690" xr:uid="{00000000-0005-0000-0000-0000F5650000}"/>
    <cellStyle name="요약 24 16" xfId="17691" xr:uid="{00000000-0005-0000-0000-0000F6650000}"/>
    <cellStyle name="요약 24 16 2" xfId="17692" xr:uid="{00000000-0005-0000-0000-0000F7650000}"/>
    <cellStyle name="요약 24 16 3" xfId="17693" xr:uid="{00000000-0005-0000-0000-0000F8650000}"/>
    <cellStyle name="요약 24 17" xfId="17694" xr:uid="{00000000-0005-0000-0000-0000F9650000}"/>
    <cellStyle name="요약 24 17 2" xfId="17695" xr:uid="{00000000-0005-0000-0000-0000FA650000}"/>
    <cellStyle name="요약 24 17 3" xfId="17696" xr:uid="{00000000-0005-0000-0000-0000FB650000}"/>
    <cellStyle name="요약 24 2" xfId="17697" xr:uid="{00000000-0005-0000-0000-0000FC650000}"/>
    <cellStyle name="요약 24 2 2" xfId="17698" xr:uid="{00000000-0005-0000-0000-0000FD650000}"/>
    <cellStyle name="요약 24 2 3" xfId="17699" xr:uid="{00000000-0005-0000-0000-0000FE650000}"/>
    <cellStyle name="요약 24 3" xfId="17700" xr:uid="{00000000-0005-0000-0000-0000FF650000}"/>
    <cellStyle name="요약 24 3 2" xfId="17701" xr:uid="{00000000-0005-0000-0000-000000660000}"/>
    <cellStyle name="요약 24 3 3" xfId="17702" xr:uid="{00000000-0005-0000-0000-000001660000}"/>
    <cellStyle name="요약 24 4" xfId="17703" xr:uid="{00000000-0005-0000-0000-000002660000}"/>
    <cellStyle name="요약 24 4 2" xfId="17704" xr:uid="{00000000-0005-0000-0000-000003660000}"/>
    <cellStyle name="요약 24 4 3" xfId="17705" xr:uid="{00000000-0005-0000-0000-000004660000}"/>
    <cellStyle name="요약 24 5" xfId="17706" xr:uid="{00000000-0005-0000-0000-000005660000}"/>
    <cellStyle name="요약 24 5 2" xfId="17707" xr:uid="{00000000-0005-0000-0000-000006660000}"/>
    <cellStyle name="요약 24 5 3" xfId="17708" xr:uid="{00000000-0005-0000-0000-000007660000}"/>
    <cellStyle name="요약 24 6" xfId="17709" xr:uid="{00000000-0005-0000-0000-000008660000}"/>
    <cellStyle name="요약 24 6 2" xfId="17710" xr:uid="{00000000-0005-0000-0000-000009660000}"/>
    <cellStyle name="요약 24 6 3" xfId="17711" xr:uid="{00000000-0005-0000-0000-00000A660000}"/>
    <cellStyle name="요약 24 7" xfId="17712" xr:uid="{00000000-0005-0000-0000-00000B660000}"/>
    <cellStyle name="요약 24 7 2" xfId="17713" xr:uid="{00000000-0005-0000-0000-00000C660000}"/>
    <cellStyle name="요약 24 7 3" xfId="17714" xr:uid="{00000000-0005-0000-0000-00000D660000}"/>
    <cellStyle name="요약 24 8" xfId="17715" xr:uid="{00000000-0005-0000-0000-00000E660000}"/>
    <cellStyle name="요약 24 8 2" xfId="17716" xr:uid="{00000000-0005-0000-0000-00000F660000}"/>
    <cellStyle name="요약 24 8 3" xfId="17717" xr:uid="{00000000-0005-0000-0000-000010660000}"/>
    <cellStyle name="요약 24 9" xfId="17718" xr:uid="{00000000-0005-0000-0000-000011660000}"/>
    <cellStyle name="요약 24 9 2" xfId="17719" xr:uid="{00000000-0005-0000-0000-000012660000}"/>
    <cellStyle name="요약 24 9 3" xfId="17720" xr:uid="{00000000-0005-0000-0000-000013660000}"/>
    <cellStyle name="요약 25" xfId="17721" xr:uid="{00000000-0005-0000-0000-000014660000}"/>
    <cellStyle name="요약 25 10" xfId="17722" xr:uid="{00000000-0005-0000-0000-000015660000}"/>
    <cellStyle name="요약 25 10 2" xfId="17723" xr:uid="{00000000-0005-0000-0000-000016660000}"/>
    <cellStyle name="요약 25 10 3" xfId="17724" xr:uid="{00000000-0005-0000-0000-000017660000}"/>
    <cellStyle name="요약 25 11" xfId="17725" xr:uid="{00000000-0005-0000-0000-000018660000}"/>
    <cellStyle name="요약 25 11 2" xfId="17726" xr:uid="{00000000-0005-0000-0000-000019660000}"/>
    <cellStyle name="요약 25 11 3" xfId="17727" xr:uid="{00000000-0005-0000-0000-00001A660000}"/>
    <cellStyle name="요약 25 12" xfId="17728" xr:uid="{00000000-0005-0000-0000-00001B660000}"/>
    <cellStyle name="요약 25 12 2" xfId="17729" xr:uid="{00000000-0005-0000-0000-00001C660000}"/>
    <cellStyle name="요약 25 12 3" xfId="17730" xr:uid="{00000000-0005-0000-0000-00001D660000}"/>
    <cellStyle name="요약 25 13" xfId="17731" xr:uid="{00000000-0005-0000-0000-00001E660000}"/>
    <cellStyle name="요약 25 13 2" xfId="17732" xr:uid="{00000000-0005-0000-0000-00001F660000}"/>
    <cellStyle name="요약 25 13 3" xfId="17733" xr:uid="{00000000-0005-0000-0000-000020660000}"/>
    <cellStyle name="요약 25 14" xfId="17734" xr:uid="{00000000-0005-0000-0000-000021660000}"/>
    <cellStyle name="요약 25 14 2" xfId="17735" xr:uid="{00000000-0005-0000-0000-000022660000}"/>
    <cellStyle name="요약 25 14 3" xfId="17736" xr:uid="{00000000-0005-0000-0000-000023660000}"/>
    <cellStyle name="요약 25 15" xfId="17737" xr:uid="{00000000-0005-0000-0000-000024660000}"/>
    <cellStyle name="요약 25 15 2" xfId="17738" xr:uid="{00000000-0005-0000-0000-000025660000}"/>
    <cellStyle name="요약 25 15 3" xfId="17739" xr:uid="{00000000-0005-0000-0000-000026660000}"/>
    <cellStyle name="요약 25 16" xfId="17740" xr:uid="{00000000-0005-0000-0000-000027660000}"/>
    <cellStyle name="요약 25 16 2" xfId="17741" xr:uid="{00000000-0005-0000-0000-000028660000}"/>
    <cellStyle name="요약 25 16 3" xfId="17742" xr:uid="{00000000-0005-0000-0000-000029660000}"/>
    <cellStyle name="요약 25 17" xfId="17743" xr:uid="{00000000-0005-0000-0000-00002A660000}"/>
    <cellStyle name="요약 25 17 2" xfId="17744" xr:uid="{00000000-0005-0000-0000-00002B660000}"/>
    <cellStyle name="요약 25 17 3" xfId="17745" xr:uid="{00000000-0005-0000-0000-00002C660000}"/>
    <cellStyle name="요약 25 2" xfId="17746" xr:uid="{00000000-0005-0000-0000-00002D660000}"/>
    <cellStyle name="요약 25 2 2" xfId="17747" xr:uid="{00000000-0005-0000-0000-00002E660000}"/>
    <cellStyle name="요약 25 2 3" xfId="17748" xr:uid="{00000000-0005-0000-0000-00002F660000}"/>
    <cellStyle name="요약 25 3" xfId="17749" xr:uid="{00000000-0005-0000-0000-000030660000}"/>
    <cellStyle name="요약 25 3 2" xfId="17750" xr:uid="{00000000-0005-0000-0000-000031660000}"/>
    <cellStyle name="요약 25 3 3" xfId="17751" xr:uid="{00000000-0005-0000-0000-000032660000}"/>
    <cellStyle name="요약 25 4" xfId="17752" xr:uid="{00000000-0005-0000-0000-000033660000}"/>
    <cellStyle name="요약 25 4 2" xfId="17753" xr:uid="{00000000-0005-0000-0000-000034660000}"/>
    <cellStyle name="요약 25 4 3" xfId="17754" xr:uid="{00000000-0005-0000-0000-000035660000}"/>
    <cellStyle name="요약 25 5" xfId="17755" xr:uid="{00000000-0005-0000-0000-000036660000}"/>
    <cellStyle name="요약 25 5 2" xfId="17756" xr:uid="{00000000-0005-0000-0000-000037660000}"/>
    <cellStyle name="요약 25 5 3" xfId="17757" xr:uid="{00000000-0005-0000-0000-000038660000}"/>
    <cellStyle name="요약 25 6" xfId="17758" xr:uid="{00000000-0005-0000-0000-000039660000}"/>
    <cellStyle name="요약 25 6 2" xfId="17759" xr:uid="{00000000-0005-0000-0000-00003A660000}"/>
    <cellStyle name="요약 25 6 3" xfId="17760" xr:uid="{00000000-0005-0000-0000-00003B660000}"/>
    <cellStyle name="요약 25 7" xfId="17761" xr:uid="{00000000-0005-0000-0000-00003C660000}"/>
    <cellStyle name="요약 25 7 2" xfId="17762" xr:uid="{00000000-0005-0000-0000-00003D660000}"/>
    <cellStyle name="요약 25 7 3" xfId="17763" xr:uid="{00000000-0005-0000-0000-00003E660000}"/>
    <cellStyle name="요약 25 8" xfId="17764" xr:uid="{00000000-0005-0000-0000-00003F660000}"/>
    <cellStyle name="요약 25 8 2" xfId="17765" xr:uid="{00000000-0005-0000-0000-000040660000}"/>
    <cellStyle name="요약 25 8 3" xfId="17766" xr:uid="{00000000-0005-0000-0000-000041660000}"/>
    <cellStyle name="요약 25 9" xfId="17767" xr:uid="{00000000-0005-0000-0000-000042660000}"/>
    <cellStyle name="요약 25 9 2" xfId="17768" xr:uid="{00000000-0005-0000-0000-000043660000}"/>
    <cellStyle name="요약 25 9 3" xfId="17769" xr:uid="{00000000-0005-0000-0000-000044660000}"/>
    <cellStyle name="요약 26" xfId="17770" xr:uid="{00000000-0005-0000-0000-000045660000}"/>
    <cellStyle name="요약 26 10" xfId="17771" xr:uid="{00000000-0005-0000-0000-000046660000}"/>
    <cellStyle name="요약 26 10 2" xfId="17772" xr:uid="{00000000-0005-0000-0000-000047660000}"/>
    <cellStyle name="요약 26 10 3" xfId="17773" xr:uid="{00000000-0005-0000-0000-000048660000}"/>
    <cellStyle name="요약 26 11" xfId="17774" xr:uid="{00000000-0005-0000-0000-000049660000}"/>
    <cellStyle name="요약 26 11 2" xfId="17775" xr:uid="{00000000-0005-0000-0000-00004A660000}"/>
    <cellStyle name="요약 26 11 3" xfId="17776" xr:uid="{00000000-0005-0000-0000-00004B660000}"/>
    <cellStyle name="요약 26 12" xfId="17777" xr:uid="{00000000-0005-0000-0000-00004C660000}"/>
    <cellStyle name="요약 26 12 2" xfId="17778" xr:uid="{00000000-0005-0000-0000-00004D660000}"/>
    <cellStyle name="요약 26 12 3" xfId="17779" xr:uid="{00000000-0005-0000-0000-00004E660000}"/>
    <cellStyle name="요약 26 13" xfId="17780" xr:uid="{00000000-0005-0000-0000-00004F660000}"/>
    <cellStyle name="요약 26 13 2" xfId="17781" xr:uid="{00000000-0005-0000-0000-000050660000}"/>
    <cellStyle name="요약 26 13 3" xfId="17782" xr:uid="{00000000-0005-0000-0000-000051660000}"/>
    <cellStyle name="요약 26 14" xfId="17783" xr:uid="{00000000-0005-0000-0000-000052660000}"/>
    <cellStyle name="요약 26 14 2" xfId="17784" xr:uid="{00000000-0005-0000-0000-000053660000}"/>
    <cellStyle name="요약 26 14 3" xfId="17785" xr:uid="{00000000-0005-0000-0000-000054660000}"/>
    <cellStyle name="요약 26 15" xfId="17786" xr:uid="{00000000-0005-0000-0000-000055660000}"/>
    <cellStyle name="요약 26 15 2" xfId="17787" xr:uid="{00000000-0005-0000-0000-000056660000}"/>
    <cellStyle name="요약 26 15 3" xfId="17788" xr:uid="{00000000-0005-0000-0000-000057660000}"/>
    <cellStyle name="요약 26 16" xfId="17789" xr:uid="{00000000-0005-0000-0000-000058660000}"/>
    <cellStyle name="요약 26 16 2" xfId="17790" xr:uid="{00000000-0005-0000-0000-000059660000}"/>
    <cellStyle name="요약 26 16 3" xfId="17791" xr:uid="{00000000-0005-0000-0000-00005A660000}"/>
    <cellStyle name="요약 26 17" xfId="17792" xr:uid="{00000000-0005-0000-0000-00005B660000}"/>
    <cellStyle name="요약 26 17 2" xfId="17793" xr:uid="{00000000-0005-0000-0000-00005C660000}"/>
    <cellStyle name="요약 26 17 3" xfId="17794" xr:uid="{00000000-0005-0000-0000-00005D660000}"/>
    <cellStyle name="요약 26 2" xfId="17795" xr:uid="{00000000-0005-0000-0000-00005E660000}"/>
    <cellStyle name="요약 26 2 2" xfId="17796" xr:uid="{00000000-0005-0000-0000-00005F660000}"/>
    <cellStyle name="요약 26 2 3" xfId="17797" xr:uid="{00000000-0005-0000-0000-000060660000}"/>
    <cellStyle name="요약 26 3" xfId="17798" xr:uid="{00000000-0005-0000-0000-000061660000}"/>
    <cellStyle name="요약 26 3 2" xfId="17799" xr:uid="{00000000-0005-0000-0000-000062660000}"/>
    <cellStyle name="요약 26 3 3" xfId="17800" xr:uid="{00000000-0005-0000-0000-000063660000}"/>
    <cellStyle name="요약 26 4" xfId="17801" xr:uid="{00000000-0005-0000-0000-000064660000}"/>
    <cellStyle name="요약 26 4 2" xfId="17802" xr:uid="{00000000-0005-0000-0000-000065660000}"/>
    <cellStyle name="요약 26 4 3" xfId="17803" xr:uid="{00000000-0005-0000-0000-000066660000}"/>
    <cellStyle name="요약 26 5" xfId="17804" xr:uid="{00000000-0005-0000-0000-000067660000}"/>
    <cellStyle name="요약 26 5 2" xfId="17805" xr:uid="{00000000-0005-0000-0000-000068660000}"/>
    <cellStyle name="요약 26 5 3" xfId="17806" xr:uid="{00000000-0005-0000-0000-000069660000}"/>
    <cellStyle name="요약 26 6" xfId="17807" xr:uid="{00000000-0005-0000-0000-00006A660000}"/>
    <cellStyle name="요약 26 6 2" xfId="17808" xr:uid="{00000000-0005-0000-0000-00006B660000}"/>
    <cellStyle name="요약 26 6 3" xfId="17809" xr:uid="{00000000-0005-0000-0000-00006C660000}"/>
    <cellStyle name="요약 26 7" xfId="17810" xr:uid="{00000000-0005-0000-0000-00006D660000}"/>
    <cellStyle name="요약 26 7 2" xfId="17811" xr:uid="{00000000-0005-0000-0000-00006E660000}"/>
    <cellStyle name="요약 26 7 3" xfId="17812" xr:uid="{00000000-0005-0000-0000-00006F660000}"/>
    <cellStyle name="요약 26 8" xfId="17813" xr:uid="{00000000-0005-0000-0000-000070660000}"/>
    <cellStyle name="요약 26 8 2" xfId="17814" xr:uid="{00000000-0005-0000-0000-000071660000}"/>
    <cellStyle name="요약 26 8 3" xfId="17815" xr:uid="{00000000-0005-0000-0000-000072660000}"/>
    <cellStyle name="요약 26 9" xfId="17816" xr:uid="{00000000-0005-0000-0000-000073660000}"/>
    <cellStyle name="요약 26 9 2" xfId="17817" xr:uid="{00000000-0005-0000-0000-000074660000}"/>
    <cellStyle name="요약 26 9 3" xfId="17818" xr:uid="{00000000-0005-0000-0000-000075660000}"/>
    <cellStyle name="요약 27" xfId="17819" xr:uid="{00000000-0005-0000-0000-000076660000}"/>
    <cellStyle name="요약 27 10" xfId="17820" xr:uid="{00000000-0005-0000-0000-000077660000}"/>
    <cellStyle name="요약 27 10 2" xfId="17821" xr:uid="{00000000-0005-0000-0000-000078660000}"/>
    <cellStyle name="요약 27 10 3" xfId="17822" xr:uid="{00000000-0005-0000-0000-000079660000}"/>
    <cellStyle name="요약 27 11" xfId="17823" xr:uid="{00000000-0005-0000-0000-00007A660000}"/>
    <cellStyle name="요약 27 11 2" xfId="17824" xr:uid="{00000000-0005-0000-0000-00007B660000}"/>
    <cellStyle name="요약 27 11 3" xfId="17825" xr:uid="{00000000-0005-0000-0000-00007C660000}"/>
    <cellStyle name="요약 27 12" xfId="17826" xr:uid="{00000000-0005-0000-0000-00007D660000}"/>
    <cellStyle name="요약 27 12 2" xfId="17827" xr:uid="{00000000-0005-0000-0000-00007E660000}"/>
    <cellStyle name="요약 27 12 3" xfId="17828" xr:uid="{00000000-0005-0000-0000-00007F660000}"/>
    <cellStyle name="요약 27 13" xfId="17829" xr:uid="{00000000-0005-0000-0000-000080660000}"/>
    <cellStyle name="요약 27 13 2" xfId="17830" xr:uid="{00000000-0005-0000-0000-000081660000}"/>
    <cellStyle name="요약 27 13 3" xfId="17831" xr:uid="{00000000-0005-0000-0000-000082660000}"/>
    <cellStyle name="요약 27 14" xfId="17832" xr:uid="{00000000-0005-0000-0000-000083660000}"/>
    <cellStyle name="요약 27 14 2" xfId="17833" xr:uid="{00000000-0005-0000-0000-000084660000}"/>
    <cellStyle name="요약 27 14 3" xfId="17834" xr:uid="{00000000-0005-0000-0000-000085660000}"/>
    <cellStyle name="요약 27 15" xfId="17835" xr:uid="{00000000-0005-0000-0000-000086660000}"/>
    <cellStyle name="요약 27 15 2" xfId="17836" xr:uid="{00000000-0005-0000-0000-000087660000}"/>
    <cellStyle name="요약 27 15 3" xfId="17837" xr:uid="{00000000-0005-0000-0000-000088660000}"/>
    <cellStyle name="요약 27 16" xfId="17838" xr:uid="{00000000-0005-0000-0000-000089660000}"/>
    <cellStyle name="요약 27 16 2" xfId="17839" xr:uid="{00000000-0005-0000-0000-00008A660000}"/>
    <cellStyle name="요약 27 16 3" xfId="17840" xr:uid="{00000000-0005-0000-0000-00008B660000}"/>
    <cellStyle name="요약 27 17" xfId="17841" xr:uid="{00000000-0005-0000-0000-00008C660000}"/>
    <cellStyle name="요약 27 17 2" xfId="17842" xr:uid="{00000000-0005-0000-0000-00008D660000}"/>
    <cellStyle name="요약 27 17 3" xfId="17843" xr:uid="{00000000-0005-0000-0000-00008E660000}"/>
    <cellStyle name="요약 27 2" xfId="17844" xr:uid="{00000000-0005-0000-0000-00008F660000}"/>
    <cellStyle name="요약 27 2 2" xfId="17845" xr:uid="{00000000-0005-0000-0000-000090660000}"/>
    <cellStyle name="요약 27 2 3" xfId="17846" xr:uid="{00000000-0005-0000-0000-000091660000}"/>
    <cellStyle name="요약 27 3" xfId="17847" xr:uid="{00000000-0005-0000-0000-000092660000}"/>
    <cellStyle name="요약 27 3 2" xfId="17848" xr:uid="{00000000-0005-0000-0000-000093660000}"/>
    <cellStyle name="요약 27 3 3" xfId="17849" xr:uid="{00000000-0005-0000-0000-000094660000}"/>
    <cellStyle name="요약 27 4" xfId="17850" xr:uid="{00000000-0005-0000-0000-000095660000}"/>
    <cellStyle name="요약 27 4 2" xfId="17851" xr:uid="{00000000-0005-0000-0000-000096660000}"/>
    <cellStyle name="요약 27 4 3" xfId="17852" xr:uid="{00000000-0005-0000-0000-000097660000}"/>
    <cellStyle name="요약 27 5" xfId="17853" xr:uid="{00000000-0005-0000-0000-000098660000}"/>
    <cellStyle name="요약 27 5 2" xfId="17854" xr:uid="{00000000-0005-0000-0000-000099660000}"/>
    <cellStyle name="요약 27 5 3" xfId="17855" xr:uid="{00000000-0005-0000-0000-00009A660000}"/>
    <cellStyle name="요약 27 6" xfId="17856" xr:uid="{00000000-0005-0000-0000-00009B660000}"/>
    <cellStyle name="요약 27 6 2" xfId="17857" xr:uid="{00000000-0005-0000-0000-00009C660000}"/>
    <cellStyle name="요약 27 6 3" xfId="17858" xr:uid="{00000000-0005-0000-0000-00009D660000}"/>
    <cellStyle name="요약 27 7" xfId="17859" xr:uid="{00000000-0005-0000-0000-00009E660000}"/>
    <cellStyle name="요약 27 7 2" xfId="17860" xr:uid="{00000000-0005-0000-0000-00009F660000}"/>
    <cellStyle name="요약 27 7 3" xfId="17861" xr:uid="{00000000-0005-0000-0000-0000A0660000}"/>
    <cellStyle name="요약 27 8" xfId="17862" xr:uid="{00000000-0005-0000-0000-0000A1660000}"/>
    <cellStyle name="요약 27 8 2" xfId="17863" xr:uid="{00000000-0005-0000-0000-0000A2660000}"/>
    <cellStyle name="요약 27 8 3" xfId="17864" xr:uid="{00000000-0005-0000-0000-0000A3660000}"/>
    <cellStyle name="요약 27 9" xfId="17865" xr:uid="{00000000-0005-0000-0000-0000A4660000}"/>
    <cellStyle name="요약 27 9 2" xfId="17866" xr:uid="{00000000-0005-0000-0000-0000A5660000}"/>
    <cellStyle name="요약 27 9 3" xfId="17867" xr:uid="{00000000-0005-0000-0000-0000A6660000}"/>
    <cellStyle name="요약 28" xfId="17868" xr:uid="{00000000-0005-0000-0000-0000A7660000}"/>
    <cellStyle name="요약 28 10" xfId="17869" xr:uid="{00000000-0005-0000-0000-0000A8660000}"/>
    <cellStyle name="요약 28 10 2" xfId="17870" xr:uid="{00000000-0005-0000-0000-0000A9660000}"/>
    <cellStyle name="요약 28 10 3" xfId="17871" xr:uid="{00000000-0005-0000-0000-0000AA660000}"/>
    <cellStyle name="요약 28 11" xfId="17872" xr:uid="{00000000-0005-0000-0000-0000AB660000}"/>
    <cellStyle name="요약 28 11 2" xfId="17873" xr:uid="{00000000-0005-0000-0000-0000AC660000}"/>
    <cellStyle name="요약 28 11 3" xfId="17874" xr:uid="{00000000-0005-0000-0000-0000AD660000}"/>
    <cellStyle name="요약 28 12" xfId="17875" xr:uid="{00000000-0005-0000-0000-0000AE660000}"/>
    <cellStyle name="요약 28 12 2" xfId="17876" xr:uid="{00000000-0005-0000-0000-0000AF660000}"/>
    <cellStyle name="요약 28 12 3" xfId="17877" xr:uid="{00000000-0005-0000-0000-0000B0660000}"/>
    <cellStyle name="요약 28 13" xfId="17878" xr:uid="{00000000-0005-0000-0000-0000B1660000}"/>
    <cellStyle name="요약 28 13 2" xfId="17879" xr:uid="{00000000-0005-0000-0000-0000B2660000}"/>
    <cellStyle name="요약 28 13 3" xfId="17880" xr:uid="{00000000-0005-0000-0000-0000B3660000}"/>
    <cellStyle name="요약 28 14" xfId="17881" xr:uid="{00000000-0005-0000-0000-0000B4660000}"/>
    <cellStyle name="요약 28 14 2" xfId="17882" xr:uid="{00000000-0005-0000-0000-0000B5660000}"/>
    <cellStyle name="요약 28 14 3" xfId="17883" xr:uid="{00000000-0005-0000-0000-0000B6660000}"/>
    <cellStyle name="요약 28 15" xfId="17884" xr:uid="{00000000-0005-0000-0000-0000B7660000}"/>
    <cellStyle name="요약 28 15 2" xfId="17885" xr:uid="{00000000-0005-0000-0000-0000B8660000}"/>
    <cellStyle name="요약 28 15 3" xfId="17886" xr:uid="{00000000-0005-0000-0000-0000B9660000}"/>
    <cellStyle name="요약 28 16" xfId="17887" xr:uid="{00000000-0005-0000-0000-0000BA660000}"/>
    <cellStyle name="요약 28 16 2" xfId="17888" xr:uid="{00000000-0005-0000-0000-0000BB660000}"/>
    <cellStyle name="요약 28 16 3" xfId="17889" xr:uid="{00000000-0005-0000-0000-0000BC660000}"/>
    <cellStyle name="요약 28 17" xfId="17890" xr:uid="{00000000-0005-0000-0000-0000BD660000}"/>
    <cellStyle name="요약 28 17 2" xfId="17891" xr:uid="{00000000-0005-0000-0000-0000BE660000}"/>
    <cellStyle name="요약 28 17 3" xfId="17892" xr:uid="{00000000-0005-0000-0000-0000BF660000}"/>
    <cellStyle name="요약 28 2" xfId="17893" xr:uid="{00000000-0005-0000-0000-0000C0660000}"/>
    <cellStyle name="요약 28 2 2" xfId="17894" xr:uid="{00000000-0005-0000-0000-0000C1660000}"/>
    <cellStyle name="요약 28 2 3" xfId="17895" xr:uid="{00000000-0005-0000-0000-0000C2660000}"/>
    <cellStyle name="요약 28 3" xfId="17896" xr:uid="{00000000-0005-0000-0000-0000C3660000}"/>
    <cellStyle name="요약 28 3 2" xfId="17897" xr:uid="{00000000-0005-0000-0000-0000C4660000}"/>
    <cellStyle name="요약 28 3 3" xfId="17898" xr:uid="{00000000-0005-0000-0000-0000C5660000}"/>
    <cellStyle name="요약 28 4" xfId="17899" xr:uid="{00000000-0005-0000-0000-0000C6660000}"/>
    <cellStyle name="요약 28 4 2" xfId="17900" xr:uid="{00000000-0005-0000-0000-0000C7660000}"/>
    <cellStyle name="요약 28 4 3" xfId="17901" xr:uid="{00000000-0005-0000-0000-0000C8660000}"/>
    <cellStyle name="요약 28 5" xfId="17902" xr:uid="{00000000-0005-0000-0000-0000C9660000}"/>
    <cellStyle name="요약 28 5 2" xfId="17903" xr:uid="{00000000-0005-0000-0000-0000CA660000}"/>
    <cellStyle name="요약 28 5 3" xfId="17904" xr:uid="{00000000-0005-0000-0000-0000CB660000}"/>
    <cellStyle name="요약 28 6" xfId="17905" xr:uid="{00000000-0005-0000-0000-0000CC660000}"/>
    <cellStyle name="요약 28 6 2" xfId="17906" xr:uid="{00000000-0005-0000-0000-0000CD660000}"/>
    <cellStyle name="요약 28 6 3" xfId="17907" xr:uid="{00000000-0005-0000-0000-0000CE660000}"/>
    <cellStyle name="요약 28 7" xfId="17908" xr:uid="{00000000-0005-0000-0000-0000CF660000}"/>
    <cellStyle name="요약 28 7 2" xfId="17909" xr:uid="{00000000-0005-0000-0000-0000D0660000}"/>
    <cellStyle name="요약 28 7 3" xfId="17910" xr:uid="{00000000-0005-0000-0000-0000D1660000}"/>
    <cellStyle name="요약 28 8" xfId="17911" xr:uid="{00000000-0005-0000-0000-0000D2660000}"/>
    <cellStyle name="요약 28 8 2" xfId="17912" xr:uid="{00000000-0005-0000-0000-0000D3660000}"/>
    <cellStyle name="요약 28 8 3" xfId="17913" xr:uid="{00000000-0005-0000-0000-0000D4660000}"/>
    <cellStyle name="요약 28 9" xfId="17914" xr:uid="{00000000-0005-0000-0000-0000D5660000}"/>
    <cellStyle name="요약 28 9 2" xfId="17915" xr:uid="{00000000-0005-0000-0000-0000D6660000}"/>
    <cellStyle name="요약 28 9 3" xfId="17916" xr:uid="{00000000-0005-0000-0000-0000D7660000}"/>
    <cellStyle name="요약 29" xfId="17917" xr:uid="{00000000-0005-0000-0000-0000D8660000}"/>
    <cellStyle name="요약 29 10" xfId="17918" xr:uid="{00000000-0005-0000-0000-0000D9660000}"/>
    <cellStyle name="요약 29 10 2" xfId="17919" xr:uid="{00000000-0005-0000-0000-0000DA660000}"/>
    <cellStyle name="요약 29 10 3" xfId="17920" xr:uid="{00000000-0005-0000-0000-0000DB660000}"/>
    <cellStyle name="요약 29 11" xfId="17921" xr:uid="{00000000-0005-0000-0000-0000DC660000}"/>
    <cellStyle name="요약 29 11 2" xfId="17922" xr:uid="{00000000-0005-0000-0000-0000DD660000}"/>
    <cellStyle name="요약 29 11 3" xfId="17923" xr:uid="{00000000-0005-0000-0000-0000DE660000}"/>
    <cellStyle name="요약 29 12" xfId="17924" xr:uid="{00000000-0005-0000-0000-0000DF660000}"/>
    <cellStyle name="요약 29 12 2" xfId="17925" xr:uid="{00000000-0005-0000-0000-0000E0660000}"/>
    <cellStyle name="요약 29 12 3" xfId="17926" xr:uid="{00000000-0005-0000-0000-0000E1660000}"/>
    <cellStyle name="요약 29 13" xfId="17927" xr:uid="{00000000-0005-0000-0000-0000E2660000}"/>
    <cellStyle name="요약 29 13 2" xfId="17928" xr:uid="{00000000-0005-0000-0000-0000E3660000}"/>
    <cellStyle name="요약 29 13 3" xfId="17929" xr:uid="{00000000-0005-0000-0000-0000E4660000}"/>
    <cellStyle name="요약 29 14" xfId="17930" xr:uid="{00000000-0005-0000-0000-0000E5660000}"/>
    <cellStyle name="요약 29 14 2" xfId="17931" xr:uid="{00000000-0005-0000-0000-0000E6660000}"/>
    <cellStyle name="요약 29 14 3" xfId="17932" xr:uid="{00000000-0005-0000-0000-0000E7660000}"/>
    <cellStyle name="요약 29 15" xfId="17933" xr:uid="{00000000-0005-0000-0000-0000E8660000}"/>
    <cellStyle name="요약 29 15 2" xfId="17934" xr:uid="{00000000-0005-0000-0000-0000E9660000}"/>
    <cellStyle name="요약 29 15 3" xfId="17935" xr:uid="{00000000-0005-0000-0000-0000EA660000}"/>
    <cellStyle name="요약 29 16" xfId="17936" xr:uid="{00000000-0005-0000-0000-0000EB660000}"/>
    <cellStyle name="요약 29 16 2" xfId="17937" xr:uid="{00000000-0005-0000-0000-0000EC660000}"/>
    <cellStyle name="요약 29 16 3" xfId="17938" xr:uid="{00000000-0005-0000-0000-0000ED660000}"/>
    <cellStyle name="요약 29 17" xfId="17939" xr:uid="{00000000-0005-0000-0000-0000EE660000}"/>
    <cellStyle name="요약 29 17 2" xfId="17940" xr:uid="{00000000-0005-0000-0000-0000EF660000}"/>
    <cellStyle name="요약 29 17 3" xfId="17941" xr:uid="{00000000-0005-0000-0000-0000F0660000}"/>
    <cellStyle name="요약 29 2" xfId="17942" xr:uid="{00000000-0005-0000-0000-0000F1660000}"/>
    <cellStyle name="요약 29 2 2" xfId="17943" xr:uid="{00000000-0005-0000-0000-0000F2660000}"/>
    <cellStyle name="요약 29 2 3" xfId="17944" xr:uid="{00000000-0005-0000-0000-0000F3660000}"/>
    <cellStyle name="요약 29 3" xfId="17945" xr:uid="{00000000-0005-0000-0000-0000F4660000}"/>
    <cellStyle name="요약 29 3 2" xfId="17946" xr:uid="{00000000-0005-0000-0000-0000F5660000}"/>
    <cellStyle name="요약 29 3 3" xfId="17947" xr:uid="{00000000-0005-0000-0000-0000F6660000}"/>
    <cellStyle name="요약 29 4" xfId="17948" xr:uid="{00000000-0005-0000-0000-0000F7660000}"/>
    <cellStyle name="요약 29 4 2" xfId="17949" xr:uid="{00000000-0005-0000-0000-0000F8660000}"/>
    <cellStyle name="요약 29 4 3" xfId="17950" xr:uid="{00000000-0005-0000-0000-0000F9660000}"/>
    <cellStyle name="요약 29 5" xfId="17951" xr:uid="{00000000-0005-0000-0000-0000FA660000}"/>
    <cellStyle name="요약 29 5 2" xfId="17952" xr:uid="{00000000-0005-0000-0000-0000FB660000}"/>
    <cellStyle name="요약 29 5 3" xfId="17953" xr:uid="{00000000-0005-0000-0000-0000FC660000}"/>
    <cellStyle name="요약 29 6" xfId="17954" xr:uid="{00000000-0005-0000-0000-0000FD660000}"/>
    <cellStyle name="요약 29 6 2" xfId="17955" xr:uid="{00000000-0005-0000-0000-0000FE660000}"/>
    <cellStyle name="요약 29 6 3" xfId="17956" xr:uid="{00000000-0005-0000-0000-0000FF660000}"/>
    <cellStyle name="요약 29 7" xfId="17957" xr:uid="{00000000-0005-0000-0000-000000670000}"/>
    <cellStyle name="요약 29 7 2" xfId="17958" xr:uid="{00000000-0005-0000-0000-000001670000}"/>
    <cellStyle name="요약 29 7 3" xfId="17959" xr:uid="{00000000-0005-0000-0000-000002670000}"/>
    <cellStyle name="요약 29 8" xfId="17960" xr:uid="{00000000-0005-0000-0000-000003670000}"/>
    <cellStyle name="요약 29 8 2" xfId="17961" xr:uid="{00000000-0005-0000-0000-000004670000}"/>
    <cellStyle name="요약 29 8 3" xfId="17962" xr:uid="{00000000-0005-0000-0000-000005670000}"/>
    <cellStyle name="요약 29 9" xfId="17963" xr:uid="{00000000-0005-0000-0000-000006670000}"/>
    <cellStyle name="요약 29 9 2" xfId="17964" xr:uid="{00000000-0005-0000-0000-000007670000}"/>
    <cellStyle name="요약 29 9 3" xfId="17965" xr:uid="{00000000-0005-0000-0000-000008670000}"/>
    <cellStyle name="요약 3" xfId="7330" xr:uid="{00000000-0005-0000-0000-000009670000}"/>
    <cellStyle name="요약 3 10" xfId="17966" xr:uid="{00000000-0005-0000-0000-00000A670000}"/>
    <cellStyle name="요약 3 10 2" xfId="17967" xr:uid="{00000000-0005-0000-0000-00000B670000}"/>
    <cellStyle name="요약 3 10 3" xfId="17968" xr:uid="{00000000-0005-0000-0000-00000C670000}"/>
    <cellStyle name="요약 3 11" xfId="17969" xr:uid="{00000000-0005-0000-0000-00000D670000}"/>
    <cellStyle name="요약 3 11 2" xfId="17970" xr:uid="{00000000-0005-0000-0000-00000E670000}"/>
    <cellStyle name="요약 3 11 3" xfId="17971" xr:uid="{00000000-0005-0000-0000-00000F670000}"/>
    <cellStyle name="요약 3 12" xfId="17972" xr:uid="{00000000-0005-0000-0000-000010670000}"/>
    <cellStyle name="요약 3 12 2" xfId="17973" xr:uid="{00000000-0005-0000-0000-000011670000}"/>
    <cellStyle name="요약 3 12 3" xfId="17974" xr:uid="{00000000-0005-0000-0000-000012670000}"/>
    <cellStyle name="요약 3 13" xfId="17975" xr:uid="{00000000-0005-0000-0000-000013670000}"/>
    <cellStyle name="요약 3 13 2" xfId="17976" xr:uid="{00000000-0005-0000-0000-000014670000}"/>
    <cellStyle name="요약 3 13 3" xfId="17977" xr:uid="{00000000-0005-0000-0000-000015670000}"/>
    <cellStyle name="요약 3 14" xfId="17978" xr:uid="{00000000-0005-0000-0000-000016670000}"/>
    <cellStyle name="요약 3 14 2" xfId="17979" xr:uid="{00000000-0005-0000-0000-000017670000}"/>
    <cellStyle name="요약 3 14 3" xfId="17980" xr:uid="{00000000-0005-0000-0000-000018670000}"/>
    <cellStyle name="요약 3 15" xfId="17981" xr:uid="{00000000-0005-0000-0000-000019670000}"/>
    <cellStyle name="요약 3 15 2" xfId="17982" xr:uid="{00000000-0005-0000-0000-00001A670000}"/>
    <cellStyle name="요약 3 15 3" xfId="17983" xr:uid="{00000000-0005-0000-0000-00001B670000}"/>
    <cellStyle name="요약 3 16" xfId="17984" xr:uid="{00000000-0005-0000-0000-00001C670000}"/>
    <cellStyle name="요약 3 16 2" xfId="17985" xr:uid="{00000000-0005-0000-0000-00001D670000}"/>
    <cellStyle name="요약 3 16 3" xfId="17986" xr:uid="{00000000-0005-0000-0000-00001E670000}"/>
    <cellStyle name="요약 3 17" xfId="17987" xr:uid="{00000000-0005-0000-0000-00001F670000}"/>
    <cellStyle name="요약 3 17 2" xfId="17988" xr:uid="{00000000-0005-0000-0000-000020670000}"/>
    <cellStyle name="요약 3 17 3" xfId="17989" xr:uid="{00000000-0005-0000-0000-000021670000}"/>
    <cellStyle name="요약 3 18" xfId="17990" xr:uid="{00000000-0005-0000-0000-000022670000}"/>
    <cellStyle name="요약 3 2" xfId="7331" xr:uid="{00000000-0005-0000-0000-000023670000}"/>
    <cellStyle name="요약 3 2 2" xfId="17991" xr:uid="{00000000-0005-0000-0000-000024670000}"/>
    <cellStyle name="요약 3 2 3" xfId="17992" xr:uid="{00000000-0005-0000-0000-000025670000}"/>
    <cellStyle name="요약 3 3" xfId="17993" xr:uid="{00000000-0005-0000-0000-000026670000}"/>
    <cellStyle name="요약 3 3 2" xfId="17994" xr:uid="{00000000-0005-0000-0000-000027670000}"/>
    <cellStyle name="요약 3 3 3" xfId="17995" xr:uid="{00000000-0005-0000-0000-000028670000}"/>
    <cellStyle name="요약 3 4" xfId="17996" xr:uid="{00000000-0005-0000-0000-000029670000}"/>
    <cellStyle name="요약 3 4 2" xfId="17997" xr:uid="{00000000-0005-0000-0000-00002A670000}"/>
    <cellStyle name="요약 3 4 3" xfId="17998" xr:uid="{00000000-0005-0000-0000-00002B670000}"/>
    <cellStyle name="요약 3 5" xfId="17999" xr:uid="{00000000-0005-0000-0000-00002C670000}"/>
    <cellStyle name="요약 3 5 2" xfId="18000" xr:uid="{00000000-0005-0000-0000-00002D670000}"/>
    <cellStyle name="요약 3 5 3" xfId="18001" xr:uid="{00000000-0005-0000-0000-00002E670000}"/>
    <cellStyle name="요약 3 6" xfId="18002" xr:uid="{00000000-0005-0000-0000-00002F670000}"/>
    <cellStyle name="요약 3 6 2" xfId="18003" xr:uid="{00000000-0005-0000-0000-000030670000}"/>
    <cellStyle name="요약 3 6 3" xfId="18004" xr:uid="{00000000-0005-0000-0000-000031670000}"/>
    <cellStyle name="요약 3 7" xfId="18005" xr:uid="{00000000-0005-0000-0000-000032670000}"/>
    <cellStyle name="요약 3 7 2" xfId="18006" xr:uid="{00000000-0005-0000-0000-000033670000}"/>
    <cellStyle name="요약 3 7 3" xfId="18007" xr:uid="{00000000-0005-0000-0000-000034670000}"/>
    <cellStyle name="요약 3 8" xfId="18008" xr:uid="{00000000-0005-0000-0000-000035670000}"/>
    <cellStyle name="요약 3 8 2" xfId="18009" xr:uid="{00000000-0005-0000-0000-000036670000}"/>
    <cellStyle name="요약 3 8 3" xfId="18010" xr:uid="{00000000-0005-0000-0000-000037670000}"/>
    <cellStyle name="요약 3 9" xfId="18011" xr:uid="{00000000-0005-0000-0000-000038670000}"/>
    <cellStyle name="요약 3 9 2" xfId="18012" xr:uid="{00000000-0005-0000-0000-000039670000}"/>
    <cellStyle name="요약 3 9 3" xfId="18013" xr:uid="{00000000-0005-0000-0000-00003A670000}"/>
    <cellStyle name="요약 30" xfId="18014" xr:uid="{00000000-0005-0000-0000-00003B670000}"/>
    <cellStyle name="요약 30 10" xfId="18015" xr:uid="{00000000-0005-0000-0000-00003C670000}"/>
    <cellStyle name="요약 30 10 2" xfId="18016" xr:uid="{00000000-0005-0000-0000-00003D670000}"/>
    <cellStyle name="요약 30 10 3" xfId="18017" xr:uid="{00000000-0005-0000-0000-00003E670000}"/>
    <cellStyle name="요약 30 11" xfId="18018" xr:uid="{00000000-0005-0000-0000-00003F670000}"/>
    <cellStyle name="요약 30 11 2" xfId="18019" xr:uid="{00000000-0005-0000-0000-000040670000}"/>
    <cellStyle name="요약 30 11 3" xfId="18020" xr:uid="{00000000-0005-0000-0000-000041670000}"/>
    <cellStyle name="요약 30 12" xfId="18021" xr:uid="{00000000-0005-0000-0000-000042670000}"/>
    <cellStyle name="요약 30 12 2" xfId="18022" xr:uid="{00000000-0005-0000-0000-000043670000}"/>
    <cellStyle name="요약 30 12 3" xfId="18023" xr:uid="{00000000-0005-0000-0000-000044670000}"/>
    <cellStyle name="요약 30 13" xfId="18024" xr:uid="{00000000-0005-0000-0000-000045670000}"/>
    <cellStyle name="요약 30 13 2" xfId="18025" xr:uid="{00000000-0005-0000-0000-000046670000}"/>
    <cellStyle name="요약 30 13 3" xfId="18026" xr:uid="{00000000-0005-0000-0000-000047670000}"/>
    <cellStyle name="요약 30 14" xfId="18027" xr:uid="{00000000-0005-0000-0000-000048670000}"/>
    <cellStyle name="요약 30 14 2" xfId="18028" xr:uid="{00000000-0005-0000-0000-000049670000}"/>
    <cellStyle name="요약 30 14 3" xfId="18029" xr:uid="{00000000-0005-0000-0000-00004A670000}"/>
    <cellStyle name="요약 30 15" xfId="18030" xr:uid="{00000000-0005-0000-0000-00004B670000}"/>
    <cellStyle name="요약 30 15 2" xfId="18031" xr:uid="{00000000-0005-0000-0000-00004C670000}"/>
    <cellStyle name="요약 30 15 3" xfId="18032" xr:uid="{00000000-0005-0000-0000-00004D670000}"/>
    <cellStyle name="요약 30 16" xfId="18033" xr:uid="{00000000-0005-0000-0000-00004E670000}"/>
    <cellStyle name="요약 30 16 2" xfId="18034" xr:uid="{00000000-0005-0000-0000-00004F670000}"/>
    <cellStyle name="요약 30 16 3" xfId="18035" xr:uid="{00000000-0005-0000-0000-000050670000}"/>
    <cellStyle name="요약 30 17" xfId="18036" xr:uid="{00000000-0005-0000-0000-000051670000}"/>
    <cellStyle name="요약 30 17 2" xfId="18037" xr:uid="{00000000-0005-0000-0000-000052670000}"/>
    <cellStyle name="요약 30 17 3" xfId="18038" xr:uid="{00000000-0005-0000-0000-000053670000}"/>
    <cellStyle name="요약 30 2" xfId="18039" xr:uid="{00000000-0005-0000-0000-000054670000}"/>
    <cellStyle name="요약 30 2 2" xfId="18040" xr:uid="{00000000-0005-0000-0000-000055670000}"/>
    <cellStyle name="요약 30 2 3" xfId="18041" xr:uid="{00000000-0005-0000-0000-000056670000}"/>
    <cellStyle name="요약 30 3" xfId="18042" xr:uid="{00000000-0005-0000-0000-000057670000}"/>
    <cellStyle name="요약 30 3 2" xfId="18043" xr:uid="{00000000-0005-0000-0000-000058670000}"/>
    <cellStyle name="요약 30 3 3" xfId="18044" xr:uid="{00000000-0005-0000-0000-000059670000}"/>
    <cellStyle name="요약 30 4" xfId="18045" xr:uid="{00000000-0005-0000-0000-00005A670000}"/>
    <cellStyle name="요약 30 4 2" xfId="18046" xr:uid="{00000000-0005-0000-0000-00005B670000}"/>
    <cellStyle name="요약 30 4 3" xfId="18047" xr:uid="{00000000-0005-0000-0000-00005C670000}"/>
    <cellStyle name="요약 30 5" xfId="18048" xr:uid="{00000000-0005-0000-0000-00005D670000}"/>
    <cellStyle name="요약 30 5 2" xfId="18049" xr:uid="{00000000-0005-0000-0000-00005E670000}"/>
    <cellStyle name="요약 30 5 3" xfId="18050" xr:uid="{00000000-0005-0000-0000-00005F670000}"/>
    <cellStyle name="요약 30 6" xfId="18051" xr:uid="{00000000-0005-0000-0000-000060670000}"/>
    <cellStyle name="요약 30 6 2" xfId="18052" xr:uid="{00000000-0005-0000-0000-000061670000}"/>
    <cellStyle name="요약 30 6 3" xfId="18053" xr:uid="{00000000-0005-0000-0000-000062670000}"/>
    <cellStyle name="요약 30 7" xfId="18054" xr:uid="{00000000-0005-0000-0000-000063670000}"/>
    <cellStyle name="요약 30 7 2" xfId="18055" xr:uid="{00000000-0005-0000-0000-000064670000}"/>
    <cellStyle name="요약 30 7 3" xfId="18056" xr:uid="{00000000-0005-0000-0000-000065670000}"/>
    <cellStyle name="요약 30 8" xfId="18057" xr:uid="{00000000-0005-0000-0000-000066670000}"/>
    <cellStyle name="요약 30 8 2" xfId="18058" xr:uid="{00000000-0005-0000-0000-000067670000}"/>
    <cellStyle name="요약 30 8 3" xfId="18059" xr:uid="{00000000-0005-0000-0000-000068670000}"/>
    <cellStyle name="요약 30 9" xfId="18060" xr:uid="{00000000-0005-0000-0000-000069670000}"/>
    <cellStyle name="요약 30 9 2" xfId="18061" xr:uid="{00000000-0005-0000-0000-00006A670000}"/>
    <cellStyle name="요약 30 9 3" xfId="18062" xr:uid="{00000000-0005-0000-0000-00006B670000}"/>
    <cellStyle name="요약 31" xfId="18063" xr:uid="{00000000-0005-0000-0000-00006C670000}"/>
    <cellStyle name="요약 31 10" xfId="18064" xr:uid="{00000000-0005-0000-0000-00006D670000}"/>
    <cellStyle name="요약 31 10 2" xfId="18065" xr:uid="{00000000-0005-0000-0000-00006E670000}"/>
    <cellStyle name="요약 31 10 3" xfId="18066" xr:uid="{00000000-0005-0000-0000-00006F670000}"/>
    <cellStyle name="요약 31 11" xfId="18067" xr:uid="{00000000-0005-0000-0000-000070670000}"/>
    <cellStyle name="요약 31 11 2" xfId="18068" xr:uid="{00000000-0005-0000-0000-000071670000}"/>
    <cellStyle name="요약 31 11 3" xfId="18069" xr:uid="{00000000-0005-0000-0000-000072670000}"/>
    <cellStyle name="요약 31 12" xfId="18070" xr:uid="{00000000-0005-0000-0000-000073670000}"/>
    <cellStyle name="요약 31 12 2" xfId="18071" xr:uid="{00000000-0005-0000-0000-000074670000}"/>
    <cellStyle name="요약 31 12 3" xfId="18072" xr:uid="{00000000-0005-0000-0000-000075670000}"/>
    <cellStyle name="요약 31 13" xfId="18073" xr:uid="{00000000-0005-0000-0000-000076670000}"/>
    <cellStyle name="요약 31 13 2" xfId="18074" xr:uid="{00000000-0005-0000-0000-000077670000}"/>
    <cellStyle name="요약 31 13 3" xfId="18075" xr:uid="{00000000-0005-0000-0000-000078670000}"/>
    <cellStyle name="요약 31 14" xfId="18076" xr:uid="{00000000-0005-0000-0000-000079670000}"/>
    <cellStyle name="요약 31 14 2" xfId="18077" xr:uid="{00000000-0005-0000-0000-00007A670000}"/>
    <cellStyle name="요약 31 14 3" xfId="18078" xr:uid="{00000000-0005-0000-0000-00007B670000}"/>
    <cellStyle name="요약 31 15" xfId="18079" xr:uid="{00000000-0005-0000-0000-00007C670000}"/>
    <cellStyle name="요약 31 15 2" xfId="18080" xr:uid="{00000000-0005-0000-0000-00007D670000}"/>
    <cellStyle name="요약 31 15 3" xfId="18081" xr:uid="{00000000-0005-0000-0000-00007E670000}"/>
    <cellStyle name="요약 31 16" xfId="18082" xr:uid="{00000000-0005-0000-0000-00007F670000}"/>
    <cellStyle name="요약 31 16 2" xfId="18083" xr:uid="{00000000-0005-0000-0000-000080670000}"/>
    <cellStyle name="요약 31 16 3" xfId="18084" xr:uid="{00000000-0005-0000-0000-000081670000}"/>
    <cellStyle name="요약 31 17" xfId="18085" xr:uid="{00000000-0005-0000-0000-000082670000}"/>
    <cellStyle name="요약 31 17 2" xfId="18086" xr:uid="{00000000-0005-0000-0000-000083670000}"/>
    <cellStyle name="요약 31 17 3" xfId="18087" xr:uid="{00000000-0005-0000-0000-000084670000}"/>
    <cellStyle name="요약 31 2" xfId="18088" xr:uid="{00000000-0005-0000-0000-000085670000}"/>
    <cellStyle name="요약 31 2 2" xfId="18089" xr:uid="{00000000-0005-0000-0000-000086670000}"/>
    <cellStyle name="요약 31 2 3" xfId="18090" xr:uid="{00000000-0005-0000-0000-000087670000}"/>
    <cellStyle name="요약 31 3" xfId="18091" xr:uid="{00000000-0005-0000-0000-000088670000}"/>
    <cellStyle name="요약 31 3 2" xfId="18092" xr:uid="{00000000-0005-0000-0000-000089670000}"/>
    <cellStyle name="요약 31 3 3" xfId="18093" xr:uid="{00000000-0005-0000-0000-00008A670000}"/>
    <cellStyle name="요약 31 4" xfId="18094" xr:uid="{00000000-0005-0000-0000-00008B670000}"/>
    <cellStyle name="요약 31 4 2" xfId="18095" xr:uid="{00000000-0005-0000-0000-00008C670000}"/>
    <cellStyle name="요약 31 4 3" xfId="18096" xr:uid="{00000000-0005-0000-0000-00008D670000}"/>
    <cellStyle name="요약 31 5" xfId="18097" xr:uid="{00000000-0005-0000-0000-00008E670000}"/>
    <cellStyle name="요약 31 5 2" xfId="18098" xr:uid="{00000000-0005-0000-0000-00008F670000}"/>
    <cellStyle name="요약 31 5 3" xfId="18099" xr:uid="{00000000-0005-0000-0000-000090670000}"/>
    <cellStyle name="요약 31 6" xfId="18100" xr:uid="{00000000-0005-0000-0000-000091670000}"/>
    <cellStyle name="요약 31 6 2" xfId="18101" xr:uid="{00000000-0005-0000-0000-000092670000}"/>
    <cellStyle name="요약 31 6 3" xfId="18102" xr:uid="{00000000-0005-0000-0000-000093670000}"/>
    <cellStyle name="요약 31 7" xfId="18103" xr:uid="{00000000-0005-0000-0000-000094670000}"/>
    <cellStyle name="요약 31 7 2" xfId="18104" xr:uid="{00000000-0005-0000-0000-000095670000}"/>
    <cellStyle name="요약 31 7 3" xfId="18105" xr:uid="{00000000-0005-0000-0000-000096670000}"/>
    <cellStyle name="요약 31 8" xfId="18106" xr:uid="{00000000-0005-0000-0000-000097670000}"/>
    <cellStyle name="요약 31 8 2" xfId="18107" xr:uid="{00000000-0005-0000-0000-000098670000}"/>
    <cellStyle name="요약 31 8 3" xfId="18108" xr:uid="{00000000-0005-0000-0000-000099670000}"/>
    <cellStyle name="요약 31 9" xfId="18109" xr:uid="{00000000-0005-0000-0000-00009A670000}"/>
    <cellStyle name="요약 31 9 2" xfId="18110" xr:uid="{00000000-0005-0000-0000-00009B670000}"/>
    <cellStyle name="요약 31 9 3" xfId="18111" xr:uid="{00000000-0005-0000-0000-00009C670000}"/>
    <cellStyle name="요약 32" xfId="18112" xr:uid="{00000000-0005-0000-0000-00009D670000}"/>
    <cellStyle name="요약 32 10" xfId="18113" xr:uid="{00000000-0005-0000-0000-00009E670000}"/>
    <cellStyle name="요약 32 10 2" xfId="18114" xr:uid="{00000000-0005-0000-0000-00009F670000}"/>
    <cellStyle name="요약 32 10 3" xfId="18115" xr:uid="{00000000-0005-0000-0000-0000A0670000}"/>
    <cellStyle name="요약 32 11" xfId="18116" xr:uid="{00000000-0005-0000-0000-0000A1670000}"/>
    <cellStyle name="요약 32 11 2" xfId="18117" xr:uid="{00000000-0005-0000-0000-0000A2670000}"/>
    <cellStyle name="요약 32 11 3" xfId="18118" xr:uid="{00000000-0005-0000-0000-0000A3670000}"/>
    <cellStyle name="요약 32 12" xfId="18119" xr:uid="{00000000-0005-0000-0000-0000A4670000}"/>
    <cellStyle name="요약 32 12 2" xfId="18120" xr:uid="{00000000-0005-0000-0000-0000A5670000}"/>
    <cellStyle name="요약 32 12 3" xfId="18121" xr:uid="{00000000-0005-0000-0000-0000A6670000}"/>
    <cellStyle name="요약 32 13" xfId="18122" xr:uid="{00000000-0005-0000-0000-0000A7670000}"/>
    <cellStyle name="요약 32 13 2" xfId="18123" xr:uid="{00000000-0005-0000-0000-0000A8670000}"/>
    <cellStyle name="요약 32 13 3" xfId="18124" xr:uid="{00000000-0005-0000-0000-0000A9670000}"/>
    <cellStyle name="요약 32 14" xfId="18125" xr:uid="{00000000-0005-0000-0000-0000AA670000}"/>
    <cellStyle name="요약 32 14 2" xfId="18126" xr:uid="{00000000-0005-0000-0000-0000AB670000}"/>
    <cellStyle name="요약 32 14 3" xfId="18127" xr:uid="{00000000-0005-0000-0000-0000AC670000}"/>
    <cellStyle name="요약 32 15" xfId="18128" xr:uid="{00000000-0005-0000-0000-0000AD670000}"/>
    <cellStyle name="요약 32 15 2" xfId="18129" xr:uid="{00000000-0005-0000-0000-0000AE670000}"/>
    <cellStyle name="요약 32 15 3" xfId="18130" xr:uid="{00000000-0005-0000-0000-0000AF670000}"/>
    <cellStyle name="요약 32 16" xfId="18131" xr:uid="{00000000-0005-0000-0000-0000B0670000}"/>
    <cellStyle name="요약 32 16 2" xfId="18132" xr:uid="{00000000-0005-0000-0000-0000B1670000}"/>
    <cellStyle name="요약 32 16 3" xfId="18133" xr:uid="{00000000-0005-0000-0000-0000B2670000}"/>
    <cellStyle name="요약 32 17" xfId="18134" xr:uid="{00000000-0005-0000-0000-0000B3670000}"/>
    <cellStyle name="요약 32 17 2" xfId="18135" xr:uid="{00000000-0005-0000-0000-0000B4670000}"/>
    <cellStyle name="요약 32 17 3" xfId="18136" xr:uid="{00000000-0005-0000-0000-0000B5670000}"/>
    <cellStyle name="요약 32 2" xfId="18137" xr:uid="{00000000-0005-0000-0000-0000B6670000}"/>
    <cellStyle name="요약 32 2 2" xfId="18138" xr:uid="{00000000-0005-0000-0000-0000B7670000}"/>
    <cellStyle name="요약 32 2 3" xfId="18139" xr:uid="{00000000-0005-0000-0000-0000B8670000}"/>
    <cellStyle name="요약 32 3" xfId="18140" xr:uid="{00000000-0005-0000-0000-0000B9670000}"/>
    <cellStyle name="요약 32 3 2" xfId="18141" xr:uid="{00000000-0005-0000-0000-0000BA670000}"/>
    <cellStyle name="요약 32 3 3" xfId="18142" xr:uid="{00000000-0005-0000-0000-0000BB670000}"/>
    <cellStyle name="요약 32 4" xfId="18143" xr:uid="{00000000-0005-0000-0000-0000BC670000}"/>
    <cellStyle name="요약 32 4 2" xfId="18144" xr:uid="{00000000-0005-0000-0000-0000BD670000}"/>
    <cellStyle name="요약 32 4 3" xfId="18145" xr:uid="{00000000-0005-0000-0000-0000BE670000}"/>
    <cellStyle name="요약 32 5" xfId="18146" xr:uid="{00000000-0005-0000-0000-0000BF670000}"/>
    <cellStyle name="요약 32 5 2" xfId="18147" xr:uid="{00000000-0005-0000-0000-0000C0670000}"/>
    <cellStyle name="요약 32 5 3" xfId="18148" xr:uid="{00000000-0005-0000-0000-0000C1670000}"/>
    <cellStyle name="요약 32 6" xfId="18149" xr:uid="{00000000-0005-0000-0000-0000C2670000}"/>
    <cellStyle name="요약 32 6 2" xfId="18150" xr:uid="{00000000-0005-0000-0000-0000C3670000}"/>
    <cellStyle name="요약 32 6 3" xfId="18151" xr:uid="{00000000-0005-0000-0000-0000C4670000}"/>
    <cellStyle name="요약 32 7" xfId="18152" xr:uid="{00000000-0005-0000-0000-0000C5670000}"/>
    <cellStyle name="요약 32 7 2" xfId="18153" xr:uid="{00000000-0005-0000-0000-0000C6670000}"/>
    <cellStyle name="요약 32 7 3" xfId="18154" xr:uid="{00000000-0005-0000-0000-0000C7670000}"/>
    <cellStyle name="요약 32 8" xfId="18155" xr:uid="{00000000-0005-0000-0000-0000C8670000}"/>
    <cellStyle name="요약 32 8 2" xfId="18156" xr:uid="{00000000-0005-0000-0000-0000C9670000}"/>
    <cellStyle name="요약 32 8 3" xfId="18157" xr:uid="{00000000-0005-0000-0000-0000CA670000}"/>
    <cellStyle name="요약 32 9" xfId="18158" xr:uid="{00000000-0005-0000-0000-0000CB670000}"/>
    <cellStyle name="요약 32 9 2" xfId="18159" xr:uid="{00000000-0005-0000-0000-0000CC670000}"/>
    <cellStyle name="요약 32 9 3" xfId="18160" xr:uid="{00000000-0005-0000-0000-0000CD670000}"/>
    <cellStyle name="요약 33" xfId="18161" xr:uid="{00000000-0005-0000-0000-0000CE670000}"/>
    <cellStyle name="요약 33 10" xfId="18162" xr:uid="{00000000-0005-0000-0000-0000CF670000}"/>
    <cellStyle name="요약 33 10 2" xfId="18163" xr:uid="{00000000-0005-0000-0000-0000D0670000}"/>
    <cellStyle name="요약 33 10 3" xfId="18164" xr:uid="{00000000-0005-0000-0000-0000D1670000}"/>
    <cellStyle name="요약 33 11" xfId="18165" xr:uid="{00000000-0005-0000-0000-0000D2670000}"/>
    <cellStyle name="요약 33 11 2" xfId="18166" xr:uid="{00000000-0005-0000-0000-0000D3670000}"/>
    <cellStyle name="요약 33 11 3" xfId="18167" xr:uid="{00000000-0005-0000-0000-0000D4670000}"/>
    <cellStyle name="요약 33 12" xfId="18168" xr:uid="{00000000-0005-0000-0000-0000D5670000}"/>
    <cellStyle name="요약 33 12 2" xfId="18169" xr:uid="{00000000-0005-0000-0000-0000D6670000}"/>
    <cellStyle name="요약 33 12 3" xfId="18170" xr:uid="{00000000-0005-0000-0000-0000D7670000}"/>
    <cellStyle name="요약 33 13" xfId="18171" xr:uid="{00000000-0005-0000-0000-0000D8670000}"/>
    <cellStyle name="요약 33 13 2" xfId="18172" xr:uid="{00000000-0005-0000-0000-0000D9670000}"/>
    <cellStyle name="요약 33 13 3" xfId="18173" xr:uid="{00000000-0005-0000-0000-0000DA670000}"/>
    <cellStyle name="요약 33 14" xfId="18174" xr:uid="{00000000-0005-0000-0000-0000DB670000}"/>
    <cellStyle name="요약 33 14 2" xfId="18175" xr:uid="{00000000-0005-0000-0000-0000DC670000}"/>
    <cellStyle name="요약 33 14 3" xfId="18176" xr:uid="{00000000-0005-0000-0000-0000DD670000}"/>
    <cellStyle name="요약 33 15" xfId="18177" xr:uid="{00000000-0005-0000-0000-0000DE670000}"/>
    <cellStyle name="요약 33 15 2" xfId="18178" xr:uid="{00000000-0005-0000-0000-0000DF670000}"/>
    <cellStyle name="요약 33 15 3" xfId="18179" xr:uid="{00000000-0005-0000-0000-0000E0670000}"/>
    <cellStyle name="요약 33 16" xfId="18180" xr:uid="{00000000-0005-0000-0000-0000E1670000}"/>
    <cellStyle name="요약 33 16 2" xfId="18181" xr:uid="{00000000-0005-0000-0000-0000E2670000}"/>
    <cellStyle name="요약 33 16 3" xfId="18182" xr:uid="{00000000-0005-0000-0000-0000E3670000}"/>
    <cellStyle name="요약 33 17" xfId="18183" xr:uid="{00000000-0005-0000-0000-0000E4670000}"/>
    <cellStyle name="요약 33 17 2" xfId="18184" xr:uid="{00000000-0005-0000-0000-0000E5670000}"/>
    <cellStyle name="요약 33 17 3" xfId="18185" xr:uid="{00000000-0005-0000-0000-0000E6670000}"/>
    <cellStyle name="요약 33 2" xfId="18186" xr:uid="{00000000-0005-0000-0000-0000E7670000}"/>
    <cellStyle name="요약 33 2 2" xfId="18187" xr:uid="{00000000-0005-0000-0000-0000E8670000}"/>
    <cellStyle name="요약 33 2 3" xfId="18188" xr:uid="{00000000-0005-0000-0000-0000E9670000}"/>
    <cellStyle name="요약 33 3" xfId="18189" xr:uid="{00000000-0005-0000-0000-0000EA670000}"/>
    <cellStyle name="요약 33 3 2" xfId="18190" xr:uid="{00000000-0005-0000-0000-0000EB670000}"/>
    <cellStyle name="요약 33 3 3" xfId="18191" xr:uid="{00000000-0005-0000-0000-0000EC670000}"/>
    <cellStyle name="요약 33 4" xfId="18192" xr:uid="{00000000-0005-0000-0000-0000ED670000}"/>
    <cellStyle name="요약 33 4 2" xfId="18193" xr:uid="{00000000-0005-0000-0000-0000EE670000}"/>
    <cellStyle name="요약 33 4 3" xfId="18194" xr:uid="{00000000-0005-0000-0000-0000EF670000}"/>
    <cellStyle name="요약 33 5" xfId="18195" xr:uid="{00000000-0005-0000-0000-0000F0670000}"/>
    <cellStyle name="요약 33 5 2" xfId="18196" xr:uid="{00000000-0005-0000-0000-0000F1670000}"/>
    <cellStyle name="요약 33 5 3" xfId="18197" xr:uid="{00000000-0005-0000-0000-0000F2670000}"/>
    <cellStyle name="요약 33 6" xfId="18198" xr:uid="{00000000-0005-0000-0000-0000F3670000}"/>
    <cellStyle name="요약 33 6 2" xfId="18199" xr:uid="{00000000-0005-0000-0000-0000F4670000}"/>
    <cellStyle name="요약 33 6 3" xfId="18200" xr:uid="{00000000-0005-0000-0000-0000F5670000}"/>
    <cellStyle name="요약 33 7" xfId="18201" xr:uid="{00000000-0005-0000-0000-0000F6670000}"/>
    <cellStyle name="요약 33 7 2" xfId="18202" xr:uid="{00000000-0005-0000-0000-0000F7670000}"/>
    <cellStyle name="요약 33 7 3" xfId="18203" xr:uid="{00000000-0005-0000-0000-0000F8670000}"/>
    <cellStyle name="요약 33 8" xfId="18204" xr:uid="{00000000-0005-0000-0000-0000F9670000}"/>
    <cellStyle name="요약 33 8 2" xfId="18205" xr:uid="{00000000-0005-0000-0000-0000FA670000}"/>
    <cellStyle name="요약 33 8 3" xfId="18206" xr:uid="{00000000-0005-0000-0000-0000FB670000}"/>
    <cellStyle name="요약 33 9" xfId="18207" xr:uid="{00000000-0005-0000-0000-0000FC670000}"/>
    <cellStyle name="요약 33 9 2" xfId="18208" xr:uid="{00000000-0005-0000-0000-0000FD670000}"/>
    <cellStyle name="요약 33 9 3" xfId="18209" xr:uid="{00000000-0005-0000-0000-0000FE670000}"/>
    <cellStyle name="요약 34" xfId="18210" xr:uid="{00000000-0005-0000-0000-0000FF670000}"/>
    <cellStyle name="요약 34 10" xfId="18211" xr:uid="{00000000-0005-0000-0000-000000680000}"/>
    <cellStyle name="요약 34 10 2" xfId="18212" xr:uid="{00000000-0005-0000-0000-000001680000}"/>
    <cellStyle name="요약 34 10 3" xfId="18213" xr:uid="{00000000-0005-0000-0000-000002680000}"/>
    <cellStyle name="요약 34 11" xfId="18214" xr:uid="{00000000-0005-0000-0000-000003680000}"/>
    <cellStyle name="요약 34 11 2" xfId="18215" xr:uid="{00000000-0005-0000-0000-000004680000}"/>
    <cellStyle name="요약 34 11 3" xfId="18216" xr:uid="{00000000-0005-0000-0000-000005680000}"/>
    <cellStyle name="요약 34 12" xfId="18217" xr:uid="{00000000-0005-0000-0000-000006680000}"/>
    <cellStyle name="요약 34 12 2" xfId="18218" xr:uid="{00000000-0005-0000-0000-000007680000}"/>
    <cellStyle name="요약 34 12 3" xfId="18219" xr:uid="{00000000-0005-0000-0000-000008680000}"/>
    <cellStyle name="요약 34 13" xfId="18220" xr:uid="{00000000-0005-0000-0000-000009680000}"/>
    <cellStyle name="요약 34 13 2" xfId="18221" xr:uid="{00000000-0005-0000-0000-00000A680000}"/>
    <cellStyle name="요약 34 13 3" xfId="18222" xr:uid="{00000000-0005-0000-0000-00000B680000}"/>
    <cellStyle name="요약 34 14" xfId="18223" xr:uid="{00000000-0005-0000-0000-00000C680000}"/>
    <cellStyle name="요약 34 14 2" xfId="18224" xr:uid="{00000000-0005-0000-0000-00000D680000}"/>
    <cellStyle name="요약 34 14 3" xfId="18225" xr:uid="{00000000-0005-0000-0000-00000E680000}"/>
    <cellStyle name="요약 34 15" xfId="18226" xr:uid="{00000000-0005-0000-0000-00000F680000}"/>
    <cellStyle name="요약 34 15 2" xfId="18227" xr:uid="{00000000-0005-0000-0000-000010680000}"/>
    <cellStyle name="요약 34 15 3" xfId="18228" xr:uid="{00000000-0005-0000-0000-000011680000}"/>
    <cellStyle name="요약 34 16" xfId="18229" xr:uid="{00000000-0005-0000-0000-000012680000}"/>
    <cellStyle name="요약 34 16 2" xfId="18230" xr:uid="{00000000-0005-0000-0000-000013680000}"/>
    <cellStyle name="요약 34 16 3" xfId="18231" xr:uid="{00000000-0005-0000-0000-000014680000}"/>
    <cellStyle name="요약 34 17" xfId="18232" xr:uid="{00000000-0005-0000-0000-000015680000}"/>
    <cellStyle name="요약 34 17 2" xfId="18233" xr:uid="{00000000-0005-0000-0000-000016680000}"/>
    <cellStyle name="요약 34 17 3" xfId="18234" xr:uid="{00000000-0005-0000-0000-000017680000}"/>
    <cellStyle name="요약 34 2" xfId="18235" xr:uid="{00000000-0005-0000-0000-000018680000}"/>
    <cellStyle name="요약 34 2 2" xfId="18236" xr:uid="{00000000-0005-0000-0000-000019680000}"/>
    <cellStyle name="요약 34 2 3" xfId="18237" xr:uid="{00000000-0005-0000-0000-00001A680000}"/>
    <cellStyle name="요약 34 3" xfId="18238" xr:uid="{00000000-0005-0000-0000-00001B680000}"/>
    <cellStyle name="요약 34 3 2" xfId="18239" xr:uid="{00000000-0005-0000-0000-00001C680000}"/>
    <cellStyle name="요약 34 3 3" xfId="18240" xr:uid="{00000000-0005-0000-0000-00001D680000}"/>
    <cellStyle name="요약 34 4" xfId="18241" xr:uid="{00000000-0005-0000-0000-00001E680000}"/>
    <cellStyle name="요약 34 4 2" xfId="18242" xr:uid="{00000000-0005-0000-0000-00001F680000}"/>
    <cellStyle name="요약 34 4 3" xfId="18243" xr:uid="{00000000-0005-0000-0000-000020680000}"/>
    <cellStyle name="요약 34 5" xfId="18244" xr:uid="{00000000-0005-0000-0000-000021680000}"/>
    <cellStyle name="요약 34 5 2" xfId="18245" xr:uid="{00000000-0005-0000-0000-000022680000}"/>
    <cellStyle name="요약 34 5 3" xfId="18246" xr:uid="{00000000-0005-0000-0000-000023680000}"/>
    <cellStyle name="요약 34 6" xfId="18247" xr:uid="{00000000-0005-0000-0000-000024680000}"/>
    <cellStyle name="요약 34 6 2" xfId="18248" xr:uid="{00000000-0005-0000-0000-000025680000}"/>
    <cellStyle name="요약 34 6 3" xfId="18249" xr:uid="{00000000-0005-0000-0000-000026680000}"/>
    <cellStyle name="요약 34 7" xfId="18250" xr:uid="{00000000-0005-0000-0000-000027680000}"/>
    <cellStyle name="요약 34 7 2" xfId="18251" xr:uid="{00000000-0005-0000-0000-000028680000}"/>
    <cellStyle name="요약 34 7 3" xfId="18252" xr:uid="{00000000-0005-0000-0000-000029680000}"/>
    <cellStyle name="요약 34 8" xfId="18253" xr:uid="{00000000-0005-0000-0000-00002A680000}"/>
    <cellStyle name="요약 34 8 2" xfId="18254" xr:uid="{00000000-0005-0000-0000-00002B680000}"/>
    <cellStyle name="요약 34 8 3" xfId="18255" xr:uid="{00000000-0005-0000-0000-00002C680000}"/>
    <cellStyle name="요약 34 9" xfId="18256" xr:uid="{00000000-0005-0000-0000-00002D680000}"/>
    <cellStyle name="요약 34 9 2" xfId="18257" xr:uid="{00000000-0005-0000-0000-00002E680000}"/>
    <cellStyle name="요약 34 9 3" xfId="18258" xr:uid="{00000000-0005-0000-0000-00002F680000}"/>
    <cellStyle name="요약 35" xfId="18259" xr:uid="{00000000-0005-0000-0000-000030680000}"/>
    <cellStyle name="요약 35 10" xfId="18260" xr:uid="{00000000-0005-0000-0000-000031680000}"/>
    <cellStyle name="요약 35 10 2" xfId="18261" xr:uid="{00000000-0005-0000-0000-000032680000}"/>
    <cellStyle name="요약 35 10 3" xfId="18262" xr:uid="{00000000-0005-0000-0000-000033680000}"/>
    <cellStyle name="요약 35 11" xfId="18263" xr:uid="{00000000-0005-0000-0000-000034680000}"/>
    <cellStyle name="요약 35 11 2" xfId="18264" xr:uid="{00000000-0005-0000-0000-000035680000}"/>
    <cellStyle name="요약 35 11 3" xfId="18265" xr:uid="{00000000-0005-0000-0000-000036680000}"/>
    <cellStyle name="요약 35 12" xfId="18266" xr:uid="{00000000-0005-0000-0000-000037680000}"/>
    <cellStyle name="요약 35 12 2" xfId="18267" xr:uid="{00000000-0005-0000-0000-000038680000}"/>
    <cellStyle name="요약 35 12 3" xfId="18268" xr:uid="{00000000-0005-0000-0000-000039680000}"/>
    <cellStyle name="요약 35 13" xfId="18269" xr:uid="{00000000-0005-0000-0000-00003A680000}"/>
    <cellStyle name="요약 35 13 2" xfId="18270" xr:uid="{00000000-0005-0000-0000-00003B680000}"/>
    <cellStyle name="요약 35 13 3" xfId="18271" xr:uid="{00000000-0005-0000-0000-00003C680000}"/>
    <cellStyle name="요약 35 14" xfId="18272" xr:uid="{00000000-0005-0000-0000-00003D680000}"/>
    <cellStyle name="요약 35 14 2" xfId="18273" xr:uid="{00000000-0005-0000-0000-00003E680000}"/>
    <cellStyle name="요약 35 14 3" xfId="18274" xr:uid="{00000000-0005-0000-0000-00003F680000}"/>
    <cellStyle name="요약 35 15" xfId="18275" xr:uid="{00000000-0005-0000-0000-000040680000}"/>
    <cellStyle name="요약 35 15 2" xfId="18276" xr:uid="{00000000-0005-0000-0000-000041680000}"/>
    <cellStyle name="요약 35 15 3" xfId="18277" xr:uid="{00000000-0005-0000-0000-000042680000}"/>
    <cellStyle name="요약 35 16" xfId="18278" xr:uid="{00000000-0005-0000-0000-000043680000}"/>
    <cellStyle name="요약 35 16 2" xfId="18279" xr:uid="{00000000-0005-0000-0000-000044680000}"/>
    <cellStyle name="요약 35 16 3" xfId="18280" xr:uid="{00000000-0005-0000-0000-000045680000}"/>
    <cellStyle name="요약 35 17" xfId="18281" xr:uid="{00000000-0005-0000-0000-000046680000}"/>
    <cellStyle name="요약 35 17 2" xfId="18282" xr:uid="{00000000-0005-0000-0000-000047680000}"/>
    <cellStyle name="요약 35 17 3" xfId="18283" xr:uid="{00000000-0005-0000-0000-000048680000}"/>
    <cellStyle name="요약 35 2" xfId="18284" xr:uid="{00000000-0005-0000-0000-000049680000}"/>
    <cellStyle name="요약 35 2 2" xfId="18285" xr:uid="{00000000-0005-0000-0000-00004A680000}"/>
    <cellStyle name="요약 35 2 3" xfId="18286" xr:uid="{00000000-0005-0000-0000-00004B680000}"/>
    <cellStyle name="요약 35 3" xfId="18287" xr:uid="{00000000-0005-0000-0000-00004C680000}"/>
    <cellStyle name="요약 35 3 2" xfId="18288" xr:uid="{00000000-0005-0000-0000-00004D680000}"/>
    <cellStyle name="요약 35 3 3" xfId="18289" xr:uid="{00000000-0005-0000-0000-00004E680000}"/>
    <cellStyle name="요약 35 4" xfId="18290" xr:uid="{00000000-0005-0000-0000-00004F680000}"/>
    <cellStyle name="요약 35 4 2" xfId="18291" xr:uid="{00000000-0005-0000-0000-000050680000}"/>
    <cellStyle name="요약 35 4 3" xfId="18292" xr:uid="{00000000-0005-0000-0000-000051680000}"/>
    <cellStyle name="요약 35 5" xfId="18293" xr:uid="{00000000-0005-0000-0000-000052680000}"/>
    <cellStyle name="요약 35 5 2" xfId="18294" xr:uid="{00000000-0005-0000-0000-000053680000}"/>
    <cellStyle name="요약 35 5 3" xfId="18295" xr:uid="{00000000-0005-0000-0000-000054680000}"/>
    <cellStyle name="요약 35 6" xfId="18296" xr:uid="{00000000-0005-0000-0000-000055680000}"/>
    <cellStyle name="요약 35 6 2" xfId="18297" xr:uid="{00000000-0005-0000-0000-000056680000}"/>
    <cellStyle name="요약 35 6 3" xfId="18298" xr:uid="{00000000-0005-0000-0000-000057680000}"/>
    <cellStyle name="요약 35 7" xfId="18299" xr:uid="{00000000-0005-0000-0000-000058680000}"/>
    <cellStyle name="요약 35 7 2" xfId="18300" xr:uid="{00000000-0005-0000-0000-000059680000}"/>
    <cellStyle name="요약 35 7 3" xfId="18301" xr:uid="{00000000-0005-0000-0000-00005A680000}"/>
    <cellStyle name="요약 35 8" xfId="18302" xr:uid="{00000000-0005-0000-0000-00005B680000}"/>
    <cellStyle name="요약 35 8 2" xfId="18303" xr:uid="{00000000-0005-0000-0000-00005C680000}"/>
    <cellStyle name="요약 35 8 3" xfId="18304" xr:uid="{00000000-0005-0000-0000-00005D680000}"/>
    <cellStyle name="요약 35 9" xfId="18305" xr:uid="{00000000-0005-0000-0000-00005E680000}"/>
    <cellStyle name="요약 35 9 2" xfId="18306" xr:uid="{00000000-0005-0000-0000-00005F680000}"/>
    <cellStyle name="요약 35 9 3" xfId="18307" xr:uid="{00000000-0005-0000-0000-000060680000}"/>
    <cellStyle name="요약 36" xfId="18308" xr:uid="{00000000-0005-0000-0000-000061680000}"/>
    <cellStyle name="요약 36 10" xfId="18309" xr:uid="{00000000-0005-0000-0000-000062680000}"/>
    <cellStyle name="요약 36 10 2" xfId="18310" xr:uid="{00000000-0005-0000-0000-000063680000}"/>
    <cellStyle name="요약 36 10 3" xfId="18311" xr:uid="{00000000-0005-0000-0000-000064680000}"/>
    <cellStyle name="요약 36 11" xfId="18312" xr:uid="{00000000-0005-0000-0000-000065680000}"/>
    <cellStyle name="요약 36 11 2" xfId="18313" xr:uid="{00000000-0005-0000-0000-000066680000}"/>
    <cellStyle name="요약 36 11 3" xfId="18314" xr:uid="{00000000-0005-0000-0000-000067680000}"/>
    <cellStyle name="요약 36 12" xfId="18315" xr:uid="{00000000-0005-0000-0000-000068680000}"/>
    <cellStyle name="요약 36 12 2" xfId="18316" xr:uid="{00000000-0005-0000-0000-000069680000}"/>
    <cellStyle name="요약 36 12 3" xfId="18317" xr:uid="{00000000-0005-0000-0000-00006A680000}"/>
    <cellStyle name="요약 36 13" xfId="18318" xr:uid="{00000000-0005-0000-0000-00006B680000}"/>
    <cellStyle name="요약 36 13 2" xfId="18319" xr:uid="{00000000-0005-0000-0000-00006C680000}"/>
    <cellStyle name="요약 36 13 3" xfId="18320" xr:uid="{00000000-0005-0000-0000-00006D680000}"/>
    <cellStyle name="요약 36 14" xfId="18321" xr:uid="{00000000-0005-0000-0000-00006E680000}"/>
    <cellStyle name="요약 36 14 2" xfId="18322" xr:uid="{00000000-0005-0000-0000-00006F680000}"/>
    <cellStyle name="요약 36 14 3" xfId="18323" xr:uid="{00000000-0005-0000-0000-000070680000}"/>
    <cellStyle name="요약 36 15" xfId="18324" xr:uid="{00000000-0005-0000-0000-000071680000}"/>
    <cellStyle name="요약 36 15 2" xfId="18325" xr:uid="{00000000-0005-0000-0000-000072680000}"/>
    <cellStyle name="요약 36 15 3" xfId="18326" xr:uid="{00000000-0005-0000-0000-000073680000}"/>
    <cellStyle name="요약 36 16" xfId="18327" xr:uid="{00000000-0005-0000-0000-000074680000}"/>
    <cellStyle name="요약 36 16 2" xfId="18328" xr:uid="{00000000-0005-0000-0000-000075680000}"/>
    <cellStyle name="요약 36 16 3" xfId="18329" xr:uid="{00000000-0005-0000-0000-000076680000}"/>
    <cellStyle name="요약 36 17" xfId="18330" xr:uid="{00000000-0005-0000-0000-000077680000}"/>
    <cellStyle name="요약 36 17 2" xfId="18331" xr:uid="{00000000-0005-0000-0000-000078680000}"/>
    <cellStyle name="요약 36 17 3" xfId="18332" xr:uid="{00000000-0005-0000-0000-000079680000}"/>
    <cellStyle name="요약 36 2" xfId="18333" xr:uid="{00000000-0005-0000-0000-00007A680000}"/>
    <cellStyle name="요약 36 2 2" xfId="18334" xr:uid="{00000000-0005-0000-0000-00007B680000}"/>
    <cellStyle name="요약 36 2 3" xfId="18335" xr:uid="{00000000-0005-0000-0000-00007C680000}"/>
    <cellStyle name="요약 36 3" xfId="18336" xr:uid="{00000000-0005-0000-0000-00007D680000}"/>
    <cellStyle name="요약 36 3 2" xfId="18337" xr:uid="{00000000-0005-0000-0000-00007E680000}"/>
    <cellStyle name="요약 36 3 3" xfId="18338" xr:uid="{00000000-0005-0000-0000-00007F680000}"/>
    <cellStyle name="요약 36 4" xfId="18339" xr:uid="{00000000-0005-0000-0000-000080680000}"/>
    <cellStyle name="요약 36 4 2" xfId="18340" xr:uid="{00000000-0005-0000-0000-000081680000}"/>
    <cellStyle name="요약 36 4 3" xfId="18341" xr:uid="{00000000-0005-0000-0000-000082680000}"/>
    <cellStyle name="요약 36 5" xfId="18342" xr:uid="{00000000-0005-0000-0000-000083680000}"/>
    <cellStyle name="요약 36 5 2" xfId="18343" xr:uid="{00000000-0005-0000-0000-000084680000}"/>
    <cellStyle name="요약 36 5 3" xfId="18344" xr:uid="{00000000-0005-0000-0000-000085680000}"/>
    <cellStyle name="요약 36 6" xfId="18345" xr:uid="{00000000-0005-0000-0000-000086680000}"/>
    <cellStyle name="요약 36 6 2" xfId="18346" xr:uid="{00000000-0005-0000-0000-000087680000}"/>
    <cellStyle name="요약 36 6 3" xfId="18347" xr:uid="{00000000-0005-0000-0000-000088680000}"/>
    <cellStyle name="요약 36 7" xfId="18348" xr:uid="{00000000-0005-0000-0000-000089680000}"/>
    <cellStyle name="요약 36 7 2" xfId="18349" xr:uid="{00000000-0005-0000-0000-00008A680000}"/>
    <cellStyle name="요약 36 7 3" xfId="18350" xr:uid="{00000000-0005-0000-0000-00008B680000}"/>
    <cellStyle name="요약 36 8" xfId="18351" xr:uid="{00000000-0005-0000-0000-00008C680000}"/>
    <cellStyle name="요약 36 8 2" xfId="18352" xr:uid="{00000000-0005-0000-0000-00008D680000}"/>
    <cellStyle name="요약 36 8 3" xfId="18353" xr:uid="{00000000-0005-0000-0000-00008E680000}"/>
    <cellStyle name="요약 36 9" xfId="18354" xr:uid="{00000000-0005-0000-0000-00008F680000}"/>
    <cellStyle name="요약 36 9 2" xfId="18355" xr:uid="{00000000-0005-0000-0000-000090680000}"/>
    <cellStyle name="요약 36 9 3" xfId="18356" xr:uid="{00000000-0005-0000-0000-000091680000}"/>
    <cellStyle name="요약 37" xfId="18357" xr:uid="{00000000-0005-0000-0000-000092680000}"/>
    <cellStyle name="요약 37 10" xfId="18358" xr:uid="{00000000-0005-0000-0000-000093680000}"/>
    <cellStyle name="요약 37 10 2" xfId="18359" xr:uid="{00000000-0005-0000-0000-000094680000}"/>
    <cellStyle name="요약 37 10 3" xfId="18360" xr:uid="{00000000-0005-0000-0000-000095680000}"/>
    <cellStyle name="요약 37 11" xfId="18361" xr:uid="{00000000-0005-0000-0000-000096680000}"/>
    <cellStyle name="요약 37 11 2" xfId="18362" xr:uid="{00000000-0005-0000-0000-000097680000}"/>
    <cellStyle name="요약 37 11 3" xfId="18363" xr:uid="{00000000-0005-0000-0000-000098680000}"/>
    <cellStyle name="요약 37 12" xfId="18364" xr:uid="{00000000-0005-0000-0000-000099680000}"/>
    <cellStyle name="요약 37 12 2" xfId="18365" xr:uid="{00000000-0005-0000-0000-00009A680000}"/>
    <cellStyle name="요약 37 12 3" xfId="18366" xr:uid="{00000000-0005-0000-0000-00009B680000}"/>
    <cellStyle name="요약 37 13" xfId="18367" xr:uid="{00000000-0005-0000-0000-00009C680000}"/>
    <cellStyle name="요약 37 13 2" xfId="18368" xr:uid="{00000000-0005-0000-0000-00009D680000}"/>
    <cellStyle name="요약 37 13 3" xfId="18369" xr:uid="{00000000-0005-0000-0000-00009E680000}"/>
    <cellStyle name="요약 37 14" xfId="18370" xr:uid="{00000000-0005-0000-0000-00009F680000}"/>
    <cellStyle name="요약 37 14 2" xfId="18371" xr:uid="{00000000-0005-0000-0000-0000A0680000}"/>
    <cellStyle name="요약 37 14 3" xfId="18372" xr:uid="{00000000-0005-0000-0000-0000A1680000}"/>
    <cellStyle name="요약 37 15" xfId="18373" xr:uid="{00000000-0005-0000-0000-0000A2680000}"/>
    <cellStyle name="요약 37 15 2" xfId="18374" xr:uid="{00000000-0005-0000-0000-0000A3680000}"/>
    <cellStyle name="요약 37 15 3" xfId="18375" xr:uid="{00000000-0005-0000-0000-0000A4680000}"/>
    <cellStyle name="요약 37 16" xfId="18376" xr:uid="{00000000-0005-0000-0000-0000A5680000}"/>
    <cellStyle name="요약 37 16 2" xfId="18377" xr:uid="{00000000-0005-0000-0000-0000A6680000}"/>
    <cellStyle name="요약 37 16 3" xfId="18378" xr:uid="{00000000-0005-0000-0000-0000A7680000}"/>
    <cellStyle name="요약 37 17" xfId="18379" xr:uid="{00000000-0005-0000-0000-0000A8680000}"/>
    <cellStyle name="요약 37 17 2" xfId="18380" xr:uid="{00000000-0005-0000-0000-0000A9680000}"/>
    <cellStyle name="요약 37 17 3" xfId="18381" xr:uid="{00000000-0005-0000-0000-0000AA680000}"/>
    <cellStyle name="요약 37 2" xfId="18382" xr:uid="{00000000-0005-0000-0000-0000AB680000}"/>
    <cellStyle name="요약 37 2 2" xfId="18383" xr:uid="{00000000-0005-0000-0000-0000AC680000}"/>
    <cellStyle name="요약 37 2 3" xfId="18384" xr:uid="{00000000-0005-0000-0000-0000AD680000}"/>
    <cellStyle name="요약 37 3" xfId="18385" xr:uid="{00000000-0005-0000-0000-0000AE680000}"/>
    <cellStyle name="요약 37 3 2" xfId="18386" xr:uid="{00000000-0005-0000-0000-0000AF680000}"/>
    <cellStyle name="요약 37 3 3" xfId="18387" xr:uid="{00000000-0005-0000-0000-0000B0680000}"/>
    <cellStyle name="요약 37 4" xfId="18388" xr:uid="{00000000-0005-0000-0000-0000B1680000}"/>
    <cellStyle name="요약 37 4 2" xfId="18389" xr:uid="{00000000-0005-0000-0000-0000B2680000}"/>
    <cellStyle name="요약 37 4 3" xfId="18390" xr:uid="{00000000-0005-0000-0000-0000B3680000}"/>
    <cellStyle name="요약 37 5" xfId="18391" xr:uid="{00000000-0005-0000-0000-0000B4680000}"/>
    <cellStyle name="요약 37 5 2" xfId="18392" xr:uid="{00000000-0005-0000-0000-0000B5680000}"/>
    <cellStyle name="요약 37 5 3" xfId="18393" xr:uid="{00000000-0005-0000-0000-0000B6680000}"/>
    <cellStyle name="요약 37 6" xfId="18394" xr:uid="{00000000-0005-0000-0000-0000B7680000}"/>
    <cellStyle name="요약 37 6 2" xfId="18395" xr:uid="{00000000-0005-0000-0000-0000B8680000}"/>
    <cellStyle name="요약 37 6 3" xfId="18396" xr:uid="{00000000-0005-0000-0000-0000B9680000}"/>
    <cellStyle name="요약 37 7" xfId="18397" xr:uid="{00000000-0005-0000-0000-0000BA680000}"/>
    <cellStyle name="요약 37 7 2" xfId="18398" xr:uid="{00000000-0005-0000-0000-0000BB680000}"/>
    <cellStyle name="요약 37 7 3" xfId="18399" xr:uid="{00000000-0005-0000-0000-0000BC680000}"/>
    <cellStyle name="요약 37 8" xfId="18400" xr:uid="{00000000-0005-0000-0000-0000BD680000}"/>
    <cellStyle name="요약 37 8 2" xfId="18401" xr:uid="{00000000-0005-0000-0000-0000BE680000}"/>
    <cellStyle name="요약 37 8 3" xfId="18402" xr:uid="{00000000-0005-0000-0000-0000BF680000}"/>
    <cellStyle name="요약 37 9" xfId="18403" xr:uid="{00000000-0005-0000-0000-0000C0680000}"/>
    <cellStyle name="요약 37 9 2" xfId="18404" xr:uid="{00000000-0005-0000-0000-0000C1680000}"/>
    <cellStyle name="요약 37 9 3" xfId="18405" xr:uid="{00000000-0005-0000-0000-0000C2680000}"/>
    <cellStyle name="요약 38" xfId="18406" xr:uid="{00000000-0005-0000-0000-0000C3680000}"/>
    <cellStyle name="요약 38 10" xfId="18407" xr:uid="{00000000-0005-0000-0000-0000C4680000}"/>
    <cellStyle name="요약 38 10 2" xfId="18408" xr:uid="{00000000-0005-0000-0000-0000C5680000}"/>
    <cellStyle name="요약 38 10 3" xfId="18409" xr:uid="{00000000-0005-0000-0000-0000C6680000}"/>
    <cellStyle name="요약 38 11" xfId="18410" xr:uid="{00000000-0005-0000-0000-0000C7680000}"/>
    <cellStyle name="요약 38 11 2" xfId="18411" xr:uid="{00000000-0005-0000-0000-0000C8680000}"/>
    <cellStyle name="요약 38 11 3" xfId="18412" xr:uid="{00000000-0005-0000-0000-0000C9680000}"/>
    <cellStyle name="요약 38 12" xfId="18413" xr:uid="{00000000-0005-0000-0000-0000CA680000}"/>
    <cellStyle name="요약 38 12 2" xfId="18414" xr:uid="{00000000-0005-0000-0000-0000CB680000}"/>
    <cellStyle name="요약 38 12 3" xfId="18415" xr:uid="{00000000-0005-0000-0000-0000CC680000}"/>
    <cellStyle name="요약 38 13" xfId="18416" xr:uid="{00000000-0005-0000-0000-0000CD680000}"/>
    <cellStyle name="요약 38 13 2" xfId="18417" xr:uid="{00000000-0005-0000-0000-0000CE680000}"/>
    <cellStyle name="요약 38 13 3" xfId="18418" xr:uid="{00000000-0005-0000-0000-0000CF680000}"/>
    <cellStyle name="요약 38 14" xfId="18419" xr:uid="{00000000-0005-0000-0000-0000D0680000}"/>
    <cellStyle name="요약 38 14 2" xfId="18420" xr:uid="{00000000-0005-0000-0000-0000D1680000}"/>
    <cellStyle name="요약 38 14 3" xfId="18421" xr:uid="{00000000-0005-0000-0000-0000D2680000}"/>
    <cellStyle name="요약 38 15" xfId="18422" xr:uid="{00000000-0005-0000-0000-0000D3680000}"/>
    <cellStyle name="요약 38 15 2" xfId="18423" xr:uid="{00000000-0005-0000-0000-0000D4680000}"/>
    <cellStyle name="요약 38 15 3" xfId="18424" xr:uid="{00000000-0005-0000-0000-0000D5680000}"/>
    <cellStyle name="요약 38 16" xfId="18425" xr:uid="{00000000-0005-0000-0000-0000D6680000}"/>
    <cellStyle name="요약 38 16 2" xfId="18426" xr:uid="{00000000-0005-0000-0000-0000D7680000}"/>
    <cellStyle name="요약 38 16 3" xfId="18427" xr:uid="{00000000-0005-0000-0000-0000D8680000}"/>
    <cellStyle name="요약 38 17" xfId="18428" xr:uid="{00000000-0005-0000-0000-0000D9680000}"/>
    <cellStyle name="요약 38 17 2" xfId="18429" xr:uid="{00000000-0005-0000-0000-0000DA680000}"/>
    <cellStyle name="요약 38 17 3" xfId="18430" xr:uid="{00000000-0005-0000-0000-0000DB680000}"/>
    <cellStyle name="요약 38 2" xfId="18431" xr:uid="{00000000-0005-0000-0000-0000DC680000}"/>
    <cellStyle name="요약 38 2 2" xfId="18432" xr:uid="{00000000-0005-0000-0000-0000DD680000}"/>
    <cellStyle name="요약 38 2 3" xfId="18433" xr:uid="{00000000-0005-0000-0000-0000DE680000}"/>
    <cellStyle name="요약 38 3" xfId="18434" xr:uid="{00000000-0005-0000-0000-0000DF680000}"/>
    <cellStyle name="요약 38 3 2" xfId="18435" xr:uid="{00000000-0005-0000-0000-0000E0680000}"/>
    <cellStyle name="요약 38 3 3" xfId="18436" xr:uid="{00000000-0005-0000-0000-0000E1680000}"/>
    <cellStyle name="요약 38 4" xfId="18437" xr:uid="{00000000-0005-0000-0000-0000E2680000}"/>
    <cellStyle name="요약 38 4 2" xfId="18438" xr:uid="{00000000-0005-0000-0000-0000E3680000}"/>
    <cellStyle name="요약 38 4 3" xfId="18439" xr:uid="{00000000-0005-0000-0000-0000E4680000}"/>
    <cellStyle name="요약 38 5" xfId="18440" xr:uid="{00000000-0005-0000-0000-0000E5680000}"/>
    <cellStyle name="요약 38 5 2" xfId="18441" xr:uid="{00000000-0005-0000-0000-0000E6680000}"/>
    <cellStyle name="요약 38 5 3" xfId="18442" xr:uid="{00000000-0005-0000-0000-0000E7680000}"/>
    <cellStyle name="요약 38 6" xfId="18443" xr:uid="{00000000-0005-0000-0000-0000E8680000}"/>
    <cellStyle name="요약 38 6 2" xfId="18444" xr:uid="{00000000-0005-0000-0000-0000E9680000}"/>
    <cellStyle name="요약 38 6 3" xfId="18445" xr:uid="{00000000-0005-0000-0000-0000EA680000}"/>
    <cellStyle name="요약 38 7" xfId="18446" xr:uid="{00000000-0005-0000-0000-0000EB680000}"/>
    <cellStyle name="요약 38 7 2" xfId="18447" xr:uid="{00000000-0005-0000-0000-0000EC680000}"/>
    <cellStyle name="요약 38 7 3" xfId="18448" xr:uid="{00000000-0005-0000-0000-0000ED680000}"/>
    <cellStyle name="요약 38 8" xfId="18449" xr:uid="{00000000-0005-0000-0000-0000EE680000}"/>
    <cellStyle name="요약 38 8 2" xfId="18450" xr:uid="{00000000-0005-0000-0000-0000EF680000}"/>
    <cellStyle name="요약 38 8 3" xfId="18451" xr:uid="{00000000-0005-0000-0000-0000F0680000}"/>
    <cellStyle name="요약 38 9" xfId="18452" xr:uid="{00000000-0005-0000-0000-0000F1680000}"/>
    <cellStyle name="요약 38 9 2" xfId="18453" xr:uid="{00000000-0005-0000-0000-0000F2680000}"/>
    <cellStyle name="요약 38 9 3" xfId="18454" xr:uid="{00000000-0005-0000-0000-0000F3680000}"/>
    <cellStyle name="요약 39" xfId="18455" xr:uid="{00000000-0005-0000-0000-0000F4680000}"/>
    <cellStyle name="요약 39 10" xfId="18456" xr:uid="{00000000-0005-0000-0000-0000F5680000}"/>
    <cellStyle name="요약 39 10 2" xfId="18457" xr:uid="{00000000-0005-0000-0000-0000F6680000}"/>
    <cellStyle name="요약 39 10 3" xfId="18458" xr:uid="{00000000-0005-0000-0000-0000F7680000}"/>
    <cellStyle name="요약 39 11" xfId="18459" xr:uid="{00000000-0005-0000-0000-0000F8680000}"/>
    <cellStyle name="요약 39 11 2" xfId="18460" xr:uid="{00000000-0005-0000-0000-0000F9680000}"/>
    <cellStyle name="요약 39 11 3" xfId="18461" xr:uid="{00000000-0005-0000-0000-0000FA680000}"/>
    <cellStyle name="요약 39 12" xfId="18462" xr:uid="{00000000-0005-0000-0000-0000FB680000}"/>
    <cellStyle name="요약 39 12 2" xfId="18463" xr:uid="{00000000-0005-0000-0000-0000FC680000}"/>
    <cellStyle name="요약 39 12 3" xfId="18464" xr:uid="{00000000-0005-0000-0000-0000FD680000}"/>
    <cellStyle name="요약 39 13" xfId="18465" xr:uid="{00000000-0005-0000-0000-0000FE680000}"/>
    <cellStyle name="요약 39 13 2" xfId="18466" xr:uid="{00000000-0005-0000-0000-0000FF680000}"/>
    <cellStyle name="요약 39 13 3" xfId="18467" xr:uid="{00000000-0005-0000-0000-000000690000}"/>
    <cellStyle name="요약 39 14" xfId="18468" xr:uid="{00000000-0005-0000-0000-000001690000}"/>
    <cellStyle name="요약 39 14 2" xfId="18469" xr:uid="{00000000-0005-0000-0000-000002690000}"/>
    <cellStyle name="요약 39 14 3" xfId="18470" xr:uid="{00000000-0005-0000-0000-000003690000}"/>
    <cellStyle name="요약 39 15" xfId="18471" xr:uid="{00000000-0005-0000-0000-000004690000}"/>
    <cellStyle name="요약 39 15 2" xfId="18472" xr:uid="{00000000-0005-0000-0000-000005690000}"/>
    <cellStyle name="요약 39 15 3" xfId="18473" xr:uid="{00000000-0005-0000-0000-000006690000}"/>
    <cellStyle name="요약 39 16" xfId="18474" xr:uid="{00000000-0005-0000-0000-000007690000}"/>
    <cellStyle name="요약 39 16 2" xfId="18475" xr:uid="{00000000-0005-0000-0000-000008690000}"/>
    <cellStyle name="요약 39 16 3" xfId="18476" xr:uid="{00000000-0005-0000-0000-000009690000}"/>
    <cellStyle name="요약 39 17" xfId="18477" xr:uid="{00000000-0005-0000-0000-00000A690000}"/>
    <cellStyle name="요약 39 17 2" xfId="18478" xr:uid="{00000000-0005-0000-0000-00000B690000}"/>
    <cellStyle name="요약 39 17 3" xfId="18479" xr:uid="{00000000-0005-0000-0000-00000C690000}"/>
    <cellStyle name="요약 39 2" xfId="18480" xr:uid="{00000000-0005-0000-0000-00000D690000}"/>
    <cellStyle name="요약 39 2 2" xfId="18481" xr:uid="{00000000-0005-0000-0000-00000E690000}"/>
    <cellStyle name="요약 39 2 3" xfId="18482" xr:uid="{00000000-0005-0000-0000-00000F690000}"/>
    <cellStyle name="요약 39 3" xfId="18483" xr:uid="{00000000-0005-0000-0000-000010690000}"/>
    <cellStyle name="요약 39 3 2" xfId="18484" xr:uid="{00000000-0005-0000-0000-000011690000}"/>
    <cellStyle name="요약 39 3 3" xfId="18485" xr:uid="{00000000-0005-0000-0000-000012690000}"/>
    <cellStyle name="요약 39 4" xfId="18486" xr:uid="{00000000-0005-0000-0000-000013690000}"/>
    <cellStyle name="요약 39 4 2" xfId="18487" xr:uid="{00000000-0005-0000-0000-000014690000}"/>
    <cellStyle name="요약 39 4 3" xfId="18488" xr:uid="{00000000-0005-0000-0000-000015690000}"/>
    <cellStyle name="요약 39 5" xfId="18489" xr:uid="{00000000-0005-0000-0000-000016690000}"/>
    <cellStyle name="요약 39 5 2" xfId="18490" xr:uid="{00000000-0005-0000-0000-000017690000}"/>
    <cellStyle name="요약 39 5 3" xfId="18491" xr:uid="{00000000-0005-0000-0000-000018690000}"/>
    <cellStyle name="요약 39 6" xfId="18492" xr:uid="{00000000-0005-0000-0000-000019690000}"/>
    <cellStyle name="요약 39 6 2" xfId="18493" xr:uid="{00000000-0005-0000-0000-00001A690000}"/>
    <cellStyle name="요약 39 6 3" xfId="18494" xr:uid="{00000000-0005-0000-0000-00001B690000}"/>
    <cellStyle name="요약 39 7" xfId="18495" xr:uid="{00000000-0005-0000-0000-00001C690000}"/>
    <cellStyle name="요약 39 7 2" xfId="18496" xr:uid="{00000000-0005-0000-0000-00001D690000}"/>
    <cellStyle name="요약 39 7 3" xfId="18497" xr:uid="{00000000-0005-0000-0000-00001E690000}"/>
    <cellStyle name="요약 39 8" xfId="18498" xr:uid="{00000000-0005-0000-0000-00001F690000}"/>
    <cellStyle name="요약 39 8 2" xfId="18499" xr:uid="{00000000-0005-0000-0000-000020690000}"/>
    <cellStyle name="요약 39 8 3" xfId="18500" xr:uid="{00000000-0005-0000-0000-000021690000}"/>
    <cellStyle name="요약 39 9" xfId="18501" xr:uid="{00000000-0005-0000-0000-000022690000}"/>
    <cellStyle name="요약 39 9 2" xfId="18502" xr:uid="{00000000-0005-0000-0000-000023690000}"/>
    <cellStyle name="요약 39 9 3" xfId="18503" xr:uid="{00000000-0005-0000-0000-000024690000}"/>
    <cellStyle name="요약 4" xfId="7332" xr:uid="{00000000-0005-0000-0000-000025690000}"/>
    <cellStyle name="요약 4 10" xfId="18504" xr:uid="{00000000-0005-0000-0000-000026690000}"/>
    <cellStyle name="요약 4 10 2" xfId="18505" xr:uid="{00000000-0005-0000-0000-000027690000}"/>
    <cellStyle name="요약 4 10 3" xfId="18506" xr:uid="{00000000-0005-0000-0000-000028690000}"/>
    <cellStyle name="요약 4 11" xfId="18507" xr:uid="{00000000-0005-0000-0000-000029690000}"/>
    <cellStyle name="요약 4 11 2" xfId="18508" xr:uid="{00000000-0005-0000-0000-00002A690000}"/>
    <cellStyle name="요약 4 11 3" xfId="18509" xr:uid="{00000000-0005-0000-0000-00002B690000}"/>
    <cellStyle name="요약 4 12" xfId="18510" xr:uid="{00000000-0005-0000-0000-00002C690000}"/>
    <cellStyle name="요약 4 12 2" xfId="18511" xr:uid="{00000000-0005-0000-0000-00002D690000}"/>
    <cellStyle name="요약 4 12 3" xfId="18512" xr:uid="{00000000-0005-0000-0000-00002E690000}"/>
    <cellStyle name="요약 4 13" xfId="18513" xr:uid="{00000000-0005-0000-0000-00002F690000}"/>
    <cellStyle name="요약 4 13 2" xfId="18514" xr:uid="{00000000-0005-0000-0000-000030690000}"/>
    <cellStyle name="요약 4 13 3" xfId="18515" xr:uid="{00000000-0005-0000-0000-000031690000}"/>
    <cellStyle name="요약 4 14" xfId="18516" xr:uid="{00000000-0005-0000-0000-000032690000}"/>
    <cellStyle name="요약 4 14 2" xfId="18517" xr:uid="{00000000-0005-0000-0000-000033690000}"/>
    <cellStyle name="요약 4 14 3" xfId="18518" xr:uid="{00000000-0005-0000-0000-000034690000}"/>
    <cellStyle name="요약 4 15" xfId="18519" xr:uid="{00000000-0005-0000-0000-000035690000}"/>
    <cellStyle name="요약 4 15 2" xfId="18520" xr:uid="{00000000-0005-0000-0000-000036690000}"/>
    <cellStyle name="요약 4 15 3" xfId="18521" xr:uid="{00000000-0005-0000-0000-000037690000}"/>
    <cellStyle name="요약 4 16" xfId="18522" xr:uid="{00000000-0005-0000-0000-000038690000}"/>
    <cellStyle name="요약 4 16 2" xfId="18523" xr:uid="{00000000-0005-0000-0000-000039690000}"/>
    <cellStyle name="요약 4 16 3" xfId="18524" xr:uid="{00000000-0005-0000-0000-00003A690000}"/>
    <cellStyle name="요약 4 17" xfId="18525" xr:uid="{00000000-0005-0000-0000-00003B690000}"/>
    <cellStyle name="요약 4 17 2" xfId="18526" xr:uid="{00000000-0005-0000-0000-00003C690000}"/>
    <cellStyle name="요약 4 17 3" xfId="18527" xr:uid="{00000000-0005-0000-0000-00003D690000}"/>
    <cellStyle name="요약 4 2" xfId="7333" xr:uid="{00000000-0005-0000-0000-00003E690000}"/>
    <cellStyle name="요약 4 2 2" xfId="18528" xr:uid="{00000000-0005-0000-0000-00003F690000}"/>
    <cellStyle name="요약 4 2 3" xfId="18529" xr:uid="{00000000-0005-0000-0000-000040690000}"/>
    <cellStyle name="요약 4 3" xfId="18530" xr:uid="{00000000-0005-0000-0000-000041690000}"/>
    <cellStyle name="요약 4 3 2" xfId="18531" xr:uid="{00000000-0005-0000-0000-000042690000}"/>
    <cellStyle name="요약 4 3 3" xfId="18532" xr:uid="{00000000-0005-0000-0000-000043690000}"/>
    <cellStyle name="요약 4 4" xfId="18533" xr:uid="{00000000-0005-0000-0000-000044690000}"/>
    <cellStyle name="요약 4 4 2" xfId="18534" xr:uid="{00000000-0005-0000-0000-000045690000}"/>
    <cellStyle name="요약 4 4 3" xfId="18535" xr:uid="{00000000-0005-0000-0000-000046690000}"/>
    <cellStyle name="요약 4 5" xfId="18536" xr:uid="{00000000-0005-0000-0000-000047690000}"/>
    <cellStyle name="요약 4 5 2" xfId="18537" xr:uid="{00000000-0005-0000-0000-000048690000}"/>
    <cellStyle name="요약 4 5 3" xfId="18538" xr:uid="{00000000-0005-0000-0000-000049690000}"/>
    <cellStyle name="요약 4 6" xfId="18539" xr:uid="{00000000-0005-0000-0000-00004A690000}"/>
    <cellStyle name="요약 4 6 2" xfId="18540" xr:uid="{00000000-0005-0000-0000-00004B690000}"/>
    <cellStyle name="요약 4 6 3" xfId="18541" xr:uid="{00000000-0005-0000-0000-00004C690000}"/>
    <cellStyle name="요약 4 7" xfId="18542" xr:uid="{00000000-0005-0000-0000-00004D690000}"/>
    <cellStyle name="요약 4 7 2" xfId="18543" xr:uid="{00000000-0005-0000-0000-00004E690000}"/>
    <cellStyle name="요약 4 7 3" xfId="18544" xr:uid="{00000000-0005-0000-0000-00004F690000}"/>
    <cellStyle name="요약 4 8" xfId="18545" xr:uid="{00000000-0005-0000-0000-000050690000}"/>
    <cellStyle name="요약 4 8 2" xfId="18546" xr:uid="{00000000-0005-0000-0000-000051690000}"/>
    <cellStyle name="요약 4 8 3" xfId="18547" xr:uid="{00000000-0005-0000-0000-000052690000}"/>
    <cellStyle name="요약 4 9" xfId="18548" xr:uid="{00000000-0005-0000-0000-000053690000}"/>
    <cellStyle name="요약 4 9 2" xfId="18549" xr:uid="{00000000-0005-0000-0000-000054690000}"/>
    <cellStyle name="요약 4 9 3" xfId="18550" xr:uid="{00000000-0005-0000-0000-000055690000}"/>
    <cellStyle name="요약 40" xfId="18551" xr:uid="{00000000-0005-0000-0000-000056690000}"/>
    <cellStyle name="요약 40 10" xfId="18552" xr:uid="{00000000-0005-0000-0000-000057690000}"/>
    <cellStyle name="요약 40 10 2" xfId="18553" xr:uid="{00000000-0005-0000-0000-000058690000}"/>
    <cellStyle name="요약 40 10 3" xfId="18554" xr:uid="{00000000-0005-0000-0000-000059690000}"/>
    <cellStyle name="요약 40 11" xfId="18555" xr:uid="{00000000-0005-0000-0000-00005A690000}"/>
    <cellStyle name="요약 40 11 2" xfId="18556" xr:uid="{00000000-0005-0000-0000-00005B690000}"/>
    <cellStyle name="요약 40 11 3" xfId="18557" xr:uid="{00000000-0005-0000-0000-00005C690000}"/>
    <cellStyle name="요약 40 12" xfId="18558" xr:uid="{00000000-0005-0000-0000-00005D690000}"/>
    <cellStyle name="요약 40 12 2" xfId="18559" xr:uid="{00000000-0005-0000-0000-00005E690000}"/>
    <cellStyle name="요약 40 12 3" xfId="18560" xr:uid="{00000000-0005-0000-0000-00005F690000}"/>
    <cellStyle name="요약 40 13" xfId="18561" xr:uid="{00000000-0005-0000-0000-000060690000}"/>
    <cellStyle name="요약 40 13 2" xfId="18562" xr:uid="{00000000-0005-0000-0000-000061690000}"/>
    <cellStyle name="요약 40 13 3" xfId="18563" xr:uid="{00000000-0005-0000-0000-000062690000}"/>
    <cellStyle name="요약 40 14" xfId="18564" xr:uid="{00000000-0005-0000-0000-000063690000}"/>
    <cellStyle name="요약 40 14 2" xfId="18565" xr:uid="{00000000-0005-0000-0000-000064690000}"/>
    <cellStyle name="요약 40 14 3" xfId="18566" xr:uid="{00000000-0005-0000-0000-000065690000}"/>
    <cellStyle name="요약 40 15" xfId="18567" xr:uid="{00000000-0005-0000-0000-000066690000}"/>
    <cellStyle name="요약 40 15 2" xfId="18568" xr:uid="{00000000-0005-0000-0000-000067690000}"/>
    <cellStyle name="요약 40 15 3" xfId="18569" xr:uid="{00000000-0005-0000-0000-000068690000}"/>
    <cellStyle name="요약 40 16" xfId="18570" xr:uid="{00000000-0005-0000-0000-000069690000}"/>
    <cellStyle name="요약 40 16 2" xfId="18571" xr:uid="{00000000-0005-0000-0000-00006A690000}"/>
    <cellStyle name="요약 40 16 3" xfId="18572" xr:uid="{00000000-0005-0000-0000-00006B690000}"/>
    <cellStyle name="요약 40 17" xfId="18573" xr:uid="{00000000-0005-0000-0000-00006C690000}"/>
    <cellStyle name="요약 40 17 2" xfId="18574" xr:uid="{00000000-0005-0000-0000-00006D690000}"/>
    <cellStyle name="요약 40 17 3" xfId="18575" xr:uid="{00000000-0005-0000-0000-00006E690000}"/>
    <cellStyle name="요약 40 2" xfId="18576" xr:uid="{00000000-0005-0000-0000-00006F690000}"/>
    <cellStyle name="요약 40 2 2" xfId="18577" xr:uid="{00000000-0005-0000-0000-000070690000}"/>
    <cellStyle name="요약 40 2 3" xfId="18578" xr:uid="{00000000-0005-0000-0000-000071690000}"/>
    <cellStyle name="요약 40 3" xfId="18579" xr:uid="{00000000-0005-0000-0000-000072690000}"/>
    <cellStyle name="요약 40 3 2" xfId="18580" xr:uid="{00000000-0005-0000-0000-000073690000}"/>
    <cellStyle name="요약 40 3 3" xfId="18581" xr:uid="{00000000-0005-0000-0000-000074690000}"/>
    <cellStyle name="요약 40 4" xfId="18582" xr:uid="{00000000-0005-0000-0000-000075690000}"/>
    <cellStyle name="요약 40 4 2" xfId="18583" xr:uid="{00000000-0005-0000-0000-000076690000}"/>
    <cellStyle name="요약 40 4 3" xfId="18584" xr:uid="{00000000-0005-0000-0000-000077690000}"/>
    <cellStyle name="요약 40 5" xfId="18585" xr:uid="{00000000-0005-0000-0000-000078690000}"/>
    <cellStyle name="요약 40 5 2" xfId="18586" xr:uid="{00000000-0005-0000-0000-000079690000}"/>
    <cellStyle name="요약 40 5 3" xfId="18587" xr:uid="{00000000-0005-0000-0000-00007A690000}"/>
    <cellStyle name="요약 40 6" xfId="18588" xr:uid="{00000000-0005-0000-0000-00007B690000}"/>
    <cellStyle name="요약 40 6 2" xfId="18589" xr:uid="{00000000-0005-0000-0000-00007C690000}"/>
    <cellStyle name="요약 40 6 3" xfId="18590" xr:uid="{00000000-0005-0000-0000-00007D690000}"/>
    <cellStyle name="요약 40 7" xfId="18591" xr:uid="{00000000-0005-0000-0000-00007E690000}"/>
    <cellStyle name="요약 40 7 2" xfId="18592" xr:uid="{00000000-0005-0000-0000-00007F690000}"/>
    <cellStyle name="요약 40 7 3" xfId="18593" xr:uid="{00000000-0005-0000-0000-000080690000}"/>
    <cellStyle name="요약 40 8" xfId="18594" xr:uid="{00000000-0005-0000-0000-000081690000}"/>
    <cellStyle name="요약 40 8 2" xfId="18595" xr:uid="{00000000-0005-0000-0000-000082690000}"/>
    <cellStyle name="요약 40 8 3" xfId="18596" xr:uid="{00000000-0005-0000-0000-000083690000}"/>
    <cellStyle name="요약 40 9" xfId="18597" xr:uid="{00000000-0005-0000-0000-000084690000}"/>
    <cellStyle name="요약 40 9 2" xfId="18598" xr:uid="{00000000-0005-0000-0000-000085690000}"/>
    <cellStyle name="요약 40 9 3" xfId="18599" xr:uid="{00000000-0005-0000-0000-000086690000}"/>
    <cellStyle name="요약 41" xfId="18600" xr:uid="{00000000-0005-0000-0000-000087690000}"/>
    <cellStyle name="요약 41 10" xfId="18601" xr:uid="{00000000-0005-0000-0000-000088690000}"/>
    <cellStyle name="요약 41 10 2" xfId="18602" xr:uid="{00000000-0005-0000-0000-000089690000}"/>
    <cellStyle name="요약 41 10 3" xfId="18603" xr:uid="{00000000-0005-0000-0000-00008A690000}"/>
    <cellStyle name="요약 41 11" xfId="18604" xr:uid="{00000000-0005-0000-0000-00008B690000}"/>
    <cellStyle name="요약 41 11 2" xfId="18605" xr:uid="{00000000-0005-0000-0000-00008C690000}"/>
    <cellStyle name="요약 41 11 3" xfId="18606" xr:uid="{00000000-0005-0000-0000-00008D690000}"/>
    <cellStyle name="요약 41 12" xfId="18607" xr:uid="{00000000-0005-0000-0000-00008E690000}"/>
    <cellStyle name="요약 41 12 2" xfId="18608" xr:uid="{00000000-0005-0000-0000-00008F690000}"/>
    <cellStyle name="요약 41 12 3" xfId="18609" xr:uid="{00000000-0005-0000-0000-000090690000}"/>
    <cellStyle name="요약 41 13" xfId="18610" xr:uid="{00000000-0005-0000-0000-000091690000}"/>
    <cellStyle name="요약 41 13 2" xfId="18611" xr:uid="{00000000-0005-0000-0000-000092690000}"/>
    <cellStyle name="요약 41 13 3" xfId="18612" xr:uid="{00000000-0005-0000-0000-000093690000}"/>
    <cellStyle name="요약 41 14" xfId="18613" xr:uid="{00000000-0005-0000-0000-000094690000}"/>
    <cellStyle name="요약 41 14 2" xfId="18614" xr:uid="{00000000-0005-0000-0000-000095690000}"/>
    <cellStyle name="요약 41 14 3" xfId="18615" xr:uid="{00000000-0005-0000-0000-000096690000}"/>
    <cellStyle name="요약 41 15" xfId="18616" xr:uid="{00000000-0005-0000-0000-000097690000}"/>
    <cellStyle name="요약 41 15 2" xfId="18617" xr:uid="{00000000-0005-0000-0000-000098690000}"/>
    <cellStyle name="요약 41 15 3" xfId="18618" xr:uid="{00000000-0005-0000-0000-000099690000}"/>
    <cellStyle name="요약 41 16" xfId="18619" xr:uid="{00000000-0005-0000-0000-00009A690000}"/>
    <cellStyle name="요약 41 16 2" xfId="18620" xr:uid="{00000000-0005-0000-0000-00009B690000}"/>
    <cellStyle name="요약 41 16 3" xfId="18621" xr:uid="{00000000-0005-0000-0000-00009C690000}"/>
    <cellStyle name="요약 41 17" xfId="18622" xr:uid="{00000000-0005-0000-0000-00009D690000}"/>
    <cellStyle name="요약 41 17 2" xfId="18623" xr:uid="{00000000-0005-0000-0000-00009E690000}"/>
    <cellStyle name="요약 41 17 3" xfId="18624" xr:uid="{00000000-0005-0000-0000-00009F690000}"/>
    <cellStyle name="요약 41 2" xfId="18625" xr:uid="{00000000-0005-0000-0000-0000A0690000}"/>
    <cellStyle name="요약 41 2 2" xfId="18626" xr:uid="{00000000-0005-0000-0000-0000A1690000}"/>
    <cellStyle name="요약 41 2 3" xfId="18627" xr:uid="{00000000-0005-0000-0000-0000A2690000}"/>
    <cellStyle name="요약 41 3" xfId="18628" xr:uid="{00000000-0005-0000-0000-0000A3690000}"/>
    <cellStyle name="요약 41 3 2" xfId="18629" xr:uid="{00000000-0005-0000-0000-0000A4690000}"/>
    <cellStyle name="요약 41 3 3" xfId="18630" xr:uid="{00000000-0005-0000-0000-0000A5690000}"/>
    <cellStyle name="요약 41 4" xfId="18631" xr:uid="{00000000-0005-0000-0000-0000A6690000}"/>
    <cellStyle name="요약 41 4 2" xfId="18632" xr:uid="{00000000-0005-0000-0000-0000A7690000}"/>
    <cellStyle name="요약 41 4 3" xfId="18633" xr:uid="{00000000-0005-0000-0000-0000A8690000}"/>
    <cellStyle name="요약 41 5" xfId="18634" xr:uid="{00000000-0005-0000-0000-0000A9690000}"/>
    <cellStyle name="요약 41 5 2" xfId="18635" xr:uid="{00000000-0005-0000-0000-0000AA690000}"/>
    <cellStyle name="요약 41 5 3" xfId="18636" xr:uid="{00000000-0005-0000-0000-0000AB690000}"/>
    <cellStyle name="요약 41 6" xfId="18637" xr:uid="{00000000-0005-0000-0000-0000AC690000}"/>
    <cellStyle name="요약 41 6 2" xfId="18638" xr:uid="{00000000-0005-0000-0000-0000AD690000}"/>
    <cellStyle name="요약 41 6 3" xfId="18639" xr:uid="{00000000-0005-0000-0000-0000AE690000}"/>
    <cellStyle name="요약 41 7" xfId="18640" xr:uid="{00000000-0005-0000-0000-0000AF690000}"/>
    <cellStyle name="요약 41 7 2" xfId="18641" xr:uid="{00000000-0005-0000-0000-0000B0690000}"/>
    <cellStyle name="요약 41 7 3" xfId="18642" xr:uid="{00000000-0005-0000-0000-0000B1690000}"/>
    <cellStyle name="요약 41 8" xfId="18643" xr:uid="{00000000-0005-0000-0000-0000B2690000}"/>
    <cellStyle name="요약 41 8 2" xfId="18644" xr:uid="{00000000-0005-0000-0000-0000B3690000}"/>
    <cellStyle name="요약 41 8 3" xfId="18645" xr:uid="{00000000-0005-0000-0000-0000B4690000}"/>
    <cellStyle name="요약 41 9" xfId="18646" xr:uid="{00000000-0005-0000-0000-0000B5690000}"/>
    <cellStyle name="요약 41 9 2" xfId="18647" xr:uid="{00000000-0005-0000-0000-0000B6690000}"/>
    <cellStyle name="요약 41 9 3" xfId="18648" xr:uid="{00000000-0005-0000-0000-0000B7690000}"/>
    <cellStyle name="요약 42" xfId="18649" xr:uid="{00000000-0005-0000-0000-0000B8690000}"/>
    <cellStyle name="요약 42 10" xfId="18650" xr:uid="{00000000-0005-0000-0000-0000B9690000}"/>
    <cellStyle name="요약 42 10 2" xfId="18651" xr:uid="{00000000-0005-0000-0000-0000BA690000}"/>
    <cellStyle name="요약 42 10 3" xfId="18652" xr:uid="{00000000-0005-0000-0000-0000BB690000}"/>
    <cellStyle name="요약 42 11" xfId="18653" xr:uid="{00000000-0005-0000-0000-0000BC690000}"/>
    <cellStyle name="요약 42 11 2" xfId="18654" xr:uid="{00000000-0005-0000-0000-0000BD690000}"/>
    <cellStyle name="요약 42 11 3" xfId="18655" xr:uid="{00000000-0005-0000-0000-0000BE690000}"/>
    <cellStyle name="요약 42 12" xfId="18656" xr:uid="{00000000-0005-0000-0000-0000BF690000}"/>
    <cellStyle name="요약 42 12 2" xfId="18657" xr:uid="{00000000-0005-0000-0000-0000C0690000}"/>
    <cellStyle name="요약 42 12 3" xfId="18658" xr:uid="{00000000-0005-0000-0000-0000C1690000}"/>
    <cellStyle name="요약 42 13" xfId="18659" xr:uid="{00000000-0005-0000-0000-0000C2690000}"/>
    <cellStyle name="요약 42 13 2" xfId="18660" xr:uid="{00000000-0005-0000-0000-0000C3690000}"/>
    <cellStyle name="요약 42 13 3" xfId="18661" xr:uid="{00000000-0005-0000-0000-0000C4690000}"/>
    <cellStyle name="요약 42 14" xfId="18662" xr:uid="{00000000-0005-0000-0000-0000C5690000}"/>
    <cellStyle name="요약 42 14 2" xfId="18663" xr:uid="{00000000-0005-0000-0000-0000C6690000}"/>
    <cellStyle name="요약 42 14 3" xfId="18664" xr:uid="{00000000-0005-0000-0000-0000C7690000}"/>
    <cellStyle name="요약 42 15" xfId="18665" xr:uid="{00000000-0005-0000-0000-0000C8690000}"/>
    <cellStyle name="요약 42 15 2" xfId="18666" xr:uid="{00000000-0005-0000-0000-0000C9690000}"/>
    <cellStyle name="요약 42 15 3" xfId="18667" xr:uid="{00000000-0005-0000-0000-0000CA690000}"/>
    <cellStyle name="요약 42 16" xfId="18668" xr:uid="{00000000-0005-0000-0000-0000CB690000}"/>
    <cellStyle name="요약 42 16 2" xfId="18669" xr:uid="{00000000-0005-0000-0000-0000CC690000}"/>
    <cellStyle name="요약 42 16 3" xfId="18670" xr:uid="{00000000-0005-0000-0000-0000CD690000}"/>
    <cellStyle name="요약 42 17" xfId="18671" xr:uid="{00000000-0005-0000-0000-0000CE690000}"/>
    <cellStyle name="요약 42 17 2" xfId="18672" xr:uid="{00000000-0005-0000-0000-0000CF690000}"/>
    <cellStyle name="요약 42 17 3" xfId="18673" xr:uid="{00000000-0005-0000-0000-0000D0690000}"/>
    <cellStyle name="요약 42 2" xfId="18674" xr:uid="{00000000-0005-0000-0000-0000D1690000}"/>
    <cellStyle name="요약 42 2 2" xfId="18675" xr:uid="{00000000-0005-0000-0000-0000D2690000}"/>
    <cellStyle name="요약 42 2 3" xfId="18676" xr:uid="{00000000-0005-0000-0000-0000D3690000}"/>
    <cellStyle name="요약 42 3" xfId="18677" xr:uid="{00000000-0005-0000-0000-0000D4690000}"/>
    <cellStyle name="요약 42 3 2" xfId="18678" xr:uid="{00000000-0005-0000-0000-0000D5690000}"/>
    <cellStyle name="요약 42 3 3" xfId="18679" xr:uid="{00000000-0005-0000-0000-0000D6690000}"/>
    <cellStyle name="요약 42 4" xfId="18680" xr:uid="{00000000-0005-0000-0000-0000D7690000}"/>
    <cellStyle name="요약 42 4 2" xfId="18681" xr:uid="{00000000-0005-0000-0000-0000D8690000}"/>
    <cellStyle name="요약 42 4 3" xfId="18682" xr:uid="{00000000-0005-0000-0000-0000D9690000}"/>
    <cellStyle name="요약 42 5" xfId="18683" xr:uid="{00000000-0005-0000-0000-0000DA690000}"/>
    <cellStyle name="요약 42 5 2" xfId="18684" xr:uid="{00000000-0005-0000-0000-0000DB690000}"/>
    <cellStyle name="요약 42 5 3" xfId="18685" xr:uid="{00000000-0005-0000-0000-0000DC690000}"/>
    <cellStyle name="요약 42 6" xfId="18686" xr:uid="{00000000-0005-0000-0000-0000DD690000}"/>
    <cellStyle name="요약 42 6 2" xfId="18687" xr:uid="{00000000-0005-0000-0000-0000DE690000}"/>
    <cellStyle name="요약 42 6 3" xfId="18688" xr:uid="{00000000-0005-0000-0000-0000DF690000}"/>
    <cellStyle name="요약 42 7" xfId="18689" xr:uid="{00000000-0005-0000-0000-0000E0690000}"/>
    <cellStyle name="요약 42 7 2" xfId="18690" xr:uid="{00000000-0005-0000-0000-0000E1690000}"/>
    <cellStyle name="요약 42 7 3" xfId="18691" xr:uid="{00000000-0005-0000-0000-0000E2690000}"/>
    <cellStyle name="요약 42 8" xfId="18692" xr:uid="{00000000-0005-0000-0000-0000E3690000}"/>
    <cellStyle name="요약 42 8 2" xfId="18693" xr:uid="{00000000-0005-0000-0000-0000E4690000}"/>
    <cellStyle name="요약 42 8 3" xfId="18694" xr:uid="{00000000-0005-0000-0000-0000E5690000}"/>
    <cellStyle name="요약 42 9" xfId="18695" xr:uid="{00000000-0005-0000-0000-0000E6690000}"/>
    <cellStyle name="요약 42 9 2" xfId="18696" xr:uid="{00000000-0005-0000-0000-0000E7690000}"/>
    <cellStyle name="요약 42 9 3" xfId="18697" xr:uid="{00000000-0005-0000-0000-0000E8690000}"/>
    <cellStyle name="요약 43" xfId="18698" xr:uid="{00000000-0005-0000-0000-0000E9690000}"/>
    <cellStyle name="요약 43 10" xfId="18699" xr:uid="{00000000-0005-0000-0000-0000EA690000}"/>
    <cellStyle name="요약 43 10 2" xfId="18700" xr:uid="{00000000-0005-0000-0000-0000EB690000}"/>
    <cellStyle name="요약 43 10 3" xfId="18701" xr:uid="{00000000-0005-0000-0000-0000EC690000}"/>
    <cellStyle name="요약 43 11" xfId="18702" xr:uid="{00000000-0005-0000-0000-0000ED690000}"/>
    <cellStyle name="요약 43 11 2" xfId="18703" xr:uid="{00000000-0005-0000-0000-0000EE690000}"/>
    <cellStyle name="요약 43 11 3" xfId="18704" xr:uid="{00000000-0005-0000-0000-0000EF690000}"/>
    <cellStyle name="요약 43 12" xfId="18705" xr:uid="{00000000-0005-0000-0000-0000F0690000}"/>
    <cellStyle name="요약 43 12 2" xfId="18706" xr:uid="{00000000-0005-0000-0000-0000F1690000}"/>
    <cellStyle name="요약 43 12 3" xfId="18707" xr:uid="{00000000-0005-0000-0000-0000F2690000}"/>
    <cellStyle name="요약 43 13" xfId="18708" xr:uid="{00000000-0005-0000-0000-0000F3690000}"/>
    <cellStyle name="요약 43 13 2" xfId="18709" xr:uid="{00000000-0005-0000-0000-0000F4690000}"/>
    <cellStyle name="요약 43 13 3" xfId="18710" xr:uid="{00000000-0005-0000-0000-0000F5690000}"/>
    <cellStyle name="요약 43 14" xfId="18711" xr:uid="{00000000-0005-0000-0000-0000F6690000}"/>
    <cellStyle name="요약 43 14 2" xfId="18712" xr:uid="{00000000-0005-0000-0000-0000F7690000}"/>
    <cellStyle name="요약 43 14 3" xfId="18713" xr:uid="{00000000-0005-0000-0000-0000F8690000}"/>
    <cellStyle name="요약 43 15" xfId="18714" xr:uid="{00000000-0005-0000-0000-0000F9690000}"/>
    <cellStyle name="요약 43 15 2" xfId="18715" xr:uid="{00000000-0005-0000-0000-0000FA690000}"/>
    <cellStyle name="요약 43 15 3" xfId="18716" xr:uid="{00000000-0005-0000-0000-0000FB690000}"/>
    <cellStyle name="요약 43 16" xfId="18717" xr:uid="{00000000-0005-0000-0000-0000FC690000}"/>
    <cellStyle name="요약 43 16 2" xfId="18718" xr:uid="{00000000-0005-0000-0000-0000FD690000}"/>
    <cellStyle name="요약 43 16 3" xfId="18719" xr:uid="{00000000-0005-0000-0000-0000FE690000}"/>
    <cellStyle name="요약 43 17" xfId="18720" xr:uid="{00000000-0005-0000-0000-0000FF690000}"/>
    <cellStyle name="요약 43 17 2" xfId="18721" xr:uid="{00000000-0005-0000-0000-0000006A0000}"/>
    <cellStyle name="요약 43 17 3" xfId="18722" xr:uid="{00000000-0005-0000-0000-0000016A0000}"/>
    <cellStyle name="요약 43 2" xfId="18723" xr:uid="{00000000-0005-0000-0000-0000026A0000}"/>
    <cellStyle name="요약 43 2 2" xfId="18724" xr:uid="{00000000-0005-0000-0000-0000036A0000}"/>
    <cellStyle name="요약 43 2 3" xfId="18725" xr:uid="{00000000-0005-0000-0000-0000046A0000}"/>
    <cellStyle name="요약 43 3" xfId="18726" xr:uid="{00000000-0005-0000-0000-0000056A0000}"/>
    <cellStyle name="요약 43 3 2" xfId="18727" xr:uid="{00000000-0005-0000-0000-0000066A0000}"/>
    <cellStyle name="요약 43 3 3" xfId="18728" xr:uid="{00000000-0005-0000-0000-0000076A0000}"/>
    <cellStyle name="요약 43 4" xfId="18729" xr:uid="{00000000-0005-0000-0000-0000086A0000}"/>
    <cellStyle name="요약 43 4 2" xfId="18730" xr:uid="{00000000-0005-0000-0000-0000096A0000}"/>
    <cellStyle name="요약 43 4 3" xfId="18731" xr:uid="{00000000-0005-0000-0000-00000A6A0000}"/>
    <cellStyle name="요약 43 5" xfId="18732" xr:uid="{00000000-0005-0000-0000-00000B6A0000}"/>
    <cellStyle name="요약 43 5 2" xfId="18733" xr:uid="{00000000-0005-0000-0000-00000C6A0000}"/>
    <cellStyle name="요약 43 5 3" xfId="18734" xr:uid="{00000000-0005-0000-0000-00000D6A0000}"/>
    <cellStyle name="요약 43 6" xfId="18735" xr:uid="{00000000-0005-0000-0000-00000E6A0000}"/>
    <cellStyle name="요약 43 6 2" xfId="18736" xr:uid="{00000000-0005-0000-0000-00000F6A0000}"/>
    <cellStyle name="요약 43 6 3" xfId="18737" xr:uid="{00000000-0005-0000-0000-0000106A0000}"/>
    <cellStyle name="요약 43 7" xfId="18738" xr:uid="{00000000-0005-0000-0000-0000116A0000}"/>
    <cellStyle name="요약 43 7 2" xfId="18739" xr:uid="{00000000-0005-0000-0000-0000126A0000}"/>
    <cellStyle name="요약 43 7 3" xfId="18740" xr:uid="{00000000-0005-0000-0000-0000136A0000}"/>
    <cellStyle name="요약 43 8" xfId="18741" xr:uid="{00000000-0005-0000-0000-0000146A0000}"/>
    <cellStyle name="요약 43 8 2" xfId="18742" xr:uid="{00000000-0005-0000-0000-0000156A0000}"/>
    <cellStyle name="요약 43 8 3" xfId="18743" xr:uid="{00000000-0005-0000-0000-0000166A0000}"/>
    <cellStyle name="요약 43 9" xfId="18744" xr:uid="{00000000-0005-0000-0000-0000176A0000}"/>
    <cellStyle name="요약 43 9 2" xfId="18745" xr:uid="{00000000-0005-0000-0000-0000186A0000}"/>
    <cellStyle name="요약 43 9 3" xfId="18746" xr:uid="{00000000-0005-0000-0000-0000196A0000}"/>
    <cellStyle name="요약 44" xfId="18747" xr:uid="{00000000-0005-0000-0000-00001A6A0000}"/>
    <cellStyle name="요약 44 10" xfId="18748" xr:uid="{00000000-0005-0000-0000-00001B6A0000}"/>
    <cellStyle name="요약 44 10 2" xfId="18749" xr:uid="{00000000-0005-0000-0000-00001C6A0000}"/>
    <cellStyle name="요약 44 10 3" xfId="18750" xr:uid="{00000000-0005-0000-0000-00001D6A0000}"/>
    <cellStyle name="요약 44 11" xfId="18751" xr:uid="{00000000-0005-0000-0000-00001E6A0000}"/>
    <cellStyle name="요약 44 11 2" xfId="18752" xr:uid="{00000000-0005-0000-0000-00001F6A0000}"/>
    <cellStyle name="요약 44 11 3" xfId="18753" xr:uid="{00000000-0005-0000-0000-0000206A0000}"/>
    <cellStyle name="요약 44 12" xfId="18754" xr:uid="{00000000-0005-0000-0000-0000216A0000}"/>
    <cellStyle name="요약 44 12 2" xfId="18755" xr:uid="{00000000-0005-0000-0000-0000226A0000}"/>
    <cellStyle name="요약 44 12 3" xfId="18756" xr:uid="{00000000-0005-0000-0000-0000236A0000}"/>
    <cellStyle name="요약 44 13" xfId="18757" xr:uid="{00000000-0005-0000-0000-0000246A0000}"/>
    <cellStyle name="요약 44 13 2" xfId="18758" xr:uid="{00000000-0005-0000-0000-0000256A0000}"/>
    <cellStyle name="요약 44 13 3" xfId="18759" xr:uid="{00000000-0005-0000-0000-0000266A0000}"/>
    <cellStyle name="요약 44 14" xfId="18760" xr:uid="{00000000-0005-0000-0000-0000276A0000}"/>
    <cellStyle name="요약 44 14 2" xfId="18761" xr:uid="{00000000-0005-0000-0000-0000286A0000}"/>
    <cellStyle name="요약 44 14 3" xfId="18762" xr:uid="{00000000-0005-0000-0000-0000296A0000}"/>
    <cellStyle name="요약 44 15" xfId="18763" xr:uid="{00000000-0005-0000-0000-00002A6A0000}"/>
    <cellStyle name="요약 44 15 2" xfId="18764" xr:uid="{00000000-0005-0000-0000-00002B6A0000}"/>
    <cellStyle name="요약 44 15 3" xfId="18765" xr:uid="{00000000-0005-0000-0000-00002C6A0000}"/>
    <cellStyle name="요약 44 16" xfId="18766" xr:uid="{00000000-0005-0000-0000-00002D6A0000}"/>
    <cellStyle name="요약 44 16 2" xfId="18767" xr:uid="{00000000-0005-0000-0000-00002E6A0000}"/>
    <cellStyle name="요약 44 16 3" xfId="18768" xr:uid="{00000000-0005-0000-0000-00002F6A0000}"/>
    <cellStyle name="요약 44 17" xfId="18769" xr:uid="{00000000-0005-0000-0000-0000306A0000}"/>
    <cellStyle name="요약 44 17 2" xfId="18770" xr:uid="{00000000-0005-0000-0000-0000316A0000}"/>
    <cellStyle name="요약 44 17 3" xfId="18771" xr:uid="{00000000-0005-0000-0000-0000326A0000}"/>
    <cellStyle name="요약 44 2" xfId="18772" xr:uid="{00000000-0005-0000-0000-0000336A0000}"/>
    <cellStyle name="요약 44 2 2" xfId="18773" xr:uid="{00000000-0005-0000-0000-0000346A0000}"/>
    <cellStyle name="요약 44 2 3" xfId="18774" xr:uid="{00000000-0005-0000-0000-0000356A0000}"/>
    <cellStyle name="요약 44 3" xfId="18775" xr:uid="{00000000-0005-0000-0000-0000366A0000}"/>
    <cellStyle name="요약 44 3 2" xfId="18776" xr:uid="{00000000-0005-0000-0000-0000376A0000}"/>
    <cellStyle name="요약 44 3 3" xfId="18777" xr:uid="{00000000-0005-0000-0000-0000386A0000}"/>
    <cellStyle name="요약 44 4" xfId="18778" xr:uid="{00000000-0005-0000-0000-0000396A0000}"/>
    <cellStyle name="요약 44 4 2" xfId="18779" xr:uid="{00000000-0005-0000-0000-00003A6A0000}"/>
    <cellStyle name="요약 44 4 3" xfId="18780" xr:uid="{00000000-0005-0000-0000-00003B6A0000}"/>
    <cellStyle name="요약 44 5" xfId="18781" xr:uid="{00000000-0005-0000-0000-00003C6A0000}"/>
    <cellStyle name="요약 44 5 2" xfId="18782" xr:uid="{00000000-0005-0000-0000-00003D6A0000}"/>
    <cellStyle name="요약 44 5 3" xfId="18783" xr:uid="{00000000-0005-0000-0000-00003E6A0000}"/>
    <cellStyle name="요약 44 6" xfId="18784" xr:uid="{00000000-0005-0000-0000-00003F6A0000}"/>
    <cellStyle name="요약 44 6 2" xfId="18785" xr:uid="{00000000-0005-0000-0000-0000406A0000}"/>
    <cellStyle name="요약 44 6 3" xfId="18786" xr:uid="{00000000-0005-0000-0000-0000416A0000}"/>
    <cellStyle name="요약 44 7" xfId="18787" xr:uid="{00000000-0005-0000-0000-0000426A0000}"/>
    <cellStyle name="요약 44 7 2" xfId="18788" xr:uid="{00000000-0005-0000-0000-0000436A0000}"/>
    <cellStyle name="요약 44 7 3" xfId="18789" xr:uid="{00000000-0005-0000-0000-0000446A0000}"/>
    <cellStyle name="요약 44 8" xfId="18790" xr:uid="{00000000-0005-0000-0000-0000456A0000}"/>
    <cellStyle name="요약 44 8 2" xfId="18791" xr:uid="{00000000-0005-0000-0000-0000466A0000}"/>
    <cellStyle name="요약 44 8 3" xfId="18792" xr:uid="{00000000-0005-0000-0000-0000476A0000}"/>
    <cellStyle name="요약 44 9" xfId="18793" xr:uid="{00000000-0005-0000-0000-0000486A0000}"/>
    <cellStyle name="요약 44 9 2" xfId="18794" xr:uid="{00000000-0005-0000-0000-0000496A0000}"/>
    <cellStyle name="요약 44 9 3" xfId="18795" xr:uid="{00000000-0005-0000-0000-00004A6A0000}"/>
    <cellStyle name="요약 45" xfId="18796" xr:uid="{00000000-0005-0000-0000-00004B6A0000}"/>
    <cellStyle name="요약 45 10" xfId="18797" xr:uid="{00000000-0005-0000-0000-00004C6A0000}"/>
    <cellStyle name="요약 45 10 2" xfId="18798" xr:uid="{00000000-0005-0000-0000-00004D6A0000}"/>
    <cellStyle name="요약 45 10 3" xfId="18799" xr:uid="{00000000-0005-0000-0000-00004E6A0000}"/>
    <cellStyle name="요약 45 11" xfId="18800" xr:uid="{00000000-0005-0000-0000-00004F6A0000}"/>
    <cellStyle name="요약 45 11 2" xfId="18801" xr:uid="{00000000-0005-0000-0000-0000506A0000}"/>
    <cellStyle name="요약 45 11 3" xfId="18802" xr:uid="{00000000-0005-0000-0000-0000516A0000}"/>
    <cellStyle name="요약 45 12" xfId="18803" xr:uid="{00000000-0005-0000-0000-0000526A0000}"/>
    <cellStyle name="요약 45 12 2" xfId="18804" xr:uid="{00000000-0005-0000-0000-0000536A0000}"/>
    <cellStyle name="요약 45 12 3" xfId="18805" xr:uid="{00000000-0005-0000-0000-0000546A0000}"/>
    <cellStyle name="요약 45 13" xfId="18806" xr:uid="{00000000-0005-0000-0000-0000556A0000}"/>
    <cellStyle name="요약 45 13 2" xfId="18807" xr:uid="{00000000-0005-0000-0000-0000566A0000}"/>
    <cellStyle name="요약 45 13 3" xfId="18808" xr:uid="{00000000-0005-0000-0000-0000576A0000}"/>
    <cellStyle name="요약 45 14" xfId="18809" xr:uid="{00000000-0005-0000-0000-0000586A0000}"/>
    <cellStyle name="요약 45 14 2" xfId="18810" xr:uid="{00000000-0005-0000-0000-0000596A0000}"/>
    <cellStyle name="요약 45 14 3" xfId="18811" xr:uid="{00000000-0005-0000-0000-00005A6A0000}"/>
    <cellStyle name="요약 45 15" xfId="18812" xr:uid="{00000000-0005-0000-0000-00005B6A0000}"/>
    <cellStyle name="요약 45 15 2" xfId="18813" xr:uid="{00000000-0005-0000-0000-00005C6A0000}"/>
    <cellStyle name="요약 45 15 3" xfId="18814" xr:uid="{00000000-0005-0000-0000-00005D6A0000}"/>
    <cellStyle name="요약 45 16" xfId="18815" xr:uid="{00000000-0005-0000-0000-00005E6A0000}"/>
    <cellStyle name="요약 45 16 2" xfId="18816" xr:uid="{00000000-0005-0000-0000-00005F6A0000}"/>
    <cellStyle name="요약 45 16 3" xfId="18817" xr:uid="{00000000-0005-0000-0000-0000606A0000}"/>
    <cellStyle name="요약 45 17" xfId="18818" xr:uid="{00000000-0005-0000-0000-0000616A0000}"/>
    <cellStyle name="요약 45 17 2" xfId="18819" xr:uid="{00000000-0005-0000-0000-0000626A0000}"/>
    <cellStyle name="요약 45 17 3" xfId="18820" xr:uid="{00000000-0005-0000-0000-0000636A0000}"/>
    <cellStyle name="요약 45 2" xfId="18821" xr:uid="{00000000-0005-0000-0000-0000646A0000}"/>
    <cellStyle name="요약 45 2 2" xfId="18822" xr:uid="{00000000-0005-0000-0000-0000656A0000}"/>
    <cellStyle name="요약 45 2 3" xfId="18823" xr:uid="{00000000-0005-0000-0000-0000666A0000}"/>
    <cellStyle name="요약 45 3" xfId="18824" xr:uid="{00000000-0005-0000-0000-0000676A0000}"/>
    <cellStyle name="요약 45 3 2" xfId="18825" xr:uid="{00000000-0005-0000-0000-0000686A0000}"/>
    <cellStyle name="요약 45 3 3" xfId="18826" xr:uid="{00000000-0005-0000-0000-0000696A0000}"/>
    <cellStyle name="요약 45 4" xfId="18827" xr:uid="{00000000-0005-0000-0000-00006A6A0000}"/>
    <cellStyle name="요약 45 4 2" xfId="18828" xr:uid="{00000000-0005-0000-0000-00006B6A0000}"/>
    <cellStyle name="요약 45 4 3" xfId="18829" xr:uid="{00000000-0005-0000-0000-00006C6A0000}"/>
    <cellStyle name="요약 45 5" xfId="18830" xr:uid="{00000000-0005-0000-0000-00006D6A0000}"/>
    <cellStyle name="요약 45 5 2" xfId="18831" xr:uid="{00000000-0005-0000-0000-00006E6A0000}"/>
    <cellStyle name="요약 45 5 3" xfId="18832" xr:uid="{00000000-0005-0000-0000-00006F6A0000}"/>
    <cellStyle name="요약 45 6" xfId="18833" xr:uid="{00000000-0005-0000-0000-0000706A0000}"/>
    <cellStyle name="요약 45 6 2" xfId="18834" xr:uid="{00000000-0005-0000-0000-0000716A0000}"/>
    <cellStyle name="요약 45 6 3" xfId="18835" xr:uid="{00000000-0005-0000-0000-0000726A0000}"/>
    <cellStyle name="요약 45 7" xfId="18836" xr:uid="{00000000-0005-0000-0000-0000736A0000}"/>
    <cellStyle name="요약 45 7 2" xfId="18837" xr:uid="{00000000-0005-0000-0000-0000746A0000}"/>
    <cellStyle name="요약 45 7 3" xfId="18838" xr:uid="{00000000-0005-0000-0000-0000756A0000}"/>
    <cellStyle name="요약 45 8" xfId="18839" xr:uid="{00000000-0005-0000-0000-0000766A0000}"/>
    <cellStyle name="요약 45 8 2" xfId="18840" xr:uid="{00000000-0005-0000-0000-0000776A0000}"/>
    <cellStyle name="요약 45 8 3" xfId="18841" xr:uid="{00000000-0005-0000-0000-0000786A0000}"/>
    <cellStyle name="요약 45 9" xfId="18842" xr:uid="{00000000-0005-0000-0000-0000796A0000}"/>
    <cellStyle name="요약 45 9 2" xfId="18843" xr:uid="{00000000-0005-0000-0000-00007A6A0000}"/>
    <cellStyle name="요약 45 9 3" xfId="18844" xr:uid="{00000000-0005-0000-0000-00007B6A0000}"/>
    <cellStyle name="요약 46" xfId="18845" xr:uid="{00000000-0005-0000-0000-00007C6A0000}"/>
    <cellStyle name="요약 46 10" xfId="18846" xr:uid="{00000000-0005-0000-0000-00007D6A0000}"/>
    <cellStyle name="요약 46 10 2" xfId="18847" xr:uid="{00000000-0005-0000-0000-00007E6A0000}"/>
    <cellStyle name="요약 46 10 3" xfId="18848" xr:uid="{00000000-0005-0000-0000-00007F6A0000}"/>
    <cellStyle name="요약 46 11" xfId="18849" xr:uid="{00000000-0005-0000-0000-0000806A0000}"/>
    <cellStyle name="요약 46 11 2" xfId="18850" xr:uid="{00000000-0005-0000-0000-0000816A0000}"/>
    <cellStyle name="요약 46 11 3" xfId="18851" xr:uid="{00000000-0005-0000-0000-0000826A0000}"/>
    <cellStyle name="요약 46 12" xfId="18852" xr:uid="{00000000-0005-0000-0000-0000836A0000}"/>
    <cellStyle name="요약 46 12 2" xfId="18853" xr:uid="{00000000-0005-0000-0000-0000846A0000}"/>
    <cellStyle name="요약 46 12 3" xfId="18854" xr:uid="{00000000-0005-0000-0000-0000856A0000}"/>
    <cellStyle name="요약 46 13" xfId="18855" xr:uid="{00000000-0005-0000-0000-0000866A0000}"/>
    <cellStyle name="요약 46 13 2" xfId="18856" xr:uid="{00000000-0005-0000-0000-0000876A0000}"/>
    <cellStyle name="요약 46 13 3" xfId="18857" xr:uid="{00000000-0005-0000-0000-0000886A0000}"/>
    <cellStyle name="요약 46 14" xfId="18858" xr:uid="{00000000-0005-0000-0000-0000896A0000}"/>
    <cellStyle name="요약 46 14 2" xfId="18859" xr:uid="{00000000-0005-0000-0000-00008A6A0000}"/>
    <cellStyle name="요약 46 14 3" xfId="18860" xr:uid="{00000000-0005-0000-0000-00008B6A0000}"/>
    <cellStyle name="요약 46 15" xfId="18861" xr:uid="{00000000-0005-0000-0000-00008C6A0000}"/>
    <cellStyle name="요약 46 15 2" xfId="18862" xr:uid="{00000000-0005-0000-0000-00008D6A0000}"/>
    <cellStyle name="요약 46 15 3" xfId="18863" xr:uid="{00000000-0005-0000-0000-00008E6A0000}"/>
    <cellStyle name="요약 46 16" xfId="18864" xr:uid="{00000000-0005-0000-0000-00008F6A0000}"/>
    <cellStyle name="요약 46 16 2" xfId="18865" xr:uid="{00000000-0005-0000-0000-0000906A0000}"/>
    <cellStyle name="요약 46 16 3" xfId="18866" xr:uid="{00000000-0005-0000-0000-0000916A0000}"/>
    <cellStyle name="요약 46 17" xfId="18867" xr:uid="{00000000-0005-0000-0000-0000926A0000}"/>
    <cellStyle name="요약 46 17 2" xfId="18868" xr:uid="{00000000-0005-0000-0000-0000936A0000}"/>
    <cellStyle name="요약 46 17 3" xfId="18869" xr:uid="{00000000-0005-0000-0000-0000946A0000}"/>
    <cellStyle name="요약 46 2" xfId="18870" xr:uid="{00000000-0005-0000-0000-0000956A0000}"/>
    <cellStyle name="요약 46 2 2" xfId="18871" xr:uid="{00000000-0005-0000-0000-0000966A0000}"/>
    <cellStyle name="요약 46 2 3" xfId="18872" xr:uid="{00000000-0005-0000-0000-0000976A0000}"/>
    <cellStyle name="요약 46 3" xfId="18873" xr:uid="{00000000-0005-0000-0000-0000986A0000}"/>
    <cellStyle name="요약 46 3 2" xfId="18874" xr:uid="{00000000-0005-0000-0000-0000996A0000}"/>
    <cellStyle name="요약 46 3 3" xfId="18875" xr:uid="{00000000-0005-0000-0000-00009A6A0000}"/>
    <cellStyle name="요약 46 4" xfId="18876" xr:uid="{00000000-0005-0000-0000-00009B6A0000}"/>
    <cellStyle name="요약 46 4 2" xfId="18877" xr:uid="{00000000-0005-0000-0000-00009C6A0000}"/>
    <cellStyle name="요약 46 4 3" xfId="18878" xr:uid="{00000000-0005-0000-0000-00009D6A0000}"/>
    <cellStyle name="요약 46 5" xfId="18879" xr:uid="{00000000-0005-0000-0000-00009E6A0000}"/>
    <cellStyle name="요약 46 5 2" xfId="18880" xr:uid="{00000000-0005-0000-0000-00009F6A0000}"/>
    <cellStyle name="요약 46 5 3" xfId="18881" xr:uid="{00000000-0005-0000-0000-0000A06A0000}"/>
    <cellStyle name="요약 46 6" xfId="18882" xr:uid="{00000000-0005-0000-0000-0000A16A0000}"/>
    <cellStyle name="요약 46 6 2" xfId="18883" xr:uid="{00000000-0005-0000-0000-0000A26A0000}"/>
    <cellStyle name="요약 46 6 3" xfId="18884" xr:uid="{00000000-0005-0000-0000-0000A36A0000}"/>
    <cellStyle name="요약 46 7" xfId="18885" xr:uid="{00000000-0005-0000-0000-0000A46A0000}"/>
    <cellStyle name="요약 46 7 2" xfId="18886" xr:uid="{00000000-0005-0000-0000-0000A56A0000}"/>
    <cellStyle name="요약 46 7 3" xfId="18887" xr:uid="{00000000-0005-0000-0000-0000A66A0000}"/>
    <cellStyle name="요약 46 8" xfId="18888" xr:uid="{00000000-0005-0000-0000-0000A76A0000}"/>
    <cellStyle name="요약 46 8 2" xfId="18889" xr:uid="{00000000-0005-0000-0000-0000A86A0000}"/>
    <cellStyle name="요약 46 8 3" xfId="18890" xr:uid="{00000000-0005-0000-0000-0000A96A0000}"/>
    <cellStyle name="요약 46 9" xfId="18891" xr:uid="{00000000-0005-0000-0000-0000AA6A0000}"/>
    <cellStyle name="요약 46 9 2" xfId="18892" xr:uid="{00000000-0005-0000-0000-0000AB6A0000}"/>
    <cellStyle name="요약 46 9 3" xfId="18893" xr:uid="{00000000-0005-0000-0000-0000AC6A0000}"/>
    <cellStyle name="요약 47" xfId="18894" xr:uid="{00000000-0005-0000-0000-0000AD6A0000}"/>
    <cellStyle name="요약 47 10" xfId="18895" xr:uid="{00000000-0005-0000-0000-0000AE6A0000}"/>
    <cellStyle name="요약 47 10 2" xfId="18896" xr:uid="{00000000-0005-0000-0000-0000AF6A0000}"/>
    <cellStyle name="요약 47 10 3" xfId="18897" xr:uid="{00000000-0005-0000-0000-0000B06A0000}"/>
    <cellStyle name="요약 47 11" xfId="18898" xr:uid="{00000000-0005-0000-0000-0000B16A0000}"/>
    <cellStyle name="요약 47 11 2" xfId="18899" xr:uid="{00000000-0005-0000-0000-0000B26A0000}"/>
    <cellStyle name="요약 47 11 3" xfId="18900" xr:uid="{00000000-0005-0000-0000-0000B36A0000}"/>
    <cellStyle name="요약 47 12" xfId="18901" xr:uid="{00000000-0005-0000-0000-0000B46A0000}"/>
    <cellStyle name="요약 47 12 2" xfId="18902" xr:uid="{00000000-0005-0000-0000-0000B56A0000}"/>
    <cellStyle name="요약 47 12 3" xfId="18903" xr:uid="{00000000-0005-0000-0000-0000B66A0000}"/>
    <cellStyle name="요약 47 13" xfId="18904" xr:uid="{00000000-0005-0000-0000-0000B76A0000}"/>
    <cellStyle name="요약 47 13 2" xfId="18905" xr:uid="{00000000-0005-0000-0000-0000B86A0000}"/>
    <cellStyle name="요약 47 13 3" xfId="18906" xr:uid="{00000000-0005-0000-0000-0000B96A0000}"/>
    <cellStyle name="요약 47 14" xfId="18907" xr:uid="{00000000-0005-0000-0000-0000BA6A0000}"/>
    <cellStyle name="요약 47 14 2" xfId="18908" xr:uid="{00000000-0005-0000-0000-0000BB6A0000}"/>
    <cellStyle name="요약 47 14 3" xfId="18909" xr:uid="{00000000-0005-0000-0000-0000BC6A0000}"/>
    <cellStyle name="요약 47 15" xfId="18910" xr:uid="{00000000-0005-0000-0000-0000BD6A0000}"/>
    <cellStyle name="요약 47 15 2" xfId="18911" xr:uid="{00000000-0005-0000-0000-0000BE6A0000}"/>
    <cellStyle name="요약 47 15 3" xfId="18912" xr:uid="{00000000-0005-0000-0000-0000BF6A0000}"/>
    <cellStyle name="요약 47 16" xfId="18913" xr:uid="{00000000-0005-0000-0000-0000C06A0000}"/>
    <cellStyle name="요약 47 16 2" xfId="18914" xr:uid="{00000000-0005-0000-0000-0000C16A0000}"/>
    <cellStyle name="요약 47 16 3" xfId="18915" xr:uid="{00000000-0005-0000-0000-0000C26A0000}"/>
    <cellStyle name="요약 47 17" xfId="18916" xr:uid="{00000000-0005-0000-0000-0000C36A0000}"/>
    <cellStyle name="요약 47 17 2" xfId="18917" xr:uid="{00000000-0005-0000-0000-0000C46A0000}"/>
    <cellStyle name="요약 47 17 3" xfId="18918" xr:uid="{00000000-0005-0000-0000-0000C56A0000}"/>
    <cellStyle name="요약 47 2" xfId="18919" xr:uid="{00000000-0005-0000-0000-0000C66A0000}"/>
    <cellStyle name="요약 47 2 2" xfId="18920" xr:uid="{00000000-0005-0000-0000-0000C76A0000}"/>
    <cellStyle name="요약 47 2 3" xfId="18921" xr:uid="{00000000-0005-0000-0000-0000C86A0000}"/>
    <cellStyle name="요약 47 3" xfId="18922" xr:uid="{00000000-0005-0000-0000-0000C96A0000}"/>
    <cellStyle name="요약 47 3 2" xfId="18923" xr:uid="{00000000-0005-0000-0000-0000CA6A0000}"/>
    <cellStyle name="요약 47 3 3" xfId="18924" xr:uid="{00000000-0005-0000-0000-0000CB6A0000}"/>
    <cellStyle name="요약 47 4" xfId="18925" xr:uid="{00000000-0005-0000-0000-0000CC6A0000}"/>
    <cellStyle name="요약 47 4 2" xfId="18926" xr:uid="{00000000-0005-0000-0000-0000CD6A0000}"/>
    <cellStyle name="요약 47 4 3" xfId="18927" xr:uid="{00000000-0005-0000-0000-0000CE6A0000}"/>
    <cellStyle name="요약 47 5" xfId="18928" xr:uid="{00000000-0005-0000-0000-0000CF6A0000}"/>
    <cellStyle name="요약 47 5 2" xfId="18929" xr:uid="{00000000-0005-0000-0000-0000D06A0000}"/>
    <cellStyle name="요약 47 5 3" xfId="18930" xr:uid="{00000000-0005-0000-0000-0000D16A0000}"/>
    <cellStyle name="요약 47 6" xfId="18931" xr:uid="{00000000-0005-0000-0000-0000D26A0000}"/>
    <cellStyle name="요약 47 6 2" xfId="18932" xr:uid="{00000000-0005-0000-0000-0000D36A0000}"/>
    <cellStyle name="요약 47 6 3" xfId="18933" xr:uid="{00000000-0005-0000-0000-0000D46A0000}"/>
    <cellStyle name="요약 47 7" xfId="18934" xr:uid="{00000000-0005-0000-0000-0000D56A0000}"/>
    <cellStyle name="요약 47 7 2" xfId="18935" xr:uid="{00000000-0005-0000-0000-0000D66A0000}"/>
    <cellStyle name="요약 47 7 3" xfId="18936" xr:uid="{00000000-0005-0000-0000-0000D76A0000}"/>
    <cellStyle name="요약 47 8" xfId="18937" xr:uid="{00000000-0005-0000-0000-0000D86A0000}"/>
    <cellStyle name="요약 47 8 2" xfId="18938" xr:uid="{00000000-0005-0000-0000-0000D96A0000}"/>
    <cellStyle name="요약 47 8 3" xfId="18939" xr:uid="{00000000-0005-0000-0000-0000DA6A0000}"/>
    <cellStyle name="요약 47 9" xfId="18940" xr:uid="{00000000-0005-0000-0000-0000DB6A0000}"/>
    <cellStyle name="요약 47 9 2" xfId="18941" xr:uid="{00000000-0005-0000-0000-0000DC6A0000}"/>
    <cellStyle name="요약 47 9 3" xfId="18942" xr:uid="{00000000-0005-0000-0000-0000DD6A0000}"/>
    <cellStyle name="요약 48" xfId="18943" xr:uid="{00000000-0005-0000-0000-0000DE6A0000}"/>
    <cellStyle name="요약 48 10" xfId="18944" xr:uid="{00000000-0005-0000-0000-0000DF6A0000}"/>
    <cellStyle name="요약 48 10 2" xfId="18945" xr:uid="{00000000-0005-0000-0000-0000E06A0000}"/>
    <cellStyle name="요약 48 10 3" xfId="18946" xr:uid="{00000000-0005-0000-0000-0000E16A0000}"/>
    <cellStyle name="요약 48 11" xfId="18947" xr:uid="{00000000-0005-0000-0000-0000E26A0000}"/>
    <cellStyle name="요약 48 11 2" xfId="18948" xr:uid="{00000000-0005-0000-0000-0000E36A0000}"/>
    <cellStyle name="요약 48 11 3" xfId="18949" xr:uid="{00000000-0005-0000-0000-0000E46A0000}"/>
    <cellStyle name="요약 48 12" xfId="18950" xr:uid="{00000000-0005-0000-0000-0000E56A0000}"/>
    <cellStyle name="요약 48 12 2" xfId="18951" xr:uid="{00000000-0005-0000-0000-0000E66A0000}"/>
    <cellStyle name="요약 48 12 3" xfId="18952" xr:uid="{00000000-0005-0000-0000-0000E76A0000}"/>
    <cellStyle name="요약 48 13" xfId="18953" xr:uid="{00000000-0005-0000-0000-0000E86A0000}"/>
    <cellStyle name="요약 48 13 2" xfId="18954" xr:uid="{00000000-0005-0000-0000-0000E96A0000}"/>
    <cellStyle name="요약 48 13 3" xfId="18955" xr:uid="{00000000-0005-0000-0000-0000EA6A0000}"/>
    <cellStyle name="요약 48 14" xfId="18956" xr:uid="{00000000-0005-0000-0000-0000EB6A0000}"/>
    <cellStyle name="요약 48 14 2" xfId="18957" xr:uid="{00000000-0005-0000-0000-0000EC6A0000}"/>
    <cellStyle name="요약 48 14 3" xfId="18958" xr:uid="{00000000-0005-0000-0000-0000ED6A0000}"/>
    <cellStyle name="요약 48 15" xfId="18959" xr:uid="{00000000-0005-0000-0000-0000EE6A0000}"/>
    <cellStyle name="요약 48 15 2" xfId="18960" xr:uid="{00000000-0005-0000-0000-0000EF6A0000}"/>
    <cellStyle name="요약 48 15 3" xfId="18961" xr:uid="{00000000-0005-0000-0000-0000F06A0000}"/>
    <cellStyle name="요약 48 16" xfId="18962" xr:uid="{00000000-0005-0000-0000-0000F16A0000}"/>
    <cellStyle name="요약 48 16 2" xfId="18963" xr:uid="{00000000-0005-0000-0000-0000F26A0000}"/>
    <cellStyle name="요약 48 16 3" xfId="18964" xr:uid="{00000000-0005-0000-0000-0000F36A0000}"/>
    <cellStyle name="요약 48 17" xfId="18965" xr:uid="{00000000-0005-0000-0000-0000F46A0000}"/>
    <cellStyle name="요약 48 17 2" xfId="18966" xr:uid="{00000000-0005-0000-0000-0000F56A0000}"/>
    <cellStyle name="요약 48 17 3" xfId="18967" xr:uid="{00000000-0005-0000-0000-0000F66A0000}"/>
    <cellStyle name="요약 48 2" xfId="18968" xr:uid="{00000000-0005-0000-0000-0000F76A0000}"/>
    <cellStyle name="요약 48 2 2" xfId="18969" xr:uid="{00000000-0005-0000-0000-0000F86A0000}"/>
    <cellStyle name="요약 48 2 3" xfId="18970" xr:uid="{00000000-0005-0000-0000-0000F96A0000}"/>
    <cellStyle name="요약 48 3" xfId="18971" xr:uid="{00000000-0005-0000-0000-0000FA6A0000}"/>
    <cellStyle name="요약 48 3 2" xfId="18972" xr:uid="{00000000-0005-0000-0000-0000FB6A0000}"/>
    <cellStyle name="요약 48 3 3" xfId="18973" xr:uid="{00000000-0005-0000-0000-0000FC6A0000}"/>
    <cellStyle name="요약 48 4" xfId="18974" xr:uid="{00000000-0005-0000-0000-0000FD6A0000}"/>
    <cellStyle name="요약 48 4 2" xfId="18975" xr:uid="{00000000-0005-0000-0000-0000FE6A0000}"/>
    <cellStyle name="요약 48 4 3" xfId="18976" xr:uid="{00000000-0005-0000-0000-0000FF6A0000}"/>
    <cellStyle name="요약 48 5" xfId="18977" xr:uid="{00000000-0005-0000-0000-0000006B0000}"/>
    <cellStyle name="요약 48 5 2" xfId="18978" xr:uid="{00000000-0005-0000-0000-0000016B0000}"/>
    <cellStyle name="요약 48 5 3" xfId="18979" xr:uid="{00000000-0005-0000-0000-0000026B0000}"/>
    <cellStyle name="요약 48 6" xfId="18980" xr:uid="{00000000-0005-0000-0000-0000036B0000}"/>
    <cellStyle name="요약 48 6 2" xfId="18981" xr:uid="{00000000-0005-0000-0000-0000046B0000}"/>
    <cellStyle name="요약 48 6 3" xfId="18982" xr:uid="{00000000-0005-0000-0000-0000056B0000}"/>
    <cellStyle name="요약 48 7" xfId="18983" xr:uid="{00000000-0005-0000-0000-0000066B0000}"/>
    <cellStyle name="요약 48 7 2" xfId="18984" xr:uid="{00000000-0005-0000-0000-0000076B0000}"/>
    <cellStyle name="요약 48 7 3" xfId="18985" xr:uid="{00000000-0005-0000-0000-0000086B0000}"/>
    <cellStyle name="요약 48 8" xfId="18986" xr:uid="{00000000-0005-0000-0000-0000096B0000}"/>
    <cellStyle name="요약 48 8 2" xfId="18987" xr:uid="{00000000-0005-0000-0000-00000A6B0000}"/>
    <cellStyle name="요약 48 8 3" xfId="18988" xr:uid="{00000000-0005-0000-0000-00000B6B0000}"/>
    <cellStyle name="요약 48 9" xfId="18989" xr:uid="{00000000-0005-0000-0000-00000C6B0000}"/>
    <cellStyle name="요약 48 9 2" xfId="18990" xr:uid="{00000000-0005-0000-0000-00000D6B0000}"/>
    <cellStyle name="요약 48 9 3" xfId="18991" xr:uid="{00000000-0005-0000-0000-00000E6B0000}"/>
    <cellStyle name="요약 49" xfId="18992" xr:uid="{00000000-0005-0000-0000-00000F6B0000}"/>
    <cellStyle name="요약 49 10" xfId="18993" xr:uid="{00000000-0005-0000-0000-0000106B0000}"/>
    <cellStyle name="요약 49 10 2" xfId="18994" xr:uid="{00000000-0005-0000-0000-0000116B0000}"/>
    <cellStyle name="요약 49 10 3" xfId="18995" xr:uid="{00000000-0005-0000-0000-0000126B0000}"/>
    <cellStyle name="요약 49 11" xfId="18996" xr:uid="{00000000-0005-0000-0000-0000136B0000}"/>
    <cellStyle name="요약 49 11 2" xfId="18997" xr:uid="{00000000-0005-0000-0000-0000146B0000}"/>
    <cellStyle name="요약 49 11 3" xfId="18998" xr:uid="{00000000-0005-0000-0000-0000156B0000}"/>
    <cellStyle name="요약 49 12" xfId="18999" xr:uid="{00000000-0005-0000-0000-0000166B0000}"/>
    <cellStyle name="요약 49 12 2" xfId="19000" xr:uid="{00000000-0005-0000-0000-0000176B0000}"/>
    <cellStyle name="요약 49 12 3" xfId="19001" xr:uid="{00000000-0005-0000-0000-0000186B0000}"/>
    <cellStyle name="요약 49 13" xfId="19002" xr:uid="{00000000-0005-0000-0000-0000196B0000}"/>
    <cellStyle name="요약 49 13 2" xfId="19003" xr:uid="{00000000-0005-0000-0000-00001A6B0000}"/>
    <cellStyle name="요약 49 13 3" xfId="19004" xr:uid="{00000000-0005-0000-0000-00001B6B0000}"/>
    <cellStyle name="요약 49 14" xfId="19005" xr:uid="{00000000-0005-0000-0000-00001C6B0000}"/>
    <cellStyle name="요약 49 14 2" xfId="19006" xr:uid="{00000000-0005-0000-0000-00001D6B0000}"/>
    <cellStyle name="요약 49 14 3" xfId="19007" xr:uid="{00000000-0005-0000-0000-00001E6B0000}"/>
    <cellStyle name="요약 49 15" xfId="19008" xr:uid="{00000000-0005-0000-0000-00001F6B0000}"/>
    <cellStyle name="요약 49 15 2" xfId="19009" xr:uid="{00000000-0005-0000-0000-0000206B0000}"/>
    <cellStyle name="요약 49 15 3" xfId="19010" xr:uid="{00000000-0005-0000-0000-0000216B0000}"/>
    <cellStyle name="요약 49 16" xfId="19011" xr:uid="{00000000-0005-0000-0000-0000226B0000}"/>
    <cellStyle name="요약 49 16 2" xfId="19012" xr:uid="{00000000-0005-0000-0000-0000236B0000}"/>
    <cellStyle name="요약 49 16 3" xfId="19013" xr:uid="{00000000-0005-0000-0000-0000246B0000}"/>
    <cellStyle name="요약 49 17" xfId="19014" xr:uid="{00000000-0005-0000-0000-0000256B0000}"/>
    <cellStyle name="요약 49 17 2" xfId="19015" xr:uid="{00000000-0005-0000-0000-0000266B0000}"/>
    <cellStyle name="요약 49 17 3" xfId="19016" xr:uid="{00000000-0005-0000-0000-0000276B0000}"/>
    <cellStyle name="요약 49 2" xfId="19017" xr:uid="{00000000-0005-0000-0000-0000286B0000}"/>
    <cellStyle name="요약 49 2 2" xfId="19018" xr:uid="{00000000-0005-0000-0000-0000296B0000}"/>
    <cellStyle name="요약 49 2 3" xfId="19019" xr:uid="{00000000-0005-0000-0000-00002A6B0000}"/>
    <cellStyle name="요약 49 3" xfId="19020" xr:uid="{00000000-0005-0000-0000-00002B6B0000}"/>
    <cellStyle name="요약 49 3 2" xfId="19021" xr:uid="{00000000-0005-0000-0000-00002C6B0000}"/>
    <cellStyle name="요약 49 3 3" xfId="19022" xr:uid="{00000000-0005-0000-0000-00002D6B0000}"/>
    <cellStyle name="요약 49 4" xfId="19023" xr:uid="{00000000-0005-0000-0000-00002E6B0000}"/>
    <cellStyle name="요약 49 4 2" xfId="19024" xr:uid="{00000000-0005-0000-0000-00002F6B0000}"/>
    <cellStyle name="요약 49 4 3" xfId="19025" xr:uid="{00000000-0005-0000-0000-0000306B0000}"/>
    <cellStyle name="요약 49 5" xfId="19026" xr:uid="{00000000-0005-0000-0000-0000316B0000}"/>
    <cellStyle name="요약 49 5 2" xfId="19027" xr:uid="{00000000-0005-0000-0000-0000326B0000}"/>
    <cellStyle name="요약 49 5 3" xfId="19028" xr:uid="{00000000-0005-0000-0000-0000336B0000}"/>
    <cellStyle name="요약 49 6" xfId="19029" xr:uid="{00000000-0005-0000-0000-0000346B0000}"/>
    <cellStyle name="요약 49 6 2" xfId="19030" xr:uid="{00000000-0005-0000-0000-0000356B0000}"/>
    <cellStyle name="요약 49 6 3" xfId="19031" xr:uid="{00000000-0005-0000-0000-0000366B0000}"/>
    <cellStyle name="요약 49 7" xfId="19032" xr:uid="{00000000-0005-0000-0000-0000376B0000}"/>
    <cellStyle name="요약 49 7 2" xfId="19033" xr:uid="{00000000-0005-0000-0000-0000386B0000}"/>
    <cellStyle name="요약 49 7 3" xfId="19034" xr:uid="{00000000-0005-0000-0000-0000396B0000}"/>
    <cellStyle name="요약 49 8" xfId="19035" xr:uid="{00000000-0005-0000-0000-00003A6B0000}"/>
    <cellStyle name="요약 49 8 2" xfId="19036" xr:uid="{00000000-0005-0000-0000-00003B6B0000}"/>
    <cellStyle name="요약 49 8 3" xfId="19037" xr:uid="{00000000-0005-0000-0000-00003C6B0000}"/>
    <cellStyle name="요약 49 9" xfId="19038" xr:uid="{00000000-0005-0000-0000-00003D6B0000}"/>
    <cellStyle name="요약 49 9 2" xfId="19039" xr:uid="{00000000-0005-0000-0000-00003E6B0000}"/>
    <cellStyle name="요약 49 9 3" xfId="19040" xr:uid="{00000000-0005-0000-0000-00003F6B0000}"/>
    <cellStyle name="요약 5" xfId="7334" xr:uid="{00000000-0005-0000-0000-0000406B0000}"/>
    <cellStyle name="요약 5 10" xfId="19041" xr:uid="{00000000-0005-0000-0000-0000416B0000}"/>
    <cellStyle name="요약 5 10 2" xfId="19042" xr:uid="{00000000-0005-0000-0000-0000426B0000}"/>
    <cellStyle name="요약 5 10 3" xfId="19043" xr:uid="{00000000-0005-0000-0000-0000436B0000}"/>
    <cellStyle name="요약 5 11" xfId="19044" xr:uid="{00000000-0005-0000-0000-0000446B0000}"/>
    <cellStyle name="요약 5 11 2" xfId="19045" xr:uid="{00000000-0005-0000-0000-0000456B0000}"/>
    <cellStyle name="요약 5 11 3" xfId="19046" xr:uid="{00000000-0005-0000-0000-0000466B0000}"/>
    <cellStyle name="요약 5 12" xfId="19047" xr:uid="{00000000-0005-0000-0000-0000476B0000}"/>
    <cellStyle name="요약 5 12 2" xfId="19048" xr:uid="{00000000-0005-0000-0000-0000486B0000}"/>
    <cellStyle name="요약 5 12 3" xfId="19049" xr:uid="{00000000-0005-0000-0000-0000496B0000}"/>
    <cellStyle name="요약 5 13" xfId="19050" xr:uid="{00000000-0005-0000-0000-00004A6B0000}"/>
    <cellStyle name="요약 5 13 2" xfId="19051" xr:uid="{00000000-0005-0000-0000-00004B6B0000}"/>
    <cellStyle name="요약 5 13 3" xfId="19052" xr:uid="{00000000-0005-0000-0000-00004C6B0000}"/>
    <cellStyle name="요약 5 14" xfId="19053" xr:uid="{00000000-0005-0000-0000-00004D6B0000}"/>
    <cellStyle name="요약 5 14 2" xfId="19054" xr:uid="{00000000-0005-0000-0000-00004E6B0000}"/>
    <cellStyle name="요약 5 14 3" xfId="19055" xr:uid="{00000000-0005-0000-0000-00004F6B0000}"/>
    <cellStyle name="요약 5 15" xfId="19056" xr:uid="{00000000-0005-0000-0000-0000506B0000}"/>
    <cellStyle name="요약 5 15 2" xfId="19057" xr:uid="{00000000-0005-0000-0000-0000516B0000}"/>
    <cellStyle name="요약 5 15 3" xfId="19058" xr:uid="{00000000-0005-0000-0000-0000526B0000}"/>
    <cellStyle name="요약 5 16" xfId="19059" xr:uid="{00000000-0005-0000-0000-0000536B0000}"/>
    <cellStyle name="요약 5 16 2" xfId="19060" xr:uid="{00000000-0005-0000-0000-0000546B0000}"/>
    <cellStyle name="요약 5 16 3" xfId="19061" xr:uid="{00000000-0005-0000-0000-0000556B0000}"/>
    <cellStyle name="요약 5 17" xfId="19062" xr:uid="{00000000-0005-0000-0000-0000566B0000}"/>
    <cellStyle name="요약 5 17 2" xfId="19063" xr:uid="{00000000-0005-0000-0000-0000576B0000}"/>
    <cellStyle name="요약 5 17 3" xfId="19064" xr:uid="{00000000-0005-0000-0000-0000586B0000}"/>
    <cellStyle name="요약 5 2" xfId="7335" xr:uid="{00000000-0005-0000-0000-0000596B0000}"/>
    <cellStyle name="요약 5 2 2" xfId="19066" xr:uid="{00000000-0005-0000-0000-00005A6B0000}"/>
    <cellStyle name="요약 5 2 3" xfId="19067" xr:uid="{00000000-0005-0000-0000-00005B6B0000}"/>
    <cellStyle name="요약 5 2 4" xfId="19065" xr:uid="{00000000-0005-0000-0000-00005C6B0000}"/>
    <cellStyle name="요약 5 3" xfId="19068" xr:uid="{00000000-0005-0000-0000-00005D6B0000}"/>
    <cellStyle name="요약 5 3 2" xfId="19069" xr:uid="{00000000-0005-0000-0000-00005E6B0000}"/>
    <cellStyle name="요약 5 3 3" xfId="19070" xr:uid="{00000000-0005-0000-0000-00005F6B0000}"/>
    <cellStyle name="요약 5 4" xfId="19071" xr:uid="{00000000-0005-0000-0000-0000606B0000}"/>
    <cellStyle name="요약 5 4 2" xfId="19072" xr:uid="{00000000-0005-0000-0000-0000616B0000}"/>
    <cellStyle name="요약 5 4 3" xfId="19073" xr:uid="{00000000-0005-0000-0000-0000626B0000}"/>
    <cellStyle name="요약 5 5" xfId="19074" xr:uid="{00000000-0005-0000-0000-0000636B0000}"/>
    <cellStyle name="요약 5 5 2" xfId="19075" xr:uid="{00000000-0005-0000-0000-0000646B0000}"/>
    <cellStyle name="요약 5 5 3" xfId="19076" xr:uid="{00000000-0005-0000-0000-0000656B0000}"/>
    <cellStyle name="요약 5 6" xfId="19077" xr:uid="{00000000-0005-0000-0000-0000666B0000}"/>
    <cellStyle name="요약 5 6 2" xfId="19078" xr:uid="{00000000-0005-0000-0000-0000676B0000}"/>
    <cellStyle name="요약 5 6 3" xfId="19079" xr:uid="{00000000-0005-0000-0000-0000686B0000}"/>
    <cellStyle name="요약 5 7" xfId="19080" xr:uid="{00000000-0005-0000-0000-0000696B0000}"/>
    <cellStyle name="요약 5 7 2" xfId="19081" xr:uid="{00000000-0005-0000-0000-00006A6B0000}"/>
    <cellStyle name="요약 5 7 3" xfId="19082" xr:uid="{00000000-0005-0000-0000-00006B6B0000}"/>
    <cellStyle name="요약 5 8" xfId="19083" xr:uid="{00000000-0005-0000-0000-00006C6B0000}"/>
    <cellStyle name="요약 5 8 2" xfId="19084" xr:uid="{00000000-0005-0000-0000-00006D6B0000}"/>
    <cellStyle name="요약 5 8 3" xfId="19085" xr:uid="{00000000-0005-0000-0000-00006E6B0000}"/>
    <cellStyle name="요약 5 9" xfId="19086" xr:uid="{00000000-0005-0000-0000-00006F6B0000}"/>
    <cellStyle name="요약 5 9 2" xfId="19087" xr:uid="{00000000-0005-0000-0000-0000706B0000}"/>
    <cellStyle name="요약 5 9 3" xfId="19088" xr:uid="{00000000-0005-0000-0000-0000716B0000}"/>
    <cellStyle name="요약 50" xfId="19089" xr:uid="{00000000-0005-0000-0000-0000726B0000}"/>
    <cellStyle name="요약 50 10" xfId="19090" xr:uid="{00000000-0005-0000-0000-0000736B0000}"/>
    <cellStyle name="요약 50 10 2" xfId="19091" xr:uid="{00000000-0005-0000-0000-0000746B0000}"/>
    <cellStyle name="요약 50 10 3" xfId="19092" xr:uid="{00000000-0005-0000-0000-0000756B0000}"/>
    <cellStyle name="요약 50 11" xfId="19093" xr:uid="{00000000-0005-0000-0000-0000766B0000}"/>
    <cellStyle name="요약 50 11 2" xfId="19094" xr:uid="{00000000-0005-0000-0000-0000776B0000}"/>
    <cellStyle name="요약 50 11 3" xfId="19095" xr:uid="{00000000-0005-0000-0000-0000786B0000}"/>
    <cellStyle name="요약 50 12" xfId="19096" xr:uid="{00000000-0005-0000-0000-0000796B0000}"/>
    <cellStyle name="요약 50 12 2" xfId="19097" xr:uid="{00000000-0005-0000-0000-00007A6B0000}"/>
    <cellStyle name="요약 50 12 3" xfId="19098" xr:uid="{00000000-0005-0000-0000-00007B6B0000}"/>
    <cellStyle name="요약 50 13" xfId="19099" xr:uid="{00000000-0005-0000-0000-00007C6B0000}"/>
    <cellStyle name="요약 50 13 2" xfId="19100" xr:uid="{00000000-0005-0000-0000-00007D6B0000}"/>
    <cellStyle name="요약 50 13 3" xfId="19101" xr:uid="{00000000-0005-0000-0000-00007E6B0000}"/>
    <cellStyle name="요약 50 14" xfId="19102" xr:uid="{00000000-0005-0000-0000-00007F6B0000}"/>
    <cellStyle name="요약 50 14 2" xfId="19103" xr:uid="{00000000-0005-0000-0000-0000806B0000}"/>
    <cellStyle name="요약 50 14 3" xfId="19104" xr:uid="{00000000-0005-0000-0000-0000816B0000}"/>
    <cellStyle name="요약 50 15" xfId="19105" xr:uid="{00000000-0005-0000-0000-0000826B0000}"/>
    <cellStyle name="요약 50 15 2" xfId="19106" xr:uid="{00000000-0005-0000-0000-0000836B0000}"/>
    <cellStyle name="요약 50 15 3" xfId="19107" xr:uid="{00000000-0005-0000-0000-0000846B0000}"/>
    <cellStyle name="요약 50 16" xfId="19108" xr:uid="{00000000-0005-0000-0000-0000856B0000}"/>
    <cellStyle name="요약 50 16 2" xfId="19109" xr:uid="{00000000-0005-0000-0000-0000866B0000}"/>
    <cellStyle name="요약 50 16 3" xfId="19110" xr:uid="{00000000-0005-0000-0000-0000876B0000}"/>
    <cellStyle name="요약 50 17" xfId="19111" xr:uid="{00000000-0005-0000-0000-0000886B0000}"/>
    <cellStyle name="요약 50 17 2" xfId="19112" xr:uid="{00000000-0005-0000-0000-0000896B0000}"/>
    <cellStyle name="요약 50 17 3" xfId="19113" xr:uid="{00000000-0005-0000-0000-00008A6B0000}"/>
    <cellStyle name="요약 50 2" xfId="19114" xr:uid="{00000000-0005-0000-0000-00008B6B0000}"/>
    <cellStyle name="요약 50 2 2" xfId="19115" xr:uid="{00000000-0005-0000-0000-00008C6B0000}"/>
    <cellStyle name="요약 50 2 3" xfId="19116" xr:uid="{00000000-0005-0000-0000-00008D6B0000}"/>
    <cellStyle name="요약 50 3" xfId="19117" xr:uid="{00000000-0005-0000-0000-00008E6B0000}"/>
    <cellStyle name="요약 50 3 2" xfId="19118" xr:uid="{00000000-0005-0000-0000-00008F6B0000}"/>
    <cellStyle name="요약 50 3 3" xfId="19119" xr:uid="{00000000-0005-0000-0000-0000906B0000}"/>
    <cellStyle name="요약 50 4" xfId="19120" xr:uid="{00000000-0005-0000-0000-0000916B0000}"/>
    <cellStyle name="요약 50 4 2" xfId="19121" xr:uid="{00000000-0005-0000-0000-0000926B0000}"/>
    <cellStyle name="요약 50 4 3" xfId="19122" xr:uid="{00000000-0005-0000-0000-0000936B0000}"/>
    <cellStyle name="요약 50 5" xfId="19123" xr:uid="{00000000-0005-0000-0000-0000946B0000}"/>
    <cellStyle name="요약 50 5 2" xfId="19124" xr:uid="{00000000-0005-0000-0000-0000956B0000}"/>
    <cellStyle name="요약 50 5 3" xfId="19125" xr:uid="{00000000-0005-0000-0000-0000966B0000}"/>
    <cellStyle name="요약 50 6" xfId="19126" xr:uid="{00000000-0005-0000-0000-0000976B0000}"/>
    <cellStyle name="요약 50 6 2" xfId="19127" xr:uid="{00000000-0005-0000-0000-0000986B0000}"/>
    <cellStyle name="요약 50 6 3" xfId="19128" xr:uid="{00000000-0005-0000-0000-0000996B0000}"/>
    <cellStyle name="요약 50 7" xfId="19129" xr:uid="{00000000-0005-0000-0000-00009A6B0000}"/>
    <cellStyle name="요약 50 7 2" xfId="19130" xr:uid="{00000000-0005-0000-0000-00009B6B0000}"/>
    <cellStyle name="요약 50 7 3" xfId="19131" xr:uid="{00000000-0005-0000-0000-00009C6B0000}"/>
    <cellStyle name="요약 50 8" xfId="19132" xr:uid="{00000000-0005-0000-0000-00009D6B0000}"/>
    <cellStyle name="요약 50 8 2" xfId="19133" xr:uid="{00000000-0005-0000-0000-00009E6B0000}"/>
    <cellStyle name="요약 50 8 3" xfId="19134" xr:uid="{00000000-0005-0000-0000-00009F6B0000}"/>
    <cellStyle name="요약 50 9" xfId="19135" xr:uid="{00000000-0005-0000-0000-0000A06B0000}"/>
    <cellStyle name="요약 50 9 2" xfId="19136" xr:uid="{00000000-0005-0000-0000-0000A16B0000}"/>
    <cellStyle name="요약 50 9 3" xfId="19137" xr:uid="{00000000-0005-0000-0000-0000A26B0000}"/>
    <cellStyle name="요약 51" xfId="19138" xr:uid="{00000000-0005-0000-0000-0000A36B0000}"/>
    <cellStyle name="요약 51 10" xfId="19139" xr:uid="{00000000-0005-0000-0000-0000A46B0000}"/>
    <cellStyle name="요약 51 10 2" xfId="19140" xr:uid="{00000000-0005-0000-0000-0000A56B0000}"/>
    <cellStyle name="요약 51 10 3" xfId="19141" xr:uid="{00000000-0005-0000-0000-0000A66B0000}"/>
    <cellStyle name="요약 51 11" xfId="19142" xr:uid="{00000000-0005-0000-0000-0000A76B0000}"/>
    <cellStyle name="요약 51 11 2" xfId="19143" xr:uid="{00000000-0005-0000-0000-0000A86B0000}"/>
    <cellStyle name="요약 51 11 3" xfId="19144" xr:uid="{00000000-0005-0000-0000-0000A96B0000}"/>
    <cellStyle name="요약 51 12" xfId="19145" xr:uid="{00000000-0005-0000-0000-0000AA6B0000}"/>
    <cellStyle name="요약 51 12 2" xfId="19146" xr:uid="{00000000-0005-0000-0000-0000AB6B0000}"/>
    <cellStyle name="요약 51 12 3" xfId="19147" xr:uid="{00000000-0005-0000-0000-0000AC6B0000}"/>
    <cellStyle name="요약 51 13" xfId="19148" xr:uid="{00000000-0005-0000-0000-0000AD6B0000}"/>
    <cellStyle name="요약 51 13 2" xfId="19149" xr:uid="{00000000-0005-0000-0000-0000AE6B0000}"/>
    <cellStyle name="요약 51 13 3" xfId="19150" xr:uid="{00000000-0005-0000-0000-0000AF6B0000}"/>
    <cellStyle name="요약 51 14" xfId="19151" xr:uid="{00000000-0005-0000-0000-0000B06B0000}"/>
    <cellStyle name="요약 51 14 2" xfId="19152" xr:uid="{00000000-0005-0000-0000-0000B16B0000}"/>
    <cellStyle name="요약 51 14 3" xfId="19153" xr:uid="{00000000-0005-0000-0000-0000B26B0000}"/>
    <cellStyle name="요약 51 15" xfId="19154" xr:uid="{00000000-0005-0000-0000-0000B36B0000}"/>
    <cellStyle name="요약 51 15 2" xfId="19155" xr:uid="{00000000-0005-0000-0000-0000B46B0000}"/>
    <cellStyle name="요약 51 15 3" xfId="19156" xr:uid="{00000000-0005-0000-0000-0000B56B0000}"/>
    <cellStyle name="요약 51 16" xfId="19157" xr:uid="{00000000-0005-0000-0000-0000B66B0000}"/>
    <cellStyle name="요약 51 16 2" xfId="19158" xr:uid="{00000000-0005-0000-0000-0000B76B0000}"/>
    <cellStyle name="요약 51 16 3" xfId="19159" xr:uid="{00000000-0005-0000-0000-0000B86B0000}"/>
    <cellStyle name="요약 51 17" xfId="19160" xr:uid="{00000000-0005-0000-0000-0000B96B0000}"/>
    <cellStyle name="요약 51 17 2" xfId="19161" xr:uid="{00000000-0005-0000-0000-0000BA6B0000}"/>
    <cellStyle name="요약 51 17 3" xfId="19162" xr:uid="{00000000-0005-0000-0000-0000BB6B0000}"/>
    <cellStyle name="요약 51 2" xfId="19163" xr:uid="{00000000-0005-0000-0000-0000BC6B0000}"/>
    <cellStyle name="요약 51 2 2" xfId="19164" xr:uid="{00000000-0005-0000-0000-0000BD6B0000}"/>
    <cellStyle name="요약 51 2 3" xfId="19165" xr:uid="{00000000-0005-0000-0000-0000BE6B0000}"/>
    <cellStyle name="요약 51 3" xfId="19166" xr:uid="{00000000-0005-0000-0000-0000BF6B0000}"/>
    <cellStyle name="요약 51 3 2" xfId="19167" xr:uid="{00000000-0005-0000-0000-0000C06B0000}"/>
    <cellStyle name="요약 51 3 3" xfId="19168" xr:uid="{00000000-0005-0000-0000-0000C16B0000}"/>
    <cellStyle name="요약 51 4" xfId="19169" xr:uid="{00000000-0005-0000-0000-0000C26B0000}"/>
    <cellStyle name="요약 51 4 2" xfId="19170" xr:uid="{00000000-0005-0000-0000-0000C36B0000}"/>
    <cellStyle name="요약 51 4 3" xfId="19171" xr:uid="{00000000-0005-0000-0000-0000C46B0000}"/>
    <cellStyle name="요약 51 5" xfId="19172" xr:uid="{00000000-0005-0000-0000-0000C56B0000}"/>
    <cellStyle name="요약 51 5 2" xfId="19173" xr:uid="{00000000-0005-0000-0000-0000C66B0000}"/>
    <cellStyle name="요약 51 5 3" xfId="19174" xr:uid="{00000000-0005-0000-0000-0000C76B0000}"/>
    <cellStyle name="요약 51 6" xfId="19175" xr:uid="{00000000-0005-0000-0000-0000C86B0000}"/>
    <cellStyle name="요약 51 6 2" xfId="19176" xr:uid="{00000000-0005-0000-0000-0000C96B0000}"/>
    <cellStyle name="요약 51 6 3" xfId="19177" xr:uid="{00000000-0005-0000-0000-0000CA6B0000}"/>
    <cellStyle name="요약 51 7" xfId="19178" xr:uid="{00000000-0005-0000-0000-0000CB6B0000}"/>
    <cellStyle name="요약 51 7 2" xfId="19179" xr:uid="{00000000-0005-0000-0000-0000CC6B0000}"/>
    <cellStyle name="요약 51 7 3" xfId="19180" xr:uid="{00000000-0005-0000-0000-0000CD6B0000}"/>
    <cellStyle name="요약 51 8" xfId="19181" xr:uid="{00000000-0005-0000-0000-0000CE6B0000}"/>
    <cellStyle name="요약 51 8 2" xfId="19182" xr:uid="{00000000-0005-0000-0000-0000CF6B0000}"/>
    <cellStyle name="요약 51 8 3" xfId="19183" xr:uid="{00000000-0005-0000-0000-0000D06B0000}"/>
    <cellStyle name="요약 51 9" xfId="19184" xr:uid="{00000000-0005-0000-0000-0000D16B0000}"/>
    <cellStyle name="요약 51 9 2" xfId="19185" xr:uid="{00000000-0005-0000-0000-0000D26B0000}"/>
    <cellStyle name="요약 51 9 3" xfId="19186" xr:uid="{00000000-0005-0000-0000-0000D36B0000}"/>
    <cellStyle name="요약 52" xfId="19187" xr:uid="{00000000-0005-0000-0000-0000D46B0000}"/>
    <cellStyle name="요약 52 10" xfId="19188" xr:uid="{00000000-0005-0000-0000-0000D56B0000}"/>
    <cellStyle name="요약 52 10 2" xfId="19189" xr:uid="{00000000-0005-0000-0000-0000D66B0000}"/>
    <cellStyle name="요약 52 10 3" xfId="19190" xr:uid="{00000000-0005-0000-0000-0000D76B0000}"/>
    <cellStyle name="요약 52 11" xfId="19191" xr:uid="{00000000-0005-0000-0000-0000D86B0000}"/>
    <cellStyle name="요약 52 11 2" xfId="19192" xr:uid="{00000000-0005-0000-0000-0000D96B0000}"/>
    <cellStyle name="요약 52 11 3" xfId="19193" xr:uid="{00000000-0005-0000-0000-0000DA6B0000}"/>
    <cellStyle name="요약 52 12" xfId="19194" xr:uid="{00000000-0005-0000-0000-0000DB6B0000}"/>
    <cellStyle name="요약 52 12 2" xfId="19195" xr:uid="{00000000-0005-0000-0000-0000DC6B0000}"/>
    <cellStyle name="요약 52 12 3" xfId="19196" xr:uid="{00000000-0005-0000-0000-0000DD6B0000}"/>
    <cellStyle name="요약 52 13" xfId="19197" xr:uid="{00000000-0005-0000-0000-0000DE6B0000}"/>
    <cellStyle name="요약 52 13 2" xfId="19198" xr:uid="{00000000-0005-0000-0000-0000DF6B0000}"/>
    <cellStyle name="요약 52 13 3" xfId="19199" xr:uid="{00000000-0005-0000-0000-0000E06B0000}"/>
    <cellStyle name="요약 52 14" xfId="19200" xr:uid="{00000000-0005-0000-0000-0000E16B0000}"/>
    <cellStyle name="요약 52 14 2" xfId="19201" xr:uid="{00000000-0005-0000-0000-0000E26B0000}"/>
    <cellStyle name="요약 52 14 3" xfId="19202" xr:uid="{00000000-0005-0000-0000-0000E36B0000}"/>
    <cellStyle name="요약 52 15" xfId="19203" xr:uid="{00000000-0005-0000-0000-0000E46B0000}"/>
    <cellStyle name="요약 52 15 2" xfId="19204" xr:uid="{00000000-0005-0000-0000-0000E56B0000}"/>
    <cellStyle name="요약 52 15 3" xfId="19205" xr:uid="{00000000-0005-0000-0000-0000E66B0000}"/>
    <cellStyle name="요약 52 16" xfId="19206" xr:uid="{00000000-0005-0000-0000-0000E76B0000}"/>
    <cellStyle name="요약 52 16 2" xfId="19207" xr:uid="{00000000-0005-0000-0000-0000E86B0000}"/>
    <cellStyle name="요약 52 16 3" xfId="19208" xr:uid="{00000000-0005-0000-0000-0000E96B0000}"/>
    <cellStyle name="요약 52 17" xfId="19209" xr:uid="{00000000-0005-0000-0000-0000EA6B0000}"/>
    <cellStyle name="요약 52 17 2" xfId="19210" xr:uid="{00000000-0005-0000-0000-0000EB6B0000}"/>
    <cellStyle name="요약 52 17 3" xfId="19211" xr:uid="{00000000-0005-0000-0000-0000EC6B0000}"/>
    <cellStyle name="요약 52 2" xfId="19212" xr:uid="{00000000-0005-0000-0000-0000ED6B0000}"/>
    <cellStyle name="요약 52 2 2" xfId="19213" xr:uid="{00000000-0005-0000-0000-0000EE6B0000}"/>
    <cellStyle name="요약 52 2 3" xfId="19214" xr:uid="{00000000-0005-0000-0000-0000EF6B0000}"/>
    <cellStyle name="요약 52 3" xfId="19215" xr:uid="{00000000-0005-0000-0000-0000F06B0000}"/>
    <cellStyle name="요약 52 3 2" xfId="19216" xr:uid="{00000000-0005-0000-0000-0000F16B0000}"/>
    <cellStyle name="요약 52 3 3" xfId="19217" xr:uid="{00000000-0005-0000-0000-0000F26B0000}"/>
    <cellStyle name="요약 52 4" xfId="19218" xr:uid="{00000000-0005-0000-0000-0000F36B0000}"/>
    <cellStyle name="요약 52 4 2" xfId="19219" xr:uid="{00000000-0005-0000-0000-0000F46B0000}"/>
    <cellStyle name="요약 52 4 3" xfId="19220" xr:uid="{00000000-0005-0000-0000-0000F56B0000}"/>
    <cellStyle name="요약 52 5" xfId="19221" xr:uid="{00000000-0005-0000-0000-0000F66B0000}"/>
    <cellStyle name="요약 52 5 2" xfId="19222" xr:uid="{00000000-0005-0000-0000-0000F76B0000}"/>
    <cellStyle name="요약 52 5 3" xfId="19223" xr:uid="{00000000-0005-0000-0000-0000F86B0000}"/>
    <cellStyle name="요약 52 6" xfId="19224" xr:uid="{00000000-0005-0000-0000-0000F96B0000}"/>
    <cellStyle name="요약 52 6 2" xfId="19225" xr:uid="{00000000-0005-0000-0000-0000FA6B0000}"/>
    <cellStyle name="요약 52 6 3" xfId="19226" xr:uid="{00000000-0005-0000-0000-0000FB6B0000}"/>
    <cellStyle name="요약 52 7" xfId="19227" xr:uid="{00000000-0005-0000-0000-0000FC6B0000}"/>
    <cellStyle name="요약 52 7 2" xfId="19228" xr:uid="{00000000-0005-0000-0000-0000FD6B0000}"/>
    <cellStyle name="요약 52 7 3" xfId="19229" xr:uid="{00000000-0005-0000-0000-0000FE6B0000}"/>
    <cellStyle name="요약 52 8" xfId="19230" xr:uid="{00000000-0005-0000-0000-0000FF6B0000}"/>
    <cellStyle name="요약 52 8 2" xfId="19231" xr:uid="{00000000-0005-0000-0000-0000006C0000}"/>
    <cellStyle name="요약 52 8 3" xfId="19232" xr:uid="{00000000-0005-0000-0000-0000016C0000}"/>
    <cellStyle name="요약 52 9" xfId="19233" xr:uid="{00000000-0005-0000-0000-0000026C0000}"/>
    <cellStyle name="요약 52 9 2" xfId="19234" xr:uid="{00000000-0005-0000-0000-0000036C0000}"/>
    <cellStyle name="요약 52 9 3" xfId="19235" xr:uid="{00000000-0005-0000-0000-0000046C0000}"/>
    <cellStyle name="요약 53" xfId="19236" xr:uid="{00000000-0005-0000-0000-0000056C0000}"/>
    <cellStyle name="요약 53 10" xfId="19237" xr:uid="{00000000-0005-0000-0000-0000066C0000}"/>
    <cellStyle name="요약 53 10 2" xfId="19238" xr:uid="{00000000-0005-0000-0000-0000076C0000}"/>
    <cellStyle name="요약 53 10 3" xfId="19239" xr:uid="{00000000-0005-0000-0000-0000086C0000}"/>
    <cellStyle name="요약 53 11" xfId="19240" xr:uid="{00000000-0005-0000-0000-0000096C0000}"/>
    <cellStyle name="요약 53 11 2" xfId="19241" xr:uid="{00000000-0005-0000-0000-00000A6C0000}"/>
    <cellStyle name="요약 53 11 3" xfId="19242" xr:uid="{00000000-0005-0000-0000-00000B6C0000}"/>
    <cellStyle name="요약 53 12" xfId="19243" xr:uid="{00000000-0005-0000-0000-00000C6C0000}"/>
    <cellStyle name="요약 53 12 2" xfId="19244" xr:uid="{00000000-0005-0000-0000-00000D6C0000}"/>
    <cellStyle name="요약 53 12 3" xfId="19245" xr:uid="{00000000-0005-0000-0000-00000E6C0000}"/>
    <cellStyle name="요약 53 13" xfId="19246" xr:uid="{00000000-0005-0000-0000-00000F6C0000}"/>
    <cellStyle name="요약 53 13 2" xfId="19247" xr:uid="{00000000-0005-0000-0000-0000106C0000}"/>
    <cellStyle name="요약 53 13 3" xfId="19248" xr:uid="{00000000-0005-0000-0000-0000116C0000}"/>
    <cellStyle name="요약 53 14" xfId="19249" xr:uid="{00000000-0005-0000-0000-0000126C0000}"/>
    <cellStyle name="요약 53 14 2" xfId="19250" xr:uid="{00000000-0005-0000-0000-0000136C0000}"/>
    <cellStyle name="요약 53 14 3" xfId="19251" xr:uid="{00000000-0005-0000-0000-0000146C0000}"/>
    <cellStyle name="요약 53 15" xfId="19252" xr:uid="{00000000-0005-0000-0000-0000156C0000}"/>
    <cellStyle name="요약 53 15 2" xfId="19253" xr:uid="{00000000-0005-0000-0000-0000166C0000}"/>
    <cellStyle name="요약 53 15 3" xfId="19254" xr:uid="{00000000-0005-0000-0000-0000176C0000}"/>
    <cellStyle name="요약 53 16" xfId="19255" xr:uid="{00000000-0005-0000-0000-0000186C0000}"/>
    <cellStyle name="요약 53 16 2" xfId="19256" xr:uid="{00000000-0005-0000-0000-0000196C0000}"/>
    <cellStyle name="요약 53 16 3" xfId="19257" xr:uid="{00000000-0005-0000-0000-00001A6C0000}"/>
    <cellStyle name="요약 53 17" xfId="19258" xr:uid="{00000000-0005-0000-0000-00001B6C0000}"/>
    <cellStyle name="요약 53 17 2" xfId="19259" xr:uid="{00000000-0005-0000-0000-00001C6C0000}"/>
    <cellStyle name="요약 53 17 3" xfId="19260" xr:uid="{00000000-0005-0000-0000-00001D6C0000}"/>
    <cellStyle name="요약 53 2" xfId="19261" xr:uid="{00000000-0005-0000-0000-00001E6C0000}"/>
    <cellStyle name="요약 53 2 2" xfId="19262" xr:uid="{00000000-0005-0000-0000-00001F6C0000}"/>
    <cellStyle name="요약 53 2 3" xfId="19263" xr:uid="{00000000-0005-0000-0000-0000206C0000}"/>
    <cellStyle name="요약 53 3" xfId="19264" xr:uid="{00000000-0005-0000-0000-0000216C0000}"/>
    <cellStyle name="요약 53 3 2" xfId="19265" xr:uid="{00000000-0005-0000-0000-0000226C0000}"/>
    <cellStyle name="요약 53 3 3" xfId="19266" xr:uid="{00000000-0005-0000-0000-0000236C0000}"/>
    <cellStyle name="요약 53 4" xfId="19267" xr:uid="{00000000-0005-0000-0000-0000246C0000}"/>
    <cellStyle name="요약 53 4 2" xfId="19268" xr:uid="{00000000-0005-0000-0000-0000256C0000}"/>
    <cellStyle name="요약 53 4 3" xfId="19269" xr:uid="{00000000-0005-0000-0000-0000266C0000}"/>
    <cellStyle name="요약 53 5" xfId="19270" xr:uid="{00000000-0005-0000-0000-0000276C0000}"/>
    <cellStyle name="요약 53 5 2" xfId="19271" xr:uid="{00000000-0005-0000-0000-0000286C0000}"/>
    <cellStyle name="요약 53 5 3" xfId="19272" xr:uid="{00000000-0005-0000-0000-0000296C0000}"/>
    <cellStyle name="요약 53 6" xfId="19273" xr:uid="{00000000-0005-0000-0000-00002A6C0000}"/>
    <cellStyle name="요약 53 6 2" xfId="19274" xr:uid="{00000000-0005-0000-0000-00002B6C0000}"/>
    <cellStyle name="요약 53 6 3" xfId="19275" xr:uid="{00000000-0005-0000-0000-00002C6C0000}"/>
    <cellStyle name="요약 53 7" xfId="19276" xr:uid="{00000000-0005-0000-0000-00002D6C0000}"/>
    <cellStyle name="요약 53 7 2" xfId="19277" xr:uid="{00000000-0005-0000-0000-00002E6C0000}"/>
    <cellStyle name="요약 53 7 3" xfId="19278" xr:uid="{00000000-0005-0000-0000-00002F6C0000}"/>
    <cellStyle name="요약 53 8" xfId="19279" xr:uid="{00000000-0005-0000-0000-0000306C0000}"/>
    <cellStyle name="요약 53 8 2" xfId="19280" xr:uid="{00000000-0005-0000-0000-0000316C0000}"/>
    <cellStyle name="요약 53 8 3" xfId="19281" xr:uid="{00000000-0005-0000-0000-0000326C0000}"/>
    <cellStyle name="요약 53 9" xfId="19282" xr:uid="{00000000-0005-0000-0000-0000336C0000}"/>
    <cellStyle name="요약 53 9 2" xfId="19283" xr:uid="{00000000-0005-0000-0000-0000346C0000}"/>
    <cellStyle name="요약 53 9 3" xfId="19284" xr:uid="{00000000-0005-0000-0000-0000356C0000}"/>
    <cellStyle name="요약 54" xfId="19285" xr:uid="{00000000-0005-0000-0000-0000366C0000}"/>
    <cellStyle name="요약 54 10" xfId="19286" xr:uid="{00000000-0005-0000-0000-0000376C0000}"/>
    <cellStyle name="요약 54 10 2" xfId="19287" xr:uid="{00000000-0005-0000-0000-0000386C0000}"/>
    <cellStyle name="요약 54 10 3" xfId="19288" xr:uid="{00000000-0005-0000-0000-0000396C0000}"/>
    <cellStyle name="요약 54 11" xfId="19289" xr:uid="{00000000-0005-0000-0000-00003A6C0000}"/>
    <cellStyle name="요약 54 11 2" xfId="19290" xr:uid="{00000000-0005-0000-0000-00003B6C0000}"/>
    <cellStyle name="요약 54 11 3" xfId="19291" xr:uid="{00000000-0005-0000-0000-00003C6C0000}"/>
    <cellStyle name="요약 54 12" xfId="19292" xr:uid="{00000000-0005-0000-0000-00003D6C0000}"/>
    <cellStyle name="요약 54 12 2" xfId="19293" xr:uid="{00000000-0005-0000-0000-00003E6C0000}"/>
    <cellStyle name="요약 54 12 3" xfId="19294" xr:uid="{00000000-0005-0000-0000-00003F6C0000}"/>
    <cellStyle name="요약 54 13" xfId="19295" xr:uid="{00000000-0005-0000-0000-0000406C0000}"/>
    <cellStyle name="요약 54 13 2" xfId="19296" xr:uid="{00000000-0005-0000-0000-0000416C0000}"/>
    <cellStyle name="요약 54 13 3" xfId="19297" xr:uid="{00000000-0005-0000-0000-0000426C0000}"/>
    <cellStyle name="요약 54 14" xfId="19298" xr:uid="{00000000-0005-0000-0000-0000436C0000}"/>
    <cellStyle name="요약 54 14 2" xfId="19299" xr:uid="{00000000-0005-0000-0000-0000446C0000}"/>
    <cellStyle name="요약 54 14 3" xfId="19300" xr:uid="{00000000-0005-0000-0000-0000456C0000}"/>
    <cellStyle name="요약 54 15" xfId="19301" xr:uid="{00000000-0005-0000-0000-0000466C0000}"/>
    <cellStyle name="요약 54 15 2" xfId="19302" xr:uid="{00000000-0005-0000-0000-0000476C0000}"/>
    <cellStyle name="요약 54 15 3" xfId="19303" xr:uid="{00000000-0005-0000-0000-0000486C0000}"/>
    <cellStyle name="요약 54 16" xfId="19304" xr:uid="{00000000-0005-0000-0000-0000496C0000}"/>
    <cellStyle name="요약 54 16 2" xfId="19305" xr:uid="{00000000-0005-0000-0000-00004A6C0000}"/>
    <cellStyle name="요약 54 16 3" xfId="19306" xr:uid="{00000000-0005-0000-0000-00004B6C0000}"/>
    <cellStyle name="요약 54 17" xfId="19307" xr:uid="{00000000-0005-0000-0000-00004C6C0000}"/>
    <cellStyle name="요약 54 17 2" xfId="19308" xr:uid="{00000000-0005-0000-0000-00004D6C0000}"/>
    <cellStyle name="요약 54 17 3" xfId="19309" xr:uid="{00000000-0005-0000-0000-00004E6C0000}"/>
    <cellStyle name="요약 54 2" xfId="19310" xr:uid="{00000000-0005-0000-0000-00004F6C0000}"/>
    <cellStyle name="요약 54 2 2" xfId="19311" xr:uid="{00000000-0005-0000-0000-0000506C0000}"/>
    <cellStyle name="요약 54 2 3" xfId="19312" xr:uid="{00000000-0005-0000-0000-0000516C0000}"/>
    <cellStyle name="요약 54 3" xfId="19313" xr:uid="{00000000-0005-0000-0000-0000526C0000}"/>
    <cellStyle name="요약 54 3 2" xfId="19314" xr:uid="{00000000-0005-0000-0000-0000536C0000}"/>
    <cellStyle name="요약 54 3 3" xfId="19315" xr:uid="{00000000-0005-0000-0000-0000546C0000}"/>
    <cellStyle name="요약 54 4" xfId="19316" xr:uid="{00000000-0005-0000-0000-0000556C0000}"/>
    <cellStyle name="요약 54 4 2" xfId="19317" xr:uid="{00000000-0005-0000-0000-0000566C0000}"/>
    <cellStyle name="요약 54 4 3" xfId="19318" xr:uid="{00000000-0005-0000-0000-0000576C0000}"/>
    <cellStyle name="요약 54 5" xfId="19319" xr:uid="{00000000-0005-0000-0000-0000586C0000}"/>
    <cellStyle name="요약 54 5 2" xfId="19320" xr:uid="{00000000-0005-0000-0000-0000596C0000}"/>
    <cellStyle name="요약 54 5 3" xfId="19321" xr:uid="{00000000-0005-0000-0000-00005A6C0000}"/>
    <cellStyle name="요약 54 6" xfId="19322" xr:uid="{00000000-0005-0000-0000-00005B6C0000}"/>
    <cellStyle name="요약 54 6 2" xfId="19323" xr:uid="{00000000-0005-0000-0000-00005C6C0000}"/>
    <cellStyle name="요약 54 6 3" xfId="19324" xr:uid="{00000000-0005-0000-0000-00005D6C0000}"/>
    <cellStyle name="요약 54 7" xfId="19325" xr:uid="{00000000-0005-0000-0000-00005E6C0000}"/>
    <cellStyle name="요약 54 7 2" xfId="19326" xr:uid="{00000000-0005-0000-0000-00005F6C0000}"/>
    <cellStyle name="요약 54 7 3" xfId="19327" xr:uid="{00000000-0005-0000-0000-0000606C0000}"/>
    <cellStyle name="요약 54 8" xfId="19328" xr:uid="{00000000-0005-0000-0000-0000616C0000}"/>
    <cellStyle name="요약 54 8 2" xfId="19329" xr:uid="{00000000-0005-0000-0000-0000626C0000}"/>
    <cellStyle name="요약 54 8 3" xfId="19330" xr:uid="{00000000-0005-0000-0000-0000636C0000}"/>
    <cellStyle name="요약 54 9" xfId="19331" xr:uid="{00000000-0005-0000-0000-0000646C0000}"/>
    <cellStyle name="요약 54 9 2" xfId="19332" xr:uid="{00000000-0005-0000-0000-0000656C0000}"/>
    <cellStyle name="요약 54 9 3" xfId="19333" xr:uid="{00000000-0005-0000-0000-0000666C0000}"/>
    <cellStyle name="요약 55" xfId="19334" xr:uid="{00000000-0005-0000-0000-0000676C0000}"/>
    <cellStyle name="요약 55 10" xfId="19335" xr:uid="{00000000-0005-0000-0000-0000686C0000}"/>
    <cellStyle name="요약 55 10 2" xfId="19336" xr:uid="{00000000-0005-0000-0000-0000696C0000}"/>
    <cellStyle name="요약 55 10 3" xfId="19337" xr:uid="{00000000-0005-0000-0000-00006A6C0000}"/>
    <cellStyle name="요약 55 11" xfId="19338" xr:uid="{00000000-0005-0000-0000-00006B6C0000}"/>
    <cellStyle name="요약 55 11 2" xfId="19339" xr:uid="{00000000-0005-0000-0000-00006C6C0000}"/>
    <cellStyle name="요약 55 11 3" xfId="19340" xr:uid="{00000000-0005-0000-0000-00006D6C0000}"/>
    <cellStyle name="요약 55 12" xfId="19341" xr:uid="{00000000-0005-0000-0000-00006E6C0000}"/>
    <cellStyle name="요약 55 12 2" xfId="19342" xr:uid="{00000000-0005-0000-0000-00006F6C0000}"/>
    <cellStyle name="요약 55 12 3" xfId="19343" xr:uid="{00000000-0005-0000-0000-0000706C0000}"/>
    <cellStyle name="요약 55 13" xfId="19344" xr:uid="{00000000-0005-0000-0000-0000716C0000}"/>
    <cellStyle name="요약 55 13 2" xfId="19345" xr:uid="{00000000-0005-0000-0000-0000726C0000}"/>
    <cellStyle name="요약 55 13 3" xfId="19346" xr:uid="{00000000-0005-0000-0000-0000736C0000}"/>
    <cellStyle name="요약 55 14" xfId="19347" xr:uid="{00000000-0005-0000-0000-0000746C0000}"/>
    <cellStyle name="요약 55 14 2" xfId="19348" xr:uid="{00000000-0005-0000-0000-0000756C0000}"/>
    <cellStyle name="요약 55 14 3" xfId="19349" xr:uid="{00000000-0005-0000-0000-0000766C0000}"/>
    <cellStyle name="요약 55 15" xfId="19350" xr:uid="{00000000-0005-0000-0000-0000776C0000}"/>
    <cellStyle name="요약 55 15 2" xfId="19351" xr:uid="{00000000-0005-0000-0000-0000786C0000}"/>
    <cellStyle name="요약 55 15 3" xfId="19352" xr:uid="{00000000-0005-0000-0000-0000796C0000}"/>
    <cellStyle name="요약 55 16" xfId="19353" xr:uid="{00000000-0005-0000-0000-00007A6C0000}"/>
    <cellStyle name="요약 55 16 2" xfId="19354" xr:uid="{00000000-0005-0000-0000-00007B6C0000}"/>
    <cellStyle name="요약 55 16 3" xfId="19355" xr:uid="{00000000-0005-0000-0000-00007C6C0000}"/>
    <cellStyle name="요약 55 17" xfId="19356" xr:uid="{00000000-0005-0000-0000-00007D6C0000}"/>
    <cellStyle name="요약 55 17 2" xfId="19357" xr:uid="{00000000-0005-0000-0000-00007E6C0000}"/>
    <cellStyle name="요약 55 17 3" xfId="19358" xr:uid="{00000000-0005-0000-0000-00007F6C0000}"/>
    <cellStyle name="요약 55 2" xfId="19359" xr:uid="{00000000-0005-0000-0000-0000806C0000}"/>
    <cellStyle name="요약 55 2 2" xfId="19360" xr:uid="{00000000-0005-0000-0000-0000816C0000}"/>
    <cellStyle name="요약 55 2 3" xfId="19361" xr:uid="{00000000-0005-0000-0000-0000826C0000}"/>
    <cellStyle name="요약 55 3" xfId="19362" xr:uid="{00000000-0005-0000-0000-0000836C0000}"/>
    <cellStyle name="요약 55 3 2" xfId="19363" xr:uid="{00000000-0005-0000-0000-0000846C0000}"/>
    <cellStyle name="요약 55 3 3" xfId="19364" xr:uid="{00000000-0005-0000-0000-0000856C0000}"/>
    <cellStyle name="요약 55 4" xfId="19365" xr:uid="{00000000-0005-0000-0000-0000866C0000}"/>
    <cellStyle name="요약 55 4 2" xfId="19366" xr:uid="{00000000-0005-0000-0000-0000876C0000}"/>
    <cellStyle name="요약 55 4 3" xfId="19367" xr:uid="{00000000-0005-0000-0000-0000886C0000}"/>
    <cellStyle name="요약 55 5" xfId="19368" xr:uid="{00000000-0005-0000-0000-0000896C0000}"/>
    <cellStyle name="요약 55 5 2" xfId="19369" xr:uid="{00000000-0005-0000-0000-00008A6C0000}"/>
    <cellStyle name="요약 55 5 3" xfId="19370" xr:uid="{00000000-0005-0000-0000-00008B6C0000}"/>
    <cellStyle name="요약 55 6" xfId="19371" xr:uid="{00000000-0005-0000-0000-00008C6C0000}"/>
    <cellStyle name="요약 55 6 2" xfId="19372" xr:uid="{00000000-0005-0000-0000-00008D6C0000}"/>
    <cellStyle name="요약 55 6 3" xfId="19373" xr:uid="{00000000-0005-0000-0000-00008E6C0000}"/>
    <cellStyle name="요약 55 7" xfId="19374" xr:uid="{00000000-0005-0000-0000-00008F6C0000}"/>
    <cellStyle name="요약 55 7 2" xfId="19375" xr:uid="{00000000-0005-0000-0000-0000906C0000}"/>
    <cellStyle name="요약 55 7 3" xfId="19376" xr:uid="{00000000-0005-0000-0000-0000916C0000}"/>
    <cellStyle name="요약 55 8" xfId="19377" xr:uid="{00000000-0005-0000-0000-0000926C0000}"/>
    <cellStyle name="요약 55 8 2" xfId="19378" xr:uid="{00000000-0005-0000-0000-0000936C0000}"/>
    <cellStyle name="요약 55 8 3" xfId="19379" xr:uid="{00000000-0005-0000-0000-0000946C0000}"/>
    <cellStyle name="요약 55 9" xfId="19380" xr:uid="{00000000-0005-0000-0000-0000956C0000}"/>
    <cellStyle name="요약 55 9 2" xfId="19381" xr:uid="{00000000-0005-0000-0000-0000966C0000}"/>
    <cellStyle name="요약 55 9 3" xfId="19382" xr:uid="{00000000-0005-0000-0000-0000976C0000}"/>
    <cellStyle name="요약 56" xfId="19383" xr:uid="{00000000-0005-0000-0000-0000986C0000}"/>
    <cellStyle name="요약 56 10" xfId="19384" xr:uid="{00000000-0005-0000-0000-0000996C0000}"/>
    <cellStyle name="요약 56 10 2" xfId="19385" xr:uid="{00000000-0005-0000-0000-00009A6C0000}"/>
    <cellStyle name="요약 56 10 3" xfId="19386" xr:uid="{00000000-0005-0000-0000-00009B6C0000}"/>
    <cellStyle name="요약 56 11" xfId="19387" xr:uid="{00000000-0005-0000-0000-00009C6C0000}"/>
    <cellStyle name="요약 56 11 2" xfId="19388" xr:uid="{00000000-0005-0000-0000-00009D6C0000}"/>
    <cellStyle name="요약 56 11 3" xfId="19389" xr:uid="{00000000-0005-0000-0000-00009E6C0000}"/>
    <cellStyle name="요약 56 12" xfId="19390" xr:uid="{00000000-0005-0000-0000-00009F6C0000}"/>
    <cellStyle name="요약 56 12 2" xfId="19391" xr:uid="{00000000-0005-0000-0000-0000A06C0000}"/>
    <cellStyle name="요약 56 12 3" xfId="19392" xr:uid="{00000000-0005-0000-0000-0000A16C0000}"/>
    <cellStyle name="요약 56 13" xfId="19393" xr:uid="{00000000-0005-0000-0000-0000A26C0000}"/>
    <cellStyle name="요약 56 13 2" xfId="19394" xr:uid="{00000000-0005-0000-0000-0000A36C0000}"/>
    <cellStyle name="요약 56 13 3" xfId="19395" xr:uid="{00000000-0005-0000-0000-0000A46C0000}"/>
    <cellStyle name="요약 56 14" xfId="19396" xr:uid="{00000000-0005-0000-0000-0000A56C0000}"/>
    <cellStyle name="요약 56 14 2" xfId="19397" xr:uid="{00000000-0005-0000-0000-0000A66C0000}"/>
    <cellStyle name="요약 56 14 3" xfId="19398" xr:uid="{00000000-0005-0000-0000-0000A76C0000}"/>
    <cellStyle name="요약 56 15" xfId="19399" xr:uid="{00000000-0005-0000-0000-0000A86C0000}"/>
    <cellStyle name="요약 56 15 2" xfId="19400" xr:uid="{00000000-0005-0000-0000-0000A96C0000}"/>
    <cellStyle name="요약 56 15 3" xfId="19401" xr:uid="{00000000-0005-0000-0000-0000AA6C0000}"/>
    <cellStyle name="요약 56 16" xfId="19402" xr:uid="{00000000-0005-0000-0000-0000AB6C0000}"/>
    <cellStyle name="요약 56 16 2" xfId="19403" xr:uid="{00000000-0005-0000-0000-0000AC6C0000}"/>
    <cellStyle name="요약 56 16 3" xfId="19404" xr:uid="{00000000-0005-0000-0000-0000AD6C0000}"/>
    <cellStyle name="요약 56 17" xfId="19405" xr:uid="{00000000-0005-0000-0000-0000AE6C0000}"/>
    <cellStyle name="요약 56 17 2" xfId="19406" xr:uid="{00000000-0005-0000-0000-0000AF6C0000}"/>
    <cellStyle name="요약 56 17 3" xfId="19407" xr:uid="{00000000-0005-0000-0000-0000B06C0000}"/>
    <cellStyle name="요약 56 2" xfId="19408" xr:uid="{00000000-0005-0000-0000-0000B16C0000}"/>
    <cellStyle name="요약 56 2 2" xfId="19409" xr:uid="{00000000-0005-0000-0000-0000B26C0000}"/>
    <cellStyle name="요약 56 2 3" xfId="19410" xr:uid="{00000000-0005-0000-0000-0000B36C0000}"/>
    <cellStyle name="요약 56 3" xfId="19411" xr:uid="{00000000-0005-0000-0000-0000B46C0000}"/>
    <cellStyle name="요약 56 3 2" xfId="19412" xr:uid="{00000000-0005-0000-0000-0000B56C0000}"/>
    <cellStyle name="요약 56 3 3" xfId="19413" xr:uid="{00000000-0005-0000-0000-0000B66C0000}"/>
    <cellStyle name="요약 56 4" xfId="19414" xr:uid="{00000000-0005-0000-0000-0000B76C0000}"/>
    <cellStyle name="요약 56 4 2" xfId="19415" xr:uid="{00000000-0005-0000-0000-0000B86C0000}"/>
    <cellStyle name="요약 56 4 3" xfId="19416" xr:uid="{00000000-0005-0000-0000-0000B96C0000}"/>
    <cellStyle name="요약 56 5" xfId="19417" xr:uid="{00000000-0005-0000-0000-0000BA6C0000}"/>
    <cellStyle name="요약 56 5 2" xfId="19418" xr:uid="{00000000-0005-0000-0000-0000BB6C0000}"/>
    <cellStyle name="요약 56 5 3" xfId="19419" xr:uid="{00000000-0005-0000-0000-0000BC6C0000}"/>
    <cellStyle name="요약 56 6" xfId="19420" xr:uid="{00000000-0005-0000-0000-0000BD6C0000}"/>
    <cellStyle name="요약 56 6 2" xfId="19421" xr:uid="{00000000-0005-0000-0000-0000BE6C0000}"/>
    <cellStyle name="요약 56 6 3" xfId="19422" xr:uid="{00000000-0005-0000-0000-0000BF6C0000}"/>
    <cellStyle name="요약 56 7" xfId="19423" xr:uid="{00000000-0005-0000-0000-0000C06C0000}"/>
    <cellStyle name="요약 56 7 2" xfId="19424" xr:uid="{00000000-0005-0000-0000-0000C16C0000}"/>
    <cellStyle name="요약 56 7 3" xfId="19425" xr:uid="{00000000-0005-0000-0000-0000C26C0000}"/>
    <cellStyle name="요약 56 8" xfId="19426" xr:uid="{00000000-0005-0000-0000-0000C36C0000}"/>
    <cellStyle name="요약 56 8 2" xfId="19427" xr:uid="{00000000-0005-0000-0000-0000C46C0000}"/>
    <cellStyle name="요약 56 8 3" xfId="19428" xr:uid="{00000000-0005-0000-0000-0000C56C0000}"/>
    <cellStyle name="요약 56 9" xfId="19429" xr:uid="{00000000-0005-0000-0000-0000C66C0000}"/>
    <cellStyle name="요약 56 9 2" xfId="19430" xr:uid="{00000000-0005-0000-0000-0000C76C0000}"/>
    <cellStyle name="요약 56 9 3" xfId="19431" xr:uid="{00000000-0005-0000-0000-0000C86C0000}"/>
    <cellStyle name="요약 57" xfId="19432" xr:uid="{00000000-0005-0000-0000-0000C96C0000}"/>
    <cellStyle name="요약 57 10" xfId="19433" xr:uid="{00000000-0005-0000-0000-0000CA6C0000}"/>
    <cellStyle name="요약 57 10 2" xfId="19434" xr:uid="{00000000-0005-0000-0000-0000CB6C0000}"/>
    <cellStyle name="요약 57 10 3" xfId="19435" xr:uid="{00000000-0005-0000-0000-0000CC6C0000}"/>
    <cellStyle name="요약 57 11" xfId="19436" xr:uid="{00000000-0005-0000-0000-0000CD6C0000}"/>
    <cellStyle name="요약 57 11 2" xfId="19437" xr:uid="{00000000-0005-0000-0000-0000CE6C0000}"/>
    <cellStyle name="요약 57 11 3" xfId="19438" xr:uid="{00000000-0005-0000-0000-0000CF6C0000}"/>
    <cellStyle name="요약 57 12" xfId="19439" xr:uid="{00000000-0005-0000-0000-0000D06C0000}"/>
    <cellStyle name="요약 57 12 2" xfId="19440" xr:uid="{00000000-0005-0000-0000-0000D16C0000}"/>
    <cellStyle name="요약 57 12 3" xfId="19441" xr:uid="{00000000-0005-0000-0000-0000D26C0000}"/>
    <cellStyle name="요약 57 13" xfId="19442" xr:uid="{00000000-0005-0000-0000-0000D36C0000}"/>
    <cellStyle name="요약 57 13 2" xfId="19443" xr:uid="{00000000-0005-0000-0000-0000D46C0000}"/>
    <cellStyle name="요약 57 13 3" xfId="19444" xr:uid="{00000000-0005-0000-0000-0000D56C0000}"/>
    <cellStyle name="요약 57 14" xfId="19445" xr:uid="{00000000-0005-0000-0000-0000D66C0000}"/>
    <cellStyle name="요약 57 14 2" xfId="19446" xr:uid="{00000000-0005-0000-0000-0000D76C0000}"/>
    <cellStyle name="요약 57 14 3" xfId="19447" xr:uid="{00000000-0005-0000-0000-0000D86C0000}"/>
    <cellStyle name="요약 57 15" xfId="19448" xr:uid="{00000000-0005-0000-0000-0000D96C0000}"/>
    <cellStyle name="요약 57 15 2" xfId="19449" xr:uid="{00000000-0005-0000-0000-0000DA6C0000}"/>
    <cellStyle name="요약 57 15 3" xfId="19450" xr:uid="{00000000-0005-0000-0000-0000DB6C0000}"/>
    <cellStyle name="요약 57 16" xfId="19451" xr:uid="{00000000-0005-0000-0000-0000DC6C0000}"/>
    <cellStyle name="요약 57 16 2" xfId="19452" xr:uid="{00000000-0005-0000-0000-0000DD6C0000}"/>
    <cellStyle name="요약 57 16 3" xfId="19453" xr:uid="{00000000-0005-0000-0000-0000DE6C0000}"/>
    <cellStyle name="요약 57 17" xfId="19454" xr:uid="{00000000-0005-0000-0000-0000DF6C0000}"/>
    <cellStyle name="요약 57 17 2" xfId="19455" xr:uid="{00000000-0005-0000-0000-0000E06C0000}"/>
    <cellStyle name="요약 57 17 3" xfId="19456" xr:uid="{00000000-0005-0000-0000-0000E16C0000}"/>
    <cellStyle name="요약 57 2" xfId="19457" xr:uid="{00000000-0005-0000-0000-0000E26C0000}"/>
    <cellStyle name="요약 57 2 2" xfId="19458" xr:uid="{00000000-0005-0000-0000-0000E36C0000}"/>
    <cellStyle name="요약 57 2 3" xfId="19459" xr:uid="{00000000-0005-0000-0000-0000E46C0000}"/>
    <cellStyle name="요약 57 3" xfId="19460" xr:uid="{00000000-0005-0000-0000-0000E56C0000}"/>
    <cellStyle name="요약 57 3 2" xfId="19461" xr:uid="{00000000-0005-0000-0000-0000E66C0000}"/>
    <cellStyle name="요약 57 3 3" xfId="19462" xr:uid="{00000000-0005-0000-0000-0000E76C0000}"/>
    <cellStyle name="요약 57 4" xfId="19463" xr:uid="{00000000-0005-0000-0000-0000E86C0000}"/>
    <cellStyle name="요약 57 4 2" xfId="19464" xr:uid="{00000000-0005-0000-0000-0000E96C0000}"/>
    <cellStyle name="요약 57 4 3" xfId="19465" xr:uid="{00000000-0005-0000-0000-0000EA6C0000}"/>
    <cellStyle name="요약 57 5" xfId="19466" xr:uid="{00000000-0005-0000-0000-0000EB6C0000}"/>
    <cellStyle name="요약 57 5 2" xfId="19467" xr:uid="{00000000-0005-0000-0000-0000EC6C0000}"/>
    <cellStyle name="요약 57 5 3" xfId="19468" xr:uid="{00000000-0005-0000-0000-0000ED6C0000}"/>
    <cellStyle name="요약 57 6" xfId="19469" xr:uid="{00000000-0005-0000-0000-0000EE6C0000}"/>
    <cellStyle name="요약 57 6 2" xfId="19470" xr:uid="{00000000-0005-0000-0000-0000EF6C0000}"/>
    <cellStyle name="요약 57 6 3" xfId="19471" xr:uid="{00000000-0005-0000-0000-0000F06C0000}"/>
    <cellStyle name="요약 57 7" xfId="19472" xr:uid="{00000000-0005-0000-0000-0000F16C0000}"/>
    <cellStyle name="요약 57 7 2" xfId="19473" xr:uid="{00000000-0005-0000-0000-0000F26C0000}"/>
    <cellStyle name="요약 57 7 3" xfId="19474" xr:uid="{00000000-0005-0000-0000-0000F36C0000}"/>
    <cellStyle name="요약 57 8" xfId="19475" xr:uid="{00000000-0005-0000-0000-0000F46C0000}"/>
    <cellStyle name="요약 57 8 2" xfId="19476" xr:uid="{00000000-0005-0000-0000-0000F56C0000}"/>
    <cellStyle name="요약 57 8 3" xfId="19477" xr:uid="{00000000-0005-0000-0000-0000F66C0000}"/>
    <cellStyle name="요약 57 9" xfId="19478" xr:uid="{00000000-0005-0000-0000-0000F76C0000}"/>
    <cellStyle name="요약 57 9 2" xfId="19479" xr:uid="{00000000-0005-0000-0000-0000F86C0000}"/>
    <cellStyle name="요약 57 9 3" xfId="19480" xr:uid="{00000000-0005-0000-0000-0000F96C0000}"/>
    <cellStyle name="요약 58" xfId="19481" xr:uid="{00000000-0005-0000-0000-0000FA6C0000}"/>
    <cellStyle name="요약 58 10" xfId="19482" xr:uid="{00000000-0005-0000-0000-0000FB6C0000}"/>
    <cellStyle name="요약 58 10 2" xfId="19483" xr:uid="{00000000-0005-0000-0000-0000FC6C0000}"/>
    <cellStyle name="요약 58 10 3" xfId="19484" xr:uid="{00000000-0005-0000-0000-0000FD6C0000}"/>
    <cellStyle name="요약 58 11" xfId="19485" xr:uid="{00000000-0005-0000-0000-0000FE6C0000}"/>
    <cellStyle name="요약 58 11 2" xfId="19486" xr:uid="{00000000-0005-0000-0000-0000FF6C0000}"/>
    <cellStyle name="요약 58 11 3" xfId="19487" xr:uid="{00000000-0005-0000-0000-0000006D0000}"/>
    <cellStyle name="요약 58 12" xfId="19488" xr:uid="{00000000-0005-0000-0000-0000016D0000}"/>
    <cellStyle name="요약 58 12 2" xfId="19489" xr:uid="{00000000-0005-0000-0000-0000026D0000}"/>
    <cellStyle name="요약 58 12 3" xfId="19490" xr:uid="{00000000-0005-0000-0000-0000036D0000}"/>
    <cellStyle name="요약 58 13" xfId="19491" xr:uid="{00000000-0005-0000-0000-0000046D0000}"/>
    <cellStyle name="요약 58 13 2" xfId="19492" xr:uid="{00000000-0005-0000-0000-0000056D0000}"/>
    <cellStyle name="요약 58 13 3" xfId="19493" xr:uid="{00000000-0005-0000-0000-0000066D0000}"/>
    <cellStyle name="요약 58 14" xfId="19494" xr:uid="{00000000-0005-0000-0000-0000076D0000}"/>
    <cellStyle name="요약 58 14 2" xfId="19495" xr:uid="{00000000-0005-0000-0000-0000086D0000}"/>
    <cellStyle name="요약 58 14 3" xfId="19496" xr:uid="{00000000-0005-0000-0000-0000096D0000}"/>
    <cellStyle name="요약 58 15" xfId="19497" xr:uid="{00000000-0005-0000-0000-00000A6D0000}"/>
    <cellStyle name="요약 58 15 2" xfId="19498" xr:uid="{00000000-0005-0000-0000-00000B6D0000}"/>
    <cellStyle name="요약 58 15 3" xfId="19499" xr:uid="{00000000-0005-0000-0000-00000C6D0000}"/>
    <cellStyle name="요약 58 16" xfId="19500" xr:uid="{00000000-0005-0000-0000-00000D6D0000}"/>
    <cellStyle name="요약 58 16 2" xfId="19501" xr:uid="{00000000-0005-0000-0000-00000E6D0000}"/>
    <cellStyle name="요약 58 16 3" xfId="19502" xr:uid="{00000000-0005-0000-0000-00000F6D0000}"/>
    <cellStyle name="요약 58 17" xfId="19503" xr:uid="{00000000-0005-0000-0000-0000106D0000}"/>
    <cellStyle name="요약 58 17 2" xfId="19504" xr:uid="{00000000-0005-0000-0000-0000116D0000}"/>
    <cellStyle name="요약 58 17 3" xfId="19505" xr:uid="{00000000-0005-0000-0000-0000126D0000}"/>
    <cellStyle name="요약 58 2" xfId="19506" xr:uid="{00000000-0005-0000-0000-0000136D0000}"/>
    <cellStyle name="요약 58 2 2" xfId="19507" xr:uid="{00000000-0005-0000-0000-0000146D0000}"/>
    <cellStyle name="요약 58 2 3" xfId="19508" xr:uid="{00000000-0005-0000-0000-0000156D0000}"/>
    <cellStyle name="요약 58 3" xfId="19509" xr:uid="{00000000-0005-0000-0000-0000166D0000}"/>
    <cellStyle name="요약 58 3 2" xfId="19510" xr:uid="{00000000-0005-0000-0000-0000176D0000}"/>
    <cellStyle name="요약 58 3 3" xfId="19511" xr:uid="{00000000-0005-0000-0000-0000186D0000}"/>
    <cellStyle name="요약 58 4" xfId="19512" xr:uid="{00000000-0005-0000-0000-0000196D0000}"/>
    <cellStyle name="요약 58 4 2" xfId="19513" xr:uid="{00000000-0005-0000-0000-00001A6D0000}"/>
    <cellStyle name="요약 58 4 3" xfId="19514" xr:uid="{00000000-0005-0000-0000-00001B6D0000}"/>
    <cellStyle name="요약 58 5" xfId="19515" xr:uid="{00000000-0005-0000-0000-00001C6D0000}"/>
    <cellStyle name="요약 58 5 2" xfId="19516" xr:uid="{00000000-0005-0000-0000-00001D6D0000}"/>
    <cellStyle name="요약 58 5 3" xfId="19517" xr:uid="{00000000-0005-0000-0000-00001E6D0000}"/>
    <cellStyle name="요약 58 6" xfId="19518" xr:uid="{00000000-0005-0000-0000-00001F6D0000}"/>
    <cellStyle name="요약 58 6 2" xfId="19519" xr:uid="{00000000-0005-0000-0000-0000206D0000}"/>
    <cellStyle name="요약 58 6 3" xfId="19520" xr:uid="{00000000-0005-0000-0000-0000216D0000}"/>
    <cellStyle name="요약 58 7" xfId="19521" xr:uid="{00000000-0005-0000-0000-0000226D0000}"/>
    <cellStyle name="요약 58 7 2" xfId="19522" xr:uid="{00000000-0005-0000-0000-0000236D0000}"/>
    <cellStyle name="요약 58 7 3" xfId="19523" xr:uid="{00000000-0005-0000-0000-0000246D0000}"/>
    <cellStyle name="요약 58 8" xfId="19524" xr:uid="{00000000-0005-0000-0000-0000256D0000}"/>
    <cellStyle name="요약 58 8 2" xfId="19525" xr:uid="{00000000-0005-0000-0000-0000266D0000}"/>
    <cellStyle name="요약 58 8 3" xfId="19526" xr:uid="{00000000-0005-0000-0000-0000276D0000}"/>
    <cellStyle name="요약 58 9" xfId="19527" xr:uid="{00000000-0005-0000-0000-0000286D0000}"/>
    <cellStyle name="요약 58 9 2" xfId="19528" xr:uid="{00000000-0005-0000-0000-0000296D0000}"/>
    <cellStyle name="요약 58 9 3" xfId="19529" xr:uid="{00000000-0005-0000-0000-00002A6D0000}"/>
    <cellStyle name="요약 59" xfId="19530" xr:uid="{00000000-0005-0000-0000-00002B6D0000}"/>
    <cellStyle name="요약 59 10" xfId="19531" xr:uid="{00000000-0005-0000-0000-00002C6D0000}"/>
    <cellStyle name="요약 59 10 2" xfId="19532" xr:uid="{00000000-0005-0000-0000-00002D6D0000}"/>
    <cellStyle name="요약 59 10 3" xfId="19533" xr:uid="{00000000-0005-0000-0000-00002E6D0000}"/>
    <cellStyle name="요약 59 11" xfId="19534" xr:uid="{00000000-0005-0000-0000-00002F6D0000}"/>
    <cellStyle name="요약 59 11 2" xfId="19535" xr:uid="{00000000-0005-0000-0000-0000306D0000}"/>
    <cellStyle name="요약 59 11 3" xfId="19536" xr:uid="{00000000-0005-0000-0000-0000316D0000}"/>
    <cellStyle name="요약 59 12" xfId="19537" xr:uid="{00000000-0005-0000-0000-0000326D0000}"/>
    <cellStyle name="요약 59 12 2" xfId="19538" xr:uid="{00000000-0005-0000-0000-0000336D0000}"/>
    <cellStyle name="요약 59 12 3" xfId="19539" xr:uid="{00000000-0005-0000-0000-0000346D0000}"/>
    <cellStyle name="요약 59 13" xfId="19540" xr:uid="{00000000-0005-0000-0000-0000356D0000}"/>
    <cellStyle name="요약 59 13 2" xfId="19541" xr:uid="{00000000-0005-0000-0000-0000366D0000}"/>
    <cellStyle name="요약 59 13 3" xfId="19542" xr:uid="{00000000-0005-0000-0000-0000376D0000}"/>
    <cellStyle name="요약 59 14" xfId="19543" xr:uid="{00000000-0005-0000-0000-0000386D0000}"/>
    <cellStyle name="요약 59 14 2" xfId="19544" xr:uid="{00000000-0005-0000-0000-0000396D0000}"/>
    <cellStyle name="요약 59 14 3" xfId="19545" xr:uid="{00000000-0005-0000-0000-00003A6D0000}"/>
    <cellStyle name="요약 59 15" xfId="19546" xr:uid="{00000000-0005-0000-0000-00003B6D0000}"/>
    <cellStyle name="요약 59 15 2" xfId="19547" xr:uid="{00000000-0005-0000-0000-00003C6D0000}"/>
    <cellStyle name="요약 59 15 3" xfId="19548" xr:uid="{00000000-0005-0000-0000-00003D6D0000}"/>
    <cellStyle name="요약 59 16" xfId="19549" xr:uid="{00000000-0005-0000-0000-00003E6D0000}"/>
    <cellStyle name="요약 59 16 2" xfId="19550" xr:uid="{00000000-0005-0000-0000-00003F6D0000}"/>
    <cellStyle name="요약 59 16 3" xfId="19551" xr:uid="{00000000-0005-0000-0000-0000406D0000}"/>
    <cellStyle name="요약 59 17" xfId="19552" xr:uid="{00000000-0005-0000-0000-0000416D0000}"/>
    <cellStyle name="요약 59 17 2" xfId="19553" xr:uid="{00000000-0005-0000-0000-0000426D0000}"/>
    <cellStyle name="요약 59 17 3" xfId="19554" xr:uid="{00000000-0005-0000-0000-0000436D0000}"/>
    <cellStyle name="요약 59 2" xfId="19555" xr:uid="{00000000-0005-0000-0000-0000446D0000}"/>
    <cellStyle name="요약 59 2 2" xfId="19556" xr:uid="{00000000-0005-0000-0000-0000456D0000}"/>
    <cellStyle name="요약 59 2 3" xfId="19557" xr:uid="{00000000-0005-0000-0000-0000466D0000}"/>
    <cellStyle name="요약 59 3" xfId="19558" xr:uid="{00000000-0005-0000-0000-0000476D0000}"/>
    <cellStyle name="요약 59 3 2" xfId="19559" xr:uid="{00000000-0005-0000-0000-0000486D0000}"/>
    <cellStyle name="요약 59 3 3" xfId="19560" xr:uid="{00000000-0005-0000-0000-0000496D0000}"/>
    <cellStyle name="요약 59 4" xfId="19561" xr:uid="{00000000-0005-0000-0000-00004A6D0000}"/>
    <cellStyle name="요약 59 4 2" xfId="19562" xr:uid="{00000000-0005-0000-0000-00004B6D0000}"/>
    <cellStyle name="요약 59 4 3" xfId="19563" xr:uid="{00000000-0005-0000-0000-00004C6D0000}"/>
    <cellStyle name="요약 59 5" xfId="19564" xr:uid="{00000000-0005-0000-0000-00004D6D0000}"/>
    <cellStyle name="요약 59 5 2" xfId="19565" xr:uid="{00000000-0005-0000-0000-00004E6D0000}"/>
    <cellStyle name="요약 59 5 3" xfId="19566" xr:uid="{00000000-0005-0000-0000-00004F6D0000}"/>
    <cellStyle name="요약 59 6" xfId="19567" xr:uid="{00000000-0005-0000-0000-0000506D0000}"/>
    <cellStyle name="요약 59 6 2" xfId="19568" xr:uid="{00000000-0005-0000-0000-0000516D0000}"/>
    <cellStyle name="요약 59 6 3" xfId="19569" xr:uid="{00000000-0005-0000-0000-0000526D0000}"/>
    <cellStyle name="요약 59 7" xfId="19570" xr:uid="{00000000-0005-0000-0000-0000536D0000}"/>
    <cellStyle name="요약 59 7 2" xfId="19571" xr:uid="{00000000-0005-0000-0000-0000546D0000}"/>
    <cellStyle name="요약 59 7 3" xfId="19572" xr:uid="{00000000-0005-0000-0000-0000556D0000}"/>
    <cellStyle name="요약 59 8" xfId="19573" xr:uid="{00000000-0005-0000-0000-0000566D0000}"/>
    <cellStyle name="요약 59 8 2" xfId="19574" xr:uid="{00000000-0005-0000-0000-0000576D0000}"/>
    <cellStyle name="요약 59 8 3" xfId="19575" xr:uid="{00000000-0005-0000-0000-0000586D0000}"/>
    <cellStyle name="요약 59 9" xfId="19576" xr:uid="{00000000-0005-0000-0000-0000596D0000}"/>
    <cellStyle name="요약 59 9 2" xfId="19577" xr:uid="{00000000-0005-0000-0000-00005A6D0000}"/>
    <cellStyle name="요약 59 9 3" xfId="19578" xr:uid="{00000000-0005-0000-0000-00005B6D0000}"/>
    <cellStyle name="요약 6" xfId="8245" xr:uid="{00000000-0005-0000-0000-00005C6D0000}"/>
    <cellStyle name="요약 6 10" xfId="19579" xr:uid="{00000000-0005-0000-0000-00005D6D0000}"/>
    <cellStyle name="요약 6 10 2" xfId="19580" xr:uid="{00000000-0005-0000-0000-00005E6D0000}"/>
    <cellStyle name="요약 6 10 3" xfId="19581" xr:uid="{00000000-0005-0000-0000-00005F6D0000}"/>
    <cellStyle name="요약 6 11" xfId="19582" xr:uid="{00000000-0005-0000-0000-0000606D0000}"/>
    <cellStyle name="요약 6 11 2" xfId="19583" xr:uid="{00000000-0005-0000-0000-0000616D0000}"/>
    <cellStyle name="요약 6 11 3" xfId="19584" xr:uid="{00000000-0005-0000-0000-0000626D0000}"/>
    <cellStyle name="요약 6 12" xfId="19585" xr:uid="{00000000-0005-0000-0000-0000636D0000}"/>
    <cellStyle name="요약 6 12 2" xfId="19586" xr:uid="{00000000-0005-0000-0000-0000646D0000}"/>
    <cellStyle name="요약 6 12 3" xfId="19587" xr:uid="{00000000-0005-0000-0000-0000656D0000}"/>
    <cellStyle name="요약 6 13" xfId="19588" xr:uid="{00000000-0005-0000-0000-0000666D0000}"/>
    <cellStyle name="요약 6 13 2" xfId="19589" xr:uid="{00000000-0005-0000-0000-0000676D0000}"/>
    <cellStyle name="요약 6 13 3" xfId="19590" xr:uid="{00000000-0005-0000-0000-0000686D0000}"/>
    <cellStyle name="요약 6 14" xfId="19591" xr:uid="{00000000-0005-0000-0000-0000696D0000}"/>
    <cellStyle name="요약 6 14 2" xfId="19592" xr:uid="{00000000-0005-0000-0000-00006A6D0000}"/>
    <cellStyle name="요약 6 14 3" xfId="19593" xr:uid="{00000000-0005-0000-0000-00006B6D0000}"/>
    <cellStyle name="요약 6 15" xfId="19594" xr:uid="{00000000-0005-0000-0000-00006C6D0000}"/>
    <cellStyle name="요약 6 15 2" xfId="19595" xr:uid="{00000000-0005-0000-0000-00006D6D0000}"/>
    <cellStyle name="요약 6 15 3" xfId="19596" xr:uid="{00000000-0005-0000-0000-00006E6D0000}"/>
    <cellStyle name="요약 6 16" xfId="19597" xr:uid="{00000000-0005-0000-0000-00006F6D0000}"/>
    <cellStyle name="요약 6 16 2" xfId="19598" xr:uid="{00000000-0005-0000-0000-0000706D0000}"/>
    <cellStyle name="요약 6 16 3" xfId="19599" xr:uid="{00000000-0005-0000-0000-0000716D0000}"/>
    <cellStyle name="요약 6 17" xfId="19600" xr:uid="{00000000-0005-0000-0000-0000726D0000}"/>
    <cellStyle name="요약 6 17 2" xfId="19601" xr:uid="{00000000-0005-0000-0000-0000736D0000}"/>
    <cellStyle name="요약 6 17 3" xfId="19602" xr:uid="{00000000-0005-0000-0000-0000746D0000}"/>
    <cellStyle name="요약 6 2" xfId="19603" xr:uid="{00000000-0005-0000-0000-0000756D0000}"/>
    <cellStyle name="요약 6 2 2" xfId="19604" xr:uid="{00000000-0005-0000-0000-0000766D0000}"/>
    <cellStyle name="요약 6 2 3" xfId="19605" xr:uid="{00000000-0005-0000-0000-0000776D0000}"/>
    <cellStyle name="요약 6 3" xfId="19606" xr:uid="{00000000-0005-0000-0000-0000786D0000}"/>
    <cellStyle name="요약 6 3 2" xfId="19607" xr:uid="{00000000-0005-0000-0000-0000796D0000}"/>
    <cellStyle name="요약 6 3 3" xfId="19608" xr:uid="{00000000-0005-0000-0000-00007A6D0000}"/>
    <cellStyle name="요약 6 4" xfId="19609" xr:uid="{00000000-0005-0000-0000-00007B6D0000}"/>
    <cellStyle name="요약 6 4 2" xfId="19610" xr:uid="{00000000-0005-0000-0000-00007C6D0000}"/>
    <cellStyle name="요약 6 4 3" xfId="19611" xr:uid="{00000000-0005-0000-0000-00007D6D0000}"/>
    <cellStyle name="요약 6 5" xfId="19612" xr:uid="{00000000-0005-0000-0000-00007E6D0000}"/>
    <cellStyle name="요약 6 5 2" xfId="19613" xr:uid="{00000000-0005-0000-0000-00007F6D0000}"/>
    <cellStyle name="요약 6 5 3" xfId="19614" xr:uid="{00000000-0005-0000-0000-0000806D0000}"/>
    <cellStyle name="요약 6 6" xfId="19615" xr:uid="{00000000-0005-0000-0000-0000816D0000}"/>
    <cellStyle name="요약 6 6 2" xfId="19616" xr:uid="{00000000-0005-0000-0000-0000826D0000}"/>
    <cellStyle name="요약 6 6 3" xfId="19617" xr:uid="{00000000-0005-0000-0000-0000836D0000}"/>
    <cellStyle name="요약 6 7" xfId="19618" xr:uid="{00000000-0005-0000-0000-0000846D0000}"/>
    <cellStyle name="요약 6 7 2" xfId="19619" xr:uid="{00000000-0005-0000-0000-0000856D0000}"/>
    <cellStyle name="요약 6 7 3" xfId="19620" xr:uid="{00000000-0005-0000-0000-0000866D0000}"/>
    <cellStyle name="요약 6 8" xfId="19621" xr:uid="{00000000-0005-0000-0000-0000876D0000}"/>
    <cellStyle name="요약 6 8 2" xfId="19622" xr:uid="{00000000-0005-0000-0000-0000886D0000}"/>
    <cellStyle name="요약 6 8 3" xfId="19623" xr:uid="{00000000-0005-0000-0000-0000896D0000}"/>
    <cellStyle name="요약 6 9" xfId="19624" xr:uid="{00000000-0005-0000-0000-00008A6D0000}"/>
    <cellStyle name="요약 6 9 2" xfId="19625" xr:uid="{00000000-0005-0000-0000-00008B6D0000}"/>
    <cellStyle name="요약 6 9 3" xfId="19626" xr:uid="{00000000-0005-0000-0000-00008C6D0000}"/>
    <cellStyle name="요약 60" xfId="19627" xr:uid="{00000000-0005-0000-0000-00008D6D0000}"/>
    <cellStyle name="요약 60 10" xfId="19628" xr:uid="{00000000-0005-0000-0000-00008E6D0000}"/>
    <cellStyle name="요약 60 10 2" xfId="19629" xr:uid="{00000000-0005-0000-0000-00008F6D0000}"/>
    <cellStyle name="요약 60 10 3" xfId="19630" xr:uid="{00000000-0005-0000-0000-0000906D0000}"/>
    <cellStyle name="요약 60 11" xfId="19631" xr:uid="{00000000-0005-0000-0000-0000916D0000}"/>
    <cellStyle name="요약 60 11 2" xfId="19632" xr:uid="{00000000-0005-0000-0000-0000926D0000}"/>
    <cellStyle name="요약 60 11 3" xfId="19633" xr:uid="{00000000-0005-0000-0000-0000936D0000}"/>
    <cellStyle name="요약 60 12" xfId="19634" xr:uid="{00000000-0005-0000-0000-0000946D0000}"/>
    <cellStyle name="요약 60 12 2" xfId="19635" xr:uid="{00000000-0005-0000-0000-0000956D0000}"/>
    <cellStyle name="요약 60 12 3" xfId="19636" xr:uid="{00000000-0005-0000-0000-0000966D0000}"/>
    <cellStyle name="요약 60 13" xfId="19637" xr:uid="{00000000-0005-0000-0000-0000976D0000}"/>
    <cellStyle name="요약 60 13 2" xfId="19638" xr:uid="{00000000-0005-0000-0000-0000986D0000}"/>
    <cellStyle name="요약 60 13 3" xfId="19639" xr:uid="{00000000-0005-0000-0000-0000996D0000}"/>
    <cellStyle name="요약 60 14" xfId="19640" xr:uid="{00000000-0005-0000-0000-00009A6D0000}"/>
    <cellStyle name="요약 60 14 2" xfId="19641" xr:uid="{00000000-0005-0000-0000-00009B6D0000}"/>
    <cellStyle name="요약 60 14 3" xfId="19642" xr:uid="{00000000-0005-0000-0000-00009C6D0000}"/>
    <cellStyle name="요약 60 15" xfId="19643" xr:uid="{00000000-0005-0000-0000-00009D6D0000}"/>
    <cellStyle name="요약 60 15 2" xfId="19644" xr:uid="{00000000-0005-0000-0000-00009E6D0000}"/>
    <cellStyle name="요약 60 15 3" xfId="19645" xr:uid="{00000000-0005-0000-0000-00009F6D0000}"/>
    <cellStyle name="요약 60 16" xfId="19646" xr:uid="{00000000-0005-0000-0000-0000A06D0000}"/>
    <cellStyle name="요약 60 16 2" xfId="19647" xr:uid="{00000000-0005-0000-0000-0000A16D0000}"/>
    <cellStyle name="요약 60 16 3" xfId="19648" xr:uid="{00000000-0005-0000-0000-0000A26D0000}"/>
    <cellStyle name="요약 60 17" xfId="19649" xr:uid="{00000000-0005-0000-0000-0000A36D0000}"/>
    <cellStyle name="요약 60 17 2" xfId="19650" xr:uid="{00000000-0005-0000-0000-0000A46D0000}"/>
    <cellStyle name="요약 60 17 3" xfId="19651" xr:uid="{00000000-0005-0000-0000-0000A56D0000}"/>
    <cellStyle name="요약 60 2" xfId="19652" xr:uid="{00000000-0005-0000-0000-0000A66D0000}"/>
    <cellStyle name="요약 60 2 2" xfId="19653" xr:uid="{00000000-0005-0000-0000-0000A76D0000}"/>
    <cellStyle name="요약 60 2 3" xfId="19654" xr:uid="{00000000-0005-0000-0000-0000A86D0000}"/>
    <cellStyle name="요약 60 3" xfId="19655" xr:uid="{00000000-0005-0000-0000-0000A96D0000}"/>
    <cellStyle name="요약 60 3 2" xfId="19656" xr:uid="{00000000-0005-0000-0000-0000AA6D0000}"/>
    <cellStyle name="요약 60 3 3" xfId="19657" xr:uid="{00000000-0005-0000-0000-0000AB6D0000}"/>
    <cellStyle name="요약 60 4" xfId="19658" xr:uid="{00000000-0005-0000-0000-0000AC6D0000}"/>
    <cellStyle name="요약 60 4 2" xfId="19659" xr:uid="{00000000-0005-0000-0000-0000AD6D0000}"/>
    <cellStyle name="요약 60 4 3" xfId="19660" xr:uid="{00000000-0005-0000-0000-0000AE6D0000}"/>
    <cellStyle name="요약 60 5" xfId="19661" xr:uid="{00000000-0005-0000-0000-0000AF6D0000}"/>
    <cellStyle name="요약 60 5 2" xfId="19662" xr:uid="{00000000-0005-0000-0000-0000B06D0000}"/>
    <cellStyle name="요약 60 5 3" xfId="19663" xr:uid="{00000000-0005-0000-0000-0000B16D0000}"/>
    <cellStyle name="요약 60 6" xfId="19664" xr:uid="{00000000-0005-0000-0000-0000B26D0000}"/>
    <cellStyle name="요약 60 6 2" xfId="19665" xr:uid="{00000000-0005-0000-0000-0000B36D0000}"/>
    <cellStyle name="요약 60 6 3" xfId="19666" xr:uid="{00000000-0005-0000-0000-0000B46D0000}"/>
    <cellStyle name="요약 60 7" xfId="19667" xr:uid="{00000000-0005-0000-0000-0000B56D0000}"/>
    <cellStyle name="요약 60 7 2" xfId="19668" xr:uid="{00000000-0005-0000-0000-0000B66D0000}"/>
    <cellStyle name="요약 60 7 3" xfId="19669" xr:uid="{00000000-0005-0000-0000-0000B76D0000}"/>
    <cellStyle name="요약 60 8" xfId="19670" xr:uid="{00000000-0005-0000-0000-0000B86D0000}"/>
    <cellStyle name="요약 60 8 2" xfId="19671" xr:uid="{00000000-0005-0000-0000-0000B96D0000}"/>
    <cellStyle name="요약 60 8 3" xfId="19672" xr:uid="{00000000-0005-0000-0000-0000BA6D0000}"/>
    <cellStyle name="요약 60 9" xfId="19673" xr:uid="{00000000-0005-0000-0000-0000BB6D0000}"/>
    <cellStyle name="요약 60 9 2" xfId="19674" xr:uid="{00000000-0005-0000-0000-0000BC6D0000}"/>
    <cellStyle name="요약 60 9 3" xfId="19675" xr:uid="{00000000-0005-0000-0000-0000BD6D0000}"/>
    <cellStyle name="요약 61" xfId="19676" xr:uid="{00000000-0005-0000-0000-0000BE6D0000}"/>
    <cellStyle name="요약 61 10" xfId="19677" xr:uid="{00000000-0005-0000-0000-0000BF6D0000}"/>
    <cellStyle name="요약 61 10 2" xfId="19678" xr:uid="{00000000-0005-0000-0000-0000C06D0000}"/>
    <cellStyle name="요약 61 10 3" xfId="19679" xr:uid="{00000000-0005-0000-0000-0000C16D0000}"/>
    <cellStyle name="요약 61 11" xfId="19680" xr:uid="{00000000-0005-0000-0000-0000C26D0000}"/>
    <cellStyle name="요약 61 11 2" xfId="19681" xr:uid="{00000000-0005-0000-0000-0000C36D0000}"/>
    <cellStyle name="요약 61 11 3" xfId="19682" xr:uid="{00000000-0005-0000-0000-0000C46D0000}"/>
    <cellStyle name="요약 61 12" xfId="19683" xr:uid="{00000000-0005-0000-0000-0000C56D0000}"/>
    <cellStyle name="요약 61 12 2" xfId="19684" xr:uid="{00000000-0005-0000-0000-0000C66D0000}"/>
    <cellStyle name="요약 61 12 3" xfId="19685" xr:uid="{00000000-0005-0000-0000-0000C76D0000}"/>
    <cellStyle name="요약 61 13" xfId="19686" xr:uid="{00000000-0005-0000-0000-0000C86D0000}"/>
    <cellStyle name="요약 61 13 2" xfId="19687" xr:uid="{00000000-0005-0000-0000-0000C96D0000}"/>
    <cellStyle name="요약 61 13 3" xfId="19688" xr:uid="{00000000-0005-0000-0000-0000CA6D0000}"/>
    <cellStyle name="요약 61 14" xfId="19689" xr:uid="{00000000-0005-0000-0000-0000CB6D0000}"/>
    <cellStyle name="요약 61 14 2" xfId="19690" xr:uid="{00000000-0005-0000-0000-0000CC6D0000}"/>
    <cellStyle name="요약 61 14 3" xfId="19691" xr:uid="{00000000-0005-0000-0000-0000CD6D0000}"/>
    <cellStyle name="요약 61 15" xfId="19692" xr:uid="{00000000-0005-0000-0000-0000CE6D0000}"/>
    <cellStyle name="요약 61 15 2" xfId="19693" xr:uid="{00000000-0005-0000-0000-0000CF6D0000}"/>
    <cellStyle name="요약 61 15 3" xfId="19694" xr:uid="{00000000-0005-0000-0000-0000D06D0000}"/>
    <cellStyle name="요약 61 16" xfId="19695" xr:uid="{00000000-0005-0000-0000-0000D16D0000}"/>
    <cellStyle name="요약 61 16 2" xfId="19696" xr:uid="{00000000-0005-0000-0000-0000D26D0000}"/>
    <cellStyle name="요약 61 16 3" xfId="19697" xr:uid="{00000000-0005-0000-0000-0000D36D0000}"/>
    <cellStyle name="요약 61 17" xfId="19698" xr:uid="{00000000-0005-0000-0000-0000D46D0000}"/>
    <cellStyle name="요약 61 17 2" xfId="19699" xr:uid="{00000000-0005-0000-0000-0000D56D0000}"/>
    <cellStyle name="요약 61 17 3" xfId="19700" xr:uid="{00000000-0005-0000-0000-0000D66D0000}"/>
    <cellStyle name="요약 61 2" xfId="19701" xr:uid="{00000000-0005-0000-0000-0000D76D0000}"/>
    <cellStyle name="요약 61 2 2" xfId="19702" xr:uid="{00000000-0005-0000-0000-0000D86D0000}"/>
    <cellStyle name="요약 61 2 3" xfId="19703" xr:uid="{00000000-0005-0000-0000-0000D96D0000}"/>
    <cellStyle name="요약 61 3" xfId="19704" xr:uid="{00000000-0005-0000-0000-0000DA6D0000}"/>
    <cellStyle name="요약 61 3 2" xfId="19705" xr:uid="{00000000-0005-0000-0000-0000DB6D0000}"/>
    <cellStyle name="요약 61 3 3" xfId="19706" xr:uid="{00000000-0005-0000-0000-0000DC6D0000}"/>
    <cellStyle name="요약 61 4" xfId="19707" xr:uid="{00000000-0005-0000-0000-0000DD6D0000}"/>
    <cellStyle name="요약 61 4 2" xfId="19708" xr:uid="{00000000-0005-0000-0000-0000DE6D0000}"/>
    <cellStyle name="요약 61 4 3" xfId="19709" xr:uid="{00000000-0005-0000-0000-0000DF6D0000}"/>
    <cellStyle name="요약 61 5" xfId="19710" xr:uid="{00000000-0005-0000-0000-0000E06D0000}"/>
    <cellStyle name="요약 61 5 2" xfId="19711" xr:uid="{00000000-0005-0000-0000-0000E16D0000}"/>
    <cellStyle name="요약 61 5 3" xfId="19712" xr:uid="{00000000-0005-0000-0000-0000E26D0000}"/>
    <cellStyle name="요약 61 6" xfId="19713" xr:uid="{00000000-0005-0000-0000-0000E36D0000}"/>
    <cellStyle name="요약 61 6 2" xfId="19714" xr:uid="{00000000-0005-0000-0000-0000E46D0000}"/>
    <cellStyle name="요약 61 6 3" xfId="19715" xr:uid="{00000000-0005-0000-0000-0000E56D0000}"/>
    <cellStyle name="요약 61 7" xfId="19716" xr:uid="{00000000-0005-0000-0000-0000E66D0000}"/>
    <cellStyle name="요약 61 7 2" xfId="19717" xr:uid="{00000000-0005-0000-0000-0000E76D0000}"/>
    <cellStyle name="요약 61 7 3" xfId="19718" xr:uid="{00000000-0005-0000-0000-0000E86D0000}"/>
    <cellStyle name="요약 61 8" xfId="19719" xr:uid="{00000000-0005-0000-0000-0000E96D0000}"/>
    <cellStyle name="요약 61 8 2" xfId="19720" xr:uid="{00000000-0005-0000-0000-0000EA6D0000}"/>
    <cellStyle name="요약 61 8 3" xfId="19721" xr:uid="{00000000-0005-0000-0000-0000EB6D0000}"/>
    <cellStyle name="요약 61 9" xfId="19722" xr:uid="{00000000-0005-0000-0000-0000EC6D0000}"/>
    <cellStyle name="요약 61 9 2" xfId="19723" xr:uid="{00000000-0005-0000-0000-0000ED6D0000}"/>
    <cellStyle name="요약 61 9 3" xfId="19724" xr:uid="{00000000-0005-0000-0000-0000EE6D0000}"/>
    <cellStyle name="요약 62" xfId="19725" xr:uid="{00000000-0005-0000-0000-0000EF6D0000}"/>
    <cellStyle name="요약 62 10" xfId="19726" xr:uid="{00000000-0005-0000-0000-0000F06D0000}"/>
    <cellStyle name="요약 62 10 2" xfId="19727" xr:uid="{00000000-0005-0000-0000-0000F16D0000}"/>
    <cellStyle name="요약 62 10 3" xfId="19728" xr:uid="{00000000-0005-0000-0000-0000F26D0000}"/>
    <cellStyle name="요약 62 11" xfId="19729" xr:uid="{00000000-0005-0000-0000-0000F36D0000}"/>
    <cellStyle name="요약 62 11 2" xfId="19730" xr:uid="{00000000-0005-0000-0000-0000F46D0000}"/>
    <cellStyle name="요약 62 11 3" xfId="19731" xr:uid="{00000000-0005-0000-0000-0000F56D0000}"/>
    <cellStyle name="요약 62 12" xfId="19732" xr:uid="{00000000-0005-0000-0000-0000F66D0000}"/>
    <cellStyle name="요약 62 12 2" xfId="19733" xr:uid="{00000000-0005-0000-0000-0000F76D0000}"/>
    <cellStyle name="요약 62 12 3" xfId="19734" xr:uid="{00000000-0005-0000-0000-0000F86D0000}"/>
    <cellStyle name="요약 62 13" xfId="19735" xr:uid="{00000000-0005-0000-0000-0000F96D0000}"/>
    <cellStyle name="요약 62 13 2" xfId="19736" xr:uid="{00000000-0005-0000-0000-0000FA6D0000}"/>
    <cellStyle name="요약 62 13 3" xfId="19737" xr:uid="{00000000-0005-0000-0000-0000FB6D0000}"/>
    <cellStyle name="요약 62 14" xfId="19738" xr:uid="{00000000-0005-0000-0000-0000FC6D0000}"/>
    <cellStyle name="요약 62 14 2" xfId="19739" xr:uid="{00000000-0005-0000-0000-0000FD6D0000}"/>
    <cellStyle name="요약 62 14 3" xfId="19740" xr:uid="{00000000-0005-0000-0000-0000FE6D0000}"/>
    <cellStyle name="요약 62 15" xfId="19741" xr:uid="{00000000-0005-0000-0000-0000FF6D0000}"/>
    <cellStyle name="요약 62 15 2" xfId="19742" xr:uid="{00000000-0005-0000-0000-0000006E0000}"/>
    <cellStyle name="요약 62 15 3" xfId="19743" xr:uid="{00000000-0005-0000-0000-0000016E0000}"/>
    <cellStyle name="요약 62 16" xfId="19744" xr:uid="{00000000-0005-0000-0000-0000026E0000}"/>
    <cellStyle name="요약 62 16 2" xfId="19745" xr:uid="{00000000-0005-0000-0000-0000036E0000}"/>
    <cellStyle name="요약 62 16 3" xfId="19746" xr:uid="{00000000-0005-0000-0000-0000046E0000}"/>
    <cellStyle name="요약 62 17" xfId="19747" xr:uid="{00000000-0005-0000-0000-0000056E0000}"/>
    <cellStyle name="요약 62 17 2" xfId="19748" xr:uid="{00000000-0005-0000-0000-0000066E0000}"/>
    <cellStyle name="요약 62 17 3" xfId="19749" xr:uid="{00000000-0005-0000-0000-0000076E0000}"/>
    <cellStyle name="요약 62 2" xfId="19750" xr:uid="{00000000-0005-0000-0000-0000086E0000}"/>
    <cellStyle name="요약 62 2 2" xfId="19751" xr:uid="{00000000-0005-0000-0000-0000096E0000}"/>
    <cellStyle name="요약 62 2 3" xfId="19752" xr:uid="{00000000-0005-0000-0000-00000A6E0000}"/>
    <cellStyle name="요약 62 3" xfId="19753" xr:uid="{00000000-0005-0000-0000-00000B6E0000}"/>
    <cellStyle name="요약 62 3 2" xfId="19754" xr:uid="{00000000-0005-0000-0000-00000C6E0000}"/>
    <cellStyle name="요약 62 3 3" xfId="19755" xr:uid="{00000000-0005-0000-0000-00000D6E0000}"/>
    <cellStyle name="요약 62 4" xfId="19756" xr:uid="{00000000-0005-0000-0000-00000E6E0000}"/>
    <cellStyle name="요약 62 4 2" xfId="19757" xr:uid="{00000000-0005-0000-0000-00000F6E0000}"/>
    <cellStyle name="요약 62 4 3" xfId="19758" xr:uid="{00000000-0005-0000-0000-0000106E0000}"/>
    <cellStyle name="요약 62 5" xfId="19759" xr:uid="{00000000-0005-0000-0000-0000116E0000}"/>
    <cellStyle name="요약 62 5 2" xfId="19760" xr:uid="{00000000-0005-0000-0000-0000126E0000}"/>
    <cellStyle name="요약 62 5 3" xfId="19761" xr:uid="{00000000-0005-0000-0000-0000136E0000}"/>
    <cellStyle name="요약 62 6" xfId="19762" xr:uid="{00000000-0005-0000-0000-0000146E0000}"/>
    <cellStyle name="요약 62 6 2" xfId="19763" xr:uid="{00000000-0005-0000-0000-0000156E0000}"/>
    <cellStyle name="요약 62 6 3" xfId="19764" xr:uid="{00000000-0005-0000-0000-0000166E0000}"/>
    <cellStyle name="요약 62 7" xfId="19765" xr:uid="{00000000-0005-0000-0000-0000176E0000}"/>
    <cellStyle name="요약 62 7 2" xfId="19766" xr:uid="{00000000-0005-0000-0000-0000186E0000}"/>
    <cellStyle name="요약 62 7 3" xfId="19767" xr:uid="{00000000-0005-0000-0000-0000196E0000}"/>
    <cellStyle name="요약 62 8" xfId="19768" xr:uid="{00000000-0005-0000-0000-00001A6E0000}"/>
    <cellStyle name="요약 62 8 2" xfId="19769" xr:uid="{00000000-0005-0000-0000-00001B6E0000}"/>
    <cellStyle name="요약 62 8 3" xfId="19770" xr:uid="{00000000-0005-0000-0000-00001C6E0000}"/>
    <cellStyle name="요약 62 9" xfId="19771" xr:uid="{00000000-0005-0000-0000-00001D6E0000}"/>
    <cellStyle name="요약 62 9 2" xfId="19772" xr:uid="{00000000-0005-0000-0000-00001E6E0000}"/>
    <cellStyle name="요약 62 9 3" xfId="19773" xr:uid="{00000000-0005-0000-0000-00001F6E0000}"/>
    <cellStyle name="요약 63" xfId="19774" xr:uid="{00000000-0005-0000-0000-0000206E0000}"/>
    <cellStyle name="요약 7" xfId="8246" xr:uid="{00000000-0005-0000-0000-0000216E0000}"/>
    <cellStyle name="요약 7 10" xfId="19775" xr:uid="{00000000-0005-0000-0000-0000226E0000}"/>
    <cellStyle name="요약 7 10 2" xfId="19776" xr:uid="{00000000-0005-0000-0000-0000236E0000}"/>
    <cellStyle name="요약 7 10 3" xfId="19777" xr:uid="{00000000-0005-0000-0000-0000246E0000}"/>
    <cellStyle name="요약 7 11" xfId="19778" xr:uid="{00000000-0005-0000-0000-0000256E0000}"/>
    <cellStyle name="요약 7 11 2" xfId="19779" xr:uid="{00000000-0005-0000-0000-0000266E0000}"/>
    <cellStyle name="요약 7 11 3" xfId="19780" xr:uid="{00000000-0005-0000-0000-0000276E0000}"/>
    <cellStyle name="요약 7 12" xfId="19781" xr:uid="{00000000-0005-0000-0000-0000286E0000}"/>
    <cellStyle name="요약 7 12 2" xfId="19782" xr:uid="{00000000-0005-0000-0000-0000296E0000}"/>
    <cellStyle name="요약 7 12 3" xfId="19783" xr:uid="{00000000-0005-0000-0000-00002A6E0000}"/>
    <cellStyle name="요약 7 13" xfId="19784" xr:uid="{00000000-0005-0000-0000-00002B6E0000}"/>
    <cellStyle name="요약 7 13 2" xfId="19785" xr:uid="{00000000-0005-0000-0000-00002C6E0000}"/>
    <cellStyle name="요약 7 13 3" xfId="19786" xr:uid="{00000000-0005-0000-0000-00002D6E0000}"/>
    <cellStyle name="요약 7 14" xfId="19787" xr:uid="{00000000-0005-0000-0000-00002E6E0000}"/>
    <cellStyle name="요약 7 14 2" xfId="19788" xr:uid="{00000000-0005-0000-0000-00002F6E0000}"/>
    <cellStyle name="요약 7 14 3" xfId="19789" xr:uid="{00000000-0005-0000-0000-0000306E0000}"/>
    <cellStyle name="요약 7 15" xfId="19790" xr:uid="{00000000-0005-0000-0000-0000316E0000}"/>
    <cellStyle name="요약 7 15 2" xfId="19791" xr:uid="{00000000-0005-0000-0000-0000326E0000}"/>
    <cellStyle name="요약 7 15 3" xfId="19792" xr:uid="{00000000-0005-0000-0000-0000336E0000}"/>
    <cellStyle name="요약 7 16" xfId="19793" xr:uid="{00000000-0005-0000-0000-0000346E0000}"/>
    <cellStyle name="요약 7 16 2" xfId="19794" xr:uid="{00000000-0005-0000-0000-0000356E0000}"/>
    <cellStyle name="요약 7 16 3" xfId="19795" xr:uid="{00000000-0005-0000-0000-0000366E0000}"/>
    <cellStyle name="요약 7 17" xfId="19796" xr:uid="{00000000-0005-0000-0000-0000376E0000}"/>
    <cellStyle name="요약 7 17 2" xfId="19797" xr:uid="{00000000-0005-0000-0000-0000386E0000}"/>
    <cellStyle name="요약 7 17 3" xfId="19798" xr:uid="{00000000-0005-0000-0000-0000396E0000}"/>
    <cellStyle name="요약 7 2" xfId="19799" xr:uid="{00000000-0005-0000-0000-00003A6E0000}"/>
    <cellStyle name="요약 7 2 2" xfId="19800" xr:uid="{00000000-0005-0000-0000-00003B6E0000}"/>
    <cellStyle name="요약 7 2 3" xfId="19801" xr:uid="{00000000-0005-0000-0000-00003C6E0000}"/>
    <cellStyle name="요약 7 3" xfId="19802" xr:uid="{00000000-0005-0000-0000-00003D6E0000}"/>
    <cellStyle name="요약 7 3 2" xfId="19803" xr:uid="{00000000-0005-0000-0000-00003E6E0000}"/>
    <cellStyle name="요약 7 3 3" xfId="19804" xr:uid="{00000000-0005-0000-0000-00003F6E0000}"/>
    <cellStyle name="요약 7 4" xfId="19805" xr:uid="{00000000-0005-0000-0000-0000406E0000}"/>
    <cellStyle name="요약 7 4 2" xfId="19806" xr:uid="{00000000-0005-0000-0000-0000416E0000}"/>
    <cellStyle name="요약 7 4 3" xfId="19807" xr:uid="{00000000-0005-0000-0000-0000426E0000}"/>
    <cellStyle name="요약 7 5" xfId="19808" xr:uid="{00000000-0005-0000-0000-0000436E0000}"/>
    <cellStyle name="요약 7 5 2" xfId="19809" xr:uid="{00000000-0005-0000-0000-0000446E0000}"/>
    <cellStyle name="요약 7 5 3" xfId="19810" xr:uid="{00000000-0005-0000-0000-0000456E0000}"/>
    <cellStyle name="요약 7 6" xfId="19811" xr:uid="{00000000-0005-0000-0000-0000466E0000}"/>
    <cellStyle name="요약 7 6 2" xfId="19812" xr:uid="{00000000-0005-0000-0000-0000476E0000}"/>
    <cellStyle name="요약 7 6 3" xfId="19813" xr:uid="{00000000-0005-0000-0000-0000486E0000}"/>
    <cellStyle name="요약 7 7" xfId="19814" xr:uid="{00000000-0005-0000-0000-0000496E0000}"/>
    <cellStyle name="요약 7 7 2" xfId="19815" xr:uid="{00000000-0005-0000-0000-00004A6E0000}"/>
    <cellStyle name="요약 7 7 3" xfId="19816" xr:uid="{00000000-0005-0000-0000-00004B6E0000}"/>
    <cellStyle name="요약 7 8" xfId="19817" xr:uid="{00000000-0005-0000-0000-00004C6E0000}"/>
    <cellStyle name="요약 7 8 2" xfId="19818" xr:uid="{00000000-0005-0000-0000-00004D6E0000}"/>
    <cellStyle name="요약 7 8 3" xfId="19819" xr:uid="{00000000-0005-0000-0000-00004E6E0000}"/>
    <cellStyle name="요약 7 9" xfId="19820" xr:uid="{00000000-0005-0000-0000-00004F6E0000}"/>
    <cellStyle name="요약 7 9 2" xfId="19821" xr:uid="{00000000-0005-0000-0000-0000506E0000}"/>
    <cellStyle name="요약 7 9 3" xfId="19822" xr:uid="{00000000-0005-0000-0000-0000516E0000}"/>
    <cellStyle name="요약 8" xfId="8247" xr:uid="{00000000-0005-0000-0000-0000526E0000}"/>
    <cellStyle name="요약 8 10" xfId="19823" xr:uid="{00000000-0005-0000-0000-0000536E0000}"/>
    <cellStyle name="요약 8 10 2" xfId="19824" xr:uid="{00000000-0005-0000-0000-0000546E0000}"/>
    <cellStyle name="요약 8 10 3" xfId="19825" xr:uid="{00000000-0005-0000-0000-0000556E0000}"/>
    <cellStyle name="요약 8 11" xfId="19826" xr:uid="{00000000-0005-0000-0000-0000566E0000}"/>
    <cellStyle name="요약 8 11 2" xfId="19827" xr:uid="{00000000-0005-0000-0000-0000576E0000}"/>
    <cellStyle name="요약 8 11 3" xfId="19828" xr:uid="{00000000-0005-0000-0000-0000586E0000}"/>
    <cellStyle name="요약 8 12" xfId="19829" xr:uid="{00000000-0005-0000-0000-0000596E0000}"/>
    <cellStyle name="요약 8 12 2" xfId="19830" xr:uid="{00000000-0005-0000-0000-00005A6E0000}"/>
    <cellStyle name="요약 8 12 3" xfId="19831" xr:uid="{00000000-0005-0000-0000-00005B6E0000}"/>
    <cellStyle name="요약 8 13" xfId="19832" xr:uid="{00000000-0005-0000-0000-00005C6E0000}"/>
    <cellStyle name="요약 8 13 2" xfId="19833" xr:uid="{00000000-0005-0000-0000-00005D6E0000}"/>
    <cellStyle name="요약 8 13 3" xfId="19834" xr:uid="{00000000-0005-0000-0000-00005E6E0000}"/>
    <cellStyle name="요약 8 14" xfId="19835" xr:uid="{00000000-0005-0000-0000-00005F6E0000}"/>
    <cellStyle name="요약 8 14 2" xfId="19836" xr:uid="{00000000-0005-0000-0000-0000606E0000}"/>
    <cellStyle name="요약 8 14 3" xfId="19837" xr:uid="{00000000-0005-0000-0000-0000616E0000}"/>
    <cellStyle name="요약 8 15" xfId="19838" xr:uid="{00000000-0005-0000-0000-0000626E0000}"/>
    <cellStyle name="요약 8 15 2" xfId="19839" xr:uid="{00000000-0005-0000-0000-0000636E0000}"/>
    <cellStyle name="요약 8 15 3" xfId="19840" xr:uid="{00000000-0005-0000-0000-0000646E0000}"/>
    <cellStyle name="요약 8 16" xfId="19841" xr:uid="{00000000-0005-0000-0000-0000656E0000}"/>
    <cellStyle name="요약 8 16 2" xfId="19842" xr:uid="{00000000-0005-0000-0000-0000666E0000}"/>
    <cellStyle name="요약 8 16 3" xfId="19843" xr:uid="{00000000-0005-0000-0000-0000676E0000}"/>
    <cellStyle name="요약 8 17" xfId="19844" xr:uid="{00000000-0005-0000-0000-0000686E0000}"/>
    <cellStyle name="요약 8 17 2" xfId="19845" xr:uid="{00000000-0005-0000-0000-0000696E0000}"/>
    <cellStyle name="요약 8 17 3" xfId="19846" xr:uid="{00000000-0005-0000-0000-00006A6E0000}"/>
    <cellStyle name="요약 8 2" xfId="19847" xr:uid="{00000000-0005-0000-0000-00006B6E0000}"/>
    <cellStyle name="요약 8 2 2" xfId="19848" xr:uid="{00000000-0005-0000-0000-00006C6E0000}"/>
    <cellStyle name="요약 8 2 3" xfId="19849" xr:uid="{00000000-0005-0000-0000-00006D6E0000}"/>
    <cellStyle name="요약 8 3" xfId="19850" xr:uid="{00000000-0005-0000-0000-00006E6E0000}"/>
    <cellStyle name="요약 8 3 2" xfId="19851" xr:uid="{00000000-0005-0000-0000-00006F6E0000}"/>
    <cellStyle name="요약 8 3 3" xfId="19852" xr:uid="{00000000-0005-0000-0000-0000706E0000}"/>
    <cellStyle name="요약 8 4" xfId="19853" xr:uid="{00000000-0005-0000-0000-0000716E0000}"/>
    <cellStyle name="요약 8 4 2" xfId="19854" xr:uid="{00000000-0005-0000-0000-0000726E0000}"/>
    <cellStyle name="요약 8 4 3" xfId="19855" xr:uid="{00000000-0005-0000-0000-0000736E0000}"/>
    <cellStyle name="요약 8 5" xfId="19856" xr:uid="{00000000-0005-0000-0000-0000746E0000}"/>
    <cellStyle name="요약 8 5 2" xfId="19857" xr:uid="{00000000-0005-0000-0000-0000756E0000}"/>
    <cellStyle name="요약 8 5 3" xfId="19858" xr:uid="{00000000-0005-0000-0000-0000766E0000}"/>
    <cellStyle name="요약 8 6" xfId="19859" xr:uid="{00000000-0005-0000-0000-0000776E0000}"/>
    <cellStyle name="요약 8 6 2" xfId="19860" xr:uid="{00000000-0005-0000-0000-0000786E0000}"/>
    <cellStyle name="요약 8 6 3" xfId="19861" xr:uid="{00000000-0005-0000-0000-0000796E0000}"/>
    <cellStyle name="요약 8 7" xfId="19862" xr:uid="{00000000-0005-0000-0000-00007A6E0000}"/>
    <cellStyle name="요약 8 7 2" xfId="19863" xr:uid="{00000000-0005-0000-0000-00007B6E0000}"/>
    <cellStyle name="요약 8 7 3" xfId="19864" xr:uid="{00000000-0005-0000-0000-00007C6E0000}"/>
    <cellStyle name="요약 8 8" xfId="19865" xr:uid="{00000000-0005-0000-0000-00007D6E0000}"/>
    <cellStyle name="요약 8 8 2" xfId="19866" xr:uid="{00000000-0005-0000-0000-00007E6E0000}"/>
    <cellStyle name="요약 8 8 3" xfId="19867" xr:uid="{00000000-0005-0000-0000-00007F6E0000}"/>
    <cellStyle name="요약 8 9" xfId="19868" xr:uid="{00000000-0005-0000-0000-0000806E0000}"/>
    <cellStyle name="요약 8 9 2" xfId="19869" xr:uid="{00000000-0005-0000-0000-0000816E0000}"/>
    <cellStyle name="요약 8 9 3" xfId="19870" xr:uid="{00000000-0005-0000-0000-0000826E0000}"/>
    <cellStyle name="요약 9" xfId="8248" xr:uid="{00000000-0005-0000-0000-0000836E0000}"/>
    <cellStyle name="요약 9 10" xfId="19871" xr:uid="{00000000-0005-0000-0000-0000846E0000}"/>
    <cellStyle name="요약 9 10 2" xfId="19872" xr:uid="{00000000-0005-0000-0000-0000856E0000}"/>
    <cellStyle name="요약 9 10 3" xfId="19873" xr:uid="{00000000-0005-0000-0000-0000866E0000}"/>
    <cellStyle name="요약 9 11" xfId="19874" xr:uid="{00000000-0005-0000-0000-0000876E0000}"/>
    <cellStyle name="요약 9 11 2" xfId="19875" xr:uid="{00000000-0005-0000-0000-0000886E0000}"/>
    <cellStyle name="요약 9 11 3" xfId="19876" xr:uid="{00000000-0005-0000-0000-0000896E0000}"/>
    <cellStyle name="요약 9 12" xfId="19877" xr:uid="{00000000-0005-0000-0000-00008A6E0000}"/>
    <cellStyle name="요약 9 12 2" xfId="19878" xr:uid="{00000000-0005-0000-0000-00008B6E0000}"/>
    <cellStyle name="요약 9 12 3" xfId="19879" xr:uid="{00000000-0005-0000-0000-00008C6E0000}"/>
    <cellStyle name="요약 9 13" xfId="19880" xr:uid="{00000000-0005-0000-0000-00008D6E0000}"/>
    <cellStyle name="요약 9 13 2" xfId="19881" xr:uid="{00000000-0005-0000-0000-00008E6E0000}"/>
    <cellStyle name="요약 9 13 3" xfId="19882" xr:uid="{00000000-0005-0000-0000-00008F6E0000}"/>
    <cellStyle name="요약 9 14" xfId="19883" xr:uid="{00000000-0005-0000-0000-0000906E0000}"/>
    <cellStyle name="요약 9 14 2" xfId="19884" xr:uid="{00000000-0005-0000-0000-0000916E0000}"/>
    <cellStyle name="요약 9 14 3" xfId="19885" xr:uid="{00000000-0005-0000-0000-0000926E0000}"/>
    <cellStyle name="요약 9 15" xfId="19886" xr:uid="{00000000-0005-0000-0000-0000936E0000}"/>
    <cellStyle name="요약 9 15 2" xfId="19887" xr:uid="{00000000-0005-0000-0000-0000946E0000}"/>
    <cellStyle name="요약 9 15 3" xfId="19888" xr:uid="{00000000-0005-0000-0000-0000956E0000}"/>
    <cellStyle name="요약 9 16" xfId="19889" xr:uid="{00000000-0005-0000-0000-0000966E0000}"/>
    <cellStyle name="요약 9 16 2" xfId="19890" xr:uid="{00000000-0005-0000-0000-0000976E0000}"/>
    <cellStyle name="요약 9 16 3" xfId="19891" xr:uid="{00000000-0005-0000-0000-0000986E0000}"/>
    <cellStyle name="요약 9 17" xfId="19892" xr:uid="{00000000-0005-0000-0000-0000996E0000}"/>
    <cellStyle name="요약 9 17 2" xfId="19893" xr:uid="{00000000-0005-0000-0000-00009A6E0000}"/>
    <cellStyle name="요약 9 17 3" xfId="19894" xr:uid="{00000000-0005-0000-0000-00009B6E0000}"/>
    <cellStyle name="요약 9 2" xfId="19895" xr:uid="{00000000-0005-0000-0000-00009C6E0000}"/>
    <cellStyle name="요약 9 2 2" xfId="19896" xr:uid="{00000000-0005-0000-0000-00009D6E0000}"/>
    <cellStyle name="요약 9 2 3" xfId="19897" xr:uid="{00000000-0005-0000-0000-00009E6E0000}"/>
    <cellStyle name="요약 9 3" xfId="19898" xr:uid="{00000000-0005-0000-0000-00009F6E0000}"/>
    <cellStyle name="요약 9 3 2" xfId="19899" xr:uid="{00000000-0005-0000-0000-0000A06E0000}"/>
    <cellStyle name="요약 9 3 3" xfId="19900" xr:uid="{00000000-0005-0000-0000-0000A16E0000}"/>
    <cellStyle name="요약 9 4" xfId="19901" xr:uid="{00000000-0005-0000-0000-0000A26E0000}"/>
    <cellStyle name="요약 9 4 2" xfId="19902" xr:uid="{00000000-0005-0000-0000-0000A36E0000}"/>
    <cellStyle name="요약 9 4 3" xfId="19903" xr:uid="{00000000-0005-0000-0000-0000A46E0000}"/>
    <cellStyle name="요약 9 5" xfId="19904" xr:uid="{00000000-0005-0000-0000-0000A56E0000}"/>
    <cellStyle name="요약 9 5 2" xfId="19905" xr:uid="{00000000-0005-0000-0000-0000A66E0000}"/>
    <cellStyle name="요약 9 5 3" xfId="19906" xr:uid="{00000000-0005-0000-0000-0000A76E0000}"/>
    <cellStyle name="요약 9 6" xfId="19907" xr:uid="{00000000-0005-0000-0000-0000A86E0000}"/>
    <cellStyle name="요약 9 6 2" xfId="19908" xr:uid="{00000000-0005-0000-0000-0000A96E0000}"/>
    <cellStyle name="요약 9 6 3" xfId="19909" xr:uid="{00000000-0005-0000-0000-0000AA6E0000}"/>
    <cellStyle name="요약 9 7" xfId="19910" xr:uid="{00000000-0005-0000-0000-0000AB6E0000}"/>
    <cellStyle name="요약 9 7 2" xfId="19911" xr:uid="{00000000-0005-0000-0000-0000AC6E0000}"/>
    <cellStyle name="요약 9 7 3" xfId="19912" xr:uid="{00000000-0005-0000-0000-0000AD6E0000}"/>
    <cellStyle name="요약 9 8" xfId="19913" xr:uid="{00000000-0005-0000-0000-0000AE6E0000}"/>
    <cellStyle name="요약 9 8 2" xfId="19914" xr:uid="{00000000-0005-0000-0000-0000AF6E0000}"/>
    <cellStyle name="요약 9 8 3" xfId="19915" xr:uid="{00000000-0005-0000-0000-0000B06E0000}"/>
    <cellStyle name="요약 9 9" xfId="19916" xr:uid="{00000000-0005-0000-0000-0000B16E0000}"/>
    <cellStyle name="요약 9 9 2" xfId="19917" xr:uid="{00000000-0005-0000-0000-0000B26E0000}"/>
    <cellStyle name="요약 9 9 3" xfId="19918" xr:uid="{00000000-0005-0000-0000-0000B36E0000}"/>
    <cellStyle name="원" xfId="4637" xr:uid="{00000000-0005-0000-0000-0000B46E0000}"/>
    <cellStyle name="원_1공구조정(1차)" xfId="4638" xr:uid="{00000000-0005-0000-0000-0000B56E0000}"/>
    <cellStyle name="원_1회변경토적표" xfId="4639" xr:uid="{00000000-0005-0000-0000-0000B66E0000}"/>
    <cellStyle name="원_2.3.평사권역공사비" xfId="8249" xr:uid="{00000000-0005-0000-0000-0000B76E0000}"/>
    <cellStyle name="원_2007년 오천 폐기물처리 원가산출내역" xfId="8250" xr:uid="{00000000-0005-0000-0000-0000B86E0000}"/>
    <cellStyle name="원_3) 테마공원진입로" xfId="8251" xr:uid="{00000000-0005-0000-0000-0000B96E0000}"/>
    <cellStyle name="원_99옥성양보완" xfId="8252" xr:uid="{00000000-0005-0000-0000-0000BA6E0000}"/>
    <cellStyle name="원_Book1" xfId="8300" xr:uid="{00000000-0005-0000-0000-0000BB6E0000}"/>
    <cellStyle name="원_NEGS" xfId="8301" xr:uid="{00000000-0005-0000-0000-0000BC6E0000}"/>
    <cellStyle name="원_강릉재료집계" xfId="8253" xr:uid="{00000000-0005-0000-0000-0000BD6E0000}"/>
    <cellStyle name="원_강정내역" xfId="8254" xr:uid="{00000000-0005-0000-0000-0000BE6E0000}"/>
    <cellStyle name="원_개거재료계산" xfId="8255" xr:uid="{00000000-0005-0000-0000-0000BF6E0000}"/>
    <cellStyle name="원_개략사업비" xfId="8256" xr:uid="{00000000-0005-0000-0000-0000C06E0000}"/>
    <cellStyle name="원_결성3공구하자공종분할및03내역" xfId="8257" xr:uid="{00000000-0005-0000-0000-0000C16E0000}"/>
    <cellStyle name="원_고곡구조물집계" xfId="8258" xr:uid="{00000000-0005-0000-0000-0000C26E0000}"/>
    <cellStyle name="원_고곡지표수기본사업비" xfId="8259" xr:uid="{00000000-0005-0000-0000-0000C36E0000}"/>
    <cellStyle name="원_공사비내역(마을진입도로)" xfId="8260" xr:uid="{00000000-0005-0000-0000-0000C46E0000}"/>
    <cellStyle name="원_공사원가(대대리)" xfId="8261" xr:uid="{00000000-0005-0000-0000-0000C56E0000}"/>
    <cellStyle name="원_깨기" xfId="4640" xr:uid="{00000000-0005-0000-0000-0000C66E0000}"/>
    <cellStyle name="원_낙차부암거재료계산" xfId="8262" xr:uid="{00000000-0005-0000-0000-0000C76E0000}"/>
    <cellStyle name="원_내천지구재료(0709수로제외)" xfId="8263" xr:uid="{00000000-0005-0000-0000-0000C86E0000}"/>
    <cellStyle name="원_능평배수암거재료계산서" xfId="8264" xr:uid="{00000000-0005-0000-0000-0000C96E0000}"/>
    <cellStyle name="원_대석공사비" xfId="8265" xr:uid="{00000000-0005-0000-0000-0000CA6E0000}"/>
    <cellStyle name="원_대정수정내역" xfId="8266" xr:uid="{00000000-0005-0000-0000-0000CB6E0000}"/>
    <cellStyle name="원_도로구조물수정" xfId="8267" xr:uid="{00000000-0005-0000-0000-0000CC6E0000}"/>
    <cellStyle name="원_두량공사비(실적공사비)" xfId="8268" xr:uid="{00000000-0005-0000-0000-0000CD6E0000}"/>
    <cellStyle name="원_매내천" xfId="4641" xr:uid="{00000000-0005-0000-0000-0000CE6E0000}"/>
    <cellStyle name="원_매내천_깨기" xfId="4642" xr:uid="{00000000-0005-0000-0000-0000CF6E0000}"/>
    <cellStyle name="원_매내천_배수공" xfId="4643" xr:uid="{00000000-0005-0000-0000-0000D06E0000}"/>
    <cellStyle name="원_매내천_배수공집계" xfId="4644" xr:uid="{00000000-0005-0000-0000-0000D16E0000}"/>
    <cellStyle name="원_매내천_석축" xfId="4645" xr:uid="{00000000-0005-0000-0000-0000D26E0000}"/>
    <cellStyle name="원_매내천_수량" xfId="4646" xr:uid="{00000000-0005-0000-0000-0000D36E0000}"/>
    <cellStyle name="원_매내천_수량산출" xfId="4647" xr:uid="{00000000-0005-0000-0000-0000D46E0000}"/>
    <cellStyle name="원_매내천_수량산출_1" xfId="4648" xr:uid="{00000000-0005-0000-0000-0000D56E0000}"/>
    <cellStyle name="원_매내천_수량산출서" xfId="4649" xr:uid="{00000000-0005-0000-0000-0000D66E0000}"/>
    <cellStyle name="원_매내천_수량산출서1" xfId="4650" xr:uid="{00000000-0005-0000-0000-0000D76E0000}"/>
    <cellStyle name="원_매내천_토공(1공구)-최종" xfId="4651" xr:uid="{00000000-0005-0000-0000-0000D86E0000}"/>
    <cellStyle name="원_매내천_포장공" xfId="4652" xr:uid="{00000000-0005-0000-0000-0000D96E0000}"/>
    <cellStyle name="원_매내천_횡배수관공" xfId="4653" xr:uid="{00000000-0005-0000-0000-0000DA6E0000}"/>
    <cellStyle name="원_배수공" xfId="4654" xr:uid="{00000000-0005-0000-0000-0000DB6E0000}"/>
    <cellStyle name="원_배수공_1" xfId="4655" xr:uid="{00000000-0005-0000-0000-0000DC6E0000}"/>
    <cellStyle name="원_배수공집계" xfId="4656" xr:uid="{00000000-0005-0000-0000-0000DD6E0000}"/>
    <cellStyle name="원_배수로덮개재료집계" xfId="8269" xr:uid="{00000000-0005-0000-0000-0000DE6E0000}"/>
    <cellStyle name="원_복곡사업수지예산서" xfId="8270" xr:uid="{00000000-0005-0000-0000-0000DF6E0000}"/>
    <cellStyle name="원_부대공사비명세서" xfId="8271" xr:uid="{00000000-0005-0000-0000-0000E06E0000}"/>
    <cellStyle name="원_북평배수암거재료계산서" xfId="8272" xr:uid="{00000000-0005-0000-0000-0000E16E0000}"/>
    <cellStyle name="원_비상수문 공사비(백학)" xfId="8273" xr:uid="{00000000-0005-0000-0000-0000E26E0000}"/>
    <cellStyle name="원_석축" xfId="4657" xr:uid="{00000000-0005-0000-0000-0000E36E0000}"/>
    <cellStyle name="원_설계예산서(동방저수지)" xfId="8274" xr:uid="{00000000-0005-0000-0000-0000E46E0000}"/>
    <cellStyle name="원_수곡TC,CN 완성" xfId="8275" xr:uid="{00000000-0005-0000-0000-0000E56E0000}"/>
    <cellStyle name="원_수곡사업수지(최종수정본)" xfId="4658" xr:uid="{00000000-0005-0000-0000-0000E66E0000}"/>
    <cellStyle name="원_수량" xfId="4659" xr:uid="{00000000-0005-0000-0000-0000E76E0000}"/>
    <cellStyle name="원_수량산출" xfId="4660" xr:uid="{00000000-0005-0000-0000-0000E86E0000}"/>
    <cellStyle name="원_수량산출_1" xfId="4661" xr:uid="{00000000-0005-0000-0000-0000E96E0000}"/>
    <cellStyle name="원_수량산출_2" xfId="4662" xr:uid="{00000000-0005-0000-0000-0000EA6E0000}"/>
    <cellStyle name="원_수량산출서" xfId="4663" xr:uid="{00000000-0005-0000-0000-0000EB6E0000}"/>
    <cellStyle name="원_수량산출서1" xfId="4664" xr:uid="{00000000-0005-0000-0000-0000EC6E0000}"/>
    <cellStyle name="원_수령도로측구덮개재료집계" xfId="8276" xr:uid="{00000000-0005-0000-0000-0000ED6E0000}"/>
    <cellStyle name="원_수령배수암거재료계산서" xfId="8277" xr:uid="{00000000-0005-0000-0000-0000EE6E0000}"/>
    <cellStyle name="원_수원공제계산서" xfId="8278" xr:uid="{00000000-0005-0000-0000-0000EF6E0000}"/>
    <cellStyle name="원_시험비산출" xfId="8279" xr:uid="{00000000-0005-0000-0000-0000F06E0000}"/>
    <cellStyle name="원_역T형옹벽" xfId="8280" xr:uid="{00000000-0005-0000-0000-0000F16E0000}"/>
    <cellStyle name="원_오천단가보완(2004(1).11.)" xfId="8281" xr:uid="{00000000-0005-0000-0000-0000F26E0000}"/>
    <cellStyle name="원_용지매수비(녹차)" xfId="8282" xr:uid="{00000000-0005-0000-0000-0000F36E0000}"/>
    <cellStyle name="원_운수사업비총괄0402" xfId="8283" xr:uid="{00000000-0005-0000-0000-0000F46E0000}"/>
    <cellStyle name="원_운암공사비총괄" xfId="8284" xr:uid="{00000000-0005-0000-0000-0000F56E0000}"/>
    <cellStyle name="원_원가계산서_수정" xfId="8285" xr:uid="{00000000-0005-0000-0000-0000F66E0000}"/>
    <cellStyle name="원_월롱토적(ㅅㅌ)" xfId="8286" xr:uid="{00000000-0005-0000-0000-0000F76E0000}"/>
    <cellStyle name="원_위생단가보완(2004(1).11)" xfId="8287" xr:uid="{00000000-0005-0000-0000-0000F86E0000}"/>
    <cellStyle name="원_자일지구수리시설개보수사업(최종납품)" xfId="8288" xr:uid="{00000000-0005-0000-0000-0000F96E0000}"/>
    <cellStyle name="원_장마루(수정)" xfId="8289" xr:uid="{00000000-0005-0000-0000-0000FA6E0000}"/>
    <cellStyle name="원_재료계산(테마공원)" xfId="8290" xr:uid="{00000000-0005-0000-0000-0000FB6E0000}"/>
    <cellStyle name="원_재료계산서(도랑애쉼터)" xfId="8291" xr:uid="{00000000-0005-0000-0000-0000FC6E0000}"/>
    <cellStyle name="원_재료집계표(두들기쉼터)" xfId="8292" xr:uid="{00000000-0005-0000-0000-0000FD6E0000}"/>
    <cellStyle name="원_지부송부-포동내역-1" xfId="8293" xr:uid="{00000000-0005-0000-0000-0000FE6E0000}"/>
    <cellStyle name="원_창내사업비(0928)" xfId="8294" xr:uid="{00000000-0005-0000-0000-0000FF6E0000}"/>
    <cellStyle name="원_창산지여수토재료계산(05.29)" xfId="8295" xr:uid="{00000000-0005-0000-0000-0000006F0000}"/>
    <cellStyle name="원_콘크리트헐기" xfId="8296" xr:uid="{00000000-0005-0000-0000-0000016F0000}"/>
    <cellStyle name="원_토공(1공구)-최종" xfId="4665" xr:uid="{00000000-0005-0000-0000-0000026F0000}"/>
    <cellStyle name="원_토공계산" xfId="8297" xr:uid="{00000000-0005-0000-0000-0000036F0000}"/>
    <cellStyle name="원_폐기물" xfId="8298" xr:uid="{00000000-0005-0000-0000-0000046F0000}"/>
    <cellStyle name="원_폐기물처리집계(수정)" xfId="8299" xr:uid="{00000000-0005-0000-0000-0000056F0000}"/>
    <cellStyle name="원_포장" xfId="4666" xr:uid="{00000000-0005-0000-0000-0000066F0000}"/>
    <cellStyle name="원_포장공" xfId="4667" xr:uid="{00000000-0005-0000-0000-0000076F0000}"/>
    <cellStyle name="원_횡배수관공" xfId="4668" xr:uid="{00000000-0005-0000-0000-0000086F0000}"/>
    <cellStyle name="유1" xfId="4669" xr:uid="{00000000-0005-0000-0000-0000096F0000}"/>
    <cellStyle name="을지" xfId="8302" xr:uid="{00000000-0005-0000-0000-00000A6F0000}"/>
    <cellStyle name="인원수(0.1)" xfId="8303" xr:uid="{00000000-0005-0000-0000-00000B6F0000}"/>
    <cellStyle name="일반" xfId="4670" xr:uid="{00000000-0005-0000-0000-00000C6F0000}"/>
    <cellStyle name="일반 2" xfId="19919" xr:uid="{00000000-0005-0000-0000-00000D6F0000}"/>
    <cellStyle name="一般_GARMENT STEP FORM HK" xfId="4671" xr:uid="{00000000-0005-0000-0000-00000E6F0000}"/>
    <cellStyle name="일위(text)" xfId="8307" xr:uid="{00000000-0005-0000-0000-00000F6F0000}"/>
    <cellStyle name="일위(소수1위9포)" xfId="8304" xr:uid="{00000000-0005-0000-0000-0000106F0000}"/>
    <cellStyle name="일위(소수1위사이띔9포)" xfId="8305" xr:uid="{00000000-0005-0000-0000-0000116F0000}"/>
    <cellStyle name="일위(소수점 1)" xfId="8306" xr:uid="{00000000-0005-0000-0000-0000126F0000}"/>
    <cellStyle name="일위계(9포)" xfId="8308" xr:uid="{00000000-0005-0000-0000-0000136F0000}"/>
    <cellStyle name="입력 10" xfId="8309" xr:uid="{00000000-0005-0000-0000-0000146F0000}"/>
    <cellStyle name="입력 10 10" xfId="19920" xr:uid="{00000000-0005-0000-0000-0000156F0000}"/>
    <cellStyle name="입력 10 10 2" xfId="19921" xr:uid="{00000000-0005-0000-0000-0000166F0000}"/>
    <cellStyle name="입력 10 10 3" xfId="19922" xr:uid="{00000000-0005-0000-0000-0000176F0000}"/>
    <cellStyle name="입력 10 11" xfId="19923" xr:uid="{00000000-0005-0000-0000-0000186F0000}"/>
    <cellStyle name="입력 10 11 2" xfId="19924" xr:uid="{00000000-0005-0000-0000-0000196F0000}"/>
    <cellStyle name="입력 10 11 3" xfId="19925" xr:uid="{00000000-0005-0000-0000-00001A6F0000}"/>
    <cellStyle name="입력 10 12" xfId="19926" xr:uid="{00000000-0005-0000-0000-00001B6F0000}"/>
    <cellStyle name="입력 10 12 2" xfId="19927" xr:uid="{00000000-0005-0000-0000-00001C6F0000}"/>
    <cellStyle name="입력 10 12 3" xfId="19928" xr:uid="{00000000-0005-0000-0000-00001D6F0000}"/>
    <cellStyle name="입력 10 13" xfId="19929" xr:uid="{00000000-0005-0000-0000-00001E6F0000}"/>
    <cellStyle name="입력 10 13 2" xfId="19930" xr:uid="{00000000-0005-0000-0000-00001F6F0000}"/>
    <cellStyle name="입력 10 13 3" xfId="19931" xr:uid="{00000000-0005-0000-0000-0000206F0000}"/>
    <cellStyle name="입력 10 14" xfId="19932" xr:uid="{00000000-0005-0000-0000-0000216F0000}"/>
    <cellStyle name="입력 10 14 2" xfId="19933" xr:uid="{00000000-0005-0000-0000-0000226F0000}"/>
    <cellStyle name="입력 10 14 3" xfId="19934" xr:uid="{00000000-0005-0000-0000-0000236F0000}"/>
    <cellStyle name="입력 10 15" xfId="19935" xr:uid="{00000000-0005-0000-0000-0000246F0000}"/>
    <cellStyle name="입력 10 15 2" xfId="19936" xr:uid="{00000000-0005-0000-0000-0000256F0000}"/>
    <cellStyle name="입력 10 15 3" xfId="19937" xr:uid="{00000000-0005-0000-0000-0000266F0000}"/>
    <cellStyle name="입력 10 16" xfId="19938" xr:uid="{00000000-0005-0000-0000-0000276F0000}"/>
    <cellStyle name="입력 10 16 2" xfId="19939" xr:uid="{00000000-0005-0000-0000-0000286F0000}"/>
    <cellStyle name="입력 10 16 3" xfId="19940" xr:uid="{00000000-0005-0000-0000-0000296F0000}"/>
    <cellStyle name="입력 10 17" xfId="19941" xr:uid="{00000000-0005-0000-0000-00002A6F0000}"/>
    <cellStyle name="입력 10 17 2" xfId="19942" xr:uid="{00000000-0005-0000-0000-00002B6F0000}"/>
    <cellStyle name="입력 10 17 3" xfId="19943" xr:uid="{00000000-0005-0000-0000-00002C6F0000}"/>
    <cellStyle name="입력 10 2" xfId="19944" xr:uid="{00000000-0005-0000-0000-00002D6F0000}"/>
    <cellStyle name="입력 10 2 2" xfId="19945" xr:uid="{00000000-0005-0000-0000-00002E6F0000}"/>
    <cellStyle name="입력 10 2 3" xfId="19946" xr:uid="{00000000-0005-0000-0000-00002F6F0000}"/>
    <cellStyle name="입력 10 3" xfId="19947" xr:uid="{00000000-0005-0000-0000-0000306F0000}"/>
    <cellStyle name="입력 10 3 2" xfId="19948" xr:uid="{00000000-0005-0000-0000-0000316F0000}"/>
    <cellStyle name="입력 10 3 3" xfId="19949" xr:uid="{00000000-0005-0000-0000-0000326F0000}"/>
    <cellStyle name="입력 10 4" xfId="19950" xr:uid="{00000000-0005-0000-0000-0000336F0000}"/>
    <cellStyle name="입력 10 4 2" xfId="19951" xr:uid="{00000000-0005-0000-0000-0000346F0000}"/>
    <cellStyle name="입력 10 4 3" xfId="19952" xr:uid="{00000000-0005-0000-0000-0000356F0000}"/>
    <cellStyle name="입력 10 5" xfId="19953" xr:uid="{00000000-0005-0000-0000-0000366F0000}"/>
    <cellStyle name="입력 10 5 2" xfId="19954" xr:uid="{00000000-0005-0000-0000-0000376F0000}"/>
    <cellStyle name="입력 10 5 3" xfId="19955" xr:uid="{00000000-0005-0000-0000-0000386F0000}"/>
    <cellStyle name="입력 10 6" xfId="19956" xr:uid="{00000000-0005-0000-0000-0000396F0000}"/>
    <cellStyle name="입력 10 6 2" xfId="19957" xr:uid="{00000000-0005-0000-0000-00003A6F0000}"/>
    <cellStyle name="입력 10 6 3" xfId="19958" xr:uid="{00000000-0005-0000-0000-00003B6F0000}"/>
    <cellStyle name="입력 10 7" xfId="19959" xr:uid="{00000000-0005-0000-0000-00003C6F0000}"/>
    <cellStyle name="입력 10 7 2" xfId="19960" xr:uid="{00000000-0005-0000-0000-00003D6F0000}"/>
    <cellStyle name="입력 10 7 3" xfId="19961" xr:uid="{00000000-0005-0000-0000-00003E6F0000}"/>
    <cellStyle name="입력 10 8" xfId="19962" xr:uid="{00000000-0005-0000-0000-00003F6F0000}"/>
    <cellStyle name="입력 10 8 2" xfId="19963" xr:uid="{00000000-0005-0000-0000-0000406F0000}"/>
    <cellStyle name="입력 10 8 3" xfId="19964" xr:uid="{00000000-0005-0000-0000-0000416F0000}"/>
    <cellStyle name="입력 10 9" xfId="19965" xr:uid="{00000000-0005-0000-0000-0000426F0000}"/>
    <cellStyle name="입력 10 9 2" xfId="19966" xr:uid="{00000000-0005-0000-0000-0000436F0000}"/>
    <cellStyle name="입력 10 9 3" xfId="19967" xr:uid="{00000000-0005-0000-0000-0000446F0000}"/>
    <cellStyle name="입력 11" xfId="8310" xr:uid="{00000000-0005-0000-0000-0000456F0000}"/>
    <cellStyle name="입력 11 10" xfId="19968" xr:uid="{00000000-0005-0000-0000-0000466F0000}"/>
    <cellStyle name="입력 11 10 2" xfId="19969" xr:uid="{00000000-0005-0000-0000-0000476F0000}"/>
    <cellStyle name="입력 11 10 3" xfId="19970" xr:uid="{00000000-0005-0000-0000-0000486F0000}"/>
    <cellStyle name="입력 11 11" xfId="19971" xr:uid="{00000000-0005-0000-0000-0000496F0000}"/>
    <cellStyle name="입력 11 11 2" xfId="19972" xr:uid="{00000000-0005-0000-0000-00004A6F0000}"/>
    <cellStyle name="입력 11 11 3" xfId="19973" xr:uid="{00000000-0005-0000-0000-00004B6F0000}"/>
    <cellStyle name="입력 11 12" xfId="19974" xr:uid="{00000000-0005-0000-0000-00004C6F0000}"/>
    <cellStyle name="입력 11 12 2" xfId="19975" xr:uid="{00000000-0005-0000-0000-00004D6F0000}"/>
    <cellStyle name="입력 11 12 3" xfId="19976" xr:uid="{00000000-0005-0000-0000-00004E6F0000}"/>
    <cellStyle name="입력 11 13" xfId="19977" xr:uid="{00000000-0005-0000-0000-00004F6F0000}"/>
    <cellStyle name="입력 11 13 2" xfId="19978" xr:uid="{00000000-0005-0000-0000-0000506F0000}"/>
    <cellStyle name="입력 11 13 3" xfId="19979" xr:uid="{00000000-0005-0000-0000-0000516F0000}"/>
    <cellStyle name="입력 11 14" xfId="19980" xr:uid="{00000000-0005-0000-0000-0000526F0000}"/>
    <cellStyle name="입력 11 14 2" xfId="19981" xr:uid="{00000000-0005-0000-0000-0000536F0000}"/>
    <cellStyle name="입력 11 14 3" xfId="19982" xr:uid="{00000000-0005-0000-0000-0000546F0000}"/>
    <cellStyle name="입력 11 15" xfId="19983" xr:uid="{00000000-0005-0000-0000-0000556F0000}"/>
    <cellStyle name="입력 11 15 2" xfId="19984" xr:uid="{00000000-0005-0000-0000-0000566F0000}"/>
    <cellStyle name="입력 11 15 3" xfId="19985" xr:uid="{00000000-0005-0000-0000-0000576F0000}"/>
    <cellStyle name="입력 11 16" xfId="19986" xr:uid="{00000000-0005-0000-0000-0000586F0000}"/>
    <cellStyle name="입력 11 16 2" xfId="19987" xr:uid="{00000000-0005-0000-0000-0000596F0000}"/>
    <cellStyle name="입력 11 16 3" xfId="19988" xr:uid="{00000000-0005-0000-0000-00005A6F0000}"/>
    <cellStyle name="입력 11 17" xfId="19989" xr:uid="{00000000-0005-0000-0000-00005B6F0000}"/>
    <cellStyle name="입력 11 17 2" xfId="19990" xr:uid="{00000000-0005-0000-0000-00005C6F0000}"/>
    <cellStyle name="입력 11 17 3" xfId="19991" xr:uid="{00000000-0005-0000-0000-00005D6F0000}"/>
    <cellStyle name="입력 11 2" xfId="19992" xr:uid="{00000000-0005-0000-0000-00005E6F0000}"/>
    <cellStyle name="입력 11 2 2" xfId="19993" xr:uid="{00000000-0005-0000-0000-00005F6F0000}"/>
    <cellStyle name="입력 11 2 3" xfId="19994" xr:uid="{00000000-0005-0000-0000-0000606F0000}"/>
    <cellStyle name="입력 11 3" xfId="19995" xr:uid="{00000000-0005-0000-0000-0000616F0000}"/>
    <cellStyle name="입력 11 3 2" xfId="19996" xr:uid="{00000000-0005-0000-0000-0000626F0000}"/>
    <cellStyle name="입력 11 3 3" xfId="19997" xr:uid="{00000000-0005-0000-0000-0000636F0000}"/>
    <cellStyle name="입력 11 4" xfId="19998" xr:uid="{00000000-0005-0000-0000-0000646F0000}"/>
    <cellStyle name="입력 11 4 2" xfId="19999" xr:uid="{00000000-0005-0000-0000-0000656F0000}"/>
    <cellStyle name="입력 11 4 3" xfId="20000" xr:uid="{00000000-0005-0000-0000-0000666F0000}"/>
    <cellStyle name="입력 11 5" xfId="20001" xr:uid="{00000000-0005-0000-0000-0000676F0000}"/>
    <cellStyle name="입력 11 5 2" xfId="20002" xr:uid="{00000000-0005-0000-0000-0000686F0000}"/>
    <cellStyle name="입력 11 5 3" xfId="20003" xr:uid="{00000000-0005-0000-0000-0000696F0000}"/>
    <cellStyle name="입력 11 6" xfId="20004" xr:uid="{00000000-0005-0000-0000-00006A6F0000}"/>
    <cellStyle name="입력 11 6 2" xfId="20005" xr:uid="{00000000-0005-0000-0000-00006B6F0000}"/>
    <cellStyle name="입력 11 6 3" xfId="20006" xr:uid="{00000000-0005-0000-0000-00006C6F0000}"/>
    <cellStyle name="입력 11 7" xfId="20007" xr:uid="{00000000-0005-0000-0000-00006D6F0000}"/>
    <cellStyle name="입력 11 7 2" xfId="20008" xr:uid="{00000000-0005-0000-0000-00006E6F0000}"/>
    <cellStyle name="입력 11 7 3" xfId="20009" xr:uid="{00000000-0005-0000-0000-00006F6F0000}"/>
    <cellStyle name="입력 11 8" xfId="20010" xr:uid="{00000000-0005-0000-0000-0000706F0000}"/>
    <cellStyle name="입력 11 8 2" xfId="20011" xr:uid="{00000000-0005-0000-0000-0000716F0000}"/>
    <cellStyle name="입력 11 8 3" xfId="20012" xr:uid="{00000000-0005-0000-0000-0000726F0000}"/>
    <cellStyle name="입력 11 9" xfId="20013" xr:uid="{00000000-0005-0000-0000-0000736F0000}"/>
    <cellStyle name="입력 11 9 2" xfId="20014" xr:uid="{00000000-0005-0000-0000-0000746F0000}"/>
    <cellStyle name="입력 11 9 3" xfId="20015" xr:uid="{00000000-0005-0000-0000-0000756F0000}"/>
    <cellStyle name="입력 12" xfId="8311" xr:uid="{00000000-0005-0000-0000-0000766F0000}"/>
    <cellStyle name="입력 12 10" xfId="20016" xr:uid="{00000000-0005-0000-0000-0000776F0000}"/>
    <cellStyle name="입력 12 10 2" xfId="20017" xr:uid="{00000000-0005-0000-0000-0000786F0000}"/>
    <cellStyle name="입력 12 10 3" xfId="20018" xr:uid="{00000000-0005-0000-0000-0000796F0000}"/>
    <cellStyle name="입력 12 11" xfId="20019" xr:uid="{00000000-0005-0000-0000-00007A6F0000}"/>
    <cellStyle name="입력 12 11 2" xfId="20020" xr:uid="{00000000-0005-0000-0000-00007B6F0000}"/>
    <cellStyle name="입력 12 11 3" xfId="20021" xr:uid="{00000000-0005-0000-0000-00007C6F0000}"/>
    <cellStyle name="입력 12 12" xfId="20022" xr:uid="{00000000-0005-0000-0000-00007D6F0000}"/>
    <cellStyle name="입력 12 12 2" xfId="20023" xr:uid="{00000000-0005-0000-0000-00007E6F0000}"/>
    <cellStyle name="입력 12 12 3" xfId="20024" xr:uid="{00000000-0005-0000-0000-00007F6F0000}"/>
    <cellStyle name="입력 12 13" xfId="20025" xr:uid="{00000000-0005-0000-0000-0000806F0000}"/>
    <cellStyle name="입력 12 13 2" xfId="20026" xr:uid="{00000000-0005-0000-0000-0000816F0000}"/>
    <cellStyle name="입력 12 13 3" xfId="20027" xr:uid="{00000000-0005-0000-0000-0000826F0000}"/>
    <cellStyle name="입력 12 14" xfId="20028" xr:uid="{00000000-0005-0000-0000-0000836F0000}"/>
    <cellStyle name="입력 12 14 2" xfId="20029" xr:uid="{00000000-0005-0000-0000-0000846F0000}"/>
    <cellStyle name="입력 12 14 3" xfId="20030" xr:uid="{00000000-0005-0000-0000-0000856F0000}"/>
    <cellStyle name="입력 12 15" xfId="20031" xr:uid="{00000000-0005-0000-0000-0000866F0000}"/>
    <cellStyle name="입력 12 15 2" xfId="20032" xr:uid="{00000000-0005-0000-0000-0000876F0000}"/>
    <cellStyle name="입력 12 15 3" xfId="20033" xr:uid="{00000000-0005-0000-0000-0000886F0000}"/>
    <cellStyle name="입력 12 16" xfId="20034" xr:uid="{00000000-0005-0000-0000-0000896F0000}"/>
    <cellStyle name="입력 12 16 2" xfId="20035" xr:uid="{00000000-0005-0000-0000-00008A6F0000}"/>
    <cellStyle name="입력 12 16 3" xfId="20036" xr:uid="{00000000-0005-0000-0000-00008B6F0000}"/>
    <cellStyle name="입력 12 17" xfId="20037" xr:uid="{00000000-0005-0000-0000-00008C6F0000}"/>
    <cellStyle name="입력 12 17 2" xfId="20038" xr:uid="{00000000-0005-0000-0000-00008D6F0000}"/>
    <cellStyle name="입력 12 17 3" xfId="20039" xr:uid="{00000000-0005-0000-0000-00008E6F0000}"/>
    <cellStyle name="입력 12 2" xfId="20040" xr:uid="{00000000-0005-0000-0000-00008F6F0000}"/>
    <cellStyle name="입력 12 2 2" xfId="20041" xr:uid="{00000000-0005-0000-0000-0000906F0000}"/>
    <cellStyle name="입력 12 2 3" xfId="20042" xr:uid="{00000000-0005-0000-0000-0000916F0000}"/>
    <cellStyle name="입력 12 3" xfId="20043" xr:uid="{00000000-0005-0000-0000-0000926F0000}"/>
    <cellStyle name="입력 12 3 2" xfId="20044" xr:uid="{00000000-0005-0000-0000-0000936F0000}"/>
    <cellStyle name="입력 12 3 3" xfId="20045" xr:uid="{00000000-0005-0000-0000-0000946F0000}"/>
    <cellStyle name="입력 12 4" xfId="20046" xr:uid="{00000000-0005-0000-0000-0000956F0000}"/>
    <cellStyle name="입력 12 4 2" xfId="20047" xr:uid="{00000000-0005-0000-0000-0000966F0000}"/>
    <cellStyle name="입력 12 4 3" xfId="20048" xr:uid="{00000000-0005-0000-0000-0000976F0000}"/>
    <cellStyle name="입력 12 5" xfId="20049" xr:uid="{00000000-0005-0000-0000-0000986F0000}"/>
    <cellStyle name="입력 12 5 2" xfId="20050" xr:uid="{00000000-0005-0000-0000-0000996F0000}"/>
    <cellStyle name="입력 12 5 3" xfId="20051" xr:uid="{00000000-0005-0000-0000-00009A6F0000}"/>
    <cellStyle name="입력 12 6" xfId="20052" xr:uid="{00000000-0005-0000-0000-00009B6F0000}"/>
    <cellStyle name="입력 12 6 2" xfId="20053" xr:uid="{00000000-0005-0000-0000-00009C6F0000}"/>
    <cellStyle name="입력 12 6 3" xfId="20054" xr:uid="{00000000-0005-0000-0000-00009D6F0000}"/>
    <cellStyle name="입력 12 7" xfId="20055" xr:uid="{00000000-0005-0000-0000-00009E6F0000}"/>
    <cellStyle name="입력 12 7 2" xfId="20056" xr:uid="{00000000-0005-0000-0000-00009F6F0000}"/>
    <cellStyle name="입력 12 7 3" xfId="20057" xr:uid="{00000000-0005-0000-0000-0000A06F0000}"/>
    <cellStyle name="입력 12 8" xfId="20058" xr:uid="{00000000-0005-0000-0000-0000A16F0000}"/>
    <cellStyle name="입력 12 8 2" xfId="20059" xr:uid="{00000000-0005-0000-0000-0000A26F0000}"/>
    <cellStyle name="입력 12 8 3" xfId="20060" xr:uid="{00000000-0005-0000-0000-0000A36F0000}"/>
    <cellStyle name="입력 12 9" xfId="20061" xr:uid="{00000000-0005-0000-0000-0000A46F0000}"/>
    <cellStyle name="입력 12 9 2" xfId="20062" xr:uid="{00000000-0005-0000-0000-0000A56F0000}"/>
    <cellStyle name="입력 12 9 3" xfId="20063" xr:uid="{00000000-0005-0000-0000-0000A66F0000}"/>
    <cellStyle name="입력 13" xfId="8312" xr:uid="{00000000-0005-0000-0000-0000A76F0000}"/>
    <cellStyle name="입력 13 10" xfId="20064" xr:uid="{00000000-0005-0000-0000-0000A86F0000}"/>
    <cellStyle name="입력 13 10 2" xfId="20065" xr:uid="{00000000-0005-0000-0000-0000A96F0000}"/>
    <cellStyle name="입력 13 10 3" xfId="20066" xr:uid="{00000000-0005-0000-0000-0000AA6F0000}"/>
    <cellStyle name="입력 13 11" xfId="20067" xr:uid="{00000000-0005-0000-0000-0000AB6F0000}"/>
    <cellStyle name="입력 13 11 2" xfId="20068" xr:uid="{00000000-0005-0000-0000-0000AC6F0000}"/>
    <cellStyle name="입력 13 11 3" xfId="20069" xr:uid="{00000000-0005-0000-0000-0000AD6F0000}"/>
    <cellStyle name="입력 13 12" xfId="20070" xr:uid="{00000000-0005-0000-0000-0000AE6F0000}"/>
    <cellStyle name="입력 13 12 2" xfId="20071" xr:uid="{00000000-0005-0000-0000-0000AF6F0000}"/>
    <cellStyle name="입력 13 12 3" xfId="20072" xr:uid="{00000000-0005-0000-0000-0000B06F0000}"/>
    <cellStyle name="입력 13 13" xfId="20073" xr:uid="{00000000-0005-0000-0000-0000B16F0000}"/>
    <cellStyle name="입력 13 13 2" xfId="20074" xr:uid="{00000000-0005-0000-0000-0000B26F0000}"/>
    <cellStyle name="입력 13 13 3" xfId="20075" xr:uid="{00000000-0005-0000-0000-0000B36F0000}"/>
    <cellStyle name="입력 13 14" xfId="20076" xr:uid="{00000000-0005-0000-0000-0000B46F0000}"/>
    <cellStyle name="입력 13 14 2" xfId="20077" xr:uid="{00000000-0005-0000-0000-0000B56F0000}"/>
    <cellStyle name="입력 13 14 3" xfId="20078" xr:uid="{00000000-0005-0000-0000-0000B66F0000}"/>
    <cellStyle name="입력 13 15" xfId="20079" xr:uid="{00000000-0005-0000-0000-0000B76F0000}"/>
    <cellStyle name="입력 13 15 2" xfId="20080" xr:uid="{00000000-0005-0000-0000-0000B86F0000}"/>
    <cellStyle name="입력 13 15 3" xfId="20081" xr:uid="{00000000-0005-0000-0000-0000B96F0000}"/>
    <cellStyle name="입력 13 16" xfId="20082" xr:uid="{00000000-0005-0000-0000-0000BA6F0000}"/>
    <cellStyle name="입력 13 16 2" xfId="20083" xr:uid="{00000000-0005-0000-0000-0000BB6F0000}"/>
    <cellStyle name="입력 13 16 3" xfId="20084" xr:uid="{00000000-0005-0000-0000-0000BC6F0000}"/>
    <cellStyle name="입력 13 17" xfId="20085" xr:uid="{00000000-0005-0000-0000-0000BD6F0000}"/>
    <cellStyle name="입력 13 17 2" xfId="20086" xr:uid="{00000000-0005-0000-0000-0000BE6F0000}"/>
    <cellStyle name="입력 13 17 3" xfId="20087" xr:uid="{00000000-0005-0000-0000-0000BF6F0000}"/>
    <cellStyle name="입력 13 2" xfId="20088" xr:uid="{00000000-0005-0000-0000-0000C06F0000}"/>
    <cellStyle name="입력 13 2 2" xfId="20089" xr:uid="{00000000-0005-0000-0000-0000C16F0000}"/>
    <cellStyle name="입력 13 2 3" xfId="20090" xr:uid="{00000000-0005-0000-0000-0000C26F0000}"/>
    <cellStyle name="입력 13 3" xfId="20091" xr:uid="{00000000-0005-0000-0000-0000C36F0000}"/>
    <cellStyle name="입력 13 3 2" xfId="20092" xr:uid="{00000000-0005-0000-0000-0000C46F0000}"/>
    <cellStyle name="입력 13 3 3" xfId="20093" xr:uid="{00000000-0005-0000-0000-0000C56F0000}"/>
    <cellStyle name="입력 13 4" xfId="20094" xr:uid="{00000000-0005-0000-0000-0000C66F0000}"/>
    <cellStyle name="입력 13 4 2" xfId="20095" xr:uid="{00000000-0005-0000-0000-0000C76F0000}"/>
    <cellStyle name="입력 13 4 3" xfId="20096" xr:uid="{00000000-0005-0000-0000-0000C86F0000}"/>
    <cellStyle name="입력 13 5" xfId="20097" xr:uid="{00000000-0005-0000-0000-0000C96F0000}"/>
    <cellStyle name="입력 13 5 2" xfId="20098" xr:uid="{00000000-0005-0000-0000-0000CA6F0000}"/>
    <cellStyle name="입력 13 5 3" xfId="20099" xr:uid="{00000000-0005-0000-0000-0000CB6F0000}"/>
    <cellStyle name="입력 13 6" xfId="20100" xr:uid="{00000000-0005-0000-0000-0000CC6F0000}"/>
    <cellStyle name="입력 13 6 2" xfId="20101" xr:uid="{00000000-0005-0000-0000-0000CD6F0000}"/>
    <cellStyle name="입력 13 6 3" xfId="20102" xr:uid="{00000000-0005-0000-0000-0000CE6F0000}"/>
    <cellStyle name="입력 13 7" xfId="20103" xr:uid="{00000000-0005-0000-0000-0000CF6F0000}"/>
    <cellStyle name="입력 13 7 2" xfId="20104" xr:uid="{00000000-0005-0000-0000-0000D06F0000}"/>
    <cellStyle name="입력 13 7 3" xfId="20105" xr:uid="{00000000-0005-0000-0000-0000D16F0000}"/>
    <cellStyle name="입력 13 8" xfId="20106" xr:uid="{00000000-0005-0000-0000-0000D26F0000}"/>
    <cellStyle name="입력 13 8 2" xfId="20107" xr:uid="{00000000-0005-0000-0000-0000D36F0000}"/>
    <cellStyle name="입력 13 8 3" xfId="20108" xr:uid="{00000000-0005-0000-0000-0000D46F0000}"/>
    <cellStyle name="입력 13 9" xfId="20109" xr:uid="{00000000-0005-0000-0000-0000D56F0000}"/>
    <cellStyle name="입력 13 9 2" xfId="20110" xr:uid="{00000000-0005-0000-0000-0000D66F0000}"/>
    <cellStyle name="입력 13 9 3" xfId="20111" xr:uid="{00000000-0005-0000-0000-0000D76F0000}"/>
    <cellStyle name="입력 14" xfId="8313" xr:uid="{00000000-0005-0000-0000-0000D86F0000}"/>
    <cellStyle name="입력 14 10" xfId="20112" xr:uid="{00000000-0005-0000-0000-0000D96F0000}"/>
    <cellStyle name="입력 14 10 2" xfId="20113" xr:uid="{00000000-0005-0000-0000-0000DA6F0000}"/>
    <cellStyle name="입력 14 10 3" xfId="20114" xr:uid="{00000000-0005-0000-0000-0000DB6F0000}"/>
    <cellStyle name="입력 14 11" xfId="20115" xr:uid="{00000000-0005-0000-0000-0000DC6F0000}"/>
    <cellStyle name="입력 14 11 2" xfId="20116" xr:uid="{00000000-0005-0000-0000-0000DD6F0000}"/>
    <cellStyle name="입력 14 11 3" xfId="20117" xr:uid="{00000000-0005-0000-0000-0000DE6F0000}"/>
    <cellStyle name="입력 14 12" xfId="20118" xr:uid="{00000000-0005-0000-0000-0000DF6F0000}"/>
    <cellStyle name="입력 14 12 2" xfId="20119" xr:uid="{00000000-0005-0000-0000-0000E06F0000}"/>
    <cellStyle name="입력 14 12 3" xfId="20120" xr:uid="{00000000-0005-0000-0000-0000E16F0000}"/>
    <cellStyle name="입력 14 13" xfId="20121" xr:uid="{00000000-0005-0000-0000-0000E26F0000}"/>
    <cellStyle name="입력 14 13 2" xfId="20122" xr:uid="{00000000-0005-0000-0000-0000E36F0000}"/>
    <cellStyle name="입력 14 13 3" xfId="20123" xr:uid="{00000000-0005-0000-0000-0000E46F0000}"/>
    <cellStyle name="입력 14 14" xfId="20124" xr:uid="{00000000-0005-0000-0000-0000E56F0000}"/>
    <cellStyle name="입력 14 14 2" xfId="20125" xr:uid="{00000000-0005-0000-0000-0000E66F0000}"/>
    <cellStyle name="입력 14 14 3" xfId="20126" xr:uid="{00000000-0005-0000-0000-0000E76F0000}"/>
    <cellStyle name="입력 14 15" xfId="20127" xr:uid="{00000000-0005-0000-0000-0000E86F0000}"/>
    <cellStyle name="입력 14 15 2" xfId="20128" xr:uid="{00000000-0005-0000-0000-0000E96F0000}"/>
    <cellStyle name="입력 14 15 3" xfId="20129" xr:uid="{00000000-0005-0000-0000-0000EA6F0000}"/>
    <cellStyle name="입력 14 16" xfId="20130" xr:uid="{00000000-0005-0000-0000-0000EB6F0000}"/>
    <cellStyle name="입력 14 16 2" xfId="20131" xr:uid="{00000000-0005-0000-0000-0000EC6F0000}"/>
    <cellStyle name="입력 14 16 3" xfId="20132" xr:uid="{00000000-0005-0000-0000-0000ED6F0000}"/>
    <cellStyle name="입력 14 17" xfId="20133" xr:uid="{00000000-0005-0000-0000-0000EE6F0000}"/>
    <cellStyle name="입력 14 17 2" xfId="20134" xr:uid="{00000000-0005-0000-0000-0000EF6F0000}"/>
    <cellStyle name="입력 14 17 3" xfId="20135" xr:uid="{00000000-0005-0000-0000-0000F06F0000}"/>
    <cellStyle name="입력 14 2" xfId="20136" xr:uid="{00000000-0005-0000-0000-0000F16F0000}"/>
    <cellStyle name="입력 14 2 2" xfId="20137" xr:uid="{00000000-0005-0000-0000-0000F26F0000}"/>
    <cellStyle name="입력 14 2 3" xfId="20138" xr:uid="{00000000-0005-0000-0000-0000F36F0000}"/>
    <cellStyle name="입력 14 3" xfId="20139" xr:uid="{00000000-0005-0000-0000-0000F46F0000}"/>
    <cellStyle name="입력 14 3 2" xfId="20140" xr:uid="{00000000-0005-0000-0000-0000F56F0000}"/>
    <cellStyle name="입력 14 3 3" xfId="20141" xr:uid="{00000000-0005-0000-0000-0000F66F0000}"/>
    <cellStyle name="입력 14 4" xfId="20142" xr:uid="{00000000-0005-0000-0000-0000F76F0000}"/>
    <cellStyle name="입력 14 4 2" xfId="20143" xr:uid="{00000000-0005-0000-0000-0000F86F0000}"/>
    <cellStyle name="입력 14 4 3" xfId="20144" xr:uid="{00000000-0005-0000-0000-0000F96F0000}"/>
    <cellStyle name="입력 14 5" xfId="20145" xr:uid="{00000000-0005-0000-0000-0000FA6F0000}"/>
    <cellStyle name="입력 14 5 2" xfId="20146" xr:uid="{00000000-0005-0000-0000-0000FB6F0000}"/>
    <cellStyle name="입력 14 5 3" xfId="20147" xr:uid="{00000000-0005-0000-0000-0000FC6F0000}"/>
    <cellStyle name="입력 14 6" xfId="20148" xr:uid="{00000000-0005-0000-0000-0000FD6F0000}"/>
    <cellStyle name="입력 14 6 2" xfId="20149" xr:uid="{00000000-0005-0000-0000-0000FE6F0000}"/>
    <cellStyle name="입력 14 6 3" xfId="20150" xr:uid="{00000000-0005-0000-0000-0000FF6F0000}"/>
    <cellStyle name="입력 14 7" xfId="20151" xr:uid="{00000000-0005-0000-0000-000000700000}"/>
    <cellStyle name="입력 14 7 2" xfId="20152" xr:uid="{00000000-0005-0000-0000-000001700000}"/>
    <cellStyle name="입력 14 7 3" xfId="20153" xr:uid="{00000000-0005-0000-0000-000002700000}"/>
    <cellStyle name="입력 14 8" xfId="20154" xr:uid="{00000000-0005-0000-0000-000003700000}"/>
    <cellStyle name="입력 14 8 2" xfId="20155" xr:uid="{00000000-0005-0000-0000-000004700000}"/>
    <cellStyle name="입력 14 8 3" xfId="20156" xr:uid="{00000000-0005-0000-0000-000005700000}"/>
    <cellStyle name="입력 14 9" xfId="20157" xr:uid="{00000000-0005-0000-0000-000006700000}"/>
    <cellStyle name="입력 14 9 2" xfId="20158" xr:uid="{00000000-0005-0000-0000-000007700000}"/>
    <cellStyle name="입력 14 9 3" xfId="20159" xr:uid="{00000000-0005-0000-0000-000008700000}"/>
    <cellStyle name="입력 15" xfId="8314" xr:uid="{00000000-0005-0000-0000-000009700000}"/>
    <cellStyle name="입력 15 10" xfId="20160" xr:uid="{00000000-0005-0000-0000-00000A700000}"/>
    <cellStyle name="입력 15 10 2" xfId="20161" xr:uid="{00000000-0005-0000-0000-00000B700000}"/>
    <cellStyle name="입력 15 10 3" xfId="20162" xr:uid="{00000000-0005-0000-0000-00000C700000}"/>
    <cellStyle name="입력 15 11" xfId="20163" xr:uid="{00000000-0005-0000-0000-00000D700000}"/>
    <cellStyle name="입력 15 11 2" xfId="20164" xr:uid="{00000000-0005-0000-0000-00000E700000}"/>
    <cellStyle name="입력 15 11 3" xfId="20165" xr:uid="{00000000-0005-0000-0000-00000F700000}"/>
    <cellStyle name="입력 15 12" xfId="20166" xr:uid="{00000000-0005-0000-0000-000010700000}"/>
    <cellStyle name="입력 15 12 2" xfId="20167" xr:uid="{00000000-0005-0000-0000-000011700000}"/>
    <cellStyle name="입력 15 12 3" xfId="20168" xr:uid="{00000000-0005-0000-0000-000012700000}"/>
    <cellStyle name="입력 15 13" xfId="20169" xr:uid="{00000000-0005-0000-0000-000013700000}"/>
    <cellStyle name="입력 15 13 2" xfId="20170" xr:uid="{00000000-0005-0000-0000-000014700000}"/>
    <cellStyle name="입력 15 13 3" xfId="20171" xr:uid="{00000000-0005-0000-0000-000015700000}"/>
    <cellStyle name="입력 15 14" xfId="20172" xr:uid="{00000000-0005-0000-0000-000016700000}"/>
    <cellStyle name="입력 15 14 2" xfId="20173" xr:uid="{00000000-0005-0000-0000-000017700000}"/>
    <cellStyle name="입력 15 14 3" xfId="20174" xr:uid="{00000000-0005-0000-0000-000018700000}"/>
    <cellStyle name="입력 15 15" xfId="20175" xr:uid="{00000000-0005-0000-0000-000019700000}"/>
    <cellStyle name="입력 15 15 2" xfId="20176" xr:uid="{00000000-0005-0000-0000-00001A700000}"/>
    <cellStyle name="입력 15 15 3" xfId="20177" xr:uid="{00000000-0005-0000-0000-00001B700000}"/>
    <cellStyle name="입력 15 16" xfId="20178" xr:uid="{00000000-0005-0000-0000-00001C700000}"/>
    <cellStyle name="입력 15 16 2" xfId="20179" xr:uid="{00000000-0005-0000-0000-00001D700000}"/>
    <cellStyle name="입력 15 16 3" xfId="20180" xr:uid="{00000000-0005-0000-0000-00001E700000}"/>
    <cellStyle name="입력 15 17" xfId="20181" xr:uid="{00000000-0005-0000-0000-00001F700000}"/>
    <cellStyle name="입력 15 17 2" xfId="20182" xr:uid="{00000000-0005-0000-0000-000020700000}"/>
    <cellStyle name="입력 15 17 3" xfId="20183" xr:uid="{00000000-0005-0000-0000-000021700000}"/>
    <cellStyle name="입력 15 2" xfId="20184" xr:uid="{00000000-0005-0000-0000-000022700000}"/>
    <cellStyle name="입력 15 2 2" xfId="20185" xr:uid="{00000000-0005-0000-0000-000023700000}"/>
    <cellStyle name="입력 15 2 3" xfId="20186" xr:uid="{00000000-0005-0000-0000-000024700000}"/>
    <cellStyle name="입력 15 3" xfId="20187" xr:uid="{00000000-0005-0000-0000-000025700000}"/>
    <cellStyle name="입력 15 3 2" xfId="20188" xr:uid="{00000000-0005-0000-0000-000026700000}"/>
    <cellStyle name="입력 15 3 3" xfId="20189" xr:uid="{00000000-0005-0000-0000-000027700000}"/>
    <cellStyle name="입력 15 4" xfId="20190" xr:uid="{00000000-0005-0000-0000-000028700000}"/>
    <cellStyle name="입력 15 4 2" xfId="20191" xr:uid="{00000000-0005-0000-0000-000029700000}"/>
    <cellStyle name="입력 15 4 3" xfId="20192" xr:uid="{00000000-0005-0000-0000-00002A700000}"/>
    <cellStyle name="입력 15 5" xfId="20193" xr:uid="{00000000-0005-0000-0000-00002B700000}"/>
    <cellStyle name="입력 15 5 2" xfId="20194" xr:uid="{00000000-0005-0000-0000-00002C700000}"/>
    <cellStyle name="입력 15 5 3" xfId="20195" xr:uid="{00000000-0005-0000-0000-00002D700000}"/>
    <cellStyle name="입력 15 6" xfId="20196" xr:uid="{00000000-0005-0000-0000-00002E700000}"/>
    <cellStyle name="입력 15 6 2" xfId="20197" xr:uid="{00000000-0005-0000-0000-00002F700000}"/>
    <cellStyle name="입력 15 6 3" xfId="20198" xr:uid="{00000000-0005-0000-0000-000030700000}"/>
    <cellStyle name="입력 15 7" xfId="20199" xr:uid="{00000000-0005-0000-0000-000031700000}"/>
    <cellStyle name="입력 15 7 2" xfId="20200" xr:uid="{00000000-0005-0000-0000-000032700000}"/>
    <cellStyle name="입력 15 7 3" xfId="20201" xr:uid="{00000000-0005-0000-0000-000033700000}"/>
    <cellStyle name="입력 15 8" xfId="20202" xr:uid="{00000000-0005-0000-0000-000034700000}"/>
    <cellStyle name="입력 15 8 2" xfId="20203" xr:uid="{00000000-0005-0000-0000-000035700000}"/>
    <cellStyle name="입력 15 8 3" xfId="20204" xr:uid="{00000000-0005-0000-0000-000036700000}"/>
    <cellStyle name="입력 15 9" xfId="20205" xr:uid="{00000000-0005-0000-0000-000037700000}"/>
    <cellStyle name="입력 15 9 2" xfId="20206" xr:uid="{00000000-0005-0000-0000-000038700000}"/>
    <cellStyle name="입력 15 9 3" xfId="20207" xr:uid="{00000000-0005-0000-0000-000039700000}"/>
    <cellStyle name="입력 16" xfId="8315" xr:uid="{00000000-0005-0000-0000-00003A700000}"/>
    <cellStyle name="입력 16 10" xfId="20208" xr:uid="{00000000-0005-0000-0000-00003B700000}"/>
    <cellStyle name="입력 16 10 2" xfId="20209" xr:uid="{00000000-0005-0000-0000-00003C700000}"/>
    <cellStyle name="입력 16 10 3" xfId="20210" xr:uid="{00000000-0005-0000-0000-00003D700000}"/>
    <cellStyle name="입력 16 11" xfId="20211" xr:uid="{00000000-0005-0000-0000-00003E700000}"/>
    <cellStyle name="입력 16 11 2" xfId="20212" xr:uid="{00000000-0005-0000-0000-00003F700000}"/>
    <cellStyle name="입력 16 11 3" xfId="20213" xr:uid="{00000000-0005-0000-0000-000040700000}"/>
    <cellStyle name="입력 16 12" xfId="20214" xr:uid="{00000000-0005-0000-0000-000041700000}"/>
    <cellStyle name="입력 16 12 2" xfId="20215" xr:uid="{00000000-0005-0000-0000-000042700000}"/>
    <cellStyle name="입력 16 12 3" xfId="20216" xr:uid="{00000000-0005-0000-0000-000043700000}"/>
    <cellStyle name="입력 16 13" xfId="20217" xr:uid="{00000000-0005-0000-0000-000044700000}"/>
    <cellStyle name="입력 16 13 2" xfId="20218" xr:uid="{00000000-0005-0000-0000-000045700000}"/>
    <cellStyle name="입력 16 13 3" xfId="20219" xr:uid="{00000000-0005-0000-0000-000046700000}"/>
    <cellStyle name="입력 16 14" xfId="20220" xr:uid="{00000000-0005-0000-0000-000047700000}"/>
    <cellStyle name="입력 16 14 2" xfId="20221" xr:uid="{00000000-0005-0000-0000-000048700000}"/>
    <cellStyle name="입력 16 14 3" xfId="20222" xr:uid="{00000000-0005-0000-0000-000049700000}"/>
    <cellStyle name="입력 16 15" xfId="20223" xr:uid="{00000000-0005-0000-0000-00004A700000}"/>
    <cellStyle name="입력 16 15 2" xfId="20224" xr:uid="{00000000-0005-0000-0000-00004B700000}"/>
    <cellStyle name="입력 16 15 3" xfId="20225" xr:uid="{00000000-0005-0000-0000-00004C700000}"/>
    <cellStyle name="입력 16 16" xfId="20226" xr:uid="{00000000-0005-0000-0000-00004D700000}"/>
    <cellStyle name="입력 16 16 2" xfId="20227" xr:uid="{00000000-0005-0000-0000-00004E700000}"/>
    <cellStyle name="입력 16 16 3" xfId="20228" xr:uid="{00000000-0005-0000-0000-00004F700000}"/>
    <cellStyle name="입력 16 17" xfId="20229" xr:uid="{00000000-0005-0000-0000-000050700000}"/>
    <cellStyle name="입력 16 17 2" xfId="20230" xr:uid="{00000000-0005-0000-0000-000051700000}"/>
    <cellStyle name="입력 16 17 3" xfId="20231" xr:uid="{00000000-0005-0000-0000-000052700000}"/>
    <cellStyle name="입력 16 2" xfId="20232" xr:uid="{00000000-0005-0000-0000-000053700000}"/>
    <cellStyle name="입력 16 2 2" xfId="20233" xr:uid="{00000000-0005-0000-0000-000054700000}"/>
    <cellStyle name="입력 16 2 3" xfId="20234" xr:uid="{00000000-0005-0000-0000-000055700000}"/>
    <cellStyle name="입력 16 3" xfId="20235" xr:uid="{00000000-0005-0000-0000-000056700000}"/>
    <cellStyle name="입력 16 3 2" xfId="20236" xr:uid="{00000000-0005-0000-0000-000057700000}"/>
    <cellStyle name="입력 16 3 3" xfId="20237" xr:uid="{00000000-0005-0000-0000-000058700000}"/>
    <cellStyle name="입력 16 4" xfId="20238" xr:uid="{00000000-0005-0000-0000-000059700000}"/>
    <cellStyle name="입력 16 4 2" xfId="20239" xr:uid="{00000000-0005-0000-0000-00005A700000}"/>
    <cellStyle name="입력 16 4 3" xfId="20240" xr:uid="{00000000-0005-0000-0000-00005B700000}"/>
    <cellStyle name="입력 16 5" xfId="20241" xr:uid="{00000000-0005-0000-0000-00005C700000}"/>
    <cellStyle name="입력 16 5 2" xfId="20242" xr:uid="{00000000-0005-0000-0000-00005D700000}"/>
    <cellStyle name="입력 16 5 3" xfId="20243" xr:uid="{00000000-0005-0000-0000-00005E700000}"/>
    <cellStyle name="입력 16 6" xfId="20244" xr:uid="{00000000-0005-0000-0000-00005F700000}"/>
    <cellStyle name="입력 16 6 2" xfId="20245" xr:uid="{00000000-0005-0000-0000-000060700000}"/>
    <cellStyle name="입력 16 6 3" xfId="20246" xr:uid="{00000000-0005-0000-0000-000061700000}"/>
    <cellStyle name="입력 16 7" xfId="20247" xr:uid="{00000000-0005-0000-0000-000062700000}"/>
    <cellStyle name="입력 16 7 2" xfId="20248" xr:uid="{00000000-0005-0000-0000-000063700000}"/>
    <cellStyle name="입력 16 7 3" xfId="20249" xr:uid="{00000000-0005-0000-0000-000064700000}"/>
    <cellStyle name="입력 16 8" xfId="20250" xr:uid="{00000000-0005-0000-0000-000065700000}"/>
    <cellStyle name="입력 16 8 2" xfId="20251" xr:uid="{00000000-0005-0000-0000-000066700000}"/>
    <cellStyle name="입력 16 8 3" xfId="20252" xr:uid="{00000000-0005-0000-0000-000067700000}"/>
    <cellStyle name="입력 16 9" xfId="20253" xr:uid="{00000000-0005-0000-0000-000068700000}"/>
    <cellStyle name="입력 16 9 2" xfId="20254" xr:uid="{00000000-0005-0000-0000-000069700000}"/>
    <cellStyle name="입력 16 9 3" xfId="20255" xr:uid="{00000000-0005-0000-0000-00006A700000}"/>
    <cellStyle name="입력 17" xfId="20256" xr:uid="{00000000-0005-0000-0000-00006B700000}"/>
    <cellStyle name="입력 17 10" xfId="20257" xr:uid="{00000000-0005-0000-0000-00006C700000}"/>
    <cellStyle name="입력 17 10 2" xfId="20258" xr:uid="{00000000-0005-0000-0000-00006D700000}"/>
    <cellStyle name="입력 17 10 3" xfId="20259" xr:uid="{00000000-0005-0000-0000-00006E700000}"/>
    <cellStyle name="입력 17 11" xfId="20260" xr:uid="{00000000-0005-0000-0000-00006F700000}"/>
    <cellStyle name="입력 17 11 2" xfId="20261" xr:uid="{00000000-0005-0000-0000-000070700000}"/>
    <cellStyle name="입력 17 11 3" xfId="20262" xr:uid="{00000000-0005-0000-0000-000071700000}"/>
    <cellStyle name="입력 17 12" xfId="20263" xr:uid="{00000000-0005-0000-0000-000072700000}"/>
    <cellStyle name="입력 17 12 2" xfId="20264" xr:uid="{00000000-0005-0000-0000-000073700000}"/>
    <cellStyle name="입력 17 12 3" xfId="20265" xr:uid="{00000000-0005-0000-0000-000074700000}"/>
    <cellStyle name="입력 17 13" xfId="20266" xr:uid="{00000000-0005-0000-0000-000075700000}"/>
    <cellStyle name="입력 17 13 2" xfId="20267" xr:uid="{00000000-0005-0000-0000-000076700000}"/>
    <cellStyle name="입력 17 13 3" xfId="20268" xr:uid="{00000000-0005-0000-0000-000077700000}"/>
    <cellStyle name="입력 17 14" xfId="20269" xr:uid="{00000000-0005-0000-0000-000078700000}"/>
    <cellStyle name="입력 17 14 2" xfId="20270" xr:uid="{00000000-0005-0000-0000-000079700000}"/>
    <cellStyle name="입력 17 14 3" xfId="20271" xr:uid="{00000000-0005-0000-0000-00007A700000}"/>
    <cellStyle name="입력 17 15" xfId="20272" xr:uid="{00000000-0005-0000-0000-00007B700000}"/>
    <cellStyle name="입력 17 15 2" xfId="20273" xr:uid="{00000000-0005-0000-0000-00007C700000}"/>
    <cellStyle name="입력 17 15 3" xfId="20274" xr:uid="{00000000-0005-0000-0000-00007D700000}"/>
    <cellStyle name="입력 17 16" xfId="20275" xr:uid="{00000000-0005-0000-0000-00007E700000}"/>
    <cellStyle name="입력 17 16 2" xfId="20276" xr:uid="{00000000-0005-0000-0000-00007F700000}"/>
    <cellStyle name="입력 17 16 3" xfId="20277" xr:uid="{00000000-0005-0000-0000-000080700000}"/>
    <cellStyle name="입력 17 17" xfId="20278" xr:uid="{00000000-0005-0000-0000-000081700000}"/>
    <cellStyle name="입력 17 17 2" xfId="20279" xr:uid="{00000000-0005-0000-0000-000082700000}"/>
    <cellStyle name="입력 17 17 3" xfId="20280" xr:uid="{00000000-0005-0000-0000-000083700000}"/>
    <cellStyle name="입력 17 2" xfId="20281" xr:uid="{00000000-0005-0000-0000-000084700000}"/>
    <cellStyle name="입력 17 2 2" xfId="20282" xr:uid="{00000000-0005-0000-0000-000085700000}"/>
    <cellStyle name="입력 17 2 3" xfId="20283" xr:uid="{00000000-0005-0000-0000-000086700000}"/>
    <cellStyle name="입력 17 3" xfId="20284" xr:uid="{00000000-0005-0000-0000-000087700000}"/>
    <cellStyle name="입력 17 3 2" xfId="20285" xr:uid="{00000000-0005-0000-0000-000088700000}"/>
    <cellStyle name="입력 17 3 3" xfId="20286" xr:uid="{00000000-0005-0000-0000-000089700000}"/>
    <cellStyle name="입력 17 4" xfId="20287" xr:uid="{00000000-0005-0000-0000-00008A700000}"/>
    <cellStyle name="입력 17 4 2" xfId="20288" xr:uid="{00000000-0005-0000-0000-00008B700000}"/>
    <cellStyle name="입력 17 4 3" xfId="20289" xr:uid="{00000000-0005-0000-0000-00008C700000}"/>
    <cellStyle name="입력 17 5" xfId="20290" xr:uid="{00000000-0005-0000-0000-00008D700000}"/>
    <cellStyle name="입력 17 5 2" xfId="20291" xr:uid="{00000000-0005-0000-0000-00008E700000}"/>
    <cellStyle name="입력 17 5 3" xfId="20292" xr:uid="{00000000-0005-0000-0000-00008F700000}"/>
    <cellStyle name="입력 17 6" xfId="20293" xr:uid="{00000000-0005-0000-0000-000090700000}"/>
    <cellStyle name="입력 17 6 2" xfId="20294" xr:uid="{00000000-0005-0000-0000-000091700000}"/>
    <cellStyle name="입력 17 6 3" xfId="20295" xr:uid="{00000000-0005-0000-0000-000092700000}"/>
    <cellStyle name="입력 17 7" xfId="20296" xr:uid="{00000000-0005-0000-0000-000093700000}"/>
    <cellStyle name="입력 17 7 2" xfId="20297" xr:uid="{00000000-0005-0000-0000-000094700000}"/>
    <cellStyle name="입력 17 7 3" xfId="20298" xr:uid="{00000000-0005-0000-0000-000095700000}"/>
    <cellStyle name="입력 17 8" xfId="20299" xr:uid="{00000000-0005-0000-0000-000096700000}"/>
    <cellStyle name="입력 17 8 2" xfId="20300" xr:uid="{00000000-0005-0000-0000-000097700000}"/>
    <cellStyle name="입력 17 8 3" xfId="20301" xr:uid="{00000000-0005-0000-0000-000098700000}"/>
    <cellStyle name="입력 17 9" xfId="20302" xr:uid="{00000000-0005-0000-0000-000099700000}"/>
    <cellStyle name="입력 17 9 2" xfId="20303" xr:uid="{00000000-0005-0000-0000-00009A700000}"/>
    <cellStyle name="입력 17 9 3" xfId="20304" xr:uid="{00000000-0005-0000-0000-00009B700000}"/>
    <cellStyle name="입력 18" xfId="20305" xr:uid="{00000000-0005-0000-0000-00009C700000}"/>
    <cellStyle name="입력 18 10" xfId="20306" xr:uid="{00000000-0005-0000-0000-00009D700000}"/>
    <cellStyle name="입력 18 10 2" xfId="20307" xr:uid="{00000000-0005-0000-0000-00009E700000}"/>
    <cellStyle name="입력 18 10 3" xfId="20308" xr:uid="{00000000-0005-0000-0000-00009F700000}"/>
    <cellStyle name="입력 18 11" xfId="20309" xr:uid="{00000000-0005-0000-0000-0000A0700000}"/>
    <cellStyle name="입력 18 11 2" xfId="20310" xr:uid="{00000000-0005-0000-0000-0000A1700000}"/>
    <cellStyle name="입력 18 11 3" xfId="20311" xr:uid="{00000000-0005-0000-0000-0000A2700000}"/>
    <cellStyle name="입력 18 12" xfId="20312" xr:uid="{00000000-0005-0000-0000-0000A3700000}"/>
    <cellStyle name="입력 18 12 2" xfId="20313" xr:uid="{00000000-0005-0000-0000-0000A4700000}"/>
    <cellStyle name="입력 18 12 3" xfId="20314" xr:uid="{00000000-0005-0000-0000-0000A5700000}"/>
    <cellStyle name="입력 18 13" xfId="20315" xr:uid="{00000000-0005-0000-0000-0000A6700000}"/>
    <cellStyle name="입력 18 13 2" xfId="20316" xr:uid="{00000000-0005-0000-0000-0000A7700000}"/>
    <cellStyle name="입력 18 13 3" xfId="20317" xr:uid="{00000000-0005-0000-0000-0000A8700000}"/>
    <cellStyle name="입력 18 14" xfId="20318" xr:uid="{00000000-0005-0000-0000-0000A9700000}"/>
    <cellStyle name="입력 18 14 2" xfId="20319" xr:uid="{00000000-0005-0000-0000-0000AA700000}"/>
    <cellStyle name="입력 18 14 3" xfId="20320" xr:uid="{00000000-0005-0000-0000-0000AB700000}"/>
    <cellStyle name="입력 18 15" xfId="20321" xr:uid="{00000000-0005-0000-0000-0000AC700000}"/>
    <cellStyle name="입력 18 15 2" xfId="20322" xr:uid="{00000000-0005-0000-0000-0000AD700000}"/>
    <cellStyle name="입력 18 15 3" xfId="20323" xr:uid="{00000000-0005-0000-0000-0000AE700000}"/>
    <cellStyle name="입력 18 16" xfId="20324" xr:uid="{00000000-0005-0000-0000-0000AF700000}"/>
    <cellStyle name="입력 18 16 2" xfId="20325" xr:uid="{00000000-0005-0000-0000-0000B0700000}"/>
    <cellStyle name="입력 18 16 3" xfId="20326" xr:uid="{00000000-0005-0000-0000-0000B1700000}"/>
    <cellStyle name="입력 18 17" xfId="20327" xr:uid="{00000000-0005-0000-0000-0000B2700000}"/>
    <cellStyle name="입력 18 17 2" xfId="20328" xr:uid="{00000000-0005-0000-0000-0000B3700000}"/>
    <cellStyle name="입력 18 17 3" xfId="20329" xr:uid="{00000000-0005-0000-0000-0000B4700000}"/>
    <cellStyle name="입력 18 2" xfId="20330" xr:uid="{00000000-0005-0000-0000-0000B5700000}"/>
    <cellStyle name="입력 18 2 2" xfId="20331" xr:uid="{00000000-0005-0000-0000-0000B6700000}"/>
    <cellStyle name="입력 18 2 3" xfId="20332" xr:uid="{00000000-0005-0000-0000-0000B7700000}"/>
    <cellStyle name="입력 18 3" xfId="20333" xr:uid="{00000000-0005-0000-0000-0000B8700000}"/>
    <cellStyle name="입력 18 3 2" xfId="20334" xr:uid="{00000000-0005-0000-0000-0000B9700000}"/>
    <cellStyle name="입력 18 3 3" xfId="20335" xr:uid="{00000000-0005-0000-0000-0000BA700000}"/>
    <cellStyle name="입력 18 4" xfId="20336" xr:uid="{00000000-0005-0000-0000-0000BB700000}"/>
    <cellStyle name="입력 18 4 2" xfId="20337" xr:uid="{00000000-0005-0000-0000-0000BC700000}"/>
    <cellStyle name="입력 18 4 3" xfId="20338" xr:uid="{00000000-0005-0000-0000-0000BD700000}"/>
    <cellStyle name="입력 18 5" xfId="20339" xr:uid="{00000000-0005-0000-0000-0000BE700000}"/>
    <cellStyle name="입력 18 5 2" xfId="20340" xr:uid="{00000000-0005-0000-0000-0000BF700000}"/>
    <cellStyle name="입력 18 5 3" xfId="20341" xr:uid="{00000000-0005-0000-0000-0000C0700000}"/>
    <cellStyle name="입력 18 6" xfId="20342" xr:uid="{00000000-0005-0000-0000-0000C1700000}"/>
    <cellStyle name="입력 18 6 2" xfId="20343" xr:uid="{00000000-0005-0000-0000-0000C2700000}"/>
    <cellStyle name="입력 18 6 3" xfId="20344" xr:uid="{00000000-0005-0000-0000-0000C3700000}"/>
    <cellStyle name="입력 18 7" xfId="20345" xr:uid="{00000000-0005-0000-0000-0000C4700000}"/>
    <cellStyle name="입력 18 7 2" xfId="20346" xr:uid="{00000000-0005-0000-0000-0000C5700000}"/>
    <cellStyle name="입력 18 7 3" xfId="20347" xr:uid="{00000000-0005-0000-0000-0000C6700000}"/>
    <cellStyle name="입력 18 8" xfId="20348" xr:uid="{00000000-0005-0000-0000-0000C7700000}"/>
    <cellStyle name="입력 18 8 2" xfId="20349" xr:uid="{00000000-0005-0000-0000-0000C8700000}"/>
    <cellStyle name="입력 18 8 3" xfId="20350" xr:uid="{00000000-0005-0000-0000-0000C9700000}"/>
    <cellStyle name="입력 18 9" xfId="20351" xr:uid="{00000000-0005-0000-0000-0000CA700000}"/>
    <cellStyle name="입력 18 9 2" xfId="20352" xr:uid="{00000000-0005-0000-0000-0000CB700000}"/>
    <cellStyle name="입력 18 9 3" xfId="20353" xr:uid="{00000000-0005-0000-0000-0000CC700000}"/>
    <cellStyle name="입력 19" xfId="20354" xr:uid="{00000000-0005-0000-0000-0000CD700000}"/>
    <cellStyle name="입력 19 10" xfId="20355" xr:uid="{00000000-0005-0000-0000-0000CE700000}"/>
    <cellStyle name="입력 19 10 2" xfId="20356" xr:uid="{00000000-0005-0000-0000-0000CF700000}"/>
    <cellStyle name="입력 19 10 3" xfId="20357" xr:uid="{00000000-0005-0000-0000-0000D0700000}"/>
    <cellStyle name="입력 19 11" xfId="20358" xr:uid="{00000000-0005-0000-0000-0000D1700000}"/>
    <cellStyle name="입력 19 11 2" xfId="20359" xr:uid="{00000000-0005-0000-0000-0000D2700000}"/>
    <cellStyle name="입력 19 11 3" xfId="20360" xr:uid="{00000000-0005-0000-0000-0000D3700000}"/>
    <cellStyle name="입력 19 12" xfId="20361" xr:uid="{00000000-0005-0000-0000-0000D4700000}"/>
    <cellStyle name="입력 19 12 2" xfId="20362" xr:uid="{00000000-0005-0000-0000-0000D5700000}"/>
    <cellStyle name="입력 19 12 3" xfId="20363" xr:uid="{00000000-0005-0000-0000-0000D6700000}"/>
    <cellStyle name="입력 19 13" xfId="20364" xr:uid="{00000000-0005-0000-0000-0000D7700000}"/>
    <cellStyle name="입력 19 13 2" xfId="20365" xr:uid="{00000000-0005-0000-0000-0000D8700000}"/>
    <cellStyle name="입력 19 13 3" xfId="20366" xr:uid="{00000000-0005-0000-0000-0000D9700000}"/>
    <cellStyle name="입력 19 14" xfId="20367" xr:uid="{00000000-0005-0000-0000-0000DA700000}"/>
    <cellStyle name="입력 19 14 2" xfId="20368" xr:uid="{00000000-0005-0000-0000-0000DB700000}"/>
    <cellStyle name="입력 19 14 3" xfId="20369" xr:uid="{00000000-0005-0000-0000-0000DC700000}"/>
    <cellStyle name="입력 19 15" xfId="20370" xr:uid="{00000000-0005-0000-0000-0000DD700000}"/>
    <cellStyle name="입력 19 15 2" xfId="20371" xr:uid="{00000000-0005-0000-0000-0000DE700000}"/>
    <cellStyle name="입력 19 15 3" xfId="20372" xr:uid="{00000000-0005-0000-0000-0000DF700000}"/>
    <cellStyle name="입력 19 16" xfId="20373" xr:uid="{00000000-0005-0000-0000-0000E0700000}"/>
    <cellStyle name="입력 19 16 2" xfId="20374" xr:uid="{00000000-0005-0000-0000-0000E1700000}"/>
    <cellStyle name="입력 19 16 3" xfId="20375" xr:uid="{00000000-0005-0000-0000-0000E2700000}"/>
    <cellStyle name="입력 19 17" xfId="20376" xr:uid="{00000000-0005-0000-0000-0000E3700000}"/>
    <cellStyle name="입력 19 17 2" xfId="20377" xr:uid="{00000000-0005-0000-0000-0000E4700000}"/>
    <cellStyle name="입력 19 17 3" xfId="20378" xr:uid="{00000000-0005-0000-0000-0000E5700000}"/>
    <cellStyle name="입력 19 2" xfId="20379" xr:uid="{00000000-0005-0000-0000-0000E6700000}"/>
    <cellStyle name="입력 19 2 2" xfId="20380" xr:uid="{00000000-0005-0000-0000-0000E7700000}"/>
    <cellStyle name="입력 19 2 3" xfId="20381" xr:uid="{00000000-0005-0000-0000-0000E8700000}"/>
    <cellStyle name="입력 19 3" xfId="20382" xr:uid="{00000000-0005-0000-0000-0000E9700000}"/>
    <cellStyle name="입력 19 3 2" xfId="20383" xr:uid="{00000000-0005-0000-0000-0000EA700000}"/>
    <cellStyle name="입력 19 3 3" xfId="20384" xr:uid="{00000000-0005-0000-0000-0000EB700000}"/>
    <cellStyle name="입력 19 4" xfId="20385" xr:uid="{00000000-0005-0000-0000-0000EC700000}"/>
    <cellStyle name="입력 19 4 2" xfId="20386" xr:uid="{00000000-0005-0000-0000-0000ED700000}"/>
    <cellStyle name="입력 19 4 3" xfId="20387" xr:uid="{00000000-0005-0000-0000-0000EE700000}"/>
    <cellStyle name="입력 19 5" xfId="20388" xr:uid="{00000000-0005-0000-0000-0000EF700000}"/>
    <cellStyle name="입력 19 5 2" xfId="20389" xr:uid="{00000000-0005-0000-0000-0000F0700000}"/>
    <cellStyle name="입력 19 5 3" xfId="20390" xr:uid="{00000000-0005-0000-0000-0000F1700000}"/>
    <cellStyle name="입력 19 6" xfId="20391" xr:uid="{00000000-0005-0000-0000-0000F2700000}"/>
    <cellStyle name="입력 19 6 2" xfId="20392" xr:uid="{00000000-0005-0000-0000-0000F3700000}"/>
    <cellStyle name="입력 19 6 3" xfId="20393" xr:uid="{00000000-0005-0000-0000-0000F4700000}"/>
    <cellStyle name="입력 19 7" xfId="20394" xr:uid="{00000000-0005-0000-0000-0000F5700000}"/>
    <cellStyle name="입력 19 7 2" xfId="20395" xr:uid="{00000000-0005-0000-0000-0000F6700000}"/>
    <cellStyle name="입력 19 7 3" xfId="20396" xr:uid="{00000000-0005-0000-0000-0000F7700000}"/>
    <cellStyle name="입력 19 8" xfId="20397" xr:uid="{00000000-0005-0000-0000-0000F8700000}"/>
    <cellStyle name="입력 19 8 2" xfId="20398" xr:uid="{00000000-0005-0000-0000-0000F9700000}"/>
    <cellStyle name="입력 19 8 3" xfId="20399" xr:uid="{00000000-0005-0000-0000-0000FA700000}"/>
    <cellStyle name="입력 19 9" xfId="20400" xr:uid="{00000000-0005-0000-0000-0000FB700000}"/>
    <cellStyle name="입력 19 9 2" xfId="20401" xr:uid="{00000000-0005-0000-0000-0000FC700000}"/>
    <cellStyle name="입력 19 9 3" xfId="20402" xr:uid="{00000000-0005-0000-0000-0000FD700000}"/>
    <cellStyle name="입력 2" xfId="7336" xr:uid="{00000000-0005-0000-0000-0000FE700000}"/>
    <cellStyle name="입력 2 10" xfId="20403" xr:uid="{00000000-0005-0000-0000-0000FF700000}"/>
    <cellStyle name="입력 2 10 2" xfId="20404" xr:uid="{00000000-0005-0000-0000-000000710000}"/>
    <cellStyle name="입력 2 10 3" xfId="20405" xr:uid="{00000000-0005-0000-0000-000001710000}"/>
    <cellStyle name="입력 2 11" xfId="20406" xr:uid="{00000000-0005-0000-0000-000002710000}"/>
    <cellStyle name="입력 2 11 2" xfId="20407" xr:uid="{00000000-0005-0000-0000-000003710000}"/>
    <cellStyle name="입력 2 11 3" xfId="20408" xr:uid="{00000000-0005-0000-0000-000004710000}"/>
    <cellStyle name="입력 2 12" xfId="20409" xr:uid="{00000000-0005-0000-0000-000005710000}"/>
    <cellStyle name="입력 2 12 2" xfId="20410" xr:uid="{00000000-0005-0000-0000-000006710000}"/>
    <cellStyle name="입력 2 12 3" xfId="20411" xr:uid="{00000000-0005-0000-0000-000007710000}"/>
    <cellStyle name="입력 2 13" xfId="20412" xr:uid="{00000000-0005-0000-0000-000008710000}"/>
    <cellStyle name="입력 2 13 2" xfId="20413" xr:uid="{00000000-0005-0000-0000-000009710000}"/>
    <cellStyle name="입력 2 13 3" xfId="20414" xr:uid="{00000000-0005-0000-0000-00000A710000}"/>
    <cellStyle name="입력 2 14" xfId="20415" xr:uid="{00000000-0005-0000-0000-00000B710000}"/>
    <cellStyle name="입력 2 14 2" xfId="20416" xr:uid="{00000000-0005-0000-0000-00000C710000}"/>
    <cellStyle name="입력 2 14 3" xfId="20417" xr:uid="{00000000-0005-0000-0000-00000D710000}"/>
    <cellStyle name="입력 2 15" xfId="20418" xr:uid="{00000000-0005-0000-0000-00000E710000}"/>
    <cellStyle name="입력 2 15 2" xfId="20419" xr:uid="{00000000-0005-0000-0000-00000F710000}"/>
    <cellStyle name="입력 2 15 3" xfId="20420" xr:uid="{00000000-0005-0000-0000-000010710000}"/>
    <cellStyle name="입력 2 16" xfId="20421" xr:uid="{00000000-0005-0000-0000-000011710000}"/>
    <cellStyle name="입력 2 16 2" xfId="20422" xr:uid="{00000000-0005-0000-0000-000012710000}"/>
    <cellStyle name="입력 2 16 3" xfId="20423" xr:uid="{00000000-0005-0000-0000-000013710000}"/>
    <cellStyle name="입력 2 17" xfId="20424" xr:uid="{00000000-0005-0000-0000-000014710000}"/>
    <cellStyle name="입력 2 17 2" xfId="20425" xr:uid="{00000000-0005-0000-0000-000015710000}"/>
    <cellStyle name="입력 2 17 3" xfId="20426" xr:uid="{00000000-0005-0000-0000-000016710000}"/>
    <cellStyle name="입력 2 18" xfId="20427" xr:uid="{00000000-0005-0000-0000-000017710000}"/>
    <cellStyle name="입력 2 2" xfId="7337" xr:uid="{00000000-0005-0000-0000-000018710000}"/>
    <cellStyle name="입력 2 2 2" xfId="20428" xr:uid="{00000000-0005-0000-0000-000019710000}"/>
    <cellStyle name="입력 2 2 3" xfId="20429" xr:uid="{00000000-0005-0000-0000-00001A710000}"/>
    <cellStyle name="입력 2 3" xfId="20430" xr:uid="{00000000-0005-0000-0000-00001B710000}"/>
    <cellStyle name="입력 2 3 2" xfId="20431" xr:uid="{00000000-0005-0000-0000-00001C710000}"/>
    <cellStyle name="입력 2 3 3" xfId="20432" xr:uid="{00000000-0005-0000-0000-00001D710000}"/>
    <cellStyle name="입력 2 4" xfId="20433" xr:uid="{00000000-0005-0000-0000-00001E710000}"/>
    <cellStyle name="입력 2 4 2" xfId="20434" xr:uid="{00000000-0005-0000-0000-00001F710000}"/>
    <cellStyle name="입력 2 4 3" xfId="20435" xr:uid="{00000000-0005-0000-0000-000020710000}"/>
    <cellStyle name="입력 2 5" xfId="20436" xr:uid="{00000000-0005-0000-0000-000021710000}"/>
    <cellStyle name="입력 2 5 2" xfId="20437" xr:uid="{00000000-0005-0000-0000-000022710000}"/>
    <cellStyle name="입력 2 5 3" xfId="20438" xr:uid="{00000000-0005-0000-0000-000023710000}"/>
    <cellStyle name="입력 2 6" xfId="20439" xr:uid="{00000000-0005-0000-0000-000024710000}"/>
    <cellStyle name="입력 2 6 2" xfId="20440" xr:uid="{00000000-0005-0000-0000-000025710000}"/>
    <cellStyle name="입력 2 6 3" xfId="20441" xr:uid="{00000000-0005-0000-0000-000026710000}"/>
    <cellStyle name="입력 2 7" xfId="20442" xr:uid="{00000000-0005-0000-0000-000027710000}"/>
    <cellStyle name="입력 2 7 2" xfId="20443" xr:uid="{00000000-0005-0000-0000-000028710000}"/>
    <cellStyle name="입력 2 7 3" xfId="20444" xr:uid="{00000000-0005-0000-0000-000029710000}"/>
    <cellStyle name="입력 2 8" xfId="20445" xr:uid="{00000000-0005-0000-0000-00002A710000}"/>
    <cellStyle name="입력 2 8 2" xfId="20446" xr:uid="{00000000-0005-0000-0000-00002B710000}"/>
    <cellStyle name="입력 2 8 3" xfId="20447" xr:uid="{00000000-0005-0000-0000-00002C710000}"/>
    <cellStyle name="입력 2 9" xfId="20448" xr:uid="{00000000-0005-0000-0000-00002D710000}"/>
    <cellStyle name="입력 2 9 2" xfId="20449" xr:uid="{00000000-0005-0000-0000-00002E710000}"/>
    <cellStyle name="입력 2 9 3" xfId="20450" xr:uid="{00000000-0005-0000-0000-00002F710000}"/>
    <cellStyle name="입력 20" xfId="20451" xr:uid="{00000000-0005-0000-0000-000030710000}"/>
    <cellStyle name="입력 20 10" xfId="20452" xr:uid="{00000000-0005-0000-0000-000031710000}"/>
    <cellStyle name="입력 20 10 2" xfId="20453" xr:uid="{00000000-0005-0000-0000-000032710000}"/>
    <cellStyle name="입력 20 10 3" xfId="20454" xr:uid="{00000000-0005-0000-0000-000033710000}"/>
    <cellStyle name="입력 20 11" xfId="20455" xr:uid="{00000000-0005-0000-0000-000034710000}"/>
    <cellStyle name="입력 20 11 2" xfId="20456" xr:uid="{00000000-0005-0000-0000-000035710000}"/>
    <cellStyle name="입력 20 11 3" xfId="20457" xr:uid="{00000000-0005-0000-0000-000036710000}"/>
    <cellStyle name="입력 20 12" xfId="20458" xr:uid="{00000000-0005-0000-0000-000037710000}"/>
    <cellStyle name="입력 20 12 2" xfId="20459" xr:uid="{00000000-0005-0000-0000-000038710000}"/>
    <cellStyle name="입력 20 12 3" xfId="20460" xr:uid="{00000000-0005-0000-0000-000039710000}"/>
    <cellStyle name="입력 20 13" xfId="20461" xr:uid="{00000000-0005-0000-0000-00003A710000}"/>
    <cellStyle name="입력 20 13 2" xfId="20462" xr:uid="{00000000-0005-0000-0000-00003B710000}"/>
    <cellStyle name="입력 20 13 3" xfId="20463" xr:uid="{00000000-0005-0000-0000-00003C710000}"/>
    <cellStyle name="입력 20 14" xfId="20464" xr:uid="{00000000-0005-0000-0000-00003D710000}"/>
    <cellStyle name="입력 20 14 2" xfId="20465" xr:uid="{00000000-0005-0000-0000-00003E710000}"/>
    <cellStyle name="입력 20 14 3" xfId="20466" xr:uid="{00000000-0005-0000-0000-00003F710000}"/>
    <cellStyle name="입력 20 15" xfId="20467" xr:uid="{00000000-0005-0000-0000-000040710000}"/>
    <cellStyle name="입력 20 15 2" xfId="20468" xr:uid="{00000000-0005-0000-0000-000041710000}"/>
    <cellStyle name="입력 20 15 3" xfId="20469" xr:uid="{00000000-0005-0000-0000-000042710000}"/>
    <cellStyle name="입력 20 16" xfId="20470" xr:uid="{00000000-0005-0000-0000-000043710000}"/>
    <cellStyle name="입력 20 16 2" xfId="20471" xr:uid="{00000000-0005-0000-0000-000044710000}"/>
    <cellStyle name="입력 20 16 3" xfId="20472" xr:uid="{00000000-0005-0000-0000-000045710000}"/>
    <cellStyle name="입력 20 17" xfId="20473" xr:uid="{00000000-0005-0000-0000-000046710000}"/>
    <cellStyle name="입력 20 17 2" xfId="20474" xr:uid="{00000000-0005-0000-0000-000047710000}"/>
    <cellStyle name="입력 20 17 3" xfId="20475" xr:uid="{00000000-0005-0000-0000-000048710000}"/>
    <cellStyle name="입력 20 2" xfId="20476" xr:uid="{00000000-0005-0000-0000-000049710000}"/>
    <cellStyle name="입력 20 2 2" xfId="20477" xr:uid="{00000000-0005-0000-0000-00004A710000}"/>
    <cellStyle name="입력 20 2 3" xfId="20478" xr:uid="{00000000-0005-0000-0000-00004B710000}"/>
    <cellStyle name="입력 20 3" xfId="20479" xr:uid="{00000000-0005-0000-0000-00004C710000}"/>
    <cellStyle name="입력 20 3 2" xfId="20480" xr:uid="{00000000-0005-0000-0000-00004D710000}"/>
    <cellStyle name="입력 20 3 3" xfId="20481" xr:uid="{00000000-0005-0000-0000-00004E710000}"/>
    <cellStyle name="입력 20 4" xfId="20482" xr:uid="{00000000-0005-0000-0000-00004F710000}"/>
    <cellStyle name="입력 20 4 2" xfId="20483" xr:uid="{00000000-0005-0000-0000-000050710000}"/>
    <cellStyle name="입력 20 4 3" xfId="20484" xr:uid="{00000000-0005-0000-0000-000051710000}"/>
    <cellStyle name="입력 20 5" xfId="20485" xr:uid="{00000000-0005-0000-0000-000052710000}"/>
    <cellStyle name="입력 20 5 2" xfId="20486" xr:uid="{00000000-0005-0000-0000-000053710000}"/>
    <cellStyle name="입력 20 5 3" xfId="20487" xr:uid="{00000000-0005-0000-0000-000054710000}"/>
    <cellStyle name="입력 20 6" xfId="20488" xr:uid="{00000000-0005-0000-0000-000055710000}"/>
    <cellStyle name="입력 20 6 2" xfId="20489" xr:uid="{00000000-0005-0000-0000-000056710000}"/>
    <cellStyle name="입력 20 6 3" xfId="20490" xr:uid="{00000000-0005-0000-0000-000057710000}"/>
    <cellStyle name="입력 20 7" xfId="20491" xr:uid="{00000000-0005-0000-0000-000058710000}"/>
    <cellStyle name="입력 20 7 2" xfId="20492" xr:uid="{00000000-0005-0000-0000-000059710000}"/>
    <cellStyle name="입력 20 7 3" xfId="20493" xr:uid="{00000000-0005-0000-0000-00005A710000}"/>
    <cellStyle name="입력 20 8" xfId="20494" xr:uid="{00000000-0005-0000-0000-00005B710000}"/>
    <cellStyle name="입력 20 8 2" xfId="20495" xr:uid="{00000000-0005-0000-0000-00005C710000}"/>
    <cellStyle name="입력 20 8 3" xfId="20496" xr:uid="{00000000-0005-0000-0000-00005D710000}"/>
    <cellStyle name="입력 20 9" xfId="20497" xr:uid="{00000000-0005-0000-0000-00005E710000}"/>
    <cellStyle name="입력 20 9 2" xfId="20498" xr:uid="{00000000-0005-0000-0000-00005F710000}"/>
    <cellStyle name="입력 20 9 3" xfId="20499" xr:uid="{00000000-0005-0000-0000-000060710000}"/>
    <cellStyle name="입력 21" xfId="20500" xr:uid="{00000000-0005-0000-0000-000061710000}"/>
    <cellStyle name="입력 21 10" xfId="20501" xr:uid="{00000000-0005-0000-0000-000062710000}"/>
    <cellStyle name="입력 21 10 2" xfId="20502" xr:uid="{00000000-0005-0000-0000-000063710000}"/>
    <cellStyle name="입력 21 10 3" xfId="20503" xr:uid="{00000000-0005-0000-0000-000064710000}"/>
    <cellStyle name="입력 21 11" xfId="20504" xr:uid="{00000000-0005-0000-0000-000065710000}"/>
    <cellStyle name="입력 21 11 2" xfId="20505" xr:uid="{00000000-0005-0000-0000-000066710000}"/>
    <cellStyle name="입력 21 11 3" xfId="20506" xr:uid="{00000000-0005-0000-0000-000067710000}"/>
    <cellStyle name="입력 21 12" xfId="20507" xr:uid="{00000000-0005-0000-0000-000068710000}"/>
    <cellStyle name="입력 21 12 2" xfId="20508" xr:uid="{00000000-0005-0000-0000-000069710000}"/>
    <cellStyle name="입력 21 12 3" xfId="20509" xr:uid="{00000000-0005-0000-0000-00006A710000}"/>
    <cellStyle name="입력 21 13" xfId="20510" xr:uid="{00000000-0005-0000-0000-00006B710000}"/>
    <cellStyle name="입력 21 13 2" xfId="20511" xr:uid="{00000000-0005-0000-0000-00006C710000}"/>
    <cellStyle name="입력 21 13 3" xfId="20512" xr:uid="{00000000-0005-0000-0000-00006D710000}"/>
    <cellStyle name="입력 21 14" xfId="20513" xr:uid="{00000000-0005-0000-0000-00006E710000}"/>
    <cellStyle name="입력 21 14 2" xfId="20514" xr:uid="{00000000-0005-0000-0000-00006F710000}"/>
    <cellStyle name="입력 21 14 3" xfId="20515" xr:uid="{00000000-0005-0000-0000-000070710000}"/>
    <cellStyle name="입력 21 15" xfId="20516" xr:uid="{00000000-0005-0000-0000-000071710000}"/>
    <cellStyle name="입력 21 15 2" xfId="20517" xr:uid="{00000000-0005-0000-0000-000072710000}"/>
    <cellStyle name="입력 21 15 3" xfId="20518" xr:uid="{00000000-0005-0000-0000-000073710000}"/>
    <cellStyle name="입력 21 16" xfId="20519" xr:uid="{00000000-0005-0000-0000-000074710000}"/>
    <cellStyle name="입력 21 16 2" xfId="20520" xr:uid="{00000000-0005-0000-0000-000075710000}"/>
    <cellStyle name="입력 21 16 3" xfId="20521" xr:uid="{00000000-0005-0000-0000-000076710000}"/>
    <cellStyle name="입력 21 17" xfId="20522" xr:uid="{00000000-0005-0000-0000-000077710000}"/>
    <cellStyle name="입력 21 17 2" xfId="20523" xr:uid="{00000000-0005-0000-0000-000078710000}"/>
    <cellStyle name="입력 21 17 3" xfId="20524" xr:uid="{00000000-0005-0000-0000-000079710000}"/>
    <cellStyle name="입력 21 2" xfId="20525" xr:uid="{00000000-0005-0000-0000-00007A710000}"/>
    <cellStyle name="입력 21 2 2" xfId="20526" xr:uid="{00000000-0005-0000-0000-00007B710000}"/>
    <cellStyle name="입력 21 2 3" xfId="20527" xr:uid="{00000000-0005-0000-0000-00007C710000}"/>
    <cellStyle name="입력 21 3" xfId="20528" xr:uid="{00000000-0005-0000-0000-00007D710000}"/>
    <cellStyle name="입력 21 3 2" xfId="20529" xr:uid="{00000000-0005-0000-0000-00007E710000}"/>
    <cellStyle name="입력 21 3 3" xfId="20530" xr:uid="{00000000-0005-0000-0000-00007F710000}"/>
    <cellStyle name="입력 21 4" xfId="20531" xr:uid="{00000000-0005-0000-0000-000080710000}"/>
    <cellStyle name="입력 21 4 2" xfId="20532" xr:uid="{00000000-0005-0000-0000-000081710000}"/>
    <cellStyle name="입력 21 4 3" xfId="20533" xr:uid="{00000000-0005-0000-0000-000082710000}"/>
    <cellStyle name="입력 21 5" xfId="20534" xr:uid="{00000000-0005-0000-0000-000083710000}"/>
    <cellStyle name="입력 21 5 2" xfId="20535" xr:uid="{00000000-0005-0000-0000-000084710000}"/>
    <cellStyle name="입력 21 5 3" xfId="20536" xr:uid="{00000000-0005-0000-0000-000085710000}"/>
    <cellStyle name="입력 21 6" xfId="20537" xr:uid="{00000000-0005-0000-0000-000086710000}"/>
    <cellStyle name="입력 21 6 2" xfId="20538" xr:uid="{00000000-0005-0000-0000-000087710000}"/>
    <cellStyle name="입력 21 6 3" xfId="20539" xr:uid="{00000000-0005-0000-0000-000088710000}"/>
    <cellStyle name="입력 21 7" xfId="20540" xr:uid="{00000000-0005-0000-0000-000089710000}"/>
    <cellStyle name="입력 21 7 2" xfId="20541" xr:uid="{00000000-0005-0000-0000-00008A710000}"/>
    <cellStyle name="입력 21 7 3" xfId="20542" xr:uid="{00000000-0005-0000-0000-00008B710000}"/>
    <cellStyle name="입력 21 8" xfId="20543" xr:uid="{00000000-0005-0000-0000-00008C710000}"/>
    <cellStyle name="입력 21 8 2" xfId="20544" xr:uid="{00000000-0005-0000-0000-00008D710000}"/>
    <cellStyle name="입력 21 8 3" xfId="20545" xr:uid="{00000000-0005-0000-0000-00008E710000}"/>
    <cellStyle name="입력 21 9" xfId="20546" xr:uid="{00000000-0005-0000-0000-00008F710000}"/>
    <cellStyle name="입력 21 9 2" xfId="20547" xr:uid="{00000000-0005-0000-0000-000090710000}"/>
    <cellStyle name="입력 21 9 3" xfId="20548" xr:uid="{00000000-0005-0000-0000-000091710000}"/>
    <cellStyle name="입력 22" xfId="20549" xr:uid="{00000000-0005-0000-0000-000092710000}"/>
    <cellStyle name="입력 22 10" xfId="20550" xr:uid="{00000000-0005-0000-0000-000093710000}"/>
    <cellStyle name="입력 22 10 2" xfId="20551" xr:uid="{00000000-0005-0000-0000-000094710000}"/>
    <cellStyle name="입력 22 10 3" xfId="20552" xr:uid="{00000000-0005-0000-0000-000095710000}"/>
    <cellStyle name="입력 22 11" xfId="20553" xr:uid="{00000000-0005-0000-0000-000096710000}"/>
    <cellStyle name="입력 22 11 2" xfId="20554" xr:uid="{00000000-0005-0000-0000-000097710000}"/>
    <cellStyle name="입력 22 11 3" xfId="20555" xr:uid="{00000000-0005-0000-0000-000098710000}"/>
    <cellStyle name="입력 22 12" xfId="20556" xr:uid="{00000000-0005-0000-0000-000099710000}"/>
    <cellStyle name="입력 22 12 2" xfId="20557" xr:uid="{00000000-0005-0000-0000-00009A710000}"/>
    <cellStyle name="입력 22 12 3" xfId="20558" xr:uid="{00000000-0005-0000-0000-00009B710000}"/>
    <cellStyle name="입력 22 13" xfId="20559" xr:uid="{00000000-0005-0000-0000-00009C710000}"/>
    <cellStyle name="입력 22 13 2" xfId="20560" xr:uid="{00000000-0005-0000-0000-00009D710000}"/>
    <cellStyle name="입력 22 13 3" xfId="20561" xr:uid="{00000000-0005-0000-0000-00009E710000}"/>
    <cellStyle name="입력 22 14" xfId="20562" xr:uid="{00000000-0005-0000-0000-00009F710000}"/>
    <cellStyle name="입력 22 14 2" xfId="20563" xr:uid="{00000000-0005-0000-0000-0000A0710000}"/>
    <cellStyle name="입력 22 14 3" xfId="20564" xr:uid="{00000000-0005-0000-0000-0000A1710000}"/>
    <cellStyle name="입력 22 15" xfId="20565" xr:uid="{00000000-0005-0000-0000-0000A2710000}"/>
    <cellStyle name="입력 22 15 2" xfId="20566" xr:uid="{00000000-0005-0000-0000-0000A3710000}"/>
    <cellStyle name="입력 22 15 3" xfId="20567" xr:uid="{00000000-0005-0000-0000-0000A4710000}"/>
    <cellStyle name="입력 22 16" xfId="20568" xr:uid="{00000000-0005-0000-0000-0000A5710000}"/>
    <cellStyle name="입력 22 16 2" xfId="20569" xr:uid="{00000000-0005-0000-0000-0000A6710000}"/>
    <cellStyle name="입력 22 16 3" xfId="20570" xr:uid="{00000000-0005-0000-0000-0000A7710000}"/>
    <cellStyle name="입력 22 17" xfId="20571" xr:uid="{00000000-0005-0000-0000-0000A8710000}"/>
    <cellStyle name="입력 22 17 2" xfId="20572" xr:uid="{00000000-0005-0000-0000-0000A9710000}"/>
    <cellStyle name="입력 22 17 3" xfId="20573" xr:uid="{00000000-0005-0000-0000-0000AA710000}"/>
    <cellStyle name="입력 22 2" xfId="20574" xr:uid="{00000000-0005-0000-0000-0000AB710000}"/>
    <cellStyle name="입력 22 2 2" xfId="20575" xr:uid="{00000000-0005-0000-0000-0000AC710000}"/>
    <cellStyle name="입력 22 2 3" xfId="20576" xr:uid="{00000000-0005-0000-0000-0000AD710000}"/>
    <cellStyle name="입력 22 3" xfId="20577" xr:uid="{00000000-0005-0000-0000-0000AE710000}"/>
    <cellStyle name="입력 22 3 2" xfId="20578" xr:uid="{00000000-0005-0000-0000-0000AF710000}"/>
    <cellStyle name="입력 22 3 3" xfId="20579" xr:uid="{00000000-0005-0000-0000-0000B0710000}"/>
    <cellStyle name="입력 22 4" xfId="20580" xr:uid="{00000000-0005-0000-0000-0000B1710000}"/>
    <cellStyle name="입력 22 4 2" xfId="20581" xr:uid="{00000000-0005-0000-0000-0000B2710000}"/>
    <cellStyle name="입력 22 4 3" xfId="20582" xr:uid="{00000000-0005-0000-0000-0000B3710000}"/>
    <cellStyle name="입력 22 5" xfId="20583" xr:uid="{00000000-0005-0000-0000-0000B4710000}"/>
    <cellStyle name="입력 22 5 2" xfId="20584" xr:uid="{00000000-0005-0000-0000-0000B5710000}"/>
    <cellStyle name="입력 22 5 3" xfId="20585" xr:uid="{00000000-0005-0000-0000-0000B6710000}"/>
    <cellStyle name="입력 22 6" xfId="20586" xr:uid="{00000000-0005-0000-0000-0000B7710000}"/>
    <cellStyle name="입력 22 6 2" xfId="20587" xr:uid="{00000000-0005-0000-0000-0000B8710000}"/>
    <cellStyle name="입력 22 6 3" xfId="20588" xr:uid="{00000000-0005-0000-0000-0000B9710000}"/>
    <cellStyle name="입력 22 7" xfId="20589" xr:uid="{00000000-0005-0000-0000-0000BA710000}"/>
    <cellStyle name="입력 22 7 2" xfId="20590" xr:uid="{00000000-0005-0000-0000-0000BB710000}"/>
    <cellStyle name="입력 22 7 3" xfId="20591" xr:uid="{00000000-0005-0000-0000-0000BC710000}"/>
    <cellStyle name="입력 22 8" xfId="20592" xr:uid="{00000000-0005-0000-0000-0000BD710000}"/>
    <cellStyle name="입력 22 8 2" xfId="20593" xr:uid="{00000000-0005-0000-0000-0000BE710000}"/>
    <cellStyle name="입력 22 8 3" xfId="20594" xr:uid="{00000000-0005-0000-0000-0000BF710000}"/>
    <cellStyle name="입력 22 9" xfId="20595" xr:uid="{00000000-0005-0000-0000-0000C0710000}"/>
    <cellStyle name="입력 22 9 2" xfId="20596" xr:uid="{00000000-0005-0000-0000-0000C1710000}"/>
    <cellStyle name="입력 22 9 3" xfId="20597" xr:uid="{00000000-0005-0000-0000-0000C2710000}"/>
    <cellStyle name="입력 23" xfId="20598" xr:uid="{00000000-0005-0000-0000-0000C3710000}"/>
    <cellStyle name="입력 23 10" xfId="20599" xr:uid="{00000000-0005-0000-0000-0000C4710000}"/>
    <cellStyle name="입력 23 10 2" xfId="20600" xr:uid="{00000000-0005-0000-0000-0000C5710000}"/>
    <cellStyle name="입력 23 10 3" xfId="20601" xr:uid="{00000000-0005-0000-0000-0000C6710000}"/>
    <cellStyle name="입력 23 11" xfId="20602" xr:uid="{00000000-0005-0000-0000-0000C7710000}"/>
    <cellStyle name="입력 23 11 2" xfId="20603" xr:uid="{00000000-0005-0000-0000-0000C8710000}"/>
    <cellStyle name="입력 23 11 3" xfId="20604" xr:uid="{00000000-0005-0000-0000-0000C9710000}"/>
    <cellStyle name="입력 23 12" xfId="20605" xr:uid="{00000000-0005-0000-0000-0000CA710000}"/>
    <cellStyle name="입력 23 12 2" xfId="20606" xr:uid="{00000000-0005-0000-0000-0000CB710000}"/>
    <cellStyle name="입력 23 12 3" xfId="20607" xr:uid="{00000000-0005-0000-0000-0000CC710000}"/>
    <cellStyle name="입력 23 13" xfId="20608" xr:uid="{00000000-0005-0000-0000-0000CD710000}"/>
    <cellStyle name="입력 23 13 2" xfId="20609" xr:uid="{00000000-0005-0000-0000-0000CE710000}"/>
    <cellStyle name="입력 23 13 3" xfId="20610" xr:uid="{00000000-0005-0000-0000-0000CF710000}"/>
    <cellStyle name="입력 23 14" xfId="20611" xr:uid="{00000000-0005-0000-0000-0000D0710000}"/>
    <cellStyle name="입력 23 14 2" xfId="20612" xr:uid="{00000000-0005-0000-0000-0000D1710000}"/>
    <cellStyle name="입력 23 14 3" xfId="20613" xr:uid="{00000000-0005-0000-0000-0000D2710000}"/>
    <cellStyle name="입력 23 15" xfId="20614" xr:uid="{00000000-0005-0000-0000-0000D3710000}"/>
    <cellStyle name="입력 23 15 2" xfId="20615" xr:uid="{00000000-0005-0000-0000-0000D4710000}"/>
    <cellStyle name="입력 23 15 3" xfId="20616" xr:uid="{00000000-0005-0000-0000-0000D5710000}"/>
    <cellStyle name="입력 23 16" xfId="20617" xr:uid="{00000000-0005-0000-0000-0000D6710000}"/>
    <cellStyle name="입력 23 16 2" xfId="20618" xr:uid="{00000000-0005-0000-0000-0000D7710000}"/>
    <cellStyle name="입력 23 16 3" xfId="20619" xr:uid="{00000000-0005-0000-0000-0000D8710000}"/>
    <cellStyle name="입력 23 17" xfId="20620" xr:uid="{00000000-0005-0000-0000-0000D9710000}"/>
    <cellStyle name="입력 23 17 2" xfId="20621" xr:uid="{00000000-0005-0000-0000-0000DA710000}"/>
    <cellStyle name="입력 23 17 3" xfId="20622" xr:uid="{00000000-0005-0000-0000-0000DB710000}"/>
    <cellStyle name="입력 23 2" xfId="20623" xr:uid="{00000000-0005-0000-0000-0000DC710000}"/>
    <cellStyle name="입력 23 2 2" xfId="20624" xr:uid="{00000000-0005-0000-0000-0000DD710000}"/>
    <cellStyle name="입력 23 2 3" xfId="20625" xr:uid="{00000000-0005-0000-0000-0000DE710000}"/>
    <cellStyle name="입력 23 3" xfId="20626" xr:uid="{00000000-0005-0000-0000-0000DF710000}"/>
    <cellStyle name="입력 23 3 2" xfId="20627" xr:uid="{00000000-0005-0000-0000-0000E0710000}"/>
    <cellStyle name="입력 23 3 3" xfId="20628" xr:uid="{00000000-0005-0000-0000-0000E1710000}"/>
    <cellStyle name="입력 23 4" xfId="20629" xr:uid="{00000000-0005-0000-0000-0000E2710000}"/>
    <cellStyle name="입력 23 4 2" xfId="20630" xr:uid="{00000000-0005-0000-0000-0000E3710000}"/>
    <cellStyle name="입력 23 4 3" xfId="20631" xr:uid="{00000000-0005-0000-0000-0000E4710000}"/>
    <cellStyle name="입력 23 5" xfId="20632" xr:uid="{00000000-0005-0000-0000-0000E5710000}"/>
    <cellStyle name="입력 23 5 2" xfId="20633" xr:uid="{00000000-0005-0000-0000-0000E6710000}"/>
    <cellStyle name="입력 23 5 3" xfId="20634" xr:uid="{00000000-0005-0000-0000-0000E7710000}"/>
    <cellStyle name="입력 23 6" xfId="20635" xr:uid="{00000000-0005-0000-0000-0000E8710000}"/>
    <cellStyle name="입력 23 6 2" xfId="20636" xr:uid="{00000000-0005-0000-0000-0000E9710000}"/>
    <cellStyle name="입력 23 6 3" xfId="20637" xr:uid="{00000000-0005-0000-0000-0000EA710000}"/>
    <cellStyle name="입력 23 7" xfId="20638" xr:uid="{00000000-0005-0000-0000-0000EB710000}"/>
    <cellStyle name="입력 23 7 2" xfId="20639" xr:uid="{00000000-0005-0000-0000-0000EC710000}"/>
    <cellStyle name="입력 23 7 3" xfId="20640" xr:uid="{00000000-0005-0000-0000-0000ED710000}"/>
    <cellStyle name="입력 23 8" xfId="20641" xr:uid="{00000000-0005-0000-0000-0000EE710000}"/>
    <cellStyle name="입력 23 8 2" xfId="20642" xr:uid="{00000000-0005-0000-0000-0000EF710000}"/>
    <cellStyle name="입력 23 8 3" xfId="20643" xr:uid="{00000000-0005-0000-0000-0000F0710000}"/>
    <cellStyle name="입력 23 9" xfId="20644" xr:uid="{00000000-0005-0000-0000-0000F1710000}"/>
    <cellStyle name="입력 23 9 2" xfId="20645" xr:uid="{00000000-0005-0000-0000-0000F2710000}"/>
    <cellStyle name="입력 23 9 3" xfId="20646" xr:uid="{00000000-0005-0000-0000-0000F3710000}"/>
    <cellStyle name="입력 24" xfId="20647" xr:uid="{00000000-0005-0000-0000-0000F4710000}"/>
    <cellStyle name="입력 24 10" xfId="20648" xr:uid="{00000000-0005-0000-0000-0000F5710000}"/>
    <cellStyle name="입력 24 10 2" xfId="20649" xr:uid="{00000000-0005-0000-0000-0000F6710000}"/>
    <cellStyle name="입력 24 10 3" xfId="20650" xr:uid="{00000000-0005-0000-0000-0000F7710000}"/>
    <cellStyle name="입력 24 11" xfId="20651" xr:uid="{00000000-0005-0000-0000-0000F8710000}"/>
    <cellStyle name="입력 24 11 2" xfId="20652" xr:uid="{00000000-0005-0000-0000-0000F9710000}"/>
    <cellStyle name="입력 24 11 3" xfId="20653" xr:uid="{00000000-0005-0000-0000-0000FA710000}"/>
    <cellStyle name="입력 24 12" xfId="20654" xr:uid="{00000000-0005-0000-0000-0000FB710000}"/>
    <cellStyle name="입력 24 12 2" xfId="20655" xr:uid="{00000000-0005-0000-0000-0000FC710000}"/>
    <cellStyle name="입력 24 12 3" xfId="20656" xr:uid="{00000000-0005-0000-0000-0000FD710000}"/>
    <cellStyle name="입력 24 13" xfId="20657" xr:uid="{00000000-0005-0000-0000-0000FE710000}"/>
    <cellStyle name="입력 24 13 2" xfId="20658" xr:uid="{00000000-0005-0000-0000-0000FF710000}"/>
    <cellStyle name="입력 24 13 3" xfId="20659" xr:uid="{00000000-0005-0000-0000-000000720000}"/>
    <cellStyle name="입력 24 14" xfId="20660" xr:uid="{00000000-0005-0000-0000-000001720000}"/>
    <cellStyle name="입력 24 14 2" xfId="20661" xr:uid="{00000000-0005-0000-0000-000002720000}"/>
    <cellStyle name="입력 24 14 3" xfId="20662" xr:uid="{00000000-0005-0000-0000-000003720000}"/>
    <cellStyle name="입력 24 15" xfId="20663" xr:uid="{00000000-0005-0000-0000-000004720000}"/>
    <cellStyle name="입력 24 15 2" xfId="20664" xr:uid="{00000000-0005-0000-0000-000005720000}"/>
    <cellStyle name="입력 24 15 3" xfId="20665" xr:uid="{00000000-0005-0000-0000-000006720000}"/>
    <cellStyle name="입력 24 16" xfId="20666" xr:uid="{00000000-0005-0000-0000-000007720000}"/>
    <cellStyle name="입력 24 16 2" xfId="20667" xr:uid="{00000000-0005-0000-0000-000008720000}"/>
    <cellStyle name="입력 24 16 3" xfId="20668" xr:uid="{00000000-0005-0000-0000-000009720000}"/>
    <cellStyle name="입력 24 17" xfId="20669" xr:uid="{00000000-0005-0000-0000-00000A720000}"/>
    <cellStyle name="입력 24 17 2" xfId="20670" xr:uid="{00000000-0005-0000-0000-00000B720000}"/>
    <cellStyle name="입력 24 17 3" xfId="20671" xr:uid="{00000000-0005-0000-0000-00000C720000}"/>
    <cellStyle name="입력 24 2" xfId="20672" xr:uid="{00000000-0005-0000-0000-00000D720000}"/>
    <cellStyle name="입력 24 2 2" xfId="20673" xr:uid="{00000000-0005-0000-0000-00000E720000}"/>
    <cellStyle name="입력 24 2 3" xfId="20674" xr:uid="{00000000-0005-0000-0000-00000F720000}"/>
    <cellStyle name="입력 24 3" xfId="20675" xr:uid="{00000000-0005-0000-0000-000010720000}"/>
    <cellStyle name="입력 24 3 2" xfId="20676" xr:uid="{00000000-0005-0000-0000-000011720000}"/>
    <cellStyle name="입력 24 3 3" xfId="20677" xr:uid="{00000000-0005-0000-0000-000012720000}"/>
    <cellStyle name="입력 24 4" xfId="20678" xr:uid="{00000000-0005-0000-0000-000013720000}"/>
    <cellStyle name="입력 24 4 2" xfId="20679" xr:uid="{00000000-0005-0000-0000-000014720000}"/>
    <cellStyle name="입력 24 4 3" xfId="20680" xr:uid="{00000000-0005-0000-0000-000015720000}"/>
    <cellStyle name="입력 24 5" xfId="20681" xr:uid="{00000000-0005-0000-0000-000016720000}"/>
    <cellStyle name="입력 24 5 2" xfId="20682" xr:uid="{00000000-0005-0000-0000-000017720000}"/>
    <cellStyle name="입력 24 5 3" xfId="20683" xr:uid="{00000000-0005-0000-0000-000018720000}"/>
    <cellStyle name="입력 24 6" xfId="20684" xr:uid="{00000000-0005-0000-0000-000019720000}"/>
    <cellStyle name="입력 24 6 2" xfId="20685" xr:uid="{00000000-0005-0000-0000-00001A720000}"/>
    <cellStyle name="입력 24 6 3" xfId="20686" xr:uid="{00000000-0005-0000-0000-00001B720000}"/>
    <cellStyle name="입력 24 7" xfId="20687" xr:uid="{00000000-0005-0000-0000-00001C720000}"/>
    <cellStyle name="입력 24 7 2" xfId="20688" xr:uid="{00000000-0005-0000-0000-00001D720000}"/>
    <cellStyle name="입력 24 7 3" xfId="20689" xr:uid="{00000000-0005-0000-0000-00001E720000}"/>
    <cellStyle name="입력 24 8" xfId="20690" xr:uid="{00000000-0005-0000-0000-00001F720000}"/>
    <cellStyle name="입력 24 8 2" xfId="20691" xr:uid="{00000000-0005-0000-0000-000020720000}"/>
    <cellStyle name="입력 24 8 3" xfId="20692" xr:uid="{00000000-0005-0000-0000-000021720000}"/>
    <cellStyle name="입력 24 9" xfId="20693" xr:uid="{00000000-0005-0000-0000-000022720000}"/>
    <cellStyle name="입력 24 9 2" xfId="20694" xr:uid="{00000000-0005-0000-0000-000023720000}"/>
    <cellStyle name="입력 24 9 3" xfId="20695" xr:uid="{00000000-0005-0000-0000-000024720000}"/>
    <cellStyle name="입력 25" xfId="20696" xr:uid="{00000000-0005-0000-0000-000025720000}"/>
    <cellStyle name="입력 25 10" xfId="20697" xr:uid="{00000000-0005-0000-0000-000026720000}"/>
    <cellStyle name="입력 25 10 2" xfId="20698" xr:uid="{00000000-0005-0000-0000-000027720000}"/>
    <cellStyle name="입력 25 10 3" xfId="20699" xr:uid="{00000000-0005-0000-0000-000028720000}"/>
    <cellStyle name="입력 25 11" xfId="20700" xr:uid="{00000000-0005-0000-0000-000029720000}"/>
    <cellStyle name="입력 25 11 2" xfId="20701" xr:uid="{00000000-0005-0000-0000-00002A720000}"/>
    <cellStyle name="입력 25 11 3" xfId="20702" xr:uid="{00000000-0005-0000-0000-00002B720000}"/>
    <cellStyle name="입력 25 12" xfId="20703" xr:uid="{00000000-0005-0000-0000-00002C720000}"/>
    <cellStyle name="입력 25 12 2" xfId="20704" xr:uid="{00000000-0005-0000-0000-00002D720000}"/>
    <cellStyle name="입력 25 12 3" xfId="20705" xr:uid="{00000000-0005-0000-0000-00002E720000}"/>
    <cellStyle name="입력 25 13" xfId="20706" xr:uid="{00000000-0005-0000-0000-00002F720000}"/>
    <cellStyle name="입력 25 13 2" xfId="20707" xr:uid="{00000000-0005-0000-0000-000030720000}"/>
    <cellStyle name="입력 25 13 3" xfId="20708" xr:uid="{00000000-0005-0000-0000-000031720000}"/>
    <cellStyle name="입력 25 14" xfId="20709" xr:uid="{00000000-0005-0000-0000-000032720000}"/>
    <cellStyle name="입력 25 14 2" xfId="20710" xr:uid="{00000000-0005-0000-0000-000033720000}"/>
    <cellStyle name="입력 25 14 3" xfId="20711" xr:uid="{00000000-0005-0000-0000-000034720000}"/>
    <cellStyle name="입력 25 15" xfId="20712" xr:uid="{00000000-0005-0000-0000-000035720000}"/>
    <cellStyle name="입력 25 15 2" xfId="20713" xr:uid="{00000000-0005-0000-0000-000036720000}"/>
    <cellStyle name="입력 25 15 3" xfId="20714" xr:uid="{00000000-0005-0000-0000-000037720000}"/>
    <cellStyle name="입력 25 16" xfId="20715" xr:uid="{00000000-0005-0000-0000-000038720000}"/>
    <cellStyle name="입력 25 16 2" xfId="20716" xr:uid="{00000000-0005-0000-0000-000039720000}"/>
    <cellStyle name="입력 25 16 3" xfId="20717" xr:uid="{00000000-0005-0000-0000-00003A720000}"/>
    <cellStyle name="입력 25 17" xfId="20718" xr:uid="{00000000-0005-0000-0000-00003B720000}"/>
    <cellStyle name="입력 25 17 2" xfId="20719" xr:uid="{00000000-0005-0000-0000-00003C720000}"/>
    <cellStyle name="입력 25 17 3" xfId="20720" xr:uid="{00000000-0005-0000-0000-00003D720000}"/>
    <cellStyle name="입력 25 2" xfId="20721" xr:uid="{00000000-0005-0000-0000-00003E720000}"/>
    <cellStyle name="입력 25 2 2" xfId="20722" xr:uid="{00000000-0005-0000-0000-00003F720000}"/>
    <cellStyle name="입력 25 2 3" xfId="20723" xr:uid="{00000000-0005-0000-0000-000040720000}"/>
    <cellStyle name="입력 25 3" xfId="20724" xr:uid="{00000000-0005-0000-0000-000041720000}"/>
    <cellStyle name="입력 25 3 2" xfId="20725" xr:uid="{00000000-0005-0000-0000-000042720000}"/>
    <cellStyle name="입력 25 3 3" xfId="20726" xr:uid="{00000000-0005-0000-0000-000043720000}"/>
    <cellStyle name="입력 25 4" xfId="20727" xr:uid="{00000000-0005-0000-0000-000044720000}"/>
    <cellStyle name="입력 25 4 2" xfId="20728" xr:uid="{00000000-0005-0000-0000-000045720000}"/>
    <cellStyle name="입력 25 4 3" xfId="20729" xr:uid="{00000000-0005-0000-0000-000046720000}"/>
    <cellStyle name="입력 25 5" xfId="20730" xr:uid="{00000000-0005-0000-0000-000047720000}"/>
    <cellStyle name="입력 25 5 2" xfId="20731" xr:uid="{00000000-0005-0000-0000-000048720000}"/>
    <cellStyle name="입력 25 5 3" xfId="20732" xr:uid="{00000000-0005-0000-0000-000049720000}"/>
    <cellStyle name="입력 25 6" xfId="20733" xr:uid="{00000000-0005-0000-0000-00004A720000}"/>
    <cellStyle name="입력 25 6 2" xfId="20734" xr:uid="{00000000-0005-0000-0000-00004B720000}"/>
    <cellStyle name="입력 25 6 3" xfId="20735" xr:uid="{00000000-0005-0000-0000-00004C720000}"/>
    <cellStyle name="입력 25 7" xfId="20736" xr:uid="{00000000-0005-0000-0000-00004D720000}"/>
    <cellStyle name="입력 25 7 2" xfId="20737" xr:uid="{00000000-0005-0000-0000-00004E720000}"/>
    <cellStyle name="입력 25 7 3" xfId="20738" xr:uid="{00000000-0005-0000-0000-00004F720000}"/>
    <cellStyle name="입력 25 8" xfId="20739" xr:uid="{00000000-0005-0000-0000-000050720000}"/>
    <cellStyle name="입력 25 8 2" xfId="20740" xr:uid="{00000000-0005-0000-0000-000051720000}"/>
    <cellStyle name="입력 25 8 3" xfId="20741" xr:uid="{00000000-0005-0000-0000-000052720000}"/>
    <cellStyle name="입력 25 9" xfId="20742" xr:uid="{00000000-0005-0000-0000-000053720000}"/>
    <cellStyle name="입력 25 9 2" xfId="20743" xr:uid="{00000000-0005-0000-0000-000054720000}"/>
    <cellStyle name="입력 25 9 3" xfId="20744" xr:uid="{00000000-0005-0000-0000-000055720000}"/>
    <cellStyle name="입력 26" xfId="20745" xr:uid="{00000000-0005-0000-0000-000056720000}"/>
    <cellStyle name="입력 26 10" xfId="20746" xr:uid="{00000000-0005-0000-0000-000057720000}"/>
    <cellStyle name="입력 26 10 2" xfId="20747" xr:uid="{00000000-0005-0000-0000-000058720000}"/>
    <cellStyle name="입력 26 10 3" xfId="20748" xr:uid="{00000000-0005-0000-0000-000059720000}"/>
    <cellStyle name="입력 26 11" xfId="20749" xr:uid="{00000000-0005-0000-0000-00005A720000}"/>
    <cellStyle name="입력 26 11 2" xfId="20750" xr:uid="{00000000-0005-0000-0000-00005B720000}"/>
    <cellStyle name="입력 26 11 3" xfId="20751" xr:uid="{00000000-0005-0000-0000-00005C720000}"/>
    <cellStyle name="입력 26 12" xfId="20752" xr:uid="{00000000-0005-0000-0000-00005D720000}"/>
    <cellStyle name="입력 26 12 2" xfId="20753" xr:uid="{00000000-0005-0000-0000-00005E720000}"/>
    <cellStyle name="입력 26 12 3" xfId="20754" xr:uid="{00000000-0005-0000-0000-00005F720000}"/>
    <cellStyle name="입력 26 13" xfId="20755" xr:uid="{00000000-0005-0000-0000-000060720000}"/>
    <cellStyle name="입력 26 13 2" xfId="20756" xr:uid="{00000000-0005-0000-0000-000061720000}"/>
    <cellStyle name="입력 26 13 3" xfId="20757" xr:uid="{00000000-0005-0000-0000-000062720000}"/>
    <cellStyle name="입력 26 14" xfId="20758" xr:uid="{00000000-0005-0000-0000-000063720000}"/>
    <cellStyle name="입력 26 14 2" xfId="20759" xr:uid="{00000000-0005-0000-0000-000064720000}"/>
    <cellStyle name="입력 26 14 3" xfId="20760" xr:uid="{00000000-0005-0000-0000-000065720000}"/>
    <cellStyle name="입력 26 15" xfId="20761" xr:uid="{00000000-0005-0000-0000-000066720000}"/>
    <cellStyle name="입력 26 15 2" xfId="20762" xr:uid="{00000000-0005-0000-0000-000067720000}"/>
    <cellStyle name="입력 26 15 3" xfId="20763" xr:uid="{00000000-0005-0000-0000-000068720000}"/>
    <cellStyle name="입력 26 16" xfId="20764" xr:uid="{00000000-0005-0000-0000-000069720000}"/>
    <cellStyle name="입력 26 16 2" xfId="20765" xr:uid="{00000000-0005-0000-0000-00006A720000}"/>
    <cellStyle name="입력 26 16 3" xfId="20766" xr:uid="{00000000-0005-0000-0000-00006B720000}"/>
    <cellStyle name="입력 26 17" xfId="20767" xr:uid="{00000000-0005-0000-0000-00006C720000}"/>
    <cellStyle name="입력 26 17 2" xfId="20768" xr:uid="{00000000-0005-0000-0000-00006D720000}"/>
    <cellStyle name="입력 26 17 3" xfId="20769" xr:uid="{00000000-0005-0000-0000-00006E720000}"/>
    <cellStyle name="입력 26 2" xfId="20770" xr:uid="{00000000-0005-0000-0000-00006F720000}"/>
    <cellStyle name="입력 26 2 2" xfId="20771" xr:uid="{00000000-0005-0000-0000-000070720000}"/>
    <cellStyle name="입력 26 2 3" xfId="20772" xr:uid="{00000000-0005-0000-0000-000071720000}"/>
    <cellStyle name="입력 26 3" xfId="20773" xr:uid="{00000000-0005-0000-0000-000072720000}"/>
    <cellStyle name="입력 26 3 2" xfId="20774" xr:uid="{00000000-0005-0000-0000-000073720000}"/>
    <cellStyle name="입력 26 3 3" xfId="20775" xr:uid="{00000000-0005-0000-0000-000074720000}"/>
    <cellStyle name="입력 26 4" xfId="20776" xr:uid="{00000000-0005-0000-0000-000075720000}"/>
    <cellStyle name="입력 26 4 2" xfId="20777" xr:uid="{00000000-0005-0000-0000-000076720000}"/>
    <cellStyle name="입력 26 4 3" xfId="20778" xr:uid="{00000000-0005-0000-0000-000077720000}"/>
    <cellStyle name="입력 26 5" xfId="20779" xr:uid="{00000000-0005-0000-0000-000078720000}"/>
    <cellStyle name="입력 26 5 2" xfId="20780" xr:uid="{00000000-0005-0000-0000-000079720000}"/>
    <cellStyle name="입력 26 5 3" xfId="20781" xr:uid="{00000000-0005-0000-0000-00007A720000}"/>
    <cellStyle name="입력 26 6" xfId="20782" xr:uid="{00000000-0005-0000-0000-00007B720000}"/>
    <cellStyle name="입력 26 6 2" xfId="20783" xr:uid="{00000000-0005-0000-0000-00007C720000}"/>
    <cellStyle name="입력 26 6 3" xfId="20784" xr:uid="{00000000-0005-0000-0000-00007D720000}"/>
    <cellStyle name="입력 26 7" xfId="20785" xr:uid="{00000000-0005-0000-0000-00007E720000}"/>
    <cellStyle name="입력 26 7 2" xfId="20786" xr:uid="{00000000-0005-0000-0000-00007F720000}"/>
    <cellStyle name="입력 26 7 3" xfId="20787" xr:uid="{00000000-0005-0000-0000-000080720000}"/>
    <cellStyle name="입력 26 8" xfId="20788" xr:uid="{00000000-0005-0000-0000-000081720000}"/>
    <cellStyle name="입력 26 8 2" xfId="20789" xr:uid="{00000000-0005-0000-0000-000082720000}"/>
    <cellStyle name="입력 26 8 3" xfId="20790" xr:uid="{00000000-0005-0000-0000-000083720000}"/>
    <cellStyle name="입력 26 9" xfId="20791" xr:uid="{00000000-0005-0000-0000-000084720000}"/>
    <cellStyle name="입력 26 9 2" xfId="20792" xr:uid="{00000000-0005-0000-0000-000085720000}"/>
    <cellStyle name="입력 26 9 3" xfId="20793" xr:uid="{00000000-0005-0000-0000-000086720000}"/>
    <cellStyle name="입력 27" xfId="20794" xr:uid="{00000000-0005-0000-0000-000087720000}"/>
    <cellStyle name="입력 27 10" xfId="20795" xr:uid="{00000000-0005-0000-0000-000088720000}"/>
    <cellStyle name="입력 27 10 2" xfId="20796" xr:uid="{00000000-0005-0000-0000-000089720000}"/>
    <cellStyle name="입력 27 10 3" xfId="20797" xr:uid="{00000000-0005-0000-0000-00008A720000}"/>
    <cellStyle name="입력 27 11" xfId="20798" xr:uid="{00000000-0005-0000-0000-00008B720000}"/>
    <cellStyle name="입력 27 11 2" xfId="20799" xr:uid="{00000000-0005-0000-0000-00008C720000}"/>
    <cellStyle name="입력 27 11 3" xfId="20800" xr:uid="{00000000-0005-0000-0000-00008D720000}"/>
    <cellStyle name="입력 27 12" xfId="20801" xr:uid="{00000000-0005-0000-0000-00008E720000}"/>
    <cellStyle name="입력 27 12 2" xfId="20802" xr:uid="{00000000-0005-0000-0000-00008F720000}"/>
    <cellStyle name="입력 27 12 3" xfId="20803" xr:uid="{00000000-0005-0000-0000-000090720000}"/>
    <cellStyle name="입력 27 13" xfId="20804" xr:uid="{00000000-0005-0000-0000-000091720000}"/>
    <cellStyle name="입력 27 13 2" xfId="20805" xr:uid="{00000000-0005-0000-0000-000092720000}"/>
    <cellStyle name="입력 27 13 3" xfId="20806" xr:uid="{00000000-0005-0000-0000-000093720000}"/>
    <cellStyle name="입력 27 14" xfId="20807" xr:uid="{00000000-0005-0000-0000-000094720000}"/>
    <cellStyle name="입력 27 14 2" xfId="20808" xr:uid="{00000000-0005-0000-0000-000095720000}"/>
    <cellStyle name="입력 27 14 3" xfId="20809" xr:uid="{00000000-0005-0000-0000-000096720000}"/>
    <cellStyle name="입력 27 15" xfId="20810" xr:uid="{00000000-0005-0000-0000-000097720000}"/>
    <cellStyle name="입력 27 15 2" xfId="20811" xr:uid="{00000000-0005-0000-0000-000098720000}"/>
    <cellStyle name="입력 27 15 3" xfId="20812" xr:uid="{00000000-0005-0000-0000-000099720000}"/>
    <cellStyle name="입력 27 16" xfId="20813" xr:uid="{00000000-0005-0000-0000-00009A720000}"/>
    <cellStyle name="입력 27 16 2" xfId="20814" xr:uid="{00000000-0005-0000-0000-00009B720000}"/>
    <cellStyle name="입력 27 16 3" xfId="20815" xr:uid="{00000000-0005-0000-0000-00009C720000}"/>
    <cellStyle name="입력 27 17" xfId="20816" xr:uid="{00000000-0005-0000-0000-00009D720000}"/>
    <cellStyle name="입력 27 17 2" xfId="20817" xr:uid="{00000000-0005-0000-0000-00009E720000}"/>
    <cellStyle name="입력 27 17 3" xfId="20818" xr:uid="{00000000-0005-0000-0000-00009F720000}"/>
    <cellStyle name="입력 27 2" xfId="20819" xr:uid="{00000000-0005-0000-0000-0000A0720000}"/>
    <cellStyle name="입력 27 2 2" xfId="20820" xr:uid="{00000000-0005-0000-0000-0000A1720000}"/>
    <cellStyle name="입력 27 2 3" xfId="20821" xr:uid="{00000000-0005-0000-0000-0000A2720000}"/>
    <cellStyle name="입력 27 3" xfId="20822" xr:uid="{00000000-0005-0000-0000-0000A3720000}"/>
    <cellStyle name="입력 27 3 2" xfId="20823" xr:uid="{00000000-0005-0000-0000-0000A4720000}"/>
    <cellStyle name="입력 27 3 3" xfId="20824" xr:uid="{00000000-0005-0000-0000-0000A5720000}"/>
    <cellStyle name="입력 27 4" xfId="20825" xr:uid="{00000000-0005-0000-0000-0000A6720000}"/>
    <cellStyle name="입력 27 4 2" xfId="20826" xr:uid="{00000000-0005-0000-0000-0000A7720000}"/>
    <cellStyle name="입력 27 4 3" xfId="20827" xr:uid="{00000000-0005-0000-0000-0000A8720000}"/>
    <cellStyle name="입력 27 5" xfId="20828" xr:uid="{00000000-0005-0000-0000-0000A9720000}"/>
    <cellStyle name="입력 27 5 2" xfId="20829" xr:uid="{00000000-0005-0000-0000-0000AA720000}"/>
    <cellStyle name="입력 27 5 3" xfId="20830" xr:uid="{00000000-0005-0000-0000-0000AB720000}"/>
    <cellStyle name="입력 27 6" xfId="20831" xr:uid="{00000000-0005-0000-0000-0000AC720000}"/>
    <cellStyle name="입력 27 6 2" xfId="20832" xr:uid="{00000000-0005-0000-0000-0000AD720000}"/>
    <cellStyle name="입력 27 6 3" xfId="20833" xr:uid="{00000000-0005-0000-0000-0000AE720000}"/>
    <cellStyle name="입력 27 7" xfId="20834" xr:uid="{00000000-0005-0000-0000-0000AF720000}"/>
    <cellStyle name="입력 27 7 2" xfId="20835" xr:uid="{00000000-0005-0000-0000-0000B0720000}"/>
    <cellStyle name="입력 27 7 3" xfId="20836" xr:uid="{00000000-0005-0000-0000-0000B1720000}"/>
    <cellStyle name="입력 27 8" xfId="20837" xr:uid="{00000000-0005-0000-0000-0000B2720000}"/>
    <cellStyle name="입력 27 8 2" xfId="20838" xr:uid="{00000000-0005-0000-0000-0000B3720000}"/>
    <cellStyle name="입력 27 8 3" xfId="20839" xr:uid="{00000000-0005-0000-0000-0000B4720000}"/>
    <cellStyle name="입력 27 9" xfId="20840" xr:uid="{00000000-0005-0000-0000-0000B5720000}"/>
    <cellStyle name="입력 27 9 2" xfId="20841" xr:uid="{00000000-0005-0000-0000-0000B6720000}"/>
    <cellStyle name="입력 27 9 3" xfId="20842" xr:uid="{00000000-0005-0000-0000-0000B7720000}"/>
    <cellStyle name="입력 28" xfId="20843" xr:uid="{00000000-0005-0000-0000-0000B8720000}"/>
    <cellStyle name="입력 28 10" xfId="20844" xr:uid="{00000000-0005-0000-0000-0000B9720000}"/>
    <cellStyle name="입력 28 10 2" xfId="20845" xr:uid="{00000000-0005-0000-0000-0000BA720000}"/>
    <cellStyle name="입력 28 10 3" xfId="20846" xr:uid="{00000000-0005-0000-0000-0000BB720000}"/>
    <cellStyle name="입력 28 11" xfId="20847" xr:uid="{00000000-0005-0000-0000-0000BC720000}"/>
    <cellStyle name="입력 28 11 2" xfId="20848" xr:uid="{00000000-0005-0000-0000-0000BD720000}"/>
    <cellStyle name="입력 28 11 3" xfId="20849" xr:uid="{00000000-0005-0000-0000-0000BE720000}"/>
    <cellStyle name="입력 28 12" xfId="20850" xr:uid="{00000000-0005-0000-0000-0000BF720000}"/>
    <cellStyle name="입력 28 12 2" xfId="20851" xr:uid="{00000000-0005-0000-0000-0000C0720000}"/>
    <cellStyle name="입력 28 12 3" xfId="20852" xr:uid="{00000000-0005-0000-0000-0000C1720000}"/>
    <cellStyle name="입력 28 13" xfId="20853" xr:uid="{00000000-0005-0000-0000-0000C2720000}"/>
    <cellStyle name="입력 28 13 2" xfId="20854" xr:uid="{00000000-0005-0000-0000-0000C3720000}"/>
    <cellStyle name="입력 28 13 3" xfId="20855" xr:uid="{00000000-0005-0000-0000-0000C4720000}"/>
    <cellStyle name="입력 28 14" xfId="20856" xr:uid="{00000000-0005-0000-0000-0000C5720000}"/>
    <cellStyle name="입력 28 14 2" xfId="20857" xr:uid="{00000000-0005-0000-0000-0000C6720000}"/>
    <cellStyle name="입력 28 14 3" xfId="20858" xr:uid="{00000000-0005-0000-0000-0000C7720000}"/>
    <cellStyle name="입력 28 15" xfId="20859" xr:uid="{00000000-0005-0000-0000-0000C8720000}"/>
    <cellStyle name="입력 28 15 2" xfId="20860" xr:uid="{00000000-0005-0000-0000-0000C9720000}"/>
    <cellStyle name="입력 28 15 3" xfId="20861" xr:uid="{00000000-0005-0000-0000-0000CA720000}"/>
    <cellStyle name="입력 28 16" xfId="20862" xr:uid="{00000000-0005-0000-0000-0000CB720000}"/>
    <cellStyle name="입력 28 16 2" xfId="20863" xr:uid="{00000000-0005-0000-0000-0000CC720000}"/>
    <cellStyle name="입력 28 16 3" xfId="20864" xr:uid="{00000000-0005-0000-0000-0000CD720000}"/>
    <cellStyle name="입력 28 17" xfId="20865" xr:uid="{00000000-0005-0000-0000-0000CE720000}"/>
    <cellStyle name="입력 28 17 2" xfId="20866" xr:uid="{00000000-0005-0000-0000-0000CF720000}"/>
    <cellStyle name="입력 28 17 3" xfId="20867" xr:uid="{00000000-0005-0000-0000-0000D0720000}"/>
    <cellStyle name="입력 28 2" xfId="20868" xr:uid="{00000000-0005-0000-0000-0000D1720000}"/>
    <cellStyle name="입력 28 2 2" xfId="20869" xr:uid="{00000000-0005-0000-0000-0000D2720000}"/>
    <cellStyle name="입력 28 2 3" xfId="20870" xr:uid="{00000000-0005-0000-0000-0000D3720000}"/>
    <cellStyle name="입력 28 3" xfId="20871" xr:uid="{00000000-0005-0000-0000-0000D4720000}"/>
    <cellStyle name="입력 28 3 2" xfId="20872" xr:uid="{00000000-0005-0000-0000-0000D5720000}"/>
    <cellStyle name="입력 28 3 3" xfId="20873" xr:uid="{00000000-0005-0000-0000-0000D6720000}"/>
    <cellStyle name="입력 28 4" xfId="20874" xr:uid="{00000000-0005-0000-0000-0000D7720000}"/>
    <cellStyle name="입력 28 4 2" xfId="20875" xr:uid="{00000000-0005-0000-0000-0000D8720000}"/>
    <cellStyle name="입력 28 4 3" xfId="20876" xr:uid="{00000000-0005-0000-0000-0000D9720000}"/>
    <cellStyle name="입력 28 5" xfId="20877" xr:uid="{00000000-0005-0000-0000-0000DA720000}"/>
    <cellStyle name="입력 28 5 2" xfId="20878" xr:uid="{00000000-0005-0000-0000-0000DB720000}"/>
    <cellStyle name="입력 28 5 3" xfId="20879" xr:uid="{00000000-0005-0000-0000-0000DC720000}"/>
    <cellStyle name="입력 28 6" xfId="20880" xr:uid="{00000000-0005-0000-0000-0000DD720000}"/>
    <cellStyle name="입력 28 6 2" xfId="20881" xr:uid="{00000000-0005-0000-0000-0000DE720000}"/>
    <cellStyle name="입력 28 6 3" xfId="20882" xr:uid="{00000000-0005-0000-0000-0000DF720000}"/>
    <cellStyle name="입력 28 7" xfId="20883" xr:uid="{00000000-0005-0000-0000-0000E0720000}"/>
    <cellStyle name="입력 28 7 2" xfId="20884" xr:uid="{00000000-0005-0000-0000-0000E1720000}"/>
    <cellStyle name="입력 28 7 3" xfId="20885" xr:uid="{00000000-0005-0000-0000-0000E2720000}"/>
    <cellStyle name="입력 28 8" xfId="20886" xr:uid="{00000000-0005-0000-0000-0000E3720000}"/>
    <cellStyle name="입력 28 8 2" xfId="20887" xr:uid="{00000000-0005-0000-0000-0000E4720000}"/>
    <cellStyle name="입력 28 8 3" xfId="20888" xr:uid="{00000000-0005-0000-0000-0000E5720000}"/>
    <cellStyle name="입력 28 9" xfId="20889" xr:uid="{00000000-0005-0000-0000-0000E6720000}"/>
    <cellStyle name="입력 28 9 2" xfId="20890" xr:uid="{00000000-0005-0000-0000-0000E7720000}"/>
    <cellStyle name="입력 28 9 3" xfId="20891" xr:uid="{00000000-0005-0000-0000-0000E8720000}"/>
    <cellStyle name="입력 29" xfId="20892" xr:uid="{00000000-0005-0000-0000-0000E9720000}"/>
    <cellStyle name="입력 29 10" xfId="20893" xr:uid="{00000000-0005-0000-0000-0000EA720000}"/>
    <cellStyle name="입력 29 10 2" xfId="20894" xr:uid="{00000000-0005-0000-0000-0000EB720000}"/>
    <cellStyle name="입력 29 10 3" xfId="20895" xr:uid="{00000000-0005-0000-0000-0000EC720000}"/>
    <cellStyle name="입력 29 11" xfId="20896" xr:uid="{00000000-0005-0000-0000-0000ED720000}"/>
    <cellStyle name="입력 29 11 2" xfId="20897" xr:uid="{00000000-0005-0000-0000-0000EE720000}"/>
    <cellStyle name="입력 29 11 3" xfId="20898" xr:uid="{00000000-0005-0000-0000-0000EF720000}"/>
    <cellStyle name="입력 29 12" xfId="20899" xr:uid="{00000000-0005-0000-0000-0000F0720000}"/>
    <cellStyle name="입력 29 12 2" xfId="20900" xr:uid="{00000000-0005-0000-0000-0000F1720000}"/>
    <cellStyle name="입력 29 12 3" xfId="20901" xr:uid="{00000000-0005-0000-0000-0000F2720000}"/>
    <cellStyle name="입력 29 13" xfId="20902" xr:uid="{00000000-0005-0000-0000-0000F3720000}"/>
    <cellStyle name="입력 29 13 2" xfId="20903" xr:uid="{00000000-0005-0000-0000-0000F4720000}"/>
    <cellStyle name="입력 29 13 3" xfId="20904" xr:uid="{00000000-0005-0000-0000-0000F5720000}"/>
    <cellStyle name="입력 29 14" xfId="20905" xr:uid="{00000000-0005-0000-0000-0000F6720000}"/>
    <cellStyle name="입력 29 14 2" xfId="20906" xr:uid="{00000000-0005-0000-0000-0000F7720000}"/>
    <cellStyle name="입력 29 14 3" xfId="20907" xr:uid="{00000000-0005-0000-0000-0000F8720000}"/>
    <cellStyle name="입력 29 15" xfId="20908" xr:uid="{00000000-0005-0000-0000-0000F9720000}"/>
    <cellStyle name="입력 29 15 2" xfId="20909" xr:uid="{00000000-0005-0000-0000-0000FA720000}"/>
    <cellStyle name="입력 29 15 3" xfId="20910" xr:uid="{00000000-0005-0000-0000-0000FB720000}"/>
    <cellStyle name="입력 29 16" xfId="20911" xr:uid="{00000000-0005-0000-0000-0000FC720000}"/>
    <cellStyle name="입력 29 16 2" xfId="20912" xr:uid="{00000000-0005-0000-0000-0000FD720000}"/>
    <cellStyle name="입력 29 16 3" xfId="20913" xr:uid="{00000000-0005-0000-0000-0000FE720000}"/>
    <cellStyle name="입력 29 17" xfId="20914" xr:uid="{00000000-0005-0000-0000-0000FF720000}"/>
    <cellStyle name="입력 29 17 2" xfId="20915" xr:uid="{00000000-0005-0000-0000-000000730000}"/>
    <cellStyle name="입력 29 17 3" xfId="20916" xr:uid="{00000000-0005-0000-0000-000001730000}"/>
    <cellStyle name="입력 29 2" xfId="20917" xr:uid="{00000000-0005-0000-0000-000002730000}"/>
    <cellStyle name="입력 29 2 2" xfId="20918" xr:uid="{00000000-0005-0000-0000-000003730000}"/>
    <cellStyle name="입력 29 2 3" xfId="20919" xr:uid="{00000000-0005-0000-0000-000004730000}"/>
    <cellStyle name="입력 29 3" xfId="20920" xr:uid="{00000000-0005-0000-0000-000005730000}"/>
    <cellStyle name="입력 29 3 2" xfId="20921" xr:uid="{00000000-0005-0000-0000-000006730000}"/>
    <cellStyle name="입력 29 3 3" xfId="20922" xr:uid="{00000000-0005-0000-0000-000007730000}"/>
    <cellStyle name="입력 29 4" xfId="20923" xr:uid="{00000000-0005-0000-0000-000008730000}"/>
    <cellStyle name="입력 29 4 2" xfId="20924" xr:uid="{00000000-0005-0000-0000-000009730000}"/>
    <cellStyle name="입력 29 4 3" xfId="20925" xr:uid="{00000000-0005-0000-0000-00000A730000}"/>
    <cellStyle name="입력 29 5" xfId="20926" xr:uid="{00000000-0005-0000-0000-00000B730000}"/>
    <cellStyle name="입력 29 5 2" xfId="20927" xr:uid="{00000000-0005-0000-0000-00000C730000}"/>
    <cellStyle name="입력 29 5 3" xfId="20928" xr:uid="{00000000-0005-0000-0000-00000D730000}"/>
    <cellStyle name="입력 29 6" xfId="20929" xr:uid="{00000000-0005-0000-0000-00000E730000}"/>
    <cellStyle name="입력 29 6 2" xfId="20930" xr:uid="{00000000-0005-0000-0000-00000F730000}"/>
    <cellStyle name="입력 29 6 3" xfId="20931" xr:uid="{00000000-0005-0000-0000-000010730000}"/>
    <cellStyle name="입력 29 7" xfId="20932" xr:uid="{00000000-0005-0000-0000-000011730000}"/>
    <cellStyle name="입력 29 7 2" xfId="20933" xr:uid="{00000000-0005-0000-0000-000012730000}"/>
    <cellStyle name="입력 29 7 3" xfId="20934" xr:uid="{00000000-0005-0000-0000-000013730000}"/>
    <cellStyle name="입력 29 8" xfId="20935" xr:uid="{00000000-0005-0000-0000-000014730000}"/>
    <cellStyle name="입력 29 8 2" xfId="20936" xr:uid="{00000000-0005-0000-0000-000015730000}"/>
    <cellStyle name="입력 29 8 3" xfId="20937" xr:uid="{00000000-0005-0000-0000-000016730000}"/>
    <cellStyle name="입력 29 9" xfId="20938" xr:uid="{00000000-0005-0000-0000-000017730000}"/>
    <cellStyle name="입력 29 9 2" xfId="20939" xr:uid="{00000000-0005-0000-0000-000018730000}"/>
    <cellStyle name="입력 29 9 3" xfId="20940" xr:uid="{00000000-0005-0000-0000-000019730000}"/>
    <cellStyle name="입력 3" xfId="7338" xr:uid="{00000000-0005-0000-0000-00001A730000}"/>
    <cellStyle name="입력 3 10" xfId="20941" xr:uid="{00000000-0005-0000-0000-00001B730000}"/>
    <cellStyle name="입력 3 10 2" xfId="20942" xr:uid="{00000000-0005-0000-0000-00001C730000}"/>
    <cellStyle name="입력 3 10 3" xfId="20943" xr:uid="{00000000-0005-0000-0000-00001D730000}"/>
    <cellStyle name="입력 3 11" xfId="20944" xr:uid="{00000000-0005-0000-0000-00001E730000}"/>
    <cellStyle name="입력 3 11 2" xfId="20945" xr:uid="{00000000-0005-0000-0000-00001F730000}"/>
    <cellStyle name="입력 3 11 3" xfId="20946" xr:uid="{00000000-0005-0000-0000-000020730000}"/>
    <cellStyle name="입력 3 12" xfId="20947" xr:uid="{00000000-0005-0000-0000-000021730000}"/>
    <cellStyle name="입력 3 12 2" xfId="20948" xr:uid="{00000000-0005-0000-0000-000022730000}"/>
    <cellStyle name="입력 3 12 3" xfId="20949" xr:uid="{00000000-0005-0000-0000-000023730000}"/>
    <cellStyle name="입력 3 13" xfId="20950" xr:uid="{00000000-0005-0000-0000-000024730000}"/>
    <cellStyle name="입력 3 13 2" xfId="20951" xr:uid="{00000000-0005-0000-0000-000025730000}"/>
    <cellStyle name="입력 3 13 3" xfId="20952" xr:uid="{00000000-0005-0000-0000-000026730000}"/>
    <cellStyle name="입력 3 14" xfId="20953" xr:uid="{00000000-0005-0000-0000-000027730000}"/>
    <cellStyle name="입력 3 14 2" xfId="20954" xr:uid="{00000000-0005-0000-0000-000028730000}"/>
    <cellStyle name="입력 3 14 3" xfId="20955" xr:uid="{00000000-0005-0000-0000-000029730000}"/>
    <cellStyle name="입력 3 15" xfId="20956" xr:uid="{00000000-0005-0000-0000-00002A730000}"/>
    <cellStyle name="입력 3 15 2" xfId="20957" xr:uid="{00000000-0005-0000-0000-00002B730000}"/>
    <cellStyle name="입력 3 15 3" xfId="20958" xr:uid="{00000000-0005-0000-0000-00002C730000}"/>
    <cellStyle name="입력 3 16" xfId="20959" xr:uid="{00000000-0005-0000-0000-00002D730000}"/>
    <cellStyle name="입력 3 16 2" xfId="20960" xr:uid="{00000000-0005-0000-0000-00002E730000}"/>
    <cellStyle name="입력 3 16 3" xfId="20961" xr:uid="{00000000-0005-0000-0000-00002F730000}"/>
    <cellStyle name="입력 3 17" xfId="20962" xr:uid="{00000000-0005-0000-0000-000030730000}"/>
    <cellStyle name="입력 3 17 2" xfId="20963" xr:uid="{00000000-0005-0000-0000-000031730000}"/>
    <cellStyle name="입력 3 17 3" xfId="20964" xr:uid="{00000000-0005-0000-0000-000032730000}"/>
    <cellStyle name="입력 3 18" xfId="20965" xr:uid="{00000000-0005-0000-0000-000033730000}"/>
    <cellStyle name="입력 3 2" xfId="7339" xr:uid="{00000000-0005-0000-0000-000034730000}"/>
    <cellStyle name="입력 3 2 2" xfId="20966" xr:uid="{00000000-0005-0000-0000-000035730000}"/>
    <cellStyle name="입력 3 2 3" xfId="20967" xr:uid="{00000000-0005-0000-0000-000036730000}"/>
    <cellStyle name="입력 3 3" xfId="20968" xr:uid="{00000000-0005-0000-0000-000037730000}"/>
    <cellStyle name="입력 3 3 2" xfId="20969" xr:uid="{00000000-0005-0000-0000-000038730000}"/>
    <cellStyle name="입력 3 3 3" xfId="20970" xr:uid="{00000000-0005-0000-0000-000039730000}"/>
    <cellStyle name="입력 3 4" xfId="20971" xr:uid="{00000000-0005-0000-0000-00003A730000}"/>
    <cellStyle name="입력 3 4 2" xfId="20972" xr:uid="{00000000-0005-0000-0000-00003B730000}"/>
    <cellStyle name="입력 3 4 3" xfId="20973" xr:uid="{00000000-0005-0000-0000-00003C730000}"/>
    <cellStyle name="입력 3 5" xfId="20974" xr:uid="{00000000-0005-0000-0000-00003D730000}"/>
    <cellStyle name="입력 3 5 2" xfId="20975" xr:uid="{00000000-0005-0000-0000-00003E730000}"/>
    <cellStyle name="입력 3 5 3" xfId="20976" xr:uid="{00000000-0005-0000-0000-00003F730000}"/>
    <cellStyle name="입력 3 6" xfId="20977" xr:uid="{00000000-0005-0000-0000-000040730000}"/>
    <cellStyle name="입력 3 6 2" xfId="20978" xr:uid="{00000000-0005-0000-0000-000041730000}"/>
    <cellStyle name="입력 3 6 3" xfId="20979" xr:uid="{00000000-0005-0000-0000-000042730000}"/>
    <cellStyle name="입력 3 7" xfId="20980" xr:uid="{00000000-0005-0000-0000-000043730000}"/>
    <cellStyle name="입력 3 7 2" xfId="20981" xr:uid="{00000000-0005-0000-0000-000044730000}"/>
    <cellStyle name="입력 3 7 3" xfId="20982" xr:uid="{00000000-0005-0000-0000-000045730000}"/>
    <cellStyle name="입력 3 8" xfId="20983" xr:uid="{00000000-0005-0000-0000-000046730000}"/>
    <cellStyle name="입력 3 8 2" xfId="20984" xr:uid="{00000000-0005-0000-0000-000047730000}"/>
    <cellStyle name="입력 3 8 3" xfId="20985" xr:uid="{00000000-0005-0000-0000-000048730000}"/>
    <cellStyle name="입력 3 9" xfId="20986" xr:uid="{00000000-0005-0000-0000-000049730000}"/>
    <cellStyle name="입력 3 9 2" xfId="20987" xr:uid="{00000000-0005-0000-0000-00004A730000}"/>
    <cellStyle name="입력 3 9 3" xfId="20988" xr:uid="{00000000-0005-0000-0000-00004B730000}"/>
    <cellStyle name="입력 30" xfId="20989" xr:uid="{00000000-0005-0000-0000-00004C730000}"/>
    <cellStyle name="입력 30 10" xfId="20990" xr:uid="{00000000-0005-0000-0000-00004D730000}"/>
    <cellStyle name="입력 30 10 2" xfId="20991" xr:uid="{00000000-0005-0000-0000-00004E730000}"/>
    <cellStyle name="입력 30 10 3" xfId="20992" xr:uid="{00000000-0005-0000-0000-00004F730000}"/>
    <cellStyle name="입력 30 11" xfId="20993" xr:uid="{00000000-0005-0000-0000-000050730000}"/>
    <cellStyle name="입력 30 11 2" xfId="20994" xr:uid="{00000000-0005-0000-0000-000051730000}"/>
    <cellStyle name="입력 30 11 3" xfId="20995" xr:uid="{00000000-0005-0000-0000-000052730000}"/>
    <cellStyle name="입력 30 12" xfId="20996" xr:uid="{00000000-0005-0000-0000-000053730000}"/>
    <cellStyle name="입력 30 12 2" xfId="20997" xr:uid="{00000000-0005-0000-0000-000054730000}"/>
    <cellStyle name="입력 30 12 3" xfId="20998" xr:uid="{00000000-0005-0000-0000-000055730000}"/>
    <cellStyle name="입력 30 13" xfId="20999" xr:uid="{00000000-0005-0000-0000-000056730000}"/>
    <cellStyle name="입력 30 13 2" xfId="21000" xr:uid="{00000000-0005-0000-0000-000057730000}"/>
    <cellStyle name="입력 30 13 3" xfId="21001" xr:uid="{00000000-0005-0000-0000-000058730000}"/>
    <cellStyle name="입력 30 14" xfId="21002" xr:uid="{00000000-0005-0000-0000-000059730000}"/>
    <cellStyle name="입력 30 14 2" xfId="21003" xr:uid="{00000000-0005-0000-0000-00005A730000}"/>
    <cellStyle name="입력 30 14 3" xfId="21004" xr:uid="{00000000-0005-0000-0000-00005B730000}"/>
    <cellStyle name="입력 30 15" xfId="21005" xr:uid="{00000000-0005-0000-0000-00005C730000}"/>
    <cellStyle name="입력 30 15 2" xfId="21006" xr:uid="{00000000-0005-0000-0000-00005D730000}"/>
    <cellStyle name="입력 30 15 3" xfId="21007" xr:uid="{00000000-0005-0000-0000-00005E730000}"/>
    <cellStyle name="입력 30 16" xfId="21008" xr:uid="{00000000-0005-0000-0000-00005F730000}"/>
    <cellStyle name="입력 30 16 2" xfId="21009" xr:uid="{00000000-0005-0000-0000-000060730000}"/>
    <cellStyle name="입력 30 16 3" xfId="21010" xr:uid="{00000000-0005-0000-0000-000061730000}"/>
    <cellStyle name="입력 30 17" xfId="21011" xr:uid="{00000000-0005-0000-0000-000062730000}"/>
    <cellStyle name="입력 30 17 2" xfId="21012" xr:uid="{00000000-0005-0000-0000-000063730000}"/>
    <cellStyle name="입력 30 17 3" xfId="21013" xr:uid="{00000000-0005-0000-0000-000064730000}"/>
    <cellStyle name="입력 30 2" xfId="21014" xr:uid="{00000000-0005-0000-0000-000065730000}"/>
    <cellStyle name="입력 30 2 2" xfId="21015" xr:uid="{00000000-0005-0000-0000-000066730000}"/>
    <cellStyle name="입력 30 2 3" xfId="21016" xr:uid="{00000000-0005-0000-0000-000067730000}"/>
    <cellStyle name="입력 30 3" xfId="21017" xr:uid="{00000000-0005-0000-0000-000068730000}"/>
    <cellStyle name="입력 30 3 2" xfId="21018" xr:uid="{00000000-0005-0000-0000-000069730000}"/>
    <cellStyle name="입력 30 3 3" xfId="21019" xr:uid="{00000000-0005-0000-0000-00006A730000}"/>
    <cellStyle name="입력 30 4" xfId="21020" xr:uid="{00000000-0005-0000-0000-00006B730000}"/>
    <cellStyle name="입력 30 4 2" xfId="21021" xr:uid="{00000000-0005-0000-0000-00006C730000}"/>
    <cellStyle name="입력 30 4 3" xfId="21022" xr:uid="{00000000-0005-0000-0000-00006D730000}"/>
    <cellStyle name="입력 30 5" xfId="21023" xr:uid="{00000000-0005-0000-0000-00006E730000}"/>
    <cellStyle name="입력 30 5 2" xfId="21024" xr:uid="{00000000-0005-0000-0000-00006F730000}"/>
    <cellStyle name="입력 30 5 3" xfId="21025" xr:uid="{00000000-0005-0000-0000-000070730000}"/>
    <cellStyle name="입력 30 6" xfId="21026" xr:uid="{00000000-0005-0000-0000-000071730000}"/>
    <cellStyle name="입력 30 6 2" xfId="21027" xr:uid="{00000000-0005-0000-0000-000072730000}"/>
    <cellStyle name="입력 30 6 3" xfId="21028" xr:uid="{00000000-0005-0000-0000-000073730000}"/>
    <cellStyle name="입력 30 7" xfId="21029" xr:uid="{00000000-0005-0000-0000-000074730000}"/>
    <cellStyle name="입력 30 7 2" xfId="21030" xr:uid="{00000000-0005-0000-0000-000075730000}"/>
    <cellStyle name="입력 30 7 3" xfId="21031" xr:uid="{00000000-0005-0000-0000-000076730000}"/>
    <cellStyle name="입력 30 8" xfId="21032" xr:uid="{00000000-0005-0000-0000-000077730000}"/>
    <cellStyle name="입력 30 8 2" xfId="21033" xr:uid="{00000000-0005-0000-0000-000078730000}"/>
    <cellStyle name="입력 30 8 3" xfId="21034" xr:uid="{00000000-0005-0000-0000-000079730000}"/>
    <cellStyle name="입력 30 9" xfId="21035" xr:uid="{00000000-0005-0000-0000-00007A730000}"/>
    <cellStyle name="입력 30 9 2" xfId="21036" xr:uid="{00000000-0005-0000-0000-00007B730000}"/>
    <cellStyle name="입력 30 9 3" xfId="21037" xr:uid="{00000000-0005-0000-0000-00007C730000}"/>
    <cellStyle name="입력 31" xfId="21038" xr:uid="{00000000-0005-0000-0000-00007D730000}"/>
    <cellStyle name="입력 31 10" xfId="21039" xr:uid="{00000000-0005-0000-0000-00007E730000}"/>
    <cellStyle name="입력 31 10 2" xfId="21040" xr:uid="{00000000-0005-0000-0000-00007F730000}"/>
    <cellStyle name="입력 31 10 3" xfId="21041" xr:uid="{00000000-0005-0000-0000-000080730000}"/>
    <cellStyle name="입력 31 11" xfId="21042" xr:uid="{00000000-0005-0000-0000-000081730000}"/>
    <cellStyle name="입력 31 11 2" xfId="21043" xr:uid="{00000000-0005-0000-0000-000082730000}"/>
    <cellStyle name="입력 31 11 3" xfId="21044" xr:uid="{00000000-0005-0000-0000-000083730000}"/>
    <cellStyle name="입력 31 12" xfId="21045" xr:uid="{00000000-0005-0000-0000-000084730000}"/>
    <cellStyle name="입력 31 12 2" xfId="21046" xr:uid="{00000000-0005-0000-0000-000085730000}"/>
    <cellStyle name="입력 31 12 3" xfId="21047" xr:uid="{00000000-0005-0000-0000-000086730000}"/>
    <cellStyle name="입력 31 13" xfId="21048" xr:uid="{00000000-0005-0000-0000-000087730000}"/>
    <cellStyle name="입력 31 13 2" xfId="21049" xr:uid="{00000000-0005-0000-0000-000088730000}"/>
    <cellStyle name="입력 31 13 3" xfId="21050" xr:uid="{00000000-0005-0000-0000-000089730000}"/>
    <cellStyle name="입력 31 14" xfId="21051" xr:uid="{00000000-0005-0000-0000-00008A730000}"/>
    <cellStyle name="입력 31 14 2" xfId="21052" xr:uid="{00000000-0005-0000-0000-00008B730000}"/>
    <cellStyle name="입력 31 14 3" xfId="21053" xr:uid="{00000000-0005-0000-0000-00008C730000}"/>
    <cellStyle name="입력 31 15" xfId="21054" xr:uid="{00000000-0005-0000-0000-00008D730000}"/>
    <cellStyle name="입력 31 15 2" xfId="21055" xr:uid="{00000000-0005-0000-0000-00008E730000}"/>
    <cellStyle name="입력 31 15 3" xfId="21056" xr:uid="{00000000-0005-0000-0000-00008F730000}"/>
    <cellStyle name="입력 31 16" xfId="21057" xr:uid="{00000000-0005-0000-0000-000090730000}"/>
    <cellStyle name="입력 31 16 2" xfId="21058" xr:uid="{00000000-0005-0000-0000-000091730000}"/>
    <cellStyle name="입력 31 16 3" xfId="21059" xr:uid="{00000000-0005-0000-0000-000092730000}"/>
    <cellStyle name="입력 31 17" xfId="21060" xr:uid="{00000000-0005-0000-0000-000093730000}"/>
    <cellStyle name="입력 31 17 2" xfId="21061" xr:uid="{00000000-0005-0000-0000-000094730000}"/>
    <cellStyle name="입력 31 17 3" xfId="21062" xr:uid="{00000000-0005-0000-0000-000095730000}"/>
    <cellStyle name="입력 31 2" xfId="21063" xr:uid="{00000000-0005-0000-0000-000096730000}"/>
    <cellStyle name="입력 31 2 2" xfId="21064" xr:uid="{00000000-0005-0000-0000-000097730000}"/>
    <cellStyle name="입력 31 2 3" xfId="21065" xr:uid="{00000000-0005-0000-0000-000098730000}"/>
    <cellStyle name="입력 31 3" xfId="21066" xr:uid="{00000000-0005-0000-0000-000099730000}"/>
    <cellStyle name="입력 31 3 2" xfId="21067" xr:uid="{00000000-0005-0000-0000-00009A730000}"/>
    <cellStyle name="입력 31 3 3" xfId="21068" xr:uid="{00000000-0005-0000-0000-00009B730000}"/>
    <cellStyle name="입력 31 4" xfId="21069" xr:uid="{00000000-0005-0000-0000-00009C730000}"/>
    <cellStyle name="입력 31 4 2" xfId="21070" xr:uid="{00000000-0005-0000-0000-00009D730000}"/>
    <cellStyle name="입력 31 4 3" xfId="21071" xr:uid="{00000000-0005-0000-0000-00009E730000}"/>
    <cellStyle name="입력 31 5" xfId="21072" xr:uid="{00000000-0005-0000-0000-00009F730000}"/>
    <cellStyle name="입력 31 5 2" xfId="21073" xr:uid="{00000000-0005-0000-0000-0000A0730000}"/>
    <cellStyle name="입력 31 5 3" xfId="21074" xr:uid="{00000000-0005-0000-0000-0000A1730000}"/>
    <cellStyle name="입력 31 6" xfId="21075" xr:uid="{00000000-0005-0000-0000-0000A2730000}"/>
    <cellStyle name="입력 31 6 2" xfId="21076" xr:uid="{00000000-0005-0000-0000-0000A3730000}"/>
    <cellStyle name="입력 31 6 3" xfId="21077" xr:uid="{00000000-0005-0000-0000-0000A4730000}"/>
    <cellStyle name="입력 31 7" xfId="21078" xr:uid="{00000000-0005-0000-0000-0000A5730000}"/>
    <cellStyle name="입력 31 7 2" xfId="21079" xr:uid="{00000000-0005-0000-0000-0000A6730000}"/>
    <cellStyle name="입력 31 7 3" xfId="21080" xr:uid="{00000000-0005-0000-0000-0000A7730000}"/>
    <cellStyle name="입력 31 8" xfId="21081" xr:uid="{00000000-0005-0000-0000-0000A8730000}"/>
    <cellStyle name="입력 31 8 2" xfId="21082" xr:uid="{00000000-0005-0000-0000-0000A9730000}"/>
    <cellStyle name="입력 31 8 3" xfId="21083" xr:uid="{00000000-0005-0000-0000-0000AA730000}"/>
    <cellStyle name="입력 31 9" xfId="21084" xr:uid="{00000000-0005-0000-0000-0000AB730000}"/>
    <cellStyle name="입력 31 9 2" xfId="21085" xr:uid="{00000000-0005-0000-0000-0000AC730000}"/>
    <cellStyle name="입력 31 9 3" xfId="21086" xr:uid="{00000000-0005-0000-0000-0000AD730000}"/>
    <cellStyle name="입력 32" xfId="21087" xr:uid="{00000000-0005-0000-0000-0000AE730000}"/>
    <cellStyle name="입력 32 10" xfId="21088" xr:uid="{00000000-0005-0000-0000-0000AF730000}"/>
    <cellStyle name="입력 32 10 2" xfId="21089" xr:uid="{00000000-0005-0000-0000-0000B0730000}"/>
    <cellStyle name="입력 32 10 3" xfId="21090" xr:uid="{00000000-0005-0000-0000-0000B1730000}"/>
    <cellStyle name="입력 32 11" xfId="21091" xr:uid="{00000000-0005-0000-0000-0000B2730000}"/>
    <cellStyle name="입력 32 11 2" xfId="21092" xr:uid="{00000000-0005-0000-0000-0000B3730000}"/>
    <cellStyle name="입력 32 11 3" xfId="21093" xr:uid="{00000000-0005-0000-0000-0000B4730000}"/>
    <cellStyle name="입력 32 12" xfId="21094" xr:uid="{00000000-0005-0000-0000-0000B5730000}"/>
    <cellStyle name="입력 32 12 2" xfId="21095" xr:uid="{00000000-0005-0000-0000-0000B6730000}"/>
    <cellStyle name="입력 32 12 3" xfId="21096" xr:uid="{00000000-0005-0000-0000-0000B7730000}"/>
    <cellStyle name="입력 32 13" xfId="21097" xr:uid="{00000000-0005-0000-0000-0000B8730000}"/>
    <cellStyle name="입력 32 13 2" xfId="21098" xr:uid="{00000000-0005-0000-0000-0000B9730000}"/>
    <cellStyle name="입력 32 13 3" xfId="21099" xr:uid="{00000000-0005-0000-0000-0000BA730000}"/>
    <cellStyle name="입력 32 14" xfId="21100" xr:uid="{00000000-0005-0000-0000-0000BB730000}"/>
    <cellStyle name="입력 32 14 2" xfId="21101" xr:uid="{00000000-0005-0000-0000-0000BC730000}"/>
    <cellStyle name="입력 32 14 3" xfId="21102" xr:uid="{00000000-0005-0000-0000-0000BD730000}"/>
    <cellStyle name="입력 32 15" xfId="21103" xr:uid="{00000000-0005-0000-0000-0000BE730000}"/>
    <cellStyle name="입력 32 15 2" xfId="21104" xr:uid="{00000000-0005-0000-0000-0000BF730000}"/>
    <cellStyle name="입력 32 15 3" xfId="21105" xr:uid="{00000000-0005-0000-0000-0000C0730000}"/>
    <cellStyle name="입력 32 16" xfId="21106" xr:uid="{00000000-0005-0000-0000-0000C1730000}"/>
    <cellStyle name="입력 32 16 2" xfId="21107" xr:uid="{00000000-0005-0000-0000-0000C2730000}"/>
    <cellStyle name="입력 32 16 3" xfId="21108" xr:uid="{00000000-0005-0000-0000-0000C3730000}"/>
    <cellStyle name="입력 32 17" xfId="21109" xr:uid="{00000000-0005-0000-0000-0000C4730000}"/>
    <cellStyle name="입력 32 17 2" xfId="21110" xr:uid="{00000000-0005-0000-0000-0000C5730000}"/>
    <cellStyle name="입력 32 17 3" xfId="21111" xr:uid="{00000000-0005-0000-0000-0000C6730000}"/>
    <cellStyle name="입력 32 2" xfId="21112" xr:uid="{00000000-0005-0000-0000-0000C7730000}"/>
    <cellStyle name="입력 32 2 2" xfId="21113" xr:uid="{00000000-0005-0000-0000-0000C8730000}"/>
    <cellStyle name="입력 32 2 3" xfId="21114" xr:uid="{00000000-0005-0000-0000-0000C9730000}"/>
    <cellStyle name="입력 32 3" xfId="21115" xr:uid="{00000000-0005-0000-0000-0000CA730000}"/>
    <cellStyle name="입력 32 3 2" xfId="21116" xr:uid="{00000000-0005-0000-0000-0000CB730000}"/>
    <cellStyle name="입력 32 3 3" xfId="21117" xr:uid="{00000000-0005-0000-0000-0000CC730000}"/>
    <cellStyle name="입력 32 4" xfId="21118" xr:uid="{00000000-0005-0000-0000-0000CD730000}"/>
    <cellStyle name="입력 32 4 2" xfId="21119" xr:uid="{00000000-0005-0000-0000-0000CE730000}"/>
    <cellStyle name="입력 32 4 3" xfId="21120" xr:uid="{00000000-0005-0000-0000-0000CF730000}"/>
    <cellStyle name="입력 32 5" xfId="21121" xr:uid="{00000000-0005-0000-0000-0000D0730000}"/>
    <cellStyle name="입력 32 5 2" xfId="21122" xr:uid="{00000000-0005-0000-0000-0000D1730000}"/>
    <cellStyle name="입력 32 5 3" xfId="21123" xr:uid="{00000000-0005-0000-0000-0000D2730000}"/>
    <cellStyle name="입력 32 6" xfId="21124" xr:uid="{00000000-0005-0000-0000-0000D3730000}"/>
    <cellStyle name="입력 32 6 2" xfId="21125" xr:uid="{00000000-0005-0000-0000-0000D4730000}"/>
    <cellStyle name="입력 32 6 3" xfId="21126" xr:uid="{00000000-0005-0000-0000-0000D5730000}"/>
    <cellStyle name="입력 32 7" xfId="21127" xr:uid="{00000000-0005-0000-0000-0000D6730000}"/>
    <cellStyle name="입력 32 7 2" xfId="21128" xr:uid="{00000000-0005-0000-0000-0000D7730000}"/>
    <cellStyle name="입력 32 7 3" xfId="21129" xr:uid="{00000000-0005-0000-0000-0000D8730000}"/>
    <cellStyle name="입력 32 8" xfId="21130" xr:uid="{00000000-0005-0000-0000-0000D9730000}"/>
    <cellStyle name="입력 32 8 2" xfId="21131" xr:uid="{00000000-0005-0000-0000-0000DA730000}"/>
    <cellStyle name="입력 32 8 3" xfId="21132" xr:uid="{00000000-0005-0000-0000-0000DB730000}"/>
    <cellStyle name="입력 32 9" xfId="21133" xr:uid="{00000000-0005-0000-0000-0000DC730000}"/>
    <cellStyle name="입력 32 9 2" xfId="21134" xr:uid="{00000000-0005-0000-0000-0000DD730000}"/>
    <cellStyle name="입력 32 9 3" xfId="21135" xr:uid="{00000000-0005-0000-0000-0000DE730000}"/>
    <cellStyle name="입력 33" xfId="21136" xr:uid="{00000000-0005-0000-0000-0000DF730000}"/>
    <cellStyle name="입력 33 10" xfId="21137" xr:uid="{00000000-0005-0000-0000-0000E0730000}"/>
    <cellStyle name="입력 33 10 2" xfId="21138" xr:uid="{00000000-0005-0000-0000-0000E1730000}"/>
    <cellStyle name="입력 33 10 3" xfId="21139" xr:uid="{00000000-0005-0000-0000-0000E2730000}"/>
    <cellStyle name="입력 33 11" xfId="21140" xr:uid="{00000000-0005-0000-0000-0000E3730000}"/>
    <cellStyle name="입력 33 11 2" xfId="21141" xr:uid="{00000000-0005-0000-0000-0000E4730000}"/>
    <cellStyle name="입력 33 11 3" xfId="21142" xr:uid="{00000000-0005-0000-0000-0000E5730000}"/>
    <cellStyle name="입력 33 12" xfId="21143" xr:uid="{00000000-0005-0000-0000-0000E6730000}"/>
    <cellStyle name="입력 33 12 2" xfId="21144" xr:uid="{00000000-0005-0000-0000-0000E7730000}"/>
    <cellStyle name="입력 33 12 3" xfId="21145" xr:uid="{00000000-0005-0000-0000-0000E8730000}"/>
    <cellStyle name="입력 33 13" xfId="21146" xr:uid="{00000000-0005-0000-0000-0000E9730000}"/>
    <cellStyle name="입력 33 13 2" xfId="21147" xr:uid="{00000000-0005-0000-0000-0000EA730000}"/>
    <cellStyle name="입력 33 13 3" xfId="21148" xr:uid="{00000000-0005-0000-0000-0000EB730000}"/>
    <cellStyle name="입력 33 14" xfId="21149" xr:uid="{00000000-0005-0000-0000-0000EC730000}"/>
    <cellStyle name="입력 33 14 2" xfId="21150" xr:uid="{00000000-0005-0000-0000-0000ED730000}"/>
    <cellStyle name="입력 33 14 3" xfId="21151" xr:uid="{00000000-0005-0000-0000-0000EE730000}"/>
    <cellStyle name="입력 33 15" xfId="21152" xr:uid="{00000000-0005-0000-0000-0000EF730000}"/>
    <cellStyle name="입력 33 15 2" xfId="21153" xr:uid="{00000000-0005-0000-0000-0000F0730000}"/>
    <cellStyle name="입력 33 15 3" xfId="21154" xr:uid="{00000000-0005-0000-0000-0000F1730000}"/>
    <cellStyle name="입력 33 16" xfId="21155" xr:uid="{00000000-0005-0000-0000-0000F2730000}"/>
    <cellStyle name="입력 33 16 2" xfId="21156" xr:uid="{00000000-0005-0000-0000-0000F3730000}"/>
    <cellStyle name="입력 33 16 3" xfId="21157" xr:uid="{00000000-0005-0000-0000-0000F4730000}"/>
    <cellStyle name="입력 33 17" xfId="21158" xr:uid="{00000000-0005-0000-0000-0000F5730000}"/>
    <cellStyle name="입력 33 17 2" xfId="21159" xr:uid="{00000000-0005-0000-0000-0000F6730000}"/>
    <cellStyle name="입력 33 17 3" xfId="21160" xr:uid="{00000000-0005-0000-0000-0000F7730000}"/>
    <cellStyle name="입력 33 2" xfId="21161" xr:uid="{00000000-0005-0000-0000-0000F8730000}"/>
    <cellStyle name="입력 33 2 2" xfId="21162" xr:uid="{00000000-0005-0000-0000-0000F9730000}"/>
    <cellStyle name="입력 33 2 3" xfId="21163" xr:uid="{00000000-0005-0000-0000-0000FA730000}"/>
    <cellStyle name="입력 33 3" xfId="21164" xr:uid="{00000000-0005-0000-0000-0000FB730000}"/>
    <cellStyle name="입력 33 3 2" xfId="21165" xr:uid="{00000000-0005-0000-0000-0000FC730000}"/>
    <cellStyle name="입력 33 3 3" xfId="21166" xr:uid="{00000000-0005-0000-0000-0000FD730000}"/>
    <cellStyle name="입력 33 4" xfId="21167" xr:uid="{00000000-0005-0000-0000-0000FE730000}"/>
    <cellStyle name="입력 33 4 2" xfId="21168" xr:uid="{00000000-0005-0000-0000-0000FF730000}"/>
    <cellStyle name="입력 33 4 3" xfId="21169" xr:uid="{00000000-0005-0000-0000-000000740000}"/>
    <cellStyle name="입력 33 5" xfId="21170" xr:uid="{00000000-0005-0000-0000-000001740000}"/>
    <cellStyle name="입력 33 5 2" xfId="21171" xr:uid="{00000000-0005-0000-0000-000002740000}"/>
    <cellStyle name="입력 33 5 3" xfId="21172" xr:uid="{00000000-0005-0000-0000-000003740000}"/>
    <cellStyle name="입력 33 6" xfId="21173" xr:uid="{00000000-0005-0000-0000-000004740000}"/>
    <cellStyle name="입력 33 6 2" xfId="21174" xr:uid="{00000000-0005-0000-0000-000005740000}"/>
    <cellStyle name="입력 33 6 3" xfId="21175" xr:uid="{00000000-0005-0000-0000-000006740000}"/>
    <cellStyle name="입력 33 7" xfId="21176" xr:uid="{00000000-0005-0000-0000-000007740000}"/>
    <cellStyle name="입력 33 7 2" xfId="21177" xr:uid="{00000000-0005-0000-0000-000008740000}"/>
    <cellStyle name="입력 33 7 3" xfId="21178" xr:uid="{00000000-0005-0000-0000-000009740000}"/>
    <cellStyle name="입력 33 8" xfId="21179" xr:uid="{00000000-0005-0000-0000-00000A740000}"/>
    <cellStyle name="입력 33 8 2" xfId="21180" xr:uid="{00000000-0005-0000-0000-00000B740000}"/>
    <cellStyle name="입력 33 8 3" xfId="21181" xr:uid="{00000000-0005-0000-0000-00000C740000}"/>
    <cellStyle name="입력 33 9" xfId="21182" xr:uid="{00000000-0005-0000-0000-00000D740000}"/>
    <cellStyle name="입력 33 9 2" xfId="21183" xr:uid="{00000000-0005-0000-0000-00000E740000}"/>
    <cellStyle name="입력 33 9 3" xfId="21184" xr:uid="{00000000-0005-0000-0000-00000F740000}"/>
    <cellStyle name="입력 34" xfId="21185" xr:uid="{00000000-0005-0000-0000-000010740000}"/>
    <cellStyle name="입력 34 10" xfId="21186" xr:uid="{00000000-0005-0000-0000-000011740000}"/>
    <cellStyle name="입력 34 10 2" xfId="21187" xr:uid="{00000000-0005-0000-0000-000012740000}"/>
    <cellStyle name="입력 34 10 3" xfId="21188" xr:uid="{00000000-0005-0000-0000-000013740000}"/>
    <cellStyle name="입력 34 11" xfId="21189" xr:uid="{00000000-0005-0000-0000-000014740000}"/>
    <cellStyle name="입력 34 11 2" xfId="21190" xr:uid="{00000000-0005-0000-0000-000015740000}"/>
    <cellStyle name="입력 34 11 3" xfId="21191" xr:uid="{00000000-0005-0000-0000-000016740000}"/>
    <cellStyle name="입력 34 12" xfId="21192" xr:uid="{00000000-0005-0000-0000-000017740000}"/>
    <cellStyle name="입력 34 12 2" xfId="21193" xr:uid="{00000000-0005-0000-0000-000018740000}"/>
    <cellStyle name="입력 34 12 3" xfId="21194" xr:uid="{00000000-0005-0000-0000-000019740000}"/>
    <cellStyle name="입력 34 13" xfId="21195" xr:uid="{00000000-0005-0000-0000-00001A740000}"/>
    <cellStyle name="입력 34 13 2" xfId="21196" xr:uid="{00000000-0005-0000-0000-00001B740000}"/>
    <cellStyle name="입력 34 13 3" xfId="21197" xr:uid="{00000000-0005-0000-0000-00001C740000}"/>
    <cellStyle name="입력 34 14" xfId="21198" xr:uid="{00000000-0005-0000-0000-00001D740000}"/>
    <cellStyle name="입력 34 14 2" xfId="21199" xr:uid="{00000000-0005-0000-0000-00001E740000}"/>
    <cellStyle name="입력 34 14 3" xfId="21200" xr:uid="{00000000-0005-0000-0000-00001F740000}"/>
    <cellStyle name="입력 34 15" xfId="21201" xr:uid="{00000000-0005-0000-0000-000020740000}"/>
    <cellStyle name="입력 34 15 2" xfId="21202" xr:uid="{00000000-0005-0000-0000-000021740000}"/>
    <cellStyle name="입력 34 15 3" xfId="21203" xr:uid="{00000000-0005-0000-0000-000022740000}"/>
    <cellStyle name="입력 34 16" xfId="21204" xr:uid="{00000000-0005-0000-0000-000023740000}"/>
    <cellStyle name="입력 34 16 2" xfId="21205" xr:uid="{00000000-0005-0000-0000-000024740000}"/>
    <cellStyle name="입력 34 16 3" xfId="21206" xr:uid="{00000000-0005-0000-0000-000025740000}"/>
    <cellStyle name="입력 34 17" xfId="21207" xr:uid="{00000000-0005-0000-0000-000026740000}"/>
    <cellStyle name="입력 34 17 2" xfId="21208" xr:uid="{00000000-0005-0000-0000-000027740000}"/>
    <cellStyle name="입력 34 17 3" xfId="21209" xr:uid="{00000000-0005-0000-0000-000028740000}"/>
    <cellStyle name="입력 34 2" xfId="21210" xr:uid="{00000000-0005-0000-0000-000029740000}"/>
    <cellStyle name="입력 34 2 2" xfId="21211" xr:uid="{00000000-0005-0000-0000-00002A740000}"/>
    <cellStyle name="입력 34 2 3" xfId="21212" xr:uid="{00000000-0005-0000-0000-00002B740000}"/>
    <cellStyle name="입력 34 3" xfId="21213" xr:uid="{00000000-0005-0000-0000-00002C740000}"/>
    <cellStyle name="입력 34 3 2" xfId="21214" xr:uid="{00000000-0005-0000-0000-00002D740000}"/>
    <cellStyle name="입력 34 3 3" xfId="21215" xr:uid="{00000000-0005-0000-0000-00002E740000}"/>
    <cellStyle name="입력 34 4" xfId="21216" xr:uid="{00000000-0005-0000-0000-00002F740000}"/>
    <cellStyle name="입력 34 4 2" xfId="21217" xr:uid="{00000000-0005-0000-0000-000030740000}"/>
    <cellStyle name="입력 34 4 3" xfId="21218" xr:uid="{00000000-0005-0000-0000-000031740000}"/>
    <cellStyle name="입력 34 5" xfId="21219" xr:uid="{00000000-0005-0000-0000-000032740000}"/>
    <cellStyle name="입력 34 5 2" xfId="21220" xr:uid="{00000000-0005-0000-0000-000033740000}"/>
    <cellStyle name="입력 34 5 3" xfId="21221" xr:uid="{00000000-0005-0000-0000-000034740000}"/>
    <cellStyle name="입력 34 6" xfId="21222" xr:uid="{00000000-0005-0000-0000-000035740000}"/>
    <cellStyle name="입력 34 6 2" xfId="21223" xr:uid="{00000000-0005-0000-0000-000036740000}"/>
    <cellStyle name="입력 34 6 3" xfId="21224" xr:uid="{00000000-0005-0000-0000-000037740000}"/>
    <cellStyle name="입력 34 7" xfId="21225" xr:uid="{00000000-0005-0000-0000-000038740000}"/>
    <cellStyle name="입력 34 7 2" xfId="21226" xr:uid="{00000000-0005-0000-0000-000039740000}"/>
    <cellStyle name="입력 34 7 3" xfId="21227" xr:uid="{00000000-0005-0000-0000-00003A740000}"/>
    <cellStyle name="입력 34 8" xfId="21228" xr:uid="{00000000-0005-0000-0000-00003B740000}"/>
    <cellStyle name="입력 34 8 2" xfId="21229" xr:uid="{00000000-0005-0000-0000-00003C740000}"/>
    <cellStyle name="입력 34 8 3" xfId="21230" xr:uid="{00000000-0005-0000-0000-00003D740000}"/>
    <cellStyle name="입력 34 9" xfId="21231" xr:uid="{00000000-0005-0000-0000-00003E740000}"/>
    <cellStyle name="입력 34 9 2" xfId="21232" xr:uid="{00000000-0005-0000-0000-00003F740000}"/>
    <cellStyle name="입력 34 9 3" xfId="21233" xr:uid="{00000000-0005-0000-0000-000040740000}"/>
    <cellStyle name="입력 35" xfId="21234" xr:uid="{00000000-0005-0000-0000-000041740000}"/>
    <cellStyle name="입력 35 10" xfId="21235" xr:uid="{00000000-0005-0000-0000-000042740000}"/>
    <cellStyle name="입력 35 10 2" xfId="21236" xr:uid="{00000000-0005-0000-0000-000043740000}"/>
    <cellStyle name="입력 35 10 3" xfId="21237" xr:uid="{00000000-0005-0000-0000-000044740000}"/>
    <cellStyle name="입력 35 11" xfId="21238" xr:uid="{00000000-0005-0000-0000-000045740000}"/>
    <cellStyle name="입력 35 11 2" xfId="21239" xr:uid="{00000000-0005-0000-0000-000046740000}"/>
    <cellStyle name="입력 35 11 3" xfId="21240" xr:uid="{00000000-0005-0000-0000-000047740000}"/>
    <cellStyle name="입력 35 12" xfId="21241" xr:uid="{00000000-0005-0000-0000-000048740000}"/>
    <cellStyle name="입력 35 12 2" xfId="21242" xr:uid="{00000000-0005-0000-0000-000049740000}"/>
    <cellStyle name="입력 35 12 3" xfId="21243" xr:uid="{00000000-0005-0000-0000-00004A740000}"/>
    <cellStyle name="입력 35 13" xfId="21244" xr:uid="{00000000-0005-0000-0000-00004B740000}"/>
    <cellStyle name="입력 35 13 2" xfId="21245" xr:uid="{00000000-0005-0000-0000-00004C740000}"/>
    <cellStyle name="입력 35 13 3" xfId="21246" xr:uid="{00000000-0005-0000-0000-00004D740000}"/>
    <cellStyle name="입력 35 14" xfId="21247" xr:uid="{00000000-0005-0000-0000-00004E740000}"/>
    <cellStyle name="입력 35 14 2" xfId="21248" xr:uid="{00000000-0005-0000-0000-00004F740000}"/>
    <cellStyle name="입력 35 14 3" xfId="21249" xr:uid="{00000000-0005-0000-0000-000050740000}"/>
    <cellStyle name="입력 35 15" xfId="21250" xr:uid="{00000000-0005-0000-0000-000051740000}"/>
    <cellStyle name="입력 35 15 2" xfId="21251" xr:uid="{00000000-0005-0000-0000-000052740000}"/>
    <cellStyle name="입력 35 15 3" xfId="21252" xr:uid="{00000000-0005-0000-0000-000053740000}"/>
    <cellStyle name="입력 35 16" xfId="21253" xr:uid="{00000000-0005-0000-0000-000054740000}"/>
    <cellStyle name="입력 35 16 2" xfId="21254" xr:uid="{00000000-0005-0000-0000-000055740000}"/>
    <cellStyle name="입력 35 16 3" xfId="21255" xr:uid="{00000000-0005-0000-0000-000056740000}"/>
    <cellStyle name="입력 35 17" xfId="21256" xr:uid="{00000000-0005-0000-0000-000057740000}"/>
    <cellStyle name="입력 35 17 2" xfId="21257" xr:uid="{00000000-0005-0000-0000-000058740000}"/>
    <cellStyle name="입력 35 17 3" xfId="21258" xr:uid="{00000000-0005-0000-0000-000059740000}"/>
    <cellStyle name="입력 35 2" xfId="21259" xr:uid="{00000000-0005-0000-0000-00005A740000}"/>
    <cellStyle name="입력 35 2 2" xfId="21260" xr:uid="{00000000-0005-0000-0000-00005B740000}"/>
    <cellStyle name="입력 35 2 3" xfId="21261" xr:uid="{00000000-0005-0000-0000-00005C740000}"/>
    <cellStyle name="입력 35 3" xfId="21262" xr:uid="{00000000-0005-0000-0000-00005D740000}"/>
    <cellStyle name="입력 35 3 2" xfId="21263" xr:uid="{00000000-0005-0000-0000-00005E740000}"/>
    <cellStyle name="입력 35 3 3" xfId="21264" xr:uid="{00000000-0005-0000-0000-00005F740000}"/>
    <cellStyle name="입력 35 4" xfId="21265" xr:uid="{00000000-0005-0000-0000-000060740000}"/>
    <cellStyle name="입력 35 4 2" xfId="21266" xr:uid="{00000000-0005-0000-0000-000061740000}"/>
    <cellStyle name="입력 35 4 3" xfId="21267" xr:uid="{00000000-0005-0000-0000-000062740000}"/>
    <cellStyle name="입력 35 5" xfId="21268" xr:uid="{00000000-0005-0000-0000-000063740000}"/>
    <cellStyle name="입력 35 5 2" xfId="21269" xr:uid="{00000000-0005-0000-0000-000064740000}"/>
    <cellStyle name="입력 35 5 3" xfId="21270" xr:uid="{00000000-0005-0000-0000-000065740000}"/>
    <cellStyle name="입력 35 6" xfId="21271" xr:uid="{00000000-0005-0000-0000-000066740000}"/>
    <cellStyle name="입력 35 6 2" xfId="21272" xr:uid="{00000000-0005-0000-0000-000067740000}"/>
    <cellStyle name="입력 35 6 3" xfId="21273" xr:uid="{00000000-0005-0000-0000-000068740000}"/>
    <cellStyle name="입력 35 7" xfId="21274" xr:uid="{00000000-0005-0000-0000-000069740000}"/>
    <cellStyle name="입력 35 7 2" xfId="21275" xr:uid="{00000000-0005-0000-0000-00006A740000}"/>
    <cellStyle name="입력 35 7 3" xfId="21276" xr:uid="{00000000-0005-0000-0000-00006B740000}"/>
    <cellStyle name="입력 35 8" xfId="21277" xr:uid="{00000000-0005-0000-0000-00006C740000}"/>
    <cellStyle name="입력 35 8 2" xfId="21278" xr:uid="{00000000-0005-0000-0000-00006D740000}"/>
    <cellStyle name="입력 35 8 3" xfId="21279" xr:uid="{00000000-0005-0000-0000-00006E740000}"/>
    <cellStyle name="입력 35 9" xfId="21280" xr:uid="{00000000-0005-0000-0000-00006F740000}"/>
    <cellStyle name="입력 35 9 2" xfId="21281" xr:uid="{00000000-0005-0000-0000-000070740000}"/>
    <cellStyle name="입력 35 9 3" xfId="21282" xr:uid="{00000000-0005-0000-0000-000071740000}"/>
    <cellStyle name="입력 36" xfId="21283" xr:uid="{00000000-0005-0000-0000-000072740000}"/>
    <cellStyle name="입력 36 10" xfId="21284" xr:uid="{00000000-0005-0000-0000-000073740000}"/>
    <cellStyle name="입력 36 10 2" xfId="21285" xr:uid="{00000000-0005-0000-0000-000074740000}"/>
    <cellStyle name="입력 36 10 3" xfId="21286" xr:uid="{00000000-0005-0000-0000-000075740000}"/>
    <cellStyle name="입력 36 11" xfId="21287" xr:uid="{00000000-0005-0000-0000-000076740000}"/>
    <cellStyle name="입력 36 11 2" xfId="21288" xr:uid="{00000000-0005-0000-0000-000077740000}"/>
    <cellStyle name="입력 36 11 3" xfId="21289" xr:uid="{00000000-0005-0000-0000-000078740000}"/>
    <cellStyle name="입력 36 12" xfId="21290" xr:uid="{00000000-0005-0000-0000-000079740000}"/>
    <cellStyle name="입력 36 12 2" xfId="21291" xr:uid="{00000000-0005-0000-0000-00007A740000}"/>
    <cellStyle name="입력 36 12 3" xfId="21292" xr:uid="{00000000-0005-0000-0000-00007B740000}"/>
    <cellStyle name="입력 36 13" xfId="21293" xr:uid="{00000000-0005-0000-0000-00007C740000}"/>
    <cellStyle name="입력 36 13 2" xfId="21294" xr:uid="{00000000-0005-0000-0000-00007D740000}"/>
    <cellStyle name="입력 36 13 3" xfId="21295" xr:uid="{00000000-0005-0000-0000-00007E740000}"/>
    <cellStyle name="입력 36 14" xfId="21296" xr:uid="{00000000-0005-0000-0000-00007F740000}"/>
    <cellStyle name="입력 36 14 2" xfId="21297" xr:uid="{00000000-0005-0000-0000-000080740000}"/>
    <cellStyle name="입력 36 14 3" xfId="21298" xr:uid="{00000000-0005-0000-0000-000081740000}"/>
    <cellStyle name="입력 36 15" xfId="21299" xr:uid="{00000000-0005-0000-0000-000082740000}"/>
    <cellStyle name="입력 36 15 2" xfId="21300" xr:uid="{00000000-0005-0000-0000-000083740000}"/>
    <cellStyle name="입력 36 15 3" xfId="21301" xr:uid="{00000000-0005-0000-0000-000084740000}"/>
    <cellStyle name="입력 36 16" xfId="21302" xr:uid="{00000000-0005-0000-0000-000085740000}"/>
    <cellStyle name="입력 36 16 2" xfId="21303" xr:uid="{00000000-0005-0000-0000-000086740000}"/>
    <cellStyle name="입력 36 16 3" xfId="21304" xr:uid="{00000000-0005-0000-0000-000087740000}"/>
    <cellStyle name="입력 36 17" xfId="21305" xr:uid="{00000000-0005-0000-0000-000088740000}"/>
    <cellStyle name="입력 36 17 2" xfId="21306" xr:uid="{00000000-0005-0000-0000-000089740000}"/>
    <cellStyle name="입력 36 17 3" xfId="21307" xr:uid="{00000000-0005-0000-0000-00008A740000}"/>
    <cellStyle name="입력 36 2" xfId="21308" xr:uid="{00000000-0005-0000-0000-00008B740000}"/>
    <cellStyle name="입력 36 2 2" xfId="21309" xr:uid="{00000000-0005-0000-0000-00008C740000}"/>
    <cellStyle name="입력 36 2 3" xfId="21310" xr:uid="{00000000-0005-0000-0000-00008D740000}"/>
    <cellStyle name="입력 36 3" xfId="21311" xr:uid="{00000000-0005-0000-0000-00008E740000}"/>
    <cellStyle name="입력 36 3 2" xfId="21312" xr:uid="{00000000-0005-0000-0000-00008F740000}"/>
    <cellStyle name="입력 36 3 3" xfId="21313" xr:uid="{00000000-0005-0000-0000-000090740000}"/>
    <cellStyle name="입력 36 4" xfId="21314" xr:uid="{00000000-0005-0000-0000-000091740000}"/>
    <cellStyle name="입력 36 4 2" xfId="21315" xr:uid="{00000000-0005-0000-0000-000092740000}"/>
    <cellStyle name="입력 36 4 3" xfId="21316" xr:uid="{00000000-0005-0000-0000-000093740000}"/>
    <cellStyle name="입력 36 5" xfId="21317" xr:uid="{00000000-0005-0000-0000-000094740000}"/>
    <cellStyle name="입력 36 5 2" xfId="21318" xr:uid="{00000000-0005-0000-0000-000095740000}"/>
    <cellStyle name="입력 36 5 3" xfId="21319" xr:uid="{00000000-0005-0000-0000-000096740000}"/>
    <cellStyle name="입력 36 6" xfId="21320" xr:uid="{00000000-0005-0000-0000-000097740000}"/>
    <cellStyle name="입력 36 6 2" xfId="21321" xr:uid="{00000000-0005-0000-0000-000098740000}"/>
    <cellStyle name="입력 36 6 3" xfId="21322" xr:uid="{00000000-0005-0000-0000-000099740000}"/>
    <cellStyle name="입력 36 7" xfId="21323" xr:uid="{00000000-0005-0000-0000-00009A740000}"/>
    <cellStyle name="입력 36 7 2" xfId="21324" xr:uid="{00000000-0005-0000-0000-00009B740000}"/>
    <cellStyle name="입력 36 7 3" xfId="21325" xr:uid="{00000000-0005-0000-0000-00009C740000}"/>
    <cellStyle name="입력 36 8" xfId="21326" xr:uid="{00000000-0005-0000-0000-00009D740000}"/>
    <cellStyle name="입력 36 8 2" xfId="21327" xr:uid="{00000000-0005-0000-0000-00009E740000}"/>
    <cellStyle name="입력 36 8 3" xfId="21328" xr:uid="{00000000-0005-0000-0000-00009F740000}"/>
    <cellStyle name="입력 36 9" xfId="21329" xr:uid="{00000000-0005-0000-0000-0000A0740000}"/>
    <cellStyle name="입력 36 9 2" xfId="21330" xr:uid="{00000000-0005-0000-0000-0000A1740000}"/>
    <cellStyle name="입력 36 9 3" xfId="21331" xr:uid="{00000000-0005-0000-0000-0000A2740000}"/>
    <cellStyle name="입력 37" xfId="21332" xr:uid="{00000000-0005-0000-0000-0000A3740000}"/>
    <cellStyle name="입력 37 10" xfId="21333" xr:uid="{00000000-0005-0000-0000-0000A4740000}"/>
    <cellStyle name="입력 37 10 2" xfId="21334" xr:uid="{00000000-0005-0000-0000-0000A5740000}"/>
    <cellStyle name="입력 37 10 3" xfId="21335" xr:uid="{00000000-0005-0000-0000-0000A6740000}"/>
    <cellStyle name="입력 37 11" xfId="21336" xr:uid="{00000000-0005-0000-0000-0000A7740000}"/>
    <cellStyle name="입력 37 11 2" xfId="21337" xr:uid="{00000000-0005-0000-0000-0000A8740000}"/>
    <cellStyle name="입력 37 11 3" xfId="21338" xr:uid="{00000000-0005-0000-0000-0000A9740000}"/>
    <cellStyle name="입력 37 12" xfId="21339" xr:uid="{00000000-0005-0000-0000-0000AA740000}"/>
    <cellStyle name="입력 37 12 2" xfId="21340" xr:uid="{00000000-0005-0000-0000-0000AB740000}"/>
    <cellStyle name="입력 37 12 3" xfId="21341" xr:uid="{00000000-0005-0000-0000-0000AC740000}"/>
    <cellStyle name="입력 37 13" xfId="21342" xr:uid="{00000000-0005-0000-0000-0000AD740000}"/>
    <cellStyle name="입력 37 13 2" xfId="21343" xr:uid="{00000000-0005-0000-0000-0000AE740000}"/>
    <cellStyle name="입력 37 13 3" xfId="21344" xr:uid="{00000000-0005-0000-0000-0000AF740000}"/>
    <cellStyle name="입력 37 14" xfId="21345" xr:uid="{00000000-0005-0000-0000-0000B0740000}"/>
    <cellStyle name="입력 37 14 2" xfId="21346" xr:uid="{00000000-0005-0000-0000-0000B1740000}"/>
    <cellStyle name="입력 37 14 3" xfId="21347" xr:uid="{00000000-0005-0000-0000-0000B2740000}"/>
    <cellStyle name="입력 37 15" xfId="21348" xr:uid="{00000000-0005-0000-0000-0000B3740000}"/>
    <cellStyle name="입력 37 15 2" xfId="21349" xr:uid="{00000000-0005-0000-0000-0000B4740000}"/>
    <cellStyle name="입력 37 15 3" xfId="21350" xr:uid="{00000000-0005-0000-0000-0000B5740000}"/>
    <cellStyle name="입력 37 16" xfId="21351" xr:uid="{00000000-0005-0000-0000-0000B6740000}"/>
    <cellStyle name="입력 37 16 2" xfId="21352" xr:uid="{00000000-0005-0000-0000-0000B7740000}"/>
    <cellStyle name="입력 37 16 3" xfId="21353" xr:uid="{00000000-0005-0000-0000-0000B8740000}"/>
    <cellStyle name="입력 37 17" xfId="21354" xr:uid="{00000000-0005-0000-0000-0000B9740000}"/>
    <cellStyle name="입력 37 17 2" xfId="21355" xr:uid="{00000000-0005-0000-0000-0000BA740000}"/>
    <cellStyle name="입력 37 17 3" xfId="21356" xr:uid="{00000000-0005-0000-0000-0000BB740000}"/>
    <cellStyle name="입력 37 2" xfId="21357" xr:uid="{00000000-0005-0000-0000-0000BC740000}"/>
    <cellStyle name="입력 37 2 2" xfId="21358" xr:uid="{00000000-0005-0000-0000-0000BD740000}"/>
    <cellStyle name="입력 37 2 3" xfId="21359" xr:uid="{00000000-0005-0000-0000-0000BE740000}"/>
    <cellStyle name="입력 37 3" xfId="21360" xr:uid="{00000000-0005-0000-0000-0000BF740000}"/>
    <cellStyle name="입력 37 3 2" xfId="21361" xr:uid="{00000000-0005-0000-0000-0000C0740000}"/>
    <cellStyle name="입력 37 3 3" xfId="21362" xr:uid="{00000000-0005-0000-0000-0000C1740000}"/>
    <cellStyle name="입력 37 4" xfId="21363" xr:uid="{00000000-0005-0000-0000-0000C2740000}"/>
    <cellStyle name="입력 37 4 2" xfId="21364" xr:uid="{00000000-0005-0000-0000-0000C3740000}"/>
    <cellStyle name="입력 37 4 3" xfId="21365" xr:uid="{00000000-0005-0000-0000-0000C4740000}"/>
    <cellStyle name="입력 37 5" xfId="21366" xr:uid="{00000000-0005-0000-0000-0000C5740000}"/>
    <cellStyle name="입력 37 5 2" xfId="21367" xr:uid="{00000000-0005-0000-0000-0000C6740000}"/>
    <cellStyle name="입력 37 5 3" xfId="21368" xr:uid="{00000000-0005-0000-0000-0000C7740000}"/>
    <cellStyle name="입력 37 6" xfId="21369" xr:uid="{00000000-0005-0000-0000-0000C8740000}"/>
    <cellStyle name="입력 37 6 2" xfId="21370" xr:uid="{00000000-0005-0000-0000-0000C9740000}"/>
    <cellStyle name="입력 37 6 3" xfId="21371" xr:uid="{00000000-0005-0000-0000-0000CA740000}"/>
    <cellStyle name="입력 37 7" xfId="21372" xr:uid="{00000000-0005-0000-0000-0000CB740000}"/>
    <cellStyle name="입력 37 7 2" xfId="21373" xr:uid="{00000000-0005-0000-0000-0000CC740000}"/>
    <cellStyle name="입력 37 7 3" xfId="21374" xr:uid="{00000000-0005-0000-0000-0000CD740000}"/>
    <cellStyle name="입력 37 8" xfId="21375" xr:uid="{00000000-0005-0000-0000-0000CE740000}"/>
    <cellStyle name="입력 37 8 2" xfId="21376" xr:uid="{00000000-0005-0000-0000-0000CF740000}"/>
    <cellStyle name="입력 37 8 3" xfId="21377" xr:uid="{00000000-0005-0000-0000-0000D0740000}"/>
    <cellStyle name="입력 37 9" xfId="21378" xr:uid="{00000000-0005-0000-0000-0000D1740000}"/>
    <cellStyle name="입력 37 9 2" xfId="21379" xr:uid="{00000000-0005-0000-0000-0000D2740000}"/>
    <cellStyle name="입력 37 9 3" xfId="21380" xr:uid="{00000000-0005-0000-0000-0000D3740000}"/>
    <cellStyle name="입력 38" xfId="21381" xr:uid="{00000000-0005-0000-0000-0000D4740000}"/>
    <cellStyle name="입력 38 10" xfId="21382" xr:uid="{00000000-0005-0000-0000-0000D5740000}"/>
    <cellStyle name="입력 38 10 2" xfId="21383" xr:uid="{00000000-0005-0000-0000-0000D6740000}"/>
    <cellStyle name="입력 38 10 3" xfId="21384" xr:uid="{00000000-0005-0000-0000-0000D7740000}"/>
    <cellStyle name="입력 38 11" xfId="21385" xr:uid="{00000000-0005-0000-0000-0000D8740000}"/>
    <cellStyle name="입력 38 11 2" xfId="21386" xr:uid="{00000000-0005-0000-0000-0000D9740000}"/>
    <cellStyle name="입력 38 11 3" xfId="21387" xr:uid="{00000000-0005-0000-0000-0000DA740000}"/>
    <cellStyle name="입력 38 12" xfId="21388" xr:uid="{00000000-0005-0000-0000-0000DB740000}"/>
    <cellStyle name="입력 38 12 2" xfId="21389" xr:uid="{00000000-0005-0000-0000-0000DC740000}"/>
    <cellStyle name="입력 38 12 3" xfId="21390" xr:uid="{00000000-0005-0000-0000-0000DD740000}"/>
    <cellStyle name="입력 38 13" xfId="21391" xr:uid="{00000000-0005-0000-0000-0000DE740000}"/>
    <cellStyle name="입력 38 13 2" xfId="21392" xr:uid="{00000000-0005-0000-0000-0000DF740000}"/>
    <cellStyle name="입력 38 13 3" xfId="21393" xr:uid="{00000000-0005-0000-0000-0000E0740000}"/>
    <cellStyle name="입력 38 14" xfId="21394" xr:uid="{00000000-0005-0000-0000-0000E1740000}"/>
    <cellStyle name="입력 38 14 2" xfId="21395" xr:uid="{00000000-0005-0000-0000-0000E2740000}"/>
    <cellStyle name="입력 38 14 3" xfId="21396" xr:uid="{00000000-0005-0000-0000-0000E3740000}"/>
    <cellStyle name="입력 38 15" xfId="21397" xr:uid="{00000000-0005-0000-0000-0000E4740000}"/>
    <cellStyle name="입력 38 15 2" xfId="21398" xr:uid="{00000000-0005-0000-0000-0000E5740000}"/>
    <cellStyle name="입력 38 15 3" xfId="21399" xr:uid="{00000000-0005-0000-0000-0000E6740000}"/>
    <cellStyle name="입력 38 16" xfId="21400" xr:uid="{00000000-0005-0000-0000-0000E7740000}"/>
    <cellStyle name="입력 38 16 2" xfId="21401" xr:uid="{00000000-0005-0000-0000-0000E8740000}"/>
    <cellStyle name="입력 38 16 3" xfId="21402" xr:uid="{00000000-0005-0000-0000-0000E9740000}"/>
    <cellStyle name="입력 38 17" xfId="21403" xr:uid="{00000000-0005-0000-0000-0000EA740000}"/>
    <cellStyle name="입력 38 17 2" xfId="21404" xr:uid="{00000000-0005-0000-0000-0000EB740000}"/>
    <cellStyle name="입력 38 17 3" xfId="21405" xr:uid="{00000000-0005-0000-0000-0000EC740000}"/>
    <cellStyle name="입력 38 2" xfId="21406" xr:uid="{00000000-0005-0000-0000-0000ED740000}"/>
    <cellStyle name="입력 38 2 2" xfId="21407" xr:uid="{00000000-0005-0000-0000-0000EE740000}"/>
    <cellStyle name="입력 38 2 3" xfId="21408" xr:uid="{00000000-0005-0000-0000-0000EF740000}"/>
    <cellStyle name="입력 38 3" xfId="21409" xr:uid="{00000000-0005-0000-0000-0000F0740000}"/>
    <cellStyle name="입력 38 3 2" xfId="21410" xr:uid="{00000000-0005-0000-0000-0000F1740000}"/>
    <cellStyle name="입력 38 3 3" xfId="21411" xr:uid="{00000000-0005-0000-0000-0000F2740000}"/>
    <cellStyle name="입력 38 4" xfId="21412" xr:uid="{00000000-0005-0000-0000-0000F3740000}"/>
    <cellStyle name="입력 38 4 2" xfId="21413" xr:uid="{00000000-0005-0000-0000-0000F4740000}"/>
    <cellStyle name="입력 38 4 3" xfId="21414" xr:uid="{00000000-0005-0000-0000-0000F5740000}"/>
    <cellStyle name="입력 38 5" xfId="21415" xr:uid="{00000000-0005-0000-0000-0000F6740000}"/>
    <cellStyle name="입력 38 5 2" xfId="21416" xr:uid="{00000000-0005-0000-0000-0000F7740000}"/>
    <cellStyle name="입력 38 5 3" xfId="21417" xr:uid="{00000000-0005-0000-0000-0000F8740000}"/>
    <cellStyle name="입력 38 6" xfId="21418" xr:uid="{00000000-0005-0000-0000-0000F9740000}"/>
    <cellStyle name="입력 38 6 2" xfId="21419" xr:uid="{00000000-0005-0000-0000-0000FA740000}"/>
    <cellStyle name="입력 38 6 3" xfId="21420" xr:uid="{00000000-0005-0000-0000-0000FB740000}"/>
    <cellStyle name="입력 38 7" xfId="21421" xr:uid="{00000000-0005-0000-0000-0000FC740000}"/>
    <cellStyle name="입력 38 7 2" xfId="21422" xr:uid="{00000000-0005-0000-0000-0000FD740000}"/>
    <cellStyle name="입력 38 7 3" xfId="21423" xr:uid="{00000000-0005-0000-0000-0000FE740000}"/>
    <cellStyle name="입력 38 8" xfId="21424" xr:uid="{00000000-0005-0000-0000-0000FF740000}"/>
    <cellStyle name="입력 38 8 2" xfId="21425" xr:uid="{00000000-0005-0000-0000-000000750000}"/>
    <cellStyle name="입력 38 8 3" xfId="21426" xr:uid="{00000000-0005-0000-0000-000001750000}"/>
    <cellStyle name="입력 38 9" xfId="21427" xr:uid="{00000000-0005-0000-0000-000002750000}"/>
    <cellStyle name="입력 38 9 2" xfId="21428" xr:uid="{00000000-0005-0000-0000-000003750000}"/>
    <cellStyle name="입력 38 9 3" xfId="21429" xr:uid="{00000000-0005-0000-0000-000004750000}"/>
    <cellStyle name="입력 39" xfId="21430" xr:uid="{00000000-0005-0000-0000-000005750000}"/>
    <cellStyle name="입력 39 10" xfId="21431" xr:uid="{00000000-0005-0000-0000-000006750000}"/>
    <cellStyle name="입력 39 10 2" xfId="21432" xr:uid="{00000000-0005-0000-0000-000007750000}"/>
    <cellStyle name="입력 39 10 3" xfId="21433" xr:uid="{00000000-0005-0000-0000-000008750000}"/>
    <cellStyle name="입력 39 11" xfId="21434" xr:uid="{00000000-0005-0000-0000-000009750000}"/>
    <cellStyle name="입력 39 11 2" xfId="21435" xr:uid="{00000000-0005-0000-0000-00000A750000}"/>
    <cellStyle name="입력 39 11 3" xfId="21436" xr:uid="{00000000-0005-0000-0000-00000B750000}"/>
    <cellStyle name="입력 39 12" xfId="21437" xr:uid="{00000000-0005-0000-0000-00000C750000}"/>
    <cellStyle name="입력 39 12 2" xfId="21438" xr:uid="{00000000-0005-0000-0000-00000D750000}"/>
    <cellStyle name="입력 39 12 3" xfId="21439" xr:uid="{00000000-0005-0000-0000-00000E750000}"/>
    <cellStyle name="입력 39 13" xfId="21440" xr:uid="{00000000-0005-0000-0000-00000F750000}"/>
    <cellStyle name="입력 39 13 2" xfId="21441" xr:uid="{00000000-0005-0000-0000-000010750000}"/>
    <cellStyle name="입력 39 13 3" xfId="21442" xr:uid="{00000000-0005-0000-0000-000011750000}"/>
    <cellStyle name="입력 39 14" xfId="21443" xr:uid="{00000000-0005-0000-0000-000012750000}"/>
    <cellStyle name="입력 39 14 2" xfId="21444" xr:uid="{00000000-0005-0000-0000-000013750000}"/>
    <cellStyle name="입력 39 14 3" xfId="21445" xr:uid="{00000000-0005-0000-0000-000014750000}"/>
    <cellStyle name="입력 39 15" xfId="21446" xr:uid="{00000000-0005-0000-0000-000015750000}"/>
    <cellStyle name="입력 39 15 2" xfId="21447" xr:uid="{00000000-0005-0000-0000-000016750000}"/>
    <cellStyle name="입력 39 15 3" xfId="21448" xr:uid="{00000000-0005-0000-0000-000017750000}"/>
    <cellStyle name="입력 39 16" xfId="21449" xr:uid="{00000000-0005-0000-0000-000018750000}"/>
    <cellStyle name="입력 39 16 2" xfId="21450" xr:uid="{00000000-0005-0000-0000-000019750000}"/>
    <cellStyle name="입력 39 16 3" xfId="21451" xr:uid="{00000000-0005-0000-0000-00001A750000}"/>
    <cellStyle name="입력 39 17" xfId="21452" xr:uid="{00000000-0005-0000-0000-00001B750000}"/>
    <cellStyle name="입력 39 17 2" xfId="21453" xr:uid="{00000000-0005-0000-0000-00001C750000}"/>
    <cellStyle name="입력 39 17 3" xfId="21454" xr:uid="{00000000-0005-0000-0000-00001D750000}"/>
    <cellStyle name="입력 39 2" xfId="21455" xr:uid="{00000000-0005-0000-0000-00001E750000}"/>
    <cellStyle name="입력 39 2 2" xfId="21456" xr:uid="{00000000-0005-0000-0000-00001F750000}"/>
    <cellStyle name="입력 39 2 3" xfId="21457" xr:uid="{00000000-0005-0000-0000-000020750000}"/>
    <cellStyle name="입력 39 3" xfId="21458" xr:uid="{00000000-0005-0000-0000-000021750000}"/>
    <cellStyle name="입력 39 3 2" xfId="21459" xr:uid="{00000000-0005-0000-0000-000022750000}"/>
    <cellStyle name="입력 39 3 3" xfId="21460" xr:uid="{00000000-0005-0000-0000-000023750000}"/>
    <cellStyle name="입력 39 4" xfId="21461" xr:uid="{00000000-0005-0000-0000-000024750000}"/>
    <cellStyle name="입력 39 4 2" xfId="21462" xr:uid="{00000000-0005-0000-0000-000025750000}"/>
    <cellStyle name="입력 39 4 3" xfId="21463" xr:uid="{00000000-0005-0000-0000-000026750000}"/>
    <cellStyle name="입력 39 5" xfId="21464" xr:uid="{00000000-0005-0000-0000-000027750000}"/>
    <cellStyle name="입력 39 5 2" xfId="21465" xr:uid="{00000000-0005-0000-0000-000028750000}"/>
    <cellStyle name="입력 39 5 3" xfId="21466" xr:uid="{00000000-0005-0000-0000-000029750000}"/>
    <cellStyle name="입력 39 6" xfId="21467" xr:uid="{00000000-0005-0000-0000-00002A750000}"/>
    <cellStyle name="입력 39 6 2" xfId="21468" xr:uid="{00000000-0005-0000-0000-00002B750000}"/>
    <cellStyle name="입력 39 6 3" xfId="21469" xr:uid="{00000000-0005-0000-0000-00002C750000}"/>
    <cellStyle name="입력 39 7" xfId="21470" xr:uid="{00000000-0005-0000-0000-00002D750000}"/>
    <cellStyle name="입력 39 7 2" xfId="21471" xr:uid="{00000000-0005-0000-0000-00002E750000}"/>
    <cellStyle name="입력 39 7 3" xfId="21472" xr:uid="{00000000-0005-0000-0000-00002F750000}"/>
    <cellStyle name="입력 39 8" xfId="21473" xr:uid="{00000000-0005-0000-0000-000030750000}"/>
    <cellStyle name="입력 39 8 2" xfId="21474" xr:uid="{00000000-0005-0000-0000-000031750000}"/>
    <cellStyle name="입력 39 8 3" xfId="21475" xr:uid="{00000000-0005-0000-0000-000032750000}"/>
    <cellStyle name="입력 39 9" xfId="21476" xr:uid="{00000000-0005-0000-0000-000033750000}"/>
    <cellStyle name="입력 39 9 2" xfId="21477" xr:uid="{00000000-0005-0000-0000-000034750000}"/>
    <cellStyle name="입력 39 9 3" xfId="21478" xr:uid="{00000000-0005-0000-0000-000035750000}"/>
    <cellStyle name="입력 4" xfId="7340" xr:uid="{00000000-0005-0000-0000-000036750000}"/>
    <cellStyle name="입력 4 10" xfId="21479" xr:uid="{00000000-0005-0000-0000-000037750000}"/>
    <cellStyle name="입력 4 10 2" xfId="21480" xr:uid="{00000000-0005-0000-0000-000038750000}"/>
    <cellStyle name="입력 4 10 3" xfId="21481" xr:uid="{00000000-0005-0000-0000-000039750000}"/>
    <cellStyle name="입력 4 11" xfId="21482" xr:uid="{00000000-0005-0000-0000-00003A750000}"/>
    <cellStyle name="입력 4 11 2" xfId="21483" xr:uid="{00000000-0005-0000-0000-00003B750000}"/>
    <cellStyle name="입력 4 11 3" xfId="21484" xr:uid="{00000000-0005-0000-0000-00003C750000}"/>
    <cellStyle name="입력 4 12" xfId="21485" xr:uid="{00000000-0005-0000-0000-00003D750000}"/>
    <cellStyle name="입력 4 12 2" xfId="21486" xr:uid="{00000000-0005-0000-0000-00003E750000}"/>
    <cellStyle name="입력 4 12 3" xfId="21487" xr:uid="{00000000-0005-0000-0000-00003F750000}"/>
    <cellStyle name="입력 4 13" xfId="21488" xr:uid="{00000000-0005-0000-0000-000040750000}"/>
    <cellStyle name="입력 4 13 2" xfId="21489" xr:uid="{00000000-0005-0000-0000-000041750000}"/>
    <cellStyle name="입력 4 13 3" xfId="21490" xr:uid="{00000000-0005-0000-0000-000042750000}"/>
    <cellStyle name="입력 4 14" xfId="21491" xr:uid="{00000000-0005-0000-0000-000043750000}"/>
    <cellStyle name="입력 4 14 2" xfId="21492" xr:uid="{00000000-0005-0000-0000-000044750000}"/>
    <cellStyle name="입력 4 14 3" xfId="21493" xr:uid="{00000000-0005-0000-0000-000045750000}"/>
    <cellStyle name="입력 4 15" xfId="21494" xr:uid="{00000000-0005-0000-0000-000046750000}"/>
    <cellStyle name="입력 4 15 2" xfId="21495" xr:uid="{00000000-0005-0000-0000-000047750000}"/>
    <cellStyle name="입력 4 15 3" xfId="21496" xr:uid="{00000000-0005-0000-0000-000048750000}"/>
    <cellStyle name="입력 4 16" xfId="21497" xr:uid="{00000000-0005-0000-0000-000049750000}"/>
    <cellStyle name="입력 4 16 2" xfId="21498" xr:uid="{00000000-0005-0000-0000-00004A750000}"/>
    <cellStyle name="입력 4 16 3" xfId="21499" xr:uid="{00000000-0005-0000-0000-00004B750000}"/>
    <cellStyle name="입력 4 17" xfId="21500" xr:uid="{00000000-0005-0000-0000-00004C750000}"/>
    <cellStyle name="입력 4 17 2" xfId="21501" xr:uid="{00000000-0005-0000-0000-00004D750000}"/>
    <cellStyle name="입력 4 17 3" xfId="21502" xr:uid="{00000000-0005-0000-0000-00004E750000}"/>
    <cellStyle name="입력 4 2" xfId="7341" xr:uid="{00000000-0005-0000-0000-00004F750000}"/>
    <cellStyle name="입력 4 2 2" xfId="21503" xr:uid="{00000000-0005-0000-0000-000050750000}"/>
    <cellStyle name="입력 4 2 3" xfId="21504" xr:uid="{00000000-0005-0000-0000-000051750000}"/>
    <cellStyle name="입력 4 3" xfId="21505" xr:uid="{00000000-0005-0000-0000-000052750000}"/>
    <cellStyle name="입력 4 3 2" xfId="21506" xr:uid="{00000000-0005-0000-0000-000053750000}"/>
    <cellStyle name="입력 4 3 3" xfId="21507" xr:uid="{00000000-0005-0000-0000-000054750000}"/>
    <cellStyle name="입력 4 4" xfId="21508" xr:uid="{00000000-0005-0000-0000-000055750000}"/>
    <cellStyle name="입력 4 4 2" xfId="21509" xr:uid="{00000000-0005-0000-0000-000056750000}"/>
    <cellStyle name="입력 4 4 3" xfId="21510" xr:uid="{00000000-0005-0000-0000-000057750000}"/>
    <cellStyle name="입력 4 5" xfId="21511" xr:uid="{00000000-0005-0000-0000-000058750000}"/>
    <cellStyle name="입력 4 5 2" xfId="21512" xr:uid="{00000000-0005-0000-0000-000059750000}"/>
    <cellStyle name="입력 4 5 3" xfId="21513" xr:uid="{00000000-0005-0000-0000-00005A750000}"/>
    <cellStyle name="입력 4 6" xfId="21514" xr:uid="{00000000-0005-0000-0000-00005B750000}"/>
    <cellStyle name="입력 4 6 2" xfId="21515" xr:uid="{00000000-0005-0000-0000-00005C750000}"/>
    <cellStyle name="입력 4 6 3" xfId="21516" xr:uid="{00000000-0005-0000-0000-00005D750000}"/>
    <cellStyle name="입력 4 7" xfId="21517" xr:uid="{00000000-0005-0000-0000-00005E750000}"/>
    <cellStyle name="입력 4 7 2" xfId="21518" xr:uid="{00000000-0005-0000-0000-00005F750000}"/>
    <cellStyle name="입력 4 7 3" xfId="21519" xr:uid="{00000000-0005-0000-0000-000060750000}"/>
    <cellStyle name="입력 4 8" xfId="21520" xr:uid="{00000000-0005-0000-0000-000061750000}"/>
    <cellStyle name="입력 4 8 2" xfId="21521" xr:uid="{00000000-0005-0000-0000-000062750000}"/>
    <cellStyle name="입력 4 8 3" xfId="21522" xr:uid="{00000000-0005-0000-0000-000063750000}"/>
    <cellStyle name="입력 4 9" xfId="21523" xr:uid="{00000000-0005-0000-0000-000064750000}"/>
    <cellStyle name="입력 4 9 2" xfId="21524" xr:uid="{00000000-0005-0000-0000-000065750000}"/>
    <cellStyle name="입력 4 9 3" xfId="21525" xr:uid="{00000000-0005-0000-0000-000066750000}"/>
    <cellStyle name="입력 40" xfId="21526" xr:uid="{00000000-0005-0000-0000-000067750000}"/>
    <cellStyle name="입력 40 10" xfId="21527" xr:uid="{00000000-0005-0000-0000-000068750000}"/>
    <cellStyle name="입력 40 10 2" xfId="21528" xr:uid="{00000000-0005-0000-0000-000069750000}"/>
    <cellStyle name="입력 40 10 3" xfId="21529" xr:uid="{00000000-0005-0000-0000-00006A750000}"/>
    <cellStyle name="입력 40 11" xfId="21530" xr:uid="{00000000-0005-0000-0000-00006B750000}"/>
    <cellStyle name="입력 40 11 2" xfId="21531" xr:uid="{00000000-0005-0000-0000-00006C750000}"/>
    <cellStyle name="입력 40 11 3" xfId="21532" xr:uid="{00000000-0005-0000-0000-00006D750000}"/>
    <cellStyle name="입력 40 12" xfId="21533" xr:uid="{00000000-0005-0000-0000-00006E750000}"/>
    <cellStyle name="입력 40 12 2" xfId="21534" xr:uid="{00000000-0005-0000-0000-00006F750000}"/>
    <cellStyle name="입력 40 12 3" xfId="21535" xr:uid="{00000000-0005-0000-0000-000070750000}"/>
    <cellStyle name="입력 40 13" xfId="21536" xr:uid="{00000000-0005-0000-0000-000071750000}"/>
    <cellStyle name="입력 40 13 2" xfId="21537" xr:uid="{00000000-0005-0000-0000-000072750000}"/>
    <cellStyle name="입력 40 13 3" xfId="21538" xr:uid="{00000000-0005-0000-0000-000073750000}"/>
    <cellStyle name="입력 40 14" xfId="21539" xr:uid="{00000000-0005-0000-0000-000074750000}"/>
    <cellStyle name="입력 40 14 2" xfId="21540" xr:uid="{00000000-0005-0000-0000-000075750000}"/>
    <cellStyle name="입력 40 14 3" xfId="21541" xr:uid="{00000000-0005-0000-0000-000076750000}"/>
    <cellStyle name="입력 40 15" xfId="21542" xr:uid="{00000000-0005-0000-0000-000077750000}"/>
    <cellStyle name="입력 40 15 2" xfId="21543" xr:uid="{00000000-0005-0000-0000-000078750000}"/>
    <cellStyle name="입력 40 15 3" xfId="21544" xr:uid="{00000000-0005-0000-0000-000079750000}"/>
    <cellStyle name="입력 40 16" xfId="21545" xr:uid="{00000000-0005-0000-0000-00007A750000}"/>
    <cellStyle name="입력 40 16 2" xfId="21546" xr:uid="{00000000-0005-0000-0000-00007B750000}"/>
    <cellStyle name="입력 40 16 3" xfId="21547" xr:uid="{00000000-0005-0000-0000-00007C750000}"/>
    <cellStyle name="입력 40 17" xfId="21548" xr:uid="{00000000-0005-0000-0000-00007D750000}"/>
    <cellStyle name="입력 40 17 2" xfId="21549" xr:uid="{00000000-0005-0000-0000-00007E750000}"/>
    <cellStyle name="입력 40 17 3" xfId="21550" xr:uid="{00000000-0005-0000-0000-00007F750000}"/>
    <cellStyle name="입력 40 2" xfId="21551" xr:uid="{00000000-0005-0000-0000-000080750000}"/>
    <cellStyle name="입력 40 2 2" xfId="21552" xr:uid="{00000000-0005-0000-0000-000081750000}"/>
    <cellStyle name="입력 40 2 3" xfId="21553" xr:uid="{00000000-0005-0000-0000-000082750000}"/>
    <cellStyle name="입력 40 3" xfId="21554" xr:uid="{00000000-0005-0000-0000-000083750000}"/>
    <cellStyle name="입력 40 3 2" xfId="21555" xr:uid="{00000000-0005-0000-0000-000084750000}"/>
    <cellStyle name="입력 40 3 3" xfId="21556" xr:uid="{00000000-0005-0000-0000-000085750000}"/>
    <cellStyle name="입력 40 4" xfId="21557" xr:uid="{00000000-0005-0000-0000-000086750000}"/>
    <cellStyle name="입력 40 4 2" xfId="21558" xr:uid="{00000000-0005-0000-0000-000087750000}"/>
    <cellStyle name="입력 40 4 3" xfId="21559" xr:uid="{00000000-0005-0000-0000-000088750000}"/>
    <cellStyle name="입력 40 5" xfId="21560" xr:uid="{00000000-0005-0000-0000-000089750000}"/>
    <cellStyle name="입력 40 5 2" xfId="21561" xr:uid="{00000000-0005-0000-0000-00008A750000}"/>
    <cellStyle name="입력 40 5 3" xfId="21562" xr:uid="{00000000-0005-0000-0000-00008B750000}"/>
    <cellStyle name="입력 40 6" xfId="21563" xr:uid="{00000000-0005-0000-0000-00008C750000}"/>
    <cellStyle name="입력 40 6 2" xfId="21564" xr:uid="{00000000-0005-0000-0000-00008D750000}"/>
    <cellStyle name="입력 40 6 3" xfId="21565" xr:uid="{00000000-0005-0000-0000-00008E750000}"/>
    <cellStyle name="입력 40 7" xfId="21566" xr:uid="{00000000-0005-0000-0000-00008F750000}"/>
    <cellStyle name="입력 40 7 2" xfId="21567" xr:uid="{00000000-0005-0000-0000-000090750000}"/>
    <cellStyle name="입력 40 7 3" xfId="21568" xr:uid="{00000000-0005-0000-0000-000091750000}"/>
    <cellStyle name="입력 40 8" xfId="21569" xr:uid="{00000000-0005-0000-0000-000092750000}"/>
    <cellStyle name="입력 40 8 2" xfId="21570" xr:uid="{00000000-0005-0000-0000-000093750000}"/>
    <cellStyle name="입력 40 8 3" xfId="21571" xr:uid="{00000000-0005-0000-0000-000094750000}"/>
    <cellStyle name="입력 40 9" xfId="21572" xr:uid="{00000000-0005-0000-0000-000095750000}"/>
    <cellStyle name="입력 40 9 2" xfId="21573" xr:uid="{00000000-0005-0000-0000-000096750000}"/>
    <cellStyle name="입력 40 9 3" xfId="21574" xr:uid="{00000000-0005-0000-0000-000097750000}"/>
    <cellStyle name="입력 41" xfId="21575" xr:uid="{00000000-0005-0000-0000-000098750000}"/>
    <cellStyle name="입력 41 10" xfId="21576" xr:uid="{00000000-0005-0000-0000-000099750000}"/>
    <cellStyle name="입력 41 10 2" xfId="21577" xr:uid="{00000000-0005-0000-0000-00009A750000}"/>
    <cellStyle name="입력 41 10 3" xfId="21578" xr:uid="{00000000-0005-0000-0000-00009B750000}"/>
    <cellStyle name="입력 41 11" xfId="21579" xr:uid="{00000000-0005-0000-0000-00009C750000}"/>
    <cellStyle name="입력 41 11 2" xfId="21580" xr:uid="{00000000-0005-0000-0000-00009D750000}"/>
    <cellStyle name="입력 41 11 3" xfId="21581" xr:uid="{00000000-0005-0000-0000-00009E750000}"/>
    <cellStyle name="입력 41 12" xfId="21582" xr:uid="{00000000-0005-0000-0000-00009F750000}"/>
    <cellStyle name="입력 41 12 2" xfId="21583" xr:uid="{00000000-0005-0000-0000-0000A0750000}"/>
    <cellStyle name="입력 41 12 3" xfId="21584" xr:uid="{00000000-0005-0000-0000-0000A1750000}"/>
    <cellStyle name="입력 41 13" xfId="21585" xr:uid="{00000000-0005-0000-0000-0000A2750000}"/>
    <cellStyle name="입력 41 13 2" xfId="21586" xr:uid="{00000000-0005-0000-0000-0000A3750000}"/>
    <cellStyle name="입력 41 13 3" xfId="21587" xr:uid="{00000000-0005-0000-0000-0000A4750000}"/>
    <cellStyle name="입력 41 14" xfId="21588" xr:uid="{00000000-0005-0000-0000-0000A5750000}"/>
    <cellStyle name="입력 41 14 2" xfId="21589" xr:uid="{00000000-0005-0000-0000-0000A6750000}"/>
    <cellStyle name="입력 41 14 3" xfId="21590" xr:uid="{00000000-0005-0000-0000-0000A7750000}"/>
    <cellStyle name="입력 41 15" xfId="21591" xr:uid="{00000000-0005-0000-0000-0000A8750000}"/>
    <cellStyle name="입력 41 15 2" xfId="21592" xr:uid="{00000000-0005-0000-0000-0000A9750000}"/>
    <cellStyle name="입력 41 15 3" xfId="21593" xr:uid="{00000000-0005-0000-0000-0000AA750000}"/>
    <cellStyle name="입력 41 16" xfId="21594" xr:uid="{00000000-0005-0000-0000-0000AB750000}"/>
    <cellStyle name="입력 41 16 2" xfId="21595" xr:uid="{00000000-0005-0000-0000-0000AC750000}"/>
    <cellStyle name="입력 41 16 3" xfId="21596" xr:uid="{00000000-0005-0000-0000-0000AD750000}"/>
    <cellStyle name="입력 41 17" xfId="21597" xr:uid="{00000000-0005-0000-0000-0000AE750000}"/>
    <cellStyle name="입력 41 17 2" xfId="21598" xr:uid="{00000000-0005-0000-0000-0000AF750000}"/>
    <cellStyle name="입력 41 17 3" xfId="21599" xr:uid="{00000000-0005-0000-0000-0000B0750000}"/>
    <cellStyle name="입력 41 2" xfId="21600" xr:uid="{00000000-0005-0000-0000-0000B1750000}"/>
    <cellStyle name="입력 41 2 2" xfId="21601" xr:uid="{00000000-0005-0000-0000-0000B2750000}"/>
    <cellStyle name="입력 41 2 3" xfId="21602" xr:uid="{00000000-0005-0000-0000-0000B3750000}"/>
    <cellStyle name="입력 41 3" xfId="21603" xr:uid="{00000000-0005-0000-0000-0000B4750000}"/>
    <cellStyle name="입력 41 3 2" xfId="21604" xr:uid="{00000000-0005-0000-0000-0000B5750000}"/>
    <cellStyle name="입력 41 3 3" xfId="21605" xr:uid="{00000000-0005-0000-0000-0000B6750000}"/>
    <cellStyle name="입력 41 4" xfId="21606" xr:uid="{00000000-0005-0000-0000-0000B7750000}"/>
    <cellStyle name="입력 41 4 2" xfId="21607" xr:uid="{00000000-0005-0000-0000-0000B8750000}"/>
    <cellStyle name="입력 41 4 3" xfId="21608" xr:uid="{00000000-0005-0000-0000-0000B9750000}"/>
    <cellStyle name="입력 41 5" xfId="21609" xr:uid="{00000000-0005-0000-0000-0000BA750000}"/>
    <cellStyle name="입력 41 5 2" xfId="21610" xr:uid="{00000000-0005-0000-0000-0000BB750000}"/>
    <cellStyle name="입력 41 5 3" xfId="21611" xr:uid="{00000000-0005-0000-0000-0000BC750000}"/>
    <cellStyle name="입력 41 6" xfId="21612" xr:uid="{00000000-0005-0000-0000-0000BD750000}"/>
    <cellStyle name="입력 41 6 2" xfId="21613" xr:uid="{00000000-0005-0000-0000-0000BE750000}"/>
    <cellStyle name="입력 41 6 3" xfId="21614" xr:uid="{00000000-0005-0000-0000-0000BF750000}"/>
    <cellStyle name="입력 41 7" xfId="21615" xr:uid="{00000000-0005-0000-0000-0000C0750000}"/>
    <cellStyle name="입력 41 7 2" xfId="21616" xr:uid="{00000000-0005-0000-0000-0000C1750000}"/>
    <cellStyle name="입력 41 7 3" xfId="21617" xr:uid="{00000000-0005-0000-0000-0000C2750000}"/>
    <cellStyle name="입력 41 8" xfId="21618" xr:uid="{00000000-0005-0000-0000-0000C3750000}"/>
    <cellStyle name="입력 41 8 2" xfId="21619" xr:uid="{00000000-0005-0000-0000-0000C4750000}"/>
    <cellStyle name="입력 41 8 3" xfId="21620" xr:uid="{00000000-0005-0000-0000-0000C5750000}"/>
    <cellStyle name="입력 41 9" xfId="21621" xr:uid="{00000000-0005-0000-0000-0000C6750000}"/>
    <cellStyle name="입력 41 9 2" xfId="21622" xr:uid="{00000000-0005-0000-0000-0000C7750000}"/>
    <cellStyle name="입력 41 9 3" xfId="21623" xr:uid="{00000000-0005-0000-0000-0000C8750000}"/>
    <cellStyle name="입력 42" xfId="21624" xr:uid="{00000000-0005-0000-0000-0000C9750000}"/>
    <cellStyle name="입력 42 10" xfId="21625" xr:uid="{00000000-0005-0000-0000-0000CA750000}"/>
    <cellStyle name="입력 42 10 2" xfId="21626" xr:uid="{00000000-0005-0000-0000-0000CB750000}"/>
    <cellStyle name="입력 42 10 3" xfId="21627" xr:uid="{00000000-0005-0000-0000-0000CC750000}"/>
    <cellStyle name="입력 42 11" xfId="21628" xr:uid="{00000000-0005-0000-0000-0000CD750000}"/>
    <cellStyle name="입력 42 11 2" xfId="21629" xr:uid="{00000000-0005-0000-0000-0000CE750000}"/>
    <cellStyle name="입력 42 11 3" xfId="21630" xr:uid="{00000000-0005-0000-0000-0000CF750000}"/>
    <cellStyle name="입력 42 12" xfId="21631" xr:uid="{00000000-0005-0000-0000-0000D0750000}"/>
    <cellStyle name="입력 42 12 2" xfId="21632" xr:uid="{00000000-0005-0000-0000-0000D1750000}"/>
    <cellStyle name="입력 42 12 3" xfId="21633" xr:uid="{00000000-0005-0000-0000-0000D2750000}"/>
    <cellStyle name="입력 42 13" xfId="21634" xr:uid="{00000000-0005-0000-0000-0000D3750000}"/>
    <cellStyle name="입력 42 13 2" xfId="21635" xr:uid="{00000000-0005-0000-0000-0000D4750000}"/>
    <cellStyle name="입력 42 13 3" xfId="21636" xr:uid="{00000000-0005-0000-0000-0000D5750000}"/>
    <cellStyle name="입력 42 14" xfId="21637" xr:uid="{00000000-0005-0000-0000-0000D6750000}"/>
    <cellStyle name="입력 42 14 2" xfId="21638" xr:uid="{00000000-0005-0000-0000-0000D7750000}"/>
    <cellStyle name="입력 42 14 3" xfId="21639" xr:uid="{00000000-0005-0000-0000-0000D8750000}"/>
    <cellStyle name="입력 42 15" xfId="21640" xr:uid="{00000000-0005-0000-0000-0000D9750000}"/>
    <cellStyle name="입력 42 15 2" xfId="21641" xr:uid="{00000000-0005-0000-0000-0000DA750000}"/>
    <cellStyle name="입력 42 15 3" xfId="21642" xr:uid="{00000000-0005-0000-0000-0000DB750000}"/>
    <cellStyle name="입력 42 16" xfId="21643" xr:uid="{00000000-0005-0000-0000-0000DC750000}"/>
    <cellStyle name="입력 42 16 2" xfId="21644" xr:uid="{00000000-0005-0000-0000-0000DD750000}"/>
    <cellStyle name="입력 42 16 3" xfId="21645" xr:uid="{00000000-0005-0000-0000-0000DE750000}"/>
    <cellStyle name="입력 42 17" xfId="21646" xr:uid="{00000000-0005-0000-0000-0000DF750000}"/>
    <cellStyle name="입력 42 17 2" xfId="21647" xr:uid="{00000000-0005-0000-0000-0000E0750000}"/>
    <cellStyle name="입력 42 17 3" xfId="21648" xr:uid="{00000000-0005-0000-0000-0000E1750000}"/>
    <cellStyle name="입력 42 2" xfId="21649" xr:uid="{00000000-0005-0000-0000-0000E2750000}"/>
    <cellStyle name="입력 42 2 2" xfId="21650" xr:uid="{00000000-0005-0000-0000-0000E3750000}"/>
    <cellStyle name="입력 42 2 3" xfId="21651" xr:uid="{00000000-0005-0000-0000-0000E4750000}"/>
    <cellStyle name="입력 42 3" xfId="21652" xr:uid="{00000000-0005-0000-0000-0000E5750000}"/>
    <cellStyle name="입력 42 3 2" xfId="21653" xr:uid="{00000000-0005-0000-0000-0000E6750000}"/>
    <cellStyle name="입력 42 3 3" xfId="21654" xr:uid="{00000000-0005-0000-0000-0000E7750000}"/>
    <cellStyle name="입력 42 4" xfId="21655" xr:uid="{00000000-0005-0000-0000-0000E8750000}"/>
    <cellStyle name="입력 42 4 2" xfId="21656" xr:uid="{00000000-0005-0000-0000-0000E9750000}"/>
    <cellStyle name="입력 42 4 3" xfId="21657" xr:uid="{00000000-0005-0000-0000-0000EA750000}"/>
    <cellStyle name="입력 42 5" xfId="21658" xr:uid="{00000000-0005-0000-0000-0000EB750000}"/>
    <cellStyle name="입력 42 5 2" xfId="21659" xr:uid="{00000000-0005-0000-0000-0000EC750000}"/>
    <cellStyle name="입력 42 5 3" xfId="21660" xr:uid="{00000000-0005-0000-0000-0000ED750000}"/>
    <cellStyle name="입력 42 6" xfId="21661" xr:uid="{00000000-0005-0000-0000-0000EE750000}"/>
    <cellStyle name="입력 42 6 2" xfId="21662" xr:uid="{00000000-0005-0000-0000-0000EF750000}"/>
    <cellStyle name="입력 42 6 3" xfId="21663" xr:uid="{00000000-0005-0000-0000-0000F0750000}"/>
    <cellStyle name="입력 42 7" xfId="21664" xr:uid="{00000000-0005-0000-0000-0000F1750000}"/>
    <cellStyle name="입력 42 7 2" xfId="21665" xr:uid="{00000000-0005-0000-0000-0000F2750000}"/>
    <cellStyle name="입력 42 7 3" xfId="21666" xr:uid="{00000000-0005-0000-0000-0000F3750000}"/>
    <cellStyle name="입력 42 8" xfId="21667" xr:uid="{00000000-0005-0000-0000-0000F4750000}"/>
    <cellStyle name="입력 42 8 2" xfId="21668" xr:uid="{00000000-0005-0000-0000-0000F5750000}"/>
    <cellStyle name="입력 42 8 3" xfId="21669" xr:uid="{00000000-0005-0000-0000-0000F6750000}"/>
    <cellStyle name="입력 42 9" xfId="21670" xr:uid="{00000000-0005-0000-0000-0000F7750000}"/>
    <cellStyle name="입력 42 9 2" xfId="21671" xr:uid="{00000000-0005-0000-0000-0000F8750000}"/>
    <cellStyle name="입력 42 9 3" xfId="21672" xr:uid="{00000000-0005-0000-0000-0000F9750000}"/>
    <cellStyle name="입력 43" xfId="21673" xr:uid="{00000000-0005-0000-0000-0000FA750000}"/>
    <cellStyle name="입력 43 10" xfId="21674" xr:uid="{00000000-0005-0000-0000-0000FB750000}"/>
    <cellStyle name="입력 43 10 2" xfId="21675" xr:uid="{00000000-0005-0000-0000-0000FC750000}"/>
    <cellStyle name="입력 43 10 3" xfId="21676" xr:uid="{00000000-0005-0000-0000-0000FD750000}"/>
    <cellStyle name="입력 43 11" xfId="21677" xr:uid="{00000000-0005-0000-0000-0000FE750000}"/>
    <cellStyle name="입력 43 11 2" xfId="21678" xr:uid="{00000000-0005-0000-0000-0000FF750000}"/>
    <cellStyle name="입력 43 11 3" xfId="21679" xr:uid="{00000000-0005-0000-0000-000000760000}"/>
    <cellStyle name="입력 43 12" xfId="21680" xr:uid="{00000000-0005-0000-0000-000001760000}"/>
    <cellStyle name="입력 43 12 2" xfId="21681" xr:uid="{00000000-0005-0000-0000-000002760000}"/>
    <cellStyle name="입력 43 12 3" xfId="21682" xr:uid="{00000000-0005-0000-0000-000003760000}"/>
    <cellStyle name="입력 43 13" xfId="21683" xr:uid="{00000000-0005-0000-0000-000004760000}"/>
    <cellStyle name="입력 43 13 2" xfId="21684" xr:uid="{00000000-0005-0000-0000-000005760000}"/>
    <cellStyle name="입력 43 13 3" xfId="21685" xr:uid="{00000000-0005-0000-0000-000006760000}"/>
    <cellStyle name="입력 43 14" xfId="21686" xr:uid="{00000000-0005-0000-0000-000007760000}"/>
    <cellStyle name="입력 43 14 2" xfId="21687" xr:uid="{00000000-0005-0000-0000-000008760000}"/>
    <cellStyle name="입력 43 14 3" xfId="21688" xr:uid="{00000000-0005-0000-0000-000009760000}"/>
    <cellStyle name="입력 43 15" xfId="21689" xr:uid="{00000000-0005-0000-0000-00000A760000}"/>
    <cellStyle name="입력 43 15 2" xfId="21690" xr:uid="{00000000-0005-0000-0000-00000B760000}"/>
    <cellStyle name="입력 43 15 3" xfId="21691" xr:uid="{00000000-0005-0000-0000-00000C760000}"/>
    <cellStyle name="입력 43 16" xfId="21692" xr:uid="{00000000-0005-0000-0000-00000D760000}"/>
    <cellStyle name="입력 43 16 2" xfId="21693" xr:uid="{00000000-0005-0000-0000-00000E760000}"/>
    <cellStyle name="입력 43 16 3" xfId="21694" xr:uid="{00000000-0005-0000-0000-00000F760000}"/>
    <cellStyle name="입력 43 17" xfId="21695" xr:uid="{00000000-0005-0000-0000-000010760000}"/>
    <cellStyle name="입력 43 17 2" xfId="21696" xr:uid="{00000000-0005-0000-0000-000011760000}"/>
    <cellStyle name="입력 43 17 3" xfId="21697" xr:uid="{00000000-0005-0000-0000-000012760000}"/>
    <cellStyle name="입력 43 2" xfId="21698" xr:uid="{00000000-0005-0000-0000-000013760000}"/>
    <cellStyle name="입력 43 2 2" xfId="21699" xr:uid="{00000000-0005-0000-0000-000014760000}"/>
    <cellStyle name="입력 43 2 3" xfId="21700" xr:uid="{00000000-0005-0000-0000-000015760000}"/>
    <cellStyle name="입력 43 3" xfId="21701" xr:uid="{00000000-0005-0000-0000-000016760000}"/>
    <cellStyle name="입력 43 3 2" xfId="21702" xr:uid="{00000000-0005-0000-0000-000017760000}"/>
    <cellStyle name="입력 43 3 3" xfId="21703" xr:uid="{00000000-0005-0000-0000-000018760000}"/>
    <cellStyle name="입력 43 4" xfId="21704" xr:uid="{00000000-0005-0000-0000-000019760000}"/>
    <cellStyle name="입력 43 4 2" xfId="21705" xr:uid="{00000000-0005-0000-0000-00001A760000}"/>
    <cellStyle name="입력 43 4 3" xfId="21706" xr:uid="{00000000-0005-0000-0000-00001B760000}"/>
    <cellStyle name="입력 43 5" xfId="21707" xr:uid="{00000000-0005-0000-0000-00001C760000}"/>
    <cellStyle name="입력 43 5 2" xfId="21708" xr:uid="{00000000-0005-0000-0000-00001D760000}"/>
    <cellStyle name="입력 43 5 3" xfId="21709" xr:uid="{00000000-0005-0000-0000-00001E760000}"/>
    <cellStyle name="입력 43 6" xfId="21710" xr:uid="{00000000-0005-0000-0000-00001F760000}"/>
    <cellStyle name="입력 43 6 2" xfId="21711" xr:uid="{00000000-0005-0000-0000-000020760000}"/>
    <cellStyle name="입력 43 6 3" xfId="21712" xr:uid="{00000000-0005-0000-0000-000021760000}"/>
    <cellStyle name="입력 43 7" xfId="21713" xr:uid="{00000000-0005-0000-0000-000022760000}"/>
    <cellStyle name="입력 43 7 2" xfId="21714" xr:uid="{00000000-0005-0000-0000-000023760000}"/>
    <cellStyle name="입력 43 7 3" xfId="21715" xr:uid="{00000000-0005-0000-0000-000024760000}"/>
    <cellStyle name="입력 43 8" xfId="21716" xr:uid="{00000000-0005-0000-0000-000025760000}"/>
    <cellStyle name="입력 43 8 2" xfId="21717" xr:uid="{00000000-0005-0000-0000-000026760000}"/>
    <cellStyle name="입력 43 8 3" xfId="21718" xr:uid="{00000000-0005-0000-0000-000027760000}"/>
    <cellStyle name="입력 43 9" xfId="21719" xr:uid="{00000000-0005-0000-0000-000028760000}"/>
    <cellStyle name="입력 43 9 2" xfId="21720" xr:uid="{00000000-0005-0000-0000-000029760000}"/>
    <cellStyle name="입력 43 9 3" xfId="21721" xr:uid="{00000000-0005-0000-0000-00002A760000}"/>
    <cellStyle name="입력 44" xfId="21722" xr:uid="{00000000-0005-0000-0000-00002B760000}"/>
    <cellStyle name="입력 44 10" xfId="21723" xr:uid="{00000000-0005-0000-0000-00002C760000}"/>
    <cellStyle name="입력 44 10 2" xfId="21724" xr:uid="{00000000-0005-0000-0000-00002D760000}"/>
    <cellStyle name="입력 44 10 3" xfId="21725" xr:uid="{00000000-0005-0000-0000-00002E760000}"/>
    <cellStyle name="입력 44 11" xfId="21726" xr:uid="{00000000-0005-0000-0000-00002F760000}"/>
    <cellStyle name="입력 44 11 2" xfId="21727" xr:uid="{00000000-0005-0000-0000-000030760000}"/>
    <cellStyle name="입력 44 11 3" xfId="21728" xr:uid="{00000000-0005-0000-0000-000031760000}"/>
    <cellStyle name="입력 44 12" xfId="21729" xr:uid="{00000000-0005-0000-0000-000032760000}"/>
    <cellStyle name="입력 44 12 2" xfId="21730" xr:uid="{00000000-0005-0000-0000-000033760000}"/>
    <cellStyle name="입력 44 12 3" xfId="21731" xr:uid="{00000000-0005-0000-0000-000034760000}"/>
    <cellStyle name="입력 44 13" xfId="21732" xr:uid="{00000000-0005-0000-0000-000035760000}"/>
    <cellStyle name="입력 44 13 2" xfId="21733" xr:uid="{00000000-0005-0000-0000-000036760000}"/>
    <cellStyle name="입력 44 13 3" xfId="21734" xr:uid="{00000000-0005-0000-0000-000037760000}"/>
    <cellStyle name="입력 44 14" xfId="21735" xr:uid="{00000000-0005-0000-0000-000038760000}"/>
    <cellStyle name="입력 44 14 2" xfId="21736" xr:uid="{00000000-0005-0000-0000-000039760000}"/>
    <cellStyle name="입력 44 14 3" xfId="21737" xr:uid="{00000000-0005-0000-0000-00003A760000}"/>
    <cellStyle name="입력 44 15" xfId="21738" xr:uid="{00000000-0005-0000-0000-00003B760000}"/>
    <cellStyle name="입력 44 15 2" xfId="21739" xr:uid="{00000000-0005-0000-0000-00003C760000}"/>
    <cellStyle name="입력 44 15 3" xfId="21740" xr:uid="{00000000-0005-0000-0000-00003D760000}"/>
    <cellStyle name="입력 44 16" xfId="21741" xr:uid="{00000000-0005-0000-0000-00003E760000}"/>
    <cellStyle name="입력 44 16 2" xfId="21742" xr:uid="{00000000-0005-0000-0000-00003F760000}"/>
    <cellStyle name="입력 44 16 3" xfId="21743" xr:uid="{00000000-0005-0000-0000-000040760000}"/>
    <cellStyle name="입력 44 17" xfId="21744" xr:uid="{00000000-0005-0000-0000-000041760000}"/>
    <cellStyle name="입력 44 17 2" xfId="21745" xr:uid="{00000000-0005-0000-0000-000042760000}"/>
    <cellStyle name="입력 44 17 3" xfId="21746" xr:uid="{00000000-0005-0000-0000-000043760000}"/>
    <cellStyle name="입력 44 2" xfId="21747" xr:uid="{00000000-0005-0000-0000-000044760000}"/>
    <cellStyle name="입력 44 2 2" xfId="21748" xr:uid="{00000000-0005-0000-0000-000045760000}"/>
    <cellStyle name="입력 44 2 3" xfId="21749" xr:uid="{00000000-0005-0000-0000-000046760000}"/>
    <cellStyle name="입력 44 3" xfId="21750" xr:uid="{00000000-0005-0000-0000-000047760000}"/>
    <cellStyle name="입력 44 3 2" xfId="21751" xr:uid="{00000000-0005-0000-0000-000048760000}"/>
    <cellStyle name="입력 44 3 3" xfId="21752" xr:uid="{00000000-0005-0000-0000-000049760000}"/>
    <cellStyle name="입력 44 4" xfId="21753" xr:uid="{00000000-0005-0000-0000-00004A760000}"/>
    <cellStyle name="입력 44 4 2" xfId="21754" xr:uid="{00000000-0005-0000-0000-00004B760000}"/>
    <cellStyle name="입력 44 4 3" xfId="21755" xr:uid="{00000000-0005-0000-0000-00004C760000}"/>
    <cellStyle name="입력 44 5" xfId="21756" xr:uid="{00000000-0005-0000-0000-00004D760000}"/>
    <cellStyle name="입력 44 5 2" xfId="21757" xr:uid="{00000000-0005-0000-0000-00004E760000}"/>
    <cellStyle name="입력 44 5 3" xfId="21758" xr:uid="{00000000-0005-0000-0000-00004F760000}"/>
    <cellStyle name="입력 44 6" xfId="21759" xr:uid="{00000000-0005-0000-0000-000050760000}"/>
    <cellStyle name="입력 44 6 2" xfId="21760" xr:uid="{00000000-0005-0000-0000-000051760000}"/>
    <cellStyle name="입력 44 6 3" xfId="21761" xr:uid="{00000000-0005-0000-0000-000052760000}"/>
    <cellStyle name="입력 44 7" xfId="21762" xr:uid="{00000000-0005-0000-0000-000053760000}"/>
    <cellStyle name="입력 44 7 2" xfId="21763" xr:uid="{00000000-0005-0000-0000-000054760000}"/>
    <cellStyle name="입력 44 7 3" xfId="21764" xr:uid="{00000000-0005-0000-0000-000055760000}"/>
    <cellStyle name="입력 44 8" xfId="21765" xr:uid="{00000000-0005-0000-0000-000056760000}"/>
    <cellStyle name="입력 44 8 2" xfId="21766" xr:uid="{00000000-0005-0000-0000-000057760000}"/>
    <cellStyle name="입력 44 8 3" xfId="21767" xr:uid="{00000000-0005-0000-0000-000058760000}"/>
    <cellStyle name="입력 44 9" xfId="21768" xr:uid="{00000000-0005-0000-0000-000059760000}"/>
    <cellStyle name="입력 44 9 2" xfId="21769" xr:uid="{00000000-0005-0000-0000-00005A760000}"/>
    <cellStyle name="입력 44 9 3" xfId="21770" xr:uid="{00000000-0005-0000-0000-00005B760000}"/>
    <cellStyle name="입력 45" xfId="21771" xr:uid="{00000000-0005-0000-0000-00005C760000}"/>
    <cellStyle name="입력 45 10" xfId="21772" xr:uid="{00000000-0005-0000-0000-00005D760000}"/>
    <cellStyle name="입력 45 10 2" xfId="21773" xr:uid="{00000000-0005-0000-0000-00005E760000}"/>
    <cellStyle name="입력 45 10 3" xfId="21774" xr:uid="{00000000-0005-0000-0000-00005F760000}"/>
    <cellStyle name="입력 45 11" xfId="21775" xr:uid="{00000000-0005-0000-0000-000060760000}"/>
    <cellStyle name="입력 45 11 2" xfId="21776" xr:uid="{00000000-0005-0000-0000-000061760000}"/>
    <cellStyle name="입력 45 11 3" xfId="21777" xr:uid="{00000000-0005-0000-0000-000062760000}"/>
    <cellStyle name="입력 45 12" xfId="21778" xr:uid="{00000000-0005-0000-0000-000063760000}"/>
    <cellStyle name="입력 45 12 2" xfId="21779" xr:uid="{00000000-0005-0000-0000-000064760000}"/>
    <cellStyle name="입력 45 12 3" xfId="21780" xr:uid="{00000000-0005-0000-0000-000065760000}"/>
    <cellStyle name="입력 45 13" xfId="21781" xr:uid="{00000000-0005-0000-0000-000066760000}"/>
    <cellStyle name="입력 45 13 2" xfId="21782" xr:uid="{00000000-0005-0000-0000-000067760000}"/>
    <cellStyle name="입력 45 13 3" xfId="21783" xr:uid="{00000000-0005-0000-0000-000068760000}"/>
    <cellStyle name="입력 45 14" xfId="21784" xr:uid="{00000000-0005-0000-0000-000069760000}"/>
    <cellStyle name="입력 45 14 2" xfId="21785" xr:uid="{00000000-0005-0000-0000-00006A760000}"/>
    <cellStyle name="입력 45 14 3" xfId="21786" xr:uid="{00000000-0005-0000-0000-00006B760000}"/>
    <cellStyle name="입력 45 15" xfId="21787" xr:uid="{00000000-0005-0000-0000-00006C760000}"/>
    <cellStyle name="입력 45 15 2" xfId="21788" xr:uid="{00000000-0005-0000-0000-00006D760000}"/>
    <cellStyle name="입력 45 15 3" xfId="21789" xr:uid="{00000000-0005-0000-0000-00006E760000}"/>
    <cellStyle name="입력 45 16" xfId="21790" xr:uid="{00000000-0005-0000-0000-00006F760000}"/>
    <cellStyle name="입력 45 16 2" xfId="21791" xr:uid="{00000000-0005-0000-0000-000070760000}"/>
    <cellStyle name="입력 45 16 3" xfId="21792" xr:uid="{00000000-0005-0000-0000-000071760000}"/>
    <cellStyle name="입력 45 17" xfId="21793" xr:uid="{00000000-0005-0000-0000-000072760000}"/>
    <cellStyle name="입력 45 17 2" xfId="21794" xr:uid="{00000000-0005-0000-0000-000073760000}"/>
    <cellStyle name="입력 45 17 3" xfId="21795" xr:uid="{00000000-0005-0000-0000-000074760000}"/>
    <cellStyle name="입력 45 2" xfId="21796" xr:uid="{00000000-0005-0000-0000-000075760000}"/>
    <cellStyle name="입력 45 2 2" xfId="21797" xr:uid="{00000000-0005-0000-0000-000076760000}"/>
    <cellStyle name="입력 45 2 3" xfId="21798" xr:uid="{00000000-0005-0000-0000-000077760000}"/>
    <cellStyle name="입력 45 3" xfId="21799" xr:uid="{00000000-0005-0000-0000-000078760000}"/>
    <cellStyle name="입력 45 3 2" xfId="21800" xr:uid="{00000000-0005-0000-0000-000079760000}"/>
    <cellStyle name="입력 45 3 3" xfId="21801" xr:uid="{00000000-0005-0000-0000-00007A760000}"/>
    <cellStyle name="입력 45 4" xfId="21802" xr:uid="{00000000-0005-0000-0000-00007B760000}"/>
    <cellStyle name="입력 45 4 2" xfId="21803" xr:uid="{00000000-0005-0000-0000-00007C760000}"/>
    <cellStyle name="입력 45 4 3" xfId="21804" xr:uid="{00000000-0005-0000-0000-00007D760000}"/>
    <cellStyle name="입력 45 5" xfId="21805" xr:uid="{00000000-0005-0000-0000-00007E760000}"/>
    <cellStyle name="입력 45 5 2" xfId="21806" xr:uid="{00000000-0005-0000-0000-00007F760000}"/>
    <cellStyle name="입력 45 5 3" xfId="21807" xr:uid="{00000000-0005-0000-0000-000080760000}"/>
    <cellStyle name="입력 45 6" xfId="21808" xr:uid="{00000000-0005-0000-0000-000081760000}"/>
    <cellStyle name="입력 45 6 2" xfId="21809" xr:uid="{00000000-0005-0000-0000-000082760000}"/>
    <cellStyle name="입력 45 6 3" xfId="21810" xr:uid="{00000000-0005-0000-0000-000083760000}"/>
    <cellStyle name="입력 45 7" xfId="21811" xr:uid="{00000000-0005-0000-0000-000084760000}"/>
    <cellStyle name="입력 45 7 2" xfId="21812" xr:uid="{00000000-0005-0000-0000-000085760000}"/>
    <cellStyle name="입력 45 7 3" xfId="21813" xr:uid="{00000000-0005-0000-0000-000086760000}"/>
    <cellStyle name="입력 45 8" xfId="21814" xr:uid="{00000000-0005-0000-0000-000087760000}"/>
    <cellStyle name="입력 45 8 2" xfId="21815" xr:uid="{00000000-0005-0000-0000-000088760000}"/>
    <cellStyle name="입력 45 8 3" xfId="21816" xr:uid="{00000000-0005-0000-0000-000089760000}"/>
    <cellStyle name="입력 45 9" xfId="21817" xr:uid="{00000000-0005-0000-0000-00008A760000}"/>
    <cellStyle name="입력 45 9 2" xfId="21818" xr:uid="{00000000-0005-0000-0000-00008B760000}"/>
    <cellStyle name="입력 45 9 3" xfId="21819" xr:uid="{00000000-0005-0000-0000-00008C760000}"/>
    <cellStyle name="입력 46" xfId="21820" xr:uid="{00000000-0005-0000-0000-00008D760000}"/>
    <cellStyle name="입력 46 10" xfId="21821" xr:uid="{00000000-0005-0000-0000-00008E760000}"/>
    <cellStyle name="입력 46 10 2" xfId="21822" xr:uid="{00000000-0005-0000-0000-00008F760000}"/>
    <cellStyle name="입력 46 10 3" xfId="21823" xr:uid="{00000000-0005-0000-0000-000090760000}"/>
    <cellStyle name="입력 46 11" xfId="21824" xr:uid="{00000000-0005-0000-0000-000091760000}"/>
    <cellStyle name="입력 46 11 2" xfId="21825" xr:uid="{00000000-0005-0000-0000-000092760000}"/>
    <cellStyle name="입력 46 11 3" xfId="21826" xr:uid="{00000000-0005-0000-0000-000093760000}"/>
    <cellStyle name="입력 46 12" xfId="21827" xr:uid="{00000000-0005-0000-0000-000094760000}"/>
    <cellStyle name="입력 46 12 2" xfId="21828" xr:uid="{00000000-0005-0000-0000-000095760000}"/>
    <cellStyle name="입력 46 12 3" xfId="21829" xr:uid="{00000000-0005-0000-0000-000096760000}"/>
    <cellStyle name="입력 46 13" xfId="21830" xr:uid="{00000000-0005-0000-0000-000097760000}"/>
    <cellStyle name="입력 46 13 2" xfId="21831" xr:uid="{00000000-0005-0000-0000-000098760000}"/>
    <cellStyle name="입력 46 13 3" xfId="21832" xr:uid="{00000000-0005-0000-0000-000099760000}"/>
    <cellStyle name="입력 46 14" xfId="21833" xr:uid="{00000000-0005-0000-0000-00009A760000}"/>
    <cellStyle name="입력 46 14 2" xfId="21834" xr:uid="{00000000-0005-0000-0000-00009B760000}"/>
    <cellStyle name="입력 46 14 3" xfId="21835" xr:uid="{00000000-0005-0000-0000-00009C760000}"/>
    <cellStyle name="입력 46 15" xfId="21836" xr:uid="{00000000-0005-0000-0000-00009D760000}"/>
    <cellStyle name="입력 46 15 2" xfId="21837" xr:uid="{00000000-0005-0000-0000-00009E760000}"/>
    <cellStyle name="입력 46 15 3" xfId="21838" xr:uid="{00000000-0005-0000-0000-00009F760000}"/>
    <cellStyle name="입력 46 16" xfId="21839" xr:uid="{00000000-0005-0000-0000-0000A0760000}"/>
    <cellStyle name="입력 46 16 2" xfId="21840" xr:uid="{00000000-0005-0000-0000-0000A1760000}"/>
    <cellStyle name="입력 46 16 3" xfId="21841" xr:uid="{00000000-0005-0000-0000-0000A2760000}"/>
    <cellStyle name="입력 46 17" xfId="21842" xr:uid="{00000000-0005-0000-0000-0000A3760000}"/>
    <cellStyle name="입력 46 17 2" xfId="21843" xr:uid="{00000000-0005-0000-0000-0000A4760000}"/>
    <cellStyle name="입력 46 17 3" xfId="21844" xr:uid="{00000000-0005-0000-0000-0000A5760000}"/>
    <cellStyle name="입력 46 2" xfId="21845" xr:uid="{00000000-0005-0000-0000-0000A6760000}"/>
    <cellStyle name="입력 46 2 2" xfId="21846" xr:uid="{00000000-0005-0000-0000-0000A7760000}"/>
    <cellStyle name="입력 46 2 3" xfId="21847" xr:uid="{00000000-0005-0000-0000-0000A8760000}"/>
    <cellStyle name="입력 46 3" xfId="21848" xr:uid="{00000000-0005-0000-0000-0000A9760000}"/>
    <cellStyle name="입력 46 3 2" xfId="21849" xr:uid="{00000000-0005-0000-0000-0000AA760000}"/>
    <cellStyle name="입력 46 3 3" xfId="21850" xr:uid="{00000000-0005-0000-0000-0000AB760000}"/>
    <cellStyle name="입력 46 4" xfId="21851" xr:uid="{00000000-0005-0000-0000-0000AC760000}"/>
    <cellStyle name="입력 46 4 2" xfId="21852" xr:uid="{00000000-0005-0000-0000-0000AD760000}"/>
    <cellStyle name="입력 46 4 3" xfId="21853" xr:uid="{00000000-0005-0000-0000-0000AE760000}"/>
    <cellStyle name="입력 46 5" xfId="21854" xr:uid="{00000000-0005-0000-0000-0000AF760000}"/>
    <cellStyle name="입력 46 5 2" xfId="21855" xr:uid="{00000000-0005-0000-0000-0000B0760000}"/>
    <cellStyle name="입력 46 5 3" xfId="21856" xr:uid="{00000000-0005-0000-0000-0000B1760000}"/>
    <cellStyle name="입력 46 6" xfId="21857" xr:uid="{00000000-0005-0000-0000-0000B2760000}"/>
    <cellStyle name="입력 46 6 2" xfId="21858" xr:uid="{00000000-0005-0000-0000-0000B3760000}"/>
    <cellStyle name="입력 46 6 3" xfId="21859" xr:uid="{00000000-0005-0000-0000-0000B4760000}"/>
    <cellStyle name="입력 46 7" xfId="21860" xr:uid="{00000000-0005-0000-0000-0000B5760000}"/>
    <cellStyle name="입력 46 7 2" xfId="21861" xr:uid="{00000000-0005-0000-0000-0000B6760000}"/>
    <cellStyle name="입력 46 7 3" xfId="21862" xr:uid="{00000000-0005-0000-0000-0000B7760000}"/>
    <cellStyle name="입력 46 8" xfId="21863" xr:uid="{00000000-0005-0000-0000-0000B8760000}"/>
    <cellStyle name="입력 46 8 2" xfId="21864" xr:uid="{00000000-0005-0000-0000-0000B9760000}"/>
    <cellStyle name="입력 46 8 3" xfId="21865" xr:uid="{00000000-0005-0000-0000-0000BA760000}"/>
    <cellStyle name="입력 46 9" xfId="21866" xr:uid="{00000000-0005-0000-0000-0000BB760000}"/>
    <cellStyle name="입력 46 9 2" xfId="21867" xr:uid="{00000000-0005-0000-0000-0000BC760000}"/>
    <cellStyle name="입력 46 9 3" xfId="21868" xr:uid="{00000000-0005-0000-0000-0000BD760000}"/>
    <cellStyle name="입력 47" xfId="21869" xr:uid="{00000000-0005-0000-0000-0000BE760000}"/>
    <cellStyle name="입력 47 10" xfId="21870" xr:uid="{00000000-0005-0000-0000-0000BF760000}"/>
    <cellStyle name="입력 47 10 2" xfId="21871" xr:uid="{00000000-0005-0000-0000-0000C0760000}"/>
    <cellStyle name="입력 47 10 3" xfId="21872" xr:uid="{00000000-0005-0000-0000-0000C1760000}"/>
    <cellStyle name="입력 47 11" xfId="21873" xr:uid="{00000000-0005-0000-0000-0000C2760000}"/>
    <cellStyle name="입력 47 11 2" xfId="21874" xr:uid="{00000000-0005-0000-0000-0000C3760000}"/>
    <cellStyle name="입력 47 11 3" xfId="21875" xr:uid="{00000000-0005-0000-0000-0000C4760000}"/>
    <cellStyle name="입력 47 12" xfId="21876" xr:uid="{00000000-0005-0000-0000-0000C5760000}"/>
    <cellStyle name="입력 47 12 2" xfId="21877" xr:uid="{00000000-0005-0000-0000-0000C6760000}"/>
    <cellStyle name="입력 47 12 3" xfId="21878" xr:uid="{00000000-0005-0000-0000-0000C7760000}"/>
    <cellStyle name="입력 47 13" xfId="21879" xr:uid="{00000000-0005-0000-0000-0000C8760000}"/>
    <cellStyle name="입력 47 13 2" xfId="21880" xr:uid="{00000000-0005-0000-0000-0000C9760000}"/>
    <cellStyle name="입력 47 13 3" xfId="21881" xr:uid="{00000000-0005-0000-0000-0000CA760000}"/>
    <cellStyle name="입력 47 14" xfId="21882" xr:uid="{00000000-0005-0000-0000-0000CB760000}"/>
    <cellStyle name="입력 47 14 2" xfId="21883" xr:uid="{00000000-0005-0000-0000-0000CC760000}"/>
    <cellStyle name="입력 47 14 3" xfId="21884" xr:uid="{00000000-0005-0000-0000-0000CD760000}"/>
    <cellStyle name="입력 47 15" xfId="21885" xr:uid="{00000000-0005-0000-0000-0000CE760000}"/>
    <cellStyle name="입력 47 15 2" xfId="21886" xr:uid="{00000000-0005-0000-0000-0000CF760000}"/>
    <cellStyle name="입력 47 15 3" xfId="21887" xr:uid="{00000000-0005-0000-0000-0000D0760000}"/>
    <cellStyle name="입력 47 16" xfId="21888" xr:uid="{00000000-0005-0000-0000-0000D1760000}"/>
    <cellStyle name="입력 47 16 2" xfId="21889" xr:uid="{00000000-0005-0000-0000-0000D2760000}"/>
    <cellStyle name="입력 47 16 3" xfId="21890" xr:uid="{00000000-0005-0000-0000-0000D3760000}"/>
    <cellStyle name="입력 47 17" xfId="21891" xr:uid="{00000000-0005-0000-0000-0000D4760000}"/>
    <cellStyle name="입력 47 17 2" xfId="21892" xr:uid="{00000000-0005-0000-0000-0000D5760000}"/>
    <cellStyle name="입력 47 17 3" xfId="21893" xr:uid="{00000000-0005-0000-0000-0000D6760000}"/>
    <cellStyle name="입력 47 2" xfId="21894" xr:uid="{00000000-0005-0000-0000-0000D7760000}"/>
    <cellStyle name="입력 47 2 2" xfId="21895" xr:uid="{00000000-0005-0000-0000-0000D8760000}"/>
    <cellStyle name="입력 47 2 3" xfId="21896" xr:uid="{00000000-0005-0000-0000-0000D9760000}"/>
    <cellStyle name="입력 47 3" xfId="21897" xr:uid="{00000000-0005-0000-0000-0000DA760000}"/>
    <cellStyle name="입력 47 3 2" xfId="21898" xr:uid="{00000000-0005-0000-0000-0000DB760000}"/>
    <cellStyle name="입력 47 3 3" xfId="21899" xr:uid="{00000000-0005-0000-0000-0000DC760000}"/>
    <cellStyle name="입력 47 4" xfId="21900" xr:uid="{00000000-0005-0000-0000-0000DD760000}"/>
    <cellStyle name="입력 47 4 2" xfId="21901" xr:uid="{00000000-0005-0000-0000-0000DE760000}"/>
    <cellStyle name="입력 47 4 3" xfId="21902" xr:uid="{00000000-0005-0000-0000-0000DF760000}"/>
    <cellStyle name="입력 47 5" xfId="21903" xr:uid="{00000000-0005-0000-0000-0000E0760000}"/>
    <cellStyle name="입력 47 5 2" xfId="21904" xr:uid="{00000000-0005-0000-0000-0000E1760000}"/>
    <cellStyle name="입력 47 5 3" xfId="21905" xr:uid="{00000000-0005-0000-0000-0000E2760000}"/>
    <cellStyle name="입력 47 6" xfId="21906" xr:uid="{00000000-0005-0000-0000-0000E3760000}"/>
    <cellStyle name="입력 47 6 2" xfId="21907" xr:uid="{00000000-0005-0000-0000-0000E4760000}"/>
    <cellStyle name="입력 47 6 3" xfId="21908" xr:uid="{00000000-0005-0000-0000-0000E5760000}"/>
    <cellStyle name="입력 47 7" xfId="21909" xr:uid="{00000000-0005-0000-0000-0000E6760000}"/>
    <cellStyle name="입력 47 7 2" xfId="21910" xr:uid="{00000000-0005-0000-0000-0000E7760000}"/>
    <cellStyle name="입력 47 7 3" xfId="21911" xr:uid="{00000000-0005-0000-0000-0000E8760000}"/>
    <cellStyle name="입력 47 8" xfId="21912" xr:uid="{00000000-0005-0000-0000-0000E9760000}"/>
    <cellStyle name="입력 47 8 2" xfId="21913" xr:uid="{00000000-0005-0000-0000-0000EA760000}"/>
    <cellStyle name="입력 47 8 3" xfId="21914" xr:uid="{00000000-0005-0000-0000-0000EB760000}"/>
    <cellStyle name="입력 47 9" xfId="21915" xr:uid="{00000000-0005-0000-0000-0000EC760000}"/>
    <cellStyle name="입력 47 9 2" xfId="21916" xr:uid="{00000000-0005-0000-0000-0000ED760000}"/>
    <cellStyle name="입력 47 9 3" xfId="21917" xr:uid="{00000000-0005-0000-0000-0000EE760000}"/>
    <cellStyle name="입력 48" xfId="21918" xr:uid="{00000000-0005-0000-0000-0000EF760000}"/>
    <cellStyle name="입력 48 10" xfId="21919" xr:uid="{00000000-0005-0000-0000-0000F0760000}"/>
    <cellStyle name="입력 48 10 2" xfId="21920" xr:uid="{00000000-0005-0000-0000-0000F1760000}"/>
    <cellStyle name="입력 48 10 3" xfId="21921" xr:uid="{00000000-0005-0000-0000-0000F2760000}"/>
    <cellStyle name="입력 48 11" xfId="21922" xr:uid="{00000000-0005-0000-0000-0000F3760000}"/>
    <cellStyle name="입력 48 11 2" xfId="21923" xr:uid="{00000000-0005-0000-0000-0000F4760000}"/>
    <cellStyle name="입력 48 11 3" xfId="21924" xr:uid="{00000000-0005-0000-0000-0000F5760000}"/>
    <cellStyle name="입력 48 12" xfId="21925" xr:uid="{00000000-0005-0000-0000-0000F6760000}"/>
    <cellStyle name="입력 48 12 2" xfId="21926" xr:uid="{00000000-0005-0000-0000-0000F7760000}"/>
    <cellStyle name="입력 48 12 3" xfId="21927" xr:uid="{00000000-0005-0000-0000-0000F8760000}"/>
    <cellStyle name="입력 48 13" xfId="21928" xr:uid="{00000000-0005-0000-0000-0000F9760000}"/>
    <cellStyle name="입력 48 13 2" xfId="21929" xr:uid="{00000000-0005-0000-0000-0000FA760000}"/>
    <cellStyle name="입력 48 13 3" xfId="21930" xr:uid="{00000000-0005-0000-0000-0000FB760000}"/>
    <cellStyle name="입력 48 14" xfId="21931" xr:uid="{00000000-0005-0000-0000-0000FC760000}"/>
    <cellStyle name="입력 48 14 2" xfId="21932" xr:uid="{00000000-0005-0000-0000-0000FD760000}"/>
    <cellStyle name="입력 48 14 3" xfId="21933" xr:uid="{00000000-0005-0000-0000-0000FE760000}"/>
    <cellStyle name="입력 48 15" xfId="21934" xr:uid="{00000000-0005-0000-0000-0000FF760000}"/>
    <cellStyle name="입력 48 15 2" xfId="21935" xr:uid="{00000000-0005-0000-0000-000000770000}"/>
    <cellStyle name="입력 48 15 3" xfId="21936" xr:uid="{00000000-0005-0000-0000-000001770000}"/>
    <cellStyle name="입력 48 16" xfId="21937" xr:uid="{00000000-0005-0000-0000-000002770000}"/>
    <cellStyle name="입력 48 16 2" xfId="21938" xr:uid="{00000000-0005-0000-0000-000003770000}"/>
    <cellStyle name="입력 48 16 3" xfId="21939" xr:uid="{00000000-0005-0000-0000-000004770000}"/>
    <cellStyle name="입력 48 17" xfId="21940" xr:uid="{00000000-0005-0000-0000-000005770000}"/>
    <cellStyle name="입력 48 17 2" xfId="21941" xr:uid="{00000000-0005-0000-0000-000006770000}"/>
    <cellStyle name="입력 48 17 3" xfId="21942" xr:uid="{00000000-0005-0000-0000-000007770000}"/>
    <cellStyle name="입력 48 2" xfId="21943" xr:uid="{00000000-0005-0000-0000-000008770000}"/>
    <cellStyle name="입력 48 2 2" xfId="21944" xr:uid="{00000000-0005-0000-0000-000009770000}"/>
    <cellStyle name="입력 48 2 3" xfId="21945" xr:uid="{00000000-0005-0000-0000-00000A770000}"/>
    <cellStyle name="입력 48 3" xfId="21946" xr:uid="{00000000-0005-0000-0000-00000B770000}"/>
    <cellStyle name="입력 48 3 2" xfId="21947" xr:uid="{00000000-0005-0000-0000-00000C770000}"/>
    <cellStyle name="입력 48 3 3" xfId="21948" xr:uid="{00000000-0005-0000-0000-00000D770000}"/>
    <cellStyle name="입력 48 4" xfId="21949" xr:uid="{00000000-0005-0000-0000-00000E770000}"/>
    <cellStyle name="입력 48 4 2" xfId="21950" xr:uid="{00000000-0005-0000-0000-00000F770000}"/>
    <cellStyle name="입력 48 4 3" xfId="21951" xr:uid="{00000000-0005-0000-0000-000010770000}"/>
    <cellStyle name="입력 48 5" xfId="21952" xr:uid="{00000000-0005-0000-0000-000011770000}"/>
    <cellStyle name="입력 48 5 2" xfId="21953" xr:uid="{00000000-0005-0000-0000-000012770000}"/>
    <cellStyle name="입력 48 5 3" xfId="21954" xr:uid="{00000000-0005-0000-0000-000013770000}"/>
    <cellStyle name="입력 48 6" xfId="21955" xr:uid="{00000000-0005-0000-0000-000014770000}"/>
    <cellStyle name="입력 48 6 2" xfId="21956" xr:uid="{00000000-0005-0000-0000-000015770000}"/>
    <cellStyle name="입력 48 6 3" xfId="21957" xr:uid="{00000000-0005-0000-0000-000016770000}"/>
    <cellStyle name="입력 48 7" xfId="21958" xr:uid="{00000000-0005-0000-0000-000017770000}"/>
    <cellStyle name="입력 48 7 2" xfId="21959" xr:uid="{00000000-0005-0000-0000-000018770000}"/>
    <cellStyle name="입력 48 7 3" xfId="21960" xr:uid="{00000000-0005-0000-0000-000019770000}"/>
    <cellStyle name="입력 48 8" xfId="21961" xr:uid="{00000000-0005-0000-0000-00001A770000}"/>
    <cellStyle name="입력 48 8 2" xfId="21962" xr:uid="{00000000-0005-0000-0000-00001B770000}"/>
    <cellStyle name="입력 48 8 3" xfId="21963" xr:uid="{00000000-0005-0000-0000-00001C770000}"/>
    <cellStyle name="입력 48 9" xfId="21964" xr:uid="{00000000-0005-0000-0000-00001D770000}"/>
    <cellStyle name="입력 48 9 2" xfId="21965" xr:uid="{00000000-0005-0000-0000-00001E770000}"/>
    <cellStyle name="입력 48 9 3" xfId="21966" xr:uid="{00000000-0005-0000-0000-00001F770000}"/>
    <cellStyle name="입력 49" xfId="21967" xr:uid="{00000000-0005-0000-0000-000020770000}"/>
    <cellStyle name="입력 49 10" xfId="21968" xr:uid="{00000000-0005-0000-0000-000021770000}"/>
    <cellStyle name="입력 49 10 2" xfId="21969" xr:uid="{00000000-0005-0000-0000-000022770000}"/>
    <cellStyle name="입력 49 10 3" xfId="21970" xr:uid="{00000000-0005-0000-0000-000023770000}"/>
    <cellStyle name="입력 49 11" xfId="21971" xr:uid="{00000000-0005-0000-0000-000024770000}"/>
    <cellStyle name="입력 49 11 2" xfId="21972" xr:uid="{00000000-0005-0000-0000-000025770000}"/>
    <cellStyle name="입력 49 11 3" xfId="21973" xr:uid="{00000000-0005-0000-0000-000026770000}"/>
    <cellStyle name="입력 49 12" xfId="21974" xr:uid="{00000000-0005-0000-0000-000027770000}"/>
    <cellStyle name="입력 49 12 2" xfId="21975" xr:uid="{00000000-0005-0000-0000-000028770000}"/>
    <cellStyle name="입력 49 12 3" xfId="21976" xr:uid="{00000000-0005-0000-0000-000029770000}"/>
    <cellStyle name="입력 49 13" xfId="21977" xr:uid="{00000000-0005-0000-0000-00002A770000}"/>
    <cellStyle name="입력 49 13 2" xfId="21978" xr:uid="{00000000-0005-0000-0000-00002B770000}"/>
    <cellStyle name="입력 49 13 3" xfId="21979" xr:uid="{00000000-0005-0000-0000-00002C770000}"/>
    <cellStyle name="입력 49 14" xfId="21980" xr:uid="{00000000-0005-0000-0000-00002D770000}"/>
    <cellStyle name="입력 49 14 2" xfId="21981" xr:uid="{00000000-0005-0000-0000-00002E770000}"/>
    <cellStyle name="입력 49 14 3" xfId="21982" xr:uid="{00000000-0005-0000-0000-00002F770000}"/>
    <cellStyle name="입력 49 15" xfId="21983" xr:uid="{00000000-0005-0000-0000-000030770000}"/>
    <cellStyle name="입력 49 15 2" xfId="21984" xr:uid="{00000000-0005-0000-0000-000031770000}"/>
    <cellStyle name="입력 49 15 3" xfId="21985" xr:uid="{00000000-0005-0000-0000-000032770000}"/>
    <cellStyle name="입력 49 16" xfId="21986" xr:uid="{00000000-0005-0000-0000-000033770000}"/>
    <cellStyle name="입력 49 16 2" xfId="21987" xr:uid="{00000000-0005-0000-0000-000034770000}"/>
    <cellStyle name="입력 49 16 3" xfId="21988" xr:uid="{00000000-0005-0000-0000-000035770000}"/>
    <cellStyle name="입력 49 17" xfId="21989" xr:uid="{00000000-0005-0000-0000-000036770000}"/>
    <cellStyle name="입력 49 17 2" xfId="21990" xr:uid="{00000000-0005-0000-0000-000037770000}"/>
    <cellStyle name="입력 49 17 3" xfId="21991" xr:uid="{00000000-0005-0000-0000-000038770000}"/>
    <cellStyle name="입력 49 2" xfId="21992" xr:uid="{00000000-0005-0000-0000-000039770000}"/>
    <cellStyle name="입력 49 2 2" xfId="21993" xr:uid="{00000000-0005-0000-0000-00003A770000}"/>
    <cellStyle name="입력 49 2 3" xfId="21994" xr:uid="{00000000-0005-0000-0000-00003B770000}"/>
    <cellStyle name="입력 49 3" xfId="21995" xr:uid="{00000000-0005-0000-0000-00003C770000}"/>
    <cellStyle name="입력 49 3 2" xfId="21996" xr:uid="{00000000-0005-0000-0000-00003D770000}"/>
    <cellStyle name="입력 49 3 3" xfId="21997" xr:uid="{00000000-0005-0000-0000-00003E770000}"/>
    <cellStyle name="입력 49 4" xfId="21998" xr:uid="{00000000-0005-0000-0000-00003F770000}"/>
    <cellStyle name="입력 49 4 2" xfId="21999" xr:uid="{00000000-0005-0000-0000-000040770000}"/>
    <cellStyle name="입력 49 4 3" xfId="22000" xr:uid="{00000000-0005-0000-0000-000041770000}"/>
    <cellStyle name="입력 49 5" xfId="22001" xr:uid="{00000000-0005-0000-0000-000042770000}"/>
    <cellStyle name="입력 49 5 2" xfId="22002" xr:uid="{00000000-0005-0000-0000-000043770000}"/>
    <cellStyle name="입력 49 5 3" xfId="22003" xr:uid="{00000000-0005-0000-0000-000044770000}"/>
    <cellStyle name="입력 49 6" xfId="22004" xr:uid="{00000000-0005-0000-0000-000045770000}"/>
    <cellStyle name="입력 49 6 2" xfId="22005" xr:uid="{00000000-0005-0000-0000-000046770000}"/>
    <cellStyle name="입력 49 6 3" xfId="22006" xr:uid="{00000000-0005-0000-0000-000047770000}"/>
    <cellStyle name="입력 49 7" xfId="22007" xr:uid="{00000000-0005-0000-0000-000048770000}"/>
    <cellStyle name="입력 49 7 2" xfId="22008" xr:uid="{00000000-0005-0000-0000-000049770000}"/>
    <cellStyle name="입력 49 7 3" xfId="22009" xr:uid="{00000000-0005-0000-0000-00004A770000}"/>
    <cellStyle name="입력 49 8" xfId="22010" xr:uid="{00000000-0005-0000-0000-00004B770000}"/>
    <cellStyle name="입력 49 8 2" xfId="22011" xr:uid="{00000000-0005-0000-0000-00004C770000}"/>
    <cellStyle name="입력 49 8 3" xfId="22012" xr:uid="{00000000-0005-0000-0000-00004D770000}"/>
    <cellStyle name="입력 49 9" xfId="22013" xr:uid="{00000000-0005-0000-0000-00004E770000}"/>
    <cellStyle name="입력 49 9 2" xfId="22014" xr:uid="{00000000-0005-0000-0000-00004F770000}"/>
    <cellStyle name="입력 49 9 3" xfId="22015" xr:uid="{00000000-0005-0000-0000-000050770000}"/>
    <cellStyle name="입력 5" xfId="7342" xr:uid="{00000000-0005-0000-0000-000051770000}"/>
    <cellStyle name="입력 5 10" xfId="22016" xr:uid="{00000000-0005-0000-0000-000052770000}"/>
    <cellStyle name="입력 5 10 2" xfId="22017" xr:uid="{00000000-0005-0000-0000-000053770000}"/>
    <cellStyle name="입력 5 10 3" xfId="22018" xr:uid="{00000000-0005-0000-0000-000054770000}"/>
    <cellStyle name="입력 5 11" xfId="22019" xr:uid="{00000000-0005-0000-0000-000055770000}"/>
    <cellStyle name="입력 5 11 2" xfId="22020" xr:uid="{00000000-0005-0000-0000-000056770000}"/>
    <cellStyle name="입력 5 11 3" xfId="22021" xr:uid="{00000000-0005-0000-0000-000057770000}"/>
    <cellStyle name="입력 5 12" xfId="22022" xr:uid="{00000000-0005-0000-0000-000058770000}"/>
    <cellStyle name="입력 5 12 2" xfId="22023" xr:uid="{00000000-0005-0000-0000-000059770000}"/>
    <cellStyle name="입력 5 12 3" xfId="22024" xr:uid="{00000000-0005-0000-0000-00005A770000}"/>
    <cellStyle name="입력 5 13" xfId="22025" xr:uid="{00000000-0005-0000-0000-00005B770000}"/>
    <cellStyle name="입력 5 13 2" xfId="22026" xr:uid="{00000000-0005-0000-0000-00005C770000}"/>
    <cellStyle name="입력 5 13 3" xfId="22027" xr:uid="{00000000-0005-0000-0000-00005D770000}"/>
    <cellStyle name="입력 5 14" xfId="22028" xr:uid="{00000000-0005-0000-0000-00005E770000}"/>
    <cellStyle name="입력 5 14 2" xfId="22029" xr:uid="{00000000-0005-0000-0000-00005F770000}"/>
    <cellStyle name="입력 5 14 3" xfId="22030" xr:uid="{00000000-0005-0000-0000-000060770000}"/>
    <cellStyle name="입력 5 15" xfId="22031" xr:uid="{00000000-0005-0000-0000-000061770000}"/>
    <cellStyle name="입력 5 15 2" xfId="22032" xr:uid="{00000000-0005-0000-0000-000062770000}"/>
    <cellStyle name="입력 5 15 3" xfId="22033" xr:uid="{00000000-0005-0000-0000-000063770000}"/>
    <cellStyle name="입력 5 16" xfId="22034" xr:uid="{00000000-0005-0000-0000-000064770000}"/>
    <cellStyle name="입력 5 16 2" xfId="22035" xr:uid="{00000000-0005-0000-0000-000065770000}"/>
    <cellStyle name="입력 5 16 3" xfId="22036" xr:uid="{00000000-0005-0000-0000-000066770000}"/>
    <cellStyle name="입력 5 17" xfId="22037" xr:uid="{00000000-0005-0000-0000-000067770000}"/>
    <cellStyle name="입력 5 17 2" xfId="22038" xr:uid="{00000000-0005-0000-0000-000068770000}"/>
    <cellStyle name="입력 5 17 3" xfId="22039" xr:uid="{00000000-0005-0000-0000-000069770000}"/>
    <cellStyle name="입력 5 2" xfId="7343" xr:uid="{00000000-0005-0000-0000-00006A770000}"/>
    <cellStyle name="입력 5 2 2" xfId="22041" xr:uid="{00000000-0005-0000-0000-00006B770000}"/>
    <cellStyle name="입력 5 2 3" xfId="22042" xr:uid="{00000000-0005-0000-0000-00006C770000}"/>
    <cellStyle name="입력 5 2 4" xfId="22040" xr:uid="{00000000-0005-0000-0000-00006D770000}"/>
    <cellStyle name="입력 5 3" xfId="22043" xr:uid="{00000000-0005-0000-0000-00006E770000}"/>
    <cellStyle name="입력 5 3 2" xfId="22044" xr:uid="{00000000-0005-0000-0000-00006F770000}"/>
    <cellStyle name="입력 5 3 3" xfId="22045" xr:uid="{00000000-0005-0000-0000-000070770000}"/>
    <cellStyle name="입력 5 4" xfId="22046" xr:uid="{00000000-0005-0000-0000-000071770000}"/>
    <cellStyle name="입력 5 4 2" xfId="22047" xr:uid="{00000000-0005-0000-0000-000072770000}"/>
    <cellStyle name="입력 5 4 3" xfId="22048" xr:uid="{00000000-0005-0000-0000-000073770000}"/>
    <cellStyle name="입력 5 5" xfId="22049" xr:uid="{00000000-0005-0000-0000-000074770000}"/>
    <cellStyle name="입력 5 5 2" xfId="22050" xr:uid="{00000000-0005-0000-0000-000075770000}"/>
    <cellStyle name="입력 5 5 3" xfId="22051" xr:uid="{00000000-0005-0000-0000-000076770000}"/>
    <cellStyle name="입력 5 6" xfId="22052" xr:uid="{00000000-0005-0000-0000-000077770000}"/>
    <cellStyle name="입력 5 6 2" xfId="22053" xr:uid="{00000000-0005-0000-0000-000078770000}"/>
    <cellStyle name="입력 5 6 3" xfId="22054" xr:uid="{00000000-0005-0000-0000-000079770000}"/>
    <cellStyle name="입력 5 7" xfId="22055" xr:uid="{00000000-0005-0000-0000-00007A770000}"/>
    <cellStyle name="입력 5 7 2" xfId="22056" xr:uid="{00000000-0005-0000-0000-00007B770000}"/>
    <cellStyle name="입력 5 7 3" xfId="22057" xr:uid="{00000000-0005-0000-0000-00007C770000}"/>
    <cellStyle name="입력 5 8" xfId="22058" xr:uid="{00000000-0005-0000-0000-00007D770000}"/>
    <cellStyle name="입력 5 8 2" xfId="22059" xr:uid="{00000000-0005-0000-0000-00007E770000}"/>
    <cellStyle name="입력 5 8 3" xfId="22060" xr:uid="{00000000-0005-0000-0000-00007F770000}"/>
    <cellStyle name="입력 5 9" xfId="22061" xr:uid="{00000000-0005-0000-0000-000080770000}"/>
    <cellStyle name="입력 5 9 2" xfId="22062" xr:uid="{00000000-0005-0000-0000-000081770000}"/>
    <cellStyle name="입력 5 9 3" xfId="22063" xr:uid="{00000000-0005-0000-0000-000082770000}"/>
    <cellStyle name="입력 50" xfId="22064" xr:uid="{00000000-0005-0000-0000-000083770000}"/>
    <cellStyle name="입력 50 10" xfId="22065" xr:uid="{00000000-0005-0000-0000-000084770000}"/>
    <cellStyle name="입력 50 10 2" xfId="22066" xr:uid="{00000000-0005-0000-0000-000085770000}"/>
    <cellStyle name="입력 50 10 3" xfId="22067" xr:uid="{00000000-0005-0000-0000-000086770000}"/>
    <cellStyle name="입력 50 11" xfId="22068" xr:uid="{00000000-0005-0000-0000-000087770000}"/>
    <cellStyle name="입력 50 11 2" xfId="22069" xr:uid="{00000000-0005-0000-0000-000088770000}"/>
    <cellStyle name="입력 50 11 3" xfId="22070" xr:uid="{00000000-0005-0000-0000-000089770000}"/>
    <cellStyle name="입력 50 12" xfId="22071" xr:uid="{00000000-0005-0000-0000-00008A770000}"/>
    <cellStyle name="입력 50 12 2" xfId="22072" xr:uid="{00000000-0005-0000-0000-00008B770000}"/>
    <cellStyle name="입력 50 12 3" xfId="22073" xr:uid="{00000000-0005-0000-0000-00008C770000}"/>
    <cellStyle name="입력 50 13" xfId="22074" xr:uid="{00000000-0005-0000-0000-00008D770000}"/>
    <cellStyle name="입력 50 13 2" xfId="22075" xr:uid="{00000000-0005-0000-0000-00008E770000}"/>
    <cellStyle name="입력 50 13 3" xfId="22076" xr:uid="{00000000-0005-0000-0000-00008F770000}"/>
    <cellStyle name="입력 50 14" xfId="22077" xr:uid="{00000000-0005-0000-0000-000090770000}"/>
    <cellStyle name="입력 50 14 2" xfId="22078" xr:uid="{00000000-0005-0000-0000-000091770000}"/>
    <cellStyle name="입력 50 14 3" xfId="22079" xr:uid="{00000000-0005-0000-0000-000092770000}"/>
    <cellStyle name="입력 50 15" xfId="22080" xr:uid="{00000000-0005-0000-0000-000093770000}"/>
    <cellStyle name="입력 50 15 2" xfId="22081" xr:uid="{00000000-0005-0000-0000-000094770000}"/>
    <cellStyle name="입력 50 15 3" xfId="22082" xr:uid="{00000000-0005-0000-0000-000095770000}"/>
    <cellStyle name="입력 50 16" xfId="22083" xr:uid="{00000000-0005-0000-0000-000096770000}"/>
    <cellStyle name="입력 50 16 2" xfId="22084" xr:uid="{00000000-0005-0000-0000-000097770000}"/>
    <cellStyle name="입력 50 16 3" xfId="22085" xr:uid="{00000000-0005-0000-0000-000098770000}"/>
    <cellStyle name="입력 50 17" xfId="22086" xr:uid="{00000000-0005-0000-0000-000099770000}"/>
    <cellStyle name="입력 50 17 2" xfId="22087" xr:uid="{00000000-0005-0000-0000-00009A770000}"/>
    <cellStyle name="입력 50 17 3" xfId="22088" xr:uid="{00000000-0005-0000-0000-00009B770000}"/>
    <cellStyle name="입력 50 2" xfId="22089" xr:uid="{00000000-0005-0000-0000-00009C770000}"/>
    <cellStyle name="입력 50 2 2" xfId="22090" xr:uid="{00000000-0005-0000-0000-00009D770000}"/>
    <cellStyle name="입력 50 2 3" xfId="22091" xr:uid="{00000000-0005-0000-0000-00009E770000}"/>
    <cellStyle name="입력 50 3" xfId="22092" xr:uid="{00000000-0005-0000-0000-00009F770000}"/>
    <cellStyle name="입력 50 3 2" xfId="22093" xr:uid="{00000000-0005-0000-0000-0000A0770000}"/>
    <cellStyle name="입력 50 3 3" xfId="22094" xr:uid="{00000000-0005-0000-0000-0000A1770000}"/>
    <cellStyle name="입력 50 4" xfId="22095" xr:uid="{00000000-0005-0000-0000-0000A2770000}"/>
    <cellStyle name="입력 50 4 2" xfId="22096" xr:uid="{00000000-0005-0000-0000-0000A3770000}"/>
    <cellStyle name="입력 50 4 3" xfId="22097" xr:uid="{00000000-0005-0000-0000-0000A4770000}"/>
    <cellStyle name="입력 50 5" xfId="22098" xr:uid="{00000000-0005-0000-0000-0000A5770000}"/>
    <cellStyle name="입력 50 5 2" xfId="22099" xr:uid="{00000000-0005-0000-0000-0000A6770000}"/>
    <cellStyle name="입력 50 5 3" xfId="22100" xr:uid="{00000000-0005-0000-0000-0000A7770000}"/>
    <cellStyle name="입력 50 6" xfId="22101" xr:uid="{00000000-0005-0000-0000-0000A8770000}"/>
    <cellStyle name="입력 50 6 2" xfId="22102" xr:uid="{00000000-0005-0000-0000-0000A9770000}"/>
    <cellStyle name="입력 50 6 3" xfId="22103" xr:uid="{00000000-0005-0000-0000-0000AA770000}"/>
    <cellStyle name="입력 50 7" xfId="22104" xr:uid="{00000000-0005-0000-0000-0000AB770000}"/>
    <cellStyle name="입력 50 7 2" xfId="22105" xr:uid="{00000000-0005-0000-0000-0000AC770000}"/>
    <cellStyle name="입력 50 7 3" xfId="22106" xr:uid="{00000000-0005-0000-0000-0000AD770000}"/>
    <cellStyle name="입력 50 8" xfId="22107" xr:uid="{00000000-0005-0000-0000-0000AE770000}"/>
    <cellStyle name="입력 50 8 2" xfId="22108" xr:uid="{00000000-0005-0000-0000-0000AF770000}"/>
    <cellStyle name="입력 50 8 3" xfId="22109" xr:uid="{00000000-0005-0000-0000-0000B0770000}"/>
    <cellStyle name="입력 50 9" xfId="22110" xr:uid="{00000000-0005-0000-0000-0000B1770000}"/>
    <cellStyle name="입력 50 9 2" xfId="22111" xr:uid="{00000000-0005-0000-0000-0000B2770000}"/>
    <cellStyle name="입력 50 9 3" xfId="22112" xr:uid="{00000000-0005-0000-0000-0000B3770000}"/>
    <cellStyle name="입력 51" xfId="22113" xr:uid="{00000000-0005-0000-0000-0000B4770000}"/>
    <cellStyle name="입력 51 10" xfId="22114" xr:uid="{00000000-0005-0000-0000-0000B5770000}"/>
    <cellStyle name="입력 51 10 2" xfId="22115" xr:uid="{00000000-0005-0000-0000-0000B6770000}"/>
    <cellStyle name="입력 51 10 3" xfId="22116" xr:uid="{00000000-0005-0000-0000-0000B7770000}"/>
    <cellStyle name="입력 51 11" xfId="22117" xr:uid="{00000000-0005-0000-0000-0000B8770000}"/>
    <cellStyle name="입력 51 11 2" xfId="22118" xr:uid="{00000000-0005-0000-0000-0000B9770000}"/>
    <cellStyle name="입력 51 11 3" xfId="22119" xr:uid="{00000000-0005-0000-0000-0000BA770000}"/>
    <cellStyle name="입력 51 12" xfId="22120" xr:uid="{00000000-0005-0000-0000-0000BB770000}"/>
    <cellStyle name="입력 51 12 2" xfId="22121" xr:uid="{00000000-0005-0000-0000-0000BC770000}"/>
    <cellStyle name="입력 51 12 3" xfId="22122" xr:uid="{00000000-0005-0000-0000-0000BD770000}"/>
    <cellStyle name="입력 51 13" xfId="22123" xr:uid="{00000000-0005-0000-0000-0000BE770000}"/>
    <cellStyle name="입력 51 13 2" xfId="22124" xr:uid="{00000000-0005-0000-0000-0000BF770000}"/>
    <cellStyle name="입력 51 13 3" xfId="22125" xr:uid="{00000000-0005-0000-0000-0000C0770000}"/>
    <cellStyle name="입력 51 14" xfId="22126" xr:uid="{00000000-0005-0000-0000-0000C1770000}"/>
    <cellStyle name="입력 51 14 2" xfId="22127" xr:uid="{00000000-0005-0000-0000-0000C2770000}"/>
    <cellStyle name="입력 51 14 3" xfId="22128" xr:uid="{00000000-0005-0000-0000-0000C3770000}"/>
    <cellStyle name="입력 51 15" xfId="22129" xr:uid="{00000000-0005-0000-0000-0000C4770000}"/>
    <cellStyle name="입력 51 15 2" xfId="22130" xr:uid="{00000000-0005-0000-0000-0000C5770000}"/>
    <cellStyle name="입력 51 15 3" xfId="22131" xr:uid="{00000000-0005-0000-0000-0000C6770000}"/>
    <cellStyle name="입력 51 16" xfId="22132" xr:uid="{00000000-0005-0000-0000-0000C7770000}"/>
    <cellStyle name="입력 51 16 2" xfId="22133" xr:uid="{00000000-0005-0000-0000-0000C8770000}"/>
    <cellStyle name="입력 51 16 3" xfId="22134" xr:uid="{00000000-0005-0000-0000-0000C9770000}"/>
    <cellStyle name="입력 51 17" xfId="22135" xr:uid="{00000000-0005-0000-0000-0000CA770000}"/>
    <cellStyle name="입력 51 17 2" xfId="22136" xr:uid="{00000000-0005-0000-0000-0000CB770000}"/>
    <cellStyle name="입력 51 17 3" xfId="22137" xr:uid="{00000000-0005-0000-0000-0000CC770000}"/>
    <cellStyle name="입력 51 2" xfId="22138" xr:uid="{00000000-0005-0000-0000-0000CD770000}"/>
    <cellStyle name="입력 51 2 2" xfId="22139" xr:uid="{00000000-0005-0000-0000-0000CE770000}"/>
    <cellStyle name="입력 51 2 3" xfId="22140" xr:uid="{00000000-0005-0000-0000-0000CF770000}"/>
    <cellStyle name="입력 51 3" xfId="22141" xr:uid="{00000000-0005-0000-0000-0000D0770000}"/>
    <cellStyle name="입력 51 3 2" xfId="22142" xr:uid="{00000000-0005-0000-0000-0000D1770000}"/>
    <cellStyle name="입력 51 3 3" xfId="22143" xr:uid="{00000000-0005-0000-0000-0000D2770000}"/>
    <cellStyle name="입력 51 4" xfId="22144" xr:uid="{00000000-0005-0000-0000-0000D3770000}"/>
    <cellStyle name="입력 51 4 2" xfId="22145" xr:uid="{00000000-0005-0000-0000-0000D4770000}"/>
    <cellStyle name="입력 51 4 3" xfId="22146" xr:uid="{00000000-0005-0000-0000-0000D5770000}"/>
    <cellStyle name="입력 51 5" xfId="22147" xr:uid="{00000000-0005-0000-0000-0000D6770000}"/>
    <cellStyle name="입력 51 5 2" xfId="22148" xr:uid="{00000000-0005-0000-0000-0000D7770000}"/>
    <cellStyle name="입력 51 5 3" xfId="22149" xr:uid="{00000000-0005-0000-0000-0000D8770000}"/>
    <cellStyle name="입력 51 6" xfId="22150" xr:uid="{00000000-0005-0000-0000-0000D9770000}"/>
    <cellStyle name="입력 51 6 2" xfId="22151" xr:uid="{00000000-0005-0000-0000-0000DA770000}"/>
    <cellStyle name="입력 51 6 3" xfId="22152" xr:uid="{00000000-0005-0000-0000-0000DB770000}"/>
    <cellStyle name="입력 51 7" xfId="22153" xr:uid="{00000000-0005-0000-0000-0000DC770000}"/>
    <cellStyle name="입력 51 7 2" xfId="22154" xr:uid="{00000000-0005-0000-0000-0000DD770000}"/>
    <cellStyle name="입력 51 7 3" xfId="22155" xr:uid="{00000000-0005-0000-0000-0000DE770000}"/>
    <cellStyle name="입력 51 8" xfId="22156" xr:uid="{00000000-0005-0000-0000-0000DF770000}"/>
    <cellStyle name="입력 51 8 2" xfId="22157" xr:uid="{00000000-0005-0000-0000-0000E0770000}"/>
    <cellStyle name="입력 51 8 3" xfId="22158" xr:uid="{00000000-0005-0000-0000-0000E1770000}"/>
    <cellStyle name="입력 51 9" xfId="22159" xr:uid="{00000000-0005-0000-0000-0000E2770000}"/>
    <cellStyle name="입력 51 9 2" xfId="22160" xr:uid="{00000000-0005-0000-0000-0000E3770000}"/>
    <cellStyle name="입력 51 9 3" xfId="22161" xr:uid="{00000000-0005-0000-0000-0000E4770000}"/>
    <cellStyle name="입력 52" xfId="22162" xr:uid="{00000000-0005-0000-0000-0000E5770000}"/>
    <cellStyle name="입력 52 10" xfId="22163" xr:uid="{00000000-0005-0000-0000-0000E6770000}"/>
    <cellStyle name="입력 52 10 2" xfId="22164" xr:uid="{00000000-0005-0000-0000-0000E7770000}"/>
    <cellStyle name="입력 52 10 3" xfId="22165" xr:uid="{00000000-0005-0000-0000-0000E8770000}"/>
    <cellStyle name="입력 52 11" xfId="22166" xr:uid="{00000000-0005-0000-0000-0000E9770000}"/>
    <cellStyle name="입력 52 11 2" xfId="22167" xr:uid="{00000000-0005-0000-0000-0000EA770000}"/>
    <cellStyle name="입력 52 11 3" xfId="22168" xr:uid="{00000000-0005-0000-0000-0000EB770000}"/>
    <cellStyle name="입력 52 12" xfId="22169" xr:uid="{00000000-0005-0000-0000-0000EC770000}"/>
    <cellStyle name="입력 52 12 2" xfId="22170" xr:uid="{00000000-0005-0000-0000-0000ED770000}"/>
    <cellStyle name="입력 52 12 3" xfId="22171" xr:uid="{00000000-0005-0000-0000-0000EE770000}"/>
    <cellStyle name="입력 52 13" xfId="22172" xr:uid="{00000000-0005-0000-0000-0000EF770000}"/>
    <cellStyle name="입력 52 13 2" xfId="22173" xr:uid="{00000000-0005-0000-0000-0000F0770000}"/>
    <cellStyle name="입력 52 13 3" xfId="22174" xr:uid="{00000000-0005-0000-0000-0000F1770000}"/>
    <cellStyle name="입력 52 14" xfId="22175" xr:uid="{00000000-0005-0000-0000-0000F2770000}"/>
    <cellStyle name="입력 52 14 2" xfId="22176" xr:uid="{00000000-0005-0000-0000-0000F3770000}"/>
    <cellStyle name="입력 52 14 3" xfId="22177" xr:uid="{00000000-0005-0000-0000-0000F4770000}"/>
    <cellStyle name="입력 52 15" xfId="22178" xr:uid="{00000000-0005-0000-0000-0000F5770000}"/>
    <cellStyle name="입력 52 15 2" xfId="22179" xr:uid="{00000000-0005-0000-0000-0000F6770000}"/>
    <cellStyle name="입력 52 15 3" xfId="22180" xr:uid="{00000000-0005-0000-0000-0000F7770000}"/>
    <cellStyle name="입력 52 16" xfId="22181" xr:uid="{00000000-0005-0000-0000-0000F8770000}"/>
    <cellStyle name="입력 52 16 2" xfId="22182" xr:uid="{00000000-0005-0000-0000-0000F9770000}"/>
    <cellStyle name="입력 52 16 3" xfId="22183" xr:uid="{00000000-0005-0000-0000-0000FA770000}"/>
    <cellStyle name="입력 52 17" xfId="22184" xr:uid="{00000000-0005-0000-0000-0000FB770000}"/>
    <cellStyle name="입력 52 17 2" xfId="22185" xr:uid="{00000000-0005-0000-0000-0000FC770000}"/>
    <cellStyle name="입력 52 17 3" xfId="22186" xr:uid="{00000000-0005-0000-0000-0000FD770000}"/>
    <cellStyle name="입력 52 2" xfId="22187" xr:uid="{00000000-0005-0000-0000-0000FE770000}"/>
    <cellStyle name="입력 52 2 2" xfId="22188" xr:uid="{00000000-0005-0000-0000-0000FF770000}"/>
    <cellStyle name="입력 52 2 3" xfId="22189" xr:uid="{00000000-0005-0000-0000-000000780000}"/>
    <cellStyle name="입력 52 3" xfId="22190" xr:uid="{00000000-0005-0000-0000-000001780000}"/>
    <cellStyle name="입력 52 3 2" xfId="22191" xr:uid="{00000000-0005-0000-0000-000002780000}"/>
    <cellStyle name="입력 52 3 3" xfId="22192" xr:uid="{00000000-0005-0000-0000-000003780000}"/>
    <cellStyle name="입력 52 4" xfId="22193" xr:uid="{00000000-0005-0000-0000-000004780000}"/>
    <cellStyle name="입력 52 4 2" xfId="22194" xr:uid="{00000000-0005-0000-0000-000005780000}"/>
    <cellStyle name="입력 52 4 3" xfId="22195" xr:uid="{00000000-0005-0000-0000-000006780000}"/>
    <cellStyle name="입력 52 5" xfId="22196" xr:uid="{00000000-0005-0000-0000-000007780000}"/>
    <cellStyle name="입력 52 5 2" xfId="22197" xr:uid="{00000000-0005-0000-0000-000008780000}"/>
    <cellStyle name="입력 52 5 3" xfId="22198" xr:uid="{00000000-0005-0000-0000-000009780000}"/>
    <cellStyle name="입력 52 6" xfId="22199" xr:uid="{00000000-0005-0000-0000-00000A780000}"/>
    <cellStyle name="입력 52 6 2" xfId="22200" xr:uid="{00000000-0005-0000-0000-00000B780000}"/>
    <cellStyle name="입력 52 6 3" xfId="22201" xr:uid="{00000000-0005-0000-0000-00000C780000}"/>
    <cellStyle name="입력 52 7" xfId="22202" xr:uid="{00000000-0005-0000-0000-00000D780000}"/>
    <cellStyle name="입력 52 7 2" xfId="22203" xr:uid="{00000000-0005-0000-0000-00000E780000}"/>
    <cellStyle name="입력 52 7 3" xfId="22204" xr:uid="{00000000-0005-0000-0000-00000F780000}"/>
    <cellStyle name="입력 52 8" xfId="22205" xr:uid="{00000000-0005-0000-0000-000010780000}"/>
    <cellStyle name="입력 52 8 2" xfId="22206" xr:uid="{00000000-0005-0000-0000-000011780000}"/>
    <cellStyle name="입력 52 8 3" xfId="22207" xr:uid="{00000000-0005-0000-0000-000012780000}"/>
    <cellStyle name="입력 52 9" xfId="22208" xr:uid="{00000000-0005-0000-0000-000013780000}"/>
    <cellStyle name="입력 52 9 2" xfId="22209" xr:uid="{00000000-0005-0000-0000-000014780000}"/>
    <cellStyle name="입력 52 9 3" xfId="22210" xr:uid="{00000000-0005-0000-0000-000015780000}"/>
    <cellStyle name="입력 53" xfId="22211" xr:uid="{00000000-0005-0000-0000-000016780000}"/>
    <cellStyle name="입력 53 10" xfId="22212" xr:uid="{00000000-0005-0000-0000-000017780000}"/>
    <cellStyle name="입력 53 10 2" xfId="22213" xr:uid="{00000000-0005-0000-0000-000018780000}"/>
    <cellStyle name="입력 53 10 3" xfId="22214" xr:uid="{00000000-0005-0000-0000-000019780000}"/>
    <cellStyle name="입력 53 11" xfId="22215" xr:uid="{00000000-0005-0000-0000-00001A780000}"/>
    <cellStyle name="입력 53 11 2" xfId="22216" xr:uid="{00000000-0005-0000-0000-00001B780000}"/>
    <cellStyle name="입력 53 11 3" xfId="22217" xr:uid="{00000000-0005-0000-0000-00001C780000}"/>
    <cellStyle name="입력 53 12" xfId="22218" xr:uid="{00000000-0005-0000-0000-00001D780000}"/>
    <cellStyle name="입력 53 12 2" xfId="22219" xr:uid="{00000000-0005-0000-0000-00001E780000}"/>
    <cellStyle name="입력 53 12 3" xfId="22220" xr:uid="{00000000-0005-0000-0000-00001F780000}"/>
    <cellStyle name="입력 53 13" xfId="22221" xr:uid="{00000000-0005-0000-0000-000020780000}"/>
    <cellStyle name="입력 53 13 2" xfId="22222" xr:uid="{00000000-0005-0000-0000-000021780000}"/>
    <cellStyle name="입력 53 13 3" xfId="22223" xr:uid="{00000000-0005-0000-0000-000022780000}"/>
    <cellStyle name="입력 53 14" xfId="22224" xr:uid="{00000000-0005-0000-0000-000023780000}"/>
    <cellStyle name="입력 53 14 2" xfId="22225" xr:uid="{00000000-0005-0000-0000-000024780000}"/>
    <cellStyle name="입력 53 14 3" xfId="22226" xr:uid="{00000000-0005-0000-0000-000025780000}"/>
    <cellStyle name="입력 53 15" xfId="22227" xr:uid="{00000000-0005-0000-0000-000026780000}"/>
    <cellStyle name="입력 53 15 2" xfId="22228" xr:uid="{00000000-0005-0000-0000-000027780000}"/>
    <cellStyle name="입력 53 15 3" xfId="22229" xr:uid="{00000000-0005-0000-0000-000028780000}"/>
    <cellStyle name="입력 53 16" xfId="22230" xr:uid="{00000000-0005-0000-0000-000029780000}"/>
    <cellStyle name="입력 53 16 2" xfId="22231" xr:uid="{00000000-0005-0000-0000-00002A780000}"/>
    <cellStyle name="입력 53 16 3" xfId="22232" xr:uid="{00000000-0005-0000-0000-00002B780000}"/>
    <cellStyle name="입력 53 17" xfId="22233" xr:uid="{00000000-0005-0000-0000-00002C780000}"/>
    <cellStyle name="입력 53 17 2" xfId="22234" xr:uid="{00000000-0005-0000-0000-00002D780000}"/>
    <cellStyle name="입력 53 17 3" xfId="22235" xr:uid="{00000000-0005-0000-0000-00002E780000}"/>
    <cellStyle name="입력 53 2" xfId="22236" xr:uid="{00000000-0005-0000-0000-00002F780000}"/>
    <cellStyle name="입력 53 2 2" xfId="22237" xr:uid="{00000000-0005-0000-0000-000030780000}"/>
    <cellStyle name="입력 53 2 3" xfId="22238" xr:uid="{00000000-0005-0000-0000-000031780000}"/>
    <cellStyle name="입력 53 3" xfId="22239" xr:uid="{00000000-0005-0000-0000-000032780000}"/>
    <cellStyle name="입력 53 3 2" xfId="22240" xr:uid="{00000000-0005-0000-0000-000033780000}"/>
    <cellStyle name="입력 53 3 3" xfId="22241" xr:uid="{00000000-0005-0000-0000-000034780000}"/>
    <cellStyle name="입력 53 4" xfId="22242" xr:uid="{00000000-0005-0000-0000-000035780000}"/>
    <cellStyle name="입력 53 4 2" xfId="22243" xr:uid="{00000000-0005-0000-0000-000036780000}"/>
    <cellStyle name="입력 53 4 3" xfId="22244" xr:uid="{00000000-0005-0000-0000-000037780000}"/>
    <cellStyle name="입력 53 5" xfId="22245" xr:uid="{00000000-0005-0000-0000-000038780000}"/>
    <cellStyle name="입력 53 5 2" xfId="22246" xr:uid="{00000000-0005-0000-0000-000039780000}"/>
    <cellStyle name="입력 53 5 3" xfId="22247" xr:uid="{00000000-0005-0000-0000-00003A780000}"/>
    <cellStyle name="입력 53 6" xfId="22248" xr:uid="{00000000-0005-0000-0000-00003B780000}"/>
    <cellStyle name="입력 53 6 2" xfId="22249" xr:uid="{00000000-0005-0000-0000-00003C780000}"/>
    <cellStyle name="입력 53 6 3" xfId="22250" xr:uid="{00000000-0005-0000-0000-00003D780000}"/>
    <cellStyle name="입력 53 7" xfId="22251" xr:uid="{00000000-0005-0000-0000-00003E780000}"/>
    <cellStyle name="입력 53 7 2" xfId="22252" xr:uid="{00000000-0005-0000-0000-00003F780000}"/>
    <cellStyle name="입력 53 7 3" xfId="22253" xr:uid="{00000000-0005-0000-0000-000040780000}"/>
    <cellStyle name="입력 53 8" xfId="22254" xr:uid="{00000000-0005-0000-0000-000041780000}"/>
    <cellStyle name="입력 53 8 2" xfId="22255" xr:uid="{00000000-0005-0000-0000-000042780000}"/>
    <cellStyle name="입력 53 8 3" xfId="22256" xr:uid="{00000000-0005-0000-0000-000043780000}"/>
    <cellStyle name="입력 53 9" xfId="22257" xr:uid="{00000000-0005-0000-0000-000044780000}"/>
    <cellStyle name="입력 53 9 2" xfId="22258" xr:uid="{00000000-0005-0000-0000-000045780000}"/>
    <cellStyle name="입력 53 9 3" xfId="22259" xr:uid="{00000000-0005-0000-0000-000046780000}"/>
    <cellStyle name="입력 54" xfId="22260" xr:uid="{00000000-0005-0000-0000-000047780000}"/>
    <cellStyle name="입력 54 10" xfId="22261" xr:uid="{00000000-0005-0000-0000-000048780000}"/>
    <cellStyle name="입력 54 10 2" xfId="22262" xr:uid="{00000000-0005-0000-0000-000049780000}"/>
    <cellStyle name="입력 54 10 3" xfId="22263" xr:uid="{00000000-0005-0000-0000-00004A780000}"/>
    <cellStyle name="입력 54 11" xfId="22264" xr:uid="{00000000-0005-0000-0000-00004B780000}"/>
    <cellStyle name="입력 54 11 2" xfId="22265" xr:uid="{00000000-0005-0000-0000-00004C780000}"/>
    <cellStyle name="입력 54 11 3" xfId="22266" xr:uid="{00000000-0005-0000-0000-00004D780000}"/>
    <cellStyle name="입력 54 12" xfId="22267" xr:uid="{00000000-0005-0000-0000-00004E780000}"/>
    <cellStyle name="입력 54 12 2" xfId="22268" xr:uid="{00000000-0005-0000-0000-00004F780000}"/>
    <cellStyle name="입력 54 12 3" xfId="22269" xr:uid="{00000000-0005-0000-0000-000050780000}"/>
    <cellStyle name="입력 54 13" xfId="22270" xr:uid="{00000000-0005-0000-0000-000051780000}"/>
    <cellStyle name="입력 54 13 2" xfId="22271" xr:uid="{00000000-0005-0000-0000-000052780000}"/>
    <cellStyle name="입력 54 13 3" xfId="22272" xr:uid="{00000000-0005-0000-0000-000053780000}"/>
    <cellStyle name="입력 54 14" xfId="22273" xr:uid="{00000000-0005-0000-0000-000054780000}"/>
    <cellStyle name="입력 54 14 2" xfId="22274" xr:uid="{00000000-0005-0000-0000-000055780000}"/>
    <cellStyle name="입력 54 14 3" xfId="22275" xr:uid="{00000000-0005-0000-0000-000056780000}"/>
    <cellStyle name="입력 54 15" xfId="22276" xr:uid="{00000000-0005-0000-0000-000057780000}"/>
    <cellStyle name="입력 54 15 2" xfId="22277" xr:uid="{00000000-0005-0000-0000-000058780000}"/>
    <cellStyle name="입력 54 15 3" xfId="22278" xr:uid="{00000000-0005-0000-0000-000059780000}"/>
    <cellStyle name="입력 54 16" xfId="22279" xr:uid="{00000000-0005-0000-0000-00005A780000}"/>
    <cellStyle name="입력 54 16 2" xfId="22280" xr:uid="{00000000-0005-0000-0000-00005B780000}"/>
    <cellStyle name="입력 54 16 3" xfId="22281" xr:uid="{00000000-0005-0000-0000-00005C780000}"/>
    <cellStyle name="입력 54 17" xfId="22282" xr:uid="{00000000-0005-0000-0000-00005D780000}"/>
    <cellStyle name="입력 54 17 2" xfId="22283" xr:uid="{00000000-0005-0000-0000-00005E780000}"/>
    <cellStyle name="입력 54 17 3" xfId="22284" xr:uid="{00000000-0005-0000-0000-00005F780000}"/>
    <cellStyle name="입력 54 2" xfId="22285" xr:uid="{00000000-0005-0000-0000-000060780000}"/>
    <cellStyle name="입력 54 2 2" xfId="22286" xr:uid="{00000000-0005-0000-0000-000061780000}"/>
    <cellStyle name="입력 54 2 3" xfId="22287" xr:uid="{00000000-0005-0000-0000-000062780000}"/>
    <cellStyle name="입력 54 3" xfId="22288" xr:uid="{00000000-0005-0000-0000-000063780000}"/>
    <cellStyle name="입력 54 3 2" xfId="22289" xr:uid="{00000000-0005-0000-0000-000064780000}"/>
    <cellStyle name="입력 54 3 3" xfId="22290" xr:uid="{00000000-0005-0000-0000-000065780000}"/>
    <cellStyle name="입력 54 4" xfId="22291" xr:uid="{00000000-0005-0000-0000-000066780000}"/>
    <cellStyle name="입력 54 4 2" xfId="22292" xr:uid="{00000000-0005-0000-0000-000067780000}"/>
    <cellStyle name="입력 54 4 3" xfId="22293" xr:uid="{00000000-0005-0000-0000-000068780000}"/>
    <cellStyle name="입력 54 5" xfId="22294" xr:uid="{00000000-0005-0000-0000-000069780000}"/>
    <cellStyle name="입력 54 5 2" xfId="22295" xr:uid="{00000000-0005-0000-0000-00006A780000}"/>
    <cellStyle name="입력 54 5 3" xfId="22296" xr:uid="{00000000-0005-0000-0000-00006B780000}"/>
    <cellStyle name="입력 54 6" xfId="22297" xr:uid="{00000000-0005-0000-0000-00006C780000}"/>
    <cellStyle name="입력 54 6 2" xfId="22298" xr:uid="{00000000-0005-0000-0000-00006D780000}"/>
    <cellStyle name="입력 54 6 3" xfId="22299" xr:uid="{00000000-0005-0000-0000-00006E780000}"/>
    <cellStyle name="입력 54 7" xfId="22300" xr:uid="{00000000-0005-0000-0000-00006F780000}"/>
    <cellStyle name="입력 54 7 2" xfId="22301" xr:uid="{00000000-0005-0000-0000-000070780000}"/>
    <cellStyle name="입력 54 7 3" xfId="22302" xr:uid="{00000000-0005-0000-0000-000071780000}"/>
    <cellStyle name="입력 54 8" xfId="22303" xr:uid="{00000000-0005-0000-0000-000072780000}"/>
    <cellStyle name="입력 54 8 2" xfId="22304" xr:uid="{00000000-0005-0000-0000-000073780000}"/>
    <cellStyle name="입력 54 8 3" xfId="22305" xr:uid="{00000000-0005-0000-0000-000074780000}"/>
    <cellStyle name="입력 54 9" xfId="22306" xr:uid="{00000000-0005-0000-0000-000075780000}"/>
    <cellStyle name="입력 54 9 2" xfId="22307" xr:uid="{00000000-0005-0000-0000-000076780000}"/>
    <cellStyle name="입력 54 9 3" xfId="22308" xr:uid="{00000000-0005-0000-0000-000077780000}"/>
    <cellStyle name="입력 55" xfId="22309" xr:uid="{00000000-0005-0000-0000-000078780000}"/>
    <cellStyle name="입력 55 10" xfId="22310" xr:uid="{00000000-0005-0000-0000-000079780000}"/>
    <cellStyle name="입력 55 10 2" xfId="22311" xr:uid="{00000000-0005-0000-0000-00007A780000}"/>
    <cellStyle name="입력 55 10 3" xfId="22312" xr:uid="{00000000-0005-0000-0000-00007B780000}"/>
    <cellStyle name="입력 55 11" xfId="22313" xr:uid="{00000000-0005-0000-0000-00007C780000}"/>
    <cellStyle name="입력 55 11 2" xfId="22314" xr:uid="{00000000-0005-0000-0000-00007D780000}"/>
    <cellStyle name="입력 55 11 3" xfId="22315" xr:uid="{00000000-0005-0000-0000-00007E780000}"/>
    <cellStyle name="입력 55 12" xfId="22316" xr:uid="{00000000-0005-0000-0000-00007F780000}"/>
    <cellStyle name="입력 55 12 2" xfId="22317" xr:uid="{00000000-0005-0000-0000-000080780000}"/>
    <cellStyle name="입력 55 12 3" xfId="22318" xr:uid="{00000000-0005-0000-0000-000081780000}"/>
    <cellStyle name="입력 55 13" xfId="22319" xr:uid="{00000000-0005-0000-0000-000082780000}"/>
    <cellStyle name="입력 55 13 2" xfId="22320" xr:uid="{00000000-0005-0000-0000-000083780000}"/>
    <cellStyle name="입력 55 13 3" xfId="22321" xr:uid="{00000000-0005-0000-0000-000084780000}"/>
    <cellStyle name="입력 55 14" xfId="22322" xr:uid="{00000000-0005-0000-0000-000085780000}"/>
    <cellStyle name="입력 55 14 2" xfId="22323" xr:uid="{00000000-0005-0000-0000-000086780000}"/>
    <cellStyle name="입력 55 14 3" xfId="22324" xr:uid="{00000000-0005-0000-0000-000087780000}"/>
    <cellStyle name="입력 55 15" xfId="22325" xr:uid="{00000000-0005-0000-0000-000088780000}"/>
    <cellStyle name="입력 55 15 2" xfId="22326" xr:uid="{00000000-0005-0000-0000-000089780000}"/>
    <cellStyle name="입력 55 15 3" xfId="22327" xr:uid="{00000000-0005-0000-0000-00008A780000}"/>
    <cellStyle name="입력 55 16" xfId="22328" xr:uid="{00000000-0005-0000-0000-00008B780000}"/>
    <cellStyle name="입력 55 16 2" xfId="22329" xr:uid="{00000000-0005-0000-0000-00008C780000}"/>
    <cellStyle name="입력 55 16 3" xfId="22330" xr:uid="{00000000-0005-0000-0000-00008D780000}"/>
    <cellStyle name="입력 55 17" xfId="22331" xr:uid="{00000000-0005-0000-0000-00008E780000}"/>
    <cellStyle name="입력 55 17 2" xfId="22332" xr:uid="{00000000-0005-0000-0000-00008F780000}"/>
    <cellStyle name="입력 55 17 3" xfId="22333" xr:uid="{00000000-0005-0000-0000-000090780000}"/>
    <cellStyle name="입력 55 2" xfId="22334" xr:uid="{00000000-0005-0000-0000-000091780000}"/>
    <cellStyle name="입력 55 2 2" xfId="22335" xr:uid="{00000000-0005-0000-0000-000092780000}"/>
    <cellStyle name="입력 55 2 3" xfId="22336" xr:uid="{00000000-0005-0000-0000-000093780000}"/>
    <cellStyle name="입력 55 3" xfId="22337" xr:uid="{00000000-0005-0000-0000-000094780000}"/>
    <cellStyle name="입력 55 3 2" xfId="22338" xr:uid="{00000000-0005-0000-0000-000095780000}"/>
    <cellStyle name="입력 55 3 3" xfId="22339" xr:uid="{00000000-0005-0000-0000-000096780000}"/>
    <cellStyle name="입력 55 4" xfId="22340" xr:uid="{00000000-0005-0000-0000-000097780000}"/>
    <cellStyle name="입력 55 4 2" xfId="22341" xr:uid="{00000000-0005-0000-0000-000098780000}"/>
    <cellStyle name="입력 55 4 3" xfId="22342" xr:uid="{00000000-0005-0000-0000-000099780000}"/>
    <cellStyle name="입력 55 5" xfId="22343" xr:uid="{00000000-0005-0000-0000-00009A780000}"/>
    <cellStyle name="입력 55 5 2" xfId="22344" xr:uid="{00000000-0005-0000-0000-00009B780000}"/>
    <cellStyle name="입력 55 5 3" xfId="22345" xr:uid="{00000000-0005-0000-0000-00009C780000}"/>
    <cellStyle name="입력 55 6" xfId="22346" xr:uid="{00000000-0005-0000-0000-00009D780000}"/>
    <cellStyle name="입력 55 6 2" xfId="22347" xr:uid="{00000000-0005-0000-0000-00009E780000}"/>
    <cellStyle name="입력 55 6 3" xfId="22348" xr:uid="{00000000-0005-0000-0000-00009F780000}"/>
    <cellStyle name="입력 55 7" xfId="22349" xr:uid="{00000000-0005-0000-0000-0000A0780000}"/>
    <cellStyle name="입력 55 7 2" xfId="22350" xr:uid="{00000000-0005-0000-0000-0000A1780000}"/>
    <cellStyle name="입력 55 7 3" xfId="22351" xr:uid="{00000000-0005-0000-0000-0000A2780000}"/>
    <cellStyle name="입력 55 8" xfId="22352" xr:uid="{00000000-0005-0000-0000-0000A3780000}"/>
    <cellStyle name="입력 55 8 2" xfId="22353" xr:uid="{00000000-0005-0000-0000-0000A4780000}"/>
    <cellStyle name="입력 55 8 3" xfId="22354" xr:uid="{00000000-0005-0000-0000-0000A5780000}"/>
    <cellStyle name="입력 55 9" xfId="22355" xr:uid="{00000000-0005-0000-0000-0000A6780000}"/>
    <cellStyle name="입력 55 9 2" xfId="22356" xr:uid="{00000000-0005-0000-0000-0000A7780000}"/>
    <cellStyle name="입력 55 9 3" xfId="22357" xr:uid="{00000000-0005-0000-0000-0000A8780000}"/>
    <cellStyle name="입력 56" xfId="22358" xr:uid="{00000000-0005-0000-0000-0000A9780000}"/>
    <cellStyle name="입력 56 10" xfId="22359" xr:uid="{00000000-0005-0000-0000-0000AA780000}"/>
    <cellStyle name="입력 56 10 2" xfId="22360" xr:uid="{00000000-0005-0000-0000-0000AB780000}"/>
    <cellStyle name="입력 56 10 3" xfId="22361" xr:uid="{00000000-0005-0000-0000-0000AC780000}"/>
    <cellStyle name="입력 56 11" xfId="22362" xr:uid="{00000000-0005-0000-0000-0000AD780000}"/>
    <cellStyle name="입력 56 11 2" xfId="22363" xr:uid="{00000000-0005-0000-0000-0000AE780000}"/>
    <cellStyle name="입력 56 11 3" xfId="22364" xr:uid="{00000000-0005-0000-0000-0000AF780000}"/>
    <cellStyle name="입력 56 12" xfId="22365" xr:uid="{00000000-0005-0000-0000-0000B0780000}"/>
    <cellStyle name="입력 56 12 2" xfId="22366" xr:uid="{00000000-0005-0000-0000-0000B1780000}"/>
    <cellStyle name="입력 56 12 3" xfId="22367" xr:uid="{00000000-0005-0000-0000-0000B2780000}"/>
    <cellStyle name="입력 56 13" xfId="22368" xr:uid="{00000000-0005-0000-0000-0000B3780000}"/>
    <cellStyle name="입력 56 13 2" xfId="22369" xr:uid="{00000000-0005-0000-0000-0000B4780000}"/>
    <cellStyle name="입력 56 13 3" xfId="22370" xr:uid="{00000000-0005-0000-0000-0000B5780000}"/>
    <cellStyle name="입력 56 14" xfId="22371" xr:uid="{00000000-0005-0000-0000-0000B6780000}"/>
    <cellStyle name="입력 56 14 2" xfId="22372" xr:uid="{00000000-0005-0000-0000-0000B7780000}"/>
    <cellStyle name="입력 56 14 3" xfId="22373" xr:uid="{00000000-0005-0000-0000-0000B8780000}"/>
    <cellStyle name="입력 56 15" xfId="22374" xr:uid="{00000000-0005-0000-0000-0000B9780000}"/>
    <cellStyle name="입력 56 15 2" xfId="22375" xr:uid="{00000000-0005-0000-0000-0000BA780000}"/>
    <cellStyle name="입력 56 15 3" xfId="22376" xr:uid="{00000000-0005-0000-0000-0000BB780000}"/>
    <cellStyle name="입력 56 16" xfId="22377" xr:uid="{00000000-0005-0000-0000-0000BC780000}"/>
    <cellStyle name="입력 56 16 2" xfId="22378" xr:uid="{00000000-0005-0000-0000-0000BD780000}"/>
    <cellStyle name="입력 56 16 3" xfId="22379" xr:uid="{00000000-0005-0000-0000-0000BE780000}"/>
    <cellStyle name="입력 56 17" xfId="22380" xr:uid="{00000000-0005-0000-0000-0000BF780000}"/>
    <cellStyle name="입력 56 17 2" xfId="22381" xr:uid="{00000000-0005-0000-0000-0000C0780000}"/>
    <cellStyle name="입력 56 17 3" xfId="22382" xr:uid="{00000000-0005-0000-0000-0000C1780000}"/>
    <cellStyle name="입력 56 2" xfId="22383" xr:uid="{00000000-0005-0000-0000-0000C2780000}"/>
    <cellStyle name="입력 56 2 2" xfId="22384" xr:uid="{00000000-0005-0000-0000-0000C3780000}"/>
    <cellStyle name="입력 56 2 3" xfId="22385" xr:uid="{00000000-0005-0000-0000-0000C4780000}"/>
    <cellStyle name="입력 56 3" xfId="22386" xr:uid="{00000000-0005-0000-0000-0000C5780000}"/>
    <cellStyle name="입력 56 3 2" xfId="22387" xr:uid="{00000000-0005-0000-0000-0000C6780000}"/>
    <cellStyle name="입력 56 3 3" xfId="22388" xr:uid="{00000000-0005-0000-0000-0000C7780000}"/>
    <cellStyle name="입력 56 4" xfId="22389" xr:uid="{00000000-0005-0000-0000-0000C8780000}"/>
    <cellStyle name="입력 56 4 2" xfId="22390" xr:uid="{00000000-0005-0000-0000-0000C9780000}"/>
    <cellStyle name="입력 56 4 3" xfId="22391" xr:uid="{00000000-0005-0000-0000-0000CA780000}"/>
    <cellStyle name="입력 56 5" xfId="22392" xr:uid="{00000000-0005-0000-0000-0000CB780000}"/>
    <cellStyle name="입력 56 5 2" xfId="22393" xr:uid="{00000000-0005-0000-0000-0000CC780000}"/>
    <cellStyle name="입력 56 5 3" xfId="22394" xr:uid="{00000000-0005-0000-0000-0000CD780000}"/>
    <cellStyle name="입력 56 6" xfId="22395" xr:uid="{00000000-0005-0000-0000-0000CE780000}"/>
    <cellStyle name="입력 56 6 2" xfId="22396" xr:uid="{00000000-0005-0000-0000-0000CF780000}"/>
    <cellStyle name="입력 56 6 3" xfId="22397" xr:uid="{00000000-0005-0000-0000-0000D0780000}"/>
    <cellStyle name="입력 56 7" xfId="22398" xr:uid="{00000000-0005-0000-0000-0000D1780000}"/>
    <cellStyle name="입력 56 7 2" xfId="22399" xr:uid="{00000000-0005-0000-0000-0000D2780000}"/>
    <cellStyle name="입력 56 7 3" xfId="22400" xr:uid="{00000000-0005-0000-0000-0000D3780000}"/>
    <cellStyle name="입력 56 8" xfId="22401" xr:uid="{00000000-0005-0000-0000-0000D4780000}"/>
    <cellStyle name="입력 56 8 2" xfId="22402" xr:uid="{00000000-0005-0000-0000-0000D5780000}"/>
    <cellStyle name="입력 56 8 3" xfId="22403" xr:uid="{00000000-0005-0000-0000-0000D6780000}"/>
    <cellStyle name="입력 56 9" xfId="22404" xr:uid="{00000000-0005-0000-0000-0000D7780000}"/>
    <cellStyle name="입력 56 9 2" xfId="22405" xr:uid="{00000000-0005-0000-0000-0000D8780000}"/>
    <cellStyle name="입력 56 9 3" xfId="22406" xr:uid="{00000000-0005-0000-0000-0000D9780000}"/>
    <cellStyle name="입력 57" xfId="22407" xr:uid="{00000000-0005-0000-0000-0000DA780000}"/>
    <cellStyle name="입력 57 10" xfId="22408" xr:uid="{00000000-0005-0000-0000-0000DB780000}"/>
    <cellStyle name="입력 57 10 2" xfId="22409" xr:uid="{00000000-0005-0000-0000-0000DC780000}"/>
    <cellStyle name="입력 57 10 3" xfId="22410" xr:uid="{00000000-0005-0000-0000-0000DD780000}"/>
    <cellStyle name="입력 57 11" xfId="22411" xr:uid="{00000000-0005-0000-0000-0000DE780000}"/>
    <cellStyle name="입력 57 11 2" xfId="22412" xr:uid="{00000000-0005-0000-0000-0000DF780000}"/>
    <cellStyle name="입력 57 11 3" xfId="22413" xr:uid="{00000000-0005-0000-0000-0000E0780000}"/>
    <cellStyle name="입력 57 12" xfId="22414" xr:uid="{00000000-0005-0000-0000-0000E1780000}"/>
    <cellStyle name="입력 57 12 2" xfId="22415" xr:uid="{00000000-0005-0000-0000-0000E2780000}"/>
    <cellStyle name="입력 57 12 3" xfId="22416" xr:uid="{00000000-0005-0000-0000-0000E3780000}"/>
    <cellStyle name="입력 57 13" xfId="22417" xr:uid="{00000000-0005-0000-0000-0000E4780000}"/>
    <cellStyle name="입력 57 13 2" xfId="22418" xr:uid="{00000000-0005-0000-0000-0000E5780000}"/>
    <cellStyle name="입력 57 13 3" xfId="22419" xr:uid="{00000000-0005-0000-0000-0000E6780000}"/>
    <cellStyle name="입력 57 14" xfId="22420" xr:uid="{00000000-0005-0000-0000-0000E7780000}"/>
    <cellStyle name="입력 57 14 2" xfId="22421" xr:uid="{00000000-0005-0000-0000-0000E8780000}"/>
    <cellStyle name="입력 57 14 3" xfId="22422" xr:uid="{00000000-0005-0000-0000-0000E9780000}"/>
    <cellStyle name="입력 57 15" xfId="22423" xr:uid="{00000000-0005-0000-0000-0000EA780000}"/>
    <cellStyle name="입력 57 15 2" xfId="22424" xr:uid="{00000000-0005-0000-0000-0000EB780000}"/>
    <cellStyle name="입력 57 15 3" xfId="22425" xr:uid="{00000000-0005-0000-0000-0000EC780000}"/>
    <cellStyle name="입력 57 16" xfId="22426" xr:uid="{00000000-0005-0000-0000-0000ED780000}"/>
    <cellStyle name="입력 57 16 2" xfId="22427" xr:uid="{00000000-0005-0000-0000-0000EE780000}"/>
    <cellStyle name="입력 57 16 3" xfId="22428" xr:uid="{00000000-0005-0000-0000-0000EF780000}"/>
    <cellStyle name="입력 57 17" xfId="22429" xr:uid="{00000000-0005-0000-0000-0000F0780000}"/>
    <cellStyle name="입력 57 17 2" xfId="22430" xr:uid="{00000000-0005-0000-0000-0000F1780000}"/>
    <cellStyle name="입력 57 17 3" xfId="22431" xr:uid="{00000000-0005-0000-0000-0000F2780000}"/>
    <cellStyle name="입력 57 2" xfId="22432" xr:uid="{00000000-0005-0000-0000-0000F3780000}"/>
    <cellStyle name="입력 57 2 2" xfId="22433" xr:uid="{00000000-0005-0000-0000-0000F4780000}"/>
    <cellStyle name="입력 57 2 3" xfId="22434" xr:uid="{00000000-0005-0000-0000-0000F5780000}"/>
    <cellStyle name="입력 57 3" xfId="22435" xr:uid="{00000000-0005-0000-0000-0000F6780000}"/>
    <cellStyle name="입력 57 3 2" xfId="22436" xr:uid="{00000000-0005-0000-0000-0000F7780000}"/>
    <cellStyle name="입력 57 3 3" xfId="22437" xr:uid="{00000000-0005-0000-0000-0000F8780000}"/>
    <cellStyle name="입력 57 4" xfId="22438" xr:uid="{00000000-0005-0000-0000-0000F9780000}"/>
    <cellStyle name="입력 57 4 2" xfId="22439" xr:uid="{00000000-0005-0000-0000-0000FA780000}"/>
    <cellStyle name="입력 57 4 3" xfId="22440" xr:uid="{00000000-0005-0000-0000-0000FB780000}"/>
    <cellStyle name="입력 57 5" xfId="22441" xr:uid="{00000000-0005-0000-0000-0000FC780000}"/>
    <cellStyle name="입력 57 5 2" xfId="22442" xr:uid="{00000000-0005-0000-0000-0000FD780000}"/>
    <cellStyle name="입력 57 5 3" xfId="22443" xr:uid="{00000000-0005-0000-0000-0000FE780000}"/>
    <cellStyle name="입력 57 6" xfId="22444" xr:uid="{00000000-0005-0000-0000-0000FF780000}"/>
    <cellStyle name="입력 57 6 2" xfId="22445" xr:uid="{00000000-0005-0000-0000-000000790000}"/>
    <cellStyle name="입력 57 6 3" xfId="22446" xr:uid="{00000000-0005-0000-0000-000001790000}"/>
    <cellStyle name="입력 57 7" xfId="22447" xr:uid="{00000000-0005-0000-0000-000002790000}"/>
    <cellStyle name="입력 57 7 2" xfId="22448" xr:uid="{00000000-0005-0000-0000-000003790000}"/>
    <cellStyle name="입력 57 7 3" xfId="22449" xr:uid="{00000000-0005-0000-0000-000004790000}"/>
    <cellStyle name="입력 57 8" xfId="22450" xr:uid="{00000000-0005-0000-0000-000005790000}"/>
    <cellStyle name="입력 57 8 2" xfId="22451" xr:uid="{00000000-0005-0000-0000-000006790000}"/>
    <cellStyle name="입력 57 8 3" xfId="22452" xr:uid="{00000000-0005-0000-0000-000007790000}"/>
    <cellStyle name="입력 57 9" xfId="22453" xr:uid="{00000000-0005-0000-0000-000008790000}"/>
    <cellStyle name="입력 57 9 2" xfId="22454" xr:uid="{00000000-0005-0000-0000-000009790000}"/>
    <cellStyle name="입력 57 9 3" xfId="22455" xr:uid="{00000000-0005-0000-0000-00000A790000}"/>
    <cellStyle name="입력 58" xfId="22456" xr:uid="{00000000-0005-0000-0000-00000B790000}"/>
    <cellStyle name="입력 58 10" xfId="22457" xr:uid="{00000000-0005-0000-0000-00000C790000}"/>
    <cellStyle name="입력 58 10 2" xfId="22458" xr:uid="{00000000-0005-0000-0000-00000D790000}"/>
    <cellStyle name="입력 58 10 3" xfId="22459" xr:uid="{00000000-0005-0000-0000-00000E790000}"/>
    <cellStyle name="입력 58 11" xfId="22460" xr:uid="{00000000-0005-0000-0000-00000F790000}"/>
    <cellStyle name="입력 58 11 2" xfId="22461" xr:uid="{00000000-0005-0000-0000-000010790000}"/>
    <cellStyle name="입력 58 11 3" xfId="22462" xr:uid="{00000000-0005-0000-0000-000011790000}"/>
    <cellStyle name="입력 58 12" xfId="22463" xr:uid="{00000000-0005-0000-0000-000012790000}"/>
    <cellStyle name="입력 58 12 2" xfId="22464" xr:uid="{00000000-0005-0000-0000-000013790000}"/>
    <cellStyle name="입력 58 12 3" xfId="22465" xr:uid="{00000000-0005-0000-0000-000014790000}"/>
    <cellStyle name="입력 58 13" xfId="22466" xr:uid="{00000000-0005-0000-0000-000015790000}"/>
    <cellStyle name="입력 58 13 2" xfId="22467" xr:uid="{00000000-0005-0000-0000-000016790000}"/>
    <cellStyle name="입력 58 13 3" xfId="22468" xr:uid="{00000000-0005-0000-0000-000017790000}"/>
    <cellStyle name="입력 58 14" xfId="22469" xr:uid="{00000000-0005-0000-0000-000018790000}"/>
    <cellStyle name="입력 58 14 2" xfId="22470" xr:uid="{00000000-0005-0000-0000-000019790000}"/>
    <cellStyle name="입력 58 14 3" xfId="22471" xr:uid="{00000000-0005-0000-0000-00001A790000}"/>
    <cellStyle name="입력 58 15" xfId="22472" xr:uid="{00000000-0005-0000-0000-00001B790000}"/>
    <cellStyle name="입력 58 15 2" xfId="22473" xr:uid="{00000000-0005-0000-0000-00001C790000}"/>
    <cellStyle name="입력 58 15 3" xfId="22474" xr:uid="{00000000-0005-0000-0000-00001D790000}"/>
    <cellStyle name="입력 58 16" xfId="22475" xr:uid="{00000000-0005-0000-0000-00001E790000}"/>
    <cellStyle name="입력 58 16 2" xfId="22476" xr:uid="{00000000-0005-0000-0000-00001F790000}"/>
    <cellStyle name="입력 58 16 3" xfId="22477" xr:uid="{00000000-0005-0000-0000-000020790000}"/>
    <cellStyle name="입력 58 17" xfId="22478" xr:uid="{00000000-0005-0000-0000-000021790000}"/>
    <cellStyle name="입력 58 17 2" xfId="22479" xr:uid="{00000000-0005-0000-0000-000022790000}"/>
    <cellStyle name="입력 58 17 3" xfId="22480" xr:uid="{00000000-0005-0000-0000-000023790000}"/>
    <cellStyle name="입력 58 2" xfId="22481" xr:uid="{00000000-0005-0000-0000-000024790000}"/>
    <cellStyle name="입력 58 2 2" xfId="22482" xr:uid="{00000000-0005-0000-0000-000025790000}"/>
    <cellStyle name="입력 58 2 3" xfId="22483" xr:uid="{00000000-0005-0000-0000-000026790000}"/>
    <cellStyle name="입력 58 3" xfId="22484" xr:uid="{00000000-0005-0000-0000-000027790000}"/>
    <cellStyle name="입력 58 3 2" xfId="22485" xr:uid="{00000000-0005-0000-0000-000028790000}"/>
    <cellStyle name="입력 58 3 3" xfId="22486" xr:uid="{00000000-0005-0000-0000-000029790000}"/>
    <cellStyle name="입력 58 4" xfId="22487" xr:uid="{00000000-0005-0000-0000-00002A790000}"/>
    <cellStyle name="입력 58 4 2" xfId="22488" xr:uid="{00000000-0005-0000-0000-00002B790000}"/>
    <cellStyle name="입력 58 4 3" xfId="22489" xr:uid="{00000000-0005-0000-0000-00002C790000}"/>
    <cellStyle name="입력 58 5" xfId="22490" xr:uid="{00000000-0005-0000-0000-00002D790000}"/>
    <cellStyle name="입력 58 5 2" xfId="22491" xr:uid="{00000000-0005-0000-0000-00002E790000}"/>
    <cellStyle name="입력 58 5 3" xfId="22492" xr:uid="{00000000-0005-0000-0000-00002F790000}"/>
    <cellStyle name="입력 58 6" xfId="22493" xr:uid="{00000000-0005-0000-0000-000030790000}"/>
    <cellStyle name="입력 58 6 2" xfId="22494" xr:uid="{00000000-0005-0000-0000-000031790000}"/>
    <cellStyle name="입력 58 6 3" xfId="22495" xr:uid="{00000000-0005-0000-0000-000032790000}"/>
    <cellStyle name="입력 58 7" xfId="22496" xr:uid="{00000000-0005-0000-0000-000033790000}"/>
    <cellStyle name="입력 58 7 2" xfId="22497" xr:uid="{00000000-0005-0000-0000-000034790000}"/>
    <cellStyle name="입력 58 7 3" xfId="22498" xr:uid="{00000000-0005-0000-0000-000035790000}"/>
    <cellStyle name="입력 58 8" xfId="22499" xr:uid="{00000000-0005-0000-0000-000036790000}"/>
    <cellStyle name="입력 58 8 2" xfId="22500" xr:uid="{00000000-0005-0000-0000-000037790000}"/>
    <cellStyle name="입력 58 8 3" xfId="22501" xr:uid="{00000000-0005-0000-0000-000038790000}"/>
    <cellStyle name="입력 58 9" xfId="22502" xr:uid="{00000000-0005-0000-0000-000039790000}"/>
    <cellStyle name="입력 58 9 2" xfId="22503" xr:uid="{00000000-0005-0000-0000-00003A790000}"/>
    <cellStyle name="입력 58 9 3" xfId="22504" xr:uid="{00000000-0005-0000-0000-00003B790000}"/>
    <cellStyle name="입력 59" xfId="22505" xr:uid="{00000000-0005-0000-0000-00003C790000}"/>
    <cellStyle name="입력 59 10" xfId="22506" xr:uid="{00000000-0005-0000-0000-00003D790000}"/>
    <cellStyle name="입력 59 10 2" xfId="22507" xr:uid="{00000000-0005-0000-0000-00003E790000}"/>
    <cellStyle name="입력 59 10 3" xfId="22508" xr:uid="{00000000-0005-0000-0000-00003F790000}"/>
    <cellStyle name="입력 59 11" xfId="22509" xr:uid="{00000000-0005-0000-0000-000040790000}"/>
    <cellStyle name="입력 59 11 2" xfId="22510" xr:uid="{00000000-0005-0000-0000-000041790000}"/>
    <cellStyle name="입력 59 11 3" xfId="22511" xr:uid="{00000000-0005-0000-0000-000042790000}"/>
    <cellStyle name="입력 59 12" xfId="22512" xr:uid="{00000000-0005-0000-0000-000043790000}"/>
    <cellStyle name="입력 59 12 2" xfId="22513" xr:uid="{00000000-0005-0000-0000-000044790000}"/>
    <cellStyle name="입력 59 12 3" xfId="22514" xr:uid="{00000000-0005-0000-0000-000045790000}"/>
    <cellStyle name="입력 59 13" xfId="22515" xr:uid="{00000000-0005-0000-0000-000046790000}"/>
    <cellStyle name="입력 59 13 2" xfId="22516" xr:uid="{00000000-0005-0000-0000-000047790000}"/>
    <cellStyle name="입력 59 13 3" xfId="22517" xr:uid="{00000000-0005-0000-0000-000048790000}"/>
    <cellStyle name="입력 59 14" xfId="22518" xr:uid="{00000000-0005-0000-0000-000049790000}"/>
    <cellStyle name="입력 59 14 2" xfId="22519" xr:uid="{00000000-0005-0000-0000-00004A790000}"/>
    <cellStyle name="입력 59 14 3" xfId="22520" xr:uid="{00000000-0005-0000-0000-00004B790000}"/>
    <cellStyle name="입력 59 15" xfId="22521" xr:uid="{00000000-0005-0000-0000-00004C790000}"/>
    <cellStyle name="입력 59 15 2" xfId="22522" xr:uid="{00000000-0005-0000-0000-00004D790000}"/>
    <cellStyle name="입력 59 15 3" xfId="22523" xr:uid="{00000000-0005-0000-0000-00004E790000}"/>
    <cellStyle name="입력 59 16" xfId="22524" xr:uid="{00000000-0005-0000-0000-00004F790000}"/>
    <cellStyle name="입력 59 16 2" xfId="22525" xr:uid="{00000000-0005-0000-0000-000050790000}"/>
    <cellStyle name="입력 59 16 3" xfId="22526" xr:uid="{00000000-0005-0000-0000-000051790000}"/>
    <cellStyle name="입력 59 17" xfId="22527" xr:uid="{00000000-0005-0000-0000-000052790000}"/>
    <cellStyle name="입력 59 17 2" xfId="22528" xr:uid="{00000000-0005-0000-0000-000053790000}"/>
    <cellStyle name="입력 59 17 3" xfId="22529" xr:uid="{00000000-0005-0000-0000-000054790000}"/>
    <cellStyle name="입력 59 2" xfId="22530" xr:uid="{00000000-0005-0000-0000-000055790000}"/>
    <cellStyle name="입력 59 2 2" xfId="22531" xr:uid="{00000000-0005-0000-0000-000056790000}"/>
    <cellStyle name="입력 59 2 3" xfId="22532" xr:uid="{00000000-0005-0000-0000-000057790000}"/>
    <cellStyle name="입력 59 3" xfId="22533" xr:uid="{00000000-0005-0000-0000-000058790000}"/>
    <cellStyle name="입력 59 3 2" xfId="22534" xr:uid="{00000000-0005-0000-0000-000059790000}"/>
    <cellStyle name="입력 59 3 3" xfId="22535" xr:uid="{00000000-0005-0000-0000-00005A790000}"/>
    <cellStyle name="입력 59 4" xfId="22536" xr:uid="{00000000-0005-0000-0000-00005B790000}"/>
    <cellStyle name="입력 59 4 2" xfId="22537" xr:uid="{00000000-0005-0000-0000-00005C790000}"/>
    <cellStyle name="입력 59 4 3" xfId="22538" xr:uid="{00000000-0005-0000-0000-00005D790000}"/>
    <cellStyle name="입력 59 5" xfId="22539" xr:uid="{00000000-0005-0000-0000-00005E790000}"/>
    <cellStyle name="입력 59 5 2" xfId="22540" xr:uid="{00000000-0005-0000-0000-00005F790000}"/>
    <cellStyle name="입력 59 5 3" xfId="22541" xr:uid="{00000000-0005-0000-0000-000060790000}"/>
    <cellStyle name="입력 59 6" xfId="22542" xr:uid="{00000000-0005-0000-0000-000061790000}"/>
    <cellStyle name="입력 59 6 2" xfId="22543" xr:uid="{00000000-0005-0000-0000-000062790000}"/>
    <cellStyle name="입력 59 6 3" xfId="22544" xr:uid="{00000000-0005-0000-0000-000063790000}"/>
    <cellStyle name="입력 59 7" xfId="22545" xr:uid="{00000000-0005-0000-0000-000064790000}"/>
    <cellStyle name="입력 59 7 2" xfId="22546" xr:uid="{00000000-0005-0000-0000-000065790000}"/>
    <cellStyle name="입력 59 7 3" xfId="22547" xr:uid="{00000000-0005-0000-0000-000066790000}"/>
    <cellStyle name="입력 59 8" xfId="22548" xr:uid="{00000000-0005-0000-0000-000067790000}"/>
    <cellStyle name="입력 59 8 2" xfId="22549" xr:uid="{00000000-0005-0000-0000-000068790000}"/>
    <cellStyle name="입력 59 8 3" xfId="22550" xr:uid="{00000000-0005-0000-0000-000069790000}"/>
    <cellStyle name="입력 59 9" xfId="22551" xr:uid="{00000000-0005-0000-0000-00006A790000}"/>
    <cellStyle name="입력 59 9 2" xfId="22552" xr:uid="{00000000-0005-0000-0000-00006B790000}"/>
    <cellStyle name="입력 59 9 3" xfId="22553" xr:uid="{00000000-0005-0000-0000-00006C790000}"/>
    <cellStyle name="입력 6" xfId="8316" xr:uid="{00000000-0005-0000-0000-00006D790000}"/>
    <cellStyle name="입력 6 10" xfId="22554" xr:uid="{00000000-0005-0000-0000-00006E790000}"/>
    <cellStyle name="입력 6 10 2" xfId="22555" xr:uid="{00000000-0005-0000-0000-00006F790000}"/>
    <cellStyle name="입력 6 10 3" xfId="22556" xr:uid="{00000000-0005-0000-0000-000070790000}"/>
    <cellStyle name="입력 6 11" xfId="22557" xr:uid="{00000000-0005-0000-0000-000071790000}"/>
    <cellStyle name="입력 6 11 2" xfId="22558" xr:uid="{00000000-0005-0000-0000-000072790000}"/>
    <cellStyle name="입력 6 11 3" xfId="22559" xr:uid="{00000000-0005-0000-0000-000073790000}"/>
    <cellStyle name="입력 6 12" xfId="22560" xr:uid="{00000000-0005-0000-0000-000074790000}"/>
    <cellStyle name="입력 6 12 2" xfId="22561" xr:uid="{00000000-0005-0000-0000-000075790000}"/>
    <cellStyle name="입력 6 12 3" xfId="22562" xr:uid="{00000000-0005-0000-0000-000076790000}"/>
    <cellStyle name="입력 6 13" xfId="22563" xr:uid="{00000000-0005-0000-0000-000077790000}"/>
    <cellStyle name="입력 6 13 2" xfId="22564" xr:uid="{00000000-0005-0000-0000-000078790000}"/>
    <cellStyle name="입력 6 13 3" xfId="22565" xr:uid="{00000000-0005-0000-0000-000079790000}"/>
    <cellStyle name="입력 6 14" xfId="22566" xr:uid="{00000000-0005-0000-0000-00007A790000}"/>
    <cellStyle name="입력 6 14 2" xfId="22567" xr:uid="{00000000-0005-0000-0000-00007B790000}"/>
    <cellStyle name="입력 6 14 3" xfId="22568" xr:uid="{00000000-0005-0000-0000-00007C790000}"/>
    <cellStyle name="입력 6 15" xfId="22569" xr:uid="{00000000-0005-0000-0000-00007D790000}"/>
    <cellStyle name="입력 6 15 2" xfId="22570" xr:uid="{00000000-0005-0000-0000-00007E790000}"/>
    <cellStyle name="입력 6 15 3" xfId="22571" xr:uid="{00000000-0005-0000-0000-00007F790000}"/>
    <cellStyle name="입력 6 16" xfId="22572" xr:uid="{00000000-0005-0000-0000-000080790000}"/>
    <cellStyle name="입력 6 16 2" xfId="22573" xr:uid="{00000000-0005-0000-0000-000081790000}"/>
    <cellStyle name="입력 6 16 3" xfId="22574" xr:uid="{00000000-0005-0000-0000-000082790000}"/>
    <cellStyle name="입력 6 17" xfId="22575" xr:uid="{00000000-0005-0000-0000-000083790000}"/>
    <cellStyle name="입력 6 17 2" xfId="22576" xr:uid="{00000000-0005-0000-0000-000084790000}"/>
    <cellStyle name="입력 6 17 3" xfId="22577" xr:uid="{00000000-0005-0000-0000-000085790000}"/>
    <cellStyle name="입력 6 2" xfId="22578" xr:uid="{00000000-0005-0000-0000-000086790000}"/>
    <cellStyle name="입력 6 2 2" xfId="22579" xr:uid="{00000000-0005-0000-0000-000087790000}"/>
    <cellStyle name="입력 6 2 3" xfId="22580" xr:uid="{00000000-0005-0000-0000-000088790000}"/>
    <cellStyle name="입력 6 3" xfId="22581" xr:uid="{00000000-0005-0000-0000-000089790000}"/>
    <cellStyle name="입력 6 3 2" xfId="22582" xr:uid="{00000000-0005-0000-0000-00008A790000}"/>
    <cellStyle name="입력 6 3 3" xfId="22583" xr:uid="{00000000-0005-0000-0000-00008B790000}"/>
    <cellStyle name="입력 6 4" xfId="22584" xr:uid="{00000000-0005-0000-0000-00008C790000}"/>
    <cellStyle name="입력 6 4 2" xfId="22585" xr:uid="{00000000-0005-0000-0000-00008D790000}"/>
    <cellStyle name="입력 6 4 3" xfId="22586" xr:uid="{00000000-0005-0000-0000-00008E790000}"/>
    <cellStyle name="입력 6 5" xfId="22587" xr:uid="{00000000-0005-0000-0000-00008F790000}"/>
    <cellStyle name="입력 6 5 2" xfId="22588" xr:uid="{00000000-0005-0000-0000-000090790000}"/>
    <cellStyle name="입력 6 5 3" xfId="22589" xr:uid="{00000000-0005-0000-0000-000091790000}"/>
    <cellStyle name="입력 6 6" xfId="22590" xr:uid="{00000000-0005-0000-0000-000092790000}"/>
    <cellStyle name="입력 6 6 2" xfId="22591" xr:uid="{00000000-0005-0000-0000-000093790000}"/>
    <cellStyle name="입력 6 6 3" xfId="22592" xr:uid="{00000000-0005-0000-0000-000094790000}"/>
    <cellStyle name="입력 6 7" xfId="22593" xr:uid="{00000000-0005-0000-0000-000095790000}"/>
    <cellStyle name="입력 6 7 2" xfId="22594" xr:uid="{00000000-0005-0000-0000-000096790000}"/>
    <cellStyle name="입력 6 7 3" xfId="22595" xr:uid="{00000000-0005-0000-0000-000097790000}"/>
    <cellStyle name="입력 6 8" xfId="22596" xr:uid="{00000000-0005-0000-0000-000098790000}"/>
    <cellStyle name="입력 6 8 2" xfId="22597" xr:uid="{00000000-0005-0000-0000-000099790000}"/>
    <cellStyle name="입력 6 8 3" xfId="22598" xr:uid="{00000000-0005-0000-0000-00009A790000}"/>
    <cellStyle name="입력 6 9" xfId="22599" xr:uid="{00000000-0005-0000-0000-00009B790000}"/>
    <cellStyle name="입력 6 9 2" xfId="22600" xr:uid="{00000000-0005-0000-0000-00009C790000}"/>
    <cellStyle name="입력 6 9 3" xfId="22601" xr:uid="{00000000-0005-0000-0000-00009D790000}"/>
    <cellStyle name="입력 60" xfId="22602" xr:uid="{00000000-0005-0000-0000-00009E790000}"/>
    <cellStyle name="입력 60 10" xfId="22603" xr:uid="{00000000-0005-0000-0000-00009F790000}"/>
    <cellStyle name="입력 60 10 2" xfId="22604" xr:uid="{00000000-0005-0000-0000-0000A0790000}"/>
    <cellStyle name="입력 60 10 3" xfId="22605" xr:uid="{00000000-0005-0000-0000-0000A1790000}"/>
    <cellStyle name="입력 60 11" xfId="22606" xr:uid="{00000000-0005-0000-0000-0000A2790000}"/>
    <cellStyle name="입력 60 11 2" xfId="22607" xr:uid="{00000000-0005-0000-0000-0000A3790000}"/>
    <cellStyle name="입력 60 11 3" xfId="22608" xr:uid="{00000000-0005-0000-0000-0000A4790000}"/>
    <cellStyle name="입력 60 12" xfId="22609" xr:uid="{00000000-0005-0000-0000-0000A5790000}"/>
    <cellStyle name="입력 60 12 2" xfId="22610" xr:uid="{00000000-0005-0000-0000-0000A6790000}"/>
    <cellStyle name="입력 60 12 3" xfId="22611" xr:uid="{00000000-0005-0000-0000-0000A7790000}"/>
    <cellStyle name="입력 60 13" xfId="22612" xr:uid="{00000000-0005-0000-0000-0000A8790000}"/>
    <cellStyle name="입력 60 13 2" xfId="22613" xr:uid="{00000000-0005-0000-0000-0000A9790000}"/>
    <cellStyle name="입력 60 13 3" xfId="22614" xr:uid="{00000000-0005-0000-0000-0000AA790000}"/>
    <cellStyle name="입력 60 14" xfId="22615" xr:uid="{00000000-0005-0000-0000-0000AB790000}"/>
    <cellStyle name="입력 60 14 2" xfId="22616" xr:uid="{00000000-0005-0000-0000-0000AC790000}"/>
    <cellStyle name="입력 60 14 3" xfId="22617" xr:uid="{00000000-0005-0000-0000-0000AD790000}"/>
    <cellStyle name="입력 60 15" xfId="22618" xr:uid="{00000000-0005-0000-0000-0000AE790000}"/>
    <cellStyle name="입력 60 15 2" xfId="22619" xr:uid="{00000000-0005-0000-0000-0000AF790000}"/>
    <cellStyle name="입력 60 15 3" xfId="22620" xr:uid="{00000000-0005-0000-0000-0000B0790000}"/>
    <cellStyle name="입력 60 16" xfId="22621" xr:uid="{00000000-0005-0000-0000-0000B1790000}"/>
    <cellStyle name="입력 60 16 2" xfId="22622" xr:uid="{00000000-0005-0000-0000-0000B2790000}"/>
    <cellStyle name="입력 60 16 3" xfId="22623" xr:uid="{00000000-0005-0000-0000-0000B3790000}"/>
    <cellStyle name="입력 60 17" xfId="22624" xr:uid="{00000000-0005-0000-0000-0000B4790000}"/>
    <cellStyle name="입력 60 17 2" xfId="22625" xr:uid="{00000000-0005-0000-0000-0000B5790000}"/>
    <cellStyle name="입력 60 17 3" xfId="22626" xr:uid="{00000000-0005-0000-0000-0000B6790000}"/>
    <cellStyle name="입력 60 2" xfId="22627" xr:uid="{00000000-0005-0000-0000-0000B7790000}"/>
    <cellStyle name="입력 60 2 2" xfId="22628" xr:uid="{00000000-0005-0000-0000-0000B8790000}"/>
    <cellStyle name="입력 60 2 3" xfId="22629" xr:uid="{00000000-0005-0000-0000-0000B9790000}"/>
    <cellStyle name="입력 60 3" xfId="22630" xr:uid="{00000000-0005-0000-0000-0000BA790000}"/>
    <cellStyle name="입력 60 3 2" xfId="22631" xr:uid="{00000000-0005-0000-0000-0000BB790000}"/>
    <cellStyle name="입력 60 3 3" xfId="22632" xr:uid="{00000000-0005-0000-0000-0000BC790000}"/>
    <cellStyle name="입력 60 4" xfId="22633" xr:uid="{00000000-0005-0000-0000-0000BD790000}"/>
    <cellStyle name="입력 60 4 2" xfId="22634" xr:uid="{00000000-0005-0000-0000-0000BE790000}"/>
    <cellStyle name="입력 60 4 3" xfId="22635" xr:uid="{00000000-0005-0000-0000-0000BF790000}"/>
    <cellStyle name="입력 60 5" xfId="22636" xr:uid="{00000000-0005-0000-0000-0000C0790000}"/>
    <cellStyle name="입력 60 5 2" xfId="22637" xr:uid="{00000000-0005-0000-0000-0000C1790000}"/>
    <cellStyle name="입력 60 5 3" xfId="22638" xr:uid="{00000000-0005-0000-0000-0000C2790000}"/>
    <cellStyle name="입력 60 6" xfId="22639" xr:uid="{00000000-0005-0000-0000-0000C3790000}"/>
    <cellStyle name="입력 60 6 2" xfId="22640" xr:uid="{00000000-0005-0000-0000-0000C4790000}"/>
    <cellStyle name="입력 60 6 3" xfId="22641" xr:uid="{00000000-0005-0000-0000-0000C5790000}"/>
    <cellStyle name="입력 60 7" xfId="22642" xr:uid="{00000000-0005-0000-0000-0000C6790000}"/>
    <cellStyle name="입력 60 7 2" xfId="22643" xr:uid="{00000000-0005-0000-0000-0000C7790000}"/>
    <cellStyle name="입력 60 7 3" xfId="22644" xr:uid="{00000000-0005-0000-0000-0000C8790000}"/>
    <cellStyle name="입력 60 8" xfId="22645" xr:uid="{00000000-0005-0000-0000-0000C9790000}"/>
    <cellStyle name="입력 60 8 2" xfId="22646" xr:uid="{00000000-0005-0000-0000-0000CA790000}"/>
    <cellStyle name="입력 60 8 3" xfId="22647" xr:uid="{00000000-0005-0000-0000-0000CB790000}"/>
    <cellStyle name="입력 60 9" xfId="22648" xr:uid="{00000000-0005-0000-0000-0000CC790000}"/>
    <cellStyle name="입력 60 9 2" xfId="22649" xr:uid="{00000000-0005-0000-0000-0000CD790000}"/>
    <cellStyle name="입력 60 9 3" xfId="22650" xr:uid="{00000000-0005-0000-0000-0000CE790000}"/>
    <cellStyle name="입력 61" xfId="22651" xr:uid="{00000000-0005-0000-0000-0000CF790000}"/>
    <cellStyle name="입력 61 10" xfId="22652" xr:uid="{00000000-0005-0000-0000-0000D0790000}"/>
    <cellStyle name="입력 61 10 2" xfId="22653" xr:uid="{00000000-0005-0000-0000-0000D1790000}"/>
    <cellStyle name="입력 61 10 3" xfId="22654" xr:uid="{00000000-0005-0000-0000-0000D2790000}"/>
    <cellStyle name="입력 61 11" xfId="22655" xr:uid="{00000000-0005-0000-0000-0000D3790000}"/>
    <cellStyle name="입력 61 11 2" xfId="22656" xr:uid="{00000000-0005-0000-0000-0000D4790000}"/>
    <cellStyle name="입력 61 11 3" xfId="22657" xr:uid="{00000000-0005-0000-0000-0000D5790000}"/>
    <cellStyle name="입력 61 12" xfId="22658" xr:uid="{00000000-0005-0000-0000-0000D6790000}"/>
    <cellStyle name="입력 61 12 2" xfId="22659" xr:uid="{00000000-0005-0000-0000-0000D7790000}"/>
    <cellStyle name="입력 61 12 3" xfId="22660" xr:uid="{00000000-0005-0000-0000-0000D8790000}"/>
    <cellStyle name="입력 61 13" xfId="22661" xr:uid="{00000000-0005-0000-0000-0000D9790000}"/>
    <cellStyle name="입력 61 13 2" xfId="22662" xr:uid="{00000000-0005-0000-0000-0000DA790000}"/>
    <cellStyle name="입력 61 13 3" xfId="22663" xr:uid="{00000000-0005-0000-0000-0000DB790000}"/>
    <cellStyle name="입력 61 14" xfId="22664" xr:uid="{00000000-0005-0000-0000-0000DC790000}"/>
    <cellStyle name="입력 61 14 2" xfId="22665" xr:uid="{00000000-0005-0000-0000-0000DD790000}"/>
    <cellStyle name="입력 61 14 3" xfId="22666" xr:uid="{00000000-0005-0000-0000-0000DE790000}"/>
    <cellStyle name="입력 61 15" xfId="22667" xr:uid="{00000000-0005-0000-0000-0000DF790000}"/>
    <cellStyle name="입력 61 15 2" xfId="22668" xr:uid="{00000000-0005-0000-0000-0000E0790000}"/>
    <cellStyle name="입력 61 15 3" xfId="22669" xr:uid="{00000000-0005-0000-0000-0000E1790000}"/>
    <cellStyle name="입력 61 16" xfId="22670" xr:uid="{00000000-0005-0000-0000-0000E2790000}"/>
    <cellStyle name="입력 61 16 2" xfId="22671" xr:uid="{00000000-0005-0000-0000-0000E3790000}"/>
    <cellStyle name="입력 61 16 3" xfId="22672" xr:uid="{00000000-0005-0000-0000-0000E4790000}"/>
    <cellStyle name="입력 61 17" xfId="22673" xr:uid="{00000000-0005-0000-0000-0000E5790000}"/>
    <cellStyle name="입력 61 17 2" xfId="22674" xr:uid="{00000000-0005-0000-0000-0000E6790000}"/>
    <cellStyle name="입력 61 17 3" xfId="22675" xr:uid="{00000000-0005-0000-0000-0000E7790000}"/>
    <cellStyle name="입력 61 2" xfId="22676" xr:uid="{00000000-0005-0000-0000-0000E8790000}"/>
    <cellStyle name="입력 61 2 2" xfId="22677" xr:uid="{00000000-0005-0000-0000-0000E9790000}"/>
    <cellStyle name="입력 61 2 3" xfId="22678" xr:uid="{00000000-0005-0000-0000-0000EA790000}"/>
    <cellStyle name="입력 61 3" xfId="22679" xr:uid="{00000000-0005-0000-0000-0000EB790000}"/>
    <cellStyle name="입력 61 3 2" xfId="22680" xr:uid="{00000000-0005-0000-0000-0000EC790000}"/>
    <cellStyle name="입력 61 3 3" xfId="22681" xr:uid="{00000000-0005-0000-0000-0000ED790000}"/>
    <cellStyle name="입력 61 4" xfId="22682" xr:uid="{00000000-0005-0000-0000-0000EE790000}"/>
    <cellStyle name="입력 61 4 2" xfId="22683" xr:uid="{00000000-0005-0000-0000-0000EF790000}"/>
    <cellStyle name="입력 61 4 3" xfId="22684" xr:uid="{00000000-0005-0000-0000-0000F0790000}"/>
    <cellStyle name="입력 61 5" xfId="22685" xr:uid="{00000000-0005-0000-0000-0000F1790000}"/>
    <cellStyle name="입력 61 5 2" xfId="22686" xr:uid="{00000000-0005-0000-0000-0000F2790000}"/>
    <cellStyle name="입력 61 5 3" xfId="22687" xr:uid="{00000000-0005-0000-0000-0000F3790000}"/>
    <cellStyle name="입력 61 6" xfId="22688" xr:uid="{00000000-0005-0000-0000-0000F4790000}"/>
    <cellStyle name="입력 61 6 2" xfId="22689" xr:uid="{00000000-0005-0000-0000-0000F5790000}"/>
    <cellStyle name="입력 61 6 3" xfId="22690" xr:uid="{00000000-0005-0000-0000-0000F6790000}"/>
    <cellStyle name="입력 61 7" xfId="22691" xr:uid="{00000000-0005-0000-0000-0000F7790000}"/>
    <cellStyle name="입력 61 7 2" xfId="22692" xr:uid="{00000000-0005-0000-0000-0000F8790000}"/>
    <cellStyle name="입력 61 7 3" xfId="22693" xr:uid="{00000000-0005-0000-0000-0000F9790000}"/>
    <cellStyle name="입력 61 8" xfId="22694" xr:uid="{00000000-0005-0000-0000-0000FA790000}"/>
    <cellStyle name="입력 61 8 2" xfId="22695" xr:uid="{00000000-0005-0000-0000-0000FB790000}"/>
    <cellStyle name="입력 61 8 3" xfId="22696" xr:uid="{00000000-0005-0000-0000-0000FC790000}"/>
    <cellStyle name="입력 61 9" xfId="22697" xr:uid="{00000000-0005-0000-0000-0000FD790000}"/>
    <cellStyle name="입력 61 9 2" xfId="22698" xr:uid="{00000000-0005-0000-0000-0000FE790000}"/>
    <cellStyle name="입력 61 9 3" xfId="22699" xr:uid="{00000000-0005-0000-0000-0000FF790000}"/>
    <cellStyle name="입력 62" xfId="22700" xr:uid="{00000000-0005-0000-0000-0000007A0000}"/>
    <cellStyle name="입력 62 10" xfId="22701" xr:uid="{00000000-0005-0000-0000-0000017A0000}"/>
    <cellStyle name="입력 62 10 2" xfId="22702" xr:uid="{00000000-0005-0000-0000-0000027A0000}"/>
    <cellStyle name="입력 62 10 3" xfId="22703" xr:uid="{00000000-0005-0000-0000-0000037A0000}"/>
    <cellStyle name="입력 62 11" xfId="22704" xr:uid="{00000000-0005-0000-0000-0000047A0000}"/>
    <cellStyle name="입력 62 11 2" xfId="22705" xr:uid="{00000000-0005-0000-0000-0000057A0000}"/>
    <cellStyle name="입력 62 11 3" xfId="22706" xr:uid="{00000000-0005-0000-0000-0000067A0000}"/>
    <cellStyle name="입력 62 12" xfId="22707" xr:uid="{00000000-0005-0000-0000-0000077A0000}"/>
    <cellStyle name="입력 62 12 2" xfId="22708" xr:uid="{00000000-0005-0000-0000-0000087A0000}"/>
    <cellStyle name="입력 62 12 3" xfId="22709" xr:uid="{00000000-0005-0000-0000-0000097A0000}"/>
    <cellStyle name="입력 62 13" xfId="22710" xr:uid="{00000000-0005-0000-0000-00000A7A0000}"/>
    <cellStyle name="입력 62 13 2" xfId="22711" xr:uid="{00000000-0005-0000-0000-00000B7A0000}"/>
    <cellStyle name="입력 62 13 3" xfId="22712" xr:uid="{00000000-0005-0000-0000-00000C7A0000}"/>
    <cellStyle name="입력 62 14" xfId="22713" xr:uid="{00000000-0005-0000-0000-00000D7A0000}"/>
    <cellStyle name="입력 62 14 2" xfId="22714" xr:uid="{00000000-0005-0000-0000-00000E7A0000}"/>
    <cellStyle name="입력 62 14 3" xfId="22715" xr:uid="{00000000-0005-0000-0000-00000F7A0000}"/>
    <cellStyle name="입력 62 15" xfId="22716" xr:uid="{00000000-0005-0000-0000-0000107A0000}"/>
    <cellStyle name="입력 62 15 2" xfId="22717" xr:uid="{00000000-0005-0000-0000-0000117A0000}"/>
    <cellStyle name="입력 62 15 3" xfId="22718" xr:uid="{00000000-0005-0000-0000-0000127A0000}"/>
    <cellStyle name="입력 62 16" xfId="22719" xr:uid="{00000000-0005-0000-0000-0000137A0000}"/>
    <cellStyle name="입력 62 16 2" xfId="22720" xr:uid="{00000000-0005-0000-0000-0000147A0000}"/>
    <cellStyle name="입력 62 16 3" xfId="22721" xr:uid="{00000000-0005-0000-0000-0000157A0000}"/>
    <cellStyle name="입력 62 17" xfId="22722" xr:uid="{00000000-0005-0000-0000-0000167A0000}"/>
    <cellStyle name="입력 62 17 2" xfId="22723" xr:uid="{00000000-0005-0000-0000-0000177A0000}"/>
    <cellStyle name="입력 62 17 3" xfId="22724" xr:uid="{00000000-0005-0000-0000-0000187A0000}"/>
    <cellStyle name="입력 62 2" xfId="22725" xr:uid="{00000000-0005-0000-0000-0000197A0000}"/>
    <cellStyle name="입력 62 2 2" xfId="22726" xr:uid="{00000000-0005-0000-0000-00001A7A0000}"/>
    <cellStyle name="입력 62 2 3" xfId="22727" xr:uid="{00000000-0005-0000-0000-00001B7A0000}"/>
    <cellStyle name="입력 62 3" xfId="22728" xr:uid="{00000000-0005-0000-0000-00001C7A0000}"/>
    <cellStyle name="입력 62 3 2" xfId="22729" xr:uid="{00000000-0005-0000-0000-00001D7A0000}"/>
    <cellStyle name="입력 62 3 3" xfId="22730" xr:uid="{00000000-0005-0000-0000-00001E7A0000}"/>
    <cellStyle name="입력 62 4" xfId="22731" xr:uid="{00000000-0005-0000-0000-00001F7A0000}"/>
    <cellStyle name="입력 62 4 2" xfId="22732" xr:uid="{00000000-0005-0000-0000-0000207A0000}"/>
    <cellStyle name="입력 62 4 3" xfId="22733" xr:uid="{00000000-0005-0000-0000-0000217A0000}"/>
    <cellStyle name="입력 62 5" xfId="22734" xr:uid="{00000000-0005-0000-0000-0000227A0000}"/>
    <cellStyle name="입력 62 5 2" xfId="22735" xr:uid="{00000000-0005-0000-0000-0000237A0000}"/>
    <cellStyle name="입력 62 5 3" xfId="22736" xr:uid="{00000000-0005-0000-0000-0000247A0000}"/>
    <cellStyle name="입력 62 6" xfId="22737" xr:uid="{00000000-0005-0000-0000-0000257A0000}"/>
    <cellStyle name="입력 62 6 2" xfId="22738" xr:uid="{00000000-0005-0000-0000-0000267A0000}"/>
    <cellStyle name="입력 62 6 3" xfId="22739" xr:uid="{00000000-0005-0000-0000-0000277A0000}"/>
    <cellStyle name="입력 62 7" xfId="22740" xr:uid="{00000000-0005-0000-0000-0000287A0000}"/>
    <cellStyle name="입력 62 7 2" xfId="22741" xr:uid="{00000000-0005-0000-0000-0000297A0000}"/>
    <cellStyle name="입력 62 7 3" xfId="22742" xr:uid="{00000000-0005-0000-0000-00002A7A0000}"/>
    <cellStyle name="입력 62 8" xfId="22743" xr:uid="{00000000-0005-0000-0000-00002B7A0000}"/>
    <cellStyle name="입력 62 8 2" xfId="22744" xr:uid="{00000000-0005-0000-0000-00002C7A0000}"/>
    <cellStyle name="입력 62 8 3" xfId="22745" xr:uid="{00000000-0005-0000-0000-00002D7A0000}"/>
    <cellStyle name="입력 62 9" xfId="22746" xr:uid="{00000000-0005-0000-0000-00002E7A0000}"/>
    <cellStyle name="입력 62 9 2" xfId="22747" xr:uid="{00000000-0005-0000-0000-00002F7A0000}"/>
    <cellStyle name="입력 62 9 3" xfId="22748" xr:uid="{00000000-0005-0000-0000-0000307A0000}"/>
    <cellStyle name="입력 63" xfId="22749" xr:uid="{00000000-0005-0000-0000-0000317A0000}"/>
    <cellStyle name="입력 7" xfId="8317" xr:uid="{00000000-0005-0000-0000-0000327A0000}"/>
    <cellStyle name="입력 7 10" xfId="22750" xr:uid="{00000000-0005-0000-0000-0000337A0000}"/>
    <cellStyle name="입력 7 10 2" xfId="22751" xr:uid="{00000000-0005-0000-0000-0000347A0000}"/>
    <cellStyle name="입력 7 10 3" xfId="22752" xr:uid="{00000000-0005-0000-0000-0000357A0000}"/>
    <cellStyle name="입력 7 11" xfId="22753" xr:uid="{00000000-0005-0000-0000-0000367A0000}"/>
    <cellStyle name="입력 7 11 2" xfId="22754" xr:uid="{00000000-0005-0000-0000-0000377A0000}"/>
    <cellStyle name="입력 7 11 3" xfId="22755" xr:uid="{00000000-0005-0000-0000-0000387A0000}"/>
    <cellStyle name="입력 7 12" xfId="22756" xr:uid="{00000000-0005-0000-0000-0000397A0000}"/>
    <cellStyle name="입력 7 12 2" xfId="22757" xr:uid="{00000000-0005-0000-0000-00003A7A0000}"/>
    <cellStyle name="입력 7 12 3" xfId="22758" xr:uid="{00000000-0005-0000-0000-00003B7A0000}"/>
    <cellStyle name="입력 7 13" xfId="22759" xr:uid="{00000000-0005-0000-0000-00003C7A0000}"/>
    <cellStyle name="입력 7 13 2" xfId="22760" xr:uid="{00000000-0005-0000-0000-00003D7A0000}"/>
    <cellStyle name="입력 7 13 3" xfId="22761" xr:uid="{00000000-0005-0000-0000-00003E7A0000}"/>
    <cellStyle name="입력 7 14" xfId="22762" xr:uid="{00000000-0005-0000-0000-00003F7A0000}"/>
    <cellStyle name="입력 7 14 2" xfId="22763" xr:uid="{00000000-0005-0000-0000-0000407A0000}"/>
    <cellStyle name="입력 7 14 3" xfId="22764" xr:uid="{00000000-0005-0000-0000-0000417A0000}"/>
    <cellStyle name="입력 7 15" xfId="22765" xr:uid="{00000000-0005-0000-0000-0000427A0000}"/>
    <cellStyle name="입력 7 15 2" xfId="22766" xr:uid="{00000000-0005-0000-0000-0000437A0000}"/>
    <cellStyle name="입력 7 15 3" xfId="22767" xr:uid="{00000000-0005-0000-0000-0000447A0000}"/>
    <cellStyle name="입력 7 16" xfId="22768" xr:uid="{00000000-0005-0000-0000-0000457A0000}"/>
    <cellStyle name="입력 7 16 2" xfId="22769" xr:uid="{00000000-0005-0000-0000-0000467A0000}"/>
    <cellStyle name="입력 7 16 3" xfId="22770" xr:uid="{00000000-0005-0000-0000-0000477A0000}"/>
    <cellStyle name="입력 7 17" xfId="22771" xr:uid="{00000000-0005-0000-0000-0000487A0000}"/>
    <cellStyle name="입력 7 17 2" xfId="22772" xr:uid="{00000000-0005-0000-0000-0000497A0000}"/>
    <cellStyle name="입력 7 17 3" xfId="22773" xr:uid="{00000000-0005-0000-0000-00004A7A0000}"/>
    <cellStyle name="입력 7 2" xfId="22774" xr:uid="{00000000-0005-0000-0000-00004B7A0000}"/>
    <cellStyle name="입력 7 2 2" xfId="22775" xr:uid="{00000000-0005-0000-0000-00004C7A0000}"/>
    <cellStyle name="입력 7 2 3" xfId="22776" xr:uid="{00000000-0005-0000-0000-00004D7A0000}"/>
    <cellStyle name="입력 7 3" xfId="22777" xr:uid="{00000000-0005-0000-0000-00004E7A0000}"/>
    <cellStyle name="입력 7 3 2" xfId="22778" xr:uid="{00000000-0005-0000-0000-00004F7A0000}"/>
    <cellStyle name="입력 7 3 3" xfId="22779" xr:uid="{00000000-0005-0000-0000-0000507A0000}"/>
    <cellStyle name="입력 7 4" xfId="22780" xr:uid="{00000000-0005-0000-0000-0000517A0000}"/>
    <cellStyle name="입력 7 4 2" xfId="22781" xr:uid="{00000000-0005-0000-0000-0000527A0000}"/>
    <cellStyle name="입력 7 4 3" xfId="22782" xr:uid="{00000000-0005-0000-0000-0000537A0000}"/>
    <cellStyle name="입력 7 5" xfId="22783" xr:uid="{00000000-0005-0000-0000-0000547A0000}"/>
    <cellStyle name="입력 7 5 2" xfId="22784" xr:uid="{00000000-0005-0000-0000-0000557A0000}"/>
    <cellStyle name="입력 7 5 3" xfId="22785" xr:uid="{00000000-0005-0000-0000-0000567A0000}"/>
    <cellStyle name="입력 7 6" xfId="22786" xr:uid="{00000000-0005-0000-0000-0000577A0000}"/>
    <cellStyle name="입력 7 6 2" xfId="22787" xr:uid="{00000000-0005-0000-0000-0000587A0000}"/>
    <cellStyle name="입력 7 6 3" xfId="22788" xr:uid="{00000000-0005-0000-0000-0000597A0000}"/>
    <cellStyle name="입력 7 7" xfId="22789" xr:uid="{00000000-0005-0000-0000-00005A7A0000}"/>
    <cellStyle name="입력 7 7 2" xfId="22790" xr:uid="{00000000-0005-0000-0000-00005B7A0000}"/>
    <cellStyle name="입력 7 7 3" xfId="22791" xr:uid="{00000000-0005-0000-0000-00005C7A0000}"/>
    <cellStyle name="입력 7 8" xfId="22792" xr:uid="{00000000-0005-0000-0000-00005D7A0000}"/>
    <cellStyle name="입력 7 8 2" xfId="22793" xr:uid="{00000000-0005-0000-0000-00005E7A0000}"/>
    <cellStyle name="입력 7 8 3" xfId="22794" xr:uid="{00000000-0005-0000-0000-00005F7A0000}"/>
    <cellStyle name="입력 7 9" xfId="22795" xr:uid="{00000000-0005-0000-0000-0000607A0000}"/>
    <cellStyle name="입력 7 9 2" xfId="22796" xr:uid="{00000000-0005-0000-0000-0000617A0000}"/>
    <cellStyle name="입력 7 9 3" xfId="22797" xr:uid="{00000000-0005-0000-0000-0000627A0000}"/>
    <cellStyle name="입력 8" xfId="8318" xr:uid="{00000000-0005-0000-0000-0000637A0000}"/>
    <cellStyle name="입력 8 10" xfId="22798" xr:uid="{00000000-0005-0000-0000-0000647A0000}"/>
    <cellStyle name="입력 8 10 2" xfId="22799" xr:uid="{00000000-0005-0000-0000-0000657A0000}"/>
    <cellStyle name="입력 8 10 3" xfId="22800" xr:uid="{00000000-0005-0000-0000-0000667A0000}"/>
    <cellStyle name="입력 8 11" xfId="22801" xr:uid="{00000000-0005-0000-0000-0000677A0000}"/>
    <cellStyle name="입력 8 11 2" xfId="22802" xr:uid="{00000000-0005-0000-0000-0000687A0000}"/>
    <cellStyle name="입력 8 11 3" xfId="22803" xr:uid="{00000000-0005-0000-0000-0000697A0000}"/>
    <cellStyle name="입력 8 12" xfId="22804" xr:uid="{00000000-0005-0000-0000-00006A7A0000}"/>
    <cellStyle name="입력 8 12 2" xfId="22805" xr:uid="{00000000-0005-0000-0000-00006B7A0000}"/>
    <cellStyle name="입력 8 12 3" xfId="22806" xr:uid="{00000000-0005-0000-0000-00006C7A0000}"/>
    <cellStyle name="입력 8 13" xfId="22807" xr:uid="{00000000-0005-0000-0000-00006D7A0000}"/>
    <cellStyle name="입력 8 13 2" xfId="22808" xr:uid="{00000000-0005-0000-0000-00006E7A0000}"/>
    <cellStyle name="입력 8 13 3" xfId="22809" xr:uid="{00000000-0005-0000-0000-00006F7A0000}"/>
    <cellStyle name="입력 8 14" xfId="22810" xr:uid="{00000000-0005-0000-0000-0000707A0000}"/>
    <cellStyle name="입력 8 14 2" xfId="22811" xr:uid="{00000000-0005-0000-0000-0000717A0000}"/>
    <cellStyle name="입력 8 14 3" xfId="22812" xr:uid="{00000000-0005-0000-0000-0000727A0000}"/>
    <cellStyle name="입력 8 15" xfId="22813" xr:uid="{00000000-0005-0000-0000-0000737A0000}"/>
    <cellStyle name="입력 8 15 2" xfId="22814" xr:uid="{00000000-0005-0000-0000-0000747A0000}"/>
    <cellStyle name="입력 8 15 3" xfId="22815" xr:uid="{00000000-0005-0000-0000-0000757A0000}"/>
    <cellStyle name="입력 8 16" xfId="22816" xr:uid="{00000000-0005-0000-0000-0000767A0000}"/>
    <cellStyle name="입력 8 16 2" xfId="22817" xr:uid="{00000000-0005-0000-0000-0000777A0000}"/>
    <cellStyle name="입력 8 16 3" xfId="22818" xr:uid="{00000000-0005-0000-0000-0000787A0000}"/>
    <cellStyle name="입력 8 17" xfId="22819" xr:uid="{00000000-0005-0000-0000-0000797A0000}"/>
    <cellStyle name="입력 8 17 2" xfId="22820" xr:uid="{00000000-0005-0000-0000-00007A7A0000}"/>
    <cellStyle name="입력 8 17 3" xfId="22821" xr:uid="{00000000-0005-0000-0000-00007B7A0000}"/>
    <cellStyle name="입력 8 2" xfId="22822" xr:uid="{00000000-0005-0000-0000-00007C7A0000}"/>
    <cellStyle name="입력 8 2 2" xfId="22823" xr:uid="{00000000-0005-0000-0000-00007D7A0000}"/>
    <cellStyle name="입력 8 2 3" xfId="22824" xr:uid="{00000000-0005-0000-0000-00007E7A0000}"/>
    <cellStyle name="입력 8 3" xfId="22825" xr:uid="{00000000-0005-0000-0000-00007F7A0000}"/>
    <cellStyle name="입력 8 3 2" xfId="22826" xr:uid="{00000000-0005-0000-0000-0000807A0000}"/>
    <cellStyle name="입력 8 3 3" xfId="22827" xr:uid="{00000000-0005-0000-0000-0000817A0000}"/>
    <cellStyle name="입력 8 4" xfId="22828" xr:uid="{00000000-0005-0000-0000-0000827A0000}"/>
    <cellStyle name="입력 8 4 2" xfId="22829" xr:uid="{00000000-0005-0000-0000-0000837A0000}"/>
    <cellStyle name="입력 8 4 3" xfId="22830" xr:uid="{00000000-0005-0000-0000-0000847A0000}"/>
    <cellStyle name="입력 8 5" xfId="22831" xr:uid="{00000000-0005-0000-0000-0000857A0000}"/>
    <cellStyle name="입력 8 5 2" xfId="22832" xr:uid="{00000000-0005-0000-0000-0000867A0000}"/>
    <cellStyle name="입력 8 5 3" xfId="22833" xr:uid="{00000000-0005-0000-0000-0000877A0000}"/>
    <cellStyle name="입력 8 6" xfId="22834" xr:uid="{00000000-0005-0000-0000-0000887A0000}"/>
    <cellStyle name="입력 8 6 2" xfId="22835" xr:uid="{00000000-0005-0000-0000-0000897A0000}"/>
    <cellStyle name="입력 8 6 3" xfId="22836" xr:uid="{00000000-0005-0000-0000-00008A7A0000}"/>
    <cellStyle name="입력 8 7" xfId="22837" xr:uid="{00000000-0005-0000-0000-00008B7A0000}"/>
    <cellStyle name="입력 8 7 2" xfId="22838" xr:uid="{00000000-0005-0000-0000-00008C7A0000}"/>
    <cellStyle name="입력 8 7 3" xfId="22839" xr:uid="{00000000-0005-0000-0000-00008D7A0000}"/>
    <cellStyle name="입력 8 8" xfId="22840" xr:uid="{00000000-0005-0000-0000-00008E7A0000}"/>
    <cellStyle name="입력 8 8 2" xfId="22841" xr:uid="{00000000-0005-0000-0000-00008F7A0000}"/>
    <cellStyle name="입력 8 8 3" xfId="22842" xr:uid="{00000000-0005-0000-0000-0000907A0000}"/>
    <cellStyle name="입력 8 9" xfId="22843" xr:uid="{00000000-0005-0000-0000-0000917A0000}"/>
    <cellStyle name="입력 8 9 2" xfId="22844" xr:uid="{00000000-0005-0000-0000-0000927A0000}"/>
    <cellStyle name="입력 8 9 3" xfId="22845" xr:uid="{00000000-0005-0000-0000-0000937A0000}"/>
    <cellStyle name="입력 9" xfId="8319" xr:uid="{00000000-0005-0000-0000-0000947A0000}"/>
    <cellStyle name="입력 9 10" xfId="22846" xr:uid="{00000000-0005-0000-0000-0000957A0000}"/>
    <cellStyle name="입력 9 10 2" xfId="22847" xr:uid="{00000000-0005-0000-0000-0000967A0000}"/>
    <cellStyle name="입력 9 10 3" xfId="22848" xr:uid="{00000000-0005-0000-0000-0000977A0000}"/>
    <cellStyle name="입력 9 11" xfId="22849" xr:uid="{00000000-0005-0000-0000-0000987A0000}"/>
    <cellStyle name="입력 9 11 2" xfId="22850" xr:uid="{00000000-0005-0000-0000-0000997A0000}"/>
    <cellStyle name="입력 9 11 3" xfId="22851" xr:uid="{00000000-0005-0000-0000-00009A7A0000}"/>
    <cellStyle name="입력 9 12" xfId="22852" xr:uid="{00000000-0005-0000-0000-00009B7A0000}"/>
    <cellStyle name="입력 9 12 2" xfId="22853" xr:uid="{00000000-0005-0000-0000-00009C7A0000}"/>
    <cellStyle name="입력 9 12 3" xfId="22854" xr:uid="{00000000-0005-0000-0000-00009D7A0000}"/>
    <cellStyle name="입력 9 13" xfId="22855" xr:uid="{00000000-0005-0000-0000-00009E7A0000}"/>
    <cellStyle name="입력 9 13 2" xfId="22856" xr:uid="{00000000-0005-0000-0000-00009F7A0000}"/>
    <cellStyle name="입력 9 13 3" xfId="22857" xr:uid="{00000000-0005-0000-0000-0000A07A0000}"/>
    <cellStyle name="입력 9 14" xfId="22858" xr:uid="{00000000-0005-0000-0000-0000A17A0000}"/>
    <cellStyle name="입력 9 14 2" xfId="22859" xr:uid="{00000000-0005-0000-0000-0000A27A0000}"/>
    <cellStyle name="입력 9 14 3" xfId="22860" xr:uid="{00000000-0005-0000-0000-0000A37A0000}"/>
    <cellStyle name="입력 9 15" xfId="22861" xr:uid="{00000000-0005-0000-0000-0000A47A0000}"/>
    <cellStyle name="입력 9 15 2" xfId="22862" xr:uid="{00000000-0005-0000-0000-0000A57A0000}"/>
    <cellStyle name="입력 9 15 3" xfId="22863" xr:uid="{00000000-0005-0000-0000-0000A67A0000}"/>
    <cellStyle name="입력 9 16" xfId="22864" xr:uid="{00000000-0005-0000-0000-0000A77A0000}"/>
    <cellStyle name="입력 9 16 2" xfId="22865" xr:uid="{00000000-0005-0000-0000-0000A87A0000}"/>
    <cellStyle name="입력 9 16 3" xfId="22866" xr:uid="{00000000-0005-0000-0000-0000A97A0000}"/>
    <cellStyle name="입력 9 17" xfId="22867" xr:uid="{00000000-0005-0000-0000-0000AA7A0000}"/>
    <cellStyle name="입력 9 17 2" xfId="22868" xr:uid="{00000000-0005-0000-0000-0000AB7A0000}"/>
    <cellStyle name="입력 9 17 3" xfId="22869" xr:uid="{00000000-0005-0000-0000-0000AC7A0000}"/>
    <cellStyle name="입력 9 2" xfId="22870" xr:uid="{00000000-0005-0000-0000-0000AD7A0000}"/>
    <cellStyle name="입력 9 2 2" xfId="22871" xr:uid="{00000000-0005-0000-0000-0000AE7A0000}"/>
    <cellStyle name="입력 9 2 3" xfId="22872" xr:uid="{00000000-0005-0000-0000-0000AF7A0000}"/>
    <cellStyle name="입력 9 3" xfId="22873" xr:uid="{00000000-0005-0000-0000-0000B07A0000}"/>
    <cellStyle name="입력 9 3 2" xfId="22874" xr:uid="{00000000-0005-0000-0000-0000B17A0000}"/>
    <cellStyle name="입력 9 3 3" xfId="22875" xr:uid="{00000000-0005-0000-0000-0000B27A0000}"/>
    <cellStyle name="입력 9 4" xfId="22876" xr:uid="{00000000-0005-0000-0000-0000B37A0000}"/>
    <cellStyle name="입력 9 4 2" xfId="22877" xr:uid="{00000000-0005-0000-0000-0000B47A0000}"/>
    <cellStyle name="입력 9 4 3" xfId="22878" xr:uid="{00000000-0005-0000-0000-0000B57A0000}"/>
    <cellStyle name="입력 9 5" xfId="22879" xr:uid="{00000000-0005-0000-0000-0000B67A0000}"/>
    <cellStyle name="입력 9 5 2" xfId="22880" xr:uid="{00000000-0005-0000-0000-0000B77A0000}"/>
    <cellStyle name="입력 9 5 3" xfId="22881" xr:uid="{00000000-0005-0000-0000-0000B87A0000}"/>
    <cellStyle name="입력 9 6" xfId="22882" xr:uid="{00000000-0005-0000-0000-0000B97A0000}"/>
    <cellStyle name="입력 9 6 2" xfId="22883" xr:uid="{00000000-0005-0000-0000-0000BA7A0000}"/>
    <cellStyle name="입력 9 6 3" xfId="22884" xr:uid="{00000000-0005-0000-0000-0000BB7A0000}"/>
    <cellStyle name="입력 9 7" xfId="22885" xr:uid="{00000000-0005-0000-0000-0000BC7A0000}"/>
    <cellStyle name="입력 9 7 2" xfId="22886" xr:uid="{00000000-0005-0000-0000-0000BD7A0000}"/>
    <cellStyle name="입력 9 7 3" xfId="22887" xr:uid="{00000000-0005-0000-0000-0000BE7A0000}"/>
    <cellStyle name="입력 9 8" xfId="22888" xr:uid="{00000000-0005-0000-0000-0000BF7A0000}"/>
    <cellStyle name="입력 9 8 2" xfId="22889" xr:uid="{00000000-0005-0000-0000-0000C07A0000}"/>
    <cellStyle name="입력 9 8 3" xfId="22890" xr:uid="{00000000-0005-0000-0000-0000C17A0000}"/>
    <cellStyle name="입력 9 9" xfId="22891" xr:uid="{00000000-0005-0000-0000-0000C27A0000}"/>
    <cellStyle name="입력 9 9 2" xfId="22892" xr:uid="{00000000-0005-0000-0000-0000C37A0000}"/>
    <cellStyle name="입력 9 9 3" xfId="22893" xr:uid="{00000000-0005-0000-0000-0000C47A0000}"/>
    <cellStyle name="자리수" xfId="1090" xr:uid="{00000000-0005-0000-0000-0000C57A0000}"/>
    <cellStyle name="자리수 10" xfId="22894" xr:uid="{00000000-0005-0000-0000-0000C67A0000}"/>
    <cellStyle name="자리수 11" xfId="22895" xr:uid="{00000000-0005-0000-0000-0000C77A0000}"/>
    <cellStyle name="자리수 12" xfId="22896" xr:uid="{00000000-0005-0000-0000-0000C87A0000}"/>
    <cellStyle name="자리수 13" xfId="22897" xr:uid="{00000000-0005-0000-0000-0000C97A0000}"/>
    <cellStyle name="자리수 14" xfId="22898" xr:uid="{00000000-0005-0000-0000-0000CA7A0000}"/>
    <cellStyle name="자리수 15" xfId="22899" xr:uid="{00000000-0005-0000-0000-0000CB7A0000}"/>
    <cellStyle name="자리수 16" xfId="22900" xr:uid="{00000000-0005-0000-0000-0000CC7A0000}"/>
    <cellStyle name="자리수 17" xfId="22901" xr:uid="{00000000-0005-0000-0000-0000CD7A0000}"/>
    <cellStyle name="자리수 18" xfId="22902" xr:uid="{00000000-0005-0000-0000-0000CE7A0000}"/>
    <cellStyle name="자리수 19" xfId="22903" xr:uid="{00000000-0005-0000-0000-0000CF7A0000}"/>
    <cellStyle name="자리수 2" xfId="1091" xr:uid="{00000000-0005-0000-0000-0000D07A0000}"/>
    <cellStyle name="자리수 2 2" xfId="8320" xr:uid="{00000000-0005-0000-0000-0000D17A0000}"/>
    <cellStyle name="자리수 20" xfId="22904" xr:uid="{00000000-0005-0000-0000-0000D27A0000}"/>
    <cellStyle name="자리수 21" xfId="22905" xr:uid="{00000000-0005-0000-0000-0000D37A0000}"/>
    <cellStyle name="자리수 22" xfId="22906" xr:uid="{00000000-0005-0000-0000-0000D47A0000}"/>
    <cellStyle name="자리수 23" xfId="22907" xr:uid="{00000000-0005-0000-0000-0000D57A0000}"/>
    <cellStyle name="자리수 24" xfId="22908" xr:uid="{00000000-0005-0000-0000-0000D67A0000}"/>
    <cellStyle name="자리수 25" xfId="22909" xr:uid="{00000000-0005-0000-0000-0000D77A0000}"/>
    <cellStyle name="자리수 26" xfId="22910" xr:uid="{00000000-0005-0000-0000-0000D87A0000}"/>
    <cellStyle name="자리수 27" xfId="22911" xr:uid="{00000000-0005-0000-0000-0000D97A0000}"/>
    <cellStyle name="자리수 28" xfId="22912" xr:uid="{00000000-0005-0000-0000-0000DA7A0000}"/>
    <cellStyle name="자리수 29" xfId="22913" xr:uid="{00000000-0005-0000-0000-0000DB7A0000}"/>
    <cellStyle name="자리수 3" xfId="1092" xr:uid="{00000000-0005-0000-0000-0000DC7A0000}"/>
    <cellStyle name="자리수 30" xfId="22914" xr:uid="{00000000-0005-0000-0000-0000DD7A0000}"/>
    <cellStyle name="자리수 31" xfId="22915" xr:uid="{00000000-0005-0000-0000-0000DE7A0000}"/>
    <cellStyle name="자리수 32" xfId="22916" xr:uid="{00000000-0005-0000-0000-0000DF7A0000}"/>
    <cellStyle name="자리수 33" xfId="22917" xr:uid="{00000000-0005-0000-0000-0000E07A0000}"/>
    <cellStyle name="자리수 34" xfId="22918" xr:uid="{00000000-0005-0000-0000-0000E17A0000}"/>
    <cellStyle name="자리수 35" xfId="22919" xr:uid="{00000000-0005-0000-0000-0000E27A0000}"/>
    <cellStyle name="자리수 36" xfId="22920" xr:uid="{00000000-0005-0000-0000-0000E37A0000}"/>
    <cellStyle name="자리수 37" xfId="22921" xr:uid="{00000000-0005-0000-0000-0000E47A0000}"/>
    <cellStyle name="자리수 38" xfId="22922" xr:uid="{00000000-0005-0000-0000-0000E57A0000}"/>
    <cellStyle name="자리수 39" xfId="22923" xr:uid="{00000000-0005-0000-0000-0000E67A0000}"/>
    <cellStyle name="자리수 4" xfId="1093" xr:uid="{00000000-0005-0000-0000-0000E77A0000}"/>
    <cellStyle name="자리수 4 2" xfId="22924" xr:uid="{00000000-0005-0000-0000-0000E87A0000}"/>
    <cellStyle name="자리수 40" xfId="22925" xr:uid="{00000000-0005-0000-0000-0000E97A0000}"/>
    <cellStyle name="자리수 41" xfId="22926" xr:uid="{00000000-0005-0000-0000-0000EA7A0000}"/>
    <cellStyle name="자리수 42" xfId="22927" xr:uid="{00000000-0005-0000-0000-0000EB7A0000}"/>
    <cellStyle name="자리수 43" xfId="22928" xr:uid="{00000000-0005-0000-0000-0000EC7A0000}"/>
    <cellStyle name="자리수 44" xfId="22929" xr:uid="{00000000-0005-0000-0000-0000ED7A0000}"/>
    <cellStyle name="자리수 45" xfId="22930" xr:uid="{00000000-0005-0000-0000-0000EE7A0000}"/>
    <cellStyle name="자리수 46" xfId="22931" xr:uid="{00000000-0005-0000-0000-0000EF7A0000}"/>
    <cellStyle name="자리수 47" xfId="22932" xr:uid="{00000000-0005-0000-0000-0000F07A0000}"/>
    <cellStyle name="자리수 48" xfId="22933" xr:uid="{00000000-0005-0000-0000-0000F17A0000}"/>
    <cellStyle name="자리수 49" xfId="22934" xr:uid="{00000000-0005-0000-0000-0000F27A0000}"/>
    <cellStyle name="자리수 5" xfId="1094" xr:uid="{00000000-0005-0000-0000-0000F37A0000}"/>
    <cellStyle name="자리수 5 2" xfId="22935" xr:uid="{00000000-0005-0000-0000-0000F47A0000}"/>
    <cellStyle name="자리수 50" xfId="22936" xr:uid="{00000000-0005-0000-0000-0000F57A0000}"/>
    <cellStyle name="자리수 51" xfId="22937" xr:uid="{00000000-0005-0000-0000-0000F67A0000}"/>
    <cellStyle name="자리수 52" xfId="22938" xr:uid="{00000000-0005-0000-0000-0000F77A0000}"/>
    <cellStyle name="자리수 53" xfId="22939" xr:uid="{00000000-0005-0000-0000-0000F87A0000}"/>
    <cellStyle name="자리수 54" xfId="22940" xr:uid="{00000000-0005-0000-0000-0000F97A0000}"/>
    <cellStyle name="자리수 55" xfId="22941" xr:uid="{00000000-0005-0000-0000-0000FA7A0000}"/>
    <cellStyle name="자리수 56" xfId="22942" xr:uid="{00000000-0005-0000-0000-0000FB7A0000}"/>
    <cellStyle name="자리수 57" xfId="22943" xr:uid="{00000000-0005-0000-0000-0000FC7A0000}"/>
    <cellStyle name="자리수 58" xfId="22944" xr:uid="{00000000-0005-0000-0000-0000FD7A0000}"/>
    <cellStyle name="자리수 59" xfId="22945" xr:uid="{00000000-0005-0000-0000-0000FE7A0000}"/>
    <cellStyle name="자리수 6" xfId="1095" xr:uid="{00000000-0005-0000-0000-0000FF7A0000}"/>
    <cellStyle name="자리수 6 2" xfId="22946" xr:uid="{00000000-0005-0000-0000-0000007B0000}"/>
    <cellStyle name="자리수 60" xfId="22947" xr:uid="{00000000-0005-0000-0000-0000017B0000}"/>
    <cellStyle name="자리수 61" xfId="22948" xr:uid="{00000000-0005-0000-0000-0000027B0000}"/>
    <cellStyle name="자리수 7" xfId="1096" xr:uid="{00000000-0005-0000-0000-0000037B0000}"/>
    <cellStyle name="자리수 7 2" xfId="22949" xr:uid="{00000000-0005-0000-0000-0000047B0000}"/>
    <cellStyle name="자리수 8" xfId="1097" xr:uid="{00000000-0005-0000-0000-0000057B0000}"/>
    <cellStyle name="자리수 8 2" xfId="22950" xr:uid="{00000000-0005-0000-0000-0000067B0000}"/>
    <cellStyle name="자리수 9" xfId="1098" xr:uid="{00000000-0005-0000-0000-0000077B0000}"/>
    <cellStyle name="자리수 9 2" xfId="22951" xr:uid="{00000000-0005-0000-0000-0000087B0000}"/>
    <cellStyle name="자리수_지장물작업" xfId="1099" xr:uid="{00000000-0005-0000-0000-0000097B0000}"/>
    <cellStyle name="자리수0" xfId="1100" xr:uid="{00000000-0005-0000-0000-00000A7B0000}"/>
    <cellStyle name="자리수0 10" xfId="22952" xr:uid="{00000000-0005-0000-0000-00000B7B0000}"/>
    <cellStyle name="자리수0 11" xfId="22953" xr:uid="{00000000-0005-0000-0000-00000C7B0000}"/>
    <cellStyle name="자리수0 12" xfId="22954" xr:uid="{00000000-0005-0000-0000-00000D7B0000}"/>
    <cellStyle name="자리수0 13" xfId="22955" xr:uid="{00000000-0005-0000-0000-00000E7B0000}"/>
    <cellStyle name="자리수0 14" xfId="22956" xr:uid="{00000000-0005-0000-0000-00000F7B0000}"/>
    <cellStyle name="자리수0 15" xfId="22957" xr:uid="{00000000-0005-0000-0000-0000107B0000}"/>
    <cellStyle name="자리수0 16" xfId="22958" xr:uid="{00000000-0005-0000-0000-0000117B0000}"/>
    <cellStyle name="자리수0 17" xfId="22959" xr:uid="{00000000-0005-0000-0000-0000127B0000}"/>
    <cellStyle name="자리수0 18" xfId="22960" xr:uid="{00000000-0005-0000-0000-0000137B0000}"/>
    <cellStyle name="자리수0 19" xfId="22961" xr:uid="{00000000-0005-0000-0000-0000147B0000}"/>
    <cellStyle name="자리수0 2" xfId="1101" xr:uid="{00000000-0005-0000-0000-0000157B0000}"/>
    <cellStyle name="자리수0 2 2" xfId="8322" xr:uid="{00000000-0005-0000-0000-0000167B0000}"/>
    <cellStyle name="자리수0 2 3" xfId="8321" xr:uid="{00000000-0005-0000-0000-0000177B0000}"/>
    <cellStyle name="자리수0 20" xfId="22962" xr:uid="{00000000-0005-0000-0000-0000187B0000}"/>
    <cellStyle name="자리수0 21" xfId="22963" xr:uid="{00000000-0005-0000-0000-0000197B0000}"/>
    <cellStyle name="자리수0 22" xfId="22964" xr:uid="{00000000-0005-0000-0000-00001A7B0000}"/>
    <cellStyle name="자리수0 23" xfId="22965" xr:uid="{00000000-0005-0000-0000-00001B7B0000}"/>
    <cellStyle name="자리수0 24" xfId="22966" xr:uid="{00000000-0005-0000-0000-00001C7B0000}"/>
    <cellStyle name="자리수0 25" xfId="22967" xr:uid="{00000000-0005-0000-0000-00001D7B0000}"/>
    <cellStyle name="자리수0 26" xfId="22968" xr:uid="{00000000-0005-0000-0000-00001E7B0000}"/>
    <cellStyle name="자리수0 27" xfId="22969" xr:uid="{00000000-0005-0000-0000-00001F7B0000}"/>
    <cellStyle name="자리수0 28" xfId="22970" xr:uid="{00000000-0005-0000-0000-0000207B0000}"/>
    <cellStyle name="자리수0 29" xfId="22971" xr:uid="{00000000-0005-0000-0000-0000217B0000}"/>
    <cellStyle name="자리수0 3" xfId="1102" xr:uid="{00000000-0005-0000-0000-0000227B0000}"/>
    <cellStyle name="자리수0 3 2" xfId="8991" xr:uid="{00000000-0005-0000-0000-0000237B0000}"/>
    <cellStyle name="자리수0 30" xfId="22972" xr:uid="{00000000-0005-0000-0000-0000247B0000}"/>
    <cellStyle name="자리수0 31" xfId="22973" xr:uid="{00000000-0005-0000-0000-0000257B0000}"/>
    <cellStyle name="자리수0 32" xfId="22974" xr:uid="{00000000-0005-0000-0000-0000267B0000}"/>
    <cellStyle name="자리수0 33" xfId="22975" xr:uid="{00000000-0005-0000-0000-0000277B0000}"/>
    <cellStyle name="자리수0 34" xfId="22976" xr:uid="{00000000-0005-0000-0000-0000287B0000}"/>
    <cellStyle name="자리수0 35" xfId="22977" xr:uid="{00000000-0005-0000-0000-0000297B0000}"/>
    <cellStyle name="자리수0 36" xfId="22978" xr:uid="{00000000-0005-0000-0000-00002A7B0000}"/>
    <cellStyle name="자리수0 37" xfId="22979" xr:uid="{00000000-0005-0000-0000-00002B7B0000}"/>
    <cellStyle name="자리수0 38" xfId="22980" xr:uid="{00000000-0005-0000-0000-00002C7B0000}"/>
    <cellStyle name="자리수0 39" xfId="22981" xr:uid="{00000000-0005-0000-0000-00002D7B0000}"/>
    <cellStyle name="자리수0 4" xfId="1103" xr:uid="{00000000-0005-0000-0000-00002E7B0000}"/>
    <cellStyle name="자리수0 4 2" xfId="22982" xr:uid="{00000000-0005-0000-0000-00002F7B0000}"/>
    <cellStyle name="자리수0 40" xfId="22983" xr:uid="{00000000-0005-0000-0000-0000307B0000}"/>
    <cellStyle name="자리수0 41" xfId="22984" xr:uid="{00000000-0005-0000-0000-0000317B0000}"/>
    <cellStyle name="자리수0 42" xfId="22985" xr:uid="{00000000-0005-0000-0000-0000327B0000}"/>
    <cellStyle name="자리수0 43" xfId="22986" xr:uid="{00000000-0005-0000-0000-0000337B0000}"/>
    <cellStyle name="자리수0 44" xfId="22987" xr:uid="{00000000-0005-0000-0000-0000347B0000}"/>
    <cellStyle name="자리수0 45" xfId="22988" xr:uid="{00000000-0005-0000-0000-0000357B0000}"/>
    <cellStyle name="자리수0 46" xfId="22989" xr:uid="{00000000-0005-0000-0000-0000367B0000}"/>
    <cellStyle name="자리수0 47" xfId="22990" xr:uid="{00000000-0005-0000-0000-0000377B0000}"/>
    <cellStyle name="자리수0 48" xfId="22991" xr:uid="{00000000-0005-0000-0000-0000387B0000}"/>
    <cellStyle name="자리수0 49" xfId="22992" xr:uid="{00000000-0005-0000-0000-0000397B0000}"/>
    <cellStyle name="자리수0 5" xfId="1104" xr:uid="{00000000-0005-0000-0000-00003A7B0000}"/>
    <cellStyle name="자리수0 5 2" xfId="22993" xr:uid="{00000000-0005-0000-0000-00003B7B0000}"/>
    <cellStyle name="자리수0 50" xfId="22994" xr:uid="{00000000-0005-0000-0000-00003C7B0000}"/>
    <cellStyle name="자리수0 51" xfId="22995" xr:uid="{00000000-0005-0000-0000-00003D7B0000}"/>
    <cellStyle name="자리수0 52" xfId="22996" xr:uid="{00000000-0005-0000-0000-00003E7B0000}"/>
    <cellStyle name="자리수0 53" xfId="22997" xr:uid="{00000000-0005-0000-0000-00003F7B0000}"/>
    <cellStyle name="자리수0 54" xfId="22998" xr:uid="{00000000-0005-0000-0000-0000407B0000}"/>
    <cellStyle name="자리수0 55" xfId="22999" xr:uid="{00000000-0005-0000-0000-0000417B0000}"/>
    <cellStyle name="자리수0 56" xfId="23000" xr:uid="{00000000-0005-0000-0000-0000427B0000}"/>
    <cellStyle name="자리수0 57" xfId="23001" xr:uid="{00000000-0005-0000-0000-0000437B0000}"/>
    <cellStyle name="자리수0 58" xfId="23002" xr:uid="{00000000-0005-0000-0000-0000447B0000}"/>
    <cellStyle name="자리수0 59" xfId="23003" xr:uid="{00000000-0005-0000-0000-0000457B0000}"/>
    <cellStyle name="자리수0 6" xfId="1105" xr:uid="{00000000-0005-0000-0000-0000467B0000}"/>
    <cellStyle name="자리수0 6 2" xfId="23004" xr:uid="{00000000-0005-0000-0000-0000477B0000}"/>
    <cellStyle name="자리수0 60" xfId="23005" xr:uid="{00000000-0005-0000-0000-0000487B0000}"/>
    <cellStyle name="자리수0 61" xfId="23006" xr:uid="{00000000-0005-0000-0000-0000497B0000}"/>
    <cellStyle name="자리수0 62" xfId="23007" xr:uid="{00000000-0005-0000-0000-00004A7B0000}"/>
    <cellStyle name="자리수0 63" xfId="23008" xr:uid="{00000000-0005-0000-0000-00004B7B0000}"/>
    <cellStyle name="자리수0 64" xfId="23009" xr:uid="{00000000-0005-0000-0000-00004C7B0000}"/>
    <cellStyle name="자리수0 7" xfId="1106" xr:uid="{00000000-0005-0000-0000-00004D7B0000}"/>
    <cellStyle name="자리수0 7 2" xfId="23010" xr:uid="{00000000-0005-0000-0000-00004E7B0000}"/>
    <cellStyle name="자리수0 8" xfId="1107" xr:uid="{00000000-0005-0000-0000-00004F7B0000}"/>
    <cellStyle name="자리수0 8 2" xfId="23011" xr:uid="{00000000-0005-0000-0000-0000507B0000}"/>
    <cellStyle name="자리수0 9" xfId="1108" xr:uid="{00000000-0005-0000-0000-0000517B0000}"/>
    <cellStyle name="자리수0 9 2" xfId="23012" xr:uid="{00000000-0005-0000-0000-0000527B0000}"/>
    <cellStyle name="자리수0_지장물작업" xfId="1109" xr:uid="{00000000-0005-0000-0000-0000537B0000}"/>
    <cellStyle name="잡품" xfId="8323" xr:uid="{00000000-0005-0000-0000-0000547B0000}"/>
    <cellStyle name="제목 1 10" xfId="8324" xr:uid="{00000000-0005-0000-0000-0000557B0000}"/>
    <cellStyle name="제목 1 11" xfId="8325" xr:uid="{00000000-0005-0000-0000-0000567B0000}"/>
    <cellStyle name="제목 1 12" xfId="8326" xr:uid="{00000000-0005-0000-0000-0000577B0000}"/>
    <cellStyle name="제목 1 13" xfId="8327" xr:uid="{00000000-0005-0000-0000-0000587B0000}"/>
    <cellStyle name="제목 1 14" xfId="8328" xr:uid="{00000000-0005-0000-0000-0000597B0000}"/>
    <cellStyle name="제목 1 15" xfId="8329" xr:uid="{00000000-0005-0000-0000-00005A7B0000}"/>
    <cellStyle name="제목 1 16" xfId="8330" xr:uid="{00000000-0005-0000-0000-00005B7B0000}"/>
    <cellStyle name="제목 1 17" xfId="23013" xr:uid="{00000000-0005-0000-0000-00005C7B0000}"/>
    <cellStyle name="제목 1 18" xfId="23014" xr:uid="{00000000-0005-0000-0000-00005D7B0000}"/>
    <cellStyle name="제목 1 19" xfId="23015" xr:uid="{00000000-0005-0000-0000-00005E7B0000}"/>
    <cellStyle name="제목 1 2" xfId="7344" xr:uid="{00000000-0005-0000-0000-00005F7B0000}"/>
    <cellStyle name="제목 1 2 2" xfId="7345" xr:uid="{00000000-0005-0000-0000-0000607B0000}"/>
    <cellStyle name="제목 1 20" xfId="23016" xr:uid="{00000000-0005-0000-0000-0000617B0000}"/>
    <cellStyle name="제목 1 21" xfId="23017" xr:uid="{00000000-0005-0000-0000-0000627B0000}"/>
    <cellStyle name="제목 1 22" xfId="23018" xr:uid="{00000000-0005-0000-0000-0000637B0000}"/>
    <cellStyle name="제목 1 23" xfId="23019" xr:uid="{00000000-0005-0000-0000-0000647B0000}"/>
    <cellStyle name="제목 1 24" xfId="23020" xr:uid="{00000000-0005-0000-0000-0000657B0000}"/>
    <cellStyle name="제목 1 25" xfId="23021" xr:uid="{00000000-0005-0000-0000-0000667B0000}"/>
    <cellStyle name="제목 1 26" xfId="23022" xr:uid="{00000000-0005-0000-0000-0000677B0000}"/>
    <cellStyle name="제목 1 27" xfId="23023" xr:uid="{00000000-0005-0000-0000-0000687B0000}"/>
    <cellStyle name="제목 1 28" xfId="23024" xr:uid="{00000000-0005-0000-0000-0000697B0000}"/>
    <cellStyle name="제목 1 29" xfId="23025" xr:uid="{00000000-0005-0000-0000-00006A7B0000}"/>
    <cellStyle name="제목 1 3" xfId="7346" xr:uid="{00000000-0005-0000-0000-00006B7B0000}"/>
    <cellStyle name="제목 1 3 2" xfId="7347" xr:uid="{00000000-0005-0000-0000-00006C7B0000}"/>
    <cellStyle name="제목 1 30" xfId="23026" xr:uid="{00000000-0005-0000-0000-00006D7B0000}"/>
    <cellStyle name="제목 1 31" xfId="23027" xr:uid="{00000000-0005-0000-0000-00006E7B0000}"/>
    <cellStyle name="제목 1 32" xfId="23028" xr:uid="{00000000-0005-0000-0000-00006F7B0000}"/>
    <cellStyle name="제목 1 33" xfId="23029" xr:uid="{00000000-0005-0000-0000-0000707B0000}"/>
    <cellStyle name="제목 1 34" xfId="23030" xr:uid="{00000000-0005-0000-0000-0000717B0000}"/>
    <cellStyle name="제목 1 35" xfId="23031" xr:uid="{00000000-0005-0000-0000-0000727B0000}"/>
    <cellStyle name="제목 1 36" xfId="23032" xr:uid="{00000000-0005-0000-0000-0000737B0000}"/>
    <cellStyle name="제목 1 37" xfId="23033" xr:uid="{00000000-0005-0000-0000-0000747B0000}"/>
    <cellStyle name="제목 1 38" xfId="23034" xr:uid="{00000000-0005-0000-0000-0000757B0000}"/>
    <cellStyle name="제목 1 39" xfId="23035" xr:uid="{00000000-0005-0000-0000-0000767B0000}"/>
    <cellStyle name="제목 1 4" xfId="7348" xr:uid="{00000000-0005-0000-0000-0000777B0000}"/>
    <cellStyle name="제목 1 4 2" xfId="7349" xr:uid="{00000000-0005-0000-0000-0000787B0000}"/>
    <cellStyle name="제목 1 40" xfId="23036" xr:uid="{00000000-0005-0000-0000-0000797B0000}"/>
    <cellStyle name="제목 1 41" xfId="23037" xr:uid="{00000000-0005-0000-0000-00007A7B0000}"/>
    <cellStyle name="제목 1 42" xfId="23038" xr:uid="{00000000-0005-0000-0000-00007B7B0000}"/>
    <cellStyle name="제목 1 43" xfId="23039" xr:uid="{00000000-0005-0000-0000-00007C7B0000}"/>
    <cellStyle name="제목 1 44" xfId="23040" xr:uid="{00000000-0005-0000-0000-00007D7B0000}"/>
    <cellStyle name="제목 1 45" xfId="23041" xr:uid="{00000000-0005-0000-0000-00007E7B0000}"/>
    <cellStyle name="제목 1 46" xfId="23042" xr:uid="{00000000-0005-0000-0000-00007F7B0000}"/>
    <cellStyle name="제목 1 47" xfId="23043" xr:uid="{00000000-0005-0000-0000-0000807B0000}"/>
    <cellStyle name="제목 1 48" xfId="23044" xr:uid="{00000000-0005-0000-0000-0000817B0000}"/>
    <cellStyle name="제목 1 49" xfId="23045" xr:uid="{00000000-0005-0000-0000-0000827B0000}"/>
    <cellStyle name="제목 1 5" xfId="7350" xr:uid="{00000000-0005-0000-0000-0000837B0000}"/>
    <cellStyle name="제목 1 5 2" xfId="7351" xr:uid="{00000000-0005-0000-0000-0000847B0000}"/>
    <cellStyle name="제목 1 50" xfId="23046" xr:uid="{00000000-0005-0000-0000-0000857B0000}"/>
    <cellStyle name="제목 1 51" xfId="23047" xr:uid="{00000000-0005-0000-0000-0000867B0000}"/>
    <cellStyle name="제목 1 52" xfId="23048" xr:uid="{00000000-0005-0000-0000-0000877B0000}"/>
    <cellStyle name="제목 1 53" xfId="23049" xr:uid="{00000000-0005-0000-0000-0000887B0000}"/>
    <cellStyle name="제목 1 54" xfId="23050" xr:uid="{00000000-0005-0000-0000-0000897B0000}"/>
    <cellStyle name="제목 1 55" xfId="23051" xr:uid="{00000000-0005-0000-0000-00008A7B0000}"/>
    <cellStyle name="제목 1 56" xfId="23052" xr:uid="{00000000-0005-0000-0000-00008B7B0000}"/>
    <cellStyle name="제목 1 57" xfId="23053" xr:uid="{00000000-0005-0000-0000-00008C7B0000}"/>
    <cellStyle name="제목 1 58" xfId="23054" xr:uid="{00000000-0005-0000-0000-00008D7B0000}"/>
    <cellStyle name="제목 1 59" xfId="23055" xr:uid="{00000000-0005-0000-0000-00008E7B0000}"/>
    <cellStyle name="제목 1 6" xfId="8331" xr:uid="{00000000-0005-0000-0000-00008F7B0000}"/>
    <cellStyle name="제목 1 60" xfId="23056" xr:uid="{00000000-0005-0000-0000-0000907B0000}"/>
    <cellStyle name="제목 1 61" xfId="23057" xr:uid="{00000000-0005-0000-0000-0000917B0000}"/>
    <cellStyle name="제목 1 62" xfId="23058" xr:uid="{00000000-0005-0000-0000-0000927B0000}"/>
    <cellStyle name="제목 1 7" xfId="8332" xr:uid="{00000000-0005-0000-0000-0000937B0000}"/>
    <cellStyle name="제목 1 8" xfId="8333" xr:uid="{00000000-0005-0000-0000-0000947B0000}"/>
    <cellStyle name="제목 1 9" xfId="8334" xr:uid="{00000000-0005-0000-0000-0000957B0000}"/>
    <cellStyle name="제목 1(左)" xfId="8335" xr:uid="{00000000-0005-0000-0000-0000967B0000}"/>
    <cellStyle name="제목 1(中)" xfId="8336" xr:uid="{00000000-0005-0000-0000-0000977B0000}"/>
    <cellStyle name="제목 10" xfId="8337" xr:uid="{00000000-0005-0000-0000-0000987B0000}"/>
    <cellStyle name="제목 11" xfId="8338" xr:uid="{00000000-0005-0000-0000-0000997B0000}"/>
    <cellStyle name="제목 12" xfId="8339" xr:uid="{00000000-0005-0000-0000-00009A7B0000}"/>
    <cellStyle name="제목 13" xfId="8340" xr:uid="{00000000-0005-0000-0000-00009B7B0000}"/>
    <cellStyle name="제목 14" xfId="8341" xr:uid="{00000000-0005-0000-0000-00009C7B0000}"/>
    <cellStyle name="제목 15" xfId="8342" xr:uid="{00000000-0005-0000-0000-00009D7B0000}"/>
    <cellStyle name="제목 16" xfId="8343" xr:uid="{00000000-0005-0000-0000-00009E7B0000}"/>
    <cellStyle name="제목 17" xfId="8344" xr:uid="{00000000-0005-0000-0000-00009F7B0000}"/>
    <cellStyle name="제목 18" xfId="8345" xr:uid="{00000000-0005-0000-0000-0000A07B0000}"/>
    <cellStyle name="제목 19" xfId="8346" xr:uid="{00000000-0005-0000-0000-0000A17B0000}"/>
    <cellStyle name="제목 2 10" xfId="8347" xr:uid="{00000000-0005-0000-0000-0000A27B0000}"/>
    <cellStyle name="제목 2 11" xfId="8348" xr:uid="{00000000-0005-0000-0000-0000A37B0000}"/>
    <cellStyle name="제목 2 12" xfId="8349" xr:uid="{00000000-0005-0000-0000-0000A47B0000}"/>
    <cellStyle name="제목 2 13" xfId="8350" xr:uid="{00000000-0005-0000-0000-0000A57B0000}"/>
    <cellStyle name="제목 2 14" xfId="8351" xr:uid="{00000000-0005-0000-0000-0000A67B0000}"/>
    <cellStyle name="제목 2 15" xfId="8352" xr:uid="{00000000-0005-0000-0000-0000A77B0000}"/>
    <cellStyle name="제목 2 16" xfId="8353" xr:uid="{00000000-0005-0000-0000-0000A87B0000}"/>
    <cellStyle name="제목 2 17" xfId="23059" xr:uid="{00000000-0005-0000-0000-0000A97B0000}"/>
    <cellStyle name="제목 2 18" xfId="23060" xr:uid="{00000000-0005-0000-0000-0000AA7B0000}"/>
    <cellStyle name="제목 2 19" xfId="23061" xr:uid="{00000000-0005-0000-0000-0000AB7B0000}"/>
    <cellStyle name="제목 2 2" xfId="7352" xr:uid="{00000000-0005-0000-0000-0000AC7B0000}"/>
    <cellStyle name="제목 2 2 2" xfId="7353" xr:uid="{00000000-0005-0000-0000-0000AD7B0000}"/>
    <cellStyle name="제목 2 20" xfId="23062" xr:uid="{00000000-0005-0000-0000-0000AE7B0000}"/>
    <cellStyle name="제목 2 21" xfId="23063" xr:uid="{00000000-0005-0000-0000-0000AF7B0000}"/>
    <cellStyle name="제목 2 22" xfId="23064" xr:uid="{00000000-0005-0000-0000-0000B07B0000}"/>
    <cellStyle name="제목 2 23" xfId="23065" xr:uid="{00000000-0005-0000-0000-0000B17B0000}"/>
    <cellStyle name="제목 2 24" xfId="23066" xr:uid="{00000000-0005-0000-0000-0000B27B0000}"/>
    <cellStyle name="제목 2 25" xfId="23067" xr:uid="{00000000-0005-0000-0000-0000B37B0000}"/>
    <cellStyle name="제목 2 26" xfId="23068" xr:uid="{00000000-0005-0000-0000-0000B47B0000}"/>
    <cellStyle name="제목 2 27" xfId="23069" xr:uid="{00000000-0005-0000-0000-0000B57B0000}"/>
    <cellStyle name="제목 2 28" xfId="23070" xr:uid="{00000000-0005-0000-0000-0000B67B0000}"/>
    <cellStyle name="제목 2 29" xfId="23071" xr:uid="{00000000-0005-0000-0000-0000B77B0000}"/>
    <cellStyle name="제목 2 3" xfId="7354" xr:uid="{00000000-0005-0000-0000-0000B87B0000}"/>
    <cellStyle name="제목 2 3 2" xfId="7355" xr:uid="{00000000-0005-0000-0000-0000B97B0000}"/>
    <cellStyle name="제목 2 30" xfId="23072" xr:uid="{00000000-0005-0000-0000-0000BA7B0000}"/>
    <cellStyle name="제목 2 31" xfId="23073" xr:uid="{00000000-0005-0000-0000-0000BB7B0000}"/>
    <cellStyle name="제목 2 32" xfId="23074" xr:uid="{00000000-0005-0000-0000-0000BC7B0000}"/>
    <cellStyle name="제목 2 33" xfId="23075" xr:uid="{00000000-0005-0000-0000-0000BD7B0000}"/>
    <cellStyle name="제목 2 34" xfId="23076" xr:uid="{00000000-0005-0000-0000-0000BE7B0000}"/>
    <cellStyle name="제목 2 35" xfId="23077" xr:uid="{00000000-0005-0000-0000-0000BF7B0000}"/>
    <cellStyle name="제목 2 36" xfId="23078" xr:uid="{00000000-0005-0000-0000-0000C07B0000}"/>
    <cellStyle name="제목 2 37" xfId="23079" xr:uid="{00000000-0005-0000-0000-0000C17B0000}"/>
    <cellStyle name="제목 2 38" xfId="23080" xr:uid="{00000000-0005-0000-0000-0000C27B0000}"/>
    <cellStyle name="제목 2 39" xfId="23081" xr:uid="{00000000-0005-0000-0000-0000C37B0000}"/>
    <cellStyle name="제목 2 4" xfId="7356" xr:uid="{00000000-0005-0000-0000-0000C47B0000}"/>
    <cellStyle name="제목 2 4 2" xfId="7357" xr:uid="{00000000-0005-0000-0000-0000C57B0000}"/>
    <cellStyle name="제목 2 40" xfId="23082" xr:uid="{00000000-0005-0000-0000-0000C67B0000}"/>
    <cellStyle name="제목 2 41" xfId="23083" xr:uid="{00000000-0005-0000-0000-0000C77B0000}"/>
    <cellStyle name="제목 2 42" xfId="23084" xr:uid="{00000000-0005-0000-0000-0000C87B0000}"/>
    <cellStyle name="제목 2 43" xfId="23085" xr:uid="{00000000-0005-0000-0000-0000C97B0000}"/>
    <cellStyle name="제목 2 44" xfId="23086" xr:uid="{00000000-0005-0000-0000-0000CA7B0000}"/>
    <cellStyle name="제목 2 45" xfId="23087" xr:uid="{00000000-0005-0000-0000-0000CB7B0000}"/>
    <cellStyle name="제목 2 46" xfId="23088" xr:uid="{00000000-0005-0000-0000-0000CC7B0000}"/>
    <cellStyle name="제목 2 47" xfId="23089" xr:uid="{00000000-0005-0000-0000-0000CD7B0000}"/>
    <cellStyle name="제목 2 48" xfId="23090" xr:uid="{00000000-0005-0000-0000-0000CE7B0000}"/>
    <cellStyle name="제목 2 49" xfId="23091" xr:uid="{00000000-0005-0000-0000-0000CF7B0000}"/>
    <cellStyle name="제목 2 5" xfId="7358" xr:uid="{00000000-0005-0000-0000-0000D07B0000}"/>
    <cellStyle name="제목 2 5 2" xfId="7359" xr:uid="{00000000-0005-0000-0000-0000D17B0000}"/>
    <cellStyle name="제목 2 50" xfId="23092" xr:uid="{00000000-0005-0000-0000-0000D27B0000}"/>
    <cellStyle name="제목 2 51" xfId="23093" xr:uid="{00000000-0005-0000-0000-0000D37B0000}"/>
    <cellStyle name="제목 2 52" xfId="23094" xr:uid="{00000000-0005-0000-0000-0000D47B0000}"/>
    <cellStyle name="제목 2 53" xfId="23095" xr:uid="{00000000-0005-0000-0000-0000D57B0000}"/>
    <cellStyle name="제목 2 54" xfId="23096" xr:uid="{00000000-0005-0000-0000-0000D67B0000}"/>
    <cellStyle name="제목 2 55" xfId="23097" xr:uid="{00000000-0005-0000-0000-0000D77B0000}"/>
    <cellStyle name="제목 2 56" xfId="23098" xr:uid="{00000000-0005-0000-0000-0000D87B0000}"/>
    <cellStyle name="제목 2 57" xfId="23099" xr:uid="{00000000-0005-0000-0000-0000D97B0000}"/>
    <cellStyle name="제목 2 58" xfId="23100" xr:uid="{00000000-0005-0000-0000-0000DA7B0000}"/>
    <cellStyle name="제목 2 59" xfId="23101" xr:uid="{00000000-0005-0000-0000-0000DB7B0000}"/>
    <cellStyle name="제목 2 6" xfId="8354" xr:uid="{00000000-0005-0000-0000-0000DC7B0000}"/>
    <cellStyle name="제목 2 60" xfId="23102" xr:uid="{00000000-0005-0000-0000-0000DD7B0000}"/>
    <cellStyle name="제목 2 61" xfId="23103" xr:uid="{00000000-0005-0000-0000-0000DE7B0000}"/>
    <cellStyle name="제목 2 62" xfId="23104" xr:uid="{00000000-0005-0000-0000-0000DF7B0000}"/>
    <cellStyle name="제목 2 7" xfId="8355" xr:uid="{00000000-0005-0000-0000-0000E07B0000}"/>
    <cellStyle name="제목 2 8" xfId="8356" xr:uid="{00000000-0005-0000-0000-0000E17B0000}"/>
    <cellStyle name="제목 2 9" xfId="8357" xr:uid="{00000000-0005-0000-0000-0000E27B0000}"/>
    <cellStyle name="제목 20" xfId="23105" xr:uid="{00000000-0005-0000-0000-0000E37B0000}"/>
    <cellStyle name="제목 21" xfId="23106" xr:uid="{00000000-0005-0000-0000-0000E47B0000}"/>
    <cellStyle name="제목 22" xfId="23107" xr:uid="{00000000-0005-0000-0000-0000E57B0000}"/>
    <cellStyle name="제목 23" xfId="23108" xr:uid="{00000000-0005-0000-0000-0000E67B0000}"/>
    <cellStyle name="제목 24" xfId="23109" xr:uid="{00000000-0005-0000-0000-0000E77B0000}"/>
    <cellStyle name="제목 25" xfId="23110" xr:uid="{00000000-0005-0000-0000-0000E87B0000}"/>
    <cellStyle name="제목 26" xfId="23111" xr:uid="{00000000-0005-0000-0000-0000E97B0000}"/>
    <cellStyle name="제목 27" xfId="23112" xr:uid="{00000000-0005-0000-0000-0000EA7B0000}"/>
    <cellStyle name="제목 28" xfId="23113" xr:uid="{00000000-0005-0000-0000-0000EB7B0000}"/>
    <cellStyle name="제목 29" xfId="23114" xr:uid="{00000000-0005-0000-0000-0000EC7B0000}"/>
    <cellStyle name="제목 3 10" xfId="8358" xr:uid="{00000000-0005-0000-0000-0000ED7B0000}"/>
    <cellStyle name="제목 3 11" xfId="8359" xr:uid="{00000000-0005-0000-0000-0000EE7B0000}"/>
    <cellStyle name="제목 3 12" xfId="8360" xr:uid="{00000000-0005-0000-0000-0000EF7B0000}"/>
    <cellStyle name="제목 3 13" xfId="8361" xr:uid="{00000000-0005-0000-0000-0000F07B0000}"/>
    <cellStyle name="제목 3 14" xfId="8362" xr:uid="{00000000-0005-0000-0000-0000F17B0000}"/>
    <cellStyle name="제목 3 15" xfId="8363" xr:uid="{00000000-0005-0000-0000-0000F27B0000}"/>
    <cellStyle name="제목 3 16" xfId="8364" xr:uid="{00000000-0005-0000-0000-0000F37B0000}"/>
    <cellStyle name="제목 3 17" xfId="23115" xr:uid="{00000000-0005-0000-0000-0000F47B0000}"/>
    <cellStyle name="제목 3 18" xfId="23116" xr:uid="{00000000-0005-0000-0000-0000F57B0000}"/>
    <cellStyle name="제목 3 19" xfId="23117" xr:uid="{00000000-0005-0000-0000-0000F67B0000}"/>
    <cellStyle name="제목 3 2" xfId="7360" xr:uid="{00000000-0005-0000-0000-0000F77B0000}"/>
    <cellStyle name="제목 3 2 2" xfId="7361" xr:uid="{00000000-0005-0000-0000-0000F87B0000}"/>
    <cellStyle name="제목 3 20" xfId="23118" xr:uid="{00000000-0005-0000-0000-0000F97B0000}"/>
    <cellStyle name="제목 3 21" xfId="23119" xr:uid="{00000000-0005-0000-0000-0000FA7B0000}"/>
    <cellStyle name="제목 3 22" xfId="23120" xr:uid="{00000000-0005-0000-0000-0000FB7B0000}"/>
    <cellStyle name="제목 3 23" xfId="23121" xr:uid="{00000000-0005-0000-0000-0000FC7B0000}"/>
    <cellStyle name="제목 3 24" xfId="23122" xr:uid="{00000000-0005-0000-0000-0000FD7B0000}"/>
    <cellStyle name="제목 3 25" xfId="23123" xr:uid="{00000000-0005-0000-0000-0000FE7B0000}"/>
    <cellStyle name="제목 3 26" xfId="23124" xr:uid="{00000000-0005-0000-0000-0000FF7B0000}"/>
    <cellStyle name="제목 3 27" xfId="23125" xr:uid="{00000000-0005-0000-0000-0000007C0000}"/>
    <cellStyle name="제목 3 28" xfId="23126" xr:uid="{00000000-0005-0000-0000-0000017C0000}"/>
    <cellStyle name="제목 3 29" xfId="23127" xr:uid="{00000000-0005-0000-0000-0000027C0000}"/>
    <cellStyle name="제목 3 3" xfId="7362" xr:uid="{00000000-0005-0000-0000-0000037C0000}"/>
    <cellStyle name="제목 3 3 2" xfId="7363" xr:uid="{00000000-0005-0000-0000-0000047C0000}"/>
    <cellStyle name="제목 3 30" xfId="23128" xr:uid="{00000000-0005-0000-0000-0000057C0000}"/>
    <cellStyle name="제목 3 31" xfId="23129" xr:uid="{00000000-0005-0000-0000-0000067C0000}"/>
    <cellStyle name="제목 3 32" xfId="23130" xr:uid="{00000000-0005-0000-0000-0000077C0000}"/>
    <cellStyle name="제목 3 33" xfId="23131" xr:uid="{00000000-0005-0000-0000-0000087C0000}"/>
    <cellStyle name="제목 3 34" xfId="23132" xr:uid="{00000000-0005-0000-0000-0000097C0000}"/>
    <cellStyle name="제목 3 35" xfId="23133" xr:uid="{00000000-0005-0000-0000-00000A7C0000}"/>
    <cellStyle name="제목 3 36" xfId="23134" xr:uid="{00000000-0005-0000-0000-00000B7C0000}"/>
    <cellStyle name="제목 3 37" xfId="23135" xr:uid="{00000000-0005-0000-0000-00000C7C0000}"/>
    <cellStyle name="제목 3 38" xfId="23136" xr:uid="{00000000-0005-0000-0000-00000D7C0000}"/>
    <cellStyle name="제목 3 39" xfId="23137" xr:uid="{00000000-0005-0000-0000-00000E7C0000}"/>
    <cellStyle name="제목 3 4" xfId="7364" xr:uid="{00000000-0005-0000-0000-00000F7C0000}"/>
    <cellStyle name="제목 3 4 2" xfId="7365" xr:uid="{00000000-0005-0000-0000-0000107C0000}"/>
    <cellStyle name="제목 3 40" xfId="23138" xr:uid="{00000000-0005-0000-0000-0000117C0000}"/>
    <cellStyle name="제목 3 41" xfId="23139" xr:uid="{00000000-0005-0000-0000-0000127C0000}"/>
    <cellStyle name="제목 3 42" xfId="23140" xr:uid="{00000000-0005-0000-0000-0000137C0000}"/>
    <cellStyle name="제목 3 43" xfId="23141" xr:uid="{00000000-0005-0000-0000-0000147C0000}"/>
    <cellStyle name="제목 3 44" xfId="23142" xr:uid="{00000000-0005-0000-0000-0000157C0000}"/>
    <cellStyle name="제목 3 45" xfId="23143" xr:uid="{00000000-0005-0000-0000-0000167C0000}"/>
    <cellStyle name="제목 3 46" xfId="23144" xr:uid="{00000000-0005-0000-0000-0000177C0000}"/>
    <cellStyle name="제목 3 47" xfId="23145" xr:uid="{00000000-0005-0000-0000-0000187C0000}"/>
    <cellStyle name="제목 3 48" xfId="23146" xr:uid="{00000000-0005-0000-0000-0000197C0000}"/>
    <cellStyle name="제목 3 49" xfId="23147" xr:uid="{00000000-0005-0000-0000-00001A7C0000}"/>
    <cellStyle name="제목 3 5" xfId="7366" xr:uid="{00000000-0005-0000-0000-00001B7C0000}"/>
    <cellStyle name="제목 3 5 2" xfId="7367" xr:uid="{00000000-0005-0000-0000-00001C7C0000}"/>
    <cellStyle name="제목 3 50" xfId="23148" xr:uid="{00000000-0005-0000-0000-00001D7C0000}"/>
    <cellStyle name="제목 3 51" xfId="23149" xr:uid="{00000000-0005-0000-0000-00001E7C0000}"/>
    <cellStyle name="제목 3 52" xfId="23150" xr:uid="{00000000-0005-0000-0000-00001F7C0000}"/>
    <cellStyle name="제목 3 53" xfId="23151" xr:uid="{00000000-0005-0000-0000-0000207C0000}"/>
    <cellStyle name="제목 3 54" xfId="23152" xr:uid="{00000000-0005-0000-0000-0000217C0000}"/>
    <cellStyle name="제목 3 55" xfId="23153" xr:uid="{00000000-0005-0000-0000-0000227C0000}"/>
    <cellStyle name="제목 3 56" xfId="23154" xr:uid="{00000000-0005-0000-0000-0000237C0000}"/>
    <cellStyle name="제목 3 57" xfId="23155" xr:uid="{00000000-0005-0000-0000-0000247C0000}"/>
    <cellStyle name="제목 3 58" xfId="23156" xr:uid="{00000000-0005-0000-0000-0000257C0000}"/>
    <cellStyle name="제목 3 59" xfId="23157" xr:uid="{00000000-0005-0000-0000-0000267C0000}"/>
    <cellStyle name="제목 3 6" xfId="8365" xr:uid="{00000000-0005-0000-0000-0000277C0000}"/>
    <cellStyle name="제목 3 60" xfId="23158" xr:uid="{00000000-0005-0000-0000-0000287C0000}"/>
    <cellStyle name="제목 3 61" xfId="23159" xr:uid="{00000000-0005-0000-0000-0000297C0000}"/>
    <cellStyle name="제목 3 62" xfId="23160" xr:uid="{00000000-0005-0000-0000-00002A7C0000}"/>
    <cellStyle name="제목 3 7" xfId="8366" xr:uid="{00000000-0005-0000-0000-00002B7C0000}"/>
    <cellStyle name="제목 3 8" xfId="8367" xr:uid="{00000000-0005-0000-0000-00002C7C0000}"/>
    <cellStyle name="제목 3 9" xfId="8368" xr:uid="{00000000-0005-0000-0000-00002D7C0000}"/>
    <cellStyle name="제목 30" xfId="23161" xr:uid="{00000000-0005-0000-0000-00002E7C0000}"/>
    <cellStyle name="제목 31" xfId="23162" xr:uid="{00000000-0005-0000-0000-00002F7C0000}"/>
    <cellStyle name="제목 32" xfId="23163" xr:uid="{00000000-0005-0000-0000-0000307C0000}"/>
    <cellStyle name="제목 33" xfId="23164" xr:uid="{00000000-0005-0000-0000-0000317C0000}"/>
    <cellStyle name="제목 34" xfId="23165" xr:uid="{00000000-0005-0000-0000-0000327C0000}"/>
    <cellStyle name="제목 35" xfId="23166" xr:uid="{00000000-0005-0000-0000-0000337C0000}"/>
    <cellStyle name="제목 36" xfId="23167" xr:uid="{00000000-0005-0000-0000-0000347C0000}"/>
    <cellStyle name="제목 37" xfId="23168" xr:uid="{00000000-0005-0000-0000-0000357C0000}"/>
    <cellStyle name="제목 38" xfId="23169" xr:uid="{00000000-0005-0000-0000-0000367C0000}"/>
    <cellStyle name="제목 39" xfId="23170" xr:uid="{00000000-0005-0000-0000-0000377C0000}"/>
    <cellStyle name="제목 4 10" xfId="8369" xr:uid="{00000000-0005-0000-0000-0000387C0000}"/>
    <cellStyle name="제목 4 11" xfId="8370" xr:uid="{00000000-0005-0000-0000-0000397C0000}"/>
    <cellStyle name="제목 4 12" xfId="8371" xr:uid="{00000000-0005-0000-0000-00003A7C0000}"/>
    <cellStyle name="제목 4 13" xfId="8372" xr:uid="{00000000-0005-0000-0000-00003B7C0000}"/>
    <cellStyle name="제목 4 14" xfId="8373" xr:uid="{00000000-0005-0000-0000-00003C7C0000}"/>
    <cellStyle name="제목 4 15" xfId="8374" xr:uid="{00000000-0005-0000-0000-00003D7C0000}"/>
    <cellStyle name="제목 4 16" xfId="8375" xr:uid="{00000000-0005-0000-0000-00003E7C0000}"/>
    <cellStyle name="제목 4 17" xfId="23171" xr:uid="{00000000-0005-0000-0000-00003F7C0000}"/>
    <cellStyle name="제목 4 18" xfId="23172" xr:uid="{00000000-0005-0000-0000-0000407C0000}"/>
    <cellStyle name="제목 4 19" xfId="23173" xr:uid="{00000000-0005-0000-0000-0000417C0000}"/>
    <cellStyle name="제목 4 2" xfId="7368" xr:uid="{00000000-0005-0000-0000-0000427C0000}"/>
    <cellStyle name="제목 4 2 2" xfId="7369" xr:uid="{00000000-0005-0000-0000-0000437C0000}"/>
    <cellStyle name="제목 4 20" xfId="23174" xr:uid="{00000000-0005-0000-0000-0000447C0000}"/>
    <cellStyle name="제목 4 21" xfId="23175" xr:uid="{00000000-0005-0000-0000-0000457C0000}"/>
    <cellStyle name="제목 4 22" xfId="23176" xr:uid="{00000000-0005-0000-0000-0000467C0000}"/>
    <cellStyle name="제목 4 23" xfId="23177" xr:uid="{00000000-0005-0000-0000-0000477C0000}"/>
    <cellStyle name="제목 4 24" xfId="23178" xr:uid="{00000000-0005-0000-0000-0000487C0000}"/>
    <cellStyle name="제목 4 25" xfId="23179" xr:uid="{00000000-0005-0000-0000-0000497C0000}"/>
    <cellStyle name="제목 4 25 10" xfId="23180" xr:uid="{00000000-0005-0000-0000-00004A7C0000}"/>
    <cellStyle name="제목 4 25 11" xfId="23181" xr:uid="{00000000-0005-0000-0000-00004B7C0000}"/>
    <cellStyle name="제목 4 25 12" xfId="23182" xr:uid="{00000000-0005-0000-0000-00004C7C0000}"/>
    <cellStyle name="제목 4 25 13" xfId="23183" xr:uid="{00000000-0005-0000-0000-00004D7C0000}"/>
    <cellStyle name="제목 4 25 14" xfId="23184" xr:uid="{00000000-0005-0000-0000-00004E7C0000}"/>
    <cellStyle name="제목 4 25 15" xfId="23185" xr:uid="{00000000-0005-0000-0000-00004F7C0000}"/>
    <cellStyle name="제목 4 25 16" xfId="23186" xr:uid="{00000000-0005-0000-0000-0000507C0000}"/>
    <cellStyle name="제목 4 25 17" xfId="23187" xr:uid="{00000000-0005-0000-0000-0000517C0000}"/>
    <cellStyle name="제목 4 25 18" xfId="23188" xr:uid="{00000000-0005-0000-0000-0000527C0000}"/>
    <cellStyle name="제목 4 25 19" xfId="23189" xr:uid="{00000000-0005-0000-0000-0000537C0000}"/>
    <cellStyle name="제목 4 25 2" xfId="23190" xr:uid="{00000000-0005-0000-0000-0000547C0000}"/>
    <cellStyle name="제목 4 25 20" xfId="23191" xr:uid="{00000000-0005-0000-0000-0000557C0000}"/>
    <cellStyle name="제목 4 25 21" xfId="23192" xr:uid="{00000000-0005-0000-0000-0000567C0000}"/>
    <cellStyle name="제목 4 25 22" xfId="23193" xr:uid="{00000000-0005-0000-0000-0000577C0000}"/>
    <cellStyle name="제목 4 25 23" xfId="23194" xr:uid="{00000000-0005-0000-0000-0000587C0000}"/>
    <cellStyle name="제목 4 25 24" xfId="23195" xr:uid="{00000000-0005-0000-0000-0000597C0000}"/>
    <cellStyle name="제목 4 25 3" xfId="23196" xr:uid="{00000000-0005-0000-0000-00005A7C0000}"/>
    <cellStyle name="제목 4 25 4" xfId="23197" xr:uid="{00000000-0005-0000-0000-00005B7C0000}"/>
    <cellStyle name="제목 4 25 5" xfId="23198" xr:uid="{00000000-0005-0000-0000-00005C7C0000}"/>
    <cellStyle name="제목 4 25 6" xfId="23199" xr:uid="{00000000-0005-0000-0000-00005D7C0000}"/>
    <cellStyle name="제목 4 25 7" xfId="23200" xr:uid="{00000000-0005-0000-0000-00005E7C0000}"/>
    <cellStyle name="제목 4 25 8" xfId="23201" xr:uid="{00000000-0005-0000-0000-00005F7C0000}"/>
    <cellStyle name="제목 4 25 9" xfId="23202" xr:uid="{00000000-0005-0000-0000-0000607C0000}"/>
    <cellStyle name="제목 4 26" xfId="23203" xr:uid="{00000000-0005-0000-0000-0000617C0000}"/>
    <cellStyle name="제목 4 26 10" xfId="23204" xr:uid="{00000000-0005-0000-0000-0000627C0000}"/>
    <cellStyle name="제목 4 26 11" xfId="23205" xr:uid="{00000000-0005-0000-0000-0000637C0000}"/>
    <cellStyle name="제목 4 26 12" xfId="23206" xr:uid="{00000000-0005-0000-0000-0000647C0000}"/>
    <cellStyle name="제목 4 26 13" xfId="23207" xr:uid="{00000000-0005-0000-0000-0000657C0000}"/>
    <cellStyle name="제목 4 26 14" xfId="23208" xr:uid="{00000000-0005-0000-0000-0000667C0000}"/>
    <cellStyle name="제목 4 26 15" xfId="23209" xr:uid="{00000000-0005-0000-0000-0000677C0000}"/>
    <cellStyle name="제목 4 26 16" xfId="23210" xr:uid="{00000000-0005-0000-0000-0000687C0000}"/>
    <cellStyle name="제목 4 26 17" xfId="23211" xr:uid="{00000000-0005-0000-0000-0000697C0000}"/>
    <cellStyle name="제목 4 26 18" xfId="23212" xr:uid="{00000000-0005-0000-0000-00006A7C0000}"/>
    <cellStyle name="제목 4 26 19" xfId="23213" xr:uid="{00000000-0005-0000-0000-00006B7C0000}"/>
    <cellStyle name="제목 4 26 2" xfId="23214" xr:uid="{00000000-0005-0000-0000-00006C7C0000}"/>
    <cellStyle name="제목 4 26 20" xfId="23215" xr:uid="{00000000-0005-0000-0000-00006D7C0000}"/>
    <cellStyle name="제목 4 26 21" xfId="23216" xr:uid="{00000000-0005-0000-0000-00006E7C0000}"/>
    <cellStyle name="제목 4 26 22" xfId="23217" xr:uid="{00000000-0005-0000-0000-00006F7C0000}"/>
    <cellStyle name="제목 4 26 23" xfId="23218" xr:uid="{00000000-0005-0000-0000-0000707C0000}"/>
    <cellStyle name="제목 4 26 24" xfId="23219" xr:uid="{00000000-0005-0000-0000-0000717C0000}"/>
    <cellStyle name="제목 4 26 3" xfId="23220" xr:uid="{00000000-0005-0000-0000-0000727C0000}"/>
    <cellStyle name="제목 4 26 4" xfId="23221" xr:uid="{00000000-0005-0000-0000-0000737C0000}"/>
    <cellStyle name="제목 4 26 5" xfId="23222" xr:uid="{00000000-0005-0000-0000-0000747C0000}"/>
    <cellStyle name="제목 4 26 6" xfId="23223" xr:uid="{00000000-0005-0000-0000-0000757C0000}"/>
    <cellStyle name="제목 4 26 7" xfId="23224" xr:uid="{00000000-0005-0000-0000-0000767C0000}"/>
    <cellStyle name="제목 4 26 8" xfId="23225" xr:uid="{00000000-0005-0000-0000-0000777C0000}"/>
    <cellStyle name="제목 4 26 9" xfId="23226" xr:uid="{00000000-0005-0000-0000-0000787C0000}"/>
    <cellStyle name="제목 4 27" xfId="23227" xr:uid="{00000000-0005-0000-0000-0000797C0000}"/>
    <cellStyle name="제목 4 27 10" xfId="23228" xr:uid="{00000000-0005-0000-0000-00007A7C0000}"/>
    <cellStyle name="제목 4 27 11" xfId="23229" xr:uid="{00000000-0005-0000-0000-00007B7C0000}"/>
    <cellStyle name="제목 4 27 12" xfId="23230" xr:uid="{00000000-0005-0000-0000-00007C7C0000}"/>
    <cellStyle name="제목 4 27 13" xfId="23231" xr:uid="{00000000-0005-0000-0000-00007D7C0000}"/>
    <cellStyle name="제목 4 27 14" xfId="23232" xr:uid="{00000000-0005-0000-0000-00007E7C0000}"/>
    <cellStyle name="제목 4 27 15" xfId="23233" xr:uid="{00000000-0005-0000-0000-00007F7C0000}"/>
    <cellStyle name="제목 4 27 16" xfId="23234" xr:uid="{00000000-0005-0000-0000-0000807C0000}"/>
    <cellStyle name="제목 4 27 17" xfId="23235" xr:uid="{00000000-0005-0000-0000-0000817C0000}"/>
    <cellStyle name="제목 4 27 18" xfId="23236" xr:uid="{00000000-0005-0000-0000-0000827C0000}"/>
    <cellStyle name="제목 4 27 19" xfId="23237" xr:uid="{00000000-0005-0000-0000-0000837C0000}"/>
    <cellStyle name="제목 4 27 2" xfId="23238" xr:uid="{00000000-0005-0000-0000-0000847C0000}"/>
    <cellStyle name="제목 4 27 20" xfId="23239" xr:uid="{00000000-0005-0000-0000-0000857C0000}"/>
    <cellStyle name="제목 4 27 21" xfId="23240" xr:uid="{00000000-0005-0000-0000-0000867C0000}"/>
    <cellStyle name="제목 4 27 22" xfId="23241" xr:uid="{00000000-0005-0000-0000-0000877C0000}"/>
    <cellStyle name="제목 4 27 23" xfId="23242" xr:uid="{00000000-0005-0000-0000-0000887C0000}"/>
    <cellStyle name="제목 4 27 24" xfId="23243" xr:uid="{00000000-0005-0000-0000-0000897C0000}"/>
    <cellStyle name="제목 4 27 3" xfId="23244" xr:uid="{00000000-0005-0000-0000-00008A7C0000}"/>
    <cellStyle name="제목 4 27 4" xfId="23245" xr:uid="{00000000-0005-0000-0000-00008B7C0000}"/>
    <cellStyle name="제목 4 27 5" xfId="23246" xr:uid="{00000000-0005-0000-0000-00008C7C0000}"/>
    <cellStyle name="제목 4 27 6" xfId="23247" xr:uid="{00000000-0005-0000-0000-00008D7C0000}"/>
    <cellStyle name="제목 4 27 7" xfId="23248" xr:uid="{00000000-0005-0000-0000-00008E7C0000}"/>
    <cellStyle name="제목 4 27 8" xfId="23249" xr:uid="{00000000-0005-0000-0000-00008F7C0000}"/>
    <cellStyle name="제목 4 27 9" xfId="23250" xr:uid="{00000000-0005-0000-0000-0000907C0000}"/>
    <cellStyle name="제목 4 28" xfId="23251" xr:uid="{00000000-0005-0000-0000-0000917C0000}"/>
    <cellStyle name="제목 4 28 10" xfId="23252" xr:uid="{00000000-0005-0000-0000-0000927C0000}"/>
    <cellStyle name="제목 4 28 11" xfId="23253" xr:uid="{00000000-0005-0000-0000-0000937C0000}"/>
    <cellStyle name="제목 4 28 12" xfId="23254" xr:uid="{00000000-0005-0000-0000-0000947C0000}"/>
    <cellStyle name="제목 4 28 13" xfId="23255" xr:uid="{00000000-0005-0000-0000-0000957C0000}"/>
    <cellStyle name="제목 4 28 14" xfId="23256" xr:uid="{00000000-0005-0000-0000-0000967C0000}"/>
    <cellStyle name="제목 4 28 15" xfId="23257" xr:uid="{00000000-0005-0000-0000-0000977C0000}"/>
    <cellStyle name="제목 4 28 16" xfId="23258" xr:uid="{00000000-0005-0000-0000-0000987C0000}"/>
    <cellStyle name="제목 4 28 17" xfId="23259" xr:uid="{00000000-0005-0000-0000-0000997C0000}"/>
    <cellStyle name="제목 4 28 18" xfId="23260" xr:uid="{00000000-0005-0000-0000-00009A7C0000}"/>
    <cellStyle name="제목 4 28 19" xfId="23261" xr:uid="{00000000-0005-0000-0000-00009B7C0000}"/>
    <cellStyle name="제목 4 28 2" xfId="23262" xr:uid="{00000000-0005-0000-0000-00009C7C0000}"/>
    <cellStyle name="제목 4 28 20" xfId="23263" xr:uid="{00000000-0005-0000-0000-00009D7C0000}"/>
    <cellStyle name="제목 4 28 21" xfId="23264" xr:uid="{00000000-0005-0000-0000-00009E7C0000}"/>
    <cellStyle name="제목 4 28 22" xfId="23265" xr:uid="{00000000-0005-0000-0000-00009F7C0000}"/>
    <cellStyle name="제목 4 28 23" xfId="23266" xr:uid="{00000000-0005-0000-0000-0000A07C0000}"/>
    <cellStyle name="제목 4 28 24" xfId="23267" xr:uid="{00000000-0005-0000-0000-0000A17C0000}"/>
    <cellStyle name="제목 4 28 3" xfId="23268" xr:uid="{00000000-0005-0000-0000-0000A27C0000}"/>
    <cellStyle name="제목 4 28 4" xfId="23269" xr:uid="{00000000-0005-0000-0000-0000A37C0000}"/>
    <cellStyle name="제목 4 28 5" xfId="23270" xr:uid="{00000000-0005-0000-0000-0000A47C0000}"/>
    <cellStyle name="제목 4 28 6" xfId="23271" xr:uid="{00000000-0005-0000-0000-0000A57C0000}"/>
    <cellStyle name="제목 4 28 7" xfId="23272" xr:uid="{00000000-0005-0000-0000-0000A67C0000}"/>
    <cellStyle name="제목 4 28 8" xfId="23273" xr:uid="{00000000-0005-0000-0000-0000A77C0000}"/>
    <cellStyle name="제목 4 28 9" xfId="23274" xr:uid="{00000000-0005-0000-0000-0000A87C0000}"/>
    <cellStyle name="제목 4 29" xfId="23275" xr:uid="{00000000-0005-0000-0000-0000A97C0000}"/>
    <cellStyle name="제목 4 29 10" xfId="23276" xr:uid="{00000000-0005-0000-0000-0000AA7C0000}"/>
    <cellStyle name="제목 4 29 11" xfId="23277" xr:uid="{00000000-0005-0000-0000-0000AB7C0000}"/>
    <cellStyle name="제목 4 29 12" xfId="23278" xr:uid="{00000000-0005-0000-0000-0000AC7C0000}"/>
    <cellStyle name="제목 4 29 13" xfId="23279" xr:uid="{00000000-0005-0000-0000-0000AD7C0000}"/>
    <cellStyle name="제목 4 29 14" xfId="23280" xr:uid="{00000000-0005-0000-0000-0000AE7C0000}"/>
    <cellStyle name="제목 4 29 15" xfId="23281" xr:uid="{00000000-0005-0000-0000-0000AF7C0000}"/>
    <cellStyle name="제목 4 29 16" xfId="23282" xr:uid="{00000000-0005-0000-0000-0000B07C0000}"/>
    <cellStyle name="제목 4 29 17" xfId="23283" xr:uid="{00000000-0005-0000-0000-0000B17C0000}"/>
    <cellStyle name="제목 4 29 18" xfId="23284" xr:uid="{00000000-0005-0000-0000-0000B27C0000}"/>
    <cellStyle name="제목 4 29 19" xfId="23285" xr:uid="{00000000-0005-0000-0000-0000B37C0000}"/>
    <cellStyle name="제목 4 29 2" xfId="23286" xr:uid="{00000000-0005-0000-0000-0000B47C0000}"/>
    <cellStyle name="제목 4 29 20" xfId="23287" xr:uid="{00000000-0005-0000-0000-0000B57C0000}"/>
    <cellStyle name="제목 4 29 21" xfId="23288" xr:uid="{00000000-0005-0000-0000-0000B67C0000}"/>
    <cellStyle name="제목 4 29 22" xfId="23289" xr:uid="{00000000-0005-0000-0000-0000B77C0000}"/>
    <cellStyle name="제목 4 29 23" xfId="23290" xr:uid="{00000000-0005-0000-0000-0000B87C0000}"/>
    <cellStyle name="제목 4 29 24" xfId="23291" xr:uid="{00000000-0005-0000-0000-0000B97C0000}"/>
    <cellStyle name="제목 4 29 3" xfId="23292" xr:uid="{00000000-0005-0000-0000-0000BA7C0000}"/>
    <cellStyle name="제목 4 29 4" xfId="23293" xr:uid="{00000000-0005-0000-0000-0000BB7C0000}"/>
    <cellStyle name="제목 4 29 5" xfId="23294" xr:uid="{00000000-0005-0000-0000-0000BC7C0000}"/>
    <cellStyle name="제목 4 29 6" xfId="23295" xr:uid="{00000000-0005-0000-0000-0000BD7C0000}"/>
    <cellStyle name="제목 4 29 7" xfId="23296" xr:uid="{00000000-0005-0000-0000-0000BE7C0000}"/>
    <cellStyle name="제목 4 29 8" xfId="23297" xr:uid="{00000000-0005-0000-0000-0000BF7C0000}"/>
    <cellStyle name="제목 4 29 9" xfId="23298" xr:uid="{00000000-0005-0000-0000-0000C07C0000}"/>
    <cellStyle name="제목 4 3" xfId="7370" xr:uid="{00000000-0005-0000-0000-0000C17C0000}"/>
    <cellStyle name="제목 4 3 10" xfId="23299" xr:uid="{00000000-0005-0000-0000-0000C27C0000}"/>
    <cellStyle name="제목 4 3 11" xfId="23300" xr:uid="{00000000-0005-0000-0000-0000C37C0000}"/>
    <cellStyle name="제목 4 3 12" xfId="23301" xr:uid="{00000000-0005-0000-0000-0000C47C0000}"/>
    <cellStyle name="제목 4 3 13" xfId="23302" xr:uid="{00000000-0005-0000-0000-0000C57C0000}"/>
    <cellStyle name="제목 4 3 14" xfId="23303" xr:uid="{00000000-0005-0000-0000-0000C67C0000}"/>
    <cellStyle name="제목 4 3 15" xfId="23304" xr:uid="{00000000-0005-0000-0000-0000C77C0000}"/>
    <cellStyle name="제목 4 3 16" xfId="23305" xr:uid="{00000000-0005-0000-0000-0000C87C0000}"/>
    <cellStyle name="제목 4 3 17" xfId="23306" xr:uid="{00000000-0005-0000-0000-0000C97C0000}"/>
    <cellStyle name="제목 4 3 18" xfId="23307" xr:uid="{00000000-0005-0000-0000-0000CA7C0000}"/>
    <cellStyle name="제목 4 3 19" xfId="23308" xr:uid="{00000000-0005-0000-0000-0000CB7C0000}"/>
    <cellStyle name="제목 4 3 2" xfId="7371" xr:uid="{00000000-0005-0000-0000-0000CC7C0000}"/>
    <cellStyle name="제목 4 3 2 2" xfId="23309" xr:uid="{00000000-0005-0000-0000-0000CD7C0000}"/>
    <cellStyle name="제목 4 3 20" xfId="23310" xr:uid="{00000000-0005-0000-0000-0000CE7C0000}"/>
    <cellStyle name="제목 4 3 21" xfId="23311" xr:uid="{00000000-0005-0000-0000-0000CF7C0000}"/>
    <cellStyle name="제목 4 3 22" xfId="23312" xr:uid="{00000000-0005-0000-0000-0000D07C0000}"/>
    <cellStyle name="제목 4 3 23" xfId="23313" xr:uid="{00000000-0005-0000-0000-0000D17C0000}"/>
    <cellStyle name="제목 4 3 24" xfId="23314" xr:uid="{00000000-0005-0000-0000-0000D27C0000}"/>
    <cellStyle name="제목 4 3 25" xfId="23315" xr:uid="{00000000-0005-0000-0000-0000D37C0000}"/>
    <cellStyle name="제목 4 3 26" xfId="23316" xr:uid="{00000000-0005-0000-0000-0000D47C0000}"/>
    <cellStyle name="제목 4 3 27" xfId="23317" xr:uid="{00000000-0005-0000-0000-0000D57C0000}"/>
    <cellStyle name="제목 4 3 28" xfId="23318" xr:uid="{00000000-0005-0000-0000-0000D67C0000}"/>
    <cellStyle name="제목 4 3 29" xfId="23319" xr:uid="{00000000-0005-0000-0000-0000D77C0000}"/>
    <cellStyle name="제목 4 3 3" xfId="23320" xr:uid="{00000000-0005-0000-0000-0000D87C0000}"/>
    <cellStyle name="제목 4 3 30" xfId="23321" xr:uid="{00000000-0005-0000-0000-0000D97C0000}"/>
    <cellStyle name="제목 4 3 31" xfId="23322" xr:uid="{00000000-0005-0000-0000-0000DA7C0000}"/>
    <cellStyle name="제목 4 3 32" xfId="23323" xr:uid="{00000000-0005-0000-0000-0000DB7C0000}"/>
    <cellStyle name="제목 4 3 33" xfId="23324" xr:uid="{00000000-0005-0000-0000-0000DC7C0000}"/>
    <cellStyle name="제목 4 3 34" xfId="23325" xr:uid="{00000000-0005-0000-0000-0000DD7C0000}"/>
    <cellStyle name="제목 4 3 35" xfId="23326" xr:uid="{00000000-0005-0000-0000-0000DE7C0000}"/>
    <cellStyle name="제목 4 3 4" xfId="23327" xr:uid="{00000000-0005-0000-0000-0000DF7C0000}"/>
    <cellStyle name="제목 4 3 5" xfId="23328" xr:uid="{00000000-0005-0000-0000-0000E07C0000}"/>
    <cellStyle name="제목 4 3 6" xfId="23329" xr:uid="{00000000-0005-0000-0000-0000E17C0000}"/>
    <cellStyle name="제목 4 3 7" xfId="23330" xr:uid="{00000000-0005-0000-0000-0000E27C0000}"/>
    <cellStyle name="제목 4 3 8" xfId="23331" xr:uid="{00000000-0005-0000-0000-0000E37C0000}"/>
    <cellStyle name="제목 4 3 9" xfId="23332" xr:uid="{00000000-0005-0000-0000-0000E47C0000}"/>
    <cellStyle name="제목 4 30" xfId="23333" xr:uid="{00000000-0005-0000-0000-0000E57C0000}"/>
    <cellStyle name="제목 4 30 10" xfId="23334" xr:uid="{00000000-0005-0000-0000-0000E67C0000}"/>
    <cellStyle name="제목 4 30 11" xfId="23335" xr:uid="{00000000-0005-0000-0000-0000E77C0000}"/>
    <cellStyle name="제목 4 30 12" xfId="23336" xr:uid="{00000000-0005-0000-0000-0000E87C0000}"/>
    <cellStyle name="제목 4 30 13" xfId="23337" xr:uid="{00000000-0005-0000-0000-0000E97C0000}"/>
    <cellStyle name="제목 4 30 14" xfId="23338" xr:uid="{00000000-0005-0000-0000-0000EA7C0000}"/>
    <cellStyle name="제목 4 30 15" xfId="23339" xr:uid="{00000000-0005-0000-0000-0000EB7C0000}"/>
    <cellStyle name="제목 4 30 16" xfId="23340" xr:uid="{00000000-0005-0000-0000-0000EC7C0000}"/>
    <cellStyle name="제목 4 30 17" xfId="23341" xr:uid="{00000000-0005-0000-0000-0000ED7C0000}"/>
    <cellStyle name="제목 4 30 18" xfId="23342" xr:uid="{00000000-0005-0000-0000-0000EE7C0000}"/>
    <cellStyle name="제목 4 30 19" xfId="23343" xr:uid="{00000000-0005-0000-0000-0000EF7C0000}"/>
    <cellStyle name="제목 4 30 2" xfId="23344" xr:uid="{00000000-0005-0000-0000-0000F07C0000}"/>
    <cellStyle name="제목 4 30 20" xfId="23345" xr:uid="{00000000-0005-0000-0000-0000F17C0000}"/>
    <cellStyle name="제목 4 30 21" xfId="23346" xr:uid="{00000000-0005-0000-0000-0000F27C0000}"/>
    <cellStyle name="제목 4 30 22" xfId="23347" xr:uid="{00000000-0005-0000-0000-0000F37C0000}"/>
    <cellStyle name="제목 4 30 23" xfId="23348" xr:uid="{00000000-0005-0000-0000-0000F47C0000}"/>
    <cellStyle name="제목 4 30 24" xfId="23349" xr:uid="{00000000-0005-0000-0000-0000F57C0000}"/>
    <cellStyle name="제목 4 30 3" xfId="23350" xr:uid="{00000000-0005-0000-0000-0000F67C0000}"/>
    <cellStyle name="제목 4 30 4" xfId="23351" xr:uid="{00000000-0005-0000-0000-0000F77C0000}"/>
    <cellStyle name="제목 4 30 5" xfId="23352" xr:uid="{00000000-0005-0000-0000-0000F87C0000}"/>
    <cellStyle name="제목 4 30 6" xfId="23353" xr:uid="{00000000-0005-0000-0000-0000F97C0000}"/>
    <cellStyle name="제목 4 30 7" xfId="23354" xr:uid="{00000000-0005-0000-0000-0000FA7C0000}"/>
    <cellStyle name="제목 4 30 8" xfId="23355" xr:uid="{00000000-0005-0000-0000-0000FB7C0000}"/>
    <cellStyle name="제목 4 30 9" xfId="23356" xr:uid="{00000000-0005-0000-0000-0000FC7C0000}"/>
    <cellStyle name="제목 4 31" xfId="23357" xr:uid="{00000000-0005-0000-0000-0000FD7C0000}"/>
    <cellStyle name="제목 4 31 10" xfId="23358" xr:uid="{00000000-0005-0000-0000-0000FE7C0000}"/>
    <cellStyle name="제목 4 31 11" xfId="23359" xr:uid="{00000000-0005-0000-0000-0000FF7C0000}"/>
    <cellStyle name="제목 4 31 12" xfId="23360" xr:uid="{00000000-0005-0000-0000-0000007D0000}"/>
    <cellStyle name="제목 4 31 13" xfId="23361" xr:uid="{00000000-0005-0000-0000-0000017D0000}"/>
    <cellStyle name="제목 4 31 14" xfId="23362" xr:uid="{00000000-0005-0000-0000-0000027D0000}"/>
    <cellStyle name="제목 4 31 15" xfId="23363" xr:uid="{00000000-0005-0000-0000-0000037D0000}"/>
    <cellStyle name="제목 4 31 16" xfId="23364" xr:uid="{00000000-0005-0000-0000-0000047D0000}"/>
    <cellStyle name="제목 4 31 17" xfId="23365" xr:uid="{00000000-0005-0000-0000-0000057D0000}"/>
    <cellStyle name="제목 4 31 18" xfId="23366" xr:uid="{00000000-0005-0000-0000-0000067D0000}"/>
    <cellStyle name="제목 4 31 19" xfId="23367" xr:uid="{00000000-0005-0000-0000-0000077D0000}"/>
    <cellStyle name="제목 4 31 2" xfId="23368" xr:uid="{00000000-0005-0000-0000-0000087D0000}"/>
    <cellStyle name="제목 4 31 20" xfId="23369" xr:uid="{00000000-0005-0000-0000-0000097D0000}"/>
    <cellStyle name="제목 4 31 21" xfId="23370" xr:uid="{00000000-0005-0000-0000-00000A7D0000}"/>
    <cellStyle name="제목 4 31 22" xfId="23371" xr:uid="{00000000-0005-0000-0000-00000B7D0000}"/>
    <cellStyle name="제목 4 31 23" xfId="23372" xr:uid="{00000000-0005-0000-0000-00000C7D0000}"/>
    <cellStyle name="제목 4 31 24" xfId="23373" xr:uid="{00000000-0005-0000-0000-00000D7D0000}"/>
    <cellStyle name="제목 4 31 3" xfId="23374" xr:uid="{00000000-0005-0000-0000-00000E7D0000}"/>
    <cellStyle name="제목 4 31 4" xfId="23375" xr:uid="{00000000-0005-0000-0000-00000F7D0000}"/>
    <cellStyle name="제목 4 31 5" xfId="23376" xr:uid="{00000000-0005-0000-0000-0000107D0000}"/>
    <cellStyle name="제목 4 31 6" xfId="23377" xr:uid="{00000000-0005-0000-0000-0000117D0000}"/>
    <cellStyle name="제목 4 31 7" xfId="23378" xr:uid="{00000000-0005-0000-0000-0000127D0000}"/>
    <cellStyle name="제목 4 31 8" xfId="23379" xr:uid="{00000000-0005-0000-0000-0000137D0000}"/>
    <cellStyle name="제목 4 31 9" xfId="23380" xr:uid="{00000000-0005-0000-0000-0000147D0000}"/>
    <cellStyle name="제목 4 32" xfId="23381" xr:uid="{00000000-0005-0000-0000-0000157D0000}"/>
    <cellStyle name="제목 4 32 10" xfId="23382" xr:uid="{00000000-0005-0000-0000-0000167D0000}"/>
    <cellStyle name="제목 4 32 11" xfId="23383" xr:uid="{00000000-0005-0000-0000-0000177D0000}"/>
    <cellStyle name="제목 4 32 12" xfId="23384" xr:uid="{00000000-0005-0000-0000-0000187D0000}"/>
    <cellStyle name="제목 4 32 13" xfId="23385" xr:uid="{00000000-0005-0000-0000-0000197D0000}"/>
    <cellStyle name="제목 4 32 14" xfId="23386" xr:uid="{00000000-0005-0000-0000-00001A7D0000}"/>
    <cellStyle name="제목 4 32 15" xfId="23387" xr:uid="{00000000-0005-0000-0000-00001B7D0000}"/>
    <cellStyle name="제목 4 32 16" xfId="23388" xr:uid="{00000000-0005-0000-0000-00001C7D0000}"/>
    <cellStyle name="제목 4 32 17" xfId="23389" xr:uid="{00000000-0005-0000-0000-00001D7D0000}"/>
    <cellStyle name="제목 4 32 18" xfId="23390" xr:uid="{00000000-0005-0000-0000-00001E7D0000}"/>
    <cellStyle name="제목 4 32 19" xfId="23391" xr:uid="{00000000-0005-0000-0000-00001F7D0000}"/>
    <cellStyle name="제목 4 32 2" xfId="23392" xr:uid="{00000000-0005-0000-0000-0000207D0000}"/>
    <cellStyle name="제목 4 32 20" xfId="23393" xr:uid="{00000000-0005-0000-0000-0000217D0000}"/>
    <cellStyle name="제목 4 32 21" xfId="23394" xr:uid="{00000000-0005-0000-0000-0000227D0000}"/>
    <cellStyle name="제목 4 32 22" xfId="23395" xr:uid="{00000000-0005-0000-0000-0000237D0000}"/>
    <cellStyle name="제목 4 32 23" xfId="23396" xr:uid="{00000000-0005-0000-0000-0000247D0000}"/>
    <cellStyle name="제목 4 32 24" xfId="23397" xr:uid="{00000000-0005-0000-0000-0000257D0000}"/>
    <cellStyle name="제목 4 32 3" xfId="23398" xr:uid="{00000000-0005-0000-0000-0000267D0000}"/>
    <cellStyle name="제목 4 32 4" xfId="23399" xr:uid="{00000000-0005-0000-0000-0000277D0000}"/>
    <cellStyle name="제목 4 32 5" xfId="23400" xr:uid="{00000000-0005-0000-0000-0000287D0000}"/>
    <cellStyle name="제목 4 32 6" xfId="23401" xr:uid="{00000000-0005-0000-0000-0000297D0000}"/>
    <cellStyle name="제목 4 32 7" xfId="23402" xr:uid="{00000000-0005-0000-0000-00002A7D0000}"/>
    <cellStyle name="제목 4 32 8" xfId="23403" xr:uid="{00000000-0005-0000-0000-00002B7D0000}"/>
    <cellStyle name="제목 4 32 9" xfId="23404" xr:uid="{00000000-0005-0000-0000-00002C7D0000}"/>
    <cellStyle name="제목 4 33" xfId="23405" xr:uid="{00000000-0005-0000-0000-00002D7D0000}"/>
    <cellStyle name="제목 4 33 10" xfId="23406" xr:uid="{00000000-0005-0000-0000-00002E7D0000}"/>
    <cellStyle name="제목 4 33 11" xfId="23407" xr:uid="{00000000-0005-0000-0000-00002F7D0000}"/>
    <cellStyle name="제목 4 33 12" xfId="23408" xr:uid="{00000000-0005-0000-0000-0000307D0000}"/>
    <cellStyle name="제목 4 33 13" xfId="23409" xr:uid="{00000000-0005-0000-0000-0000317D0000}"/>
    <cellStyle name="제목 4 33 14" xfId="23410" xr:uid="{00000000-0005-0000-0000-0000327D0000}"/>
    <cellStyle name="제목 4 33 15" xfId="23411" xr:uid="{00000000-0005-0000-0000-0000337D0000}"/>
    <cellStyle name="제목 4 33 16" xfId="23412" xr:uid="{00000000-0005-0000-0000-0000347D0000}"/>
    <cellStyle name="제목 4 33 17" xfId="23413" xr:uid="{00000000-0005-0000-0000-0000357D0000}"/>
    <cellStyle name="제목 4 33 18" xfId="23414" xr:uid="{00000000-0005-0000-0000-0000367D0000}"/>
    <cellStyle name="제목 4 33 19" xfId="23415" xr:uid="{00000000-0005-0000-0000-0000377D0000}"/>
    <cellStyle name="제목 4 33 2" xfId="23416" xr:uid="{00000000-0005-0000-0000-0000387D0000}"/>
    <cellStyle name="제목 4 33 20" xfId="23417" xr:uid="{00000000-0005-0000-0000-0000397D0000}"/>
    <cellStyle name="제목 4 33 21" xfId="23418" xr:uid="{00000000-0005-0000-0000-00003A7D0000}"/>
    <cellStyle name="제목 4 33 22" xfId="23419" xr:uid="{00000000-0005-0000-0000-00003B7D0000}"/>
    <cellStyle name="제목 4 33 23" xfId="23420" xr:uid="{00000000-0005-0000-0000-00003C7D0000}"/>
    <cellStyle name="제목 4 33 24" xfId="23421" xr:uid="{00000000-0005-0000-0000-00003D7D0000}"/>
    <cellStyle name="제목 4 33 3" xfId="23422" xr:uid="{00000000-0005-0000-0000-00003E7D0000}"/>
    <cellStyle name="제목 4 33 4" xfId="23423" xr:uid="{00000000-0005-0000-0000-00003F7D0000}"/>
    <cellStyle name="제목 4 33 5" xfId="23424" xr:uid="{00000000-0005-0000-0000-0000407D0000}"/>
    <cellStyle name="제목 4 33 6" xfId="23425" xr:uid="{00000000-0005-0000-0000-0000417D0000}"/>
    <cellStyle name="제목 4 33 7" xfId="23426" xr:uid="{00000000-0005-0000-0000-0000427D0000}"/>
    <cellStyle name="제목 4 33 8" xfId="23427" xr:uid="{00000000-0005-0000-0000-0000437D0000}"/>
    <cellStyle name="제목 4 33 9" xfId="23428" xr:uid="{00000000-0005-0000-0000-0000447D0000}"/>
    <cellStyle name="제목 4 34" xfId="23429" xr:uid="{00000000-0005-0000-0000-0000457D0000}"/>
    <cellStyle name="제목 4 34 10" xfId="23430" xr:uid="{00000000-0005-0000-0000-0000467D0000}"/>
    <cellStyle name="제목 4 34 11" xfId="23431" xr:uid="{00000000-0005-0000-0000-0000477D0000}"/>
    <cellStyle name="제목 4 34 12" xfId="23432" xr:uid="{00000000-0005-0000-0000-0000487D0000}"/>
    <cellStyle name="제목 4 34 13" xfId="23433" xr:uid="{00000000-0005-0000-0000-0000497D0000}"/>
    <cellStyle name="제목 4 34 14" xfId="23434" xr:uid="{00000000-0005-0000-0000-00004A7D0000}"/>
    <cellStyle name="제목 4 34 15" xfId="23435" xr:uid="{00000000-0005-0000-0000-00004B7D0000}"/>
    <cellStyle name="제목 4 34 16" xfId="23436" xr:uid="{00000000-0005-0000-0000-00004C7D0000}"/>
    <cellStyle name="제목 4 34 17" xfId="23437" xr:uid="{00000000-0005-0000-0000-00004D7D0000}"/>
    <cellStyle name="제목 4 34 18" xfId="23438" xr:uid="{00000000-0005-0000-0000-00004E7D0000}"/>
    <cellStyle name="제목 4 34 19" xfId="23439" xr:uid="{00000000-0005-0000-0000-00004F7D0000}"/>
    <cellStyle name="제목 4 34 2" xfId="23440" xr:uid="{00000000-0005-0000-0000-0000507D0000}"/>
    <cellStyle name="제목 4 34 20" xfId="23441" xr:uid="{00000000-0005-0000-0000-0000517D0000}"/>
    <cellStyle name="제목 4 34 21" xfId="23442" xr:uid="{00000000-0005-0000-0000-0000527D0000}"/>
    <cellStyle name="제목 4 34 22" xfId="23443" xr:uid="{00000000-0005-0000-0000-0000537D0000}"/>
    <cellStyle name="제목 4 34 23" xfId="23444" xr:uid="{00000000-0005-0000-0000-0000547D0000}"/>
    <cellStyle name="제목 4 34 24" xfId="23445" xr:uid="{00000000-0005-0000-0000-0000557D0000}"/>
    <cellStyle name="제목 4 34 3" xfId="23446" xr:uid="{00000000-0005-0000-0000-0000567D0000}"/>
    <cellStyle name="제목 4 34 4" xfId="23447" xr:uid="{00000000-0005-0000-0000-0000577D0000}"/>
    <cellStyle name="제목 4 34 5" xfId="23448" xr:uid="{00000000-0005-0000-0000-0000587D0000}"/>
    <cellStyle name="제목 4 34 6" xfId="23449" xr:uid="{00000000-0005-0000-0000-0000597D0000}"/>
    <cellStyle name="제목 4 34 7" xfId="23450" xr:uid="{00000000-0005-0000-0000-00005A7D0000}"/>
    <cellStyle name="제목 4 34 8" xfId="23451" xr:uid="{00000000-0005-0000-0000-00005B7D0000}"/>
    <cellStyle name="제목 4 34 9" xfId="23452" xr:uid="{00000000-0005-0000-0000-00005C7D0000}"/>
    <cellStyle name="제목 4 35" xfId="23453" xr:uid="{00000000-0005-0000-0000-00005D7D0000}"/>
    <cellStyle name="제목 4 36" xfId="23454" xr:uid="{00000000-0005-0000-0000-00005E7D0000}"/>
    <cellStyle name="제목 4 37" xfId="23455" xr:uid="{00000000-0005-0000-0000-00005F7D0000}"/>
    <cellStyle name="제목 4 38" xfId="23456" xr:uid="{00000000-0005-0000-0000-0000607D0000}"/>
    <cellStyle name="제목 4 39" xfId="23457" xr:uid="{00000000-0005-0000-0000-0000617D0000}"/>
    <cellStyle name="제목 4 4" xfId="7372" xr:uid="{00000000-0005-0000-0000-0000627D0000}"/>
    <cellStyle name="제목 4 4 10" xfId="23458" xr:uid="{00000000-0005-0000-0000-0000637D0000}"/>
    <cellStyle name="제목 4 4 11" xfId="23459" xr:uid="{00000000-0005-0000-0000-0000647D0000}"/>
    <cellStyle name="제목 4 4 12" xfId="23460" xr:uid="{00000000-0005-0000-0000-0000657D0000}"/>
    <cellStyle name="제목 4 4 13" xfId="23461" xr:uid="{00000000-0005-0000-0000-0000667D0000}"/>
    <cellStyle name="제목 4 4 14" xfId="23462" xr:uid="{00000000-0005-0000-0000-0000677D0000}"/>
    <cellStyle name="제목 4 4 15" xfId="23463" xr:uid="{00000000-0005-0000-0000-0000687D0000}"/>
    <cellStyle name="제목 4 4 16" xfId="23464" xr:uid="{00000000-0005-0000-0000-0000697D0000}"/>
    <cellStyle name="제목 4 4 17" xfId="23465" xr:uid="{00000000-0005-0000-0000-00006A7D0000}"/>
    <cellStyle name="제목 4 4 18" xfId="23466" xr:uid="{00000000-0005-0000-0000-00006B7D0000}"/>
    <cellStyle name="제목 4 4 19" xfId="23467" xr:uid="{00000000-0005-0000-0000-00006C7D0000}"/>
    <cellStyle name="제목 4 4 2" xfId="7373" xr:uid="{00000000-0005-0000-0000-00006D7D0000}"/>
    <cellStyle name="제목 4 4 2 2" xfId="23468" xr:uid="{00000000-0005-0000-0000-00006E7D0000}"/>
    <cellStyle name="제목 4 4 20" xfId="23469" xr:uid="{00000000-0005-0000-0000-00006F7D0000}"/>
    <cellStyle name="제목 4 4 21" xfId="23470" xr:uid="{00000000-0005-0000-0000-0000707D0000}"/>
    <cellStyle name="제목 4 4 22" xfId="23471" xr:uid="{00000000-0005-0000-0000-0000717D0000}"/>
    <cellStyle name="제목 4 4 23" xfId="23472" xr:uid="{00000000-0005-0000-0000-0000727D0000}"/>
    <cellStyle name="제목 4 4 24" xfId="23473" xr:uid="{00000000-0005-0000-0000-0000737D0000}"/>
    <cellStyle name="제목 4 4 25" xfId="23474" xr:uid="{00000000-0005-0000-0000-0000747D0000}"/>
    <cellStyle name="제목 4 4 26" xfId="23475" xr:uid="{00000000-0005-0000-0000-0000757D0000}"/>
    <cellStyle name="제목 4 4 27" xfId="23476" xr:uid="{00000000-0005-0000-0000-0000767D0000}"/>
    <cellStyle name="제목 4 4 28" xfId="23477" xr:uid="{00000000-0005-0000-0000-0000777D0000}"/>
    <cellStyle name="제목 4 4 29" xfId="23478" xr:uid="{00000000-0005-0000-0000-0000787D0000}"/>
    <cellStyle name="제목 4 4 3" xfId="23479" xr:uid="{00000000-0005-0000-0000-0000797D0000}"/>
    <cellStyle name="제목 4 4 30" xfId="23480" xr:uid="{00000000-0005-0000-0000-00007A7D0000}"/>
    <cellStyle name="제목 4 4 31" xfId="23481" xr:uid="{00000000-0005-0000-0000-00007B7D0000}"/>
    <cellStyle name="제목 4 4 32" xfId="23482" xr:uid="{00000000-0005-0000-0000-00007C7D0000}"/>
    <cellStyle name="제목 4 4 33" xfId="23483" xr:uid="{00000000-0005-0000-0000-00007D7D0000}"/>
    <cellStyle name="제목 4 4 34" xfId="23484" xr:uid="{00000000-0005-0000-0000-00007E7D0000}"/>
    <cellStyle name="제목 4 4 4" xfId="23485" xr:uid="{00000000-0005-0000-0000-00007F7D0000}"/>
    <cellStyle name="제목 4 4 5" xfId="23486" xr:uid="{00000000-0005-0000-0000-0000807D0000}"/>
    <cellStyle name="제목 4 4 6" xfId="23487" xr:uid="{00000000-0005-0000-0000-0000817D0000}"/>
    <cellStyle name="제목 4 4 7" xfId="23488" xr:uid="{00000000-0005-0000-0000-0000827D0000}"/>
    <cellStyle name="제목 4 4 8" xfId="23489" xr:uid="{00000000-0005-0000-0000-0000837D0000}"/>
    <cellStyle name="제목 4 4 9" xfId="23490" xr:uid="{00000000-0005-0000-0000-0000847D0000}"/>
    <cellStyle name="제목 4 40" xfId="23491" xr:uid="{00000000-0005-0000-0000-0000857D0000}"/>
    <cellStyle name="제목 4 41" xfId="23492" xr:uid="{00000000-0005-0000-0000-0000867D0000}"/>
    <cellStyle name="제목 4 42" xfId="23493" xr:uid="{00000000-0005-0000-0000-0000877D0000}"/>
    <cellStyle name="제목 4 43" xfId="23494" xr:uid="{00000000-0005-0000-0000-0000887D0000}"/>
    <cellStyle name="제목 4 44" xfId="23495" xr:uid="{00000000-0005-0000-0000-0000897D0000}"/>
    <cellStyle name="제목 4 45" xfId="23496" xr:uid="{00000000-0005-0000-0000-00008A7D0000}"/>
    <cellStyle name="제목 4 46" xfId="23497" xr:uid="{00000000-0005-0000-0000-00008B7D0000}"/>
    <cellStyle name="제목 4 47" xfId="23498" xr:uid="{00000000-0005-0000-0000-00008C7D0000}"/>
    <cellStyle name="제목 4 48" xfId="23499" xr:uid="{00000000-0005-0000-0000-00008D7D0000}"/>
    <cellStyle name="제목 4 49" xfId="23500" xr:uid="{00000000-0005-0000-0000-00008E7D0000}"/>
    <cellStyle name="제목 4 5" xfId="7374" xr:uid="{00000000-0005-0000-0000-00008F7D0000}"/>
    <cellStyle name="제목 4 5 10" xfId="23501" xr:uid="{00000000-0005-0000-0000-0000907D0000}"/>
    <cellStyle name="제목 4 5 11" xfId="23502" xr:uid="{00000000-0005-0000-0000-0000917D0000}"/>
    <cellStyle name="제목 4 5 12" xfId="23503" xr:uid="{00000000-0005-0000-0000-0000927D0000}"/>
    <cellStyle name="제목 4 5 13" xfId="23504" xr:uid="{00000000-0005-0000-0000-0000937D0000}"/>
    <cellStyle name="제목 4 5 14" xfId="23505" xr:uid="{00000000-0005-0000-0000-0000947D0000}"/>
    <cellStyle name="제목 4 5 15" xfId="23506" xr:uid="{00000000-0005-0000-0000-0000957D0000}"/>
    <cellStyle name="제목 4 5 16" xfId="23507" xr:uid="{00000000-0005-0000-0000-0000967D0000}"/>
    <cellStyle name="제목 4 5 17" xfId="23508" xr:uid="{00000000-0005-0000-0000-0000977D0000}"/>
    <cellStyle name="제목 4 5 18" xfId="23509" xr:uid="{00000000-0005-0000-0000-0000987D0000}"/>
    <cellStyle name="제목 4 5 19" xfId="23510" xr:uid="{00000000-0005-0000-0000-0000997D0000}"/>
    <cellStyle name="제목 4 5 2" xfId="7375" xr:uid="{00000000-0005-0000-0000-00009A7D0000}"/>
    <cellStyle name="제목 4 5 2 2" xfId="23511" xr:uid="{00000000-0005-0000-0000-00009B7D0000}"/>
    <cellStyle name="제목 4 5 20" xfId="23512" xr:uid="{00000000-0005-0000-0000-00009C7D0000}"/>
    <cellStyle name="제목 4 5 21" xfId="23513" xr:uid="{00000000-0005-0000-0000-00009D7D0000}"/>
    <cellStyle name="제목 4 5 22" xfId="23514" xr:uid="{00000000-0005-0000-0000-00009E7D0000}"/>
    <cellStyle name="제목 4 5 23" xfId="23515" xr:uid="{00000000-0005-0000-0000-00009F7D0000}"/>
    <cellStyle name="제목 4 5 24" xfId="23516" xr:uid="{00000000-0005-0000-0000-0000A07D0000}"/>
    <cellStyle name="제목 4 5 3" xfId="23517" xr:uid="{00000000-0005-0000-0000-0000A17D0000}"/>
    <cellStyle name="제목 4 5 4" xfId="23518" xr:uid="{00000000-0005-0000-0000-0000A27D0000}"/>
    <cellStyle name="제목 4 5 5" xfId="23519" xr:uid="{00000000-0005-0000-0000-0000A37D0000}"/>
    <cellStyle name="제목 4 5 6" xfId="23520" xr:uid="{00000000-0005-0000-0000-0000A47D0000}"/>
    <cellStyle name="제목 4 5 7" xfId="23521" xr:uid="{00000000-0005-0000-0000-0000A57D0000}"/>
    <cellStyle name="제목 4 5 8" xfId="23522" xr:uid="{00000000-0005-0000-0000-0000A67D0000}"/>
    <cellStyle name="제목 4 5 9" xfId="23523" xr:uid="{00000000-0005-0000-0000-0000A77D0000}"/>
    <cellStyle name="제목 4 50" xfId="23524" xr:uid="{00000000-0005-0000-0000-0000A87D0000}"/>
    <cellStyle name="제목 4 51" xfId="23525" xr:uid="{00000000-0005-0000-0000-0000A97D0000}"/>
    <cellStyle name="제목 4 52" xfId="23526" xr:uid="{00000000-0005-0000-0000-0000AA7D0000}"/>
    <cellStyle name="제목 4 53" xfId="23527" xr:uid="{00000000-0005-0000-0000-0000AB7D0000}"/>
    <cellStyle name="제목 4 54" xfId="23528" xr:uid="{00000000-0005-0000-0000-0000AC7D0000}"/>
    <cellStyle name="제목 4 55" xfId="23529" xr:uid="{00000000-0005-0000-0000-0000AD7D0000}"/>
    <cellStyle name="제목 4 56" xfId="23530" xr:uid="{00000000-0005-0000-0000-0000AE7D0000}"/>
    <cellStyle name="제목 4 57" xfId="23531" xr:uid="{00000000-0005-0000-0000-0000AF7D0000}"/>
    <cellStyle name="제목 4 58" xfId="23532" xr:uid="{00000000-0005-0000-0000-0000B07D0000}"/>
    <cellStyle name="제목 4 59" xfId="23533" xr:uid="{00000000-0005-0000-0000-0000B17D0000}"/>
    <cellStyle name="제목 4 6" xfId="8376" xr:uid="{00000000-0005-0000-0000-0000B27D0000}"/>
    <cellStyle name="제목 4 6 10" xfId="23534" xr:uid="{00000000-0005-0000-0000-0000B37D0000}"/>
    <cellStyle name="제목 4 6 11" xfId="23535" xr:uid="{00000000-0005-0000-0000-0000B47D0000}"/>
    <cellStyle name="제목 4 6 12" xfId="23536" xr:uid="{00000000-0005-0000-0000-0000B57D0000}"/>
    <cellStyle name="제목 4 6 13" xfId="23537" xr:uid="{00000000-0005-0000-0000-0000B67D0000}"/>
    <cellStyle name="제목 4 6 14" xfId="23538" xr:uid="{00000000-0005-0000-0000-0000B77D0000}"/>
    <cellStyle name="제목 4 6 15" xfId="23539" xr:uid="{00000000-0005-0000-0000-0000B87D0000}"/>
    <cellStyle name="제목 4 6 16" xfId="23540" xr:uid="{00000000-0005-0000-0000-0000B97D0000}"/>
    <cellStyle name="제목 4 6 17" xfId="23541" xr:uid="{00000000-0005-0000-0000-0000BA7D0000}"/>
    <cellStyle name="제목 4 6 18" xfId="23542" xr:uid="{00000000-0005-0000-0000-0000BB7D0000}"/>
    <cellStyle name="제목 4 6 19" xfId="23543" xr:uid="{00000000-0005-0000-0000-0000BC7D0000}"/>
    <cellStyle name="제목 4 6 2" xfId="23544" xr:uid="{00000000-0005-0000-0000-0000BD7D0000}"/>
    <cellStyle name="제목 4 6 20" xfId="23545" xr:uid="{00000000-0005-0000-0000-0000BE7D0000}"/>
    <cellStyle name="제목 4 6 21" xfId="23546" xr:uid="{00000000-0005-0000-0000-0000BF7D0000}"/>
    <cellStyle name="제목 4 6 22" xfId="23547" xr:uid="{00000000-0005-0000-0000-0000C07D0000}"/>
    <cellStyle name="제목 4 6 23" xfId="23548" xr:uid="{00000000-0005-0000-0000-0000C17D0000}"/>
    <cellStyle name="제목 4 6 24" xfId="23549" xr:uid="{00000000-0005-0000-0000-0000C27D0000}"/>
    <cellStyle name="제목 4 6 3" xfId="23550" xr:uid="{00000000-0005-0000-0000-0000C37D0000}"/>
    <cellStyle name="제목 4 6 4" xfId="23551" xr:uid="{00000000-0005-0000-0000-0000C47D0000}"/>
    <cellStyle name="제목 4 6 5" xfId="23552" xr:uid="{00000000-0005-0000-0000-0000C57D0000}"/>
    <cellStyle name="제목 4 6 6" xfId="23553" xr:uid="{00000000-0005-0000-0000-0000C67D0000}"/>
    <cellStyle name="제목 4 6 7" xfId="23554" xr:uid="{00000000-0005-0000-0000-0000C77D0000}"/>
    <cellStyle name="제목 4 6 8" xfId="23555" xr:uid="{00000000-0005-0000-0000-0000C87D0000}"/>
    <cellStyle name="제목 4 6 9" xfId="23556" xr:uid="{00000000-0005-0000-0000-0000C97D0000}"/>
    <cellStyle name="제목 4 60" xfId="23557" xr:uid="{00000000-0005-0000-0000-0000CA7D0000}"/>
    <cellStyle name="제목 4 61" xfId="23558" xr:uid="{00000000-0005-0000-0000-0000CB7D0000}"/>
    <cellStyle name="제목 4 62" xfId="23559" xr:uid="{00000000-0005-0000-0000-0000CC7D0000}"/>
    <cellStyle name="제목 4 7" xfId="8377" xr:uid="{00000000-0005-0000-0000-0000CD7D0000}"/>
    <cellStyle name="제목 4 7 10" xfId="23560" xr:uid="{00000000-0005-0000-0000-0000CE7D0000}"/>
    <cellStyle name="제목 4 7 11" xfId="23561" xr:uid="{00000000-0005-0000-0000-0000CF7D0000}"/>
    <cellStyle name="제목 4 7 12" xfId="23562" xr:uid="{00000000-0005-0000-0000-0000D07D0000}"/>
    <cellStyle name="제목 4 7 13" xfId="23563" xr:uid="{00000000-0005-0000-0000-0000D17D0000}"/>
    <cellStyle name="제목 4 7 14" xfId="23564" xr:uid="{00000000-0005-0000-0000-0000D27D0000}"/>
    <cellStyle name="제목 4 7 15" xfId="23565" xr:uid="{00000000-0005-0000-0000-0000D37D0000}"/>
    <cellStyle name="제목 4 7 16" xfId="23566" xr:uid="{00000000-0005-0000-0000-0000D47D0000}"/>
    <cellStyle name="제목 4 7 17" xfId="23567" xr:uid="{00000000-0005-0000-0000-0000D57D0000}"/>
    <cellStyle name="제목 4 7 18" xfId="23568" xr:uid="{00000000-0005-0000-0000-0000D67D0000}"/>
    <cellStyle name="제목 4 7 19" xfId="23569" xr:uid="{00000000-0005-0000-0000-0000D77D0000}"/>
    <cellStyle name="제목 4 7 2" xfId="23570" xr:uid="{00000000-0005-0000-0000-0000D87D0000}"/>
    <cellStyle name="제목 4 7 20" xfId="23571" xr:uid="{00000000-0005-0000-0000-0000D97D0000}"/>
    <cellStyle name="제목 4 7 21" xfId="23572" xr:uid="{00000000-0005-0000-0000-0000DA7D0000}"/>
    <cellStyle name="제목 4 7 22" xfId="23573" xr:uid="{00000000-0005-0000-0000-0000DB7D0000}"/>
    <cellStyle name="제목 4 7 23" xfId="23574" xr:uid="{00000000-0005-0000-0000-0000DC7D0000}"/>
    <cellStyle name="제목 4 7 24" xfId="23575" xr:uid="{00000000-0005-0000-0000-0000DD7D0000}"/>
    <cellStyle name="제목 4 7 3" xfId="23576" xr:uid="{00000000-0005-0000-0000-0000DE7D0000}"/>
    <cellStyle name="제목 4 7 4" xfId="23577" xr:uid="{00000000-0005-0000-0000-0000DF7D0000}"/>
    <cellStyle name="제목 4 7 5" xfId="23578" xr:uid="{00000000-0005-0000-0000-0000E07D0000}"/>
    <cellStyle name="제목 4 7 6" xfId="23579" xr:uid="{00000000-0005-0000-0000-0000E17D0000}"/>
    <cellStyle name="제목 4 7 7" xfId="23580" xr:uid="{00000000-0005-0000-0000-0000E27D0000}"/>
    <cellStyle name="제목 4 7 8" xfId="23581" xr:uid="{00000000-0005-0000-0000-0000E37D0000}"/>
    <cellStyle name="제목 4 7 9" xfId="23582" xr:uid="{00000000-0005-0000-0000-0000E47D0000}"/>
    <cellStyle name="제목 4 8" xfId="8378" xr:uid="{00000000-0005-0000-0000-0000E57D0000}"/>
    <cellStyle name="제목 4 8 10" xfId="23583" xr:uid="{00000000-0005-0000-0000-0000E67D0000}"/>
    <cellStyle name="제목 4 8 11" xfId="23584" xr:uid="{00000000-0005-0000-0000-0000E77D0000}"/>
    <cellStyle name="제목 4 8 12" xfId="23585" xr:uid="{00000000-0005-0000-0000-0000E87D0000}"/>
    <cellStyle name="제목 4 8 13" xfId="23586" xr:uid="{00000000-0005-0000-0000-0000E97D0000}"/>
    <cellStyle name="제목 4 8 14" xfId="23587" xr:uid="{00000000-0005-0000-0000-0000EA7D0000}"/>
    <cellStyle name="제목 4 8 15" xfId="23588" xr:uid="{00000000-0005-0000-0000-0000EB7D0000}"/>
    <cellStyle name="제목 4 8 16" xfId="23589" xr:uid="{00000000-0005-0000-0000-0000EC7D0000}"/>
    <cellStyle name="제목 4 8 17" xfId="23590" xr:uid="{00000000-0005-0000-0000-0000ED7D0000}"/>
    <cellStyle name="제목 4 8 18" xfId="23591" xr:uid="{00000000-0005-0000-0000-0000EE7D0000}"/>
    <cellStyle name="제목 4 8 19" xfId="23592" xr:uid="{00000000-0005-0000-0000-0000EF7D0000}"/>
    <cellStyle name="제목 4 8 2" xfId="23593" xr:uid="{00000000-0005-0000-0000-0000F07D0000}"/>
    <cellStyle name="제목 4 8 20" xfId="23594" xr:uid="{00000000-0005-0000-0000-0000F17D0000}"/>
    <cellStyle name="제목 4 8 21" xfId="23595" xr:uid="{00000000-0005-0000-0000-0000F27D0000}"/>
    <cellStyle name="제목 4 8 22" xfId="23596" xr:uid="{00000000-0005-0000-0000-0000F37D0000}"/>
    <cellStyle name="제목 4 8 23" xfId="23597" xr:uid="{00000000-0005-0000-0000-0000F47D0000}"/>
    <cellStyle name="제목 4 8 24" xfId="23598" xr:uid="{00000000-0005-0000-0000-0000F57D0000}"/>
    <cellStyle name="제목 4 8 3" xfId="23599" xr:uid="{00000000-0005-0000-0000-0000F67D0000}"/>
    <cellStyle name="제목 4 8 4" xfId="23600" xr:uid="{00000000-0005-0000-0000-0000F77D0000}"/>
    <cellStyle name="제목 4 8 5" xfId="23601" xr:uid="{00000000-0005-0000-0000-0000F87D0000}"/>
    <cellStyle name="제목 4 8 6" xfId="23602" xr:uid="{00000000-0005-0000-0000-0000F97D0000}"/>
    <cellStyle name="제목 4 8 7" xfId="23603" xr:uid="{00000000-0005-0000-0000-0000FA7D0000}"/>
    <cellStyle name="제목 4 8 8" xfId="23604" xr:uid="{00000000-0005-0000-0000-0000FB7D0000}"/>
    <cellStyle name="제목 4 8 9" xfId="23605" xr:uid="{00000000-0005-0000-0000-0000FC7D0000}"/>
    <cellStyle name="제목 4 9" xfId="8379" xr:uid="{00000000-0005-0000-0000-0000FD7D0000}"/>
    <cellStyle name="제목 4 9 10" xfId="23606" xr:uid="{00000000-0005-0000-0000-0000FE7D0000}"/>
    <cellStyle name="제목 4 9 11" xfId="23607" xr:uid="{00000000-0005-0000-0000-0000FF7D0000}"/>
    <cellStyle name="제목 4 9 12" xfId="23608" xr:uid="{00000000-0005-0000-0000-0000007E0000}"/>
    <cellStyle name="제목 4 9 13" xfId="23609" xr:uid="{00000000-0005-0000-0000-0000017E0000}"/>
    <cellStyle name="제목 4 9 14" xfId="23610" xr:uid="{00000000-0005-0000-0000-0000027E0000}"/>
    <cellStyle name="제목 4 9 15" xfId="23611" xr:uid="{00000000-0005-0000-0000-0000037E0000}"/>
    <cellStyle name="제목 4 9 16" xfId="23612" xr:uid="{00000000-0005-0000-0000-0000047E0000}"/>
    <cellStyle name="제목 4 9 17" xfId="23613" xr:uid="{00000000-0005-0000-0000-0000057E0000}"/>
    <cellStyle name="제목 4 9 18" xfId="23614" xr:uid="{00000000-0005-0000-0000-0000067E0000}"/>
    <cellStyle name="제목 4 9 19" xfId="23615" xr:uid="{00000000-0005-0000-0000-0000077E0000}"/>
    <cellStyle name="제목 4 9 2" xfId="23616" xr:uid="{00000000-0005-0000-0000-0000087E0000}"/>
    <cellStyle name="제목 4 9 20" xfId="23617" xr:uid="{00000000-0005-0000-0000-0000097E0000}"/>
    <cellStyle name="제목 4 9 21" xfId="23618" xr:uid="{00000000-0005-0000-0000-00000A7E0000}"/>
    <cellStyle name="제목 4 9 22" xfId="23619" xr:uid="{00000000-0005-0000-0000-00000B7E0000}"/>
    <cellStyle name="제목 4 9 23" xfId="23620" xr:uid="{00000000-0005-0000-0000-00000C7E0000}"/>
    <cellStyle name="제목 4 9 24" xfId="23621" xr:uid="{00000000-0005-0000-0000-00000D7E0000}"/>
    <cellStyle name="제목 4 9 3" xfId="23622" xr:uid="{00000000-0005-0000-0000-00000E7E0000}"/>
    <cellStyle name="제목 4 9 4" xfId="23623" xr:uid="{00000000-0005-0000-0000-00000F7E0000}"/>
    <cellStyle name="제목 4 9 5" xfId="23624" xr:uid="{00000000-0005-0000-0000-0000107E0000}"/>
    <cellStyle name="제목 4 9 6" xfId="23625" xr:uid="{00000000-0005-0000-0000-0000117E0000}"/>
    <cellStyle name="제목 4 9 7" xfId="23626" xr:uid="{00000000-0005-0000-0000-0000127E0000}"/>
    <cellStyle name="제목 4 9 8" xfId="23627" xr:uid="{00000000-0005-0000-0000-0000137E0000}"/>
    <cellStyle name="제목 4 9 9" xfId="23628" xr:uid="{00000000-0005-0000-0000-0000147E0000}"/>
    <cellStyle name="제목 40" xfId="23629" xr:uid="{00000000-0005-0000-0000-0000157E0000}"/>
    <cellStyle name="제목 41" xfId="23630" xr:uid="{00000000-0005-0000-0000-0000167E0000}"/>
    <cellStyle name="제목 42" xfId="23631" xr:uid="{00000000-0005-0000-0000-0000177E0000}"/>
    <cellStyle name="제목 43" xfId="23632" xr:uid="{00000000-0005-0000-0000-0000187E0000}"/>
    <cellStyle name="제목 44" xfId="23633" xr:uid="{00000000-0005-0000-0000-0000197E0000}"/>
    <cellStyle name="제목 45" xfId="23634" xr:uid="{00000000-0005-0000-0000-00001A7E0000}"/>
    <cellStyle name="제목 46" xfId="23635" xr:uid="{00000000-0005-0000-0000-00001B7E0000}"/>
    <cellStyle name="제목 47" xfId="23636" xr:uid="{00000000-0005-0000-0000-00001C7E0000}"/>
    <cellStyle name="제목 48" xfId="23637" xr:uid="{00000000-0005-0000-0000-00001D7E0000}"/>
    <cellStyle name="제목 49" xfId="23638" xr:uid="{00000000-0005-0000-0000-00001E7E0000}"/>
    <cellStyle name="제목 5" xfId="7376" xr:uid="{00000000-0005-0000-0000-00001F7E0000}"/>
    <cellStyle name="제목 5 10" xfId="23639" xr:uid="{00000000-0005-0000-0000-0000207E0000}"/>
    <cellStyle name="제목 5 11" xfId="23640" xr:uid="{00000000-0005-0000-0000-0000217E0000}"/>
    <cellStyle name="제목 5 12" xfId="23641" xr:uid="{00000000-0005-0000-0000-0000227E0000}"/>
    <cellStyle name="제목 5 13" xfId="23642" xr:uid="{00000000-0005-0000-0000-0000237E0000}"/>
    <cellStyle name="제목 5 14" xfId="23643" xr:uid="{00000000-0005-0000-0000-0000247E0000}"/>
    <cellStyle name="제목 5 15" xfId="23644" xr:uid="{00000000-0005-0000-0000-0000257E0000}"/>
    <cellStyle name="제목 5 16" xfId="23645" xr:uid="{00000000-0005-0000-0000-0000267E0000}"/>
    <cellStyle name="제목 5 17" xfId="23646" xr:uid="{00000000-0005-0000-0000-0000277E0000}"/>
    <cellStyle name="제목 5 18" xfId="23647" xr:uid="{00000000-0005-0000-0000-0000287E0000}"/>
    <cellStyle name="제목 5 19" xfId="23648" xr:uid="{00000000-0005-0000-0000-0000297E0000}"/>
    <cellStyle name="제목 5 2" xfId="7377" xr:uid="{00000000-0005-0000-0000-00002A7E0000}"/>
    <cellStyle name="제목 5 20" xfId="23649" xr:uid="{00000000-0005-0000-0000-00002B7E0000}"/>
    <cellStyle name="제목 5 21" xfId="23650" xr:uid="{00000000-0005-0000-0000-00002C7E0000}"/>
    <cellStyle name="제목 5 22" xfId="23651" xr:uid="{00000000-0005-0000-0000-00002D7E0000}"/>
    <cellStyle name="제목 5 23" xfId="23652" xr:uid="{00000000-0005-0000-0000-00002E7E0000}"/>
    <cellStyle name="제목 5 24" xfId="23653" xr:uid="{00000000-0005-0000-0000-00002F7E0000}"/>
    <cellStyle name="제목 5 25" xfId="23654" xr:uid="{00000000-0005-0000-0000-0000307E0000}"/>
    <cellStyle name="제목 5 26" xfId="23655" xr:uid="{00000000-0005-0000-0000-0000317E0000}"/>
    <cellStyle name="제목 5 27" xfId="23656" xr:uid="{00000000-0005-0000-0000-0000327E0000}"/>
    <cellStyle name="제목 5 28" xfId="23657" xr:uid="{00000000-0005-0000-0000-0000337E0000}"/>
    <cellStyle name="제목 5 29" xfId="23658" xr:uid="{00000000-0005-0000-0000-0000347E0000}"/>
    <cellStyle name="제목 5 3" xfId="23659" xr:uid="{00000000-0005-0000-0000-0000357E0000}"/>
    <cellStyle name="제목 5 30" xfId="23660" xr:uid="{00000000-0005-0000-0000-0000367E0000}"/>
    <cellStyle name="제목 5 31" xfId="23661" xr:uid="{00000000-0005-0000-0000-0000377E0000}"/>
    <cellStyle name="제목 5 32" xfId="23662" xr:uid="{00000000-0005-0000-0000-0000387E0000}"/>
    <cellStyle name="제목 5 33" xfId="23663" xr:uid="{00000000-0005-0000-0000-0000397E0000}"/>
    <cellStyle name="제목 5 34" xfId="23664" xr:uid="{00000000-0005-0000-0000-00003A7E0000}"/>
    <cellStyle name="제목 5 35" xfId="23665" xr:uid="{00000000-0005-0000-0000-00003B7E0000}"/>
    <cellStyle name="제목 5 36" xfId="23666" xr:uid="{00000000-0005-0000-0000-00003C7E0000}"/>
    <cellStyle name="제목 5 37" xfId="23667" xr:uid="{00000000-0005-0000-0000-00003D7E0000}"/>
    <cellStyle name="제목 5 38" xfId="23668" xr:uid="{00000000-0005-0000-0000-00003E7E0000}"/>
    <cellStyle name="제목 5 39" xfId="23669" xr:uid="{00000000-0005-0000-0000-00003F7E0000}"/>
    <cellStyle name="제목 5 4" xfId="23670" xr:uid="{00000000-0005-0000-0000-0000407E0000}"/>
    <cellStyle name="제목 5 40" xfId="23671" xr:uid="{00000000-0005-0000-0000-0000417E0000}"/>
    <cellStyle name="제목 5 41" xfId="23672" xr:uid="{00000000-0005-0000-0000-0000427E0000}"/>
    <cellStyle name="제목 5 42" xfId="23673" xr:uid="{00000000-0005-0000-0000-0000437E0000}"/>
    <cellStyle name="제목 5 43" xfId="23674" xr:uid="{00000000-0005-0000-0000-0000447E0000}"/>
    <cellStyle name="제목 5 44" xfId="23675" xr:uid="{00000000-0005-0000-0000-0000457E0000}"/>
    <cellStyle name="제목 5 45" xfId="23676" xr:uid="{00000000-0005-0000-0000-0000467E0000}"/>
    <cellStyle name="제목 5 46" xfId="23677" xr:uid="{00000000-0005-0000-0000-0000477E0000}"/>
    <cellStyle name="제목 5 47" xfId="23678" xr:uid="{00000000-0005-0000-0000-0000487E0000}"/>
    <cellStyle name="제목 5 48" xfId="23679" xr:uid="{00000000-0005-0000-0000-0000497E0000}"/>
    <cellStyle name="제목 5 49" xfId="23680" xr:uid="{00000000-0005-0000-0000-00004A7E0000}"/>
    <cellStyle name="제목 5 5" xfId="23681" xr:uid="{00000000-0005-0000-0000-00004B7E0000}"/>
    <cellStyle name="제목 5 50" xfId="23682" xr:uid="{00000000-0005-0000-0000-00004C7E0000}"/>
    <cellStyle name="제목 5 51" xfId="23683" xr:uid="{00000000-0005-0000-0000-00004D7E0000}"/>
    <cellStyle name="제목 5 6" xfId="23684" xr:uid="{00000000-0005-0000-0000-00004E7E0000}"/>
    <cellStyle name="제목 5 7" xfId="23685" xr:uid="{00000000-0005-0000-0000-00004F7E0000}"/>
    <cellStyle name="제목 5 8" xfId="23686" xr:uid="{00000000-0005-0000-0000-0000507E0000}"/>
    <cellStyle name="제목 5 9" xfId="23687" xr:uid="{00000000-0005-0000-0000-0000517E0000}"/>
    <cellStyle name="제목 50" xfId="23688" xr:uid="{00000000-0005-0000-0000-0000527E0000}"/>
    <cellStyle name="제목 51" xfId="23689" xr:uid="{00000000-0005-0000-0000-0000537E0000}"/>
    <cellStyle name="제목 52" xfId="23690" xr:uid="{00000000-0005-0000-0000-0000547E0000}"/>
    <cellStyle name="제목 53" xfId="23691" xr:uid="{00000000-0005-0000-0000-0000557E0000}"/>
    <cellStyle name="제목 54" xfId="23692" xr:uid="{00000000-0005-0000-0000-0000567E0000}"/>
    <cellStyle name="제목 55" xfId="23693" xr:uid="{00000000-0005-0000-0000-0000577E0000}"/>
    <cellStyle name="제목 56" xfId="23694" xr:uid="{00000000-0005-0000-0000-0000587E0000}"/>
    <cellStyle name="제목 57" xfId="23695" xr:uid="{00000000-0005-0000-0000-0000597E0000}"/>
    <cellStyle name="제목 58" xfId="23696" xr:uid="{00000000-0005-0000-0000-00005A7E0000}"/>
    <cellStyle name="제목 59" xfId="23697" xr:uid="{00000000-0005-0000-0000-00005B7E0000}"/>
    <cellStyle name="제목 6" xfId="7378" xr:uid="{00000000-0005-0000-0000-00005C7E0000}"/>
    <cellStyle name="제목 6 10" xfId="23698" xr:uid="{00000000-0005-0000-0000-00005D7E0000}"/>
    <cellStyle name="제목 6 11" xfId="23699" xr:uid="{00000000-0005-0000-0000-00005E7E0000}"/>
    <cellStyle name="제목 6 12" xfId="23700" xr:uid="{00000000-0005-0000-0000-00005F7E0000}"/>
    <cellStyle name="제목 6 13" xfId="23701" xr:uid="{00000000-0005-0000-0000-0000607E0000}"/>
    <cellStyle name="제목 6 14" xfId="23702" xr:uid="{00000000-0005-0000-0000-0000617E0000}"/>
    <cellStyle name="제목 6 15" xfId="23703" xr:uid="{00000000-0005-0000-0000-0000627E0000}"/>
    <cellStyle name="제목 6 16" xfId="23704" xr:uid="{00000000-0005-0000-0000-0000637E0000}"/>
    <cellStyle name="제목 6 17" xfId="23705" xr:uid="{00000000-0005-0000-0000-0000647E0000}"/>
    <cellStyle name="제목 6 18" xfId="23706" xr:uid="{00000000-0005-0000-0000-0000657E0000}"/>
    <cellStyle name="제목 6 19" xfId="23707" xr:uid="{00000000-0005-0000-0000-0000667E0000}"/>
    <cellStyle name="제목 6 2" xfId="7379" xr:uid="{00000000-0005-0000-0000-0000677E0000}"/>
    <cellStyle name="제목 6 2 2" xfId="23708" xr:uid="{00000000-0005-0000-0000-0000687E0000}"/>
    <cellStyle name="제목 6 20" xfId="23709" xr:uid="{00000000-0005-0000-0000-0000697E0000}"/>
    <cellStyle name="제목 6 21" xfId="23710" xr:uid="{00000000-0005-0000-0000-00006A7E0000}"/>
    <cellStyle name="제목 6 22" xfId="23711" xr:uid="{00000000-0005-0000-0000-00006B7E0000}"/>
    <cellStyle name="제목 6 23" xfId="23712" xr:uid="{00000000-0005-0000-0000-00006C7E0000}"/>
    <cellStyle name="제목 6 24" xfId="23713" xr:uid="{00000000-0005-0000-0000-00006D7E0000}"/>
    <cellStyle name="제목 6 25" xfId="23714" xr:uid="{00000000-0005-0000-0000-00006E7E0000}"/>
    <cellStyle name="제목 6 26" xfId="23715" xr:uid="{00000000-0005-0000-0000-00006F7E0000}"/>
    <cellStyle name="제목 6 27" xfId="23716" xr:uid="{00000000-0005-0000-0000-0000707E0000}"/>
    <cellStyle name="제목 6 28" xfId="23717" xr:uid="{00000000-0005-0000-0000-0000717E0000}"/>
    <cellStyle name="제목 6 29" xfId="23718" xr:uid="{00000000-0005-0000-0000-0000727E0000}"/>
    <cellStyle name="제목 6 3" xfId="23719" xr:uid="{00000000-0005-0000-0000-0000737E0000}"/>
    <cellStyle name="제목 6 30" xfId="23720" xr:uid="{00000000-0005-0000-0000-0000747E0000}"/>
    <cellStyle name="제목 6 31" xfId="23721" xr:uid="{00000000-0005-0000-0000-0000757E0000}"/>
    <cellStyle name="제목 6 32" xfId="23722" xr:uid="{00000000-0005-0000-0000-0000767E0000}"/>
    <cellStyle name="제목 6 33" xfId="23723" xr:uid="{00000000-0005-0000-0000-0000777E0000}"/>
    <cellStyle name="제목 6 34" xfId="23724" xr:uid="{00000000-0005-0000-0000-0000787E0000}"/>
    <cellStyle name="제목 6 35" xfId="23725" xr:uid="{00000000-0005-0000-0000-0000797E0000}"/>
    <cellStyle name="제목 6 4" xfId="23726" xr:uid="{00000000-0005-0000-0000-00007A7E0000}"/>
    <cellStyle name="제목 6 5" xfId="23727" xr:uid="{00000000-0005-0000-0000-00007B7E0000}"/>
    <cellStyle name="제목 6 6" xfId="23728" xr:uid="{00000000-0005-0000-0000-00007C7E0000}"/>
    <cellStyle name="제목 6 7" xfId="23729" xr:uid="{00000000-0005-0000-0000-00007D7E0000}"/>
    <cellStyle name="제목 6 8" xfId="23730" xr:uid="{00000000-0005-0000-0000-00007E7E0000}"/>
    <cellStyle name="제목 6 9" xfId="23731" xr:uid="{00000000-0005-0000-0000-00007F7E0000}"/>
    <cellStyle name="제목 60" xfId="23732" xr:uid="{00000000-0005-0000-0000-0000807E0000}"/>
    <cellStyle name="제목 61" xfId="23733" xr:uid="{00000000-0005-0000-0000-0000817E0000}"/>
    <cellStyle name="제목 62" xfId="23734" xr:uid="{00000000-0005-0000-0000-0000827E0000}"/>
    <cellStyle name="제목 63" xfId="23735" xr:uid="{00000000-0005-0000-0000-0000837E0000}"/>
    <cellStyle name="제목 64" xfId="23736" xr:uid="{00000000-0005-0000-0000-0000847E0000}"/>
    <cellStyle name="제목 65" xfId="23737" xr:uid="{00000000-0005-0000-0000-0000857E0000}"/>
    <cellStyle name="제목 7" xfId="7380" xr:uid="{00000000-0005-0000-0000-0000867E0000}"/>
    <cellStyle name="제목 7 10" xfId="23738" xr:uid="{00000000-0005-0000-0000-0000877E0000}"/>
    <cellStyle name="제목 7 11" xfId="23739" xr:uid="{00000000-0005-0000-0000-0000887E0000}"/>
    <cellStyle name="제목 7 12" xfId="23740" xr:uid="{00000000-0005-0000-0000-0000897E0000}"/>
    <cellStyle name="제목 7 13" xfId="23741" xr:uid="{00000000-0005-0000-0000-00008A7E0000}"/>
    <cellStyle name="제목 7 14" xfId="23742" xr:uid="{00000000-0005-0000-0000-00008B7E0000}"/>
    <cellStyle name="제목 7 15" xfId="23743" xr:uid="{00000000-0005-0000-0000-00008C7E0000}"/>
    <cellStyle name="제목 7 16" xfId="23744" xr:uid="{00000000-0005-0000-0000-00008D7E0000}"/>
    <cellStyle name="제목 7 17" xfId="23745" xr:uid="{00000000-0005-0000-0000-00008E7E0000}"/>
    <cellStyle name="제목 7 18" xfId="23746" xr:uid="{00000000-0005-0000-0000-00008F7E0000}"/>
    <cellStyle name="제목 7 19" xfId="23747" xr:uid="{00000000-0005-0000-0000-0000907E0000}"/>
    <cellStyle name="제목 7 2" xfId="7381" xr:uid="{00000000-0005-0000-0000-0000917E0000}"/>
    <cellStyle name="제목 7 2 2" xfId="23748" xr:uid="{00000000-0005-0000-0000-0000927E0000}"/>
    <cellStyle name="제목 7 20" xfId="23749" xr:uid="{00000000-0005-0000-0000-0000937E0000}"/>
    <cellStyle name="제목 7 21" xfId="23750" xr:uid="{00000000-0005-0000-0000-0000947E0000}"/>
    <cellStyle name="제목 7 22" xfId="23751" xr:uid="{00000000-0005-0000-0000-0000957E0000}"/>
    <cellStyle name="제목 7 23" xfId="23752" xr:uid="{00000000-0005-0000-0000-0000967E0000}"/>
    <cellStyle name="제목 7 24" xfId="23753" xr:uid="{00000000-0005-0000-0000-0000977E0000}"/>
    <cellStyle name="제목 7 25" xfId="23754" xr:uid="{00000000-0005-0000-0000-0000987E0000}"/>
    <cellStyle name="제목 7 26" xfId="23755" xr:uid="{00000000-0005-0000-0000-0000997E0000}"/>
    <cellStyle name="제목 7 27" xfId="23756" xr:uid="{00000000-0005-0000-0000-00009A7E0000}"/>
    <cellStyle name="제목 7 28" xfId="23757" xr:uid="{00000000-0005-0000-0000-00009B7E0000}"/>
    <cellStyle name="제목 7 29" xfId="23758" xr:uid="{00000000-0005-0000-0000-00009C7E0000}"/>
    <cellStyle name="제목 7 3" xfId="23759" xr:uid="{00000000-0005-0000-0000-00009D7E0000}"/>
    <cellStyle name="제목 7 30" xfId="23760" xr:uid="{00000000-0005-0000-0000-00009E7E0000}"/>
    <cellStyle name="제목 7 31" xfId="23761" xr:uid="{00000000-0005-0000-0000-00009F7E0000}"/>
    <cellStyle name="제목 7 32" xfId="23762" xr:uid="{00000000-0005-0000-0000-0000A07E0000}"/>
    <cellStyle name="제목 7 33" xfId="23763" xr:uid="{00000000-0005-0000-0000-0000A17E0000}"/>
    <cellStyle name="제목 7 34" xfId="23764" xr:uid="{00000000-0005-0000-0000-0000A27E0000}"/>
    <cellStyle name="제목 7 4" xfId="23765" xr:uid="{00000000-0005-0000-0000-0000A37E0000}"/>
    <cellStyle name="제목 7 5" xfId="23766" xr:uid="{00000000-0005-0000-0000-0000A47E0000}"/>
    <cellStyle name="제목 7 6" xfId="23767" xr:uid="{00000000-0005-0000-0000-0000A57E0000}"/>
    <cellStyle name="제목 7 7" xfId="23768" xr:uid="{00000000-0005-0000-0000-0000A67E0000}"/>
    <cellStyle name="제목 7 8" xfId="23769" xr:uid="{00000000-0005-0000-0000-0000A77E0000}"/>
    <cellStyle name="제목 7 9" xfId="23770" xr:uid="{00000000-0005-0000-0000-0000A87E0000}"/>
    <cellStyle name="제목 8" xfId="7382" xr:uid="{00000000-0005-0000-0000-0000A97E0000}"/>
    <cellStyle name="제목 8 10" xfId="23771" xr:uid="{00000000-0005-0000-0000-0000AA7E0000}"/>
    <cellStyle name="제목 8 11" xfId="23772" xr:uid="{00000000-0005-0000-0000-0000AB7E0000}"/>
    <cellStyle name="제목 8 12" xfId="23773" xr:uid="{00000000-0005-0000-0000-0000AC7E0000}"/>
    <cellStyle name="제목 8 13" xfId="23774" xr:uid="{00000000-0005-0000-0000-0000AD7E0000}"/>
    <cellStyle name="제목 8 14" xfId="23775" xr:uid="{00000000-0005-0000-0000-0000AE7E0000}"/>
    <cellStyle name="제목 8 15" xfId="23776" xr:uid="{00000000-0005-0000-0000-0000AF7E0000}"/>
    <cellStyle name="제목 8 16" xfId="23777" xr:uid="{00000000-0005-0000-0000-0000B07E0000}"/>
    <cellStyle name="제목 8 17" xfId="23778" xr:uid="{00000000-0005-0000-0000-0000B17E0000}"/>
    <cellStyle name="제목 8 18" xfId="23779" xr:uid="{00000000-0005-0000-0000-0000B27E0000}"/>
    <cellStyle name="제목 8 19" xfId="23780" xr:uid="{00000000-0005-0000-0000-0000B37E0000}"/>
    <cellStyle name="제목 8 2" xfId="7383" xr:uid="{00000000-0005-0000-0000-0000B47E0000}"/>
    <cellStyle name="제목 8 2 2" xfId="23781" xr:uid="{00000000-0005-0000-0000-0000B57E0000}"/>
    <cellStyle name="제목 8 20" xfId="23782" xr:uid="{00000000-0005-0000-0000-0000B67E0000}"/>
    <cellStyle name="제목 8 21" xfId="23783" xr:uid="{00000000-0005-0000-0000-0000B77E0000}"/>
    <cellStyle name="제목 8 22" xfId="23784" xr:uid="{00000000-0005-0000-0000-0000B87E0000}"/>
    <cellStyle name="제목 8 23" xfId="23785" xr:uid="{00000000-0005-0000-0000-0000B97E0000}"/>
    <cellStyle name="제목 8 24" xfId="23786" xr:uid="{00000000-0005-0000-0000-0000BA7E0000}"/>
    <cellStyle name="제목 8 3" xfId="23787" xr:uid="{00000000-0005-0000-0000-0000BB7E0000}"/>
    <cellStyle name="제목 8 4" xfId="23788" xr:uid="{00000000-0005-0000-0000-0000BC7E0000}"/>
    <cellStyle name="제목 8 5" xfId="23789" xr:uid="{00000000-0005-0000-0000-0000BD7E0000}"/>
    <cellStyle name="제목 8 6" xfId="23790" xr:uid="{00000000-0005-0000-0000-0000BE7E0000}"/>
    <cellStyle name="제목 8 7" xfId="23791" xr:uid="{00000000-0005-0000-0000-0000BF7E0000}"/>
    <cellStyle name="제목 8 8" xfId="23792" xr:uid="{00000000-0005-0000-0000-0000C07E0000}"/>
    <cellStyle name="제목 8 9" xfId="23793" xr:uid="{00000000-0005-0000-0000-0000C17E0000}"/>
    <cellStyle name="제목 9" xfId="8380" xr:uid="{00000000-0005-0000-0000-0000C27E0000}"/>
    <cellStyle name="제목 9 10" xfId="23794" xr:uid="{00000000-0005-0000-0000-0000C37E0000}"/>
    <cellStyle name="제목 9 11" xfId="23795" xr:uid="{00000000-0005-0000-0000-0000C47E0000}"/>
    <cellStyle name="제목 9 12" xfId="23796" xr:uid="{00000000-0005-0000-0000-0000C57E0000}"/>
    <cellStyle name="제목 9 13" xfId="23797" xr:uid="{00000000-0005-0000-0000-0000C67E0000}"/>
    <cellStyle name="제목 9 14" xfId="23798" xr:uid="{00000000-0005-0000-0000-0000C77E0000}"/>
    <cellStyle name="제목 9 15" xfId="23799" xr:uid="{00000000-0005-0000-0000-0000C87E0000}"/>
    <cellStyle name="제목 9 16" xfId="23800" xr:uid="{00000000-0005-0000-0000-0000C97E0000}"/>
    <cellStyle name="제목 9 17" xfId="23801" xr:uid="{00000000-0005-0000-0000-0000CA7E0000}"/>
    <cellStyle name="제목 9 18" xfId="23802" xr:uid="{00000000-0005-0000-0000-0000CB7E0000}"/>
    <cellStyle name="제목 9 19" xfId="23803" xr:uid="{00000000-0005-0000-0000-0000CC7E0000}"/>
    <cellStyle name="제목 9 2" xfId="23804" xr:uid="{00000000-0005-0000-0000-0000CD7E0000}"/>
    <cellStyle name="제목 9 20" xfId="23805" xr:uid="{00000000-0005-0000-0000-0000CE7E0000}"/>
    <cellStyle name="제목 9 21" xfId="23806" xr:uid="{00000000-0005-0000-0000-0000CF7E0000}"/>
    <cellStyle name="제목 9 22" xfId="23807" xr:uid="{00000000-0005-0000-0000-0000D07E0000}"/>
    <cellStyle name="제목 9 23" xfId="23808" xr:uid="{00000000-0005-0000-0000-0000D17E0000}"/>
    <cellStyle name="제목 9 24" xfId="23809" xr:uid="{00000000-0005-0000-0000-0000D27E0000}"/>
    <cellStyle name="제목 9 3" xfId="23810" xr:uid="{00000000-0005-0000-0000-0000D37E0000}"/>
    <cellStyle name="제목 9 4" xfId="23811" xr:uid="{00000000-0005-0000-0000-0000D47E0000}"/>
    <cellStyle name="제목 9 5" xfId="23812" xr:uid="{00000000-0005-0000-0000-0000D57E0000}"/>
    <cellStyle name="제목 9 6" xfId="23813" xr:uid="{00000000-0005-0000-0000-0000D67E0000}"/>
    <cellStyle name="제목 9 7" xfId="23814" xr:uid="{00000000-0005-0000-0000-0000D77E0000}"/>
    <cellStyle name="제목 9 8" xfId="23815" xr:uid="{00000000-0005-0000-0000-0000D87E0000}"/>
    <cellStyle name="제목 9 9" xfId="23816" xr:uid="{00000000-0005-0000-0000-0000D97E0000}"/>
    <cellStyle name="제목[1 줄]" xfId="8381" xr:uid="{00000000-0005-0000-0000-0000DA7E0000}"/>
    <cellStyle name="제목[2줄 아래]" xfId="8382" xr:uid="{00000000-0005-0000-0000-0000DB7E0000}"/>
    <cellStyle name="제목[2줄 위]" xfId="8383" xr:uid="{00000000-0005-0000-0000-0000DC7E0000}"/>
    <cellStyle name="제목1" xfId="8384" xr:uid="{00000000-0005-0000-0000-0000DD7E0000}"/>
    <cellStyle name="제목1.###(12)" xfId="8385" xr:uid="{00000000-0005-0000-0000-0000DE7E0000}"/>
    <cellStyle name="제목12" xfId="8386" xr:uid="{00000000-0005-0000-0000-0000DF7E0000}"/>
    <cellStyle name="제목12-1" xfId="8387" xr:uid="{00000000-0005-0000-0000-0000E07E0000}"/>
    <cellStyle name="제목13" xfId="8388" xr:uid="{00000000-0005-0000-0000-0000E17E0000}"/>
    <cellStyle name="제목15" xfId="8389" xr:uid="{00000000-0005-0000-0000-0000E27E0000}"/>
    <cellStyle name="제목솔체20" xfId="8390" xr:uid="{00000000-0005-0000-0000-0000E37E0000}"/>
    <cellStyle name="좋음 10" xfId="8391" xr:uid="{00000000-0005-0000-0000-0000E47E0000}"/>
    <cellStyle name="좋음 10 10" xfId="23817" xr:uid="{00000000-0005-0000-0000-0000E57E0000}"/>
    <cellStyle name="좋음 10 11" xfId="23818" xr:uid="{00000000-0005-0000-0000-0000E67E0000}"/>
    <cellStyle name="좋음 10 12" xfId="23819" xr:uid="{00000000-0005-0000-0000-0000E77E0000}"/>
    <cellStyle name="좋음 10 13" xfId="23820" xr:uid="{00000000-0005-0000-0000-0000E87E0000}"/>
    <cellStyle name="좋음 10 14" xfId="23821" xr:uid="{00000000-0005-0000-0000-0000E97E0000}"/>
    <cellStyle name="좋음 10 15" xfId="23822" xr:uid="{00000000-0005-0000-0000-0000EA7E0000}"/>
    <cellStyle name="좋음 10 16" xfId="23823" xr:uid="{00000000-0005-0000-0000-0000EB7E0000}"/>
    <cellStyle name="좋음 10 17" xfId="23824" xr:uid="{00000000-0005-0000-0000-0000EC7E0000}"/>
    <cellStyle name="좋음 10 18" xfId="23825" xr:uid="{00000000-0005-0000-0000-0000ED7E0000}"/>
    <cellStyle name="좋음 10 19" xfId="23826" xr:uid="{00000000-0005-0000-0000-0000EE7E0000}"/>
    <cellStyle name="좋음 10 2" xfId="23827" xr:uid="{00000000-0005-0000-0000-0000EF7E0000}"/>
    <cellStyle name="좋음 10 20" xfId="23828" xr:uid="{00000000-0005-0000-0000-0000F07E0000}"/>
    <cellStyle name="좋음 10 21" xfId="23829" xr:uid="{00000000-0005-0000-0000-0000F17E0000}"/>
    <cellStyle name="좋음 10 22" xfId="23830" xr:uid="{00000000-0005-0000-0000-0000F27E0000}"/>
    <cellStyle name="좋음 10 23" xfId="23831" xr:uid="{00000000-0005-0000-0000-0000F37E0000}"/>
    <cellStyle name="좋음 10 24" xfId="23832" xr:uid="{00000000-0005-0000-0000-0000F47E0000}"/>
    <cellStyle name="좋음 10 3" xfId="23833" xr:uid="{00000000-0005-0000-0000-0000F57E0000}"/>
    <cellStyle name="좋음 10 4" xfId="23834" xr:uid="{00000000-0005-0000-0000-0000F67E0000}"/>
    <cellStyle name="좋음 10 5" xfId="23835" xr:uid="{00000000-0005-0000-0000-0000F77E0000}"/>
    <cellStyle name="좋음 10 6" xfId="23836" xr:uid="{00000000-0005-0000-0000-0000F87E0000}"/>
    <cellStyle name="좋음 10 7" xfId="23837" xr:uid="{00000000-0005-0000-0000-0000F97E0000}"/>
    <cellStyle name="좋음 10 8" xfId="23838" xr:uid="{00000000-0005-0000-0000-0000FA7E0000}"/>
    <cellStyle name="좋음 10 9" xfId="23839" xr:uid="{00000000-0005-0000-0000-0000FB7E0000}"/>
    <cellStyle name="좋음 11" xfId="8392" xr:uid="{00000000-0005-0000-0000-0000FC7E0000}"/>
    <cellStyle name="좋음 11 10" xfId="23840" xr:uid="{00000000-0005-0000-0000-0000FD7E0000}"/>
    <cellStyle name="좋음 11 11" xfId="23841" xr:uid="{00000000-0005-0000-0000-0000FE7E0000}"/>
    <cellStyle name="좋음 11 12" xfId="23842" xr:uid="{00000000-0005-0000-0000-0000FF7E0000}"/>
    <cellStyle name="좋음 11 13" xfId="23843" xr:uid="{00000000-0005-0000-0000-0000007F0000}"/>
    <cellStyle name="좋음 11 14" xfId="23844" xr:uid="{00000000-0005-0000-0000-0000017F0000}"/>
    <cellStyle name="좋음 11 15" xfId="23845" xr:uid="{00000000-0005-0000-0000-0000027F0000}"/>
    <cellStyle name="좋음 11 16" xfId="23846" xr:uid="{00000000-0005-0000-0000-0000037F0000}"/>
    <cellStyle name="좋음 11 17" xfId="23847" xr:uid="{00000000-0005-0000-0000-0000047F0000}"/>
    <cellStyle name="좋음 11 18" xfId="23848" xr:uid="{00000000-0005-0000-0000-0000057F0000}"/>
    <cellStyle name="좋음 11 19" xfId="23849" xr:uid="{00000000-0005-0000-0000-0000067F0000}"/>
    <cellStyle name="좋음 11 2" xfId="23850" xr:uid="{00000000-0005-0000-0000-0000077F0000}"/>
    <cellStyle name="좋음 11 20" xfId="23851" xr:uid="{00000000-0005-0000-0000-0000087F0000}"/>
    <cellStyle name="좋음 11 21" xfId="23852" xr:uid="{00000000-0005-0000-0000-0000097F0000}"/>
    <cellStyle name="좋음 11 22" xfId="23853" xr:uid="{00000000-0005-0000-0000-00000A7F0000}"/>
    <cellStyle name="좋음 11 23" xfId="23854" xr:uid="{00000000-0005-0000-0000-00000B7F0000}"/>
    <cellStyle name="좋음 11 24" xfId="23855" xr:uid="{00000000-0005-0000-0000-00000C7F0000}"/>
    <cellStyle name="좋음 11 3" xfId="23856" xr:uid="{00000000-0005-0000-0000-00000D7F0000}"/>
    <cellStyle name="좋음 11 4" xfId="23857" xr:uid="{00000000-0005-0000-0000-00000E7F0000}"/>
    <cellStyle name="좋음 11 5" xfId="23858" xr:uid="{00000000-0005-0000-0000-00000F7F0000}"/>
    <cellStyle name="좋음 11 6" xfId="23859" xr:uid="{00000000-0005-0000-0000-0000107F0000}"/>
    <cellStyle name="좋음 11 7" xfId="23860" xr:uid="{00000000-0005-0000-0000-0000117F0000}"/>
    <cellStyle name="좋음 11 8" xfId="23861" xr:uid="{00000000-0005-0000-0000-0000127F0000}"/>
    <cellStyle name="좋음 11 9" xfId="23862" xr:uid="{00000000-0005-0000-0000-0000137F0000}"/>
    <cellStyle name="좋음 12" xfId="8393" xr:uid="{00000000-0005-0000-0000-0000147F0000}"/>
    <cellStyle name="좋음 12 10" xfId="23863" xr:uid="{00000000-0005-0000-0000-0000157F0000}"/>
    <cellStyle name="좋음 12 11" xfId="23864" xr:uid="{00000000-0005-0000-0000-0000167F0000}"/>
    <cellStyle name="좋음 12 12" xfId="23865" xr:uid="{00000000-0005-0000-0000-0000177F0000}"/>
    <cellStyle name="좋음 12 13" xfId="23866" xr:uid="{00000000-0005-0000-0000-0000187F0000}"/>
    <cellStyle name="좋음 12 14" xfId="23867" xr:uid="{00000000-0005-0000-0000-0000197F0000}"/>
    <cellStyle name="좋음 12 15" xfId="23868" xr:uid="{00000000-0005-0000-0000-00001A7F0000}"/>
    <cellStyle name="좋음 12 16" xfId="23869" xr:uid="{00000000-0005-0000-0000-00001B7F0000}"/>
    <cellStyle name="좋음 12 17" xfId="23870" xr:uid="{00000000-0005-0000-0000-00001C7F0000}"/>
    <cellStyle name="좋음 12 18" xfId="23871" xr:uid="{00000000-0005-0000-0000-00001D7F0000}"/>
    <cellStyle name="좋음 12 19" xfId="23872" xr:uid="{00000000-0005-0000-0000-00001E7F0000}"/>
    <cellStyle name="좋음 12 2" xfId="23873" xr:uid="{00000000-0005-0000-0000-00001F7F0000}"/>
    <cellStyle name="좋음 12 20" xfId="23874" xr:uid="{00000000-0005-0000-0000-0000207F0000}"/>
    <cellStyle name="좋음 12 21" xfId="23875" xr:uid="{00000000-0005-0000-0000-0000217F0000}"/>
    <cellStyle name="좋음 12 22" xfId="23876" xr:uid="{00000000-0005-0000-0000-0000227F0000}"/>
    <cellStyle name="좋음 12 23" xfId="23877" xr:uid="{00000000-0005-0000-0000-0000237F0000}"/>
    <cellStyle name="좋음 12 24" xfId="23878" xr:uid="{00000000-0005-0000-0000-0000247F0000}"/>
    <cellStyle name="좋음 12 3" xfId="23879" xr:uid="{00000000-0005-0000-0000-0000257F0000}"/>
    <cellStyle name="좋음 12 4" xfId="23880" xr:uid="{00000000-0005-0000-0000-0000267F0000}"/>
    <cellStyle name="좋음 12 5" xfId="23881" xr:uid="{00000000-0005-0000-0000-0000277F0000}"/>
    <cellStyle name="좋음 12 6" xfId="23882" xr:uid="{00000000-0005-0000-0000-0000287F0000}"/>
    <cellStyle name="좋음 12 7" xfId="23883" xr:uid="{00000000-0005-0000-0000-0000297F0000}"/>
    <cellStyle name="좋음 12 8" xfId="23884" xr:uid="{00000000-0005-0000-0000-00002A7F0000}"/>
    <cellStyle name="좋음 12 9" xfId="23885" xr:uid="{00000000-0005-0000-0000-00002B7F0000}"/>
    <cellStyle name="좋음 13" xfId="8394" xr:uid="{00000000-0005-0000-0000-00002C7F0000}"/>
    <cellStyle name="좋음 13 10" xfId="23886" xr:uid="{00000000-0005-0000-0000-00002D7F0000}"/>
    <cellStyle name="좋음 13 11" xfId="23887" xr:uid="{00000000-0005-0000-0000-00002E7F0000}"/>
    <cellStyle name="좋음 13 12" xfId="23888" xr:uid="{00000000-0005-0000-0000-00002F7F0000}"/>
    <cellStyle name="좋음 13 13" xfId="23889" xr:uid="{00000000-0005-0000-0000-0000307F0000}"/>
    <cellStyle name="좋음 13 14" xfId="23890" xr:uid="{00000000-0005-0000-0000-0000317F0000}"/>
    <cellStyle name="좋음 13 15" xfId="23891" xr:uid="{00000000-0005-0000-0000-0000327F0000}"/>
    <cellStyle name="좋음 13 16" xfId="23892" xr:uid="{00000000-0005-0000-0000-0000337F0000}"/>
    <cellStyle name="좋음 13 17" xfId="23893" xr:uid="{00000000-0005-0000-0000-0000347F0000}"/>
    <cellStyle name="좋음 13 18" xfId="23894" xr:uid="{00000000-0005-0000-0000-0000357F0000}"/>
    <cellStyle name="좋음 13 19" xfId="23895" xr:uid="{00000000-0005-0000-0000-0000367F0000}"/>
    <cellStyle name="좋음 13 2" xfId="23896" xr:uid="{00000000-0005-0000-0000-0000377F0000}"/>
    <cellStyle name="좋음 13 20" xfId="23897" xr:uid="{00000000-0005-0000-0000-0000387F0000}"/>
    <cellStyle name="좋음 13 21" xfId="23898" xr:uid="{00000000-0005-0000-0000-0000397F0000}"/>
    <cellStyle name="좋음 13 22" xfId="23899" xr:uid="{00000000-0005-0000-0000-00003A7F0000}"/>
    <cellStyle name="좋음 13 23" xfId="23900" xr:uid="{00000000-0005-0000-0000-00003B7F0000}"/>
    <cellStyle name="좋음 13 24" xfId="23901" xr:uid="{00000000-0005-0000-0000-00003C7F0000}"/>
    <cellStyle name="좋음 13 3" xfId="23902" xr:uid="{00000000-0005-0000-0000-00003D7F0000}"/>
    <cellStyle name="좋음 13 4" xfId="23903" xr:uid="{00000000-0005-0000-0000-00003E7F0000}"/>
    <cellStyle name="좋음 13 5" xfId="23904" xr:uid="{00000000-0005-0000-0000-00003F7F0000}"/>
    <cellStyle name="좋음 13 6" xfId="23905" xr:uid="{00000000-0005-0000-0000-0000407F0000}"/>
    <cellStyle name="좋음 13 7" xfId="23906" xr:uid="{00000000-0005-0000-0000-0000417F0000}"/>
    <cellStyle name="좋음 13 8" xfId="23907" xr:uid="{00000000-0005-0000-0000-0000427F0000}"/>
    <cellStyle name="좋음 13 9" xfId="23908" xr:uid="{00000000-0005-0000-0000-0000437F0000}"/>
    <cellStyle name="좋음 14" xfId="8395" xr:uid="{00000000-0005-0000-0000-0000447F0000}"/>
    <cellStyle name="좋음 14 10" xfId="23909" xr:uid="{00000000-0005-0000-0000-0000457F0000}"/>
    <cellStyle name="좋음 14 11" xfId="23910" xr:uid="{00000000-0005-0000-0000-0000467F0000}"/>
    <cellStyle name="좋음 14 12" xfId="23911" xr:uid="{00000000-0005-0000-0000-0000477F0000}"/>
    <cellStyle name="좋음 14 13" xfId="23912" xr:uid="{00000000-0005-0000-0000-0000487F0000}"/>
    <cellStyle name="좋음 14 14" xfId="23913" xr:uid="{00000000-0005-0000-0000-0000497F0000}"/>
    <cellStyle name="좋음 14 15" xfId="23914" xr:uid="{00000000-0005-0000-0000-00004A7F0000}"/>
    <cellStyle name="좋음 14 16" xfId="23915" xr:uid="{00000000-0005-0000-0000-00004B7F0000}"/>
    <cellStyle name="좋음 14 17" xfId="23916" xr:uid="{00000000-0005-0000-0000-00004C7F0000}"/>
    <cellStyle name="좋음 14 18" xfId="23917" xr:uid="{00000000-0005-0000-0000-00004D7F0000}"/>
    <cellStyle name="좋음 14 19" xfId="23918" xr:uid="{00000000-0005-0000-0000-00004E7F0000}"/>
    <cellStyle name="좋음 14 2" xfId="23919" xr:uid="{00000000-0005-0000-0000-00004F7F0000}"/>
    <cellStyle name="좋음 14 20" xfId="23920" xr:uid="{00000000-0005-0000-0000-0000507F0000}"/>
    <cellStyle name="좋음 14 21" xfId="23921" xr:uid="{00000000-0005-0000-0000-0000517F0000}"/>
    <cellStyle name="좋음 14 22" xfId="23922" xr:uid="{00000000-0005-0000-0000-0000527F0000}"/>
    <cellStyle name="좋음 14 23" xfId="23923" xr:uid="{00000000-0005-0000-0000-0000537F0000}"/>
    <cellStyle name="좋음 14 24" xfId="23924" xr:uid="{00000000-0005-0000-0000-0000547F0000}"/>
    <cellStyle name="좋음 14 3" xfId="23925" xr:uid="{00000000-0005-0000-0000-0000557F0000}"/>
    <cellStyle name="좋음 14 4" xfId="23926" xr:uid="{00000000-0005-0000-0000-0000567F0000}"/>
    <cellStyle name="좋음 14 5" xfId="23927" xr:uid="{00000000-0005-0000-0000-0000577F0000}"/>
    <cellStyle name="좋음 14 6" xfId="23928" xr:uid="{00000000-0005-0000-0000-0000587F0000}"/>
    <cellStyle name="좋음 14 7" xfId="23929" xr:uid="{00000000-0005-0000-0000-0000597F0000}"/>
    <cellStyle name="좋음 14 8" xfId="23930" xr:uid="{00000000-0005-0000-0000-00005A7F0000}"/>
    <cellStyle name="좋음 14 9" xfId="23931" xr:uid="{00000000-0005-0000-0000-00005B7F0000}"/>
    <cellStyle name="좋음 15" xfId="8396" xr:uid="{00000000-0005-0000-0000-00005C7F0000}"/>
    <cellStyle name="좋음 15 10" xfId="23932" xr:uid="{00000000-0005-0000-0000-00005D7F0000}"/>
    <cellStyle name="좋음 15 11" xfId="23933" xr:uid="{00000000-0005-0000-0000-00005E7F0000}"/>
    <cellStyle name="좋음 15 12" xfId="23934" xr:uid="{00000000-0005-0000-0000-00005F7F0000}"/>
    <cellStyle name="좋음 15 13" xfId="23935" xr:uid="{00000000-0005-0000-0000-0000607F0000}"/>
    <cellStyle name="좋음 15 14" xfId="23936" xr:uid="{00000000-0005-0000-0000-0000617F0000}"/>
    <cellStyle name="좋음 15 15" xfId="23937" xr:uid="{00000000-0005-0000-0000-0000627F0000}"/>
    <cellStyle name="좋음 15 16" xfId="23938" xr:uid="{00000000-0005-0000-0000-0000637F0000}"/>
    <cellStyle name="좋음 15 17" xfId="23939" xr:uid="{00000000-0005-0000-0000-0000647F0000}"/>
    <cellStyle name="좋음 15 18" xfId="23940" xr:uid="{00000000-0005-0000-0000-0000657F0000}"/>
    <cellStyle name="좋음 15 19" xfId="23941" xr:uid="{00000000-0005-0000-0000-0000667F0000}"/>
    <cellStyle name="좋음 15 2" xfId="23942" xr:uid="{00000000-0005-0000-0000-0000677F0000}"/>
    <cellStyle name="좋음 15 20" xfId="23943" xr:uid="{00000000-0005-0000-0000-0000687F0000}"/>
    <cellStyle name="좋음 15 21" xfId="23944" xr:uid="{00000000-0005-0000-0000-0000697F0000}"/>
    <cellStyle name="좋음 15 22" xfId="23945" xr:uid="{00000000-0005-0000-0000-00006A7F0000}"/>
    <cellStyle name="좋음 15 23" xfId="23946" xr:uid="{00000000-0005-0000-0000-00006B7F0000}"/>
    <cellStyle name="좋음 15 24" xfId="23947" xr:uid="{00000000-0005-0000-0000-00006C7F0000}"/>
    <cellStyle name="좋음 15 3" xfId="23948" xr:uid="{00000000-0005-0000-0000-00006D7F0000}"/>
    <cellStyle name="좋음 15 4" xfId="23949" xr:uid="{00000000-0005-0000-0000-00006E7F0000}"/>
    <cellStyle name="좋음 15 5" xfId="23950" xr:uid="{00000000-0005-0000-0000-00006F7F0000}"/>
    <cellStyle name="좋음 15 6" xfId="23951" xr:uid="{00000000-0005-0000-0000-0000707F0000}"/>
    <cellStyle name="좋음 15 7" xfId="23952" xr:uid="{00000000-0005-0000-0000-0000717F0000}"/>
    <cellStyle name="좋음 15 8" xfId="23953" xr:uid="{00000000-0005-0000-0000-0000727F0000}"/>
    <cellStyle name="좋음 15 9" xfId="23954" xr:uid="{00000000-0005-0000-0000-0000737F0000}"/>
    <cellStyle name="좋음 16" xfId="8397" xr:uid="{00000000-0005-0000-0000-0000747F0000}"/>
    <cellStyle name="좋음 16 10" xfId="23955" xr:uid="{00000000-0005-0000-0000-0000757F0000}"/>
    <cellStyle name="좋음 16 11" xfId="23956" xr:uid="{00000000-0005-0000-0000-0000767F0000}"/>
    <cellStyle name="좋음 16 12" xfId="23957" xr:uid="{00000000-0005-0000-0000-0000777F0000}"/>
    <cellStyle name="좋음 16 13" xfId="23958" xr:uid="{00000000-0005-0000-0000-0000787F0000}"/>
    <cellStyle name="좋음 16 14" xfId="23959" xr:uid="{00000000-0005-0000-0000-0000797F0000}"/>
    <cellStyle name="좋음 16 15" xfId="23960" xr:uid="{00000000-0005-0000-0000-00007A7F0000}"/>
    <cellStyle name="좋음 16 16" xfId="23961" xr:uid="{00000000-0005-0000-0000-00007B7F0000}"/>
    <cellStyle name="좋음 16 17" xfId="23962" xr:uid="{00000000-0005-0000-0000-00007C7F0000}"/>
    <cellStyle name="좋음 16 18" xfId="23963" xr:uid="{00000000-0005-0000-0000-00007D7F0000}"/>
    <cellStyle name="좋음 16 19" xfId="23964" xr:uid="{00000000-0005-0000-0000-00007E7F0000}"/>
    <cellStyle name="좋음 16 2" xfId="23965" xr:uid="{00000000-0005-0000-0000-00007F7F0000}"/>
    <cellStyle name="좋음 16 20" xfId="23966" xr:uid="{00000000-0005-0000-0000-0000807F0000}"/>
    <cellStyle name="좋음 16 21" xfId="23967" xr:uid="{00000000-0005-0000-0000-0000817F0000}"/>
    <cellStyle name="좋음 16 22" xfId="23968" xr:uid="{00000000-0005-0000-0000-0000827F0000}"/>
    <cellStyle name="좋음 16 23" xfId="23969" xr:uid="{00000000-0005-0000-0000-0000837F0000}"/>
    <cellStyle name="좋음 16 24" xfId="23970" xr:uid="{00000000-0005-0000-0000-0000847F0000}"/>
    <cellStyle name="좋음 16 3" xfId="23971" xr:uid="{00000000-0005-0000-0000-0000857F0000}"/>
    <cellStyle name="좋음 16 4" xfId="23972" xr:uid="{00000000-0005-0000-0000-0000867F0000}"/>
    <cellStyle name="좋음 16 5" xfId="23973" xr:uid="{00000000-0005-0000-0000-0000877F0000}"/>
    <cellStyle name="좋음 16 6" xfId="23974" xr:uid="{00000000-0005-0000-0000-0000887F0000}"/>
    <cellStyle name="좋음 16 7" xfId="23975" xr:uid="{00000000-0005-0000-0000-0000897F0000}"/>
    <cellStyle name="좋음 16 8" xfId="23976" xr:uid="{00000000-0005-0000-0000-00008A7F0000}"/>
    <cellStyle name="좋음 16 9" xfId="23977" xr:uid="{00000000-0005-0000-0000-00008B7F0000}"/>
    <cellStyle name="좋음 17" xfId="23978" xr:uid="{00000000-0005-0000-0000-00008C7F0000}"/>
    <cellStyle name="좋음 17 10" xfId="23979" xr:uid="{00000000-0005-0000-0000-00008D7F0000}"/>
    <cellStyle name="좋음 17 11" xfId="23980" xr:uid="{00000000-0005-0000-0000-00008E7F0000}"/>
    <cellStyle name="좋음 17 12" xfId="23981" xr:uid="{00000000-0005-0000-0000-00008F7F0000}"/>
    <cellStyle name="좋음 17 13" xfId="23982" xr:uid="{00000000-0005-0000-0000-0000907F0000}"/>
    <cellStyle name="좋음 17 14" xfId="23983" xr:uid="{00000000-0005-0000-0000-0000917F0000}"/>
    <cellStyle name="좋음 17 15" xfId="23984" xr:uid="{00000000-0005-0000-0000-0000927F0000}"/>
    <cellStyle name="좋음 17 16" xfId="23985" xr:uid="{00000000-0005-0000-0000-0000937F0000}"/>
    <cellStyle name="좋음 17 17" xfId="23986" xr:uid="{00000000-0005-0000-0000-0000947F0000}"/>
    <cellStyle name="좋음 17 18" xfId="23987" xr:uid="{00000000-0005-0000-0000-0000957F0000}"/>
    <cellStyle name="좋음 17 19" xfId="23988" xr:uid="{00000000-0005-0000-0000-0000967F0000}"/>
    <cellStyle name="좋음 17 2" xfId="23989" xr:uid="{00000000-0005-0000-0000-0000977F0000}"/>
    <cellStyle name="좋음 17 20" xfId="23990" xr:uid="{00000000-0005-0000-0000-0000987F0000}"/>
    <cellStyle name="좋음 17 21" xfId="23991" xr:uid="{00000000-0005-0000-0000-0000997F0000}"/>
    <cellStyle name="좋음 17 22" xfId="23992" xr:uid="{00000000-0005-0000-0000-00009A7F0000}"/>
    <cellStyle name="좋음 17 23" xfId="23993" xr:uid="{00000000-0005-0000-0000-00009B7F0000}"/>
    <cellStyle name="좋음 17 24" xfId="23994" xr:uid="{00000000-0005-0000-0000-00009C7F0000}"/>
    <cellStyle name="좋음 17 3" xfId="23995" xr:uid="{00000000-0005-0000-0000-00009D7F0000}"/>
    <cellStyle name="좋음 17 4" xfId="23996" xr:uid="{00000000-0005-0000-0000-00009E7F0000}"/>
    <cellStyle name="좋음 17 5" xfId="23997" xr:uid="{00000000-0005-0000-0000-00009F7F0000}"/>
    <cellStyle name="좋음 17 6" xfId="23998" xr:uid="{00000000-0005-0000-0000-0000A07F0000}"/>
    <cellStyle name="좋음 17 7" xfId="23999" xr:uid="{00000000-0005-0000-0000-0000A17F0000}"/>
    <cellStyle name="좋음 17 8" xfId="24000" xr:uid="{00000000-0005-0000-0000-0000A27F0000}"/>
    <cellStyle name="좋음 17 9" xfId="24001" xr:uid="{00000000-0005-0000-0000-0000A37F0000}"/>
    <cellStyle name="좋음 18" xfId="24002" xr:uid="{00000000-0005-0000-0000-0000A47F0000}"/>
    <cellStyle name="좋음 18 10" xfId="24003" xr:uid="{00000000-0005-0000-0000-0000A57F0000}"/>
    <cellStyle name="좋음 18 11" xfId="24004" xr:uid="{00000000-0005-0000-0000-0000A67F0000}"/>
    <cellStyle name="좋음 18 12" xfId="24005" xr:uid="{00000000-0005-0000-0000-0000A77F0000}"/>
    <cellStyle name="좋음 18 13" xfId="24006" xr:uid="{00000000-0005-0000-0000-0000A87F0000}"/>
    <cellStyle name="좋음 18 14" xfId="24007" xr:uid="{00000000-0005-0000-0000-0000A97F0000}"/>
    <cellStyle name="좋음 18 15" xfId="24008" xr:uid="{00000000-0005-0000-0000-0000AA7F0000}"/>
    <cellStyle name="좋음 18 16" xfId="24009" xr:uid="{00000000-0005-0000-0000-0000AB7F0000}"/>
    <cellStyle name="좋음 18 17" xfId="24010" xr:uid="{00000000-0005-0000-0000-0000AC7F0000}"/>
    <cellStyle name="좋음 18 18" xfId="24011" xr:uid="{00000000-0005-0000-0000-0000AD7F0000}"/>
    <cellStyle name="좋음 18 19" xfId="24012" xr:uid="{00000000-0005-0000-0000-0000AE7F0000}"/>
    <cellStyle name="좋음 18 2" xfId="24013" xr:uid="{00000000-0005-0000-0000-0000AF7F0000}"/>
    <cellStyle name="좋음 18 20" xfId="24014" xr:uid="{00000000-0005-0000-0000-0000B07F0000}"/>
    <cellStyle name="좋음 18 21" xfId="24015" xr:uid="{00000000-0005-0000-0000-0000B17F0000}"/>
    <cellStyle name="좋음 18 22" xfId="24016" xr:uid="{00000000-0005-0000-0000-0000B27F0000}"/>
    <cellStyle name="좋음 18 23" xfId="24017" xr:uid="{00000000-0005-0000-0000-0000B37F0000}"/>
    <cellStyle name="좋음 18 24" xfId="24018" xr:uid="{00000000-0005-0000-0000-0000B47F0000}"/>
    <cellStyle name="좋음 18 3" xfId="24019" xr:uid="{00000000-0005-0000-0000-0000B57F0000}"/>
    <cellStyle name="좋음 18 4" xfId="24020" xr:uid="{00000000-0005-0000-0000-0000B67F0000}"/>
    <cellStyle name="좋음 18 5" xfId="24021" xr:uid="{00000000-0005-0000-0000-0000B77F0000}"/>
    <cellStyle name="좋음 18 6" xfId="24022" xr:uid="{00000000-0005-0000-0000-0000B87F0000}"/>
    <cellStyle name="좋음 18 7" xfId="24023" xr:uid="{00000000-0005-0000-0000-0000B97F0000}"/>
    <cellStyle name="좋음 18 8" xfId="24024" xr:uid="{00000000-0005-0000-0000-0000BA7F0000}"/>
    <cellStyle name="좋음 18 9" xfId="24025" xr:uid="{00000000-0005-0000-0000-0000BB7F0000}"/>
    <cellStyle name="좋음 19" xfId="24026" xr:uid="{00000000-0005-0000-0000-0000BC7F0000}"/>
    <cellStyle name="좋음 19 10" xfId="24027" xr:uid="{00000000-0005-0000-0000-0000BD7F0000}"/>
    <cellStyle name="좋음 19 11" xfId="24028" xr:uid="{00000000-0005-0000-0000-0000BE7F0000}"/>
    <cellStyle name="좋음 19 12" xfId="24029" xr:uid="{00000000-0005-0000-0000-0000BF7F0000}"/>
    <cellStyle name="좋음 19 13" xfId="24030" xr:uid="{00000000-0005-0000-0000-0000C07F0000}"/>
    <cellStyle name="좋음 19 14" xfId="24031" xr:uid="{00000000-0005-0000-0000-0000C17F0000}"/>
    <cellStyle name="좋음 19 15" xfId="24032" xr:uid="{00000000-0005-0000-0000-0000C27F0000}"/>
    <cellStyle name="좋음 19 16" xfId="24033" xr:uid="{00000000-0005-0000-0000-0000C37F0000}"/>
    <cellStyle name="좋음 19 17" xfId="24034" xr:uid="{00000000-0005-0000-0000-0000C47F0000}"/>
    <cellStyle name="좋음 19 18" xfId="24035" xr:uid="{00000000-0005-0000-0000-0000C57F0000}"/>
    <cellStyle name="좋음 19 19" xfId="24036" xr:uid="{00000000-0005-0000-0000-0000C67F0000}"/>
    <cellStyle name="좋음 19 2" xfId="24037" xr:uid="{00000000-0005-0000-0000-0000C77F0000}"/>
    <cellStyle name="좋음 19 20" xfId="24038" xr:uid="{00000000-0005-0000-0000-0000C87F0000}"/>
    <cellStyle name="좋음 19 21" xfId="24039" xr:uid="{00000000-0005-0000-0000-0000C97F0000}"/>
    <cellStyle name="좋음 19 22" xfId="24040" xr:uid="{00000000-0005-0000-0000-0000CA7F0000}"/>
    <cellStyle name="좋음 19 23" xfId="24041" xr:uid="{00000000-0005-0000-0000-0000CB7F0000}"/>
    <cellStyle name="좋음 19 24" xfId="24042" xr:uid="{00000000-0005-0000-0000-0000CC7F0000}"/>
    <cellStyle name="좋음 19 3" xfId="24043" xr:uid="{00000000-0005-0000-0000-0000CD7F0000}"/>
    <cellStyle name="좋음 19 4" xfId="24044" xr:uid="{00000000-0005-0000-0000-0000CE7F0000}"/>
    <cellStyle name="좋음 19 5" xfId="24045" xr:uid="{00000000-0005-0000-0000-0000CF7F0000}"/>
    <cellStyle name="좋음 19 6" xfId="24046" xr:uid="{00000000-0005-0000-0000-0000D07F0000}"/>
    <cellStyle name="좋음 19 7" xfId="24047" xr:uid="{00000000-0005-0000-0000-0000D17F0000}"/>
    <cellStyle name="좋음 19 8" xfId="24048" xr:uid="{00000000-0005-0000-0000-0000D27F0000}"/>
    <cellStyle name="좋음 19 9" xfId="24049" xr:uid="{00000000-0005-0000-0000-0000D37F0000}"/>
    <cellStyle name="좋음 2" xfId="7384" xr:uid="{00000000-0005-0000-0000-0000D47F0000}"/>
    <cellStyle name="좋음 2 10" xfId="24050" xr:uid="{00000000-0005-0000-0000-0000D57F0000}"/>
    <cellStyle name="좋음 2 11" xfId="24051" xr:uid="{00000000-0005-0000-0000-0000D67F0000}"/>
    <cellStyle name="좋음 2 12" xfId="24052" xr:uid="{00000000-0005-0000-0000-0000D77F0000}"/>
    <cellStyle name="좋음 2 13" xfId="24053" xr:uid="{00000000-0005-0000-0000-0000D87F0000}"/>
    <cellStyle name="좋음 2 14" xfId="24054" xr:uid="{00000000-0005-0000-0000-0000D97F0000}"/>
    <cellStyle name="좋음 2 15" xfId="24055" xr:uid="{00000000-0005-0000-0000-0000DA7F0000}"/>
    <cellStyle name="좋음 2 16" xfId="24056" xr:uid="{00000000-0005-0000-0000-0000DB7F0000}"/>
    <cellStyle name="좋음 2 17" xfId="24057" xr:uid="{00000000-0005-0000-0000-0000DC7F0000}"/>
    <cellStyle name="좋음 2 18" xfId="24058" xr:uid="{00000000-0005-0000-0000-0000DD7F0000}"/>
    <cellStyle name="좋음 2 19" xfId="24059" xr:uid="{00000000-0005-0000-0000-0000DE7F0000}"/>
    <cellStyle name="좋음 2 2" xfId="7385" xr:uid="{00000000-0005-0000-0000-0000DF7F0000}"/>
    <cellStyle name="좋음 2 20" xfId="24060" xr:uid="{00000000-0005-0000-0000-0000E07F0000}"/>
    <cellStyle name="좋음 2 21" xfId="24061" xr:uid="{00000000-0005-0000-0000-0000E17F0000}"/>
    <cellStyle name="좋음 2 22" xfId="24062" xr:uid="{00000000-0005-0000-0000-0000E27F0000}"/>
    <cellStyle name="좋음 2 23" xfId="24063" xr:uid="{00000000-0005-0000-0000-0000E37F0000}"/>
    <cellStyle name="좋음 2 24" xfId="24064" xr:uid="{00000000-0005-0000-0000-0000E47F0000}"/>
    <cellStyle name="좋음 2 25" xfId="24065" xr:uid="{00000000-0005-0000-0000-0000E57F0000}"/>
    <cellStyle name="좋음 2 26" xfId="24066" xr:uid="{00000000-0005-0000-0000-0000E67F0000}"/>
    <cellStyle name="좋음 2 27" xfId="24067" xr:uid="{00000000-0005-0000-0000-0000E77F0000}"/>
    <cellStyle name="좋음 2 28" xfId="24068" xr:uid="{00000000-0005-0000-0000-0000E87F0000}"/>
    <cellStyle name="좋음 2 29" xfId="24069" xr:uid="{00000000-0005-0000-0000-0000E97F0000}"/>
    <cellStyle name="좋음 2 3" xfId="24070" xr:uid="{00000000-0005-0000-0000-0000EA7F0000}"/>
    <cellStyle name="좋음 2 30" xfId="24071" xr:uid="{00000000-0005-0000-0000-0000EB7F0000}"/>
    <cellStyle name="좋음 2 31" xfId="24072" xr:uid="{00000000-0005-0000-0000-0000EC7F0000}"/>
    <cellStyle name="좋음 2 32" xfId="24073" xr:uid="{00000000-0005-0000-0000-0000ED7F0000}"/>
    <cellStyle name="좋음 2 33" xfId="24074" xr:uid="{00000000-0005-0000-0000-0000EE7F0000}"/>
    <cellStyle name="좋음 2 34" xfId="24075" xr:uid="{00000000-0005-0000-0000-0000EF7F0000}"/>
    <cellStyle name="좋음 2 35" xfId="24076" xr:uid="{00000000-0005-0000-0000-0000F07F0000}"/>
    <cellStyle name="좋음 2 36" xfId="24077" xr:uid="{00000000-0005-0000-0000-0000F17F0000}"/>
    <cellStyle name="좋음 2 37" xfId="24078" xr:uid="{00000000-0005-0000-0000-0000F27F0000}"/>
    <cellStyle name="좋음 2 38" xfId="24079" xr:uid="{00000000-0005-0000-0000-0000F37F0000}"/>
    <cellStyle name="좋음 2 39" xfId="24080" xr:uid="{00000000-0005-0000-0000-0000F47F0000}"/>
    <cellStyle name="좋음 2 4" xfId="24081" xr:uid="{00000000-0005-0000-0000-0000F57F0000}"/>
    <cellStyle name="좋음 2 40" xfId="24082" xr:uid="{00000000-0005-0000-0000-0000F67F0000}"/>
    <cellStyle name="좋음 2 41" xfId="24083" xr:uid="{00000000-0005-0000-0000-0000F77F0000}"/>
    <cellStyle name="좋음 2 42" xfId="24084" xr:uid="{00000000-0005-0000-0000-0000F87F0000}"/>
    <cellStyle name="좋음 2 43" xfId="24085" xr:uid="{00000000-0005-0000-0000-0000F97F0000}"/>
    <cellStyle name="좋음 2 44" xfId="24086" xr:uid="{00000000-0005-0000-0000-0000FA7F0000}"/>
    <cellStyle name="좋음 2 45" xfId="24087" xr:uid="{00000000-0005-0000-0000-0000FB7F0000}"/>
    <cellStyle name="좋음 2 46" xfId="24088" xr:uid="{00000000-0005-0000-0000-0000FC7F0000}"/>
    <cellStyle name="좋음 2 47" xfId="24089" xr:uid="{00000000-0005-0000-0000-0000FD7F0000}"/>
    <cellStyle name="좋음 2 48" xfId="24090" xr:uid="{00000000-0005-0000-0000-0000FE7F0000}"/>
    <cellStyle name="좋음 2 49" xfId="24091" xr:uid="{00000000-0005-0000-0000-0000FF7F0000}"/>
    <cellStyle name="좋음 2 5" xfId="24092" xr:uid="{00000000-0005-0000-0000-000000800000}"/>
    <cellStyle name="좋음 2 50" xfId="24093" xr:uid="{00000000-0005-0000-0000-000001800000}"/>
    <cellStyle name="좋음 2 51" xfId="24094" xr:uid="{00000000-0005-0000-0000-000002800000}"/>
    <cellStyle name="좋음 2 6" xfId="24095" xr:uid="{00000000-0005-0000-0000-000003800000}"/>
    <cellStyle name="좋음 2 7" xfId="24096" xr:uid="{00000000-0005-0000-0000-000004800000}"/>
    <cellStyle name="좋음 2 8" xfId="24097" xr:uid="{00000000-0005-0000-0000-000005800000}"/>
    <cellStyle name="좋음 2 9" xfId="24098" xr:uid="{00000000-0005-0000-0000-000006800000}"/>
    <cellStyle name="좋음 20" xfId="24099" xr:uid="{00000000-0005-0000-0000-000007800000}"/>
    <cellStyle name="좋음 20 10" xfId="24100" xr:uid="{00000000-0005-0000-0000-000008800000}"/>
    <cellStyle name="좋음 20 11" xfId="24101" xr:uid="{00000000-0005-0000-0000-000009800000}"/>
    <cellStyle name="좋음 20 12" xfId="24102" xr:uid="{00000000-0005-0000-0000-00000A800000}"/>
    <cellStyle name="좋음 20 13" xfId="24103" xr:uid="{00000000-0005-0000-0000-00000B800000}"/>
    <cellStyle name="좋음 20 14" xfId="24104" xr:uid="{00000000-0005-0000-0000-00000C800000}"/>
    <cellStyle name="좋음 20 15" xfId="24105" xr:uid="{00000000-0005-0000-0000-00000D800000}"/>
    <cellStyle name="좋음 20 16" xfId="24106" xr:uid="{00000000-0005-0000-0000-00000E800000}"/>
    <cellStyle name="좋음 20 17" xfId="24107" xr:uid="{00000000-0005-0000-0000-00000F800000}"/>
    <cellStyle name="좋음 20 18" xfId="24108" xr:uid="{00000000-0005-0000-0000-000010800000}"/>
    <cellStyle name="좋음 20 19" xfId="24109" xr:uid="{00000000-0005-0000-0000-000011800000}"/>
    <cellStyle name="좋음 20 2" xfId="24110" xr:uid="{00000000-0005-0000-0000-000012800000}"/>
    <cellStyle name="좋음 20 20" xfId="24111" xr:uid="{00000000-0005-0000-0000-000013800000}"/>
    <cellStyle name="좋음 20 21" xfId="24112" xr:uid="{00000000-0005-0000-0000-000014800000}"/>
    <cellStyle name="좋음 20 22" xfId="24113" xr:uid="{00000000-0005-0000-0000-000015800000}"/>
    <cellStyle name="좋음 20 23" xfId="24114" xr:uid="{00000000-0005-0000-0000-000016800000}"/>
    <cellStyle name="좋음 20 24" xfId="24115" xr:uid="{00000000-0005-0000-0000-000017800000}"/>
    <cellStyle name="좋음 20 3" xfId="24116" xr:uid="{00000000-0005-0000-0000-000018800000}"/>
    <cellStyle name="좋음 20 4" xfId="24117" xr:uid="{00000000-0005-0000-0000-000019800000}"/>
    <cellStyle name="좋음 20 5" xfId="24118" xr:uid="{00000000-0005-0000-0000-00001A800000}"/>
    <cellStyle name="좋음 20 6" xfId="24119" xr:uid="{00000000-0005-0000-0000-00001B800000}"/>
    <cellStyle name="좋음 20 7" xfId="24120" xr:uid="{00000000-0005-0000-0000-00001C800000}"/>
    <cellStyle name="좋음 20 8" xfId="24121" xr:uid="{00000000-0005-0000-0000-00001D800000}"/>
    <cellStyle name="좋음 20 9" xfId="24122" xr:uid="{00000000-0005-0000-0000-00001E800000}"/>
    <cellStyle name="좋음 21" xfId="24123" xr:uid="{00000000-0005-0000-0000-00001F800000}"/>
    <cellStyle name="좋음 21 10" xfId="24124" xr:uid="{00000000-0005-0000-0000-000020800000}"/>
    <cellStyle name="좋음 21 11" xfId="24125" xr:uid="{00000000-0005-0000-0000-000021800000}"/>
    <cellStyle name="좋음 21 12" xfId="24126" xr:uid="{00000000-0005-0000-0000-000022800000}"/>
    <cellStyle name="좋음 21 13" xfId="24127" xr:uid="{00000000-0005-0000-0000-000023800000}"/>
    <cellStyle name="좋음 21 14" xfId="24128" xr:uid="{00000000-0005-0000-0000-000024800000}"/>
    <cellStyle name="좋음 21 15" xfId="24129" xr:uid="{00000000-0005-0000-0000-000025800000}"/>
    <cellStyle name="좋음 21 16" xfId="24130" xr:uid="{00000000-0005-0000-0000-000026800000}"/>
    <cellStyle name="좋음 21 17" xfId="24131" xr:uid="{00000000-0005-0000-0000-000027800000}"/>
    <cellStyle name="좋음 21 18" xfId="24132" xr:uid="{00000000-0005-0000-0000-000028800000}"/>
    <cellStyle name="좋음 21 19" xfId="24133" xr:uid="{00000000-0005-0000-0000-000029800000}"/>
    <cellStyle name="좋음 21 2" xfId="24134" xr:uid="{00000000-0005-0000-0000-00002A800000}"/>
    <cellStyle name="좋음 21 20" xfId="24135" xr:uid="{00000000-0005-0000-0000-00002B800000}"/>
    <cellStyle name="좋음 21 21" xfId="24136" xr:uid="{00000000-0005-0000-0000-00002C800000}"/>
    <cellStyle name="좋음 21 22" xfId="24137" xr:uid="{00000000-0005-0000-0000-00002D800000}"/>
    <cellStyle name="좋음 21 23" xfId="24138" xr:uid="{00000000-0005-0000-0000-00002E800000}"/>
    <cellStyle name="좋음 21 24" xfId="24139" xr:uid="{00000000-0005-0000-0000-00002F800000}"/>
    <cellStyle name="좋음 21 3" xfId="24140" xr:uid="{00000000-0005-0000-0000-000030800000}"/>
    <cellStyle name="좋음 21 4" xfId="24141" xr:uid="{00000000-0005-0000-0000-000031800000}"/>
    <cellStyle name="좋음 21 5" xfId="24142" xr:uid="{00000000-0005-0000-0000-000032800000}"/>
    <cellStyle name="좋음 21 6" xfId="24143" xr:uid="{00000000-0005-0000-0000-000033800000}"/>
    <cellStyle name="좋음 21 7" xfId="24144" xr:uid="{00000000-0005-0000-0000-000034800000}"/>
    <cellStyle name="좋음 21 8" xfId="24145" xr:uid="{00000000-0005-0000-0000-000035800000}"/>
    <cellStyle name="좋음 21 9" xfId="24146" xr:uid="{00000000-0005-0000-0000-000036800000}"/>
    <cellStyle name="좋음 22" xfId="24147" xr:uid="{00000000-0005-0000-0000-000037800000}"/>
    <cellStyle name="좋음 22 10" xfId="24148" xr:uid="{00000000-0005-0000-0000-000038800000}"/>
    <cellStyle name="좋음 22 11" xfId="24149" xr:uid="{00000000-0005-0000-0000-000039800000}"/>
    <cellStyle name="좋음 22 12" xfId="24150" xr:uid="{00000000-0005-0000-0000-00003A800000}"/>
    <cellStyle name="좋음 22 13" xfId="24151" xr:uid="{00000000-0005-0000-0000-00003B800000}"/>
    <cellStyle name="좋음 22 14" xfId="24152" xr:uid="{00000000-0005-0000-0000-00003C800000}"/>
    <cellStyle name="좋음 22 15" xfId="24153" xr:uid="{00000000-0005-0000-0000-00003D800000}"/>
    <cellStyle name="좋음 22 16" xfId="24154" xr:uid="{00000000-0005-0000-0000-00003E800000}"/>
    <cellStyle name="좋음 22 17" xfId="24155" xr:uid="{00000000-0005-0000-0000-00003F800000}"/>
    <cellStyle name="좋음 22 18" xfId="24156" xr:uid="{00000000-0005-0000-0000-000040800000}"/>
    <cellStyle name="좋음 22 19" xfId="24157" xr:uid="{00000000-0005-0000-0000-000041800000}"/>
    <cellStyle name="좋음 22 2" xfId="24158" xr:uid="{00000000-0005-0000-0000-000042800000}"/>
    <cellStyle name="좋음 22 20" xfId="24159" xr:uid="{00000000-0005-0000-0000-000043800000}"/>
    <cellStyle name="좋음 22 21" xfId="24160" xr:uid="{00000000-0005-0000-0000-000044800000}"/>
    <cellStyle name="좋음 22 22" xfId="24161" xr:uid="{00000000-0005-0000-0000-000045800000}"/>
    <cellStyle name="좋음 22 23" xfId="24162" xr:uid="{00000000-0005-0000-0000-000046800000}"/>
    <cellStyle name="좋음 22 24" xfId="24163" xr:uid="{00000000-0005-0000-0000-000047800000}"/>
    <cellStyle name="좋음 22 3" xfId="24164" xr:uid="{00000000-0005-0000-0000-000048800000}"/>
    <cellStyle name="좋음 22 4" xfId="24165" xr:uid="{00000000-0005-0000-0000-000049800000}"/>
    <cellStyle name="좋음 22 5" xfId="24166" xr:uid="{00000000-0005-0000-0000-00004A800000}"/>
    <cellStyle name="좋음 22 6" xfId="24167" xr:uid="{00000000-0005-0000-0000-00004B800000}"/>
    <cellStyle name="좋음 22 7" xfId="24168" xr:uid="{00000000-0005-0000-0000-00004C800000}"/>
    <cellStyle name="좋음 22 8" xfId="24169" xr:uid="{00000000-0005-0000-0000-00004D800000}"/>
    <cellStyle name="좋음 22 9" xfId="24170" xr:uid="{00000000-0005-0000-0000-00004E800000}"/>
    <cellStyle name="좋음 23" xfId="24171" xr:uid="{00000000-0005-0000-0000-00004F800000}"/>
    <cellStyle name="좋음 23 10" xfId="24172" xr:uid="{00000000-0005-0000-0000-000050800000}"/>
    <cellStyle name="좋음 23 11" xfId="24173" xr:uid="{00000000-0005-0000-0000-000051800000}"/>
    <cellStyle name="좋음 23 12" xfId="24174" xr:uid="{00000000-0005-0000-0000-000052800000}"/>
    <cellStyle name="좋음 23 13" xfId="24175" xr:uid="{00000000-0005-0000-0000-000053800000}"/>
    <cellStyle name="좋음 23 14" xfId="24176" xr:uid="{00000000-0005-0000-0000-000054800000}"/>
    <cellStyle name="좋음 23 15" xfId="24177" xr:uid="{00000000-0005-0000-0000-000055800000}"/>
    <cellStyle name="좋음 23 16" xfId="24178" xr:uid="{00000000-0005-0000-0000-000056800000}"/>
    <cellStyle name="좋음 23 17" xfId="24179" xr:uid="{00000000-0005-0000-0000-000057800000}"/>
    <cellStyle name="좋음 23 18" xfId="24180" xr:uid="{00000000-0005-0000-0000-000058800000}"/>
    <cellStyle name="좋음 23 19" xfId="24181" xr:uid="{00000000-0005-0000-0000-000059800000}"/>
    <cellStyle name="좋음 23 2" xfId="24182" xr:uid="{00000000-0005-0000-0000-00005A800000}"/>
    <cellStyle name="좋음 23 20" xfId="24183" xr:uid="{00000000-0005-0000-0000-00005B800000}"/>
    <cellStyle name="좋음 23 21" xfId="24184" xr:uid="{00000000-0005-0000-0000-00005C800000}"/>
    <cellStyle name="좋음 23 22" xfId="24185" xr:uid="{00000000-0005-0000-0000-00005D800000}"/>
    <cellStyle name="좋음 23 23" xfId="24186" xr:uid="{00000000-0005-0000-0000-00005E800000}"/>
    <cellStyle name="좋음 23 24" xfId="24187" xr:uid="{00000000-0005-0000-0000-00005F800000}"/>
    <cellStyle name="좋음 23 3" xfId="24188" xr:uid="{00000000-0005-0000-0000-000060800000}"/>
    <cellStyle name="좋음 23 4" xfId="24189" xr:uid="{00000000-0005-0000-0000-000061800000}"/>
    <cellStyle name="좋음 23 5" xfId="24190" xr:uid="{00000000-0005-0000-0000-000062800000}"/>
    <cellStyle name="좋음 23 6" xfId="24191" xr:uid="{00000000-0005-0000-0000-000063800000}"/>
    <cellStyle name="좋음 23 7" xfId="24192" xr:uid="{00000000-0005-0000-0000-000064800000}"/>
    <cellStyle name="좋음 23 8" xfId="24193" xr:uid="{00000000-0005-0000-0000-000065800000}"/>
    <cellStyle name="좋음 23 9" xfId="24194" xr:uid="{00000000-0005-0000-0000-000066800000}"/>
    <cellStyle name="좋음 24" xfId="24195" xr:uid="{00000000-0005-0000-0000-000067800000}"/>
    <cellStyle name="좋음 24 10" xfId="24196" xr:uid="{00000000-0005-0000-0000-000068800000}"/>
    <cellStyle name="좋음 24 11" xfId="24197" xr:uid="{00000000-0005-0000-0000-000069800000}"/>
    <cellStyle name="좋음 24 12" xfId="24198" xr:uid="{00000000-0005-0000-0000-00006A800000}"/>
    <cellStyle name="좋음 24 13" xfId="24199" xr:uid="{00000000-0005-0000-0000-00006B800000}"/>
    <cellStyle name="좋음 24 14" xfId="24200" xr:uid="{00000000-0005-0000-0000-00006C800000}"/>
    <cellStyle name="좋음 24 15" xfId="24201" xr:uid="{00000000-0005-0000-0000-00006D800000}"/>
    <cellStyle name="좋음 24 16" xfId="24202" xr:uid="{00000000-0005-0000-0000-00006E800000}"/>
    <cellStyle name="좋음 24 17" xfId="24203" xr:uid="{00000000-0005-0000-0000-00006F800000}"/>
    <cellStyle name="좋음 24 18" xfId="24204" xr:uid="{00000000-0005-0000-0000-000070800000}"/>
    <cellStyle name="좋음 24 19" xfId="24205" xr:uid="{00000000-0005-0000-0000-000071800000}"/>
    <cellStyle name="좋음 24 2" xfId="24206" xr:uid="{00000000-0005-0000-0000-000072800000}"/>
    <cellStyle name="좋음 24 20" xfId="24207" xr:uid="{00000000-0005-0000-0000-000073800000}"/>
    <cellStyle name="좋음 24 21" xfId="24208" xr:uid="{00000000-0005-0000-0000-000074800000}"/>
    <cellStyle name="좋음 24 22" xfId="24209" xr:uid="{00000000-0005-0000-0000-000075800000}"/>
    <cellStyle name="좋음 24 23" xfId="24210" xr:uid="{00000000-0005-0000-0000-000076800000}"/>
    <cellStyle name="좋음 24 24" xfId="24211" xr:uid="{00000000-0005-0000-0000-000077800000}"/>
    <cellStyle name="좋음 24 3" xfId="24212" xr:uid="{00000000-0005-0000-0000-000078800000}"/>
    <cellStyle name="좋음 24 4" xfId="24213" xr:uid="{00000000-0005-0000-0000-000079800000}"/>
    <cellStyle name="좋음 24 5" xfId="24214" xr:uid="{00000000-0005-0000-0000-00007A800000}"/>
    <cellStyle name="좋음 24 6" xfId="24215" xr:uid="{00000000-0005-0000-0000-00007B800000}"/>
    <cellStyle name="좋음 24 7" xfId="24216" xr:uid="{00000000-0005-0000-0000-00007C800000}"/>
    <cellStyle name="좋음 24 8" xfId="24217" xr:uid="{00000000-0005-0000-0000-00007D800000}"/>
    <cellStyle name="좋음 24 9" xfId="24218" xr:uid="{00000000-0005-0000-0000-00007E800000}"/>
    <cellStyle name="좋음 25" xfId="24219" xr:uid="{00000000-0005-0000-0000-00007F800000}"/>
    <cellStyle name="좋음 25 10" xfId="24220" xr:uid="{00000000-0005-0000-0000-000080800000}"/>
    <cellStyle name="좋음 25 11" xfId="24221" xr:uid="{00000000-0005-0000-0000-000081800000}"/>
    <cellStyle name="좋음 25 12" xfId="24222" xr:uid="{00000000-0005-0000-0000-000082800000}"/>
    <cellStyle name="좋음 25 13" xfId="24223" xr:uid="{00000000-0005-0000-0000-000083800000}"/>
    <cellStyle name="좋음 25 14" xfId="24224" xr:uid="{00000000-0005-0000-0000-000084800000}"/>
    <cellStyle name="좋음 25 15" xfId="24225" xr:uid="{00000000-0005-0000-0000-000085800000}"/>
    <cellStyle name="좋음 25 16" xfId="24226" xr:uid="{00000000-0005-0000-0000-000086800000}"/>
    <cellStyle name="좋음 25 17" xfId="24227" xr:uid="{00000000-0005-0000-0000-000087800000}"/>
    <cellStyle name="좋음 25 18" xfId="24228" xr:uid="{00000000-0005-0000-0000-000088800000}"/>
    <cellStyle name="좋음 25 19" xfId="24229" xr:uid="{00000000-0005-0000-0000-000089800000}"/>
    <cellStyle name="좋음 25 2" xfId="24230" xr:uid="{00000000-0005-0000-0000-00008A800000}"/>
    <cellStyle name="좋음 25 20" xfId="24231" xr:uid="{00000000-0005-0000-0000-00008B800000}"/>
    <cellStyle name="좋음 25 21" xfId="24232" xr:uid="{00000000-0005-0000-0000-00008C800000}"/>
    <cellStyle name="좋음 25 22" xfId="24233" xr:uid="{00000000-0005-0000-0000-00008D800000}"/>
    <cellStyle name="좋음 25 23" xfId="24234" xr:uid="{00000000-0005-0000-0000-00008E800000}"/>
    <cellStyle name="좋음 25 24" xfId="24235" xr:uid="{00000000-0005-0000-0000-00008F800000}"/>
    <cellStyle name="좋음 25 3" xfId="24236" xr:uid="{00000000-0005-0000-0000-000090800000}"/>
    <cellStyle name="좋음 25 4" xfId="24237" xr:uid="{00000000-0005-0000-0000-000091800000}"/>
    <cellStyle name="좋음 25 5" xfId="24238" xr:uid="{00000000-0005-0000-0000-000092800000}"/>
    <cellStyle name="좋음 25 6" xfId="24239" xr:uid="{00000000-0005-0000-0000-000093800000}"/>
    <cellStyle name="좋음 25 7" xfId="24240" xr:uid="{00000000-0005-0000-0000-000094800000}"/>
    <cellStyle name="좋음 25 8" xfId="24241" xr:uid="{00000000-0005-0000-0000-000095800000}"/>
    <cellStyle name="좋음 25 9" xfId="24242" xr:uid="{00000000-0005-0000-0000-000096800000}"/>
    <cellStyle name="좋음 26" xfId="24243" xr:uid="{00000000-0005-0000-0000-000097800000}"/>
    <cellStyle name="좋음 26 10" xfId="24244" xr:uid="{00000000-0005-0000-0000-000098800000}"/>
    <cellStyle name="좋음 26 11" xfId="24245" xr:uid="{00000000-0005-0000-0000-000099800000}"/>
    <cellStyle name="좋음 26 12" xfId="24246" xr:uid="{00000000-0005-0000-0000-00009A800000}"/>
    <cellStyle name="좋음 26 13" xfId="24247" xr:uid="{00000000-0005-0000-0000-00009B800000}"/>
    <cellStyle name="좋음 26 14" xfId="24248" xr:uid="{00000000-0005-0000-0000-00009C800000}"/>
    <cellStyle name="좋음 26 15" xfId="24249" xr:uid="{00000000-0005-0000-0000-00009D800000}"/>
    <cellStyle name="좋음 26 16" xfId="24250" xr:uid="{00000000-0005-0000-0000-00009E800000}"/>
    <cellStyle name="좋음 26 17" xfId="24251" xr:uid="{00000000-0005-0000-0000-00009F800000}"/>
    <cellStyle name="좋음 26 18" xfId="24252" xr:uid="{00000000-0005-0000-0000-0000A0800000}"/>
    <cellStyle name="좋음 26 19" xfId="24253" xr:uid="{00000000-0005-0000-0000-0000A1800000}"/>
    <cellStyle name="좋음 26 2" xfId="24254" xr:uid="{00000000-0005-0000-0000-0000A2800000}"/>
    <cellStyle name="좋음 26 20" xfId="24255" xr:uid="{00000000-0005-0000-0000-0000A3800000}"/>
    <cellStyle name="좋음 26 21" xfId="24256" xr:uid="{00000000-0005-0000-0000-0000A4800000}"/>
    <cellStyle name="좋음 26 22" xfId="24257" xr:uid="{00000000-0005-0000-0000-0000A5800000}"/>
    <cellStyle name="좋음 26 23" xfId="24258" xr:uid="{00000000-0005-0000-0000-0000A6800000}"/>
    <cellStyle name="좋음 26 24" xfId="24259" xr:uid="{00000000-0005-0000-0000-0000A7800000}"/>
    <cellStyle name="좋음 26 3" xfId="24260" xr:uid="{00000000-0005-0000-0000-0000A8800000}"/>
    <cellStyle name="좋음 26 4" xfId="24261" xr:uid="{00000000-0005-0000-0000-0000A9800000}"/>
    <cellStyle name="좋음 26 5" xfId="24262" xr:uid="{00000000-0005-0000-0000-0000AA800000}"/>
    <cellStyle name="좋음 26 6" xfId="24263" xr:uid="{00000000-0005-0000-0000-0000AB800000}"/>
    <cellStyle name="좋음 26 7" xfId="24264" xr:uid="{00000000-0005-0000-0000-0000AC800000}"/>
    <cellStyle name="좋음 26 8" xfId="24265" xr:uid="{00000000-0005-0000-0000-0000AD800000}"/>
    <cellStyle name="좋음 26 9" xfId="24266" xr:uid="{00000000-0005-0000-0000-0000AE800000}"/>
    <cellStyle name="좋음 27" xfId="24267" xr:uid="{00000000-0005-0000-0000-0000AF800000}"/>
    <cellStyle name="좋음 27 10" xfId="24268" xr:uid="{00000000-0005-0000-0000-0000B0800000}"/>
    <cellStyle name="좋음 27 11" xfId="24269" xr:uid="{00000000-0005-0000-0000-0000B1800000}"/>
    <cellStyle name="좋음 27 12" xfId="24270" xr:uid="{00000000-0005-0000-0000-0000B2800000}"/>
    <cellStyle name="좋음 27 13" xfId="24271" xr:uid="{00000000-0005-0000-0000-0000B3800000}"/>
    <cellStyle name="좋음 27 14" xfId="24272" xr:uid="{00000000-0005-0000-0000-0000B4800000}"/>
    <cellStyle name="좋음 27 15" xfId="24273" xr:uid="{00000000-0005-0000-0000-0000B5800000}"/>
    <cellStyle name="좋음 27 16" xfId="24274" xr:uid="{00000000-0005-0000-0000-0000B6800000}"/>
    <cellStyle name="좋음 27 17" xfId="24275" xr:uid="{00000000-0005-0000-0000-0000B7800000}"/>
    <cellStyle name="좋음 27 18" xfId="24276" xr:uid="{00000000-0005-0000-0000-0000B8800000}"/>
    <cellStyle name="좋음 27 19" xfId="24277" xr:uid="{00000000-0005-0000-0000-0000B9800000}"/>
    <cellStyle name="좋음 27 2" xfId="24278" xr:uid="{00000000-0005-0000-0000-0000BA800000}"/>
    <cellStyle name="좋음 27 20" xfId="24279" xr:uid="{00000000-0005-0000-0000-0000BB800000}"/>
    <cellStyle name="좋음 27 21" xfId="24280" xr:uid="{00000000-0005-0000-0000-0000BC800000}"/>
    <cellStyle name="좋음 27 22" xfId="24281" xr:uid="{00000000-0005-0000-0000-0000BD800000}"/>
    <cellStyle name="좋음 27 23" xfId="24282" xr:uid="{00000000-0005-0000-0000-0000BE800000}"/>
    <cellStyle name="좋음 27 24" xfId="24283" xr:uid="{00000000-0005-0000-0000-0000BF800000}"/>
    <cellStyle name="좋음 27 3" xfId="24284" xr:uid="{00000000-0005-0000-0000-0000C0800000}"/>
    <cellStyle name="좋음 27 4" xfId="24285" xr:uid="{00000000-0005-0000-0000-0000C1800000}"/>
    <cellStyle name="좋음 27 5" xfId="24286" xr:uid="{00000000-0005-0000-0000-0000C2800000}"/>
    <cellStyle name="좋음 27 6" xfId="24287" xr:uid="{00000000-0005-0000-0000-0000C3800000}"/>
    <cellStyle name="좋음 27 7" xfId="24288" xr:uid="{00000000-0005-0000-0000-0000C4800000}"/>
    <cellStyle name="좋음 27 8" xfId="24289" xr:uid="{00000000-0005-0000-0000-0000C5800000}"/>
    <cellStyle name="좋음 27 9" xfId="24290" xr:uid="{00000000-0005-0000-0000-0000C6800000}"/>
    <cellStyle name="좋음 28" xfId="24291" xr:uid="{00000000-0005-0000-0000-0000C7800000}"/>
    <cellStyle name="좋음 28 10" xfId="24292" xr:uid="{00000000-0005-0000-0000-0000C8800000}"/>
    <cellStyle name="좋음 28 11" xfId="24293" xr:uid="{00000000-0005-0000-0000-0000C9800000}"/>
    <cellStyle name="좋음 28 12" xfId="24294" xr:uid="{00000000-0005-0000-0000-0000CA800000}"/>
    <cellStyle name="좋음 28 13" xfId="24295" xr:uid="{00000000-0005-0000-0000-0000CB800000}"/>
    <cellStyle name="좋음 28 14" xfId="24296" xr:uid="{00000000-0005-0000-0000-0000CC800000}"/>
    <cellStyle name="좋음 28 15" xfId="24297" xr:uid="{00000000-0005-0000-0000-0000CD800000}"/>
    <cellStyle name="좋음 28 16" xfId="24298" xr:uid="{00000000-0005-0000-0000-0000CE800000}"/>
    <cellStyle name="좋음 28 17" xfId="24299" xr:uid="{00000000-0005-0000-0000-0000CF800000}"/>
    <cellStyle name="좋음 28 18" xfId="24300" xr:uid="{00000000-0005-0000-0000-0000D0800000}"/>
    <cellStyle name="좋음 28 19" xfId="24301" xr:uid="{00000000-0005-0000-0000-0000D1800000}"/>
    <cellStyle name="좋음 28 2" xfId="24302" xr:uid="{00000000-0005-0000-0000-0000D2800000}"/>
    <cellStyle name="좋음 28 20" xfId="24303" xr:uid="{00000000-0005-0000-0000-0000D3800000}"/>
    <cellStyle name="좋음 28 21" xfId="24304" xr:uid="{00000000-0005-0000-0000-0000D4800000}"/>
    <cellStyle name="좋음 28 22" xfId="24305" xr:uid="{00000000-0005-0000-0000-0000D5800000}"/>
    <cellStyle name="좋음 28 23" xfId="24306" xr:uid="{00000000-0005-0000-0000-0000D6800000}"/>
    <cellStyle name="좋음 28 24" xfId="24307" xr:uid="{00000000-0005-0000-0000-0000D7800000}"/>
    <cellStyle name="좋음 28 3" xfId="24308" xr:uid="{00000000-0005-0000-0000-0000D8800000}"/>
    <cellStyle name="좋음 28 4" xfId="24309" xr:uid="{00000000-0005-0000-0000-0000D9800000}"/>
    <cellStyle name="좋음 28 5" xfId="24310" xr:uid="{00000000-0005-0000-0000-0000DA800000}"/>
    <cellStyle name="좋음 28 6" xfId="24311" xr:uid="{00000000-0005-0000-0000-0000DB800000}"/>
    <cellStyle name="좋음 28 7" xfId="24312" xr:uid="{00000000-0005-0000-0000-0000DC800000}"/>
    <cellStyle name="좋음 28 8" xfId="24313" xr:uid="{00000000-0005-0000-0000-0000DD800000}"/>
    <cellStyle name="좋음 28 9" xfId="24314" xr:uid="{00000000-0005-0000-0000-0000DE800000}"/>
    <cellStyle name="좋음 29" xfId="24315" xr:uid="{00000000-0005-0000-0000-0000DF800000}"/>
    <cellStyle name="좋음 29 10" xfId="24316" xr:uid="{00000000-0005-0000-0000-0000E0800000}"/>
    <cellStyle name="좋음 29 11" xfId="24317" xr:uid="{00000000-0005-0000-0000-0000E1800000}"/>
    <cellStyle name="좋음 29 12" xfId="24318" xr:uid="{00000000-0005-0000-0000-0000E2800000}"/>
    <cellStyle name="좋음 29 13" xfId="24319" xr:uid="{00000000-0005-0000-0000-0000E3800000}"/>
    <cellStyle name="좋음 29 14" xfId="24320" xr:uid="{00000000-0005-0000-0000-0000E4800000}"/>
    <cellStyle name="좋음 29 15" xfId="24321" xr:uid="{00000000-0005-0000-0000-0000E5800000}"/>
    <cellStyle name="좋음 29 16" xfId="24322" xr:uid="{00000000-0005-0000-0000-0000E6800000}"/>
    <cellStyle name="좋음 29 17" xfId="24323" xr:uid="{00000000-0005-0000-0000-0000E7800000}"/>
    <cellStyle name="좋음 29 18" xfId="24324" xr:uid="{00000000-0005-0000-0000-0000E8800000}"/>
    <cellStyle name="좋음 29 19" xfId="24325" xr:uid="{00000000-0005-0000-0000-0000E9800000}"/>
    <cellStyle name="좋음 29 2" xfId="24326" xr:uid="{00000000-0005-0000-0000-0000EA800000}"/>
    <cellStyle name="좋음 29 20" xfId="24327" xr:uid="{00000000-0005-0000-0000-0000EB800000}"/>
    <cellStyle name="좋음 29 21" xfId="24328" xr:uid="{00000000-0005-0000-0000-0000EC800000}"/>
    <cellStyle name="좋음 29 22" xfId="24329" xr:uid="{00000000-0005-0000-0000-0000ED800000}"/>
    <cellStyle name="좋음 29 23" xfId="24330" xr:uid="{00000000-0005-0000-0000-0000EE800000}"/>
    <cellStyle name="좋음 29 24" xfId="24331" xr:uid="{00000000-0005-0000-0000-0000EF800000}"/>
    <cellStyle name="좋음 29 3" xfId="24332" xr:uid="{00000000-0005-0000-0000-0000F0800000}"/>
    <cellStyle name="좋음 29 4" xfId="24333" xr:uid="{00000000-0005-0000-0000-0000F1800000}"/>
    <cellStyle name="좋음 29 5" xfId="24334" xr:uid="{00000000-0005-0000-0000-0000F2800000}"/>
    <cellStyle name="좋음 29 6" xfId="24335" xr:uid="{00000000-0005-0000-0000-0000F3800000}"/>
    <cellStyle name="좋음 29 7" xfId="24336" xr:uid="{00000000-0005-0000-0000-0000F4800000}"/>
    <cellStyle name="좋음 29 8" xfId="24337" xr:uid="{00000000-0005-0000-0000-0000F5800000}"/>
    <cellStyle name="좋음 29 9" xfId="24338" xr:uid="{00000000-0005-0000-0000-0000F6800000}"/>
    <cellStyle name="좋음 3" xfId="7386" xr:uid="{00000000-0005-0000-0000-0000F7800000}"/>
    <cellStyle name="좋음 3 10" xfId="24339" xr:uid="{00000000-0005-0000-0000-0000F8800000}"/>
    <cellStyle name="좋음 3 11" xfId="24340" xr:uid="{00000000-0005-0000-0000-0000F9800000}"/>
    <cellStyle name="좋음 3 12" xfId="24341" xr:uid="{00000000-0005-0000-0000-0000FA800000}"/>
    <cellStyle name="좋음 3 13" xfId="24342" xr:uid="{00000000-0005-0000-0000-0000FB800000}"/>
    <cellStyle name="좋음 3 14" xfId="24343" xr:uid="{00000000-0005-0000-0000-0000FC800000}"/>
    <cellStyle name="좋음 3 15" xfId="24344" xr:uid="{00000000-0005-0000-0000-0000FD800000}"/>
    <cellStyle name="좋음 3 16" xfId="24345" xr:uid="{00000000-0005-0000-0000-0000FE800000}"/>
    <cellStyle name="좋음 3 17" xfId="24346" xr:uid="{00000000-0005-0000-0000-0000FF800000}"/>
    <cellStyle name="좋음 3 18" xfId="24347" xr:uid="{00000000-0005-0000-0000-000000810000}"/>
    <cellStyle name="좋음 3 19" xfId="24348" xr:uid="{00000000-0005-0000-0000-000001810000}"/>
    <cellStyle name="좋음 3 2" xfId="7387" xr:uid="{00000000-0005-0000-0000-000002810000}"/>
    <cellStyle name="좋음 3 2 2" xfId="24349" xr:uid="{00000000-0005-0000-0000-000003810000}"/>
    <cellStyle name="좋음 3 20" xfId="24350" xr:uid="{00000000-0005-0000-0000-000004810000}"/>
    <cellStyle name="좋음 3 21" xfId="24351" xr:uid="{00000000-0005-0000-0000-000005810000}"/>
    <cellStyle name="좋음 3 22" xfId="24352" xr:uid="{00000000-0005-0000-0000-000006810000}"/>
    <cellStyle name="좋음 3 23" xfId="24353" xr:uid="{00000000-0005-0000-0000-000007810000}"/>
    <cellStyle name="좋음 3 24" xfId="24354" xr:uid="{00000000-0005-0000-0000-000008810000}"/>
    <cellStyle name="좋음 3 25" xfId="24355" xr:uid="{00000000-0005-0000-0000-000009810000}"/>
    <cellStyle name="좋음 3 26" xfId="24356" xr:uid="{00000000-0005-0000-0000-00000A810000}"/>
    <cellStyle name="좋음 3 27" xfId="24357" xr:uid="{00000000-0005-0000-0000-00000B810000}"/>
    <cellStyle name="좋음 3 28" xfId="24358" xr:uid="{00000000-0005-0000-0000-00000C810000}"/>
    <cellStyle name="좋음 3 29" xfId="24359" xr:uid="{00000000-0005-0000-0000-00000D810000}"/>
    <cellStyle name="좋음 3 3" xfId="24360" xr:uid="{00000000-0005-0000-0000-00000E810000}"/>
    <cellStyle name="좋음 3 30" xfId="24361" xr:uid="{00000000-0005-0000-0000-00000F810000}"/>
    <cellStyle name="좋음 3 31" xfId="24362" xr:uid="{00000000-0005-0000-0000-000010810000}"/>
    <cellStyle name="좋음 3 32" xfId="24363" xr:uid="{00000000-0005-0000-0000-000011810000}"/>
    <cellStyle name="좋음 3 33" xfId="24364" xr:uid="{00000000-0005-0000-0000-000012810000}"/>
    <cellStyle name="좋음 3 34" xfId="24365" xr:uid="{00000000-0005-0000-0000-000013810000}"/>
    <cellStyle name="좋음 3 35" xfId="24366" xr:uid="{00000000-0005-0000-0000-000014810000}"/>
    <cellStyle name="좋음 3 4" xfId="24367" xr:uid="{00000000-0005-0000-0000-000015810000}"/>
    <cellStyle name="좋음 3 5" xfId="24368" xr:uid="{00000000-0005-0000-0000-000016810000}"/>
    <cellStyle name="좋음 3 6" xfId="24369" xr:uid="{00000000-0005-0000-0000-000017810000}"/>
    <cellStyle name="좋음 3 7" xfId="24370" xr:uid="{00000000-0005-0000-0000-000018810000}"/>
    <cellStyle name="좋음 3 8" xfId="24371" xr:uid="{00000000-0005-0000-0000-000019810000}"/>
    <cellStyle name="좋음 3 9" xfId="24372" xr:uid="{00000000-0005-0000-0000-00001A810000}"/>
    <cellStyle name="좋음 30" xfId="24373" xr:uid="{00000000-0005-0000-0000-00001B810000}"/>
    <cellStyle name="좋음 30 10" xfId="24374" xr:uid="{00000000-0005-0000-0000-00001C810000}"/>
    <cellStyle name="좋음 30 11" xfId="24375" xr:uid="{00000000-0005-0000-0000-00001D810000}"/>
    <cellStyle name="좋음 30 12" xfId="24376" xr:uid="{00000000-0005-0000-0000-00001E810000}"/>
    <cellStyle name="좋음 30 13" xfId="24377" xr:uid="{00000000-0005-0000-0000-00001F810000}"/>
    <cellStyle name="좋음 30 14" xfId="24378" xr:uid="{00000000-0005-0000-0000-000020810000}"/>
    <cellStyle name="좋음 30 15" xfId="24379" xr:uid="{00000000-0005-0000-0000-000021810000}"/>
    <cellStyle name="좋음 30 16" xfId="24380" xr:uid="{00000000-0005-0000-0000-000022810000}"/>
    <cellStyle name="좋음 30 17" xfId="24381" xr:uid="{00000000-0005-0000-0000-000023810000}"/>
    <cellStyle name="좋음 30 18" xfId="24382" xr:uid="{00000000-0005-0000-0000-000024810000}"/>
    <cellStyle name="좋음 30 19" xfId="24383" xr:uid="{00000000-0005-0000-0000-000025810000}"/>
    <cellStyle name="좋음 30 2" xfId="24384" xr:uid="{00000000-0005-0000-0000-000026810000}"/>
    <cellStyle name="좋음 30 20" xfId="24385" xr:uid="{00000000-0005-0000-0000-000027810000}"/>
    <cellStyle name="좋음 30 21" xfId="24386" xr:uid="{00000000-0005-0000-0000-000028810000}"/>
    <cellStyle name="좋음 30 22" xfId="24387" xr:uid="{00000000-0005-0000-0000-000029810000}"/>
    <cellStyle name="좋음 30 23" xfId="24388" xr:uid="{00000000-0005-0000-0000-00002A810000}"/>
    <cellStyle name="좋음 30 24" xfId="24389" xr:uid="{00000000-0005-0000-0000-00002B810000}"/>
    <cellStyle name="좋음 30 3" xfId="24390" xr:uid="{00000000-0005-0000-0000-00002C810000}"/>
    <cellStyle name="좋음 30 4" xfId="24391" xr:uid="{00000000-0005-0000-0000-00002D810000}"/>
    <cellStyle name="좋음 30 5" xfId="24392" xr:uid="{00000000-0005-0000-0000-00002E810000}"/>
    <cellStyle name="좋음 30 6" xfId="24393" xr:uid="{00000000-0005-0000-0000-00002F810000}"/>
    <cellStyle name="좋음 30 7" xfId="24394" xr:uid="{00000000-0005-0000-0000-000030810000}"/>
    <cellStyle name="좋음 30 8" xfId="24395" xr:uid="{00000000-0005-0000-0000-000031810000}"/>
    <cellStyle name="좋음 30 9" xfId="24396" xr:uid="{00000000-0005-0000-0000-000032810000}"/>
    <cellStyle name="좋음 31" xfId="24397" xr:uid="{00000000-0005-0000-0000-000033810000}"/>
    <cellStyle name="좋음 31 10" xfId="24398" xr:uid="{00000000-0005-0000-0000-000034810000}"/>
    <cellStyle name="좋음 31 11" xfId="24399" xr:uid="{00000000-0005-0000-0000-000035810000}"/>
    <cellStyle name="좋음 31 12" xfId="24400" xr:uid="{00000000-0005-0000-0000-000036810000}"/>
    <cellStyle name="좋음 31 13" xfId="24401" xr:uid="{00000000-0005-0000-0000-000037810000}"/>
    <cellStyle name="좋음 31 14" xfId="24402" xr:uid="{00000000-0005-0000-0000-000038810000}"/>
    <cellStyle name="좋음 31 15" xfId="24403" xr:uid="{00000000-0005-0000-0000-000039810000}"/>
    <cellStyle name="좋음 31 16" xfId="24404" xr:uid="{00000000-0005-0000-0000-00003A810000}"/>
    <cellStyle name="좋음 31 17" xfId="24405" xr:uid="{00000000-0005-0000-0000-00003B810000}"/>
    <cellStyle name="좋음 31 18" xfId="24406" xr:uid="{00000000-0005-0000-0000-00003C810000}"/>
    <cellStyle name="좋음 31 19" xfId="24407" xr:uid="{00000000-0005-0000-0000-00003D810000}"/>
    <cellStyle name="좋음 31 2" xfId="24408" xr:uid="{00000000-0005-0000-0000-00003E810000}"/>
    <cellStyle name="좋음 31 20" xfId="24409" xr:uid="{00000000-0005-0000-0000-00003F810000}"/>
    <cellStyle name="좋음 31 21" xfId="24410" xr:uid="{00000000-0005-0000-0000-000040810000}"/>
    <cellStyle name="좋음 31 22" xfId="24411" xr:uid="{00000000-0005-0000-0000-000041810000}"/>
    <cellStyle name="좋음 31 23" xfId="24412" xr:uid="{00000000-0005-0000-0000-000042810000}"/>
    <cellStyle name="좋음 31 24" xfId="24413" xr:uid="{00000000-0005-0000-0000-000043810000}"/>
    <cellStyle name="좋음 31 3" xfId="24414" xr:uid="{00000000-0005-0000-0000-000044810000}"/>
    <cellStyle name="좋음 31 4" xfId="24415" xr:uid="{00000000-0005-0000-0000-000045810000}"/>
    <cellStyle name="좋음 31 5" xfId="24416" xr:uid="{00000000-0005-0000-0000-000046810000}"/>
    <cellStyle name="좋음 31 6" xfId="24417" xr:uid="{00000000-0005-0000-0000-000047810000}"/>
    <cellStyle name="좋음 31 7" xfId="24418" xr:uid="{00000000-0005-0000-0000-000048810000}"/>
    <cellStyle name="좋음 31 8" xfId="24419" xr:uid="{00000000-0005-0000-0000-000049810000}"/>
    <cellStyle name="좋음 31 9" xfId="24420" xr:uid="{00000000-0005-0000-0000-00004A810000}"/>
    <cellStyle name="좋음 32" xfId="24421" xr:uid="{00000000-0005-0000-0000-00004B810000}"/>
    <cellStyle name="좋음 32 10" xfId="24422" xr:uid="{00000000-0005-0000-0000-00004C810000}"/>
    <cellStyle name="좋음 32 11" xfId="24423" xr:uid="{00000000-0005-0000-0000-00004D810000}"/>
    <cellStyle name="좋음 32 12" xfId="24424" xr:uid="{00000000-0005-0000-0000-00004E810000}"/>
    <cellStyle name="좋음 32 13" xfId="24425" xr:uid="{00000000-0005-0000-0000-00004F810000}"/>
    <cellStyle name="좋음 32 14" xfId="24426" xr:uid="{00000000-0005-0000-0000-000050810000}"/>
    <cellStyle name="좋음 32 15" xfId="24427" xr:uid="{00000000-0005-0000-0000-000051810000}"/>
    <cellStyle name="좋음 32 16" xfId="24428" xr:uid="{00000000-0005-0000-0000-000052810000}"/>
    <cellStyle name="좋음 32 17" xfId="24429" xr:uid="{00000000-0005-0000-0000-000053810000}"/>
    <cellStyle name="좋음 32 18" xfId="24430" xr:uid="{00000000-0005-0000-0000-000054810000}"/>
    <cellStyle name="좋음 32 19" xfId="24431" xr:uid="{00000000-0005-0000-0000-000055810000}"/>
    <cellStyle name="좋음 32 2" xfId="24432" xr:uid="{00000000-0005-0000-0000-000056810000}"/>
    <cellStyle name="좋음 32 20" xfId="24433" xr:uid="{00000000-0005-0000-0000-000057810000}"/>
    <cellStyle name="좋음 32 21" xfId="24434" xr:uid="{00000000-0005-0000-0000-000058810000}"/>
    <cellStyle name="좋음 32 22" xfId="24435" xr:uid="{00000000-0005-0000-0000-000059810000}"/>
    <cellStyle name="좋음 32 23" xfId="24436" xr:uid="{00000000-0005-0000-0000-00005A810000}"/>
    <cellStyle name="좋음 32 24" xfId="24437" xr:uid="{00000000-0005-0000-0000-00005B810000}"/>
    <cellStyle name="좋음 32 3" xfId="24438" xr:uid="{00000000-0005-0000-0000-00005C810000}"/>
    <cellStyle name="좋음 32 4" xfId="24439" xr:uid="{00000000-0005-0000-0000-00005D810000}"/>
    <cellStyle name="좋음 32 5" xfId="24440" xr:uid="{00000000-0005-0000-0000-00005E810000}"/>
    <cellStyle name="좋음 32 6" xfId="24441" xr:uid="{00000000-0005-0000-0000-00005F810000}"/>
    <cellStyle name="좋음 32 7" xfId="24442" xr:uid="{00000000-0005-0000-0000-000060810000}"/>
    <cellStyle name="좋음 32 8" xfId="24443" xr:uid="{00000000-0005-0000-0000-000061810000}"/>
    <cellStyle name="좋음 32 9" xfId="24444" xr:uid="{00000000-0005-0000-0000-000062810000}"/>
    <cellStyle name="좋음 33" xfId="24445" xr:uid="{00000000-0005-0000-0000-000063810000}"/>
    <cellStyle name="좋음 33 10" xfId="24446" xr:uid="{00000000-0005-0000-0000-000064810000}"/>
    <cellStyle name="좋음 33 11" xfId="24447" xr:uid="{00000000-0005-0000-0000-000065810000}"/>
    <cellStyle name="좋음 33 12" xfId="24448" xr:uid="{00000000-0005-0000-0000-000066810000}"/>
    <cellStyle name="좋음 33 13" xfId="24449" xr:uid="{00000000-0005-0000-0000-000067810000}"/>
    <cellStyle name="좋음 33 14" xfId="24450" xr:uid="{00000000-0005-0000-0000-000068810000}"/>
    <cellStyle name="좋음 33 15" xfId="24451" xr:uid="{00000000-0005-0000-0000-000069810000}"/>
    <cellStyle name="좋음 33 16" xfId="24452" xr:uid="{00000000-0005-0000-0000-00006A810000}"/>
    <cellStyle name="좋음 33 17" xfId="24453" xr:uid="{00000000-0005-0000-0000-00006B810000}"/>
    <cellStyle name="좋음 33 18" xfId="24454" xr:uid="{00000000-0005-0000-0000-00006C810000}"/>
    <cellStyle name="좋음 33 19" xfId="24455" xr:uid="{00000000-0005-0000-0000-00006D810000}"/>
    <cellStyle name="좋음 33 2" xfId="24456" xr:uid="{00000000-0005-0000-0000-00006E810000}"/>
    <cellStyle name="좋음 33 20" xfId="24457" xr:uid="{00000000-0005-0000-0000-00006F810000}"/>
    <cellStyle name="좋음 33 21" xfId="24458" xr:uid="{00000000-0005-0000-0000-000070810000}"/>
    <cellStyle name="좋음 33 22" xfId="24459" xr:uid="{00000000-0005-0000-0000-000071810000}"/>
    <cellStyle name="좋음 33 23" xfId="24460" xr:uid="{00000000-0005-0000-0000-000072810000}"/>
    <cellStyle name="좋음 33 24" xfId="24461" xr:uid="{00000000-0005-0000-0000-000073810000}"/>
    <cellStyle name="좋음 33 3" xfId="24462" xr:uid="{00000000-0005-0000-0000-000074810000}"/>
    <cellStyle name="좋음 33 4" xfId="24463" xr:uid="{00000000-0005-0000-0000-000075810000}"/>
    <cellStyle name="좋음 33 5" xfId="24464" xr:uid="{00000000-0005-0000-0000-000076810000}"/>
    <cellStyle name="좋음 33 6" xfId="24465" xr:uid="{00000000-0005-0000-0000-000077810000}"/>
    <cellStyle name="좋음 33 7" xfId="24466" xr:uid="{00000000-0005-0000-0000-000078810000}"/>
    <cellStyle name="좋음 33 8" xfId="24467" xr:uid="{00000000-0005-0000-0000-000079810000}"/>
    <cellStyle name="좋음 33 9" xfId="24468" xr:uid="{00000000-0005-0000-0000-00007A810000}"/>
    <cellStyle name="좋음 34" xfId="24469" xr:uid="{00000000-0005-0000-0000-00007B810000}"/>
    <cellStyle name="좋음 34 10" xfId="24470" xr:uid="{00000000-0005-0000-0000-00007C810000}"/>
    <cellStyle name="좋음 34 11" xfId="24471" xr:uid="{00000000-0005-0000-0000-00007D810000}"/>
    <cellStyle name="좋음 34 12" xfId="24472" xr:uid="{00000000-0005-0000-0000-00007E810000}"/>
    <cellStyle name="좋음 34 13" xfId="24473" xr:uid="{00000000-0005-0000-0000-00007F810000}"/>
    <cellStyle name="좋음 34 14" xfId="24474" xr:uid="{00000000-0005-0000-0000-000080810000}"/>
    <cellStyle name="좋음 34 15" xfId="24475" xr:uid="{00000000-0005-0000-0000-000081810000}"/>
    <cellStyle name="좋음 34 16" xfId="24476" xr:uid="{00000000-0005-0000-0000-000082810000}"/>
    <cellStyle name="좋음 34 17" xfId="24477" xr:uid="{00000000-0005-0000-0000-000083810000}"/>
    <cellStyle name="좋음 34 18" xfId="24478" xr:uid="{00000000-0005-0000-0000-000084810000}"/>
    <cellStyle name="좋음 34 19" xfId="24479" xr:uid="{00000000-0005-0000-0000-000085810000}"/>
    <cellStyle name="좋음 34 2" xfId="24480" xr:uid="{00000000-0005-0000-0000-000086810000}"/>
    <cellStyle name="좋음 34 20" xfId="24481" xr:uid="{00000000-0005-0000-0000-000087810000}"/>
    <cellStyle name="좋음 34 21" xfId="24482" xr:uid="{00000000-0005-0000-0000-000088810000}"/>
    <cellStyle name="좋음 34 22" xfId="24483" xr:uid="{00000000-0005-0000-0000-000089810000}"/>
    <cellStyle name="좋음 34 23" xfId="24484" xr:uid="{00000000-0005-0000-0000-00008A810000}"/>
    <cellStyle name="좋음 34 24" xfId="24485" xr:uid="{00000000-0005-0000-0000-00008B810000}"/>
    <cellStyle name="좋음 34 3" xfId="24486" xr:uid="{00000000-0005-0000-0000-00008C810000}"/>
    <cellStyle name="좋음 34 4" xfId="24487" xr:uid="{00000000-0005-0000-0000-00008D810000}"/>
    <cellStyle name="좋음 34 5" xfId="24488" xr:uid="{00000000-0005-0000-0000-00008E810000}"/>
    <cellStyle name="좋음 34 6" xfId="24489" xr:uid="{00000000-0005-0000-0000-00008F810000}"/>
    <cellStyle name="좋음 34 7" xfId="24490" xr:uid="{00000000-0005-0000-0000-000090810000}"/>
    <cellStyle name="좋음 34 8" xfId="24491" xr:uid="{00000000-0005-0000-0000-000091810000}"/>
    <cellStyle name="좋음 34 9" xfId="24492" xr:uid="{00000000-0005-0000-0000-000092810000}"/>
    <cellStyle name="좋음 35" xfId="24493" xr:uid="{00000000-0005-0000-0000-000093810000}"/>
    <cellStyle name="좋음 36" xfId="24494" xr:uid="{00000000-0005-0000-0000-000094810000}"/>
    <cellStyle name="좋음 37" xfId="24495" xr:uid="{00000000-0005-0000-0000-000095810000}"/>
    <cellStyle name="좋음 38" xfId="24496" xr:uid="{00000000-0005-0000-0000-000096810000}"/>
    <cellStyle name="좋음 39" xfId="24497" xr:uid="{00000000-0005-0000-0000-000097810000}"/>
    <cellStyle name="좋음 4" xfId="7388" xr:uid="{00000000-0005-0000-0000-000098810000}"/>
    <cellStyle name="좋음 4 10" xfId="24498" xr:uid="{00000000-0005-0000-0000-000099810000}"/>
    <cellStyle name="좋음 4 11" xfId="24499" xr:uid="{00000000-0005-0000-0000-00009A810000}"/>
    <cellStyle name="좋음 4 12" xfId="24500" xr:uid="{00000000-0005-0000-0000-00009B810000}"/>
    <cellStyle name="좋음 4 13" xfId="24501" xr:uid="{00000000-0005-0000-0000-00009C810000}"/>
    <cellStyle name="좋음 4 14" xfId="24502" xr:uid="{00000000-0005-0000-0000-00009D810000}"/>
    <cellStyle name="좋음 4 15" xfId="24503" xr:uid="{00000000-0005-0000-0000-00009E810000}"/>
    <cellStyle name="좋음 4 16" xfId="24504" xr:uid="{00000000-0005-0000-0000-00009F810000}"/>
    <cellStyle name="좋음 4 17" xfId="24505" xr:uid="{00000000-0005-0000-0000-0000A0810000}"/>
    <cellStyle name="좋음 4 18" xfId="24506" xr:uid="{00000000-0005-0000-0000-0000A1810000}"/>
    <cellStyle name="좋음 4 19" xfId="24507" xr:uid="{00000000-0005-0000-0000-0000A2810000}"/>
    <cellStyle name="좋음 4 2" xfId="7389" xr:uid="{00000000-0005-0000-0000-0000A3810000}"/>
    <cellStyle name="좋음 4 2 2" xfId="24508" xr:uid="{00000000-0005-0000-0000-0000A4810000}"/>
    <cellStyle name="좋음 4 20" xfId="24509" xr:uid="{00000000-0005-0000-0000-0000A5810000}"/>
    <cellStyle name="좋음 4 21" xfId="24510" xr:uid="{00000000-0005-0000-0000-0000A6810000}"/>
    <cellStyle name="좋음 4 22" xfId="24511" xr:uid="{00000000-0005-0000-0000-0000A7810000}"/>
    <cellStyle name="좋음 4 23" xfId="24512" xr:uid="{00000000-0005-0000-0000-0000A8810000}"/>
    <cellStyle name="좋음 4 24" xfId="24513" xr:uid="{00000000-0005-0000-0000-0000A9810000}"/>
    <cellStyle name="좋음 4 25" xfId="24514" xr:uid="{00000000-0005-0000-0000-0000AA810000}"/>
    <cellStyle name="좋음 4 26" xfId="24515" xr:uid="{00000000-0005-0000-0000-0000AB810000}"/>
    <cellStyle name="좋음 4 27" xfId="24516" xr:uid="{00000000-0005-0000-0000-0000AC810000}"/>
    <cellStyle name="좋음 4 28" xfId="24517" xr:uid="{00000000-0005-0000-0000-0000AD810000}"/>
    <cellStyle name="좋음 4 29" xfId="24518" xr:uid="{00000000-0005-0000-0000-0000AE810000}"/>
    <cellStyle name="좋음 4 3" xfId="24519" xr:uid="{00000000-0005-0000-0000-0000AF810000}"/>
    <cellStyle name="좋음 4 30" xfId="24520" xr:uid="{00000000-0005-0000-0000-0000B0810000}"/>
    <cellStyle name="좋음 4 31" xfId="24521" xr:uid="{00000000-0005-0000-0000-0000B1810000}"/>
    <cellStyle name="좋음 4 32" xfId="24522" xr:uid="{00000000-0005-0000-0000-0000B2810000}"/>
    <cellStyle name="좋음 4 33" xfId="24523" xr:uid="{00000000-0005-0000-0000-0000B3810000}"/>
    <cellStyle name="좋음 4 34" xfId="24524" xr:uid="{00000000-0005-0000-0000-0000B4810000}"/>
    <cellStyle name="좋음 4 4" xfId="24525" xr:uid="{00000000-0005-0000-0000-0000B5810000}"/>
    <cellStyle name="좋음 4 5" xfId="24526" xr:uid="{00000000-0005-0000-0000-0000B6810000}"/>
    <cellStyle name="좋음 4 6" xfId="24527" xr:uid="{00000000-0005-0000-0000-0000B7810000}"/>
    <cellStyle name="좋음 4 7" xfId="24528" xr:uid="{00000000-0005-0000-0000-0000B8810000}"/>
    <cellStyle name="좋음 4 8" xfId="24529" xr:uid="{00000000-0005-0000-0000-0000B9810000}"/>
    <cellStyle name="좋음 4 9" xfId="24530" xr:uid="{00000000-0005-0000-0000-0000BA810000}"/>
    <cellStyle name="좋음 40" xfId="24531" xr:uid="{00000000-0005-0000-0000-0000BB810000}"/>
    <cellStyle name="좋음 41" xfId="24532" xr:uid="{00000000-0005-0000-0000-0000BC810000}"/>
    <cellStyle name="좋음 42" xfId="24533" xr:uid="{00000000-0005-0000-0000-0000BD810000}"/>
    <cellStyle name="좋음 43" xfId="24534" xr:uid="{00000000-0005-0000-0000-0000BE810000}"/>
    <cellStyle name="좋음 44" xfId="24535" xr:uid="{00000000-0005-0000-0000-0000BF810000}"/>
    <cellStyle name="좋음 45" xfId="24536" xr:uid="{00000000-0005-0000-0000-0000C0810000}"/>
    <cellStyle name="좋음 46" xfId="24537" xr:uid="{00000000-0005-0000-0000-0000C1810000}"/>
    <cellStyle name="좋음 47" xfId="24538" xr:uid="{00000000-0005-0000-0000-0000C2810000}"/>
    <cellStyle name="좋음 48" xfId="24539" xr:uid="{00000000-0005-0000-0000-0000C3810000}"/>
    <cellStyle name="좋음 49" xfId="24540" xr:uid="{00000000-0005-0000-0000-0000C4810000}"/>
    <cellStyle name="좋음 5" xfId="7390" xr:uid="{00000000-0005-0000-0000-0000C5810000}"/>
    <cellStyle name="좋음 5 10" xfId="24541" xr:uid="{00000000-0005-0000-0000-0000C6810000}"/>
    <cellStyle name="좋음 5 11" xfId="24542" xr:uid="{00000000-0005-0000-0000-0000C7810000}"/>
    <cellStyle name="좋음 5 12" xfId="24543" xr:uid="{00000000-0005-0000-0000-0000C8810000}"/>
    <cellStyle name="좋음 5 13" xfId="24544" xr:uid="{00000000-0005-0000-0000-0000C9810000}"/>
    <cellStyle name="좋음 5 14" xfId="24545" xr:uid="{00000000-0005-0000-0000-0000CA810000}"/>
    <cellStyle name="좋음 5 15" xfId="24546" xr:uid="{00000000-0005-0000-0000-0000CB810000}"/>
    <cellStyle name="좋음 5 16" xfId="24547" xr:uid="{00000000-0005-0000-0000-0000CC810000}"/>
    <cellStyle name="좋음 5 17" xfId="24548" xr:uid="{00000000-0005-0000-0000-0000CD810000}"/>
    <cellStyle name="좋음 5 18" xfId="24549" xr:uid="{00000000-0005-0000-0000-0000CE810000}"/>
    <cellStyle name="좋음 5 19" xfId="24550" xr:uid="{00000000-0005-0000-0000-0000CF810000}"/>
    <cellStyle name="좋음 5 2" xfId="7391" xr:uid="{00000000-0005-0000-0000-0000D0810000}"/>
    <cellStyle name="좋음 5 2 2" xfId="24551" xr:uid="{00000000-0005-0000-0000-0000D1810000}"/>
    <cellStyle name="좋음 5 20" xfId="24552" xr:uid="{00000000-0005-0000-0000-0000D2810000}"/>
    <cellStyle name="좋음 5 21" xfId="24553" xr:uid="{00000000-0005-0000-0000-0000D3810000}"/>
    <cellStyle name="좋음 5 22" xfId="24554" xr:uid="{00000000-0005-0000-0000-0000D4810000}"/>
    <cellStyle name="좋음 5 23" xfId="24555" xr:uid="{00000000-0005-0000-0000-0000D5810000}"/>
    <cellStyle name="좋음 5 24" xfId="24556" xr:uid="{00000000-0005-0000-0000-0000D6810000}"/>
    <cellStyle name="좋음 5 3" xfId="24557" xr:uid="{00000000-0005-0000-0000-0000D7810000}"/>
    <cellStyle name="좋음 5 4" xfId="24558" xr:uid="{00000000-0005-0000-0000-0000D8810000}"/>
    <cellStyle name="좋음 5 5" xfId="24559" xr:uid="{00000000-0005-0000-0000-0000D9810000}"/>
    <cellStyle name="좋음 5 6" xfId="24560" xr:uid="{00000000-0005-0000-0000-0000DA810000}"/>
    <cellStyle name="좋음 5 7" xfId="24561" xr:uid="{00000000-0005-0000-0000-0000DB810000}"/>
    <cellStyle name="좋음 5 8" xfId="24562" xr:uid="{00000000-0005-0000-0000-0000DC810000}"/>
    <cellStyle name="좋음 5 9" xfId="24563" xr:uid="{00000000-0005-0000-0000-0000DD810000}"/>
    <cellStyle name="좋음 50" xfId="24564" xr:uid="{00000000-0005-0000-0000-0000DE810000}"/>
    <cellStyle name="좋음 51" xfId="24565" xr:uid="{00000000-0005-0000-0000-0000DF810000}"/>
    <cellStyle name="좋음 52" xfId="24566" xr:uid="{00000000-0005-0000-0000-0000E0810000}"/>
    <cellStyle name="좋음 53" xfId="24567" xr:uid="{00000000-0005-0000-0000-0000E1810000}"/>
    <cellStyle name="좋음 54" xfId="24568" xr:uid="{00000000-0005-0000-0000-0000E2810000}"/>
    <cellStyle name="좋음 55" xfId="24569" xr:uid="{00000000-0005-0000-0000-0000E3810000}"/>
    <cellStyle name="좋음 56" xfId="24570" xr:uid="{00000000-0005-0000-0000-0000E4810000}"/>
    <cellStyle name="좋음 57" xfId="24571" xr:uid="{00000000-0005-0000-0000-0000E5810000}"/>
    <cellStyle name="좋음 58" xfId="24572" xr:uid="{00000000-0005-0000-0000-0000E6810000}"/>
    <cellStyle name="좋음 59" xfId="24573" xr:uid="{00000000-0005-0000-0000-0000E7810000}"/>
    <cellStyle name="좋음 6" xfId="8398" xr:uid="{00000000-0005-0000-0000-0000E8810000}"/>
    <cellStyle name="좋음 6 10" xfId="24574" xr:uid="{00000000-0005-0000-0000-0000E9810000}"/>
    <cellStyle name="좋음 6 11" xfId="24575" xr:uid="{00000000-0005-0000-0000-0000EA810000}"/>
    <cellStyle name="좋음 6 12" xfId="24576" xr:uid="{00000000-0005-0000-0000-0000EB810000}"/>
    <cellStyle name="좋음 6 13" xfId="24577" xr:uid="{00000000-0005-0000-0000-0000EC810000}"/>
    <cellStyle name="좋음 6 14" xfId="24578" xr:uid="{00000000-0005-0000-0000-0000ED810000}"/>
    <cellStyle name="좋음 6 15" xfId="24579" xr:uid="{00000000-0005-0000-0000-0000EE810000}"/>
    <cellStyle name="좋음 6 16" xfId="24580" xr:uid="{00000000-0005-0000-0000-0000EF810000}"/>
    <cellStyle name="좋음 6 17" xfId="24581" xr:uid="{00000000-0005-0000-0000-0000F0810000}"/>
    <cellStyle name="좋음 6 18" xfId="24582" xr:uid="{00000000-0005-0000-0000-0000F1810000}"/>
    <cellStyle name="좋음 6 19" xfId="24583" xr:uid="{00000000-0005-0000-0000-0000F2810000}"/>
    <cellStyle name="좋음 6 2" xfId="24584" xr:uid="{00000000-0005-0000-0000-0000F3810000}"/>
    <cellStyle name="좋음 6 20" xfId="24585" xr:uid="{00000000-0005-0000-0000-0000F4810000}"/>
    <cellStyle name="좋음 6 21" xfId="24586" xr:uid="{00000000-0005-0000-0000-0000F5810000}"/>
    <cellStyle name="좋음 6 22" xfId="24587" xr:uid="{00000000-0005-0000-0000-0000F6810000}"/>
    <cellStyle name="좋음 6 23" xfId="24588" xr:uid="{00000000-0005-0000-0000-0000F7810000}"/>
    <cellStyle name="좋음 6 24" xfId="24589" xr:uid="{00000000-0005-0000-0000-0000F8810000}"/>
    <cellStyle name="좋음 6 3" xfId="24590" xr:uid="{00000000-0005-0000-0000-0000F9810000}"/>
    <cellStyle name="좋음 6 4" xfId="24591" xr:uid="{00000000-0005-0000-0000-0000FA810000}"/>
    <cellStyle name="좋음 6 5" xfId="24592" xr:uid="{00000000-0005-0000-0000-0000FB810000}"/>
    <cellStyle name="좋음 6 6" xfId="24593" xr:uid="{00000000-0005-0000-0000-0000FC810000}"/>
    <cellStyle name="좋음 6 7" xfId="24594" xr:uid="{00000000-0005-0000-0000-0000FD810000}"/>
    <cellStyle name="좋음 6 8" xfId="24595" xr:uid="{00000000-0005-0000-0000-0000FE810000}"/>
    <cellStyle name="좋음 6 9" xfId="24596" xr:uid="{00000000-0005-0000-0000-0000FF810000}"/>
    <cellStyle name="좋음 60" xfId="24597" xr:uid="{00000000-0005-0000-0000-000000820000}"/>
    <cellStyle name="좋음 61" xfId="24598" xr:uid="{00000000-0005-0000-0000-000001820000}"/>
    <cellStyle name="좋음 62" xfId="24599" xr:uid="{00000000-0005-0000-0000-000002820000}"/>
    <cellStyle name="좋음 7" xfId="8399" xr:uid="{00000000-0005-0000-0000-000003820000}"/>
    <cellStyle name="좋음 7 10" xfId="24600" xr:uid="{00000000-0005-0000-0000-000004820000}"/>
    <cellStyle name="좋음 7 11" xfId="24601" xr:uid="{00000000-0005-0000-0000-000005820000}"/>
    <cellStyle name="좋음 7 12" xfId="24602" xr:uid="{00000000-0005-0000-0000-000006820000}"/>
    <cellStyle name="좋음 7 13" xfId="24603" xr:uid="{00000000-0005-0000-0000-000007820000}"/>
    <cellStyle name="좋음 7 14" xfId="24604" xr:uid="{00000000-0005-0000-0000-000008820000}"/>
    <cellStyle name="좋음 7 15" xfId="24605" xr:uid="{00000000-0005-0000-0000-000009820000}"/>
    <cellStyle name="좋음 7 16" xfId="24606" xr:uid="{00000000-0005-0000-0000-00000A820000}"/>
    <cellStyle name="좋음 7 17" xfId="24607" xr:uid="{00000000-0005-0000-0000-00000B820000}"/>
    <cellStyle name="좋음 7 18" xfId="24608" xr:uid="{00000000-0005-0000-0000-00000C820000}"/>
    <cellStyle name="좋음 7 19" xfId="24609" xr:uid="{00000000-0005-0000-0000-00000D820000}"/>
    <cellStyle name="좋음 7 2" xfId="24610" xr:uid="{00000000-0005-0000-0000-00000E820000}"/>
    <cellStyle name="좋음 7 20" xfId="24611" xr:uid="{00000000-0005-0000-0000-00000F820000}"/>
    <cellStyle name="좋음 7 21" xfId="24612" xr:uid="{00000000-0005-0000-0000-000010820000}"/>
    <cellStyle name="좋음 7 22" xfId="24613" xr:uid="{00000000-0005-0000-0000-000011820000}"/>
    <cellStyle name="좋음 7 23" xfId="24614" xr:uid="{00000000-0005-0000-0000-000012820000}"/>
    <cellStyle name="좋음 7 24" xfId="24615" xr:uid="{00000000-0005-0000-0000-000013820000}"/>
    <cellStyle name="좋음 7 3" xfId="24616" xr:uid="{00000000-0005-0000-0000-000014820000}"/>
    <cellStyle name="좋음 7 4" xfId="24617" xr:uid="{00000000-0005-0000-0000-000015820000}"/>
    <cellStyle name="좋음 7 5" xfId="24618" xr:uid="{00000000-0005-0000-0000-000016820000}"/>
    <cellStyle name="좋음 7 6" xfId="24619" xr:uid="{00000000-0005-0000-0000-000017820000}"/>
    <cellStyle name="좋음 7 7" xfId="24620" xr:uid="{00000000-0005-0000-0000-000018820000}"/>
    <cellStyle name="좋음 7 8" xfId="24621" xr:uid="{00000000-0005-0000-0000-000019820000}"/>
    <cellStyle name="좋음 7 9" xfId="24622" xr:uid="{00000000-0005-0000-0000-00001A820000}"/>
    <cellStyle name="좋음 8" xfId="8400" xr:uid="{00000000-0005-0000-0000-00001B820000}"/>
    <cellStyle name="좋음 8 10" xfId="24623" xr:uid="{00000000-0005-0000-0000-00001C820000}"/>
    <cellStyle name="좋음 8 11" xfId="24624" xr:uid="{00000000-0005-0000-0000-00001D820000}"/>
    <cellStyle name="좋음 8 12" xfId="24625" xr:uid="{00000000-0005-0000-0000-00001E820000}"/>
    <cellStyle name="좋음 8 13" xfId="24626" xr:uid="{00000000-0005-0000-0000-00001F820000}"/>
    <cellStyle name="좋음 8 14" xfId="24627" xr:uid="{00000000-0005-0000-0000-000020820000}"/>
    <cellStyle name="좋음 8 15" xfId="24628" xr:uid="{00000000-0005-0000-0000-000021820000}"/>
    <cellStyle name="좋음 8 16" xfId="24629" xr:uid="{00000000-0005-0000-0000-000022820000}"/>
    <cellStyle name="좋음 8 17" xfId="24630" xr:uid="{00000000-0005-0000-0000-000023820000}"/>
    <cellStyle name="좋음 8 18" xfId="24631" xr:uid="{00000000-0005-0000-0000-000024820000}"/>
    <cellStyle name="좋음 8 19" xfId="24632" xr:uid="{00000000-0005-0000-0000-000025820000}"/>
    <cellStyle name="좋음 8 2" xfId="24633" xr:uid="{00000000-0005-0000-0000-000026820000}"/>
    <cellStyle name="좋음 8 20" xfId="24634" xr:uid="{00000000-0005-0000-0000-000027820000}"/>
    <cellStyle name="좋음 8 21" xfId="24635" xr:uid="{00000000-0005-0000-0000-000028820000}"/>
    <cellStyle name="좋음 8 22" xfId="24636" xr:uid="{00000000-0005-0000-0000-000029820000}"/>
    <cellStyle name="좋음 8 23" xfId="24637" xr:uid="{00000000-0005-0000-0000-00002A820000}"/>
    <cellStyle name="좋음 8 24" xfId="24638" xr:uid="{00000000-0005-0000-0000-00002B820000}"/>
    <cellStyle name="좋음 8 3" xfId="24639" xr:uid="{00000000-0005-0000-0000-00002C820000}"/>
    <cellStyle name="좋음 8 4" xfId="24640" xr:uid="{00000000-0005-0000-0000-00002D820000}"/>
    <cellStyle name="좋음 8 5" xfId="24641" xr:uid="{00000000-0005-0000-0000-00002E820000}"/>
    <cellStyle name="좋음 8 6" xfId="24642" xr:uid="{00000000-0005-0000-0000-00002F820000}"/>
    <cellStyle name="좋음 8 7" xfId="24643" xr:uid="{00000000-0005-0000-0000-000030820000}"/>
    <cellStyle name="좋음 8 8" xfId="24644" xr:uid="{00000000-0005-0000-0000-000031820000}"/>
    <cellStyle name="좋음 8 9" xfId="24645" xr:uid="{00000000-0005-0000-0000-000032820000}"/>
    <cellStyle name="좋음 9" xfId="8401" xr:uid="{00000000-0005-0000-0000-000033820000}"/>
    <cellStyle name="좋음 9 10" xfId="24646" xr:uid="{00000000-0005-0000-0000-000034820000}"/>
    <cellStyle name="좋음 9 11" xfId="24647" xr:uid="{00000000-0005-0000-0000-000035820000}"/>
    <cellStyle name="좋음 9 12" xfId="24648" xr:uid="{00000000-0005-0000-0000-000036820000}"/>
    <cellStyle name="좋음 9 13" xfId="24649" xr:uid="{00000000-0005-0000-0000-000037820000}"/>
    <cellStyle name="좋음 9 14" xfId="24650" xr:uid="{00000000-0005-0000-0000-000038820000}"/>
    <cellStyle name="좋음 9 15" xfId="24651" xr:uid="{00000000-0005-0000-0000-000039820000}"/>
    <cellStyle name="좋음 9 16" xfId="24652" xr:uid="{00000000-0005-0000-0000-00003A820000}"/>
    <cellStyle name="좋음 9 17" xfId="24653" xr:uid="{00000000-0005-0000-0000-00003B820000}"/>
    <cellStyle name="좋음 9 18" xfId="24654" xr:uid="{00000000-0005-0000-0000-00003C820000}"/>
    <cellStyle name="좋음 9 19" xfId="24655" xr:uid="{00000000-0005-0000-0000-00003D820000}"/>
    <cellStyle name="좋음 9 2" xfId="24656" xr:uid="{00000000-0005-0000-0000-00003E820000}"/>
    <cellStyle name="좋음 9 20" xfId="24657" xr:uid="{00000000-0005-0000-0000-00003F820000}"/>
    <cellStyle name="좋음 9 21" xfId="24658" xr:uid="{00000000-0005-0000-0000-000040820000}"/>
    <cellStyle name="좋음 9 22" xfId="24659" xr:uid="{00000000-0005-0000-0000-000041820000}"/>
    <cellStyle name="좋음 9 23" xfId="24660" xr:uid="{00000000-0005-0000-0000-000042820000}"/>
    <cellStyle name="좋음 9 24" xfId="24661" xr:uid="{00000000-0005-0000-0000-000043820000}"/>
    <cellStyle name="좋음 9 3" xfId="24662" xr:uid="{00000000-0005-0000-0000-000044820000}"/>
    <cellStyle name="좋음 9 4" xfId="24663" xr:uid="{00000000-0005-0000-0000-000045820000}"/>
    <cellStyle name="좋음 9 5" xfId="24664" xr:uid="{00000000-0005-0000-0000-000046820000}"/>
    <cellStyle name="좋음 9 6" xfId="24665" xr:uid="{00000000-0005-0000-0000-000047820000}"/>
    <cellStyle name="좋음 9 7" xfId="24666" xr:uid="{00000000-0005-0000-0000-000048820000}"/>
    <cellStyle name="좋음 9 8" xfId="24667" xr:uid="{00000000-0005-0000-0000-000049820000}"/>
    <cellStyle name="좋음 9 9" xfId="24668" xr:uid="{00000000-0005-0000-0000-00004A820000}"/>
    <cellStyle name="중기사용11" xfId="8402" xr:uid="{00000000-0005-0000-0000-00004B820000}"/>
    <cellStyle name="중기사용11-1" xfId="8403" xr:uid="{00000000-0005-0000-0000-00004C820000}"/>
    <cellStyle name="중기사용12" xfId="8404" xr:uid="{00000000-0005-0000-0000-00004D820000}"/>
    <cellStyle name="중기사용13" xfId="8405" xr:uid="{00000000-0005-0000-0000-00004E820000}"/>
    <cellStyle name="중앙(표준)" xfId="1110" xr:uid="{00000000-0005-0000-0000-00004F820000}"/>
    <cellStyle name="지수문제" xfId="8406" xr:uid="{00000000-0005-0000-0000-000050820000}"/>
    <cellStyle name="지정되지 않음" xfId="1111" xr:uid="{00000000-0005-0000-0000-000051820000}"/>
    <cellStyle name="지정되지 않음 10" xfId="24669" xr:uid="{00000000-0005-0000-0000-000052820000}"/>
    <cellStyle name="지정되지 않음 11" xfId="24670" xr:uid="{00000000-0005-0000-0000-000053820000}"/>
    <cellStyle name="지정되지 않음 12" xfId="24671" xr:uid="{00000000-0005-0000-0000-000054820000}"/>
    <cellStyle name="지정되지 않음 13" xfId="24672" xr:uid="{00000000-0005-0000-0000-000055820000}"/>
    <cellStyle name="지정되지 않음 14" xfId="24673" xr:uid="{00000000-0005-0000-0000-000056820000}"/>
    <cellStyle name="지정되지 않음 15" xfId="24674" xr:uid="{00000000-0005-0000-0000-000057820000}"/>
    <cellStyle name="지정되지 않음 16" xfId="24675" xr:uid="{00000000-0005-0000-0000-000058820000}"/>
    <cellStyle name="지정되지 않음 17" xfId="24676" xr:uid="{00000000-0005-0000-0000-000059820000}"/>
    <cellStyle name="지정되지 않음 18" xfId="24677" xr:uid="{00000000-0005-0000-0000-00005A820000}"/>
    <cellStyle name="지정되지 않음 19" xfId="24678" xr:uid="{00000000-0005-0000-0000-00005B820000}"/>
    <cellStyle name="지정되지 않음 2" xfId="24679" xr:uid="{00000000-0005-0000-0000-00005C820000}"/>
    <cellStyle name="지정되지 않음 20" xfId="24680" xr:uid="{00000000-0005-0000-0000-00005D820000}"/>
    <cellStyle name="지정되지 않음 21" xfId="24681" xr:uid="{00000000-0005-0000-0000-00005E820000}"/>
    <cellStyle name="지정되지 않음 22" xfId="24682" xr:uid="{00000000-0005-0000-0000-00005F820000}"/>
    <cellStyle name="지정되지 않음 23" xfId="24683" xr:uid="{00000000-0005-0000-0000-000060820000}"/>
    <cellStyle name="지정되지 않음 24" xfId="24684" xr:uid="{00000000-0005-0000-0000-000061820000}"/>
    <cellStyle name="지정되지 않음 25" xfId="24685" xr:uid="{00000000-0005-0000-0000-000062820000}"/>
    <cellStyle name="지정되지 않음 26" xfId="24686" xr:uid="{00000000-0005-0000-0000-000063820000}"/>
    <cellStyle name="지정되지 않음 27" xfId="24687" xr:uid="{00000000-0005-0000-0000-000064820000}"/>
    <cellStyle name="지정되지 않음 28" xfId="24688" xr:uid="{00000000-0005-0000-0000-000065820000}"/>
    <cellStyle name="지정되지 않음 29" xfId="24689" xr:uid="{00000000-0005-0000-0000-000066820000}"/>
    <cellStyle name="지정되지 않음 3" xfId="24690" xr:uid="{00000000-0005-0000-0000-000067820000}"/>
    <cellStyle name="지정되지 않음 30" xfId="24691" xr:uid="{00000000-0005-0000-0000-000068820000}"/>
    <cellStyle name="지정되지 않음 31" xfId="24692" xr:uid="{00000000-0005-0000-0000-000069820000}"/>
    <cellStyle name="지정되지 않음 32" xfId="24693" xr:uid="{00000000-0005-0000-0000-00006A820000}"/>
    <cellStyle name="지정되지 않음 33" xfId="24694" xr:uid="{00000000-0005-0000-0000-00006B820000}"/>
    <cellStyle name="지정되지 않음 34" xfId="24695" xr:uid="{00000000-0005-0000-0000-00006C820000}"/>
    <cellStyle name="지정되지 않음 35" xfId="24696" xr:uid="{00000000-0005-0000-0000-00006D820000}"/>
    <cellStyle name="지정되지 않음 36" xfId="24697" xr:uid="{00000000-0005-0000-0000-00006E820000}"/>
    <cellStyle name="지정되지 않음 37" xfId="24698" xr:uid="{00000000-0005-0000-0000-00006F820000}"/>
    <cellStyle name="지정되지 않음 38" xfId="24699" xr:uid="{00000000-0005-0000-0000-000070820000}"/>
    <cellStyle name="지정되지 않음 39" xfId="24700" xr:uid="{00000000-0005-0000-0000-000071820000}"/>
    <cellStyle name="지정되지 않음 4" xfId="24701" xr:uid="{00000000-0005-0000-0000-000072820000}"/>
    <cellStyle name="지정되지 않음 40" xfId="24702" xr:uid="{00000000-0005-0000-0000-000073820000}"/>
    <cellStyle name="지정되지 않음 41" xfId="24703" xr:uid="{00000000-0005-0000-0000-000074820000}"/>
    <cellStyle name="지정되지 않음 42" xfId="24704" xr:uid="{00000000-0005-0000-0000-000075820000}"/>
    <cellStyle name="지정되지 않음 43" xfId="24705" xr:uid="{00000000-0005-0000-0000-000076820000}"/>
    <cellStyle name="지정되지 않음 44" xfId="24706" xr:uid="{00000000-0005-0000-0000-000077820000}"/>
    <cellStyle name="지정되지 않음 45" xfId="24707" xr:uid="{00000000-0005-0000-0000-000078820000}"/>
    <cellStyle name="지정되지 않음 46" xfId="24708" xr:uid="{00000000-0005-0000-0000-000079820000}"/>
    <cellStyle name="지정되지 않음 47" xfId="24709" xr:uid="{00000000-0005-0000-0000-00007A820000}"/>
    <cellStyle name="지정되지 않음 48" xfId="24710" xr:uid="{00000000-0005-0000-0000-00007B820000}"/>
    <cellStyle name="지정되지 않음 49" xfId="24711" xr:uid="{00000000-0005-0000-0000-00007C820000}"/>
    <cellStyle name="지정되지 않음 5" xfId="24712" xr:uid="{00000000-0005-0000-0000-00007D820000}"/>
    <cellStyle name="지정되지 않음 50" xfId="24713" xr:uid="{00000000-0005-0000-0000-00007E820000}"/>
    <cellStyle name="지정되지 않음 51" xfId="24714" xr:uid="{00000000-0005-0000-0000-00007F820000}"/>
    <cellStyle name="지정되지 않음 52" xfId="24715" xr:uid="{00000000-0005-0000-0000-000080820000}"/>
    <cellStyle name="지정되지 않음 53" xfId="24716" xr:uid="{00000000-0005-0000-0000-000081820000}"/>
    <cellStyle name="지정되지 않음 54" xfId="24717" xr:uid="{00000000-0005-0000-0000-000082820000}"/>
    <cellStyle name="지정되지 않음 55" xfId="24718" xr:uid="{00000000-0005-0000-0000-000083820000}"/>
    <cellStyle name="지정되지 않음 56" xfId="24719" xr:uid="{00000000-0005-0000-0000-000084820000}"/>
    <cellStyle name="지정되지 않음 57" xfId="24720" xr:uid="{00000000-0005-0000-0000-000085820000}"/>
    <cellStyle name="지정되지 않음 58" xfId="24721" xr:uid="{00000000-0005-0000-0000-000086820000}"/>
    <cellStyle name="지정되지 않음 59" xfId="24722" xr:uid="{00000000-0005-0000-0000-000087820000}"/>
    <cellStyle name="지정되지 않음 6" xfId="24723" xr:uid="{00000000-0005-0000-0000-000088820000}"/>
    <cellStyle name="지정되지 않음 60" xfId="24724" xr:uid="{00000000-0005-0000-0000-000089820000}"/>
    <cellStyle name="지정되지 않음 61" xfId="24725" xr:uid="{00000000-0005-0000-0000-00008A820000}"/>
    <cellStyle name="지정되지 않음 62" xfId="24726" xr:uid="{00000000-0005-0000-0000-00008B820000}"/>
    <cellStyle name="지정되지 않음 7" xfId="24727" xr:uid="{00000000-0005-0000-0000-00008C820000}"/>
    <cellStyle name="지정되지 않음 8" xfId="24728" xr:uid="{00000000-0005-0000-0000-00008D820000}"/>
    <cellStyle name="지정되지 않음 9" xfId="24729" xr:uid="{00000000-0005-0000-0000-00008E820000}"/>
    <cellStyle name="千分位[0]_GARMENT STEP FORM HK" xfId="4672" xr:uid="{00000000-0005-0000-0000-00008F820000}"/>
    <cellStyle name="千分位_GARMENT STEP FORM HK" xfId="4673" xr:uid="{00000000-0005-0000-0000-000090820000}"/>
    <cellStyle name="출력 10" xfId="8407" xr:uid="{00000000-0005-0000-0000-000091820000}"/>
    <cellStyle name="출력 10 10" xfId="24730" xr:uid="{00000000-0005-0000-0000-000092820000}"/>
    <cellStyle name="출력 10 11" xfId="24731" xr:uid="{00000000-0005-0000-0000-000093820000}"/>
    <cellStyle name="출력 10 12" xfId="24732" xr:uid="{00000000-0005-0000-0000-000094820000}"/>
    <cellStyle name="출력 10 13" xfId="24733" xr:uid="{00000000-0005-0000-0000-000095820000}"/>
    <cellStyle name="출력 10 14" xfId="24734" xr:uid="{00000000-0005-0000-0000-000096820000}"/>
    <cellStyle name="출력 10 15" xfId="24735" xr:uid="{00000000-0005-0000-0000-000097820000}"/>
    <cellStyle name="출력 10 16" xfId="24736" xr:uid="{00000000-0005-0000-0000-000098820000}"/>
    <cellStyle name="출력 10 17" xfId="24737" xr:uid="{00000000-0005-0000-0000-000099820000}"/>
    <cellStyle name="출력 10 18" xfId="24738" xr:uid="{00000000-0005-0000-0000-00009A820000}"/>
    <cellStyle name="출력 10 19" xfId="24739" xr:uid="{00000000-0005-0000-0000-00009B820000}"/>
    <cellStyle name="출력 10 2" xfId="24740" xr:uid="{00000000-0005-0000-0000-00009C820000}"/>
    <cellStyle name="출력 10 20" xfId="24741" xr:uid="{00000000-0005-0000-0000-00009D820000}"/>
    <cellStyle name="출력 10 21" xfId="24742" xr:uid="{00000000-0005-0000-0000-00009E820000}"/>
    <cellStyle name="출력 10 22" xfId="24743" xr:uid="{00000000-0005-0000-0000-00009F820000}"/>
    <cellStyle name="출력 10 23" xfId="24744" xr:uid="{00000000-0005-0000-0000-0000A0820000}"/>
    <cellStyle name="출력 10 24" xfId="24745" xr:uid="{00000000-0005-0000-0000-0000A1820000}"/>
    <cellStyle name="출력 10 3" xfId="24746" xr:uid="{00000000-0005-0000-0000-0000A2820000}"/>
    <cellStyle name="출력 10 4" xfId="24747" xr:uid="{00000000-0005-0000-0000-0000A3820000}"/>
    <cellStyle name="출력 10 5" xfId="24748" xr:uid="{00000000-0005-0000-0000-0000A4820000}"/>
    <cellStyle name="출력 10 6" xfId="24749" xr:uid="{00000000-0005-0000-0000-0000A5820000}"/>
    <cellStyle name="출력 10 7" xfId="24750" xr:uid="{00000000-0005-0000-0000-0000A6820000}"/>
    <cellStyle name="출력 10 8" xfId="24751" xr:uid="{00000000-0005-0000-0000-0000A7820000}"/>
    <cellStyle name="출력 10 9" xfId="24752" xr:uid="{00000000-0005-0000-0000-0000A8820000}"/>
    <cellStyle name="출력 11" xfId="8408" xr:uid="{00000000-0005-0000-0000-0000A9820000}"/>
    <cellStyle name="출력 11 10" xfId="24753" xr:uid="{00000000-0005-0000-0000-0000AA820000}"/>
    <cellStyle name="출력 11 11" xfId="24754" xr:uid="{00000000-0005-0000-0000-0000AB820000}"/>
    <cellStyle name="출력 11 12" xfId="24755" xr:uid="{00000000-0005-0000-0000-0000AC820000}"/>
    <cellStyle name="출력 11 13" xfId="24756" xr:uid="{00000000-0005-0000-0000-0000AD820000}"/>
    <cellStyle name="출력 11 14" xfId="24757" xr:uid="{00000000-0005-0000-0000-0000AE820000}"/>
    <cellStyle name="출력 11 15" xfId="24758" xr:uid="{00000000-0005-0000-0000-0000AF820000}"/>
    <cellStyle name="출력 11 16" xfId="24759" xr:uid="{00000000-0005-0000-0000-0000B0820000}"/>
    <cellStyle name="출력 11 17" xfId="24760" xr:uid="{00000000-0005-0000-0000-0000B1820000}"/>
    <cellStyle name="출력 11 18" xfId="24761" xr:uid="{00000000-0005-0000-0000-0000B2820000}"/>
    <cellStyle name="출력 11 19" xfId="24762" xr:uid="{00000000-0005-0000-0000-0000B3820000}"/>
    <cellStyle name="출력 11 2" xfId="24763" xr:uid="{00000000-0005-0000-0000-0000B4820000}"/>
    <cellStyle name="출력 11 20" xfId="24764" xr:uid="{00000000-0005-0000-0000-0000B5820000}"/>
    <cellStyle name="출력 11 21" xfId="24765" xr:uid="{00000000-0005-0000-0000-0000B6820000}"/>
    <cellStyle name="출력 11 22" xfId="24766" xr:uid="{00000000-0005-0000-0000-0000B7820000}"/>
    <cellStyle name="출력 11 23" xfId="24767" xr:uid="{00000000-0005-0000-0000-0000B8820000}"/>
    <cellStyle name="출력 11 24" xfId="24768" xr:uid="{00000000-0005-0000-0000-0000B9820000}"/>
    <cellStyle name="출력 11 3" xfId="24769" xr:uid="{00000000-0005-0000-0000-0000BA820000}"/>
    <cellStyle name="출력 11 4" xfId="24770" xr:uid="{00000000-0005-0000-0000-0000BB820000}"/>
    <cellStyle name="출력 11 5" xfId="24771" xr:uid="{00000000-0005-0000-0000-0000BC820000}"/>
    <cellStyle name="출력 11 6" xfId="24772" xr:uid="{00000000-0005-0000-0000-0000BD820000}"/>
    <cellStyle name="출력 11 7" xfId="24773" xr:uid="{00000000-0005-0000-0000-0000BE820000}"/>
    <cellStyle name="출력 11 8" xfId="24774" xr:uid="{00000000-0005-0000-0000-0000BF820000}"/>
    <cellStyle name="출력 11 9" xfId="24775" xr:uid="{00000000-0005-0000-0000-0000C0820000}"/>
    <cellStyle name="출력 12" xfId="8409" xr:uid="{00000000-0005-0000-0000-0000C1820000}"/>
    <cellStyle name="출력 12 10" xfId="24776" xr:uid="{00000000-0005-0000-0000-0000C2820000}"/>
    <cellStyle name="출력 12 11" xfId="24777" xr:uid="{00000000-0005-0000-0000-0000C3820000}"/>
    <cellStyle name="출력 12 12" xfId="24778" xr:uid="{00000000-0005-0000-0000-0000C4820000}"/>
    <cellStyle name="출력 12 13" xfId="24779" xr:uid="{00000000-0005-0000-0000-0000C5820000}"/>
    <cellStyle name="출력 12 14" xfId="24780" xr:uid="{00000000-0005-0000-0000-0000C6820000}"/>
    <cellStyle name="출력 12 15" xfId="24781" xr:uid="{00000000-0005-0000-0000-0000C7820000}"/>
    <cellStyle name="출력 12 16" xfId="24782" xr:uid="{00000000-0005-0000-0000-0000C8820000}"/>
    <cellStyle name="출력 12 17" xfId="24783" xr:uid="{00000000-0005-0000-0000-0000C9820000}"/>
    <cellStyle name="출력 12 18" xfId="24784" xr:uid="{00000000-0005-0000-0000-0000CA820000}"/>
    <cellStyle name="출력 12 19" xfId="24785" xr:uid="{00000000-0005-0000-0000-0000CB820000}"/>
    <cellStyle name="출력 12 2" xfId="24786" xr:uid="{00000000-0005-0000-0000-0000CC820000}"/>
    <cellStyle name="출력 12 20" xfId="24787" xr:uid="{00000000-0005-0000-0000-0000CD820000}"/>
    <cellStyle name="출력 12 21" xfId="24788" xr:uid="{00000000-0005-0000-0000-0000CE820000}"/>
    <cellStyle name="출력 12 22" xfId="24789" xr:uid="{00000000-0005-0000-0000-0000CF820000}"/>
    <cellStyle name="출력 12 23" xfId="24790" xr:uid="{00000000-0005-0000-0000-0000D0820000}"/>
    <cellStyle name="출력 12 24" xfId="24791" xr:uid="{00000000-0005-0000-0000-0000D1820000}"/>
    <cellStyle name="출력 12 3" xfId="24792" xr:uid="{00000000-0005-0000-0000-0000D2820000}"/>
    <cellStyle name="출력 12 4" xfId="24793" xr:uid="{00000000-0005-0000-0000-0000D3820000}"/>
    <cellStyle name="출력 12 5" xfId="24794" xr:uid="{00000000-0005-0000-0000-0000D4820000}"/>
    <cellStyle name="출력 12 6" xfId="24795" xr:uid="{00000000-0005-0000-0000-0000D5820000}"/>
    <cellStyle name="출력 12 7" xfId="24796" xr:uid="{00000000-0005-0000-0000-0000D6820000}"/>
    <cellStyle name="출력 12 8" xfId="24797" xr:uid="{00000000-0005-0000-0000-0000D7820000}"/>
    <cellStyle name="출력 12 9" xfId="24798" xr:uid="{00000000-0005-0000-0000-0000D8820000}"/>
    <cellStyle name="출력 13" xfId="8410" xr:uid="{00000000-0005-0000-0000-0000D9820000}"/>
    <cellStyle name="출력 13 10" xfId="24799" xr:uid="{00000000-0005-0000-0000-0000DA820000}"/>
    <cellStyle name="출력 13 11" xfId="24800" xr:uid="{00000000-0005-0000-0000-0000DB820000}"/>
    <cellStyle name="출력 13 12" xfId="24801" xr:uid="{00000000-0005-0000-0000-0000DC820000}"/>
    <cellStyle name="출력 13 13" xfId="24802" xr:uid="{00000000-0005-0000-0000-0000DD820000}"/>
    <cellStyle name="출력 13 14" xfId="24803" xr:uid="{00000000-0005-0000-0000-0000DE820000}"/>
    <cellStyle name="출력 13 15" xfId="24804" xr:uid="{00000000-0005-0000-0000-0000DF820000}"/>
    <cellStyle name="출력 13 16" xfId="24805" xr:uid="{00000000-0005-0000-0000-0000E0820000}"/>
    <cellStyle name="출력 13 17" xfId="24806" xr:uid="{00000000-0005-0000-0000-0000E1820000}"/>
    <cellStyle name="출력 13 18" xfId="24807" xr:uid="{00000000-0005-0000-0000-0000E2820000}"/>
    <cellStyle name="출력 13 19" xfId="24808" xr:uid="{00000000-0005-0000-0000-0000E3820000}"/>
    <cellStyle name="출력 13 2" xfId="24809" xr:uid="{00000000-0005-0000-0000-0000E4820000}"/>
    <cellStyle name="출력 13 20" xfId="24810" xr:uid="{00000000-0005-0000-0000-0000E5820000}"/>
    <cellStyle name="출력 13 21" xfId="24811" xr:uid="{00000000-0005-0000-0000-0000E6820000}"/>
    <cellStyle name="출력 13 22" xfId="24812" xr:uid="{00000000-0005-0000-0000-0000E7820000}"/>
    <cellStyle name="출력 13 23" xfId="24813" xr:uid="{00000000-0005-0000-0000-0000E8820000}"/>
    <cellStyle name="출력 13 24" xfId="24814" xr:uid="{00000000-0005-0000-0000-0000E9820000}"/>
    <cellStyle name="출력 13 3" xfId="24815" xr:uid="{00000000-0005-0000-0000-0000EA820000}"/>
    <cellStyle name="출력 13 4" xfId="24816" xr:uid="{00000000-0005-0000-0000-0000EB820000}"/>
    <cellStyle name="출력 13 5" xfId="24817" xr:uid="{00000000-0005-0000-0000-0000EC820000}"/>
    <cellStyle name="출력 13 6" xfId="24818" xr:uid="{00000000-0005-0000-0000-0000ED820000}"/>
    <cellStyle name="출력 13 7" xfId="24819" xr:uid="{00000000-0005-0000-0000-0000EE820000}"/>
    <cellStyle name="출력 13 8" xfId="24820" xr:uid="{00000000-0005-0000-0000-0000EF820000}"/>
    <cellStyle name="출력 13 9" xfId="24821" xr:uid="{00000000-0005-0000-0000-0000F0820000}"/>
    <cellStyle name="출력 14" xfId="8411" xr:uid="{00000000-0005-0000-0000-0000F1820000}"/>
    <cellStyle name="출력 14 10" xfId="24822" xr:uid="{00000000-0005-0000-0000-0000F2820000}"/>
    <cellStyle name="출력 14 11" xfId="24823" xr:uid="{00000000-0005-0000-0000-0000F3820000}"/>
    <cellStyle name="출력 14 12" xfId="24824" xr:uid="{00000000-0005-0000-0000-0000F4820000}"/>
    <cellStyle name="출력 14 13" xfId="24825" xr:uid="{00000000-0005-0000-0000-0000F5820000}"/>
    <cellStyle name="출력 14 14" xfId="24826" xr:uid="{00000000-0005-0000-0000-0000F6820000}"/>
    <cellStyle name="출력 14 15" xfId="24827" xr:uid="{00000000-0005-0000-0000-0000F7820000}"/>
    <cellStyle name="출력 14 16" xfId="24828" xr:uid="{00000000-0005-0000-0000-0000F8820000}"/>
    <cellStyle name="출력 14 17" xfId="24829" xr:uid="{00000000-0005-0000-0000-0000F9820000}"/>
    <cellStyle name="출력 14 18" xfId="24830" xr:uid="{00000000-0005-0000-0000-0000FA820000}"/>
    <cellStyle name="출력 14 19" xfId="24831" xr:uid="{00000000-0005-0000-0000-0000FB820000}"/>
    <cellStyle name="출력 14 2" xfId="24832" xr:uid="{00000000-0005-0000-0000-0000FC820000}"/>
    <cellStyle name="출력 14 20" xfId="24833" xr:uid="{00000000-0005-0000-0000-0000FD820000}"/>
    <cellStyle name="출력 14 21" xfId="24834" xr:uid="{00000000-0005-0000-0000-0000FE820000}"/>
    <cellStyle name="출력 14 22" xfId="24835" xr:uid="{00000000-0005-0000-0000-0000FF820000}"/>
    <cellStyle name="출력 14 23" xfId="24836" xr:uid="{00000000-0005-0000-0000-000000830000}"/>
    <cellStyle name="출력 14 24" xfId="24837" xr:uid="{00000000-0005-0000-0000-000001830000}"/>
    <cellStyle name="출력 14 3" xfId="24838" xr:uid="{00000000-0005-0000-0000-000002830000}"/>
    <cellStyle name="출력 14 4" xfId="24839" xr:uid="{00000000-0005-0000-0000-000003830000}"/>
    <cellStyle name="출력 14 5" xfId="24840" xr:uid="{00000000-0005-0000-0000-000004830000}"/>
    <cellStyle name="출력 14 6" xfId="24841" xr:uid="{00000000-0005-0000-0000-000005830000}"/>
    <cellStyle name="출력 14 7" xfId="24842" xr:uid="{00000000-0005-0000-0000-000006830000}"/>
    <cellStyle name="출력 14 8" xfId="24843" xr:uid="{00000000-0005-0000-0000-000007830000}"/>
    <cellStyle name="출력 14 9" xfId="24844" xr:uid="{00000000-0005-0000-0000-000008830000}"/>
    <cellStyle name="출력 15" xfId="8412" xr:uid="{00000000-0005-0000-0000-000009830000}"/>
    <cellStyle name="출력 15 10" xfId="24845" xr:uid="{00000000-0005-0000-0000-00000A830000}"/>
    <cellStyle name="출력 15 11" xfId="24846" xr:uid="{00000000-0005-0000-0000-00000B830000}"/>
    <cellStyle name="출력 15 12" xfId="24847" xr:uid="{00000000-0005-0000-0000-00000C830000}"/>
    <cellStyle name="출력 15 13" xfId="24848" xr:uid="{00000000-0005-0000-0000-00000D830000}"/>
    <cellStyle name="출력 15 14" xfId="24849" xr:uid="{00000000-0005-0000-0000-00000E830000}"/>
    <cellStyle name="출력 15 15" xfId="24850" xr:uid="{00000000-0005-0000-0000-00000F830000}"/>
    <cellStyle name="출력 15 16" xfId="24851" xr:uid="{00000000-0005-0000-0000-000010830000}"/>
    <cellStyle name="출력 15 17" xfId="24852" xr:uid="{00000000-0005-0000-0000-000011830000}"/>
    <cellStyle name="출력 15 18" xfId="24853" xr:uid="{00000000-0005-0000-0000-000012830000}"/>
    <cellStyle name="출력 15 19" xfId="24854" xr:uid="{00000000-0005-0000-0000-000013830000}"/>
    <cellStyle name="출력 15 2" xfId="24855" xr:uid="{00000000-0005-0000-0000-000014830000}"/>
    <cellStyle name="출력 15 20" xfId="24856" xr:uid="{00000000-0005-0000-0000-000015830000}"/>
    <cellStyle name="출력 15 21" xfId="24857" xr:uid="{00000000-0005-0000-0000-000016830000}"/>
    <cellStyle name="출력 15 22" xfId="24858" xr:uid="{00000000-0005-0000-0000-000017830000}"/>
    <cellStyle name="출력 15 23" xfId="24859" xr:uid="{00000000-0005-0000-0000-000018830000}"/>
    <cellStyle name="출력 15 24" xfId="24860" xr:uid="{00000000-0005-0000-0000-000019830000}"/>
    <cellStyle name="출력 15 3" xfId="24861" xr:uid="{00000000-0005-0000-0000-00001A830000}"/>
    <cellStyle name="출력 15 4" xfId="24862" xr:uid="{00000000-0005-0000-0000-00001B830000}"/>
    <cellStyle name="출력 15 5" xfId="24863" xr:uid="{00000000-0005-0000-0000-00001C830000}"/>
    <cellStyle name="출력 15 6" xfId="24864" xr:uid="{00000000-0005-0000-0000-00001D830000}"/>
    <cellStyle name="출력 15 7" xfId="24865" xr:uid="{00000000-0005-0000-0000-00001E830000}"/>
    <cellStyle name="출력 15 8" xfId="24866" xr:uid="{00000000-0005-0000-0000-00001F830000}"/>
    <cellStyle name="출력 15 9" xfId="24867" xr:uid="{00000000-0005-0000-0000-000020830000}"/>
    <cellStyle name="출력 16" xfId="8413" xr:uid="{00000000-0005-0000-0000-000021830000}"/>
    <cellStyle name="출력 16 10" xfId="24868" xr:uid="{00000000-0005-0000-0000-000022830000}"/>
    <cellStyle name="출력 16 11" xfId="24869" xr:uid="{00000000-0005-0000-0000-000023830000}"/>
    <cellStyle name="출력 16 12" xfId="24870" xr:uid="{00000000-0005-0000-0000-000024830000}"/>
    <cellStyle name="출력 16 13" xfId="24871" xr:uid="{00000000-0005-0000-0000-000025830000}"/>
    <cellStyle name="출력 16 14" xfId="24872" xr:uid="{00000000-0005-0000-0000-000026830000}"/>
    <cellStyle name="출력 16 15" xfId="24873" xr:uid="{00000000-0005-0000-0000-000027830000}"/>
    <cellStyle name="출력 16 16" xfId="24874" xr:uid="{00000000-0005-0000-0000-000028830000}"/>
    <cellStyle name="출력 16 17" xfId="24875" xr:uid="{00000000-0005-0000-0000-000029830000}"/>
    <cellStyle name="출력 16 18" xfId="24876" xr:uid="{00000000-0005-0000-0000-00002A830000}"/>
    <cellStyle name="출력 16 19" xfId="24877" xr:uid="{00000000-0005-0000-0000-00002B830000}"/>
    <cellStyle name="출력 16 2" xfId="24878" xr:uid="{00000000-0005-0000-0000-00002C830000}"/>
    <cellStyle name="출력 16 20" xfId="24879" xr:uid="{00000000-0005-0000-0000-00002D830000}"/>
    <cellStyle name="출력 16 21" xfId="24880" xr:uid="{00000000-0005-0000-0000-00002E830000}"/>
    <cellStyle name="출력 16 22" xfId="24881" xr:uid="{00000000-0005-0000-0000-00002F830000}"/>
    <cellStyle name="출력 16 23" xfId="24882" xr:uid="{00000000-0005-0000-0000-000030830000}"/>
    <cellStyle name="출력 16 24" xfId="24883" xr:uid="{00000000-0005-0000-0000-000031830000}"/>
    <cellStyle name="출력 16 3" xfId="24884" xr:uid="{00000000-0005-0000-0000-000032830000}"/>
    <cellStyle name="출력 16 4" xfId="24885" xr:uid="{00000000-0005-0000-0000-000033830000}"/>
    <cellStyle name="출력 16 5" xfId="24886" xr:uid="{00000000-0005-0000-0000-000034830000}"/>
    <cellStyle name="출력 16 6" xfId="24887" xr:uid="{00000000-0005-0000-0000-000035830000}"/>
    <cellStyle name="출력 16 7" xfId="24888" xr:uid="{00000000-0005-0000-0000-000036830000}"/>
    <cellStyle name="출력 16 8" xfId="24889" xr:uid="{00000000-0005-0000-0000-000037830000}"/>
    <cellStyle name="출력 16 9" xfId="24890" xr:uid="{00000000-0005-0000-0000-000038830000}"/>
    <cellStyle name="출력 17" xfId="24891" xr:uid="{00000000-0005-0000-0000-000039830000}"/>
    <cellStyle name="출력 17 10" xfId="24892" xr:uid="{00000000-0005-0000-0000-00003A830000}"/>
    <cellStyle name="출력 17 11" xfId="24893" xr:uid="{00000000-0005-0000-0000-00003B830000}"/>
    <cellStyle name="출력 17 12" xfId="24894" xr:uid="{00000000-0005-0000-0000-00003C830000}"/>
    <cellStyle name="출력 17 13" xfId="24895" xr:uid="{00000000-0005-0000-0000-00003D830000}"/>
    <cellStyle name="출력 17 14" xfId="24896" xr:uid="{00000000-0005-0000-0000-00003E830000}"/>
    <cellStyle name="출력 17 15" xfId="24897" xr:uid="{00000000-0005-0000-0000-00003F830000}"/>
    <cellStyle name="출력 17 16" xfId="24898" xr:uid="{00000000-0005-0000-0000-000040830000}"/>
    <cellStyle name="출력 17 17" xfId="24899" xr:uid="{00000000-0005-0000-0000-000041830000}"/>
    <cellStyle name="출력 17 18" xfId="24900" xr:uid="{00000000-0005-0000-0000-000042830000}"/>
    <cellStyle name="출력 17 19" xfId="24901" xr:uid="{00000000-0005-0000-0000-000043830000}"/>
    <cellStyle name="출력 17 2" xfId="24902" xr:uid="{00000000-0005-0000-0000-000044830000}"/>
    <cellStyle name="출력 17 20" xfId="24903" xr:uid="{00000000-0005-0000-0000-000045830000}"/>
    <cellStyle name="출력 17 21" xfId="24904" xr:uid="{00000000-0005-0000-0000-000046830000}"/>
    <cellStyle name="출력 17 22" xfId="24905" xr:uid="{00000000-0005-0000-0000-000047830000}"/>
    <cellStyle name="출력 17 23" xfId="24906" xr:uid="{00000000-0005-0000-0000-000048830000}"/>
    <cellStyle name="출력 17 24" xfId="24907" xr:uid="{00000000-0005-0000-0000-000049830000}"/>
    <cellStyle name="출력 17 3" xfId="24908" xr:uid="{00000000-0005-0000-0000-00004A830000}"/>
    <cellStyle name="출력 17 4" xfId="24909" xr:uid="{00000000-0005-0000-0000-00004B830000}"/>
    <cellStyle name="출력 17 5" xfId="24910" xr:uid="{00000000-0005-0000-0000-00004C830000}"/>
    <cellStyle name="출력 17 6" xfId="24911" xr:uid="{00000000-0005-0000-0000-00004D830000}"/>
    <cellStyle name="출력 17 7" xfId="24912" xr:uid="{00000000-0005-0000-0000-00004E830000}"/>
    <cellStyle name="출력 17 8" xfId="24913" xr:uid="{00000000-0005-0000-0000-00004F830000}"/>
    <cellStyle name="출력 17 9" xfId="24914" xr:uid="{00000000-0005-0000-0000-000050830000}"/>
    <cellStyle name="출력 18" xfId="24915" xr:uid="{00000000-0005-0000-0000-000051830000}"/>
    <cellStyle name="출력 18 10" xfId="24916" xr:uid="{00000000-0005-0000-0000-000052830000}"/>
    <cellStyle name="출력 18 11" xfId="24917" xr:uid="{00000000-0005-0000-0000-000053830000}"/>
    <cellStyle name="출력 18 12" xfId="24918" xr:uid="{00000000-0005-0000-0000-000054830000}"/>
    <cellStyle name="출력 18 13" xfId="24919" xr:uid="{00000000-0005-0000-0000-000055830000}"/>
    <cellStyle name="출력 18 14" xfId="24920" xr:uid="{00000000-0005-0000-0000-000056830000}"/>
    <cellStyle name="출력 18 15" xfId="24921" xr:uid="{00000000-0005-0000-0000-000057830000}"/>
    <cellStyle name="출력 18 16" xfId="24922" xr:uid="{00000000-0005-0000-0000-000058830000}"/>
    <cellStyle name="출력 18 17" xfId="24923" xr:uid="{00000000-0005-0000-0000-000059830000}"/>
    <cellStyle name="출력 18 18" xfId="24924" xr:uid="{00000000-0005-0000-0000-00005A830000}"/>
    <cellStyle name="출력 18 19" xfId="24925" xr:uid="{00000000-0005-0000-0000-00005B830000}"/>
    <cellStyle name="출력 18 2" xfId="24926" xr:uid="{00000000-0005-0000-0000-00005C830000}"/>
    <cellStyle name="출력 18 20" xfId="24927" xr:uid="{00000000-0005-0000-0000-00005D830000}"/>
    <cellStyle name="출력 18 21" xfId="24928" xr:uid="{00000000-0005-0000-0000-00005E830000}"/>
    <cellStyle name="출력 18 22" xfId="24929" xr:uid="{00000000-0005-0000-0000-00005F830000}"/>
    <cellStyle name="출력 18 23" xfId="24930" xr:uid="{00000000-0005-0000-0000-000060830000}"/>
    <cellStyle name="출력 18 24" xfId="24931" xr:uid="{00000000-0005-0000-0000-000061830000}"/>
    <cellStyle name="출력 18 3" xfId="24932" xr:uid="{00000000-0005-0000-0000-000062830000}"/>
    <cellStyle name="출력 18 4" xfId="24933" xr:uid="{00000000-0005-0000-0000-000063830000}"/>
    <cellStyle name="출력 18 5" xfId="24934" xr:uid="{00000000-0005-0000-0000-000064830000}"/>
    <cellStyle name="출력 18 6" xfId="24935" xr:uid="{00000000-0005-0000-0000-000065830000}"/>
    <cellStyle name="출력 18 7" xfId="24936" xr:uid="{00000000-0005-0000-0000-000066830000}"/>
    <cellStyle name="출력 18 8" xfId="24937" xr:uid="{00000000-0005-0000-0000-000067830000}"/>
    <cellStyle name="출력 18 9" xfId="24938" xr:uid="{00000000-0005-0000-0000-000068830000}"/>
    <cellStyle name="출력 19" xfId="24939" xr:uid="{00000000-0005-0000-0000-000069830000}"/>
    <cellStyle name="출력 19 10" xfId="24940" xr:uid="{00000000-0005-0000-0000-00006A830000}"/>
    <cellStyle name="출력 19 11" xfId="24941" xr:uid="{00000000-0005-0000-0000-00006B830000}"/>
    <cellStyle name="출력 19 12" xfId="24942" xr:uid="{00000000-0005-0000-0000-00006C830000}"/>
    <cellStyle name="출력 19 13" xfId="24943" xr:uid="{00000000-0005-0000-0000-00006D830000}"/>
    <cellStyle name="출력 19 14" xfId="24944" xr:uid="{00000000-0005-0000-0000-00006E830000}"/>
    <cellStyle name="출력 19 15" xfId="24945" xr:uid="{00000000-0005-0000-0000-00006F830000}"/>
    <cellStyle name="출력 19 16" xfId="24946" xr:uid="{00000000-0005-0000-0000-000070830000}"/>
    <cellStyle name="출력 19 17" xfId="24947" xr:uid="{00000000-0005-0000-0000-000071830000}"/>
    <cellStyle name="출력 19 18" xfId="24948" xr:uid="{00000000-0005-0000-0000-000072830000}"/>
    <cellStyle name="출력 19 19" xfId="24949" xr:uid="{00000000-0005-0000-0000-000073830000}"/>
    <cellStyle name="출력 19 2" xfId="24950" xr:uid="{00000000-0005-0000-0000-000074830000}"/>
    <cellStyle name="출력 19 20" xfId="24951" xr:uid="{00000000-0005-0000-0000-000075830000}"/>
    <cellStyle name="출력 19 21" xfId="24952" xr:uid="{00000000-0005-0000-0000-000076830000}"/>
    <cellStyle name="출력 19 22" xfId="24953" xr:uid="{00000000-0005-0000-0000-000077830000}"/>
    <cellStyle name="출력 19 23" xfId="24954" xr:uid="{00000000-0005-0000-0000-000078830000}"/>
    <cellStyle name="출력 19 24" xfId="24955" xr:uid="{00000000-0005-0000-0000-000079830000}"/>
    <cellStyle name="출력 19 3" xfId="24956" xr:uid="{00000000-0005-0000-0000-00007A830000}"/>
    <cellStyle name="출력 19 4" xfId="24957" xr:uid="{00000000-0005-0000-0000-00007B830000}"/>
    <cellStyle name="출력 19 5" xfId="24958" xr:uid="{00000000-0005-0000-0000-00007C830000}"/>
    <cellStyle name="출력 19 6" xfId="24959" xr:uid="{00000000-0005-0000-0000-00007D830000}"/>
    <cellStyle name="출력 19 7" xfId="24960" xr:uid="{00000000-0005-0000-0000-00007E830000}"/>
    <cellStyle name="출력 19 8" xfId="24961" xr:uid="{00000000-0005-0000-0000-00007F830000}"/>
    <cellStyle name="출력 19 9" xfId="24962" xr:uid="{00000000-0005-0000-0000-000080830000}"/>
    <cellStyle name="출력 2" xfId="7392" xr:uid="{00000000-0005-0000-0000-000081830000}"/>
    <cellStyle name="출력 2 10" xfId="24963" xr:uid="{00000000-0005-0000-0000-000082830000}"/>
    <cellStyle name="출력 2 10 10" xfId="24964" xr:uid="{00000000-0005-0000-0000-000083830000}"/>
    <cellStyle name="출력 2 10 10 2" xfId="24965" xr:uid="{00000000-0005-0000-0000-000084830000}"/>
    <cellStyle name="출력 2 10 10 3" xfId="24966" xr:uid="{00000000-0005-0000-0000-000085830000}"/>
    <cellStyle name="출력 2 10 11" xfId="24967" xr:uid="{00000000-0005-0000-0000-000086830000}"/>
    <cellStyle name="출력 2 10 11 2" xfId="24968" xr:uid="{00000000-0005-0000-0000-000087830000}"/>
    <cellStyle name="출력 2 10 11 3" xfId="24969" xr:uid="{00000000-0005-0000-0000-000088830000}"/>
    <cellStyle name="출력 2 10 12" xfId="24970" xr:uid="{00000000-0005-0000-0000-000089830000}"/>
    <cellStyle name="출력 2 10 12 2" xfId="24971" xr:uid="{00000000-0005-0000-0000-00008A830000}"/>
    <cellStyle name="출력 2 10 12 3" xfId="24972" xr:uid="{00000000-0005-0000-0000-00008B830000}"/>
    <cellStyle name="출력 2 10 13" xfId="24973" xr:uid="{00000000-0005-0000-0000-00008C830000}"/>
    <cellStyle name="출력 2 10 13 2" xfId="24974" xr:uid="{00000000-0005-0000-0000-00008D830000}"/>
    <cellStyle name="출력 2 10 13 3" xfId="24975" xr:uid="{00000000-0005-0000-0000-00008E830000}"/>
    <cellStyle name="출력 2 10 14" xfId="24976" xr:uid="{00000000-0005-0000-0000-00008F830000}"/>
    <cellStyle name="출력 2 10 14 2" xfId="24977" xr:uid="{00000000-0005-0000-0000-000090830000}"/>
    <cellStyle name="출력 2 10 14 3" xfId="24978" xr:uid="{00000000-0005-0000-0000-000091830000}"/>
    <cellStyle name="출력 2 10 15" xfId="24979" xr:uid="{00000000-0005-0000-0000-000092830000}"/>
    <cellStyle name="출력 2 10 15 2" xfId="24980" xr:uid="{00000000-0005-0000-0000-000093830000}"/>
    <cellStyle name="출력 2 10 15 3" xfId="24981" xr:uid="{00000000-0005-0000-0000-000094830000}"/>
    <cellStyle name="출력 2 10 16" xfId="24982" xr:uid="{00000000-0005-0000-0000-000095830000}"/>
    <cellStyle name="출력 2 10 16 2" xfId="24983" xr:uid="{00000000-0005-0000-0000-000096830000}"/>
    <cellStyle name="출력 2 10 16 3" xfId="24984" xr:uid="{00000000-0005-0000-0000-000097830000}"/>
    <cellStyle name="출력 2 10 17" xfId="24985" xr:uid="{00000000-0005-0000-0000-000098830000}"/>
    <cellStyle name="출력 2 10 17 2" xfId="24986" xr:uid="{00000000-0005-0000-0000-000099830000}"/>
    <cellStyle name="출력 2 10 17 3" xfId="24987" xr:uid="{00000000-0005-0000-0000-00009A830000}"/>
    <cellStyle name="출력 2 10 18" xfId="24988" xr:uid="{00000000-0005-0000-0000-00009B830000}"/>
    <cellStyle name="출력 2 10 2" xfId="24989" xr:uid="{00000000-0005-0000-0000-00009C830000}"/>
    <cellStyle name="출력 2 10 2 2" xfId="24990" xr:uid="{00000000-0005-0000-0000-00009D830000}"/>
    <cellStyle name="출력 2 10 2 3" xfId="24991" xr:uid="{00000000-0005-0000-0000-00009E830000}"/>
    <cellStyle name="출력 2 10 3" xfId="24992" xr:uid="{00000000-0005-0000-0000-00009F830000}"/>
    <cellStyle name="출력 2 10 3 2" xfId="24993" xr:uid="{00000000-0005-0000-0000-0000A0830000}"/>
    <cellStyle name="출력 2 10 3 3" xfId="24994" xr:uid="{00000000-0005-0000-0000-0000A1830000}"/>
    <cellStyle name="출력 2 10 4" xfId="24995" xr:uid="{00000000-0005-0000-0000-0000A2830000}"/>
    <cellStyle name="출력 2 10 4 2" xfId="24996" xr:uid="{00000000-0005-0000-0000-0000A3830000}"/>
    <cellStyle name="출력 2 10 4 3" xfId="24997" xr:uid="{00000000-0005-0000-0000-0000A4830000}"/>
    <cellStyle name="출력 2 10 5" xfId="24998" xr:uid="{00000000-0005-0000-0000-0000A5830000}"/>
    <cellStyle name="출력 2 10 5 2" xfId="24999" xr:uid="{00000000-0005-0000-0000-0000A6830000}"/>
    <cellStyle name="출력 2 10 5 3" xfId="25000" xr:uid="{00000000-0005-0000-0000-0000A7830000}"/>
    <cellStyle name="출력 2 10 6" xfId="25001" xr:uid="{00000000-0005-0000-0000-0000A8830000}"/>
    <cellStyle name="출력 2 10 6 2" xfId="25002" xr:uid="{00000000-0005-0000-0000-0000A9830000}"/>
    <cellStyle name="출력 2 10 6 3" xfId="25003" xr:uid="{00000000-0005-0000-0000-0000AA830000}"/>
    <cellStyle name="출력 2 10 7" xfId="25004" xr:uid="{00000000-0005-0000-0000-0000AB830000}"/>
    <cellStyle name="출력 2 10 7 2" xfId="25005" xr:uid="{00000000-0005-0000-0000-0000AC830000}"/>
    <cellStyle name="출력 2 10 7 3" xfId="25006" xr:uid="{00000000-0005-0000-0000-0000AD830000}"/>
    <cellStyle name="출력 2 10 8" xfId="25007" xr:uid="{00000000-0005-0000-0000-0000AE830000}"/>
    <cellStyle name="출력 2 10 8 2" xfId="25008" xr:uid="{00000000-0005-0000-0000-0000AF830000}"/>
    <cellStyle name="출력 2 10 8 3" xfId="25009" xr:uid="{00000000-0005-0000-0000-0000B0830000}"/>
    <cellStyle name="출력 2 10 9" xfId="25010" xr:uid="{00000000-0005-0000-0000-0000B1830000}"/>
    <cellStyle name="출력 2 10 9 2" xfId="25011" xr:uid="{00000000-0005-0000-0000-0000B2830000}"/>
    <cellStyle name="출력 2 10 9 3" xfId="25012" xr:uid="{00000000-0005-0000-0000-0000B3830000}"/>
    <cellStyle name="출력 2 11" xfId="25013" xr:uid="{00000000-0005-0000-0000-0000B4830000}"/>
    <cellStyle name="출력 2 11 10" xfId="25014" xr:uid="{00000000-0005-0000-0000-0000B5830000}"/>
    <cellStyle name="출력 2 11 10 2" xfId="25015" xr:uid="{00000000-0005-0000-0000-0000B6830000}"/>
    <cellStyle name="출력 2 11 10 3" xfId="25016" xr:uid="{00000000-0005-0000-0000-0000B7830000}"/>
    <cellStyle name="출력 2 11 11" xfId="25017" xr:uid="{00000000-0005-0000-0000-0000B8830000}"/>
    <cellStyle name="출력 2 11 11 2" xfId="25018" xr:uid="{00000000-0005-0000-0000-0000B9830000}"/>
    <cellStyle name="출력 2 11 11 3" xfId="25019" xr:uid="{00000000-0005-0000-0000-0000BA830000}"/>
    <cellStyle name="출력 2 11 12" xfId="25020" xr:uid="{00000000-0005-0000-0000-0000BB830000}"/>
    <cellStyle name="출력 2 11 12 2" xfId="25021" xr:uid="{00000000-0005-0000-0000-0000BC830000}"/>
    <cellStyle name="출력 2 11 12 3" xfId="25022" xr:uid="{00000000-0005-0000-0000-0000BD830000}"/>
    <cellStyle name="출력 2 11 13" xfId="25023" xr:uid="{00000000-0005-0000-0000-0000BE830000}"/>
    <cellStyle name="출력 2 11 13 2" xfId="25024" xr:uid="{00000000-0005-0000-0000-0000BF830000}"/>
    <cellStyle name="출력 2 11 13 3" xfId="25025" xr:uid="{00000000-0005-0000-0000-0000C0830000}"/>
    <cellStyle name="출력 2 11 14" xfId="25026" xr:uid="{00000000-0005-0000-0000-0000C1830000}"/>
    <cellStyle name="출력 2 11 14 2" xfId="25027" xr:uid="{00000000-0005-0000-0000-0000C2830000}"/>
    <cellStyle name="출력 2 11 14 3" xfId="25028" xr:uid="{00000000-0005-0000-0000-0000C3830000}"/>
    <cellStyle name="출력 2 11 15" xfId="25029" xr:uid="{00000000-0005-0000-0000-0000C4830000}"/>
    <cellStyle name="출력 2 11 15 2" xfId="25030" xr:uid="{00000000-0005-0000-0000-0000C5830000}"/>
    <cellStyle name="출력 2 11 15 3" xfId="25031" xr:uid="{00000000-0005-0000-0000-0000C6830000}"/>
    <cellStyle name="출력 2 11 16" xfId="25032" xr:uid="{00000000-0005-0000-0000-0000C7830000}"/>
    <cellStyle name="출력 2 11 16 2" xfId="25033" xr:uid="{00000000-0005-0000-0000-0000C8830000}"/>
    <cellStyle name="출력 2 11 16 3" xfId="25034" xr:uid="{00000000-0005-0000-0000-0000C9830000}"/>
    <cellStyle name="출력 2 11 17" xfId="25035" xr:uid="{00000000-0005-0000-0000-0000CA830000}"/>
    <cellStyle name="출력 2 11 17 2" xfId="25036" xr:uid="{00000000-0005-0000-0000-0000CB830000}"/>
    <cellStyle name="출력 2 11 17 3" xfId="25037" xr:uid="{00000000-0005-0000-0000-0000CC830000}"/>
    <cellStyle name="출력 2 11 18" xfId="25038" xr:uid="{00000000-0005-0000-0000-0000CD830000}"/>
    <cellStyle name="출력 2 11 2" xfId="25039" xr:uid="{00000000-0005-0000-0000-0000CE830000}"/>
    <cellStyle name="출력 2 11 2 2" xfId="25040" xr:uid="{00000000-0005-0000-0000-0000CF830000}"/>
    <cellStyle name="출력 2 11 2 3" xfId="25041" xr:uid="{00000000-0005-0000-0000-0000D0830000}"/>
    <cellStyle name="출력 2 11 3" xfId="25042" xr:uid="{00000000-0005-0000-0000-0000D1830000}"/>
    <cellStyle name="출력 2 11 3 2" xfId="25043" xr:uid="{00000000-0005-0000-0000-0000D2830000}"/>
    <cellStyle name="출력 2 11 3 3" xfId="25044" xr:uid="{00000000-0005-0000-0000-0000D3830000}"/>
    <cellStyle name="출력 2 11 4" xfId="25045" xr:uid="{00000000-0005-0000-0000-0000D4830000}"/>
    <cellStyle name="출력 2 11 4 2" xfId="25046" xr:uid="{00000000-0005-0000-0000-0000D5830000}"/>
    <cellStyle name="출력 2 11 4 3" xfId="25047" xr:uid="{00000000-0005-0000-0000-0000D6830000}"/>
    <cellStyle name="출력 2 11 5" xfId="25048" xr:uid="{00000000-0005-0000-0000-0000D7830000}"/>
    <cellStyle name="출력 2 11 5 2" xfId="25049" xr:uid="{00000000-0005-0000-0000-0000D8830000}"/>
    <cellStyle name="출력 2 11 5 3" xfId="25050" xr:uid="{00000000-0005-0000-0000-0000D9830000}"/>
    <cellStyle name="출력 2 11 6" xfId="25051" xr:uid="{00000000-0005-0000-0000-0000DA830000}"/>
    <cellStyle name="출력 2 11 6 2" xfId="25052" xr:uid="{00000000-0005-0000-0000-0000DB830000}"/>
    <cellStyle name="출력 2 11 6 3" xfId="25053" xr:uid="{00000000-0005-0000-0000-0000DC830000}"/>
    <cellStyle name="출력 2 11 7" xfId="25054" xr:uid="{00000000-0005-0000-0000-0000DD830000}"/>
    <cellStyle name="출력 2 11 7 2" xfId="25055" xr:uid="{00000000-0005-0000-0000-0000DE830000}"/>
    <cellStyle name="출력 2 11 7 3" xfId="25056" xr:uid="{00000000-0005-0000-0000-0000DF830000}"/>
    <cellStyle name="출력 2 11 8" xfId="25057" xr:uid="{00000000-0005-0000-0000-0000E0830000}"/>
    <cellStyle name="출력 2 11 8 2" xfId="25058" xr:uid="{00000000-0005-0000-0000-0000E1830000}"/>
    <cellStyle name="출력 2 11 8 3" xfId="25059" xr:uid="{00000000-0005-0000-0000-0000E2830000}"/>
    <cellStyle name="출력 2 11 9" xfId="25060" xr:uid="{00000000-0005-0000-0000-0000E3830000}"/>
    <cellStyle name="출력 2 11 9 2" xfId="25061" xr:uid="{00000000-0005-0000-0000-0000E4830000}"/>
    <cellStyle name="출력 2 11 9 3" xfId="25062" xr:uid="{00000000-0005-0000-0000-0000E5830000}"/>
    <cellStyle name="출력 2 12" xfId="25063" xr:uid="{00000000-0005-0000-0000-0000E6830000}"/>
    <cellStyle name="출력 2 12 10" xfId="25064" xr:uid="{00000000-0005-0000-0000-0000E7830000}"/>
    <cellStyle name="출력 2 12 10 2" xfId="25065" xr:uid="{00000000-0005-0000-0000-0000E8830000}"/>
    <cellStyle name="출력 2 12 10 3" xfId="25066" xr:uid="{00000000-0005-0000-0000-0000E9830000}"/>
    <cellStyle name="출력 2 12 11" xfId="25067" xr:uid="{00000000-0005-0000-0000-0000EA830000}"/>
    <cellStyle name="출력 2 12 11 2" xfId="25068" xr:uid="{00000000-0005-0000-0000-0000EB830000}"/>
    <cellStyle name="출력 2 12 11 3" xfId="25069" xr:uid="{00000000-0005-0000-0000-0000EC830000}"/>
    <cellStyle name="출력 2 12 12" xfId="25070" xr:uid="{00000000-0005-0000-0000-0000ED830000}"/>
    <cellStyle name="출력 2 12 12 2" xfId="25071" xr:uid="{00000000-0005-0000-0000-0000EE830000}"/>
    <cellStyle name="출력 2 12 12 3" xfId="25072" xr:uid="{00000000-0005-0000-0000-0000EF830000}"/>
    <cellStyle name="출력 2 12 13" xfId="25073" xr:uid="{00000000-0005-0000-0000-0000F0830000}"/>
    <cellStyle name="출력 2 12 13 2" xfId="25074" xr:uid="{00000000-0005-0000-0000-0000F1830000}"/>
    <cellStyle name="출력 2 12 13 3" xfId="25075" xr:uid="{00000000-0005-0000-0000-0000F2830000}"/>
    <cellStyle name="출력 2 12 14" xfId="25076" xr:uid="{00000000-0005-0000-0000-0000F3830000}"/>
    <cellStyle name="출력 2 12 14 2" xfId="25077" xr:uid="{00000000-0005-0000-0000-0000F4830000}"/>
    <cellStyle name="출력 2 12 14 3" xfId="25078" xr:uid="{00000000-0005-0000-0000-0000F5830000}"/>
    <cellStyle name="출력 2 12 15" xfId="25079" xr:uid="{00000000-0005-0000-0000-0000F6830000}"/>
    <cellStyle name="출력 2 12 15 2" xfId="25080" xr:uid="{00000000-0005-0000-0000-0000F7830000}"/>
    <cellStyle name="출력 2 12 15 3" xfId="25081" xr:uid="{00000000-0005-0000-0000-0000F8830000}"/>
    <cellStyle name="출력 2 12 16" xfId="25082" xr:uid="{00000000-0005-0000-0000-0000F9830000}"/>
    <cellStyle name="출력 2 12 16 2" xfId="25083" xr:uid="{00000000-0005-0000-0000-0000FA830000}"/>
    <cellStyle name="출력 2 12 16 3" xfId="25084" xr:uid="{00000000-0005-0000-0000-0000FB830000}"/>
    <cellStyle name="출력 2 12 17" xfId="25085" xr:uid="{00000000-0005-0000-0000-0000FC830000}"/>
    <cellStyle name="출력 2 12 17 2" xfId="25086" xr:uid="{00000000-0005-0000-0000-0000FD830000}"/>
    <cellStyle name="출력 2 12 17 3" xfId="25087" xr:uid="{00000000-0005-0000-0000-0000FE830000}"/>
    <cellStyle name="출력 2 12 18" xfId="25088" xr:uid="{00000000-0005-0000-0000-0000FF830000}"/>
    <cellStyle name="출력 2 12 2" xfId="25089" xr:uid="{00000000-0005-0000-0000-000000840000}"/>
    <cellStyle name="출력 2 12 2 2" xfId="25090" xr:uid="{00000000-0005-0000-0000-000001840000}"/>
    <cellStyle name="출력 2 12 2 3" xfId="25091" xr:uid="{00000000-0005-0000-0000-000002840000}"/>
    <cellStyle name="출력 2 12 3" xfId="25092" xr:uid="{00000000-0005-0000-0000-000003840000}"/>
    <cellStyle name="출력 2 12 3 2" xfId="25093" xr:uid="{00000000-0005-0000-0000-000004840000}"/>
    <cellStyle name="출력 2 12 3 3" xfId="25094" xr:uid="{00000000-0005-0000-0000-000005840000}"/>
    <cellStyle name="출력 2 12 4" xfId="25095" xr:uid="{00000000-0005-0000-0000-000006840000}"/>
    <cellStyle name="출력 2 12 4 2" xfId="25096" xr:uid="{00000000-0005-0000-0000-000007840000}"/>
    <cellStyle name="출력 2 12 4 3" xfId="25097" xr:uid="{00000000-0005-0000-0000-000008840000}"/>
    <cellStyle name="출력 2 12 5" xfId="25098" xr:uid="{00000000-0005-0000-0000-000009840000}"/>
    <cellStyle name="출력 2 12 5 2" xfId="25099" xr:uid="{00000000-0005-0000-0000-00000A840000}"/>
    <cellStyle name="출력 2 12 5 3" xfId="25100" xr:uid="{00000000-0005-0000-0000-00000B840000}"/>
    <cellStyle name="출력 2 12 6" xfId="25101" xr:uid="{00000000-0005-0000-0000-00000C840000}"/>
    <cellStyle name="출력 2 12 6 2" xfId="25102" xr:uid="{00000000-0005-0000-0000-00000D840000}"/>
    <cellStyle name="출력 2 12 6 3" xfId="25103" xr:uid="{00000000-0005-0000-0000-00000E840000}"/>
    <cellStyle name="출력 2 12 7" xfId="25104" xr:uid="{00000000-0005-0000-0000-00000F840000}"/>
    <cellStyle name="출력 2 12 7 2" xfId="25105" xr:uid="{00000000-0005-0000-0000-000010840000}"/>
    <cellStyle name="출력 2 12 7 3" xfId="25106" xr:uid="{00000000-0005-0000-0000-000011840000}"/>
    <cellStyle name="출력 2 12 8" xfId="25107" xr:uid="{00000000-0005-0000-0000-000012840000}"/>
    <cellStyle name="출력 2 12 8 2" xfId="25108" xr:uid="{00000000-0005-0000-0000-000013840000}"/>
    <cellStyle name="출력 2 12 8 3" xfId="25109" xr:uid="{00000000-0005-0000-0000-000014840000}"/>
    <cellStyle name="출력 2 12 9" xfId="25110" xr:uid="{00000000-0005-0000-0000-000015840000}"/>
    <cellStyle name="출력 2 12 9 2" xfId="25111" xr:uid="{00000000-0005-0000-0000-000016840000}"/>
    <cellStyle name="출력 2 12 9 3" xfId="25112" xr:uid="{00000000-0005-0000-0000-000017840000}"/>
    <cellStyle name="출력 2 13" xfId="25113" xr:uid="{00000000-0005-0000-0000-000018840000}"/>
    <cellStyle name="출력 2 13 10" xfId="25114" xr:uid="{00000000-0005-0000-0000-000019840000}"/>
    <cellStyle name="출력 2 13 10 2" xfId="25115" xr:uid="{00000000-0005-0000-0000-00001A840000}"/>
    <cellStyle name="출력 2 13 10 3" xfId="25116" xr:uid="{00000000-0005-0000-0000-00001B840000}"/>
    <cellStyle name="출력 2 13 11" xfId="25117" xr:uid="{00000000-0005-0000-0000-00001C840000}"/>
    <cellStyle name="출력 2 13 11 2" xfId="25118" xr:uid="{00000000-0005-0000-0000-00001D840000}"/>
    <cellStyle name="출력 2 13 11 3" xfId="25119" xr:uid="{00000000-0005-0000-0000-00001E840000}"/>
    <cellStyle name="출력 2 13 12" xfId="25120" xr:uid="{00000000-0005-0000-0000-00001F840000}"/>
    <cellStyle name="출력 2 13 12 2" xfId="25121" xr:uid="{00000000-0005-0000-0000-000020840000}"/>
    <cellStyle name="출력 2 13 12 3" xfId="25122" xr:uid="{00000000-0005-0000-0000-000021840000}"/>
    <cellStyle name="출력 2 13 13" xfId="25123" xr:uid="{00000000-0005-0000-0000-000022840000}"/>
    <cellStyle name="출력 2 13 13 2" xfId="25124" xr:uid="{00000000-0005-0000-0000-000023840000}"/>
    <cellStyle name="출력 2 13 13 3" xfId="25125" xr:uid="{00000000-0005-0000-0000-000024840000}"/>
    <cellStyle name="출력 2 13 14" xfId="25126" xr:uid="{00000000-0005-0000-0000-000025840000}"/>
    <cellStyle name="출력 2 13 14 2" xfId="25127" xr:uid="{00000000-0005-0000-0000-000026840000}"/>
    <cellStyle name="출력 2 13 14 3" xfId="25128" xr:uid="{00000000-0005-0000-0000-000027840000}"/>
    <cellStyle name="출력 2 13 15" xfId="25129" xr:uid="{00000000-0005-0000-0000-000028840000}"/>
    <cellStyle name="출력 2 13 15 2" xfId="25130" xr:uid="{00000000-0005-0000-0000-000029840000}"/>
    <cellStyle name="출력 2 13 15 3" xfId="25131" xr:uid="{00000000-0005-0000-0000-00002A840000}"/>
    <cellStyle name="출력 2 13 16" xfId="25132" xr:uid="{00000000-0005-0000-0000-00002B840000}"/>
    <cellStyle name="출력 2 13 16 2" xfId="25133" xr:uid="{00000000-0005-0000-0000-00002C840000}"/>
    <cellStyle name="출력 2 13 16 3" xfId="25134" xr:uid="{00000000-0005-0000-0000-00002D840000}"/>
    <cellStyle name="출력 2 13 17" xfId="25135" xr:uid="{00000000-0005-0000-0000-00002E840000}"/>
    <cellStyle name="출력 2 13 17 2" xfId="25136" xr:uid="{00000000-0005-0000-0000-00002F840000}"/>
    <cellStyle name="출력 2 13 17 3" xfId="25137" xr:uid="{00000000-0005-0000-0000-000030840000}"/>
    <cellStyle name="출력 2 13 18" xfId="25138" xr:uid="{00000000-0005-0000-0000-000031840000}"/>
    <cellStyle name="출력 2 13 2" xfId="25139" xr:uid="{00000000-0005-0000-0000-000032840000}"/>
    <cellStyle name="출력 2 13 2 2" xfId="25140" xr:uid="{00000000-0005-0000-0000-000033840000}"/>
    <cellStyle name="출력 2 13 2 3" xfId="25141" xr:uid="{00000000-0005-0000-0000-000034840000}"/>
    <cellStyle name="출력 2 13 3" xfId="25142" xr:uid="{00000000-0005-0000-0000-000035840000}"/>
    <cellStyle name="출력 2 13 3 2" xfId="25143" xr:uid="{00000000-0005-0000-0000-000036840000}"/>
    <cellStyle name="출력 2 13 3 3" xfId="25144" xr:uid="{00000000-0005-0000-0000-000037840000}"/>
    <cellStyle name="출력 2 13 4" xfId="25145" xr:uid="{00000000-0005-0000-0000-000038840000}"/>
    <cellStyle name="출력 2 13 4 2" xfId="25146" xr:uid="{00000000-0005-0000-0000-000039840000}"/>
    <cellStyle name="출력 2 13 4 3" xfId="25147" xr:uid="{00000000-0005-0000-0000-00003A840000}"/>
    <cellStyle name="출력 2 13 5" xfId="25148" xr:uid="{00000000-0005-0000-0000-00003B840000}"/>
    <cellStyle name="출력 2 13 5 2" xfId="25149" xr:uid="{00000000-0005-0000-0000-00003C840000}"/>
    <cellStyle name="출력 2 13 5 3" xfId="25150" xr:uid="{00000000-0005-0000-0000-00003D840000}"/>
    <cellStyle name="출력 2 13 6" xfId="25151" xr:uid="{00000000-0005-0000-0000-00003E840000}"/>
    <cellStyle name="출력 2 13 6 2" xfId="25152" xr:uid="{00000000-0005-0000-0000-00003F840000}"/>
    <cellStyle name="출력 2 13 6 3" xfId="25153" xr:uid="{00000000-0005-0000-0000-000040840000}"/>
    <cellStyle name="출력 2 13 7" xfId="25154" xr:uid="{00000000-0005-0000-0000-000041840000}"/>
    <cellStyle name="출력 2 13 7 2" xfId="25155" xr:uid="{00000000-0005-0000-0000-000042840000}"/>
    <cellStyle name="출력 2 13 7 3" xfId="25156" xr:uid="{00000000-0005-0000-0000-000043840000}"/>
    <cellStyle name="출력 2 13 8" xfId="25157" xr:uid="{00000000-0005-0000-0000-000044840000}"/>
    <cellStyle name="출력 2 13 8 2" xfId="25158" xr:uid="{00000000-0005-0000-0000-000045840000}"/>
    <cellStyle name="출력 2 13 8 3" xfId="25159" xr:uid="{00000000-0005-0000-0000-000046840000}"/>
    <cellStyle name="출력 2 13 9" xfId="25160" xr:uid="{00000000-0005-0000-0000-000047840000}"/>
    <cellStyle name="출력 2 13 9 2" xfId="25161" xr:uid="{00000000-0005-0000-0000-000048840000}"/>
    <cellStyle name="출력 2 13 9 3" xfId="25162" xr:uid="{00000000-0005-0000-0000-000049840000}"/>
    <cellStyle name="출력 2 14" xfId="25163" xr:uid="{00000000-0005-0000-0000-00004A840000}"/>
    <cellStyle name="출력 2 14 10" xfId="25164" xr:uid="{00000000-0005-0000-0000-00004B840000}"/>
    <cellStyle name="출력 2 14 10 2" xfId="25165" xr:uid="{00000000-0005-0000-0000-00004C840000}"/>
    <cellStyle name="출력 2 14 10 3" xfId="25166" xr:uid="{00000000-0005-0000-0000-00004D840000}"/>
    <cellStyle name="출력 2 14 11" xfId="25167" xr:uid="{00000000-0005-0000-0000-00004E840000}"/>
    <cellStyle name="출력 2 14 11 2" xfId="25168" xr:uid="{00000000-0005-0000-0000-00004F840000}"/>
    <cellStyle name="출력 2 14 11 3" xfId="25169" xr:uid="{00000000-0005-0000-0000-000050840000}"/>
    <cellStyle name="출력 2 14 12" xfId="25170" xr:uid="{00000000-0005-0000-0000-000051840000}"/>
    <cellStyle name="출력 2 14 12 2" xfId="25171" xr:uid="{00000000-0005-0000-0000-000052840000}"/>
    <cellStyle name="출력 2 14 12 3" xfId="25172" xr:uid="{00000000-0005-0000-0000-000053840000}"/>
    <cellStyle name="출력 2 14 13" xfId="25173" xr:uid="{00000000-0005-0000-0000-000054840000}"/>
    <cellStyle name="출력 2 14 13 2" xfId="25174" xr:uid="{00000000-0005-0000-0000-000055840000}"/>
    <cellStyle name="출력 2 14 13 3" xfId="25175" xr:uid="{00000000-0005-0000-0000-000056840000}"/>
    <cellStyle name="출력 2 14 14" xfId="25176" xr:uid="{00000000-0005-0000-0000-000057840000}"/>
    <cellStyle name="출력 2 14 14 2" xfId="25177" xr:uid="{00000000-0005-0000-0000-000058840000}"/>
    <cellStyle name="출력 2 14 14 3" xfId="25178" xr:uid="{00000000-0005-0000-0000-000059840000}"/>
    <cellStyle name="출력 2 14 15" xfId="25179" xr:uid="{00000000-0005-0000-0000-00005A840000}"/>
    <cellStyle name="출력 2 14 15 2" xfId="25180" xr:uid="{00000000-0005-0000-0000-00005B840000}"/>
    <cellStyle name="출력 2 14 15 3" xfId="25181" xr:uid="{00000000-0005-0000-0000-00005C840000}"/>
    <cellStyle name="출력 2 14 16" xfId="25182" xr:uid="{00000000-0005-0000-0000-00005D840000}"/>
    <cellStyle name="출력 2 14 16 2" xfId="25183" xr:uid="{00000000-0005-0000-0000-00005E840000}"/>
    <cellStyle name="출력 2 14 16 3" xfId="25184" xr:uid="{00000000-0005-0000-0000-00005F840000}"/>
    <cellStyle name="출력 2 14 17" xfId="25185" xr:uid="{00000000-0005-0000-0000-000060840000}"/>
    <cellStyle name="출력 2 14 17 2" xfId="25186" xr:uid="{00000000-0005-0000-0000-000061840000}"/>
    <cellStyle name="출력 2 14 17 3" xfId="25187" xr:uid="{00000000-0005-0000-0000-000062840000}"/>
    <cellStyle name="출력 2 14 18" xfId="25188" xr:uid="{00000000-0005-0000-0000-000063840000}"/>
    <cellStyle name="출력 2 14 2" xfId="25189" xr:uid="{00000000-0005-0000-0000-000064840000}"/>
    <cellStyle name="출력 2 14 2 2" xfId="25190" xr:uid="{00000000-0005-0000-0000-000065840000}"/>
    <cellStyle name="출력 2 14 2 3" xfId="25191" xr:uid="{00000000-0005-0000-0000-000066840000}"/>
    <cellStyle name="출력 2 14 3" xfId="25192" xr:uid="{00000000-0005-0000-0000-000067840000}"/>
    <cellStyle name="출력 2 14 3 2" xfId="25193" xr:uid="{00000000-0005-0000-0000-000068840000}"/>
    <cellStyle name="출력 2 14 3 3" xfId="25194" xr:uid="{00000000-0005-0000-0000-000069840000}"/>
    <cellStyle name="출력 2 14 4" xfId="25195" xr:uid="{00000000-0005-0000-0000-00006A840000}"/>
    <cellStyle name="출력 2 14 4 2" xfId="25196" xr:uid="{00000000-0005-0000-0000-00006B840000}"/>
    <cellStyle name="출력 2 14 4 3" xfId="25197" xr:uid="{00000000-0005-0000-0000-00006C840000}"/>
    <cellStyle name="출력 2 14 5" xfId="25198" xr:uid="{00000000-0005-0000-0000-00006D840000}"/>
    <cellStyle name="출력 2 14 5 2" xfId="25199" xr:uid="{00000000-0005-0000-0000-00006E840000}"/>
    <cellStyle name="출력 2 14 5 3" xfId="25200" xr:uid="{00000000-0005-0000-0000-00006F840000}"/>
    <cellStyle name="출력 2 14 6" xfId="25201" xr:uid="{00000000-0005-0000-0000-000070840000}"/>
    <cellStyle name="출력 2 14 6 2" xfId="25202" xr:uid="{00000000-0005-0000-0000-000071840000}"/>
    <cellStyle name="출력 2 14 6 3" xfId="25203" xr:uid="{00000000-0005-0000-0000-000072840000}"/>
    <cellStyle name="출력 2 14 7" xfId="25204" xr:uid="{00000000-0005-0000-0000-000073840000}"/>
    <cellStyle name="출력 2 14 7 2" xfId="25205" xr:uid="{00000000-0005-0000-0000-000074840000}"/>
    <cellStyle name="출력 2 14 7 3" xfId="25206" xr:uid="{00000000-0005-0000-0000-000075840000}"/>
    <cellStyle name="출력 2 14 8" xfId="25207" xr:uid="{00000000-0005-0000-0000-000076840000}"/>
    <cellStyle name="출력 2 14 8 2" xfId="25208" xr:uid="{00000000-0005-0000-0000-000077840000}"/>
    <cellStyle name="출력 2 14 8 3" xfId="25209" xr:uid="{00000000-0005-0000-0000-000078840000}"/>
    <cellStyle name="출력 2 14 9" xfId="25210" xr:uid="{00000000-0005-0000-0000-000079840000}"/>
    <cellStyle name="출력 2 14 9 2" xfId="25211" xr:uid="{00000000-0005-0000-0000-00007A840000}"/>
    <cellStyle name="출력 2 14 9 3" xfId="25212" xr:uid="{00000000-0005-0000-0000-00007B840000}"/>
    <cellStyle name="출력 2 15" xfId="25213" xr:uid="{00000000-0005-0000-0000-00007C840000}"/>
    <cellStyle name="출력 2 15 10" xfId="25214" xr:uid="{00000000-0005-0000-0000-00007D840000}"/>
    <cellStyle name="출력 2 15 10 2" xfId="25215" xr:uid="{00000000-0005-0000-0000-00007E840000}"/>
    <cellStyle name="출력 2 15 10 3" xfId="25216" xr:uid="{00000000-0005-0000-0000-00007F840000}"/>
    <cellStyle name="출력 2 15 11" xfId="25217" xr:uid="{00000000-0005-0000-0000-000080840000}"/>
    <cellStyle name="출력 2 15 11 2" xfId="25218" xr:uid="{00000000-0005-0000-0000-000081840000}"/>
    <cellStyle name="출력 2 15 11 3" xfId="25219" xr:uid="{00000000-0005-0000-0000-000082840000}"/>
    <cellStyle name="출력 2 15 12" xfId="25220" xr:uid="{00000000-0005-0000-0000-000083840000}"/>
    <cellStyle name="출력 2 15 12 2" xfId="25221" xr:uid="{00000000-0005-0000-0000-000084840000}"/>
    <cellStyle name="출력 2 15 12 3" xfId="25222" xr:uid="{00000000-0005-0000-0000-000085840000}"/>
    <cellStyle name="출력 2 15 13" xfId="25223" xr:uid="{00000000-0005-0000-0000-000086840000}"/>
    <cellStyle name="출력 2 15 13 2" xfId="25224" xr:uid="{00000000-0005-0000-0000-000087840000}"/>
    <cellStyle name="출력 2 15 13 3" xfId="25225" xr:uid="{00000000-0005-0000-0000-000088840000}"/>
    <cellStyle name="출력 2 15 14" xfId="25226" xr:uid="{00000000-0005-0000-0000-000089840000}"/>
    <cellStyle name="출력 2 15 14 2" xfId="25227" xr:uid="{00000000-0005-0000-0000-00008A840000}"/>
    <cellStyle name="출력 2 15 14 3" xfId="25228" xr:uid="{00000000-0005-0000-0000-00008B840000}"/>
    <cellStyle name="출력 2 15 15" xfId="25229" xr:uid="{00000000-0005-0000-0000-00008C840000}"/>
    <cellStyle name="출력 2 15 15 2" xfId="25230" xr:uid="{00000000-0005-0000-0000-00008D840000}"/>
    <cellStyle name="출력 2 15 15 3" xfId="25231" xr:uid="{00000000-0005-0000-0000-00008E840000}"/>
    <cellStyle name="출력 2 15 16" xfId="25232" xr:uid="{00000000-0005-0000-0000-00008F840000}"/>
    <cellStyle name="출력 2 15 16 2" xfId="25233" xr:uid="{00000000-0005-0000-0000-000090840000}"/>
    <cellStyle name="출력 2 15 16 3" xfId="25234" xr:uid="{00000000-0005-0000-0000-000091840000}"/>
    <cellStyle name="출력 2 15 17" xfId="25235" xr:uid="{00000000-0005-0000-0000-000092840000}"/>
    <cellStyle name="출력 2 15 17 2" xfId="25236" xr:uid="{00000000-0005-0000-0000-000093840000}"/>
    <cellStyle name="출력 2 15 17 3" xfId="25237" xr:uid="{00000000-0005-0000-0000-000094840000}"/>
    <cellStyle name="출력 2 15 18" xfId="25238" xr:uid="{00000000-0005-0000-0000-000095840000}"/>
    <cellStyle name="출력 2 15 2" xfId="25239" xr:uid="{00000000-0005-0000-0000-000096840000}"/>
    <cellStyle name="출력 2 15 2 2" xfId="25240" xr:uid="{00000000-0005-0000-0000-000097840000}"/>
    <cellStyle name="출력 2 15 2 3" xfId="25241" xr:uid="{00000000-0005-0000-0000-000098840000}"/>
    <cellStyle name="출력 2 15 3" xfId="25242" xr:uid="{00000000-0005-0000-0000-000099840000}"/>
    <cellStyle name="출력 2 15 3 2" xfId="25243" xr:uid="{00000000-0005-0000-0000-00009A840000}"/>
    <cellStyle name="출력 2 15 3 3" xfId="25244" xr:uid="{00000000-0005-0000-0000-00009B840000}"/>
    <cellStyle name="출력 2 15 4" xfId="25245" xr:uid="{00000000-0005-0000-0000-00009C840000}"/>
    <cellStyle name="출력 2 15 4 2" xfId="25246" xr:uid="{00000000-0005-0000-0000-00009D840000}"/>
    <cellStyle name="출력 2 15 4 3" xfId="25247" xr:uid="{00000000-0005-0000-0000-00009E840000}"/>
    <cellStyle name="출력 2 15 5" xfId="25248" xr:uid="{00000000-0005-0000-0000-00009F840000}"/>
    <cellStyle name="출력 2 15 5 2" xfId="25249" xr:uid="{00000000-0005-0000-0000-0000A0840000}"/>
    <cellStyle name="출력 2 15 5 3" xfId="25250" xr:uid="{00000000-0005-0000-0000-0000A1840000}"/>
    <cellStyle name="출력 2 15 6" xfId="25251" xr:uid="{00000000-0005-0000-0000-0000A2840000}"/>
    <cellStyle name="출력 2 15 6 2" xfId="25252" xr:uid="{00000000-0005-0000-0000-0000A3840000}"/>
    <cellStyle name="출력 2 15 6 3" xfId="25253" xr:uid="{00000000-0005-0000-0000-0000A4840000}"/>
    <cellStyle name="출력 2 15 7" xfId="25254" xr:uid="{00000000-0005-0000-0000-0000A5840000}"/>
    <cellStyle name="출력 2 15 7 2" xfId="25255" xr:uid="{00000000-0005-0000-0000-0000A6840000}"/>
    <cellStyle name="출력 2 15 7 3" xfId="25256" xr:uid="{00000000-0005-0000-0000-0000A7840000}"/>
    <cellStyle name="출력 2 15 8" xfId="25257" xr:uid="{00000000-0005-0000-0000-0000A8840000}"/>
    <cellStyle name="출력 2 15 8 2" xfId="25258" xr:uid="{00000000-0005-0000-0000-0000A9840000}"/>
    <cellStyle name="출력 2 15 8 3" xfId="25259" xr:uid="{00000000-0005-0000-0000-0000AA840000}"/>
    <cellStyle name="출력 2 15 9" xfId="25260" xr:uid="{00000000-0005-0000-0000-0000AB840000}"/>
    <cellStyle name="출력 2 15 9 2" xfId="25261" xr:uid="{00000000-0005-0000-0000-0000AC840000}"/>
    <cellStyle name="출력 2 15 9 3" xfId="25262" xr:uid="{00000000-0005-0000-0000-0000AD840000}"/>
    <cellStyle name="출력 2 16" xfId="25263" xr:uid="{00000000-0005-0000-0000-0000AE840000}"/>
    <cellStyle name="출력 2 16 10" xfId="25264" xr:uid="{00000000-0005-0000-0000-0000AF840000}"/>
    <cellStyle name="출력 2 16 10 2" xfId="25265" xr:uid="{00000000-0005-0000-0000-0000B0840000}"/>
    <cellStyle name="출력 2 16 10 3" xfId="25266" xr:uid="{00000000-0005-0000-0000-0000B1840000}"/>
    <cellStyle name="출력 2 16 11" xfId="25267" xr:uid="{00000000-0005-0000-0000-0000B2840000}"/>
    <cellStyle name="출력 2 16 11 2" xfId="25268" xr:uid="{00000000-0005-0000-0000-0000B3840000}"/>
    <cellStyle name="출력 2 16 11 3" xfId="25269" xr:uid="{00000000-0005-0000-0000-0000B4840000}"/>
    <cellStyle name="출력 2 16 12" xfId="25270" xr:uid="{00000000-0005-0000-0000-0000B5840000}"/>
    <cellStyle name="출력 2 16 12 2" xfId="25271" xr:uid="{00000000-0005-0000-0000-0000B6840000}"/>
    <cellStyle name="출력 2 16 12 3" xfId="25272" xr:uid="{00000000-0005-0000-0000-0000B7840000}"/>
    <cellStyle name="출력 2 16 13" xfId="25273" xr:uid="{00000000-0005-0000-0000-0000B8840000}"/>
    <cellStyle name="출력 2 16 13 2" xfId="25274" xr:uid="{00000000-0005-0000-0000-0000B9840000}"/>
    <cellStyle name="출력 2 16 13 3" xfId="25275" xr:uid="{00000000-0005-0000-0000-0000BA840000}"/>
    <cellStyle name="출력 2 16 14" xfId="25276" xr:uid="{00000000-0005-0000-0000-0000BB840000}"/>
    <cellStyle name="출력 2 16 14 2" xfId="25277" xr:uid="{00000000-0005-0000-0000-0000BC840000}"/>
    <cellStyle name="출력 2 16 14 3" xfId="25278" xr:uid="{00000000-0005-0000-0000-0000BD840000}"/>
    <cellStyle name="출력 2 16 15" xfId="25279" xr:uid="{00000000-0005-0000-0000-0000BE840000}"/>
    <cellStyle name="출력 2 16 15 2" xfId="25280" xr:uid="{00000000-0005-0000-0000-0000BF840000}"/>
    <cellStyle name="출력 2 16 15 3" xfId="25281" xr:uid="{00000000-0005-0000-0000-0000C0840000}"/>
    <cellStyle name="출력 2 16 16" xfId="25282" xr:uid="{00000000-0005-0000-0000-0000C1840000}"/>
    <cellStyle name="출력 2 16 16 2" xfId="25283" xr:uid="{00000000-0005-0000-0000-0000C2840000}"/>
    <cellStyle name="출력 2 16 16 3" xfId="25284" xr:uid="{00000000-0005-0000-0000-0000C3840000}"/>
    <cellStyle name="출력 2 16 17" xfId="25285" xr:uid="{00000000-0005-0000-0000-0000C4840000}"/>
    <cellStyle name="출력 2 16 17 2" xfId="25286" xr:uid="{00000000-0005-0000-0000-0000C5840000}"/>
    <cellStyle name="출력 2 16 17 3" xfId="25287" xr:uid="{00000000-0005-0000-0000-0000C6840000}"/>
    <cellStyle name="출력 2 16 18" xfId="25288" xr:uid="{00000000-0005-0000-0000-0000C7840000}"/>
    <cellStyle name="출력 2 16 2" xfId="25289" xr:uid="{00000000-0005-0000-0000-0000C8840000}"/>
    <cellStyle name="출력 2 16 2 2" xfId="25290" xr:uid="{00000000-0005-0000-0000-0000C9840000}"/>
    <cellStyle name="출력 2 16 2 3" xfId="25291" xr:uid="{00000000-0005-0000-0000-0000CA840000}"/>
    <cellStyle name="출력 2 16 3" xfId="25292" xr:uid="{00000000-0005-0000-0000-0000CB840000}"/>
    <cellStyle name="출력 2 16 3 2" xfId="25293" xr:uid="{00000000-0005-0000-0000-0000CC840000}"/>
    <cellStyle name="출력 2 16 3 3" xfId="25294" xr:uid="{00000000-0005-0000-0000-0000CD840000}"/>
    <cellStyle name="출력 2 16 4" xfId="25295" xr:uid="{00000000-0005-0000-0000-0000CE840000}"/>
    <cellStyle name="출력 2 16 4 2" xfId="25296" xr:uid="{00000000-0005-0000-0000-0000CF840000}"/>
    <cellStyle name="출력 2 16 4 3" xfId="25297" xr:uid="{00000000-0005-0000-0000-0000D0840000}"/>
    <cellStyle name="출력 2 16 5" xfId="25298" xr:uid="{00000000-0005-0000-0000-0000D1840000}"/>
    <cellStyle name="출력 2 16 5 2" xfId="25299" xr:uid="{00000000-0005-0000-0000-0000D2840000}"/>
    <cellStyle name="출력 2 16 5 3" xfId="25300" xr:uid="{00000000-0005-0000-0000-0000D3840000}"/>
    <cellStyle name="출력 2 16 6" xfId="25301" xr:uid="{00000000-0005-0000-0000-0000D4840000}"/>
    <cellStyle name="출력 2 16 6 2" xfId="25302" xr:uid="{00000000-0005-0000-0000-0000D5840000}"/>
    <cellStyle name="출력 2 16 6 3" xfId="25303" xr:uid="{00000000-0005-0000-0000-0000D6840000}"/>
    <cellStyle name="출력 2 16 7" xfId="25304" xr:uid="{00000000-0005-0000-0000-0000D7840000}"/>
    <cellStyle name="출력 2 16 7 2" xfId="25305" xr:uid="{00000000-0005-0000-0000-0000D8840000}"/>
    <cellStyle name="출력 2 16 7 3" xfId="25306" xr:uid="{00000000-0005-0000-0000-0000D9840000}"/>
    <cellStyle name="출력 2 16 8" xfId="25307" xr:uid="{00000000-0005-0000-0000-0000DA840000}"/>
    <cellStyle name="출력 2 16 8 2" xfId="25308" xr:uid="{00000000-0005-0000-0000-0000DB840000}"/>
    <cellStyle name="출력 2 16 8 3" xfId="25309" xr:uid="{00000000-0005-0000-0000-0000DC840000}"/>
    <cellStyle name="출력 2 16 9" xfId="25310" xr:uid="{00000000-0005-0000-0000-0000DD840000}"/>
    <cellStyle name="출력 2 16 9 2" xfId="25311" xr:uid="{00000000-0005-0000-0000-0000DE840000}"/>
    <cellStyle name="출력 2 16 9 3" xfId="25312" xr:uid="{00000000-0005-0000-0000-0000DF840000}"/>
    <cellStyle name="출력 2 17" xfId="25313" xr:uid="{00000000-0005-0000-0000-0000E0840000}"/>
    <cellStyle name="출력 2 17 10" xfId="25314" xr:uid="{00000000-0005-0000-0000-0000E1840000}"/>
    <cellStyle name="출력 2 17 10 2" xfId="25315" xr:uid="{00000000-0005-0000-0000-0000E2840000}"/>
    <cellStyle name="출력 2 17 10 3" xfId="25316" xr:uid="{00000000-0005-0000-0000-0000E3840000}"/>
    <cellStyle name="출력 2 17 11" xfId="25317" xr:uid="{00000000-0005-0000-0000-0000E4840000}"/>
    <cellStyle name="출력 2 17 11 2" xfId="25318" xr:uid="{00000000-0005-0000-0000-0000E5840000}"/>
    <cellStyle name="출력 2 17 11 3" xfId="25319" xr:uid="{00000000-0005-0000-0000-0000E6840000}"/>
    <cellStyle name="출력 2 17 12" xfId="25320" xr:uid="{00000000-0005-0000-0000-0000E7840000}"/>
    <cellStyle name="출력 2 17 12 2" xfId="25321" xr:uid="{00000000-0005-0000-0000-0000E8840000}"/>
    <cellStyle name="출력 2 17 12 3" xfId="25322" xr:uid="{00000000-0005-0000-0000-0000E9840000}"/>
    <cellStyle name="출력 2 17 13" xfId="25323" xr:uid="{00000000-0005-0000-0000-0000EA840000}"/>
    <cellStyle name="출력 2 17 13 2" xfId="25324" xr:uid="{00000000-0005-0000-0000-0000EB840000}"/>
    <cellStyle name="출력 2 17 13 3" xfId="25325" xr:uid="{00000000-0005-0000-0000-0000EC840000}"/>
    <cellStyle name="출력 2 17 14" xfId="25326" xr:uid="{00000000-0005-0000-0000-0000ED840000}"/>
    <cellStyle name="출력 2 17 14 2" xfId="25327" xr:uid="{00000000-0005-0000-0000-0000EE840000}"/>
    <cellStyle name="출력 2 17 14 3" xfId="25328" xr:uid="{00000000-0005-0000-0000-0000EF840000}"/>
    <cellStyle name="출력 2 17 15" xfId="25329" xr:uid="{00000000-0005-0000-0000-0000F0840000}"/>
    <cellStyle name="출력 2 17 15 2" xfId="25330" xr:uid="{00000000-0005-0000-0000-0000F1840000}"/>
    <cellStyle name="출력 2 17 15 3" xfId="25331" xr:uid="{00000000-0005-0000-0000-0000F2840000}"/>
    <cellStyle name="출력 2 17 16" xfId="25332" xr:uid="{00000000-0005-0000-0000-0000F3840000}"/>
    <cellStyle name="출력 2 17 16 2" xfId="25333" xr:uid="{00000000-0005-0000-0000-0000F4840000}"/>
    <cellStyle name="출력 2 17 16 3" xfId="25334" xr:uid="{00000000-0005-0000-0000-0000F5840000}"/>
    <cellStyle name="출력 2 17 17" xfId="25335" xr:uid="{00000000-0005-0000-0000-0000F6840000}"/>
    <cellStyle name="출력 2 17 17 2" xfId="25336" xr:uid="{00000000-0005-0000-0000-0000F7840000}"/>
    <cellStyle name="출력 2 17 17 3" xfId="25337" xr:uid="{00000000-0005-0000-0000-0000F8840000}"/>
    <cellStyle name="출력 2 17 18" xfId="25338" xr:uid="{00000000-0005-0000-0000-0000F9840000}"/>
    <cellStyle name="출력 2 17 2" xfId="25339" xr:uid="{00000000-0005-0000-0000-0000FA840000}"/>
    <cellStyle name="출력 2 17 2 2" xfId="25340" xr:uid="{00000000-0005-0000-0000-0000FB840000}"/>
    <cellStyle name="출력 2 17 2 3" xfId="25341" xr:uid="{00000000-0005-0000-0000-0000FC840000}"/>
    <cellStyle name="출력 2 17 3" xfId="25342" xr:uid="{00000000-0005-0000-0000-0000FD840000}"/>
    <cellStyle name="출력 2 17 3 2" xfId="25343" xr:uid="{00000000-0005-0000-0000-0000FE840000}"/>
    <cellStyle name="출력 2 17 3 3" xfId="25344" xr:uid="{00000000-0005-0000-0000-0000FF840000}"/>
    <cellStyle name="출력 2 17 4" xfId="25345" xr:uid="{00000000-0005-0000-0000-000000850000}"/>
    <cellStyle name="출력 2 17 4 2" xfId="25346" xr:uid="{00000000-0005-0000-0000-000001850000}"/>
    <cellStyle name="출력 2 17 4 3" xfId="25347" xr:uid="{00000000-0005-0000-0000-000002850000}"/>
    <cellStyle name="출력 2 17 5" xfId="25348" xr:uid="{00000000-0005-0000-0000-000003850000}"/>
    <cellStyle name="출력 2 17 5 2" xfId="25349" xr:uid="{00000000-0005-0000-0000-000004850000}"/>
    <cellStyle name="출력 2 17 5 3" xfId="25350" xr:uid="{00000000-0005-0000-0000-000005850000}"/>
    <cellStyle name="출력 2 17 6" xfId="25351" xr:uid="{00000000-0005-0000-0000-000006850000}"/>
    <cellStyle name="출력 2 17 6 2" xfId="25352" xr:uid="{00000000-0005-0000-0000-000007850000}"/>
    <cellStyle name="출력 2 17 6 3" xfId="25353" xr:uid="{00000000-0005-0000-0000-000008850000}"/>
    <cellStyle name="출력 2 17 7" xfId="25354" xr:uid="{00000000-0005-0000-0000-000009850000}"/>
    <cellStyle name="출력 2 17 7 2" xfId="25355" xr:uid="{00000000-0005-0000-0000-00000A850000}"/>
    <cellStyle name="출력 2 17 7 3" xfId="25356" xr:uid="{00000000-0005-0000-0000-00000B850000}"/>
    <cellStyle name="출력 2 17 8" xfId="25357" xr:uid="{00000000-0005-0000-0000-00000C850000}"/>
    <cellStyle name="출력 2 17 8 2" xfId="25358" xr:uid="{00000000-0005-0000-0000-00000D850000}"/>
    <cellStyle name="출력 2 17 8 3" xfId="25359" xr:uid="{00000000-0005-0000-0000-00000E850000}"/>
    <cellStyle name="출력 2 17 9" xfId="25360" xr:uid="{00000000-0005-0000-0000-00000F850000}"/>
    <cellStyle name="출력 2 17 9 2" xfId="25361" xr:uid="{00000000-0005-0000-0000-000010850000}"/>
    <cellStyle name="출력 2 17 9 3" xfId="25362" xr:uid="{00000000-0005-0000-0000-000011850000}"/>
    <cellStyle name="출력 2 18" xfId="25363" xr:uid="{00000000-0005-0000-0000-000012850000}"/>
    <cellStyle name="출력 2 19" xfId="25364" xr:uid="{00000000-0005-0000-0000-000013850000}"/>
    <cellStyle name="출력 2 2" xfId="7393" xr:uid="{00000000-0005-0000-0000-000014850000}"/>
    <cellStyle name="출력 2 2 10" xfId="25365" xr:uid="{00000000-0005-0000-0000-000015850000}"/>
    <cellStyle name="출력 2 2 10 2" xfId="25366" xr:uid="{00000000-0005-0000-0000-000016850000}"/>
    <cellStyle name="출력 2 2 10 3" xfId="25367" xr:uid="{00000000-0005-0000-0000-000017850000}"/>
    <cellStyle name="출력 2 2 11" xfId="25368" xr:uid="{00000000-0005-0000-0000-000018850000}"/>
    <cellStyle name="출력 2 2 11 2" xfId="25369" xr:uid="{00000000-0005-0000-0000-000019850000}"/>
    <cellStyle name="출력 2 2 11 3" xfId="25370" xr:uid="{00000000-0005-0000-0000-00001A850000}"/>
    <cellStyle name="출력 2 2 12" xfId="25371" xr:uid="{00000000-0005-0000-0000-00001B850000}"/>
    <cellStyle name="출력 2 2 12 2" xfId="25372" xr:uid="{00000000-0005-0000-0000-00001C850000}"/>
    <cellStyle name="출력 2 2 12 3" xfId="25373" xr:uid="{00000000-0005-0000-0000-00001D850000}"/>
    <cellStyle name="출력 2 2 13" xfId="25374" xr:uid="{00000000-0005-0000-0000-00001E850000}"/>
    <cellStyle name="출력 2 2 13 2" xfId="25375" xr:uid="{00000000-0005-0000-0000-00001F850000}"/>
    <cellStyle name="출력 2 2 13 3" xfId="25376" xr:uid="{00000000-0005-0000-0000-000020850000}"/>
    <cellStyle name="출력 2 2 14" xfId="25377" xr:uid="{00000000-0005-0000-0000-000021850000}"/>
    <cellStyle name="출력 2 2 14 2" xfId="25378" xr:uid="{00000000-0005-0000-0000-000022850000}"/>
    <cellStyle name="출력 2 2 14 3" xfId="25379" xr:uid="{00000000-0005-0000-0000-000023850000}"/>
    <cellStyle name="출력 2 2 15" xfId="25380" xr:uid="{00000000-0005-0000-0000-000024850000}"/>
    <cellStyle name="출력 2 2 15 2" xfId="25381" xr:uid="{00000000-0005-0000-0000-000025850000}"/>
    <cellStyle name="출력 2 2 15 3" xfId="25382" xr:uid="{00000000-0005-0000-0000-000026850000}"/>
    <cellStyle name="출력 2 2 16" xfId="25383" xr:uid="{00000000-0005-0000-0000-000027850000}"/>
    <cellStyle name="출력 2 2 16 2" xfId="25384" xr:uid="{00000000-0005-0000-0000-000028850000}"/>
    <cellStyle name="출력 2 2 16 3" xfId="25385" xr:uid="{00000000-0005-0000-0000-000029850000}"/>
    <cellStyle name="출력 2 2 17" xfId="25386" xr:uid="{00000000-0005-0000-0000-00002A850000}"/>
    <cellStyle name="출력 2 2 17 2" xfId="25387" xr:uid="{00000000-0005-0000-0000-00002B850000}"/>
    <cellStyle name="출력 2 2 17 3" xfId="25388" xr:uid="{00000000-0005-0000-0000-00002C850000}"/>
    <cellStyle name="출력 2 2 18" xfId="25389" xr:uid="{00000000-0005-0000-0000-00002D850000}"/>
    <cellStyle name="출력 2 2 2" xfId="25390" xr:uid="{00000000-0005-0000-0000-00002E850000}"/>
    <cellStyle name="출력 2 2 2 2" xfId="25391" xr:uid="{00000000-0005-0000-0000-00002F850000}"/>
    <cellStyle name="출력 2 2 2 3" xfId="25392" xr:uid="{00000000-0005-0000-0000-000030850000}"/>
    <cellStyle name="출력 2 2 3" xfId="25393" xr:uid="{00000000-0005-0000-0000-000031850000}"/>
    <cellStyle name="출력 2 2 3 2" xfId="25394" xr:uid="{00000000-0005-0000-0000-000032850000}"/>
    <cellStyle name="출력 2 2 3 3" xfId="25395" xr:uid="{00000000-0005-0000-0000-000033850000}"/>
    <cellStyle name="출력 2 2 4" xfId="25396" xr:uid="{00000000-0005-0000-0000-000034850000}"/>
    <cellStyle name="출력 2 2 4 2" xfId="25397" xr:uid="{00000000-0005-0000-0000-000035850000}"/>
    <cellStyle name="출력 2 2 4 3" xfId="25398" xr:uid="{00000000-0005-0000-0000-000036850000}"/>
    <cellStyle name="출력 2 2 5" xfId="25399" xr:uid="{00000000-0005-0000-0000-000037850000}"/>
    <cellStyle name="출력 2 2 5 2" xfId="25400" xr:uid="{00000000-0005-0000-0000-000038850000}"/>
    <cellStyle name="출력 2 2 5 3" xfId="25401" xr:uid="{00000000-0005-0000-0000-000039850000}"/>
    <cellStyle name="출력 2 2 6" xfId="25402" xr:uid="{00000000-0005-0000-0000-00003A850000}"/>
    <cellStyle name="출력 2 2 6 2" xfId="25403" xr:uid="{00000000-0005-0000-0000-00003B850000}"/>
    <cellStyle name="출력 2 2 6 3" xfId="25404" xr:uid="{00000000-0005-0000-0000-00003C850000}"/>
    <cellStyle name="출력 2 2 7" xfId="25405" xr:uid="{00000000-0005-0000-0000-00003D850000}"/>
    <cellStyle name="출력 2 2 7 2" xfId="25406" xr:uid="{00000000-0005-0000-0000-00003E850000}"/>
    <cellStyle name="출력 2 2 7 3" xfId="25407" xr:uid="{00000000-0005-0000-0000-00003F850000}"/>
    <cellStyle name="출력 2 2 8" xfId="25408" xr:uid="{00000000-0005-0000-0000-000040850000}"/>
    <cellStyle name="출력 2 2 8 2" xfId="25409" xr:uid="{00000000-0005-0000-0000-000041850000}"/>
    <cellStyle name="출력 2 2 8 3" xfId="25410" xr:uid="{00000000-0005-0000-0000-000042850000}"/>
    <cellStyle name="출력 2 2 9" xfId="25411" xr:uid="{00000000-0005-0000-0000-000043850000}"/>
    <cellStyle name="출력 2 2 9 2" xfId="25412" xr:uid="{00000000-0005-0000-0000-000044850000}"/>
    <cellStyle name="출력 2 2 9 3" xfId="25413" xr:uid="{00000000-0005-0000-0000-000045850000}"/>
    <cellStyle name="출력 2 20" xfId="25414" xr:uid="{00000000-0005-0000-0000-000046850000}"/>
    <cellStyle name="출력 2 21" xfId="25415" xr:uid="{00000000-0005-0000-0000-000047850000}"/>
    <cellStyle name="출력 2 22" xfId="25416" xr:uid="{00000000-0005-0000-0000-000048850000}"/>
    <cellStyle name="출력 2 23" xfId="25417" xr:uid="{00000000-0005-0000-0000-000049850000}"/>
    <cellStyle name="출력 2 24" xfId="25418" xr:uid="{00000000-0005-0000-0000-00004A850000}"/>
    <cellStyle name="출력 2 25" xfId="25419" xr:uid="{00000000-0005-0000-0000-00004B850000}"/>
    <cellStyle name="출력 2 25 10" xfId="25420" xr:uid="{00000000-0005-0000-0000-00004C850000}"/>
    <cellStyle name="출력 2 25 10 2" xfId="25421" xr:uid="{00000000-0005-0000-0000-00004D850000}"/>
    <cellStyle name="출력 2 25 10 3" xfId="25422" xr:uid="{00000000-0005-0000-0000-00004E850000}"/>
    <cellStyle name="출력 2 25 11" xfId="25423" xr:uid="{00000000-0005-0000-0000-00004F850000}"/>
    <cellStyle name="출력 2 25 11 2" xfId="25424" xr:uid="{00000000-0005-0000-0000-000050850000}"/>
    <cellStyle name="출력 2 25 11 3" xfId="25425" xr:uid="{00000000-0005-0000-0000-000051850000}"/>
    <cellStyle name="출력 2 25 12" xfId="25426" xr:uid="{00000000-0005-0000-0000-000052850000}"/>
    <cellStyle name="출력 2 25 12 2" xfId="25427" xr:uid="{00000000-0005-0000-0000-000053850000}"/>
    <cellStyle name="출력 2 25 12 3" xfId="25428" xr:uid="{00000000-0005-0000-0000-000054850000}"/>
    <cellStyle name="출력 2 25 13" xfId="25429" xr:uid="{00000000-0005-0000-0000-000055850000}"/>
    <cellStyle name="출력 2 25 13 2" xfId="25430" xr:uid="{00000000-0005-0000-0000-000056850000}"/>
    <cellStyle name="출력 2 25 13 3" xfId="25431" xr:uid="{00000000-0005-0000-0000-000057850000}"/>
    <cellStyle name="출력 2 25 14" xfId="25432" xr:uid="{00000000-0005-0000-0000-000058850000}"/>
    <cellStyle name="출력 2 25 14 2" xfId="25433" xr:uid="{00000000-0005-0000-0000-000059850000}"/>
    <cellStyle name="출력 2 25 14 3" xfId="25434" xr:uid="{00000000-0005-0000-0000-00005A850000}"/>
    <cellStyle name="출력 2 25 15" xfId="25435" xr:uid="{00000000-0005-0000-0000-00005B850000}"/>
    <cellStyle name="출력 2 25 15 2" xfId="25436" xr:uid="{00000000-0005-0000-0000-00005C850000}"/>
    <cellStyle name="출력 2 25 15 3" xfId="25437" xr:uid="{00000000-0005-0000-0000-00005D850000}"/>
    <cellStyle name="출력 2 25 16" xfId="25438" xr:uid="{00000000-0005-0000-0000-00005E850000}"/>
    <cellStyle name="출력 2 25 16 2" xfId="25439" xr:uid="{00000000-0005-0000-0000-00005F850000}"/>
    <cellStyle name="출력 2 25 16 3" xfId="25440" xr:uid="{00000000-0005-0000-0000-000060850000}"/>
    <cellStyle name="출력 2 25 17" xfId="25441" xr:uid="{00000000-0005-0000-0000-000061850000}"/>
    <cellStyle name="출력 2 25 17 2" xfId="25442" xr:uid="{00000000-0005-0000-0000-000062850000}"/>
    <cellStyle name="출력 2 25 17 3" xfId="25443" xr:uid="{00000000-0005-0000-0000-000063850000}"/>
    <cellStyle name="출력 2 25 18" xfId="25444" xr:uid="{00000000-0005-0000-0000-000064850000}"/>
    <cellStyle name="출력 2 25 2" xfId="25445" xr:uid="{00000000-0005-0000-0000-000065850000}"/>
    <cellStyle name="출력 2 25 2 2" xfId="25446" xr:uid="{00000000-0005-0000-0000-000066850000}"/>
    <cellStyle name="출력 2 25 2 3" xfId="25447" xr:uid="{00000000-0005-0000-0000-000067850000}"/>
    <cellStyle name="출력 2 25 3" xfId="25448" xr:uid="{00000000-0005-0000-0000-000068850000}"/>
    <cellStyle name="출력 2 25 3 2" xfId="25449" xr:uid="{00000000-0005-0000-0000-000069850000}"/>
    <cellStyle name="출력 2 25 3 3" xfId="25450" xr:uid="{00000000-0005-0000-0000-00006A850000}"/>
    <cellStyle name="출력 2 25 4" xfId="25451" xr:uid="{00000000-0005-0000-0000-00006B850000}"/>
    <cellStyle name="출력 2 25 4 2" xfId="25452" xr:uid="{00000000-0005-0000-0000-00006C850000}"/>
    <cellStyle name="출력 2 25 4 3" xfId="25453" xr:uid="{00000000-0005-0000-0000-00006D850000}"/>
    <cellStyle name="출력 2 25 5" xfId="25454" xr:uid="{00000000-0005-0000-0000-00006E850000}"/>
    <cellStyle name="출력 2 25 5 2" xfId="25455" xr:uid="{00000000-0005-0000-0000-00006F850000}"/>
    <cellStyle name="출력 2 25 5 3" xfId="25456" xr:uid="{00000000-0005-0000-0000-000070850000}"/>
    <cellStyle name="출력 2 25 6" xfId="25457" xr:uid="{00000000-0005-0000-0000-000071850000}"/>
    <cellStyle name="출력 2 25 6 2" xfId="25458" xr:uid="{00000000-0005-0000-0000-000072850000}"/>
    <cellStyle name="출력 2 25 6 3" xfId="25459" xr:uid="{00000000-0005-0000-0000-000073850000}"/>
    <cellStyle name="출력 2 25 7" xfId="25460" xr:uid="{00000000-0005-0000-0000-000074850000}"/>
    <cellStyle name="출력 2 25 7 2" xfId="25461" xr:uid="{00000000-0005-0000-0000-000075850000}"/>
    <cellStyle name="출력 2 25 7 3" xfId="25462" xr:uid="{00000000-0005-0000-0000-000076850000}"/>
    <cellStyle name="출력 2 25 8" xfId="25463" xr:uid="{00000000-0005-0000-0000-000077850000}"/>
    <cellStyle name="출력 2 25 8 2" xfId="25464" xr:uid="{00000000-0005-0000-0000-000078850000}"/>
    <cellStyle name="출력 2 25 8 3" xfId="25465" xr:uid="{00000000-0005-0000-0000-000079850000}"/>
    <cellStyle name="출력 2 25 9" xfId="25466" xr:uid="{00000000-0005-0000-0000-00007A850000}"/>
    <cellStyle name="출력 2 25 9 2" xfId="25467" xr:uid="{00000000-0005-0000-0000-00007B850000}"/>
    <cellStyle name="출력 2 25 9 3" xfId="25468" xr:uid="{00000000-0005-0000-0000-00007C850000}"/>
    <cellStyle name="출력 2 26" xfId="25469" xr:uid="{00000000-0005-0000-0000-00007D850000}"/>
    <cellStyle name="출력 2 26 10" xfId="25470" xr:uid="{00000000-0005-0000-0000-00007E850000}"/>
    <cellStyle name="출력 2 26 10 2" xfId="25471" xr:uid="{00000000-0005-0000-0000-00007F850000}"/>
    <cellStyle name="출력 2 26 10 3" xfId="25472" xr:uid="{00000000-0005-0000-0000-000080850000}"/>
    <cellStyle name="출력 2 26 11" xfId="25473" xr:uid="{00000000-0005-0000-0000-000081850000}"/>
    <cellStyle name="출력 2 26 11 2" xfId="25474" xr:uid="{00000000-0005-0000-0000-000082850000}"/>
    <cellStyle name="출력 2 26 11 3" xfId="25475" xr:uid="{00000000-0005-0000-0000-000083850000}"/>
    <cellStyle name="출력 2 26 12" xfId="25476" xr:uid="{00000000-0005-0000-0000-000084850000}"/>
    <cellStyle name="출력 2 26 12 2" xfId="25477" xr:uid="{00000000-0005-0000-0000-000085850000}"/>
    <cellStyle name="출력 2 26 12 3" xfId="25478" xr:uid="{00000000-0005-0000-0000-000086850000}"/>
    <cellStyle name="출력 2 26 13" xfId="25479" xr:uid="{00000000-0005-0000-0000-000087850000}"/>
    <cellStyle name="출력 2 26 13 2" xfId="25480" xr:uid="{00000000-0005-0000-0000-000088850000}"/>
    <cellStyle name="출력 2 26 13 3" xfId="25481" xr:uid="{00000000-0005-0000-0000-000089850000}"/>
    <cellStyle name="출력 2 26 14" xfId="25482" xr:uid="{00000000-0005-0000-0000-00008A850000}"/>
    <cellStyle name="출력 2 26 14 2" xfId="25483" xr:uid="{00000000-0005-0000-0000-00008B850000}"/>
    <cellStyle name="출력 2 26 14 3" xfId="25484" xr:uid="{00000000-0005-0000-0000-00008C850000}"/>
    <cellStyle name="출력 2 26 15" xfId="25485" xr:uid="{00000000-0005-0000-0000-00008D850000}"/>
    <cellStyle name="출력 2 26 15 2" xfId="25486" xr:uid="{00000000-0005-0000-0000-00008E850000}"/>
    <cellStyle name="출력 2 26 15 3" xfId="25487" xr:uid="{00000000-0005-0000-0000-00008F850000}"/>
    <cellStyle name="출력 2 26 16" xfId="25488" xr:uid="{00000000-0005-0000-0000-000090850000}"/>
    <cellStyle name="출력 2 26 16 2" xfId="25489" xr:uid="{00000000-0005-0000-0000-000091850000}"/>
    <cellStyle name="출력 2 26 16 3" xfId="25490" xr:uid="{00000000-0005-0000-0000-000092850000}"/>
    <cellStyle name="출력 2 26 17" xfId="25491" xr:uid="{00000000-0005-0000-0000-000093850000}"/>
    <cellStyle name="출력 2 26 17 2" xfId="25492" xr:uid="{00000000-0005-0000-0000-000094850000}"/>
    <cellStyle name="출력 2 26 17 3" xfId="25493" xr:uid="{00000000-0005-0000-0000-000095850000}"/>
    <cellStyle name="출력 2 26 18" xfId="25494" xr:uid="{00000000-0005-0000-0000-000096850000}"/>
    <cellStyle name="출력 2 26 2" xfId="25495" xr:uid="{00000000-0005-0000-0000-000097850000}"/>
    <cellStyle name="출력 2 26 2 2" xfId="25496" xr:uid="{00000000-0005-0000-0000-000098850000}"/>
    <cellStyle name="출력 2 26 2 3" xfId="25497" xr:uid="{00000000-0005-0000-0000-000099850000}"/>
    <cellStyle name="출력 2 26 3" xfId="25498" xr:uid="{00000000-0005-0000-0000-00009A850000}"/>
    <cellStyle name="출력 2 26 3 2" xfId="25499" xr:uid="{00000000-0005-0000-0000-00009B850000}"/>
    <cellStyle name="출력 2 26 3 3" xfId="25500" xr:uid="{00000000-0005-0000-0000-00009C850000}"/>
    <cellStyle name="출력 2 26 4" xfId="25501" xr:uid="{00000000-0005-0000-0000-00009D850000}"/>
    <cellStyle name="출력 2 26 4 2" xfId="25502" xr:uid="{00000000-0005-0000-0000-00009E850000}"/>
    <cellStyle name="출력 2 26 4 3" xfId="25503" xr:uid="{00000000-0005-0000-0000-00009F850000}"/>
    <cellStyle name="출력 2 26 5" xfId="25504" xr:uid="{00000000-0005-0000-0000-0000A0850000}"/>
    <cellStyle name="출력 2 26 5 2" xfId="25505" xr:uid="{00000000-0005-0000-0000-0000A1850000}"/>
    <cellStyle name="출력 2 26 5 3" xfId="25506" xr:uid="{00000000-0005-0000-0000-0000A2850000}"/>
    <cellStyle name="출력 2 26 6" xfId="25507" xr:uid="{00000000-0005-0000-0000-0000A3850000}"/>
    <cellStyle name="출력 2 26 6 2" xfId="25508" xr:uid="{00000000-0005-0000-0000-0000A4850000}"/>
    <cellStyle name="출력 2 26 6 3" xfId="25509" xr:uid="{00000000-0005-0000-0000-0000A5850000}"/>
    <cellStyle name="출력 2 26 7" xfId="25510" xr:uid="{00000000-0005-0000-0000-0000A6850000}"/>
    <cellStyle name="출력 2 26 7 2" xfId="25511" xr:uid="{00000000-0005-0000-0000-0000A7850000}"/>
    <cellStyle name="출력 2 26 7 3" xfId="25512" xr:uid="{00000000-0005-0000-0000-0000A8850000}"/>
    <cellStyle name="출력 2 26 8" xfId="25513" xr:uid="{00000000-0005-0000-0000-0000A9850000}"/>
    <cellStyle name="출력 2 26 8 2" xfId="25514" xr:uid="{00000000-0005-0000-0000-0000AA850000}"/>
    <cellStyle name="출력 2 26 8 3" xfId="25515" xr:uid="{00000000-0005-0000-0000-0000AB850000}"/>
    <cellStyle name="출력 2 26 9" xfId="25516" xr:uid="{00000000-0005-0000-0000-0000AC850000}"/>
    <cellStyle name="출력 2 26 9 2" xfId="25517" xr:uid="{00000000-0005-0000-0000-0000AD850000}"/>
    <cellStyle name="출력 2 26 9 3" xfId="25518" xr:uid="{00000000-0005-0000-0000-0000AE850000}"/>
    <cellStyle name="출력 2 27" xfId="25519" xr:uid="{00000000-0005-0000-0000-0000AF850000}"/>
    <cellStyle name="출력 2 27 10" xfId="25520" xr:uid="{00000000-0005-0000-0000-0000B0850000}"/>
    <cellStyle name="출력 2 27 10 2" xfId="25521" xr:uid="{00000000-0005-0000-0000-0000B1850000}"/>
    <cellStyle name="출력 2 27 10 3" xfId="25522" xr:uid="{00000000-0005-0000-0000-0000B2850000}"/>
    <cellStyle name="출력 2 27 11" xfId="25523" xr:uid="{00000000-0005-0000-0000-0000B3850000}"/>
    <cellStyle name="출력 2 27 11 2" xfId="25524" xr:uid="{00000000-0005-0000-0000-0000B4850000}"/>
    <cellStyle name="출력 2 27 11 3" xfId="25525" xr:uid="{00000000-0005-0000-0000-0000B5850000}"/>
    <cellStyle name="출력 2 27 12" xfId="25526" xr:uid="{00000000-0005-0000-0000-0000B6850000}"/>
    <cellStyle name="출력 2 27 12 2" xfId="25527" xr:uid="{00000000-0005-0000-0000-0000B7850000}"/>
    <cellStyle name="출력 2 27 12 3" xfId="25528" xr:uid="{00000000-0005-0000-0000-0000B8850000}"/>
    <cellStyle name="출력 2 27 13" xfId="25529" xr:uid="{00000000-0005-0000-0000-0000B9850000}"/>
    <cellStyle name="출력 2 27 13 2" xfId="25530" xr:uid="{00000000-0005-0000-0000-0000BA850000}"/>
    <cellStyle name="출력 2 27 13 3" xfId="25531" xr:uid="{00000000-0005-0000-0000-0000BB850000}"/>
    <cellStyle name="출력 2 27 14" xfId="25532" xr:uid="{00000000-0005-0000-0000-0000BC850000}"/>
    <cellStyle name="출력 2 27 14 2" xfId="25533" xr:uid="{00000000-0005-0000-0000-0000BD850000}"/>
    <cellStyle name="출력 2 27 14 3" xfId="25534" xr:uid="{00000000-0005-0000-0000-0000BE850000}"/>
    <cellStyle name="출력 2 27 15" xfId="25535" xr:uid="{00000000-0005-0000-0000-0000BF850000}"/>
    <cellStyle name="출력 2 27 15 2" xfId="25536" xr:uid="{00000000-0005-0000-0000-0000C0850000}"/>
    <cellStyle name="출력 2 27 15 3" xfId="25537" xr:uid="{00000000-0005-0000-0000-0000C1850000}"/>
    <cellStyle name="출력 2 27 16" xfId="25538" xr:uid="{00000000-0005-0000-0000-0000C2850000}"/>
    <cellStyle name="출력 2 27 16 2" xfId="25539" xr:uid="{00000000-0005-0000-0000-0000C3850000}"/>
    <cellStyle name="출력 2 27 16 3" xfId="25540" xr:uid="{00000000-0005-0000-0000-0000C4850000}"/>
    <cellStyle name="출력 2 27 17" xfId="25541" xr:uid="{00000000-0005-0000-0000-0000C5850000}"/>
    <cellStyle name="출력 2 27 17 2" xfId="25542" xr:uid="{00000000-0005-0000-0000-0000C6850000}"/>
    <cellStyle name="출력 2 27 17 3" xfId="25543" xr:uid="{00000000-0005-0000-0000-0000C7850000}"/>
    <cellStyle name="출력 2 27 18" xfId="25544" xr:uid="{00000000-0005-0000-0000-0000C8850000}"/>
    <cellStyle name="출력 2 27 2" xfId="25545" xr:uid="{00000000-0005-0000-0000-0000C9850000}"/>
    <cellStyle name="출력 2 27 2 2" xfId="25546" xr:uid="{00000000-0005-0000-0000-0000CA850000}"/>
    <cellStyle name="출력 2 27 2 3" xfId="25547" xr:uid="{00000000-0005-0000-0000-0000CB850000}"/>
    <cellStyle name="출력 2 27 3" xfId="25548" xr:uid="{00000000-0005-0000-0000-0000CC850000}"/>
    <cellStyle name="출력 2 27 3 2" xfId="25549" xr:uid="{00000000-0005-0000-0000-0000CD850000}"/>
    <cellStyle name="출력 2 27 3 3" xfId="25550" xr:uid="{00000000-0005-0000-0000-0000CE850000}"/>
    <cellStyle name="출력 2 27 4" xfId="25551" xr:uid="{00000000-0005-0000-0000-0000CF850000}"/>
    <cellStyle name="출력 2 27 4 2" xfId="25552" xr:uid="{00000000-0005-0000-0000-0000D0850000}"/>
    <cellStyle name="출력 2 27 4 3" xfId="25553" xr:uid="{00000000-0005-0000-0000-0000D1850000}"/>
    <cellStyle name="출력 2 27 5" xfId="25554" xr:uid="{00000000-0005-0000-0000-0000D2850000}"/>
    <cellStyle name="출력 2 27 5 2" xfId="25555" xr:uid="{00000000-0005-0000-0000-0000D3850000}"/>
    <cellStyle name="출력 2 27 5 3" xfId="25556" xr:uid="{00000000-0005-0000-0000-0000D4850000}"/>
    <cellStyle name="출력 2 27 6" xfId="25557" xr:uid="{00000000-0005-0000-0000-0000D5850000}"/>
    <cellStyle name="출력 2 27 6 2" xfId="25558" xr:uid="{00000000-0005-0000-0000-0000D6850000}"/>
    <cellStyle name="출력 2 27 6 3" xfId="25559" xr:uid="{00000000-0005-0000-0000-0000D7850000}"/>
    <cellStyle name="출력 2 27 7" xfId="25560" xr:uid="{00000000-0005-0000-0000-0000D8850000}"/>
    <cellStyle name="출력 2 27 7 2" xfId="25561" xr:uid="{00000000-0005-0000-0000-0000D9850000}"/>
    <cellStyle name="출력 2 27 7 3" xfId="25562" xr:uid="{00000000-0005-0000-0000-0000DA850000}"/>
    <cellStyle name="출력 2 27 8" xfId="25563" xr:uid="{00000000-0005-0000-0000-0000DB850000}"/>
    <cellStyle name="출력 2 27 8 2" xfId="25564" xr:uid="{00000000-0005-0000-0000-0000DC850000}"/>
    <cellStyle name="출력 2 27 8 3" xfId="25565" xr:uid="{00000000-0005-0000-0000-0000DD850000}"/>
    <cellStyle name="출력 2 27 9" xfId="25566" xr:uid="{00000000-0005-0000-0000-0000DE850000}"/>
    <cellStyle name="출력 2 27 9 2" xfId="25567" xr:uid="{00000000-0005-0000-0000-0000DF850000}"/>
    <cellStyle name="출력 2 27 9 3" xfId="25568" xr:uid="{00000000-0005-0000-0000-0000E0850000}"/>
    <cellStyle name="출력 2 28" xfId="25569" xr:uid="{00000000-0005-0000-0000-0000E1850000}"/>
    <cellStyle name="출력 2 28 10" xfId="25570" xr:uid="{00000000-0005-0000-0000-0000E2850000}"/>
    <cellStyle name="출력 2 28 10 2" xfId="25571" xr:uid="{00000000-0005-0000-0000-0000E3850000}"/>
    <cellStyle name="출력 2 28 10 3" xfId="25572" xr:uid="{00000000-0005-0000-0000-0000E4850000}"/>
    <cellStyle name="출력 2 28 11" xfId="25573" xr:uid="{00000000-0005-0000-0000-0000E5850000}"/>
    <cellStyle name="출력 2 28 11 2" xfId="25574" xr:uid="{00000000-0005-0000-0000-0000E6850000}"/>
    <cellStyle name="출력 2 28 11 3" xfId="25575" xr:uid="{00000000-0005-0000-0000-0000E7850000}"/>
    <cellStyle name="출력 2 28 12" xfId="25576" xr:uid="{00000000-0005-0000-0000-0000E8850000}"/>
    <cellStyle name="출력 2 28 12 2" xfId="25577" xr:uid="{00000000-0005-0000-0000-0000E9850000}"/>
    <cellStyle name="출력 2 28 12 3" xfId="25578" xr:uid="{00000000-0005-0000-0000-0000EA850000}"/>
    <cellStyle name="출력 2 28 13" xfId="25579" xr:uid="{00000000-0005-0000-0000-0000EB850000}"/>
    <cellStyle name="출력 2 28 13 2" xfId="25580" xr:uid="{00000000-0005-0000-0000-0000EC850000}"/>
    <cellStyle name="출력 2 28 13 3" xfId="25581" xr:uid="{00000000-0005-0000-0000-0000ED850000}"/>
    <cellStyle name="출력 2 28 14" xfId="25582" xr:uid="{00000000-0005-0000-0000-0000EE850000}"/>
    <cellStyle name="출력 2 28 14 2" xfId="25583" xr:uid="{00000000-0005-0000-0000-0000EF850000}"/>
    <cellStyle name="출력 2 28 14 3" xfId="25584" xr:uid="{00000000-0005-0000-0000-0000F0850000}"/>
    <cellStyle name="출력 2 28 15" xfId="25585" xr:uid="{00000000-0005-0000-0000-0000F1850000}"/>
    <cellStyle name="출력 2 28 15 2" xfId="25586" xr:uid="{00000000-0005-0000-0000-0000F2850000}"/>
    <cellStyle name="출력 2 28 15 3" xfId="25587" xr:uid="{00000000-0005-0000-0000-0000F3850000}"/>
    <cellStyle name="출력 2 28 16" xfId="25588" xr:uid="{00000000-0005-0000-0000-0000F4850000}"/>
    <cellStyle name="출력 2 28 16 2" xfId="25589" xr:uid="{00000000-0005-0000-0000-0000F5850000}"/>
    <cellStyle name="출력 2 28 16 3" xfId="25590" xr:uid="{00000000-0005-0000-0000-0000F6850000}"/>
    <cellStyle name="출력 2 28 17" xfId="25591" xr:uid="{00000000-0005-0000-0000-0000F7850000}"/>
    <cellStyle name="출력 2 28 17 2" xfId="25592" xr:uid="{00000000-0005-0000-0000-0000F8850000}"/>
    <cellStyle name="출력 2 28 17 3" xfId="25593" xr:uid="{00000000-0005-0000-0000-0000F9850000}"/>
    <cellStyle name="출력 2 28 18" xfId="25594" xr:uid="{00000000-0005-0000-0000-0000FA850000}"/>
    <cellStyle name="출력 2 28 2" xfId="25595" xr:uid="{00000000-0005-0000-0000-0000FB850000}"/>
    <cellStyle name="출력 2 28 2 2" xfId="25596" xr:uid="{00000000-0005-0000-0000-0000FC850000}"/>
    <cellStyle name="출력 2 28 2 3" xfId="25597" xr:uid="{00000000-0005-0000-0000-0000FD850000}"/>
    <cellStyle name="출력 2 28 3" xfId="25598" xr:uid="{00000000-0005-0000-0000-0000FE850000}"/>
    <cellStyle name="출력 2 28 3 2" xfId="25599" xr:uid="{00000000-0005-0000-0000-0000FF850000}"/>
    <cellStyle name="출력 2 28 3 3" xfId="25600" xr:uid="{00000000-0005-0000-0000-000000860000}"/>
    <cellStyle name="출력 2 28 4" xfId="25601" xr:uid="{00000000-0005-0000-0000-000001860000}"/>
    <cellStyle name="출력 2 28 4 2" xfId="25602" xr:uid="{00000000-0005-0000-0000-000002860000}"/>
    <cellStyle name="출력 2 28 4 3" xfId="25603" xr:uid="{00000000-0005-0000-0000-000003860000}"/>
    <cellStyle name="출력 2 28 5" xfId="25604" xr:uid="{00000000-0005-0000-0000-000004860000}"/>
    <cellStyle name="출력 2 28 5 2" xfId="25605" xr:uid="{00000000-0005-0000-0000-000005860000}"/>
    <cellStyle name="출력 2 28 5 3" xfId="25606" xr:uid="{00000000-0005-0000-0000-000006860000}"/>
    <cellStyle name="출력 2 28 6" xfId="25607" xr:uid="{00000000-0005-0000-0000-000007860000}"/>
    <cellStyle name="출력 2 28 6 2" xfId="25608" xr:uid="{00000000-0005-0000-0000-000008860000}"/>
    <cellStyle name="출력 2 28 6 3" xfId="25609" xr:uid="{00000000-0005-0000-0000-000009860000}"/>
    <cellStyle name="출력 2 28 7" xfId="25610" xr:uid="{00000000-0005-0000-0000-00000A860000}"/>
    <cellStyle name="출력 2 28 7 2" xfId="25611" xr:uid="{00000000-0005-0000-0000-00000B860000}"/>
    <cellStyle name="출력 2 28 7 3" xfId="25612" xr:uid="{00000000-0005-0000-0000-00000C860000}"/>
    <cellStyle name="출력 2 28 8" xfId="25613" xr:uid="{00000000-0005-0000-0000-00000D860000}"/>
    <cellStyle name="출력 2 28 8 2" xfId="25614" xr:uid="{00000000-0005-0000-0000-00000E860000}"/>
    <cellStyle name="출력 2 28 8 3" xfId="25615" xr:uid="{00000000-0005-0000-0000-00000F860000}"/>
    <cellStyle name="출력 2 28 9" xfId="25616" xr:uid="{00000000-0005-0000-0000-000010860000}"/>
    <cellStyle name="출력 2 28 9 2" xfId="25617" xr:uid="{00000000-0005-0000-0000-000011860000}"/>
    <cellStyle name="출력 2 28 9 3" xfId="25618" xr:uid="{00000000-0005-0000-0000-000012860000}"/>
    <cellStyle name="출력 2 29" xfId="25619" xr:uid="{00000000-0005-0000-0000-000013860000}"/>
    <cellStyle name="출력 2 29 10" xfId="25620" xr:uid="{00000000-0005-0000-0000-000014860000}"/>
    <cellStyle name="출력 2 29 10 2" xfId="25621" xr:uid="{00000000-0005-0000-0000-000015860000}"/>
    <cellStyle name="출력 2 29 10 3" xfId="25622" xr:uid="{00000000-0005-0000-0000-000016860000}"/>
    <cellStyle name="출력 2 29 11" xfId="25623" xr:uid="{00000000-0005-0000-0000-000017860000}"/>
    <cellStyle name="출력 2 29 11 2" xfId="25624" xr:uid="{00000000-0005-0000-0000-000018860000}"/>
    <cellStyle name="출력 2 29 11 3" xfId="25625" xr:uid="{00000000-0005-0000-0000-000019860000}"/>
    <cellStyle name="출력 2 29 12" xfId="25626" xr:uid="{00000000-0005-0000-0000-00001A860000}"/>
    <cellStyle name="출력 2 29 12 2" xfId="25627" xr:uid="{00000000-0005-0000-0000-00001B860000}"/>
    <cellStyle name="출력 2 29 12 3" xfId="25628" xr:uid="{00000000-0005-0000-0000-00001C860000}"/>
    <cellStyle name="출력 2 29 13" xfId="25629" xr:uid="{00000000-0005-0000-0000-00001D860000}"/>
    <cellStyle name="출력 2 29 13 2" xfId="25630" xr:uid="{00000000-0005-0000-0000-00001E860000}"/>
    <cellStyle name="출력 2 29 13 3" xfId="25631" xr:uid="{00000000-0005-0000-0000-00001F860000}"/>
    <cellStyle name="출력 2 29 14" xfId="25632" xr:uid="{00000000-0005-0000-0000-000020860000}"/>
    <cellStyle name="출력 2 29 14 2" xfId="25633" xr:uid="{00000000-0005-0000-0000-000021860000}"/>
    <cellStyle name="출력 2 29 14 3" xfId="25634" xr:uid="{00000000-0005-0000-0000-000022860000}"/>
    <cellStyle name="출력 2 29 15" xfId="25635" xr:uid="{00000000-0005-0000-0000-000023860000}"/>
    <cellStyle name="출력 2 29 15 2" xfId="25636" xr:uid="{00000000-0005-0000-0000-000024860000}"/>
    <cellStyle name="출력 2 29 15 3" xfId="25637" xr:uid="{00000000-0005-0000-0000-000025860000}"/>
    <cellStyle name="출력 2 29 16" xfId="25638" xr:uid="{00000000-0005-0000-0000-000026860000}"/>
    <cellStyle name="출력 2 29 16 2" xfId="25639" xr:uid="{00000000-0005-0000-0000-000027860000}"/>
    <cellStyle name="출력 2 29 16 3" xfId="25640" xr:uid="{00000000-0005-0000-0000-000028860000}"/>
    <cellStyle name="출력 2 29 17" xfId="25641" xr:uid="{00000000-0005-0000-0000-000029860000}"/>
    <cellStyle name="출력 2 29 17 2" xfId="25642" xr:uid="{00000000-0005-0000-0000-00002A860000}"/>
    <cellStyle name="출력 2 29 17 3" xfId="25643" xr:uid="{00000000-0005-0000-0000-00002B860000}"/>
    <cellStyle name="출력 2 29 18" xfId="25644" xr:uid="{00000000-0005-0000-0000-00002C860000}"/>
    <cellStyle name="출력 2 29 2" xfId="25645" xr:uid="{00000000-0005-0000-0000-00002D860000}"/>
    <cellStyle name="출력 2 29 2 2" xfId="25646" xr:uid="{00000000-0005-0000-0000-00002E860000}"/>
    <cellStyle name="출력 2 29 2 3" xfId="25647" xr:uid="{00000000-0005-0000-0000-00002F860000}"/>
    <cellStyle name="출력 2 29 3" xfId="25648" xr:uid="{00000000-0005-0000-0000-000030860000}"/>
    <cellStyle name="출력 2 29 3 2" xfId="25649" xr:uid="{00000000-0005-0000-0000-000031860000}"/>
    <cellStyle name="출력 2 29 3 3" xfId="25650" xr:uid="{00000000-0005-0000-0000-000032860000}"/>
    <cellStyle name="출력 2 29 4" xfId="25651" xr:uid="{00000000-0005-0000-0000-000033860000}"/>
    <cellStyle name="출력 2 29 4 2" xfId="25652" xr:uid="{00000000-0005-0000-0000-000034860000}"/>
    <cellStyle name="출력 2 29 4 3" xfId="25653" xr:uid="{00000000-0005-0000-0000-000035860000}"/>
    <cellStyle name="출력 2 29 5" xfId="25654" xr:uid="{00000000-0005-0000-0000-000036860000}"/>
    <cellStyle name="출력 2 29 5 2" xfId="25655" xr:uid="{00000000-0005-0000-0000-000037860000}"/>
    <cellStyle name="출력 2 29 5 3" xfId="25656" xr:uid="{00000000-0005-0000-0000-000038860000}"/>
    <cellStyle name="출력 2 29 6" xfId="25657" xr:uid="{00000000-0005-0000-0000-000039860000}"/>
    <cellStyle name="출력 2 29 6 2" xfId="25658" xr:uid="{00000000-0005-0000-0000-00003A860000}"/>
    <cellStyle name="출력 2 29 6 3" xfId="25659" xr:uid="{00000000-0005-0000-0000-00003B860000}"/>
    <cellStyle name="출력 2 29 7" xfId="25660" xr:uid="{00000000-0005-0000-0000-00003C860000}"/>
    <cellStyle name="출력 2 29 7 2" xfId="25661" xr:uid="{00000000-0005-0000-0000-00003D860000}"/>
    <cellStyle name="출력 2 29 7 3" xfId="25662" xr:uid="{00000000-0005-0000-0000-00003E860000}"/>
    <cellStyle name="출력 2 29 8" xfId="25663" xr:uid="{00000000-0005-0000-0000-00003F860000}"/>
    <cellStyle name="출력 2 29 8 2" xfId="25664" xr:uid="{00000000-0005-0000-0000-000040860000}"/>
    <cellStyle name="출력 2 29 8 3" xfId="25665" xr:uid="{00000000-0005-0000-0000-000041860000}"/>
    <cellStyle name="출력 2 29 9" xfId="25666" xr:uid="{00000000-0005-0000-0000-000042860000}"/>
    <cellStyle name="출력 2 29 9 2" xfId="25667" xr:uid="{00000000-0005-0000-0000-000043860000}"/>
    <cellStyle name="출력 2 29 9 3" xfId="25668" xr:uid="{00000000-0005-0000-0000-000044860000}"/>
    <cellStyle name="출력 2 3" xfId="25669" xr:uid="{00000000-0005-0000-0000-000045860000}"/>
    <cellStyle name="출력 2 3 10" xfId="25670" xr:uid="{00000000-0005-0000-0000-000046860000}"/>
    <cellStyle name="출력 2 3 10 2" xfId="25671" xr:uid="{00000000-0005-0000-0000-000047860000}"/>
    <cellStyle name="출력 2 3 10 3" xfId="25672" xr:uid="{00000000-0005-0000-0000-000048860000}"/>
    <cellStyle name="출력 2 3 11" xfId="25673" xr:uid="{00000000-0005-0000-0000-000049860000}"/>
    <cellStyle name="출력 2 3 11 2" xfId="25674" xr:uid="{00000000-0005-0000-0000-00004A860000}"/>
    <cellStyle name="출력 2 3 11 3" xfId="25675" xr:uid="{00000000-0005-0000-0000-00004B860000}"/>
    <cellStyle name="출력 2 3 12" xfId="25676" xr:uid="{00000000-0005-0000-0000-00004C860000}"/>
    <cellStyle name="출력 2 3 12 2" xfId="25677" xr:uid="{00000000-0005-0000-0000-00004D860000}"/>
    <cellStyle name="출력 2 3 12 3" xfId="25678" xr:uid="{00000000-0005-0000-0000-00004E860000}"/>
    <cellStyle name="출력 2 3 13" xfId="25679" xr:uid="{00000000-0005-0000-0000-00004F860000}"/>
    <cellStyle name="출력 2 3 13 2" xfId="25680" xr:uid="{00000000-0005-0000-0000-000050860000}"/>
    <cellStyle name="출력 2 3 13 3" xfId="25681" xr:uid="{00000000-0005-0000-0000-000051860000}"/>
    <cellStyle name="출력 2 3 14" xfId="25682" xr:uid="{00000000-0005-0000-0000-000052860000}"/>
    <cellStyle name="출력 2 3 14 2" xfId="25683" xr:uid="{00000000-0005-0000-0000-000053860000}"/>
    <cellStyle name="출력 2 3 14 3" xfId="25684" xr:uid="{00000000-0005-0000-0000-000054860000}"/>
    <cellStyle name="출력 2 3 15" xfId="25685" xr:uid="{00000000-0005-0000-0000-000055860000}"/>
    <cellStyle name="출력 2 3 15 2" xfId="25686" xr:uid="{00000000-0005-0000-0000-000056860000}"/>
    <cellStyle name="출력 2 3 15 3" xfId="25687" xr:uid="{00000000-0005-0000-0000-000057860000}"/>
    <cellStyle name="출력 2 3 16" xfId="25688" xr:uid="{00000000-0005-0000-0000-000058860000}"/>
    <cellStyle name="출력 2 3 16 2" xfId="25689" xr:uid="{00000000-0005-0000-0000-000059860000}"/>
    <cellStyle name="출력 2 3 16 3" xfId="25690" xr:uid="{00000000-0005-0000-0000-00005A860000}"/>
    <cellStyle name="출력 2 3 17" xfId="25691" xr:uid="{00000000-0005-0000-0000-00005B860000}"/>
    <cellStyle name="출력 2 3 17 2" xfId="25692" xr:uid="{00000000-0005-0000-0000-00005C860000}"/>
    <cellStyle name="출력 2 3 17 3" xfId="25693" xr:uid="{00000000-0005-0000-0000-00005D860000}"/>
    <cellStyle name="출력 2 3 18" xfId="25694" xr:uid="{00000000-0005-0000-0000-00005E860000}"/>
    <cellStyle name="출력 2 3 2" xfId="25695" xr:uid="{00000000-0005-0000-0000-00005F860000}"/>
    <cellStyle name="출력 2 3 2 2" xfId="25696" xr:uid="{00000000-0005-0000-0000-000060860000}"/>
    <cellStyle name="출력 2 3 2 3" xfId="25697" xr:uid="{00000000-0005-0000-0000-000061860000}"/>
    <cellStyle name="출력 2 3 3" xfId="25698" xr:uid="{00000000-0005-0000-0000-000062860000}"/>
    <cellStyle name="출력 2 3 3 2" xfId="25699" xr:uid="{00000000-0005-0000-0000-000063860000}"/>
    <cellStyle name="출력 2 3 3 3" xfId="25700" xr:uid="{00000000-0005-0000-0000-000064860000}"/>
    <cellStyle name="출력 2 3 4" xfId="25701" xr:uid="{00000000-0005-0000-0000-000065860000}"/>
    <cellStyle name="출력 2 3 4 2" xfId="25702" xr:uid="{00000000-0005-0000-0000-000066860000}"/>
    <cellStyle name="출력 2 3 4 3" xfId="25703" xr:uid="{00000000-0005-0000-0000-000067860000}"/>
    <cellStyle name="출력 2 3 5" xfId="25704" xr:uid="{00000000-0005-0000-0000-000068860000}"/>
    <cellStyle name="출력 2 3 5 2" xfId="25705" xr:uid="{00000000-0005-0000-0000-000069860000}"/>
    <cellStyle name="출력 2 3 5 3" xfId="25706" xr:uid="{00000000-0005-0000-0000-00006A860000}"/>
    <cellStyle name="출력 2 3 6" xfId="25707" xr:uid="{00000000-0005-0000-0000-00006B860000}"/>
    <cellStyle name="출력 2 3 6 2" xfId="25708" xr:uid="{00000000-0005-0000-0000-00006C860000}"/>
    <cellStyle name="출력 2 3 6 3" xfId="25709" xr:uid="{00000000-0005-0000-0000-00006D860000}"/>
    <cellStyle name="출력 2 3 7" xfId="25710" xr:uid="{00000000-0005-0000-0000-00006E860000}"/>
    <cellStyle name="출력 2 3 7 2" xfId="25711" xr:uid="{00000000-0005-0000-0000-00006F860000}"/>
    <cellStyle name="출력 2 3 7 3" xfId="25712" xr:uid="{00000000-0005-0000-0000-000070860000}"/>
    <cellStyle name="출력 2 3 8" xfId="25713" xr:uid="{00000000-0005-0000-0000-000071860000}"/>
    <cellStyle name="출력 2 3 8 2" xfId="25714" xr:uid="{00000000-0005-0000-0000-000072860000}"/>
    <cellStyle name="출력 2 3 8 3" xfId="25715" xr:uid="{00000000-0005-0000-0000-000073860000}"/>
    <cellStyle name="출력 2 3 9" xfId="25716" xr:uid="{00000000-0005-0000-0000-000074860000}"/>
    <cellStyle name="출력 2 3 9 2" xfId="25717" xr:uid="{00000000-0005-0000-0000-000075860000}"/>
    <cellStyle name="출력 2 3 9 3" xfId="25718" xr:uid="{00000000-0005-0000-0000-000076860000}"/>
    <cellStyle name="출력 2 30" xfId="25719" xr:uid="{00000000-0005-0000-0000-000077860000}"/>
    <cellStyle name="출력 2 30 10" xfId="25720" xr:uid="{00000000-0005-0000-0000-000078860000}"/>
    <cellStyle name="출력 2 30 10 2" xfId="25721" xr:uid="{00000000-0005-0000-0000-000079860000}"/>
    <cellStyle name="출력 2 30 10 3" xfId="25722" xr:uid="{00000000-0005-0000-0000-00007A860000}"/>
    <cellStyle name="출력 2 30 11" xfId="25723" xr:uid="{00000000-0005-0000-0000-00007B860000}"/>
    <cellStyle name="출력 2 30 11 2" xfId="25724" xr:uid="{00000000-0005-0000-0000-00007C860000}"/>
    <cellStyle name="출력 2 30 11 3" xfId="25725" xr:uid="{00000000-0005-0000-0000-00007D860000}"/>
    <cellStyle name="출력 2 30 12" xfId="25726" xr:uid="{00000000-0005-0000-0000-00007E860000}"/>
    <cellStyle name="출력 2 30 12 2" xfId="25727" xr:uid="{00000000-0005-0000-0000-00007F860000}"/>
    <cellStyle name="출력 2 30 12 3" xfId="25728" xr:uid="{00000000-0005-0000-0000-000080860000}"/>
    <cellStyle name="출력 2 30 13" xfId="25729" xr:uid="{00000000-0005-0000-0000-000081860000}"/>
    <cellStyle name="출력 2 30 13 2" xfId="25730" xr:uid="{00000000-0005-0000-0000-000082860000}"/>
    <cellStyle name="출력 2 30 13 3" xfId="25731" xr:uid="{00000000-0005-0000-0000-000083860000}"/>
    <cellStyle name="출력 2 30 14" xfId="25732" xr:uid="{00000000-0005-0000-0000-000084860000}"/>
    <cellStyle name="출력 2 30 14 2" xfId="25733" xr:uid="{00000000-0005-0000-0000-000085860000}"/>
    <cellStyle name="출력 2 30 14 3" xfId="25734" xr:uid="{00000000-0005-0000-0000-000086860000}"/>
    <cellStyle name="출력 2 30 15" xfId="25735" xr:uid="{00000000-0005-0000-0000-000087860000}"/>
    <cellStyle name="출력 2 30 15 2" xfId="25736" xr:uid="{00000000-0005-0000-0000-000088860000}"/>
    <cellStyle name="출력 2 30 15 3" xfId="25737" xr:uid="{00000000-0005-0000-0000-000089860000}"/>
    <cellStyle name="출력 2 30 16" xfId="25738" xr:uid="{00000000-0005-0000-0000-00008A860000}"/>
    <cellStyle name="출력 2 30 16 2" xfId="25739" xr:uid="{00000000-0005-0000-0000-00008B860000}"/>
    <cellStyle name="출력 2 30 16 3" xfId="25740" xr:uid="{00000000-0005-0000-0000-00008C860000}"/>
    <cellStyle name="출력 2 30 17" xfId="25741" xr:uid="{00000000-0005-0000-0000-00008D860000}"/>
    <cellStyle name="출력 2 30 17 2" xfId="25742" xr:uid="{00000000-0005-0000-0000-00008E860000}"/>
    <cellStyle name="출력 2 30 17 3" xfId="25743" xr:uid="{00000000-0005-0000-0000-00008F860000}"/>
    <cellStyle name="출력 2 30 18" xfId="25744" xr:uid="{00000000-0005-0000-0000-000090860000}"/>
    <cellStyle name="출력 2 30 2" xfId="25745" xr:uid="{00000000-0005-0000-0000-000091860000}"/>
    <cellStyle name="출력 2 30 2 2" xfId="25746" xr:uid="{00000000-0005-0000-0000-000092860000}"/>
    <cellStyle name="출력 2 30 2 3" xfId="25747" xr:uid="{00000000-0005-0000-0000-000093860000}"/>
    <cellStyle name="출력 2 30 3" xfId="25748" xr:uid="{00000000-0005-0000-0000-000094860000}"/>
    <cellStyle name="출력 2 30 3 2" xfId="25749" xr:uid="{00000000-0005-0000-0000-000095860000}"/>
    <cellStyle name="출력 2 30 3 3" xfId="25750" xr:uid="{00000000-0005-0000-0000-000096860000}"/>
    <cellStyle name="출력 2 30 4" xfId="25751" xr:uid="{00000000-0005-0000-0000-000097860000}"/>
    <cellStyle name="출력 2 30 4 2" xfId="25752" xr:uid="{00000000-0005-0000-0000-000098860000}"/>
    <cellStyle name="출력 2 30 4 3" xfId="25753" xr:uid="{00000000-0005-0000-0000-000099860000}"/>
    <cellStyle name="출력 2 30 5" xfId="25754" xr:uid="{00000000-0005-0000-0000-00009A860000}"/>
    <cellStyle name="출력 2 30 5 2" xfId="25755" xr:uid="{00000000-0005-0000-0000-00009B860000}"/>
    <cellStyle name="출력 2 30 5 3" xfId="25756" xr:uid="{00000000-0005-0000-0000-00009C860000}"/>
    <cellStyle name="출력 2 30 6" xfId="25757" xr:uid="{00000000-0005-0000-0000-00009D860000}"/>
    <cellStyle name="출력 2 30 6 2" xfId="25758" xr:uid="{00000000-0005-0000-0000-00009E860000}"/>
    <cellStyle name="출력 2 30 6 3" xfId="25759" xr:uid="{00000000-0005-0000-0000-00009F860000}"/>
    <cellStyle name="출력 2 30 7" xfId="25760" xr:uid="{00000000-0005-0000-0000-0000A0860000}"/>
    <cellStyle name="출력 2 30 7 2" xfId="25761" xr:uid="{00000000-0005-0000-0000-0000A1860000}"/>
    <cellStyle name="출력 2 30 7 3" xfId="25762" xr:uid="{00000000-0005-0000-0000-0000A2860000}"/>
    <cellStyle name="출력 2 30 8" xfId="25763" xr:uid="{00000000-0005-0000-0000-0000A3860000}"/>
    <cellStyle name="출력 2 30 8 2" xfId="25764" xr:uid="{00000000-0005-0000-0000-0000A4860000}"/>
    <cellStyle name="출력 2 30 8 3" xfId="25765" xr:uid="{00000000-0005-0000-0000-0000A5860000}"/>
    <cellStyle name="출력 2 30 9" xfId="25766" xr:uid="{00000000-0005-0000-0000-0000A6860000}"/>
    <cellStyle name="출력 2 30 9 2" xfId="25767" xr:uid="{00000000-0005-0000-0000-0000A7860000}"/>
    <cellStyle name="출력 2 30 9 3" xfId="25768" xr:uid="{00000000-0005-0000-0000-0000A8860000}"/>
    <cellStyle name="출력 2 31" xfId="25769" xr:uid="{00000000-0005-0000-0000-0000A9860000}"/>
    <cellStyle name="출력 2 31 10" xfId="25770" xr:uid="{00000000-0005-0000-0000-0000AA860000}"/>
    <cellStyle name="출력 2 31 10 2" xfId="25771" xr:uid="{00000000-0005-0000-0000-0000AB860000}"/>
    <cellStyle name="출력 2 31 10 3" xfId="25772" xr:uid="{00000000-0005-0000-0000-0000AC860000}"/>
    <cellStyle name="출력 2 31 11" xfId="25773" xr:uid="{00000000-0005-0000-0000-0000AD860000}"/>
    <cellStyle name="출력 2 31 11 2" xfId="25774" xr:uid="{00000000-0005-0000-0000-0000AE860000}"/>
    <cellStyle name="출력 2 31 11 3" xfId="25775" xr:uid="{00000000-0005-0000-0000-0000AF860000}"/>
    <cellStyle name="출력 2 31 12" xfId="25776" xr:uid="{00000000-0005-0000-0000-0000B0860000}"/>
    <cellStyle name="출력 2 31 12 2" xfId="25777" xr:uid="{00000000-0005-0000-0000-0000B1860000}"/>
    <cellStyle name="출력 2 31 12 3" xfId="25778" xr:uid="{00000000-0005-0000-0000-0000B2860000}"/>
    <cellStyle name="출력 2 31 13" xfId="25779" xr:uid="{00000000-0005-0000-0000-0000B3860000}"/>
    <cellStyle name="출력 2 31 13 2" xfId="25780" xr:uid="{00000000-0005-0000-0000-0000B4860000}"/>
    <cellStyle name="출력 2 31 13 3" xfId="25781" xr:uid="{00000000-0005-0000-0000-0000B5860000}"/>
    <cellStyle name="출력 2 31 14" xfId="25782" xr:uid="{00000000-0005-0000-0000-0000B6860000}"/>
    <cellStyle name="출력 2 31 14 2" xfId="25783" xr:uid="{00000000-0005-0000-0000-0000B7860000}"/>
    <cellStyle name="출력 2 31 14 3" xfId="25784" xr:uid="{00000000-0005-0000-0000-0000B8860000}"/>
    <cellStyle name="출력 2 31 15" xfId="25785" xr:uid="{00000000-0005-0000-0000-0000B9860000}"/>
    <cellStyle name="출력 2 31 15 2" xfId="25786" xr:uid="{00000000-0005-0000-0000-0000BA860000}"/>
    <cellStyle name="출력 2 31 15 3" xfId="25787" xr:uid="{00000000-0005-0000-0000-0000BB860000}"/>
    <cellStyle name="출력 2 31 16" xfId="25788" xr:uid="{00000000-0005-0000-0000-0000BC860000}"/>
    <cellStyle name="출력 2 31 16 2" xfId="25789" xr:uid="{00000000-0005-0000-0000-0000BD860000}"/>
    <cellStyle name="출력 2 31 16 3" xfId="25790" xr:uid="{00000000-0005-0000-0000-0000BE860000}"/>
    <cellStyle name="출력 2 31 17" xfId="25791" xr:uid="{00000000-0005-0000-0000-0000BF860000}"/>
    <cellStyle name="출력 2 31 17 2" xfId="25792" xr:uid="{00000000-0005-0000-0000-0000C0860000}"/>
    <cellStyle name="출력 2 31 17 3" xfId="25793" xr:uid="{00000000-0005-0000-0000-0000C1860000}"/>
    <cellStyle name="출력 2 31 18" xfId="25794" xr:uid="{00000000-0005-0000-0000-0000C2860000}"/>
    <cellStyle name="출력 2 31 2" xfId="25795" xr:uid="{00000000-0005-0000-0000-0000C3860000}"/>
    <cellStyle name="출력 2 31 2 2" xfId="25796" xr:uid="{00000000-0005-0000-0000-0000C4860000}"/>
    <cellStyle name="출력 2 31 2 3" xfId="25797" xr:uid="{00000000-0005-0000-0000-0000C5860000}"/>
    <cellStyle name="출력 2 31 3" xfId="25798" xr:uid="{00000000-0005-0000-0000-0000C6860000}"/>
    <cellStyle name="출력 2 31 3 2" xfId="25799" xr:uid="{00000000-0005-0000-0000-0000C7860000}"/>
    <cellStyle name="출력 2 31 3 3" xfId="25800" xr:uid="{00000000-0005-0000-0000-0000C8860000}"/>
    <cellStyle name="출력 2 31 4" xfId="25801" xr:uid="{00000000-0005-0000-0000-0000C9860000}"/>
    <cellStyle name="출력 2 31 4 2" xfId="25802" xr:uid="{00000000-0005-0000-0000-0000CA860000}"/>
    <cellStyle name="출력 2 31 4 3" xfId="25803" xr:uid="{00000000-0005-0000-0000-0000CB860000}"/>
    <cellStyle name="출력 2 31 5" xfId="25804" xr:uid="{00000000-0005-0000-0000-0000CC860000}"/>
    <cellStyle name="출력 2 31 5 2" xfId="25805" xr:uid="{00000000-0005-0000-0000-0000CD860000}"/>
    <cellStyle name="출력 2 31 5 3" xfId="25806" xr:uid="{00000000-0005-0000-0000-0000CE860000}"/>
    <cellStyle name="출력 2 31 6" xfId="25807" xr:uid="{00000000-0005-0000-0000-0000CF860000}"/>
    <cellStyle name="출력 2 31 6 2" xfId="25808" xr:uid="{00000000-0005-0000-0000-0000D0860000}"/>
    <cellStyle name="출력 2 31 6 3" xfId="25809" xr:uid="{00000000-0005-0000-0000-0000D1860000}"/>
    <cellStyle name="출력 2 31 7" xfId="25810" xr:uid="{00000000-0005-0000-0000-0000D2860000}"/>
    <cellStyle name="출력 2 31 7 2" xfId="25811" xr:uid="{00000000-0005-0000-0000-0000D3860000}"/>
    <cellStyle name="출력 2 31 7 3" xfId="25812" xr:uid="{00000000-0005-0000-0000-0000D4860000}"/>
    <cellStyle name="출력 2 31 8" xfId="25813" xr:uid="{00000000-0005-0000-0000-0000D5860000}"/>
    <cellStyle name="출력 2 31 8 2" xfId="25814" xr:uid="{00000000-0005-0000-0000-0000D6860000}"/>
    <cellStyle name="출력 2 31 8 3" xfId="25815" xr:uid="{00000000-0005-0000-0000-0000D7860000}"/>
    <cellStyle name="출력 2 31 9" xfId="25816" xr:uid="{00000000-0005-0000-0000-0000D8860000}"/>
    <cellStyle name="출력 2 31 9 2" xfId="25817" xr:uid="{00000000-0005-0000-0000-0000D9860000}"/>
    <cellStyle name="출력 2 31 9 3" xfId="25818" xr:uid="{00000000-0005-0000-0000-0000DA860000}"/>
    <cellStyle name="출력 2 32" xfId="25819" xr:uid="{00000000-0005-0000-0000-0000DB860000}"/>
    <cellStyle name="출력 2 32 10" xfId="25820" xr:uid="{00000000-0005-0000-0000-0000DC860000}"/>
    <cellStyle name="출력 2 32 10 2" xfId="25821" xr:uid="{00000000-0005-0000-0000-0000DD860000}"/>
    <cellStyle name="출력 2 32 10 3" xfId="25822" xr:uid="{00000000-0005-0000-0000-0000DE860000}"/>
    <cellStyle name="출력 2 32 11" xfId="25823" xr:uid="{00000000-0005-0000-0000-0000DF860000}"/>
    <cellStyle name="출력 2 32 11 2" xfId="25824" xr:uid="{00000000-0005-0000-0000-0000E0860000}"/>
    <cellStyle name="출력 2 32 11 3" xfId="25825" xr:uid="{00000000-0005-0000-0000-0000E1860000}"/>
    <cellStyle name="출력 2 32 12" xfId="25826" xr:uid="{00000000-0005-0000-0000-0000E2860000}"/>
    <cellStyle name="출력 2 32 12 2" xfId="25827" xr:uid="{00000000-0005-0000-0000-0000E3860000}"/>
    <cellStyle name="출력 2 32 12 3" xfId="25828" xr:uid="{00000000-0005-0000-0000-0000E4860000}"/>
    <cellStyle name="출력 2 32 13" xfId="25829" xr:uid="{00000000-0005-0000-0000-0000E5860000}"/>
    <cellStyle name="출력 2 32 13 2" xfId="25830" xr:uid="{00000000-0005-0000-0000-0000E6860000}"/>
    <cellStyle name="출력 2 32 13 3" xfId="25831" xr:uid="{00000000-0005-0000-0000-0000E7860000}"/>
    <cellStyle name="출력 2 32 14" xfId="25832" xr:uid="{00000000-0005-0000-0000-0000E8860000}"/>
    <cellStyle name="출력 2 32 14 2" xfId="25833" xr:uid="{00000000-0005-0000-0000-0000E9860000}"/>
    <cellStyle name="출력 2 32 14 3" xfId="25834" xr:uid="{00000000-0005-0000-0000-0000EA860000}"/>
    <cellStyle name="출력 2 32 15" xfId="25835" xr:uid="{00000000-0005-0000-0000-0000EB860000}"/>
    <cellStyle name="출력 2 32 15 2" xfId="25836" xr:uid="{00000000-0005-0000-0000-0000EC860000}"/>
    <cellStyle name="출력 2 32 15 3" xfId="25837" xr:uid="{00000000-0005-0000-0000-0000ED860000}"/>
    <cellStyle name="출력 2 32 16" xfId="25838" xr:uid="{00000000-0005-0000-0000-0000EE860000}"/>
    <cellStyle name="출력 2 32 16 2" xfId="25839" xr:uid="{00000000-0005-0000-0000-0000EF860000}"/>
    <cellStyle name="출력 2 32 16 3" xfId="25840" xr:uid="{00000000-0005-0000-0000-0000F0860000}"/>
    <cellStyle name="출력 2 32 17" xfId="25841" xr:uid="{00000000-0005-0000-0000-0000F1860000}"/>
    <cellStyle name="출력 2 32 17 2" xfId="25842" xr:uid="{00000000-0005-0000-0000-0000F2860000}"/>
    <cellStyle name="출력 2 32 17 3" xfId="25843" xr:uid="{00000000-0005-0000-0000-0000F3860000}"/>
    <cellStyle name="출력 2 32 18" xfId="25844" xr:uid="{00000000-0005-0000-0000-0000F4860000}"/>
    <cellStyle name="출력 2 32 2" xfId="25845" xr:uid="{00000000-0005-0000-0000-0000F5860000}"/>
    <cellStyle name="출력 2 32 2 2" xfId="25846" xr:uid="{00000000-0005-0000-0000-0000F6860000}"/>
    <cellStyle name="출력 2 32 2 3" xfId="25847" xr:uid="{00000000-0005-0000-0000-0000F7860000}"/>
    <cellStyle name="출력 2 32 3" xfId="25848" xr:uid="{00000000-0005-0000-0000-0000F8860000}"/>
    <cellStyle name="출력 2 32 3 2" xfId="25849" xr:uid="{00000000-0005-0000-0000-0000F9860000}"/>
    <cellStyle name="출력 2 32 3 3" xfId="25850" xr:uid="{00000000-0005-0000-0000-0000FA860000}"/>
    <cellStyle name="출력 2 32 4" xfId="25851" xr:uid="{00000000-0005-0000-0000-0000FB860000}"/>
    <cellStyle name="출력 2 32 4 2" xfId="25852" xr:uid="{00000000-0005-0000-0000-0000FC860000}"/>
    <cellStyle name="출력 2 32 4 3" xfId="25853" xr:uid="{00000000-0005-0000-0000-0000FD860000}"/>
    <cellStyle name="출력 2 32 5" xfId="25854" xr:uid="{00000000-0005-0000-0000-0000FE860000}"/>
    <cellStyle name="출력 2 32 5 2" xfId="25855" xr:uid="{00000000-0005-0000-0000-0000FF860000}"/>
    <cellStyle name="출력 2 32 5 3" xfId="25856" xr:uid="{00000000-0005-0000-0000-000000870000}"/>
    <cellStyle name="출력 2 32 6" xfId="25857" xr:uid="{00000000-0005-0000-0000-000001870000}"/>
    <cellStyle name="출력 2 32 6 2" xfId="25858" xr:uid="{00000000-0005-0000-0000-000002870000}"/>
    <cellStyle name="출력 2 32 6 3" xfId="25859" xr:uid="{00000000-0005-0000-0000-000003870000}"/>
    <cellStyle name="출력 2 32 7" xfId="25860" xr:uid="{00000000-0005-0000-0000-000004870000}"/>
    <cellStyle name="출력 2 32 7 2" xfId="25861" xr:uid="{00000000-0005-0000-0000-000005870000}"/>
    <cellStyle name="출력 2 32 7 3" xfId="25862" xr:uid="{00000000-0005-0000-0000-000006870000}"/>
    <cellStyle name="출력 2 32 8" xfId="25863" xr:uid="{00000000-0005-0000-0000-000007870000}"/>
    <cellStyle name="출력 2 32 8 2" xfId="25864" xr:uid="{00000000-0005-0000-0000-000008870000}"/>
    <cellStyle name="출력 2 32 8 3" xfId="25865" xr:uid="{00000000-0005-0000-0000-000009870000}"/>
    <cellStyle name="출력 2 32 9" xfId="25866" xr:uid="{00000000-0005-0000-0000-00000A870000}"/>
    <cellStyle name="출력 2 32 9 2" xfId="25867" xr:uid="{00000000-0005-0000-0000-00000B870000}"/>
    <cellStyle name="출력 2 32 9 3" xfId="25868" xr:uid="{00000000-0005-0000-0000-00000C870000}"/>
    <cellStyle name="출력 2 33" xfId="25869" xr:uid="{00000000-0005-0000-0000-00000D870000}"/>
    <cellStyle name="출력 2 33 10" xfId="25870" xr:uid="{00000000-0005-0000-0000-00000E870000}"/>
    <cellStyle name="출력 2 33 10 2" xfId="25871" xr:uid="{00000000-0005-0000-0000-00000F870000}"/>
    <cellStyle name="출력 2 33 10 3" xfId="25872" xr:uid="{00000000-0005-0000-0000-000010870000}"/>
    <cellStyle name="출력 2 33 11" xfId="25873" xr:uid="{00000000-0005-0000-0000-000011870000}"/>
    <cellStyle name="출력 2 33 11 2" xfId="25874" xr:uid="{00000000-0005-0000-0000-000012870000}"/>
    <cellStyle name="출력 2 33 11 3" xfId="25875" xr:uid="{00000000-0005-0000-0000-000013870000}"/>
    <cellStyle name="출력 2 33 12" xfId="25876" xr:uid="{00000000-0005-0000-0000-000014870000}"/>
    <cellStyle name="출력 2 33 12 2" xfId="25877" xr:uid="{00000000-0005-0000-0000-000015870000}"/>
    <cellStyle name="출력 2 33 12 3" xfId="25878" xr:uid="{00000000-0005-0000-0000-000016870000}"/>
    <cellStyle name="출력 2 33 13" xfId="25879" xr:uid="{00000000-0005-0000-0000-000017870000}"/>
    <cellStyle name="출력 2 33 13 2" xfId="25880" xr:uid="{00000000-0005-0000-0000-000018870000}"/>
    <cellStyle name="출력 2 33 13 3" xfId="25881" xr:uid="{00000000-0005-0000-0000-000019870000}"/>
    <cellStyle name="출력 2 33 14" xfId="25882" xr:uid="{00000000-0005-0000-0000-00001A870000}"/>
    <cellStyle name="출력 2 33 14 2" xfId="25883" xr:uid="{00000000-0005-0000-0000-00001B870000}"/>
    <cellStyle name="출력 2 33 14 3" xfId="25884" xr:uid="{00000000-0005-0000-0000-00001C870000}"/>
    <cellStyle name="출력 2 33 15" xfId="25885" xr:uid="{00000000-0005-0000-0000-00001D870000}"/>
    <cellStyle name="출력 2 33 15 2" xfId="25886" xr:uid="{00000000-0005-0000-0000-00001E870000}"/>
    <cellStyle name="출력 2 33 15 3" xfId="25887" xr:uid="{00000000-0005-0000-0000-00001F870000}"/>
    <cellStyle name="출력 2 33 16" xfId="25888" xr:uid="{00000000-0005-0000-0000-000020870000}"/>
    <cellStyle name="출력 2 33 16 2" xfId="25889" xr:uid="{00000000-0005-0000-0000-000021870000}"/>
    <cellStyle name="출력 2 33 16 3" xfId="25890" xr:uid="{00000000-0005-0000-0000-000022870000}"/>
    <cellStyle name="출력 2 33 17" xfId="25891" xr:uid="{00000000-0005-0000-0000-000023870000}"/>
    <cellStyle name="출력 2 33 17 2" xfId="25892" xr:uid="{00000000-0005-0000-0000-000024870000}"/>
    <cellStyle name="출력 2 33 17 3" xfId="25893" xr:uid="{00000000-0005-0000-0000-000025870000}"/>
    <cellStyle name="출력 2 33 18" xfId="25894" xr:uid="{00000000-0005-0000-0000-000026870000}"/>
    <cellStyle name="출력 2 33 2" xfId="25895" xr:uid="{00000000-0005-0000-0000-000027870000}"/>
    <cellStyle name="출력 2 33 2 2" xfId="25896" xr:uid="{00000000-0005-0000-0000-000028870000}"/>
    <cellStyle name="출력 2 33 2 3" xfId="25897" xr:uid="{00000000-0005-0000-0000-000029870000}"/>
    <cellStyle name="출력 2 33 3" xfId="25898" xr:uid="{00000000-0005-0000-0000-00002A870000}"/>
    <cellStyle name="출력 2 33 3 2" xfId="25899" xr:uid="{00000000-0005-0000-0000-00002B870000}"/>
    <cellStyle name="출력 2 33 3 3" xfId="25900" xr:uid="{00000000-0005-0000-0000-00002C870000}"/>
    <cellStyle name="출력 2 33 4" xfId="25901" xr:uid="{00000000-0005-0000-0000-00002D870000}"/>
    <cellStyle name="출력 2 33 4 2" xfId="25902" xr:uid="{00000000-0005-0000-0000-00002E870000}"/>
    <cellStyle name="출력 2 33 4 3" xfId="25903" xr:uid="{00000000-0005-0000-0000-00002F870000}"/>
    <cellStyle name="출력 2 33 5" xfId="25904" xr:uid="{00000000-0005-0000-0000-000030870000}"/>
    <cellStyle name="출력 2 33 5 2" xfId="25905" xr:uid="{00000000-0005-0000-0000-000031870000}"/>
    <cellStyle name="출력 2 33 5 3" xfId="25906" xr:uid="{00000000-0005-0000-0000-000032870000}"/>
    <cellStyle name="출력 2 33 6" xfId="25907" xr:uid="{00000000-0005-0000-0000-000033870000}"/>
    <cellStyle name="출력 2 33 6 2" xfId="25908" xr:uid="{00000000-0005-0000-0000-000034870000}"/>
    <cellStyle name="출력 2 33 6 3" xfId="25909" xr:uid="{00000000-0005-0000-0000-000035870000}"/>
    <cellStyle name="출력 2 33 7" xfId="25910" xr:uid="{00000000-0005-0000-0000-000036870000}"/>
    <cellStyle name="출력 2 33 7 2" xfId="25911" xr:uid="{00000000-0005-0000-0000-000037870000}"/>
    <cellStyle name="출력 2 33 7 3" xfId="25912" xr:uid="{00000000-0005-0000-0000-000038870000}"/>
    <cellStyle name="출력 2 33 8" xfId="25913" xr:uid="{00000000-0005-0000-0000-000039870000}"/>
    <cellStyle name="출력 2 33 8 2" xfId="25914" xr:uid="{00000000-0005-0000-0000-00003A870000}"/>
    <cellStyle name="출력 2 33 8 3" xfId="25915" xr:uid="{00000000-0005-0000-0000-00003B870000}"/>
    <cellStyle name="출력 2 33 9" xfId="25916" xr:uid="{00000000-0005-0000-0000-00003C870000}"/>
    <cellStyle name="출력 2 33 9 2" xfId="25917" xr:uid="{00000000-0005-0000-0000-00003D870000}"/>
    <cellStyle name="출력 2 33 9 3" xfId="25918" xr:uid="{00000000-0005-0000-0000-00003E870000}"/>
    <cellStyle name="출력 2 34" xfId="25919" xr:uid="{00000000-0005-0000-0000-00003F870000}"/>
    <cellStyle name="출력 2 34 10" xfId="25920" xr:uid="{00000000-0005-0000-0000-000040870000}"/>
    <cellStyle name="출력 2 34 10 2" xfId="25921" xr:uid="{00000000-0005-0000-0000-000041870000}"/>
    <cellStyle name="출력 2 34 10 3" xfId="25922" xr:uid="{00000000-0005-0000-0000-000042870000}"/>
    <cellStyle name="출력 2 34 11" xfId="25923" xr:uid="{00000000-0005-0000-0000-000043870000}"/>
    <cellStyle name="출력 2 34 11 2" xfId="25924" xr:uid="{00000000-0005-0000-0000-000044870000}"/>
    <cellStyle name="출력 2 34 11 3" xfId="25925" xr:uid="{00000000-0005-0000-0000-000045870000}"/>
    <cellStyle name="출력 2 34 12" xfId="25926" xr:uid="{00000000-0005-0000-0000-000046870000}"/>
    <cellStyle name="출력 2 34 12 2" xfId="25927" xr:uid="{00000000-0005-0000-0000-000047870000}"/>
    <cellStyle name="출력 2 34 12 3" xfId="25928" xr:uid="{00000000-0005-0000-0000-000048870000}"/>
    <cellStyle name="출력 2 34 13" xfId="25929" xr:uid="{00000000-0005-0000-0000-000049870000}"/>
    <cellStyle name="출력 2 34 13 2" xfId="25930" xr:uid="{00000000-0005-0000-0000-00004A870000}"/>
    <cellStyle name="출력 2 34 13 3" xfId="25931" xr:uid="{00000000-0005-0000-0000-00004B870000}"/>
    <cellStyle name="출력 2 34 14" xfId="25932" xr:uid="{00000000-0005-0000-0000-00004C870000}"/>
    <cellStyle name="출력 2 34 14 2" xfId="25933" xr:uid="{00000000-0005-0000-0000-00004D870000}"/>
    <cellStyle name="출력 2 34 14 3" xfId="25934" xr:uid="{00000000-0005-0000-0000-00004E870000}"/>
    <cellStyle name="출력 2 34 15" xfId="25935" xr:uid="{00000000-0005-0000-0000-00004F870000}"/>
    <cellStyle name="출력 2 34 15 2" xfId="25936" xr:uid="{00000000-0005-0000-0000-000050870000}"/>
    <cellStyle name="출력 2 34 15 3" xfId="25937" xr:uid="{00000000-0005-0000-0000-000051870000}"/>
    <cellStyle name="출력 2 34 16" xfId="25938" xr:uid="{00000000-0005-0000-0000-000052870000}"/>
    <cellStyle name="출력 2 34 16 2" xfId="25939" xr:uid="{00000000-0005-0000-0000-000053870000}"/>
    <cellStyle name="출력 2 34 16 3" xfId="25940" xr:uid="{00000000-0005-0000-0000-000054870000}"/>
    <cellStyle name="출력 2 34 17" xfId="25941" xr:uid="{00000000-0005-0000-0000-000055870000}"/>
    <cellStyle name="출력 2 34 17 2" xfId="25942" xr:uid="{00000000-0005-0000-0000-000056870000}"/>
    <cellStyle name="출력 2 34 17 3" xfId="25943" xr:uid="{00000000-0005-0000-0000-000057870000}"/>
    <cellStyle name="출력 2 34 18" xfId="25944" xr:uid="{00000000-0005-0000-0000-000058870000}"/>
    <cellStyle name="출력 2 34 2" xfId="25945" xr:uid="{00000000-0005-0000-0000-000059870000}"/>
    <cellStyle name="출력 2 34 2 2" xfId="25946" xr:uid="{00000000-0005-0000-0000-00005A870000}"/>
    <cellStyle name="출력 2 34 2 3" xfId="25947" xr:uid="{00000000-0005-0000-0000-00005B870000}"/>
    <cellStyle name="출력 2 34 3" xfId="25948" xr:uid="{00000000-0005-0000-0000-00005C870000}"/>
    <cellStyle name="출력 2 34 3 2" xfId="25949" xr:uid="{00000000-0005-0000-0000-00005D870000}"/>
    <cellStyle name="출력 2 34 3 3" xfId="25950" xr:uid="{00000000-0005-0000-0000-00005E870000}"/>
    <cellStyle name="출력 2 34 4" xfId="25951" xr:uid="{00000000-0005-0000-0000-00005F870000}"/>
    <cellStyle name="출력 2 34 4 2" xfId="25952" xr:uid="{00000000-0005-0000-0000-000060870000}"/>
    <cellStyle name="출력 2 34 4 3" xfId="25953" xr:uid="{00000000-0005-0000-0000-000061870000}"/>
    <cellStyle name="출력 2 34 5" xfId="25954" xr:uid="{00000000-0005-0000-0000-000062870000}"/>
    <cellStyle name="출력 2 34 5 2" xfId="25955" xr:uid="{00000000-0005-0000-0000-000063870000}"/>
    <cellStyle name="출력 2 34 5 3" xfId="25956" xr:uid="{00000000-0005-0000-0000-000064870000}"/>
    <cellStyle name="출력 2 34 6" xfId="25957" xr:uid="{00000000-0005-0000-0000-000065870000}"/>
    <cellStyle name="출력 2 34 6 2" xfId="25958" xr:uid="{00000000-0005-0000-0000-000066870000}"/>
    <cellStyle name="출력 2 34 6 3" xfId="25959" xr:uid="{00000000-0005-0000-0000-000067870000}"/>
    <cellStyle name="출력 2 34 7" xfId="25960" xr:uid="{00000000-0005-0000-0000-000068870000}"/>
    <cellStyle name="출력 2 34 7 2" xfId="25961" xr:uid="{00000000-0005-0000-0000-000069870000}"/>
    <cellStyle name="출력 2 34 7 3" xfId="25962" xr:uid="{00000000-0005-0000-0000-00006A870000}"/>
    <cellStyle name="출력 2 34 8" xfId="25963" xr:uid="{00000000-0005-0000-0000-00006B870000}"/>
    <cellStyle name="출력 2 34 8 2" xfId="25964" xr:uid="{00000000-0005-0000-0000-00006C870000}"/>
    <cellStyle name="출력 2 34 8 3" xfId="25965" xr:uid="{00000000-0005-0000-0000-00006D870000}"/>
    <cellStyle name="출력 2 34 9" xfId="25966" xr:uid="{00000000-0005-0000-0000-00006E870000}"/>
    <cellStyle name="출력 2 34 9 2" xfId="25967" xr:uid="{00000000-0005-0000-0000-00006F870000}"/>
    <cellStyle name="출력 2 34 9 3" xfId="25968" xr:uid="{00000000-0005-0000-0000-000070870000}"/>
    <cellStyle name="출력 2 35" xfId="25969" xr:uid="{00000000-0005-0000-0000-000071870000}"/>
    <cellStyle name="출력 2 36" xfId="25970" xr:uid="{00000000-0005-0000-0000-000072870000}"/>
    <cellStyle name="출력 2 37" xfId="25971" xr:uid="{00000000-0005-0000-0000-000073870000}"/>
    <cellStyle name="출력 2 38" xfId="25972" xr:uid="{00000000-0005-0000-0000-000074870000}"/>
    <cellStyle name="출력 2 39" xfId="25973" xr:uid="{00000000-0005-0000-0000-000075870000}"/>
    <cellStyle name="출력 2 4" xfId="25974" xr:uid="{00000000-0005-0000-0000-000076870000}"/>
    <cellStyle name="출력 2 4 10" xfId="25975" xr:uid="{00000000-0005-0000-0000-000077870000}"/>
    <cellStyle name="출력 2 4 10 2" xfId="25976" xr:uid="{00000000-0005-0000-0000-000078870000}"/>
    <cellStyle name="출력 2 4 10 3" xfId="25977" xr:uid="{00000000-0005-0000-0000-000079870000}"/>
    <cellStyle name="출력 2 4 11" xfId="25978" xr:uid="{00000000-0005-0000-0000-00007A870000}"/>
    <cellStyle name="출력 2 4 11 2" xfId="25979" xr:uid="{00000000-0005-0000-0000-00007B870000}"/>
    <cellStyle name="출력 2 4 11 3" xfId="25980" xr:uid="{00000000-0005-0000-0000-00007C870000}"/>
    <cellStyle name="출력 2 4 12" xfId="25981" xr:uid="{00000000-0005-0000-0000-00007D870000}"/>
    <cellStyle name="출력 2 4 12 2" xfId="25982" xr:uid="{00000000-0005-0000-0000-00007E870000}"/>
    <cellStyle name="출력 2 4 12 3" xfId="25983" xr:uid="{00000000-0005-0000-0000-00007F870000}"/>
    <cellStyle name="출력 2 4 13" xfId="25984" xr:uid="{00000000-0005-0000-0000-000080870000}"/>
    <cellStyle name="출력 2 4 13 2" xfId="25985" xr:uid="{00000000-0005-0000-0000-000081870000}"/>
    <cellStyle name="출력 2 4 13 3" xfId="25986" xr:uid="{00000000-0005-0000-0000-000082870000}"/>
    <cellStyle name="출력 2 4 14" xfId="25987" xr:uid="{00000000-0005-0000-0000-000083870000}"/>
    <cellStyle name="출력 2 4 14 2" xfId="25988" xr:uid="{00000000-0005-0000-0000-000084870000}"/>
    <cellStyle name="출력 2 4 14 3" xfId="25989" xr:uid="{00000000-0005-0000-0000-000085870000}"/>
    <cellStyle name="출력 2 4 15" xfId="25990" xr:uid="{00000000-0005-0000-0000-000086870000}"/>
    <cellStyle name="출력 2 4 15 2" xfId="25991" xr:uid="{00000000-0005-0000-0000-000087870000}"/>
    <cellStyle name="출력 2 4 15 3" xfId="25992" xr:uid="{00000000-0005-0000-0000-000088870000}"/>
    <cellStyle name="출력 2 4 16" xfId="25993" xr:uid="{00000000-0005-0000-0000-000089870000}"/>
    <cellStyle name="출력 2 4 16 2" xfId="25994" xr:uid="{00000000-0005-0000-0000-00008A870000}"/>
    <cellStyle name="출력 2 4 16 3" xfId="25995" xr:uid="{00000000-0005-0000-0000-00008B870000}"/>
    <cellStyle name="출력 2 4 17" xfId="25996" xr:uid="{00000000-0005-0000-0000-00008C870000}"/>
    <cellStyle name="출력 2 4 17 2" xfId="25997" xr:uid="{00000000-0005-0000-0000-00008D870000}"/>
    <cellStyle name="출력 2 4 17 3" xfId="25998" xr:uid="{00000000-0005-0000-0000-00008E870000}"/>
    <cellStyle name="출력 2 4 18" xfId="25999" xr:uid="{00000000-0005-0000-0000-00008F870000}"/>
    <cellStyle name="출력 2 4 2" xfId="26000" xr:uid="{00000000-0005-0000-0000-000090870000}"/>
    <cellStyle name="출력 2 4 2 2" xfId="26001" xr:uid="{00000000-0005-0000-0000-000091870000}"/>
    <cellStyle name="출력 2 4 2 3" xfId="26002" xr:uid="{00000000-0005-0000-0000-000092870000}"/>
    <cellStyle name="출력 2 4 3" xfId="26003" xr:uid="{00000000-0005-0000-0000-000093870000}"/>
    <cellStyle name="출력 2 4 3 2" xfId="26004" xr:uid="{00000000-0005-0000-0000-000094870000}"/>
    <cellStyle name="출력 2 4 3 3" xfId="26005" xr:uid="{00000000-0005-0000-0000-000095870000}"/>
    <cellStyle name="출력 2 4 4" xfId="26006" xr:uid="{00000000-0005-0000-0000-000096870000}"/>
    <cellStyle name="출력 2 4 4 2" xfId="26007" xr:uid="{00000000-0005-0000-0000-000097870000}"/>
    <cellStyle name="출력 2 4 4 3" xfId="26008" xr:uid="{00000000-0005-0000-0000-000098870000}"/>
    <cellStyle name="출력 2 4 5" xfId="26009" xr:uid="{00000000-0005-0000-0000-000099870000}"/>
    <cellStyle name="출력 2 4 5 2" xfId="26010" xr:uid="{00000000-0005-0000-0000-00009A870000}"/>
    <cellStyle name="출력 2 4 5 3" xfId="26011" xr:uid="{00000000-0005-0000-0000-00009B870000}"/>
    <cellStyle name="출력 2 4 6" xfId="26012" xr:uid="{00000000-0005-0000-0000-00009C870000}"/>
    <cellStyle name="출력 2 4 6 2" xfId="26013" xr:uid="{00000000-0005-0000-0000-00009D870000}"/>
    <cellStyle name="출력 2 4 6 3" xfId="26014" xr:uid="{00000000-0005-0000-0000-00009E870000}"/>
    <cellStyle name="출력 2 4 7" xfId="26015" xr:uid="{00000000-0005-0000-0000-00009F870000}"/>
    <cellStyle name="출력 2 4 7 2" xfId="26016" xr:uid="{00000000-0005-0000-0000-0000A0870000}"/>
    <cellStyle name="출력 2 4 7 3" xfId="26017" xr:uid="{00000000-0005-0000-0000-0000A1870000}"/>
    <cellStyle name="출력 2 4 8" xfId="26018" xr:uid="{00000000-0005-0000-0000-0000A2870000}"/>
    <cellStyle name="출력 2 4 8 2" xfId="26019" xr:uid="{00000000-0005-0000-0000-0000A3870000}"/>
    <cellStyle name="출력 2 4 8 3" xfId="26020" xr:uid="{00000000-0005-0000-0000-0000A4870000}"/>
    <cellStyle name="출력 2 4 9" xfId="26021" xr:uid="{00000000-0005-0000-0000-0000A5870000}"/>
    <cellStyle name="출력 2 4 9 2" xfId="26022" xr:uid="{00000000-0005-0000-0000-0000A6870000}"/>
    <cellStyle name="출력 2 4 9 3" xfId="26023" xr:uid="{00000000-0005-0000-0000-0000A7870000}"/>
    <cellStyle name="출력 2 40" xfId="26024" xr:uid="{00000000-0005-0000-0000-0000A8870000}"/>
    <cellStyle name="출력 2 41" xfId="26025" xr:uid="{00000000-0005-0000-0000-0000A9870000}"/>
    <cellStyle name="출력 2 42" xfId="26026" xr:uid="{00000000-0005-0000-0000-0000AA870000}"/>
    <cellStyle name="출력 2 43" xfId="26027" xr:uid="{00000000-0005-0000-0000-0000AB870000}"/>
    <cellStyle name="출력 2 44" xfId="26028" xr:uid="{00000000-0005-0000-0000-0000AC870000}"/>
    <cellStyle name="출력 2 45" xfId="26029" xr:uid="{00000000-0005-0000-0000-0000AD870000}"/>
    <cellStyle name="출력 2 46" xfId="26030" xr:uid="{00000000-0005-0000-0000-0000AE870000}"/>
    <cellStyle name="출력 2 47" xfId="26031" xr:uid="{00000000-0005-0000-0000-0000AF870000}"/>
    <cellStyle name="출력 2 48" xfId="26032" xr:uid="{00000000-0005-0000-0000-0000B0870000}"/>
    <cellStyle name="출력 2 49" xfId="26033" xr:uid="{00000000-0005-0000-0000-0000B1870000}"/>
    <cellStyle name="출력 2 5" xfId="26034" xr:uid="{00000000-0005-0000-0000-0000B2870000}"/>
    <cellStyle name="출력 2 5 10" xfId="26035" xr:uid="{00000000-0005-0000-0000-0000B3870000}"/>
    <cellStyle name="출력 2 5 10 2" xfId="26036" xr:uid="{00000000-0005-0000-0000-0000B4870000}"/>
    <cellStyle name="출력 2 5 10 3" xfId="26037" xr:uid="{00000000-0005-0000-0000-0000B5870000}"/>
    <cellStyle name="출력 2 5 11" xfId="26038" xr:uid="{00000000-0005-0000-0000-0000B6870000}"/>
    <cellStyle name="출력 2 5 11 2" xfId="26039" xr:uid="{00000000-0005-0000-0000-0000B7870000}"/>
    <cellStyle name="출력 2 5 11 3" xfId="26040" xr:uid="{00000000-0005-0000-0000-0000B8870000}"/>
    <cellStyle name="출력 2 5 12" xfId="26041" xr:uid="{00000000-0005-0000-0000-0000B9870000}"/>
    <cellStyle name="출력 2 5 12 2" xfId="26042" xr:uid="{00000000-0005-0000-0000-0000BA870000}"/>
    <cellStyle name="출력 2 5 12 3" xfId="26043" xr:uid="{00000000-0005-0000-0000-0000BB870000}"/>
    <cellStyle name="출력 2 5 13" xfId="26044" xr:uid="{00000000-0005-0000-0000-0000BC870000}"/>
    <cellStyle name="출력 2 5 13 2" xfId="26045" xr:uid="{00000000-0005-0000-0000-0000BD870000}"/>
    <cellStyle name="출력 2 5 13 3" xfId="26046" xr:uid="{00000000-0005-0000-0000-0000BE870000}"/>
    <cellStyle name="출력 2 5 14" xfId="26047" xr:uid="{00000000-0005-0000-0000-0000BF870000}"/>
    <cellStyle name="출력 2 5 14 2" xfId="26048" xr:uid="{00000000-0005-0000-0000-0000C0870000}"/>
    <cellStyle name="출력 2 5 14 3" xfId="26049" xr:uid="{00000000-0005-0000-0000-0000C1870000}"/>
    <cellStyle name="출력 2 5 15" xfId="26050" xr:uid="{00000000-0005-0000-0000-0000C2870000}"/>
    <cellStyle name="출력 2 5 15 2" xfId="26051" xr:uid="{00000000-0005-0000-0000-0000C3870000}"/>
    <cellStyle name="출력 2 5 15 3" xfId="26052" xr:uid="{00000000-0005-0000-0000-0000C4870000}"/>
    <cellStyle name="출력 2 5 16" xfId="26053" xr:uid="{00000000-0005-0000-0000-0000C5870000}"/>
    <cellStyle name="출력 2 5 16 2" xfId="26054" xr:uid="{00000000-0005-0000-0000-0000C6870000}"/>
    <cellStyle name="출력 2 5 16 3" xfId="26055" xr:uid="{00000000-0005-0000-0000-0000C7870000}"/>
    <cellStyle name="출력 2 5 17" xfId="26056" xr:uid="{00000000-0005-0000-0000-0000C8870000}"/>
    <cellStyle name="출력 2 5 17 2" xfId="26057" xr:uid="{00000000-0005-0000-0000-0000C9870000}"/>
    <cellStyle name="출력 2 5 17 3" xfId="26058" xr:uid="{00000000-0005-0000-0000-0000CA870000}"/>
    <cellStyle name="출력 2 5 18" xfId="26059" xr:uid="{00000000-0005-0000-0000-0000CB870000}"/>
    <cellStyle name="출력 2 5 2" xfId="26060" xr:uid="{00000000-0005-0000-0000-0000CC870000}"/>
    <cellStyle name="출력 2 5 2 2" xfId="26061" xr:uid="{00000000-0005-0000-0000-0000CD870000}"/>
    <cellStyle name="출력 2 5 2 3" xfId="26062" xr:uid="{00000000-0005-0000-0000-0000CE870000}"/>
    <cellStyle name="출력 2 5 3" xfId="26063" xr:uid="{00000000-0005-0000-0000-0000CF870000}"/>
    <cellStyle name="출력 2 5 3 2" xfId="26064" xr:uid="{00000000-0005-0000-0000-0000D0870000}"/>
    <cellStyle name="출력 2 5 3 3" xfId="26065" xr:uid="{00000000-0005-0000-0000-0000D1870000}"/>
    <cellStyle name="출력 2 5 4" xfId="26066" xr:uid="{00000000-0005-0000-0000-0000D2870000}"/>
    <cellStyle name="출력 2 5 4 2" xfId="26067" xr:uid="{00000000-0005-0000-0000-0000D3870000}"/>
    <cellStyle name="출력 2 5 4 3" xfId="26068" xr:uid="{00000000-0005-0000-0000-0000D4870000}"/>
    <cellStyle name="출력 2 5 5" xfId="26069" xr:uid="{00000000-0005-0000-0000-0000D5870000}"/>
    <cellStyle name="출력 2 5 5 2" xfId="26070" xr:uid="{00000000-0005-0000-0000-0000D6870000}"/>
    <cellStyle name="출력 2 5 5 3" xfId="26071" xr:uid="{00000000-0005-0000-0000-0000D7870000}"/>
    <cellStyle name="출력 2 5 6" xfId="26072" xr:uid="{00000000-0005-0000-0000-0000D8870000}"/>
    <cellStyle name="출력 2 5 6 2" xfId="26073" xr:uid="{00000000-0005-0000-0000-0000D9870000}"/>
    <cellStyle name="출력 2 5 6 3" xfId="26074" xr:uid="{00000000-0005-0000-0000-0000DA870000}"/>
    <cellStyle name="출력 2 5 7" xfId="26075" xr:uid="{00000000-0005-0000-0000-0000DB870000}"/>
    <cellStyle name="출력 2 5 7 2" xfId="26076" xr:uid="{00000000-0005-0000-0000-0000DC870000}"/>
    <cellStyle name="출력 2 5 7 3" xfId="26077" xr:uid="{00000000-0005-0000-0000-0000DD870000}"/>
    <cellStyle name="출력 2 5 8" xfId="26078" xr:uid="{00000000-0005-0000-0000-0000DE870000}"/>
    <cellStyle name="출력 2 5 8 2" xfId="26079" xr:uid="{00000000-0005-0000-0000-0000DF870000}"/>
    <cellStyle name="출력 2 5 8 3" xfId="26080" xr:uid="{00000000-0005-0000-0000-0000E0870000}"/>
    <cellStyle name="출력 2 5 9" xfId="26081" xr:uid="{00000000-0005-0000-0000-0000E1870000}"/>
    <cellStyle name="출력 2 5 9 2" xfId="26082" xr:uid="{00000000-0005-0000-0000-0000E2870000}"/>
    <cellStyle name="출력 2 5 9 3" xfId="26083" xr:uid="{00000000-0005-0000-0000-0000E3870000}"/>
    <cellStyle name="출력 2 50" xfId="26084" xr:uid="{00000000-0005-0000-0000-0000E4870000}"/>
    <cellStyle name="출력 2 51" xfId="26085" xr:uid="{00000000-0005-0000-0000-0000E5870000}"/>
    <cellStyle name="출력 2 6" xfId="26086" xr:uid="{00000000-0005-0000-0000-0000E6870000}"/>
    <cellStyle name="출력 2 6 10" xfId="26087" xr:uid="{00000000-0005-0000-0000-0000E7870000}"/>
    <cellStyle name="출력 2 6 10 2" xfId="26088" xr:uid="{00000000-0005-0000-0000-0000E8870000}"/>
    <cellStyle name="출력 2 6 10 3" xfId="26089" xr:uid="{00000000-0005-0000-0000-0000E9870000}"/>
    <cellStyle name="출력 2 6 11" xfId="26090" xr:uid="{00000000-0005-0000-0000-0000EA870000}"/>
    <cellStyle name="출력 2 6 11 2" xfId="26091" xr:uid="{00000000-0005-0000-0000-0000EB870000}"/>
    <cellStyle name="출력 2 6 11 3" xfId="26092" xr:uid="{00000000-0005-0000-0000-0000EC870000}"/>
    <cellStyle name="출력 2 6 12" xfId="26093" xr:uid="{00000000-0005-0000-0000-0000ED870000}"/>
    <cellStyle name="출력 2 6 12 2" xfId="26094" xr:uid="{00000000-0005-0000-0000-0000EE870000}"/>
    <cellStyle name="출력 2 6 12 3" xfId="26095" xr:uid="{00000000-0005-0000-0000-0000EF870000}"/>
    <cellStyle name="출력 2 6 13" xfId="26096" xr:uid="{00000000-0005-0000-0000-0000F0870000}"/>
    <cellStyle name="출력 2 6 13 2" xfId="26097" xr:uid="{00000000-0005-0000-0000-0000F1870000}"/>
    <cellStyle name="출력 2 6 13 3" xfId="26098" xr:uid="{00000000-0005-0000-0000-0000F2870000}"/>
    <cellStyle name="출력 2 6 14" xfId="26099" xr:uid="{00000000-0005-0000-0000-0000F3870000}"/>
    <cellStyle name="출력 2 6 14 2" xfId="26100" xr:uid="{00000000-0005-0000-0000-0000F4870000}"/>
    <cellStyle name="출력 2 6 14 3" xfId="26101" xr:uid="{00000000-0005-0000-0000-0000F5870000}"/>
    <cellStyle name="출력 2 6 15" xfId="26102" xr:uid="{00000000-0005-0000-0000-0000F6870000}"/>
    <cellStyle name="출력 2 6 15 2" xfId="26103" xr:uid="{00000000-0005-0000-0000-0000F7870000}"/>
    <cellStyle name="출력 2 6 15 3" xfId="26104" xr:uid="{00000000-0005-0000-0000-0000F8870000}"/>
    <cellStyle name="출력 2 6 16" xfId="26105" xr:uid="{00000000-0005-0000-0000-0000F9870000}"/>
    <cellStyle name="출력 2 6 16 2" xfId="26106" xr:uid="{00000000-0005-0000-0000-0000FA870000}"/>
    <cellStyle name="출력 2 6 16 3" xfId="26107" xr:uid="{00000000-0005-0000-0000-0000FB870000}"/>
    <cellStyle name="출력 2 6 17" xfId="26108" xr:uid="{00000000-0005-0000-0000-0000FC870000}"/>
    <cellStyle name="출력 2 6 17 2" xfId="26109" xr:uid="{00000000-0005-0000-0000-0000FD870000}"/>
    <cellStyle name="출력 2 6 17 3" xfId="26110" xr:uid="{00000000-0005-0000-0000-0000FE870000}"/>
    <cellStyle name="출력 2 6 18" xfId="26111" xr:uid="{00000000-0005-0000-0000-0000FF870000}"/>
    <cellStyle name="출력 2 6 2" xfId="26112" xr:uid="{00000000-0005-0000-0000-000000880000}"/>
    <cellStyle name="출력 2 6 2 2" xfId="26113" xr:uid="{00000000-0005-0000-0000-000001880000}"/>
    <cellStyle name="출력 2 6 2 3" xfId="26114" xr:uid="{00000000-0005-0000-0000-000002880000}"/>
    <cellStyle name="출력 2 6 3" xfId="26115" xr:uid="{00000000-0005-0000-0000-000003880000}"/>
    <cellStyle name="출력 2 6 3 2" xfId="26116" xr:uid="{00000000-0005-0000-0000-000004880000}"/>
    <cellStyle name="출력 2 6 3 3" xfId="26117" xr:uid="{00000000-0005-0000-0000-000005880000}"/>
    <cellStyle name="출력 2 6 4" xfId="26118" xr:uid="{00000000-0005-0000-0000-000006880000}"/>
    <cellStyle name="출력 2 6 4 2" xfId="26119" xr:uid="{00000000-0005-0000-0000-000007880000}"/>
    <cellStyle name="출력 2 6 4 3" xfId="26120" xr:uid="{00000000-0005-0000-0000-000008880000}"/>
    <cellStyle name="출력 2 6 5" xfId="26121" xr:uid="{00000000-0005-0000-0000-000009880000}"/>
    <cellStyle name="출력 2 6 5 2" xfId="26122" xr:uid="{00000000-0005-0000-0000-00000A880000}"/>
    <cellStyle name="출력 2 6 5 3" xfId="26123" xr:uid="{00000000-0005-0000-0000-00000B880000}"/>
    <cellStyle name="출력 2 6 6" xfId="26124" xr:uid="{00000000-0005-0000-0000-00000C880000}"/>
    <cellStyle name="출력 2 6 6 2" xfId="26125" xr:uid="{00000000-0005-0000-0000-00000D880000}"/>
    <cellStyle name="출력 2 6 6 3" xfId="26126" xr:uid="{00000000-0005-0000-0000-00000E880000}"/>
    <cellStyle name="출력 2 6 7" xfId="26127" xr:uid="{00000000-0005-0000-0000-00000F880000}"/>
    <cellStyle name="출력 2 6 7 2" xfId="26128" xr:uid="{00000000-0005-0000-0000-000010880000}"/>
    <cellStyle name="출력 2 6 7 3" xfId="26129" xr:uid="{00000000-0005-0000-0000-000011880000}"/>
    <cellStyle name="출력 2 6 8" xfId="26130" xr:uid="{00000000-0005-0000-0000-000012880000}"/>
    <cellStyle name="출력 2 6 8 2" xfId="26131" xr:uid="{00000000-0005-0000-0000-000013880000}"/>
    <cellStyle name="출력 2 6 8 3" xfId="26132" xr:uid="{00000000-0005-0000-0000-000014880000}"/>
    <cellStyle name="출력 2 6 9" xfId="26133" xr:uid="{00000000-0005-0000-0000-000015880000}"/>
    <cellStyle name="출력 2 6 9 2" xfId="26134" xr:uid="{00000000-0005-0000-0000-000016880000}"/>
    <cellStyle name="출력 2 6 9 3" xfId="26135" xr:uid="{00000000-0005-0000-0000-000017880000}"/>
    <cellStyle name="출력 2 7" xfId="26136" xr:uid="{00000000-0005-0000-0000-000018880000}"/>
    <cellStyle name="출력 2 7 10" xfId="26137" xr:uid="{00000000-0005-0000-0000-000019880000}"/>
    <cellStyle name="출력 2 7 10 2" xfId="26138" xr:uid="{00000000-0005-0000-0000-00001A880000}"/>
    <cellStyle name="출력 2 7 10 3" xfId="26139" xr:uid="{00000000-0005-0000-0000-00001B880000}"/>
    <cellStyle name="출력 2 7 11" xfId="26140" xr:uid="{00000000-0005-0000-0000-00001C880000}"/>
    <cellStyle name="출력 2 7 11 2" xfId="26141" xr:uid="{00000000-0005-0000-0000-00001D880000}"/>
    <cellStyle name="출력 2 7 11 3" xfId="26142" xr:uid="{00000000-0005-0000-0000-00001E880000}"/>
    <cellStyle name="출력 2 7 12" xfId="26143" xr:uid="{00000000-0005-0000-0000-00001F880000}"/>
    <cellStyle name="출력 2 7 12 2" xfId="26144" xr:uid="{00000000-0005-0000-0000-000020880000}"/>
    <cellStyle name="출력 2 7 12 3" xfId="26145" xr:uid="{00000000-0005-0000-0000-000021880000}"/>
    <cellStyle name="출력 2 7 13" xfId="26146" xr:uid="{00000000-0005-0000-0000-000022880000}"/>
    <cellStyle name="출력 2 7 13 2" xfId="26147" xr:uid="{00000000-0005-0000-0000-000023880000}"/>
    <cellStyle name="출력 2 7 13 3" xfId="26148" xr:uid="{00000000-0005-0000-0000-000024880000}"/>
    <cellStyle name="출력 2 7 14" xfId="26149" xr:uid="{00000000-0005-0000-0000-000025880000}"/>
    <cellStyle name="출력 2 7 14 2" xfId="26150" xr:uid="{00000000-0005-0000-0000-000026880000}"/>
    <cellStyle name="출력 2 7 14 3" xfId="26151" xr:uid="{00000000-0005-0000-0000-000027880000}"/>
    <cellStyle name="출력 2 7 15" xfId="26152" xr:uid="{00000000-0005-0000-0000-000028880000}"/>
    <cellStyle name="출력 2 7 15 2" xfId="26153" xr:uid="{00000000-0005-0000-0000-000029880000}"/>
    <cellStyle name="출력 2 7 15 3" xfId="26154" xr:uid="{00000000-0005-0000-0000-00002A880000}"/>
    <cellStyle name="출력 2 7 16" xfId="26155" xr:uid="{00000000-0005-0000-0000-00002B880000}"/>
    <cellStyle name="출력 2 7 16 2" xfId="26156" xr:uid="{00000000-0005-0000-0000-00002C880000}"/>
    <cellStyle name="출력 2 7 16 3" xfId="26157" xr:uid="{00000000-0005-0000-0000-00002D880000}"/>
    <cellStyle name="출력 2 7 17" xfId="26158" xr:uid="{00000000-0005-0000-0000-00002E880000}"/>
    <cellStyle name="출력 2 7 17 2" xfId="26159" xr:uid="{00000000-0005-0000-0000-00002F880000}"/>
    <cellStyle name="출력 2 7 17 3" xfId="26160" xr:uid="{00000000-0005-0000-0000-000030880000}"/>
    <cellStyle name="출력 2 7 18" xfId="26161" xr:uid="{00000000-0005-0000-0000-000031880000}"/>
    <cellStyle name="출력 2 7 2" xfId="26162" xr:uid="{00000000-0005-0000-0000-000032880000}"/>
    <cellStyle name="출력 2 7 2 2" xfId="26163" xr:uid="{00000000-0005-0000-0000-000033880000}"/>
    <cellStyle name="출력 2 7 2 3" xfId="26164" xr:uid="{00000000-0005-0000-0000-000034880000}"/>
    <cellStyle name="출력 2 7 3" xfId="26165" xr:uid="{00000000-0005-0000-0000-000035880000}"/>
    <cellStyle name="출력 2 7 3 2" xfId="26166" xr:uid="{00000000-0005-0000-0000-000036880000}"/>
    <cellStyle name="출력 2 7 3 3" xfId="26167" xr:uid="{00000000-0005-0000-0000-000037880000}"/>
    <cellStyle name="출력 2 7 4" xfId="26168" xr:uid="{00000000-0005-0000-0000-000038880000}"/>
    <cellStyle name="출력 2 7 4 2" xfId="26169" xr:uid="{00000000-0005-0000-0000-000039880000}"/>
    <cellStyle name="출력 2 7 4 3" xfId="26170" xr:uid="{00000000-0005-0000-0000-00003A880000}"/>
    <cellStyle name="출력 2 7 5" xfId="26171" xr:uid="{00000000-0005-0000-0000-00003B880000}"/>
    <cellStyle name="출력 2 7 5 2" xfId="26172" xr:uid="{00000000-0005-0000-0000-00003C880000}"/>
    <cellStyle name="출력 2 7 5 3" xfId="26173" xr:uid="{00000000-0005-0000-0000-00003D880000}"/>
    <cellStyle name="출력 2 7 6" xfId="26174" xr:uid="{00000000-0005-0000-0000-00003E880000}"/>
    <cellStyle name="출력 2 7 6 2" xfId="26175" xr:uid="{00000000-0005-0000-0000-00003F880000}"/>
    <cellStyle name="출력 2 7 6 3" xfId="26176" xr:uid="{00000000-0005-0000-0000-000040880000}"/>
    <cellStyle name="출력 2 7 7" xfId="26177" xr:uid="{00000000-0005-0000-0000-000041880000}"/>
    <cellStyle name="출력 2 7 7 2" xfId="26178" xr:uid="{00000000-0005-0000-0000-000042880000}"/>
    <cellStyle name="출력 2 7 7 3" xfId="26179" xr:uid="{00000000-0005-0000-0000-000043880000}"/>
    <cellStyle name="출력 2 7 8" xfId="26180" xr:uid="{00000000-0005-0000-0000-000044880000}"/>
    <cellStyle name="출력 2 7 8 2" xfId="26181" xr:uid="{00000000-0005-0000-0000-000045880000}"/>
    <cellStyle name="출력 2 7 8 3" xfId="26182" xr:uid="{00000000-0005-0000-0000-000046880000}"/>
    <cellStyle name="출력 2 7 9" xfId="26183" xr:uid="{00000000-0005-0000-0000-000047880000}"/>
    <cellStyle name="출력 2 7 9 2" xfId="26184" xr:uid="{00000000-0005-0000-0000-000048880000}"/>
    <cellStyle name="출력 2 7 9 3" xfId="26185" xr:uid="{00000000-0005-0000-0000-000049880000}"/>
    <cellStyle name="출력 2 8" xfId="26186" xr:uid="{00000000-0005-0000-0000-00004A880000}"/>
    <cellStyle name="출력 2 8 10" xfId="26187" xr:uid="{00000000-0005-0000-0000-00004B880000}"/>
    <cellStyle name="출력 2 8 10 2" xfId="26188" xr:uid="{00000000-0005-0000-0000-00004C880000}"/>
    <cellStyle name="출력 2 8 10 3" xfId="26189" xr:uid="{00000000-0005-0000-0000-00004D880000}"/>
    <cellStyle name="출력 2 8 11" xfId="26190" xr:uid="{00000000-0005-0000-0000-00004E880000}"/>
    <cellStyle name="출력 2 8 11 2" xfId="26191" xr:uid="{00000000-0005-0000-0000-00004F880000}"/>
    <cellStyle name="출력 2 8 11 3" xfId="26192" xr:uid="{00000000-0005-0000-0000-000050880000}"/>
    <cellStyle name="출력 2 8 12" xfId="26193" xr:uid="{00000000-0005-0000-0000-000051880000}"/>
    <cellStyle name="출력 2 8 12 2" xfId="26194" xr:uid="{00000000-0005-0000-0000-000052880000}"/>
    <cellStyle name="출력 2 8 12 3" xfId="26195" xr:uid="{00000000-0005-0000-0000-000053880000}"/>
    <cellStyle name="출력 2 8 13" xfId="26196" xr:uid="{00000000-0005-0000-0000-000054880000}"/>
    <cellStyle name="출력 2 8 13 2" xfId="26197" xr:uid="{00000000-0005-0000-0000-000055880000}"/>
    <cellStyle name="출력 2 8 13 3" xfId="26198" xr:uid="{00000000-0005-0000-0000-000056880000}"/>
    <cellStyle name="출력 2 8 14" xfId="26199" xr:uid="{00000000-0005-0000-0000-000057880000}"/>
    <cellStyle name="출력 2 8 14 2" xfId="26200" xr:uid="{00000000-0005-0000-0000-000058880000}"/>
    <cellStyle name="출력 2 8 14 3" xfId="26201" xr:uid="{00000000-0005-0000-0000-000059880000}"/>
    <cellStyle name="출력 2 8 15" xfId="26202" xr:uid="{00000000-0005-0000-0000-00005A880000}"/>
    <cellStyle name="출력 2 8 15 2" xfId="26203" xr:uid="{00000000-0005-0000-0000-00005B880000}"/>
    <cellStyle name="출력 2 8 15 3" xfId="26204" xr:uid="{00000000-0005-0000-0000-00005C880000}"/>
    <cellStyle name="출력 2 8 16" xfId="26205" xr:uid="{00000000-0005-0000-0000-00005D880000}"/>
    <cellStyle name="출력 2 8 16 2" xfId="26206" xr:uid="{00000000-0005-0000-0000-00005E880000}"/>
    <cellStyle name="출력 2 8 16 3" xfId="26207" xr:uid="{00000000-0005-0000-0000-00005F880000}"/>
    <cellStyle name="출력 2 8 17" xfId="26208" xr:uid="{00000000-0005-0000-0000-000060880000}"/>
    <cellStyle name="출력 2 8 17 2" xfId="26209" xr:uid="{00000000-0005-0000-0000-000061880000}"/>
    <cellStyle name="출력 2 8 17 3" xfId="26210" xr:uid="{00000000-0005-0000-0000-000062880000}"/>
    <cellStyle name="출력 2 8 18" xfId="26211" xr:uid="{00000000-0005-0000-0000-000063880000}"/>
    <cellStyle name="출력 2 8 2" xfId="26212" xr:uid="{00000000-0005-0000-0000-000064880000}"/>
    <cellStyle name="출력 2 8 2 2" xfId="26213" xr:uid="{00000000-0005-0000-0000-000065880000}"/>
    <cellStyle name="출력 2 8 2 3" xfId="26214" xr:uid="{00000000-0005-0000-0000-000066880000}"/>
    <cellStyle name="출력 2 8 3" xfId="26215" xr:uid="{00000000-0005-0000-0000-000067880000}"/>
    <cellStyle name="출력 2 8 3 2" xfId="26216" xr:uid="{00000000-0005-0000-0000-000068880000}"/>
    <cellStyle name="출력 2 8 3 3" xfId="26217" xr:uid="{00000000-0005-0000-0000-000069880000}"/>
    <cellStyle name="출력 2 8 4" xfId="26218" xr:uid="{00000000-0005-0000-0000-00006A880000}"/>
    <cellStyle name="출력 2 8 4 2" xfId="26219" xr:uid="{00000000-0005-0000-0000-00006B880000}"/>
    <cellStyle name="출력 2 8 4 3" xfId="26220" xr:uid="{00000000-0005-0000-0000-00006C880000}"/>
    <cellStyle name="출력 2 8 5" xfId="26221" xr:uid="{00000000-0005-0000-0000-00006D880000}"/>
    <cellStyle name="출력 2 8 5 2" xfId="26222" xr:uid="{00000000-0005-0000-0000-00006E880000}"/>
    <cellStyle name="출력 2 8 5 3" xfId="26223" xr:uid="{00000000-0005-0000-0000-00006F880000}"/>
    <cellStyle name="출력 2 8 6" xfId="26224" xr:uid="{00000000-0005-0000-0000-000070880000}"/>
    <cellStyle name="출력 2 8 6 2" xfId="26225" xr:uid="{00000000-0005-0000-0000-000071880000}"/>
    <cellStyle name="출력 2 8 6 3" xfId="26226" xr:uid="{00000000-0005-0000-0000-000072880000}"/>
    <cellStyle name="출력 2 8 7" xfId="26227" xr:uid="{00000000-0005-0000-0000-000073880000}"/>
    <cellStyle name="출력 2 8 7 2" xfId="26228" xr:uid="{00000000-0005-0000-0000-000074880000}"/>
    <cellStyle name="출력 2 8 7 3" xfId="26229" xr:uid="{00000000-0005-0000-0000-000075880000}"/>
    <cellStyle name="출력 2 8 8" xfId="26230" xr:uid="{00000000-0005-0000-0000-000076880000}"/>
    <cellStyle name="출력 2 8 8 2" xfId="26231" xr:uid="{00000000-0005-0000-0000-000077880000}"/>
    <cellStyle name="출력 2 8 8 3" xfId="26232" xr:uid="{00000000-0005-0000-0000-000078880000}"/>
    <cellStyle name="출력 2 8 9" xfId="26233" xr:uid="{00000000-0005-0000-0000-000079880000}"/>
    <cellStyle name="출력 2 8 9 2" xfId="26234" xr:uid="{00000000-0005-0000-0000-00007A880000}"/>
    <cellStyle name="출력 2 8 9 3" xfId="26235" xr:uid="{00000000-0005-0000-0000-00007B880000}"/>
    <cellStyle name="출력 2 9" xfId="26236" xr:uid="{00000000-0005-0000-0000-00007C880000}"/>
    <cellStyle name="출력 2 9 10" xfId="26237" xr:uid="{00000000-0005-0000-0000-00007D880000}"/>
    <cellStyle name="출력 2 9 10 2" xfId="26238" xr:uid="{00000000-0005-0000-0000-00007E880000}"/>
    <cellStyle name="출력 2 9 10 3" xfId="26239" xr:uid="{00000000-0005-0000-0000-00007F880000}"/>
    <cellStyle name="출력 2 9 11" xfId="26240" xr:uid="{00000000-0005-0000-0000-000080880000}"/>
    <cellStyle name="출력 2 9 11 2" xfId="26241" xr:uid="{00000000-0005-0000-0000-000081880000}"/>
    <cellStyle name="출력 2 9 11 3" xfId="26242" xr:uid="{00000000-0005-0000-0000-000082880000}"/>
    <cellStyle name="출력 2 9 12" xfId="26243" xr:uid="{00000000-0005-0000-0000-000083880000}"/>
    <cellStyle name="출력 2 9 12 2" xfId="26244" xr:uid="{00000000-0005-0000-0000-000084880000}"/>
    <cellStyle name="출력 2 9 12 3" xfId="26245" xr:uid="{00000000-0005-0000-0000-000085880000}"/>
    <cellStyle name="출력 2 9 13" xfId="26246" xr:uid="{00000000-0005-0000-0000-000086880000}"/>
    <cellStyle name="출력 2 9 13 2" xfId="26247" xr:uid="{00000000-0005-0000-0000-000087880000}"/>
    <cellStyle name="출력 2 9 13 3" xfId="26248" xr:uid="{00000000-0005-0000-0000-000088880000}"/>
    <cellStyle name="출력 2 9 14" xfId="26249" xr:uid="{00000000-0005-0000-0000-000089880000}"/>
    <cellStyle name="출력 2 9 14 2" xfId="26250" xr:uid="{00000000-0005-0000-0000-00008A880000}"/>
    <cellStyle name="출력 2 9 14 3" xfId="26251" xr:uid="{00000000-0005-0000-0000-00008B880000}"/>
    <cellStyle name="출력 2 9 15" xfId="26252" xr:uid="{00000000-0005-0000-0000-00008C880000}"/>
    <cellStyle name="출력 2 9 15 2" xfId="26253" xr:uid="{00000000-0005-0000-0000-00008D880000}"/>
    <cellStyle name="출력 2 9 15 3" xfId="26254" xr:uid="{00000000-0005-0000-0000-00008E880000}"/>
    <cellStyle name="출력 2 9 16" xfId="26255" xr:uid="{00000000-0005-0000-0000-00008F880000}"/>
    <cellStyle name="출력 2 9 16 2" xfId="26256" xr:uid="{00000000-0005-0000-0000-000090880000}"/>
    <cellStyle name="출력 2 9 16 3" xfId="26257" xr:uid="{00000000-0005-0000-0000-000091880000}"/>
    <cellStyle name="출력 2 9 17" xfId="26258" xr:uid="{00000000-0005-0000-0000-000092880000}"/>
    <cellStyle name="출력 2 9 17 2" xfId="26259" xr:uid="{00000000-0005-0000-0000-000093880000}"/>
    <cellStyle name="출력 2 9 17 3" xfId="26260" xr:uid="{00000000-0005-0000-0000-000094880000}"/>
    <cellStyle name="출력 2 9 18" xfId="26261" xr:uid="{00000000-0005-0000-0000-000095880000}"/>
    <cellStyle name="출력 2 9 2" xfId="26262" xr:uid="{00000000-0005-0000-0000-000096880000}"/>
    <cellStyle name="출력 2 9 2 2" xfId="26263" xr:uid="{00000000-0005-0000-0000-000097880000}"/>
    <cellStyle name="출력 2 9 2 3" xfId="26264" xr:uid="{00000000-0005-0000-0000-000098880000}"/>
    <cellStyle name="출력 2 9 3" xfId="26265" xr:uid="{00000000-0005-0000-0000-000099880000}"/>
    <cellStyle name="출력 2 9 3 2" xfId="26266" xr:uid="{00000000-0005-0000-0000-00009A880000}"/>
    <cellStyle name="출력 2 9 3 3" xfId="26267" xr:uid="{00000000-0005-0000-0000-00009B880000}"/>
    <cellStyle name="출력 2 9 4" xfId="26268" xr:uid="{00000000-0005-0000-0000-00009C880000}"/>
    <cellStyle name="출력 2 9 4 2" xfId="26269" xr:uid="{00000000-0005-0000-0000-00009D880000}"/>
    <cellStyle name="출력 2 9 4 3" xfId="26270" xr:uid="{00000000-0005-0000-0000-00009E880000}"/>
    <cellStyle name="출력 2 9 5" xfId="26271" xr:uid="{00000000-0005-0000-0000-00009F880000}"/>
    <cellStyle name="출력 2 9 5 2" xfId="26272" xr:uid="{00000000-0005-0000-0000-0000A0880000}"/>
    <cellStyle name="출력 2 9 5 3" xfId="26273" xr:uid="{00000000-0005-0000-0000-0000A1880000}"/>
    <cellStyle name="출력 2 9 6" xfId="26274" xr:uid="{00000000-0005-0000-0000-0000A2880000}"/>
    <cellStyle name="출력 2 9 6 2" xfId="26275" xr:uid="{00000000-0005-0000-0000-0000A3880000}"/>
    <cellStyle name="출력 2 9 6 3" xfId="26276" xr:uid="{00000000-0005-0000-0000-0000A4880000}"/>
    <cellStyle name="출력 2 9 7" xfId="26277" xr:uid="{00000000-0005-0000-0000-0000A5880000}"/>
    <cellStyle name="출력 2 9 7 2" xfId="26278" xr:uid="{00000000-0005-0000-0000-0000A6880000}"/>
    <cellStyle name="출력 2 9 7 3" xfId="26279" xr:uid="{00000000-0005-0000-0000-0000A7880000}"/>
    <cellStyle name="출력 2 9 8" xfId="26280" xr:uid="{00000000-0005-0000-0000-0000A8880000}"/>
    <cellStyle name="출력 2 9 8 2" xfId="26281" xr:uid="{00000000-0005-0000-0000-0000A9880000}"/>
    <cellStyle name="출력 2 9 8 3" xfId="26282" xr:uid="{00000000-0005-0000-0000-0000AA880000}"/>
    <cellStyle name="출력 2 9 9" xfId="26283" xr:uid="{00000000-0005-0000-0000-0000AB880000}"/>
    <cellStyle name="출력 2 9 9 2" xfId="26284" xr:uid="{00000000-0005-0000-0000-0000AC880000}"/>
    <cellStyle name="출력 2 9 9 3" xfId="26285" xr:uid="{00000000-0005-0000-0000-0000AD880000}"/>
    <cellStyle name="출력 20" xfId="26286" xr:uid="{00000000-0005-0000-0000-0000AE880000}"/>
    <cellStyle name="출력 20 10" xfId="26287" xr:uid="{00000000-0005-0000-0000-0000AF880000}"/>
    <cellStyle name="출력 20 11" xfId="26288" xr:uid="{00000000-0005-0000-0000-0000B0880000}"/>
    <cellStyle name="출력 20 12" xfId="26289" xr:uid="{00000000-0005-0000-0000-0000B1880000}"/>
    <cellStyle name="출력 20 13" xfId="26290" xr:uid="{00000000-0005-0000-0000-0000B2880000}"/>
    <cellStyle name="출력 20 14" xfId="26291" xr:uid="{00000000-0005-0000-0000-0000B3880000}"/>
    <cellStyle name="출력 20 15" xfId="26292" xr:uid="{00000000-0005-0000-0000-0000B4880000}"/>
    <cellStyle name="출력 20 16" xfId="26293" xr:uid="{00000000-0005-0000-0000-0000B5880000}"/>
    <cellStyle name="출력 20 17" xfId="26294" xr:uid="{00000000-0005-0000-0000-0000B6880000}"/>
    <cellStyle name="출력 20 18" xfId="26295" xr:uid="{00000000-0005-0000-0000-0000B7880000}"/>
    <cellStyle name="출력 20 19" xfId="26296" xr:uid="{00000000-0005-0000-0000-0000B8880000}"/>
    <cellStyle name="출력 20 2" xfId="26297" xr:uid="{00000000-0005-0000-0000-0000B9880000}"/>
    <cellStyle name="출력 20 20" xfId="26298" xr:uid="{00000000-0005-0000-0000-0000BA880000}"/>
    <cellStyle name="출력 20 21" xfId="26299" xr:uid="{00000000-0005-0000-0000-0000BB880000}"/>
    <cellStyle name="출력 20 22" xfId="26300" xr:uid="{00000000-0005-0000-0000-0000BC880000}"/>
    <cellStyle name="출력 20 23" xfId="26301" xr:uid="{00000000-0005-0000-0000-0000BD880000}"/>
    <cellStyle name="출력 20 24" xfId="26302" xr:uid="{00000000-0005-0000-0000-0000BE880000}"/>
    <cellStyle name="출력 20 3" xfId="26303" xr:uid="{00000000-0005-0000-0000-0000BF880000}"/>
    <cellStyle name="출력 20 4" xfId="26304" xr:uid="{00000000-0005-0000-0000-0000C0880000}"/>
    <cellStyle name="출력 20 5" xfId="26305" xr:uid="{00000000-0005-0000-0000-0000C1880000}"/>
    <cellStyle name="출력 20 6" xfId="26306" xr:uid="{00000000-0005-0000-0000-0000C2880000}"/>
    <cellStyle name="출력 20 7" xfId="26307" xr:uid="{00000000-0005-0000-0000-0000C3880000}"/>
    <cellStyle name="출력 20 8" xfId="26308" xr:uid="{00000000-0005-0000-0000-0000C4880000}"/>
    <cellStyle name="출력 20 9" xfId="26309" xr:uid="{00000000-0005-0000-0000-0000C5880000}"/>
    <cellStyle name="출력 21" xfId="26310" xr:uid="{00000000-0005-0000-0000-0000C6880000}"/>
    <cellStyle name="출력 21 10" xfId="26311" xr:uid="{00000000-0005-0000-0000-0000C7880000}"/>
    <cellStyle name="출력 21 11" xfId="26312" xr:uid="{00000000-0005-0000-0000-0000C8880000}"/>
    <cellStyle name="출력 21 12" xfId="26313" xr:uid="{00000000-0005-0000-0000-0000C9880000}"/>
    <cellStyle name="출력 21 13" xfId="26314" xr:uid="{00000000-0005-0000-0000-0000CA880000}"/>
    <cellStyle name="출력 21 14" xfId="26315" xr:uid="{00000000-0005-0000-0000-0000CB880000}"/>
    <cellStyle name="출력 21 15" xfId="26316" xr:uid="{00000000-0005-0000-0000-0000CC880000}"/>
    <cellStyle name="출력 21 16" xfId="26317" xr:uid="{00000000-0005-0000-0000-0000CD880000}"/>
    <cellStyle name="출력 21 17" xfId="26318" xr:uid="{00000000-0005-0000-0000-0000CE880000}"/>
    <cellStyle name="출력 21 18" xfId="26319" xr:uid="{00000000-0005-0000-0000-0000CF880000}"/>
    <cellStyle name="출력 21 19" xfId="26320" xr:uid="{00000000-0005-0000-0000-0000D0880000}"/>
    <cellStyle name="출력 21 2" xfId="26321" xr:uid="{00000000-0005-0000-0000-0000D1880000}"/>
    <cellStyle name="출력 21 20" xfId="26322" xr:uid="{00000000-0005-0000-0000-0000D2880000}"/>
    <cellStyle name="출력 21 21" xfId="26323" xr:uid="{00000000-0005-0000-0000-0000D3880000}"/>
    <cellStyle name="출력 21 22" xfId="26324" xr:uid="{00000000-0005-0000-0000-0000D4880000}"/>
    <cellStyle name="출력 21 23" xfId="26325" xr:uid="{00000000-0005-0000-0000-0000D5880000}"/>
    <cellStyle name="출력 21 24" xfId="26326" xr:uid="{00000000-0005-0000-0000-0000D6880000}"/>
    <cellStyle name="출력 21 3" xfId="26327" xr:uid="{00000000-0005-0000-0000-0000D7880000}"/>
    <cellStyle name="출력 21 4" xfId="26328" xr:uid="{00000000-0005-0000-0000-0000D8880000}"/>
    <cellStyle name="출력 21 5" xfId="26329" xr:uid="{00000000-0005-0000-0000-0000D9880000}"/>
    <cellStyle name="출력 21 6" xfId="26330" xr:uid="{00000000-0005-0000-0000-0000DA880000}"/>
    <cellStyle name="출력 21 7" xfId="26331" xr:uid="{00000000-0005-0000-0000-0000DB880000}"/>
    <cellStyle name="출력 21 8" xfId="26332" xr:uid="{00000000-0005-0000-0000-0000DC880000}"/>
    <cellStyle name="출력 21 9" xfId="26333" xr:uid="{00000000-0005-0000-0000-0000DD880000}"/>
    <cellStyle name="출력 22" xfId="26334" xr:uid="{00000000-0005-0000-0000-0000DE880000}"/>
    <cellStyle name="출력 22 10" xfId="26335" xr:uid="{00000000-0005-0000-0000-0000DF880000}"/>
    <cellStyle name="출력 22 11" xfId="26336" xr:uid="{00000000-0005-0000-0000-0000E0880000}"/>
    <cellStyle name="출력 22 12" xfId="26337" xr:uid="{00000000-0005-0000-0000-0000E1880000}"/>
    <cellStyle name="출력 22 13" xfId="26338" xr:uid="{00000000-0005-0000-0000-0000E2880000}"/>
    <cellStyle name="출력 22 14" xfId="26339" xr:uid="{00000000-0005-0000-0000-0000E3880000}"/>
    <cellStyle name="출력 22 15" xfId="26340" xr:uid="{00000000-0005-0000-0000-0000E4880000}"/>
    <cellStyle name="출력 22 16" xfId="26341" xr:uid="{00000000-0005-0000-0000-0000E5880000}"/>
    <cellStyle name="출력 22 17" xfId="26342" xr:uid="{00000000-0005-0000-0000-0000E6880000}"/>
    <cellStyle name="출력 22 18" xfId="26343" xr:uid="{00000000-0005-0000-0000-0000E7880000}"/>
    <cellStyle name="출력 22 19" xfId="26344" xr:uid="{00000000-0005-0000-0000-0000E8880000}"/>
    <cellStyle name="출력 22 2" xfId="26345" xr:uid="{00000000-0005-0000-0000-0000E9880000}"/>
    <cellStyle name="출력 22 20" xfId="26346" xr:uid="{00000000-0005-0000-0000-0000EA880000}"/>
    <cellStyle name="출력 22 21" xfId="26347" xr:uid="{00000000-0005-0000-0000-0000EB880000}"/>
    <cellStyle name="출력 22 22" xfId="26348" xr:uid="{00000000-0005-0000-0000-0000EC880000}"/>
    <cellStyle name="출력 22 23" xfId="26349" xr:uid="{00000000-0005-0000-0000-0000ED880000}"/>
    <cellStyle name="출력 22 24" xfId="26350" xr:uid="{00000000-0005-0000-0000-0000EE880000}"/>
    <cellStyle name="출력 22 3" xfId="26351" xr:uid="{00000000-0005-0000-0000-0000EF880000}"/>
    <cellStyle name="출력 22 4" xfId="26352" xr:uid="{00000000-0005-0000-0000-0000F0880000}"/>
    <cellStyle name="출력 22 5" xfId="26353" xr:uid="{00000000-0005-0000-0000-0000F1880000}"/>
    <cellStyle name="출력 22 6" xfId="26354" xr:uid="{00000000-0005-0000-0000-0000F2880000}"/>
    <cellStyle name="출력 22 7" xfId="26355" xr:uid="{00000000-0005-0000-0000-0000F3880000}"/>
    <cellStyle name="출력 22 8" xfId="26356" xr:uid="{00000000-0005-0000-0000-0000F4880000}"/>
    <cellStyle name="출력 22 9" xfId="26357" xr:uid="{00000000-0005-0000-0000-0000F5880000}"/>
    <cellStyle name="출력 23" xfId="26358" xr:uid="{00000000-0005-0000-0000-0000F6880000}"/>
    <cellStyle name="출력 23 10" xfId="26359" xr:uid="{00000000-0005-0000-0000-0000F7880000}"/>
    <cellStyle name="출력 23 11" xfId="26360" xr:uid="{00000000-0005-0000-0000-0000F8880000}"/>
    <cellStyle name="출력 23 12" xfId="26361" xr:uid="{00000000-0005-0000-0000-0000F9880000}"/>
    <cellStyle name="출력 23 13" xfId="26362" xr:uid="{00000000-0005-0000-0000-0000FA880000}"/>
    <cellStyle name="출력 23 14" xfId="26363" xr:uid="{00000000-0005-0000-0000-0000FB880000}"/>
    <cellStyle name="출력 23 15" xfId="26364" xr:uid="{00000000-0005-0000-0000-0000FC880000}"/>
    <cellStyle name="출력 23 16" xfId="26365" xr:uid="{00000000-0005-0000-0000-0000FD880000}"/>
    <cellStyle name="출력 23 17" xfId="26366" xr:uid="{00000000-0005-0000-0000-0000FE880000}"/>
    <cellStyle name="출력 23 18" xfId="26367" xr:uid="{00000000-0005-0000-0000-0000FF880000}"/>
    <cellStyle name="출력 23 19" xfId="26368" xr:uid="{00000000-0005-0000-0000-000000890000}"/>
    <cellStyle name="출력 23 2" xfId="26369" xr:uid="{00000000-0005-0000-0000-000001890000}"/>
    <cellStyle name="출력 23 20" xfId="26370" xr:uid="{00000000-0005-0000-0000-000002890000}"/>
    <cellStyle name="출력 23 21" xfId="26371" xr:uid="{00000000-0005-0000-0000-000003890000}"/>
    <cellStyle name="출력 23 22" xfId="26372" xr:uid="{00000000-0005-0000-0000-000004890000}"/>
    <cellStyle name="출력 23 23" xfId="26373" xr:uid="{00000000-0005-0000-0000-000005890000}"/>
    <cellStyle name="출력 23 24" xfId="26374" xr:uid="{00000000-0005-0000-0000-000006890000}"/>
    <cellStyle name="출력 23 3" xfId="26375" xr:uid="{00000000-0005-0000-0000-000007890000}"/>
    <cellStyle name="출력 23 4" xfId="26376" xr:uid="{00000000-0005-0000-0000-000008890000}"/>
    <cellStyle name="출력 23 5" xfId="26377" xr:uid="{00000000-0005-0000-0000-000009890000}"/>
    <cellStyle name="출력 23 6" xfId="26378" xr:uid="{00000000-0005-0000-0000-00000A890000}"/>
    <cellStyle name="출력 23 7" xfId="26379" xr:uid="{00000000-0005-0000-0000-00000B890000}"/>
    <cellStyle name="출력 23 8" xfId="26380" xr:uid="{00000000-0005-0000-0000-00000C890000}"/>
    <cellStyle name="출력 23 9" xfId="26381" xr:uid="{00000000-0005-0000-0000-00000D890000}"/>
    <cellStyle name="출력 24" xfId="26382" xr:uid="{00000000-0005-0000-0000-00000E890000}"/>
    <cellStyle name="출력 24 10" xfId="26383" xr:uid="{00000000-0005-0000-0000-00000F890000}"/>
    <cellStyle name="출력 24 11" xfId="26384" xr:uid="{00000000-0005-0000-0000-000010890000}"/>
    <cellStyle name="출력 24 12" xfId="26385" xr:uid="{00000000-0005-0000-0000-000011890000}"/>
    <cellStyle name="출력 24 13" xfId="26386" xr:uid="{00000000-0005-0000-0000-000012890000}"/>
    <cellStyle name="출력 24 14" xfId="26387" xr:uid="{00000000-0005-0000-0000-000013890000}"/>
    <cellStyle name="출력 24 15" xfId="26388" xr:uid="{00000000-0005-0000-0000-000014890000}"/>
    <cellStyle name="출력 24 16" xfId="26389" xr:uid="{00000000-0005-0000-0000-000015890000}"/>
    <cellStyle name="출력 24 17" xfId="26390" xr:uid="{00000000-0005-0000-0000-000016890000}"/>
    <cellStyle name="출력 24 18" xfId="26391" xr:uid="{00000000-0005-0000-0000-000017890000}"/>
    <cellStyle name="출력 24 19" xfId="26392" xr:uid="{00000000-0005-0000-0000-000018890000}"/>
    <cellStyle name="출력 24 2" xfId="26393" xr:uid="{00000000-0005-0000-0000-000019890000}"/>
    <cellStyle name="출력 24 20" xfId="26394" xr:uid="{00000000-0005-0000-0000-00001A890000}"/>
    <cellStyle name="출력 24 21" xfId="26395" xr:uid="{00000000-0005-0000-0000-00001B890000}"/>
    <cellStyle name="출력 24 22" xfId="26396" xr:uid="{00000000-0005-0000-0000-00001C890000}"/>
    <cellStyle name="출력 24 23" xfId="26397" xr:uid="{00000000-0005-0000-0000-00001D890000}"/>
    <cellStyle name="출력 24 24" xfId="26398" xr:uid="{00000000-0005-0000-0000-00001E890000}"/>
    <cellStyle name="출력 24 3" xfId="26399" xr:uid="{00000000-0005-0000-0000-00001F890000}"/>
    <cellStyle name="출력 24 4" xfId="26400" xr:uid="{00000000-0005-0000-0000-000020890000}"/>
    <cellStyle name="출력 24 5" xfId="26401" xr:uid="{00000000-0005-0000-0000-000021890000}"/>
    <cellStyle name="출력 24 6" xfId="26402" xr:uid="{00000000-0005-0000-0000-000022890000}"/>
    <cellStyle name="출력 24 7" xfId="26403" xr:uid="{00000000-0005-0000-0000-000023890000}"/>
    <cellStyle name="출력 24 8" xfId="26404" xr:uid="{00000000-0005-0000-0000-000024890000}"/>
    <cellStyle name="출력 24 9" xfId="26405" xr:uid="{00000000-0005-0000-0000-000025890000}"/>
    <cellStyle name="출력 25" xfId="26406" xr:uid="{00000000-0005-0000-0000-000026890000}"/>
    <cellStyle name="출력 25 10" xfId="26407" xr:uid="{00000000-0005-0000-0000-000027890000}"/>
    <cellStyle name="출력 25 11" xfId="26408" xr:uid="{00000000-0005-0000-0000-000028890000}"/>
    <cellStyle name="출력 25 12" xfId="26409" xr:uid="{00000000-0005-0000-0000-000029890000}"/>
    <cellStyle name="출력 25 13" xfId="26410" xr:uid="{00000000-0005-0000-0000-00002A890000}"/>
    <cellStyle name="출력 25 14" xfId="26411" xr:uid="{00000000-0005-0000-0000-00002B890000}"/>
    <cellStyle name="출력 25 15" xfId="26412" xr:uid="{00000000-0005-0000-0000-00002C890000}"/>
    <cellStyle name="출력 25 16" xfId="26413" xr:uid="{00000000-0005-0000-0000-00002D890000}"/>
    <cellStyle name="출력 25 17" xfId="26414" xr:uid="{00000000-0005-0000-0000-00002E890000}"/>
    <cellStyle name="출력 25 18" xfId="26415" xr:uid="{00000000-0005-0000-0000-00002F890000}"/>
    <cellStyle name="출력 25 19" xfId="26416" xr:uid="{00000000-0005-0000-0000-000030890000}"/>
    <cellStyle name="출력 25 2" xfId="26417" xr:uid="{00000000-0005-0000-0000-000031890000}"/>
    <cellStyle name="출력 25 20" xfId="26418" xr:uid="{00000000-0005-0000-0000-000032890000}"/>
    <cellStyle name="출력 25 21" xfId="26419" xr:uid="{00000000-0005-0000-0000-000033890000}"/>
    <cellStyle name="출력 25 22" xfId="26420" xr:uid="{00000000-0005-0000-0000-000034890000}"/>
    <cellStyle name="출력 25 23" xfId="26421" xr:uid="{00000000-0005-0000-0000-000035890000}"/>
    <cellStyle name="출력 25 24" xfId="26422" xr:uid="{00000000-0005-0000-0000-000036890000}"/>
    <cellStyle name="출력 25 3" xfId="26423" xr:uid="{00000000-0005-0000-0000-000037890000}"/>
    <cellStyle name="출력 25 4" xfId="26424" xr:uid="{00000000-0005-0000-0000-000038890000}"/>
    <cellStyle name="출력 25 5" xfId="26425" xr:uid="{00000000-0005-0000-0000-000039890000}"/>
    <cellStyle name="출력 25 6" xfId="26426" xr:uid="{00000000-0005-0000-0000-00003A890000}"/>
    <cellStyle name="출력 25 7" xfId="26427" xr:uid="{00000000-0005-0000-0000-00003B890000}"/>
    <cellStyle name="출력 25 8" xfId="26428" xr:uid="{00000000-0005-0000-0000-00003C890000}"/>
    <cellStyle name="출력 25 9" xfId="26429" xr:uid="{00000000-0005-0000-0000-00003D890000}"/>
    <cellStyle name="출력 26" xfId="26430" xr:uid="{00000000-0005-0000-0000-00003E890000}"/>
    <cellStyle name="출력 26 10" xfId="26431" xr:uid="{00000000-0005-0000-0000-00003F890000}"/>
    <cellStyle name="출력 26 11" xfId="26432" xr:uid="{00000000-0005-0000-0000-000040890000}"/>
    <cellStyle name="출력 26 12" xfId="26433" xr:uid="{00000000-0005-0000-0000-000041890000}"/>
    <cellStyle name="출력 26 13" xfId="26434" xr:uid="{00000000-0005-0000-0000-000042890000}"/>
    <cellStyle name="출력 26 14" xfId="26435" xr:uid="{00000000-0005-0000-0000-000043890000}"/>
    <cellStyle name="출력 26 15" xfId="26436" xr:uid="{00000000-0005-0000-0000-000044890000}"/>
    <cellStyle name="출력 26 16" xfId="26437" xr:uid="{00000000-0005-0000-0000-000045890000}"/>
    <cellStyle name="출력 26 17" xfId="26438" xr:uid="{00000000-0005-0000-0000-000046890000}"/>
    <cellStyle name="출력 26 18" xfId="26439" xr:uid="{00000000-0005-0000-0000-000047890000}"/>
    <cellStyle name="출력 26 19" xfId="26440" xr:uid="{00000000-0005-0000-0000-000048890000}"/>
    <cellStyle name="출력 26 2" xfId="26441" xr:uid="{00000000-0005-0000-0000-000049890000}"/>
    <cellStyle name="출력 26 20" xfId="26442" xr:uid="{00000000-0005-0000-0000-00004A890000}"/>
    <cellStyle name="출력 26 21" xfId="26443" xr:uid="{00000000-0005-0000-0000-00004B890000}"/>
    <cellStyle name="출력 26 22" xfId="26444" xr:uid="{00000000-0005-0000-0000-00004C890000}"/>
    <cellStyle name="출력 26 23" xfId="26445" xr:uid="{00000000-0005-0000-0000-00004D890000}"/>
    <cellStyle name="출력 26 24" xfId="26446" xr:uid="{00000000-0005-0000-0000-00004E890000}"/>
    <cellStyle name="출력 26 3" xfId="26447" xr:uid="{00000000-0005-0000-0000-00004F890000}"/>
    <cellStyle name="출력 26 4" xfId="26448" xr:uid="{00000000-0005-0000-0000-000050890000}"/>
    <cellStyle name="출력 26 5" xfId="26449" xr:uid="{00000000-0005-0000-0000-000051890000}"/>
    <cellStyle name="출력 26 6" xfId="26450" xr:uid="{00000000-0005-0000-0000-000052890000}"/>
    <cellStyle name="출력 26 7" xfId="26451" xr:uid="{00000000-0005-0000-0000-000053890000}"/>
    <cellStyle name="출력 26 8" xfId="26452" xr:uid="{00000000-0005-0000-0000-000054890000}"/>
    <cellStyle name="출력 26 9" xfId="26453" xr:uid="{00000000-0005-0000-0000-000055890000}"/>
    <cellStyle name="출력 27" xfId="26454" xr:uid="{00000000-0005-0000-0000-000056890000}"/>
    <cellStyle name="출력 27 10" xfId="26455" xr:uid="{00000000-0005-0000-0000-000057890000}"/>
    <cellStyle name="출력 27 11" xfId="26456" xr:uid="{00000000-0005-0000-0000-000058890000}"/>
    <cellStyle name="출력 27 12" xfId="26457" xr:uid="{00000000-0005-0000-0000-000059890000}"/>
    <cellStyle name="출력 27 13" xfId="26458" xr:uid="{00000000-0005-0000-0000-00005A890000}"/>
    <cellStyle name="출력 27 14" xfId="26459" xr:uid="{00000000-0005-0000-0000-00005B890000}"/>
    <cellStyle name="출력 27 15" xfId="26460" xr:uid="{00000000-0005-0000-0000-00005C890000}"/>
    <cellStyle name="출력 27 16" xfId="26461" xr:uid="{00000000-0005-0000-0000-00005D890000}"/>
    <cellStyle name="출력 27 17" xfId="26462" xr:uid="{00000000-0005-0000-0000-00005E890000}"/>
    <cellStyle name="출력 27 18" xfId="26463" xr:uid="{00000000-0005-0000-0000-00005F890000}"/>
    <cellStyle name="출력 27 19" xfId="26464" xr:uid="{00000000-0005-0000-0000-000060890000}"/>
    <cellStyle name="출력 27 2" xfId="26465" xr:uid="{00000000-0005-0000-0000-000061890000}"/>
    <cellStyle name="출력 27 20" xfId="26466" xr:uid="{00000000-0005-0000-0000-000062890000}"/>
    <cellStyle name="출력 27 21" xfId="26467" xr:uid="{00000000-0005-0000-0000-000063890000}"/>
    <cellStyle name="출력 27 22" xfId="26468" xr:uid="{00000000-0005-0000-0000-000064890000}"/>
    <cellStyle name="출력 27 23" xfId="26469" xr:uid="{00000000-0005-0000-0000-000065890000}"/>
    <cellStyle name="출력 27 24" xfId="26470" xr:uid="{00000000-0005-0000-0000-000066890000}"/>
    <cellStyle name="출력 27 3" xfId="26471" xr:uid="{00000000-0005-0000-0000-000067890000}"/>
    <cellStyle name="출력 27 4" xfId="26472" xr:uid="{00000000-0005-0000-0000-000068890000}"/>
    <cellStyle name="출력 27 5" xfId="26473" xr:uid="{00000000-0005-0000-0000-000069890000}"/>
    <cellStyle name="출력 27 6" xfId="26474" xr:uid="{00000000-0005-0000-0000-00006A890000}"/>
    <cellStyle name="출력 27 7" xfId="26475" xr:uid="{00000000-0005-0000-0000-00006B890000}"/>
    <cellStyle name="출력 27 8" xfId="26476" xr:uid="{00000000-0005-0000-0000-00006C890000}"/>
    <cellStyle name="출력 27 9" xfId="26477" xr:uid="{00000000-0005-0000-0000-00006D890000}"/>
    <cellStyle name="출력 28" xfId="26478" xr:uid="{00000000-0005-0000-0000-00006E890000}"/>
    <cellStyle name="출력 28 10" xfId="26479" xr:uid="{00000000-0005-0000-0000-00006F890000}"/>
    <cellStyle name="출력 28 11" xfId="26480" xr:uid="{00000000-0005-0000-0000-000070890000}"/>
    <cellStyle name="출력 28 12" xfId="26481" xr:uid="{00000000-0005-0000-0000-000071890000}"/>
    <cellStyle name="출력 28 13" xfId="26482" xr:uid="{00000000-0005-0000-0000-000072890000}"/>
    <cellStyle name="출력 28 14" xfId="26483" xr:uid="{00000000-0005-0000-0000-000073890000}"/>
    <cellStyle name="출력 28 15" xfId="26484" xr:uid="{00000000-0005-0000-0000-000074890000}"/>
    <cellStyle name="출력 28 16" xfId="26485" xr:uid="{00000000-0005-0000-0000-000075890000}"/>
    <cellStyle name="출력 28 17" xfId="26486" xr:uid="{00000000-0005-0000-0000-000076890000}"/>
    <cellStyle name="출력 28 18" xfId="26487" xr:uid="{00000000-0005-0000-0000-000077890000}"/>
    <cellStyle name="출력 28 19" xfId="26488" xr:uid="{00000000-0005-0000-0000-000078890000}"/>
    <cellStyle name="출력 28 2" xfId="26489" xr:uid="{00000000-0005-0000-0000-000079890000}"/>
    <cellStyle name="출력 28 20" xfId="26490" xr:uid="{00000000-0005-0000-0000-00007A890000}"/>
    <cellStyle name="출력 28 21" xfId="26491" xr:uid="{00000000-0005-0000-0000-00007B890000}"/>
    <cellStyle name="출력 28 22" xfId="26492" xr:uid="{00000000-0005-0000-0000-00007C890000}"/>
    <cellStyle name="출력 28 23" xfId="26493" xr:uid="{00000000-0005-0000-0000-00007D890000}"/>
    <cellStyle name="출력 28 24" xfId="26494" xr:uid="{00000000-0005-0000-0000-00007E890000}"/>
    <cellStyle name="출력 28 3" xfId="26495" xr:uid="{00000000-0005-0000-0000-00007F890000}"/>
    <cellStyle name="출력 28 4" xfId="26496" xr:uid="{00000000-0005-0000-0000-000080890000}"/>
    <cellStyle name="출력 28 5" xfId="26497" xr:uid="{00000000-0005-0000-0000-000081890000}"/>
    <cellStyle name="출력 28 6" xfId="26498" xr:uid="{00000000-0005-0000-0000-000082890000}"/>
    <cellStyle name="출력 28 7" xfId="26499" xr:uid="{00000000-0005-0000-0000-000083890000}"/>
    <cellStyle name="출력 28 8" xfId="26500" xr:uid="{00000000-0005-0000-0000-000084890000}"/>
    <cellStyle name="출력 28 9" xfId="26501" xr:uid="{00000000-0005-0000-0000-000085890000}"/>
    <cellStyle name="출력 29" xfId="26502" xr:uid="{00000000-0005-0000-0000-000086890000}"/>
    <cellStyle name="출력 29 10" xfId="26503" xr:uid="{00000000-0005-0000-0000-000087890000}"/>
    <cellStyle name="출력 29 11" xfId="26504" xr:uid="{00000000-0005-0000-0000-000088890000}"/>
    <cellStyle name="출력 29 12" xfId="26505" xr:uid="{00000000-0005-0000-0000-000089890000}"/>
    <cellStyle name="출력 29 13" xfId="26506" xr:uid="{00000000-0005-0000-0000-00008A890000}"/>
    <cellStyle name="출력 29 14" xfId="26507" xr:uid="{00000000-0005-0000-0000-00008B890000}"/>
    <cellStyle name="출력 29 15" xfId="26508" xr:uid="{00000000-0005-0000-0000-00008C890000}"/>
    <cellStyle name="출력 29 16" xfId="26509" xr:uid="{00000000-0005-0000-0000-00008D890000}"/>
    <cellStyle name="출력 29 17" xfId="26510" xr:uid="{00000000-0005-0000-0000-00008E890000}"/>
    <cellStyle name="출력 29 18" xfId="26511" xr:uid="{00000000-0005-0000-0000-00008F890000}"/>
    <cellStyle name="출력 29 19" xfId="26512" xr:uid="{00000000-0005-0000-0000-000090890000}"/>
    <cellStyle name="출력 29 2" xfId="26513" xr:uid="{00000000-0005-0000-0000-000091890000}"/>
    <cellStyle name="출력 29 20" xfId="26514" xr:uid="{00000000-0005-0000-0000-000092890000}"/>
    <cellStyle name="출력 29 21" xfId="26515" xr:uid="{00000000-0005-0000-0000-000093890000}"/>
    <cellStyle name="출력 29 22" xfId="26516" xr:uid="{00000000-0005-0000-0000-000094890000}"/>
    <cellStyle name="출력 29 23" xfId="26517" xr:uid="{00000000-0005-0000-0000-000095890000}"/>
    <cellStyle name="출력 29 24" xfId="26518" xr:uid="{00000000-0005-0000-0000-000096890000}"/>
    <cellStyle name="출력 29 3" xfId="26519" xr:uid="{00000000-0005-0000-0000-000097890000}"/>
    <cellStyle name="출력 29 4" xfId="26520" xr:uid="{00000000-0005-0000-0000-000098890000}"/>
    <cellStyle name="출력 29 5" xfId="26521" xr:uid="{00000000-0005-0000-0000-000099890000}"/>
    <cellStyle name="출력 29 6" xfId="26522" xr:uid="{00000000-0005-0000-0000-00009A890000}"/>
    <cellStyle name="출력 29 7" xfId="26523" xr:uid="{00000000-0005-0000-0000-00009B890000}"/>
    <cellStyle name="출력 29 8" xfId="26524" xr:uid="{00000000-0005-0000-0000-00009C890000}"/>
    <cellStyle name="출력 29 9" xfId="26525" xr:uid="{00000000-0005-0000-0000-00009D890000}"/>
    <cellStyle name="출력 3" xfId="7394" xr:uid="{00000000-0005-0000-0000-00009E890000}"/>
    <cellStyle name="출력 3 10" xfId="26526" xr:uid="{00000000-0005-0000-0000-00009F890000}"/>
    <cellStyle name="출력 3 10 10" xfId="26527" xr:uid="{00000000-0005-0000-0000-0000A0890000}"/>
    <cellStyle name="출력 3 10 10 2" xfId="26528" xr:uid="{00000000-0005-0000-0000-0000A1890000}"/>
    <cellStyle name="출력 3 10 10 3" xfId="26529" xr:uid="{00000000-0005-0000-0000-0000A2890000}"/>
    <cellStyle name="출력 3 10 11" xfId="26530" xr:uid="{00000000-0005-0000-0000-0000A3890000}"/>
    <cellStyle name="출력 3 10 11 2" xfId="26531" xr:uid="{00000000-0005-0000-0000-0000A4890000}"/>
    <cellStyle name="출력 3 10 11 3" xfId="26532" xr:uid="{00000000-0005-0000-0000-0000A5890000}"/>
    <cellStyle name="출력 3 10 12" xfId="26533" xr:uid="{00000000-0005-0000-0000-0000A6890000}"/>
    <cellStyle name="출력 3 10 12 2" xfId="26534" xr:uid="{00000000-0005-0000-0000-0000A7890000}"/>
    <cellStyle name="출력 3 10 12 3" xfId="26535" xr:uid="{00000000-0005-0000-0000-0000A8890000}"/>
    <cellStyle name="출력 3 10 13" xfId="26536" xr:uid="{00000000-0005-0000-0000-0000A9890000}"/>
    <cellStyle name="출력 3 10 13 2" xfId="26537" xr:uid="{00000000-0005-0000-0000-0000AA890000}"/>
    <cellStyle name="출력 3 10 13 3" xfId="26538" xr:uid="{00000000-0005-0000-0000-0000AB890000}"/>
    <cellStyle name="출력 3 10 14" xfId="26539" xr:uid="{00000000-0005-0000-0000-0000AC890000}"/>
    <cellStyle name="출력 3 10 14 2" xfId="26540" xr:uid="{00000000-0005-0000-0000-0000AD890000}"/>
    <cellStyle name="출력 3 10 14 3" xfId="26541" xr:uid="{00000000-0005-0000-0000-0000AE890000}"/>
    <cellStyle name="출력 3 10 15" xfId="26542" xr:uid="{00000000-0005-0000-0000-0000AF890000}"/>
    <cellStyle name="출력 3 10 15 2" xfId="26543" xr:uid="{00000000-0005-0000-0000-0000B0890000}"/>
    <cellStyle name="출력 3 10 15 3" xfId="26544" xr:uid="{00000000-0005-0000-0000-0000B1890000}"/>
    <cellStyle name="출력 3 10 16" xfId="26545" xr:uid="{00000000-0005-0000-0000-0000B2890000}"/>
    <cellStyle name="출력 3 10 16 2" xfId="26546" xr:uid="{00000000-0005-0000-0000-0000B3890000}"/>
    <cellStyle name="출력 3 10 16 3" xfId="26547" xr:uid="{00000000-0005-0000-0000-0000B4890000}"/>
    <cellStyle name="출력 3 10 17" xfId="26548" xr:uid="{00000000-0005-0000-0000-0000B5890000}"/>
    <cellStyle name="출력 3 10 17 2" xfId="26549" xr:uid="{00000000-0005-0000-0000-0000B6890000}"/>
    <cellStyle name="출력 3 10 17 3" xfId="26550" xr:uid="{00000000-0005-0000-0000-0000B7890000}"/>
    <cellStyle name="출력 3 10 18" xfId="26551" xr:uid="{00000000-0005-0000-0000-0000B8890000}"/>
    <cellStyle name="출력 3 10 2" xfId="26552" xr:uid="{00000000-0005-0000-0000-0000B9890000}"/>
    <cellStyle name="출력 3 10 2 2" xfId="26553" xr:uid="{00000000-0005-0000-0000-0000BA890000}"/>
    <cellStyle name="출력 3 10 2 3" xfId="26554" xr:uid="{00000000-0005-0000-0000-0000BB890000}"/>
    <cellStyle name="출력 3 10 3" xfId="26555" xr:uid="{00000000-0005-0000-0000-0000BC890000}"/>
    <cellStyle name="출력 3 10 3 2" xfId="26556" xr:uid="{00000000-0005-0000-0000-0000BD890000}"/>
    <cellStyle name="출력 3 10 3 3" xfId="26557" xr:uid="{00000000-0005-0000-0000-0000BE890000}"/>
    <cellStyle name="출력 3 10 4" xfId="26558" xr:uid="{00000000-0005-0000-0000-0000BF890000}"/>
    <cellStyle name="출력 3 10 4 2" xfId="26559" xr:uid="{00000000-0005-0000-0000-0000C0890000}"/>
    <cellStyle name="출력 3 10 4 3" xfId="26560" xr:uid="{00000000-0005-0000-0000-0000C1890000}"/>
    <cellStyle name="출력 3 10 5" xfId="26561" xr:uid="{00000000-0005-0000-0000-0000C2890000}"/>
    <cellStyle name="출력 3 10 5 2" xfId="26562" xr:uid="{00000000-0005-0000-0000-0000C3890000}"/>
    <cellStyle name="출력 3 10 5 3" xfId="26563" xr:uid="{00000000-0005-0000-0000-0000C4890000}"/>
    <cellStyle name="출력 3 10 6" xfId="26564" xr:uid="{00000000-0005-0000-0000-0000C5890000}"/>
    <cellStyle name="출력 3 10 6 2" xfId="26565" xr:uid="{00000000-0005-0000-0000-0000C6890000}"/>
    <cellStyle name="출력 3 10 6 3" xfId="26566" xr:uid="{00000000-0005-0000-0000-0000C7890000}"/>
    <cellStyle name="출력 3 10 7" xfId="26567" xr:uid="{00000000-0005-0000-0000-0000C8890000}"/>
    <cellStyle name="출력 3 10 7 2" xfId="26568" xr:uid="{00000000-0005-0000-0000-0000C9890000}"/>
    <cellStyle name="출력 3 10 7 3" xfId="26569" xr:uid="{00000000-0005-0000-0000-0000CA890000}"/>
    <cellStyle name="출력 3 10 8" xfId="26570" xr:uid="{00000000-0005-0000-0000-0000CB890000}"/>
    <cellStyle name="출력 3 10 8 2" xfId="26571" xr:uid="{00000000-0005-0000-0000-0000CC890000}"/>
    <cellStyle name="출력 3 10 8 3" xfId="26572" xr:uid="{00000000-0005-0000-0000-0000CD890000}"/>
    <cellStyle name="출력 3 10 9" xfId="26573" xr:uid="{00000000-0005-0000-0000-0000CE890000}"/>
    <cellStyle name="출력 3 10 9 2" xfId="26574" xr:uid="{00000000-0005-0000-0000-0000CF890000}"/>
    <cellStyle name="출력 3 10 9 3" xfId="26575" xr:uid="{00000000-0005-0000-0000-0000D0890000}"/>
    <cellStyle name="출력 3 11" xfId="26576" xr:uid="{00000000-0005-0000-0000-0000D1890000}"/>
    <cellStyle name="출력 3 11 10" xfId="26577" xr:uid="{00000000-0005-0000-0000-0000D2890000}"/>
    <cellStyle name="출력 3 11 10 2" xfId="26578" xr:uid="{00000000-0005-0000-0000-0000D3890000}"/>
    <cellStyle name="출력 3 11 10 3" xfId="26579" xr:uid="{00000000-0005-0000-0000-0000D4890000}"/>
    <cellStyle name="출력 3 11 11" xfId="26580" xr:uid="{00000000-0005-0000-0000-0000D5890000}"/>
    <cellStyle name="출력 3 11 11 2" xfId="26581" xr:uid="{00000000-0005-0000-0000-0000D6890000}"/>
    <cellStyle name="출력 3 11 11 3" xfId="26582" xr:uid="{00000000-0005-0000-0000-0000D7890000}"/>
    <cellStyle name="출력 3 11 12" xfId="26583" xr:uid="{00000000-0005-0000-0000-0000D8890000}"/>
    <cellStyle name="출력 3 11 12 2" xfId="26584" xr:uid="{00000000-0005-0000-0000-0000D9890000}"/>
    <cellStyle name="출력 3 11 12 3" xfId="26585" xr:uid="{00000000-0005-0000-0000-0000DA890000}"/>
    <cellStyle name="출력 3 11 13" xfId="26586" xr:uid="{00000000-0005-0000-0000-0000DB890000}"/>
    <cellStyle name="출력 3 11 13 2" xfId="26587" xr:uid="{00000000-0005-0000-0000-0000DC890000}"/>
    <cellStyle name="출력 3 11 13 3" xfId="26588" xr:uid="{00000000-0005-0000-0000-0000DD890000}"/>
    <cellStyle name="출력 3 11 14" xfId="26589" xr:uid="{00000000-0005-0000-0000-0000DE890000}"/>
    <cellStyle name="출력 3 11 14 2" xfId="26590" xr:uid="{00000000-0005-0000-0000-0000DF890000}"/>
    <cellStyle name="출력 3 11 14 3" xfId="26591" xr:uid="{00000000-0005-0000-0000-0000E0890000}"/>
    <cellStyle name="출력 3 11 15" xfId="26592" xr:uid="{00000000-0005-0000-0000-0000E1890000}"/>
    <cellStyle name="출력 3 11 15 2" xfId="26593" xr:uid="{00000000-0005-0000-0000-0000E2890000}"/>
    <cellStyle name="출력 3 11 15 3" xfId="26594" xr:uid="{00000000-0005-0000-0000-0000E3890000}"/>
    <cellStyle name="출력 3 11 16" xfId="26595" xr:uid="{00000000-0005-0000-0000-0000E4890000}"/>
    <cellStyle name="출력 3 11 16 2" xfId="26596" xr:uid="{00000000-0005-0000-0000-0000E5890000}"/>
    <cellStyle name="출력 3 11 16 3" xfId="26597" xr:uid="{00000000-0005-0000-0000-0000E6890000}"/>
    <cellStyle name="출력 3 11 17" xfId="26598" xr:uid="{00000000-0005-0000-0000-0000E7890000}"/>
    <cellStyle name="출력 3 11 17 2" xfId="26599" xr:uid="{00000000-0005-0000-0000-0000E8890000}"/>
    <cellStyle name="출력 3 11 17 3" xfId="26600" xr:uid="{00000000-0005-0000-0000-0000E9890000}"/>
    <cellStyle name="출력 3 11 18" xfId="26601" xr:uid="{00000000-0005-0000-0000-0000EA890000}"/>
    <cellStyle name="출력 3 11 2" xfId="26602" xr:uid="{00000000-0005-0000-0000-0000EB890000}"/>
    <cellStyle name="출력 3 11 2 2" xfId="26603" xr:uid="{00000000-0005-0000-0000-0000EC890000}"/>
    <cellStyle name="출력 3 11 2 3" xfId="26604" xr:uid="{00000000-0005-0000-0000-0000ED890000}"/>
    <cellStyle name="출력 3 11 3" xfId="26605" xr:uid="{00000000-0005-0000-0000-0000EE890000}"/>
    <cellStyle name="출력 3 11 3 2" xfId="26606" xr:uid="{00000000-0005-0000-0000-0000EF890000}"/>
    <cellStyle name="출력 3 11 3 3" xfId="26607" xr:uid="{00000000-0005-0000-0000-0000F0890000}"/>
    <cellStyle name="출력 3 11 4" xfId="26608" xr:uid="{00000000-0005-0000-0000-0000F1890000}"/>
    <cellStyle name="출력 3 11 4 2" xfId="26609" xr:uid="{00000000-0005-0000-0000-0000F2890000}"/>
    <cellStyle name="출력 3 11 4 3" xfId="26610" xr:uid="{00000000-0005-0000-0000-0000F3890000}"/>
    <cellStyle name="출력 3 11 5" xfId="26611" xr:uid="{00000000-0005-0000-0000-0000F4890000}"/>
    <cellStyle name="출력 3 11 5 2" xfId="26612" xr:uid="{00000000-0005-0000-0000-0000F5890000}"/>
    <cellStyle name="출력 3 11 5 3" xfId="26613" xr:uid="{00000000-0005-0000-0000-0000F6890000}"/>
    <cellStyle name="출력 3 11 6" xfId="26614" xr:uid="{00000000-0005-0000-0000-0000F7890000}"/>
    <cellStyle name="출력 3 11 6 2" xfId="26615" xr:uid="{00000000-0005-0000-0000-0000F8890000}"/>
    <cellStyle name="출력 3 11 6 3" xfId="26616" xr:uid="{00000000-0005-0000-0000-0000F9890000}"/>
    <cellStyle name="출력 3 11 7" xfId="26617" xr:uid="{00000000-0005-0000-0000-0000FA890000}"/>
    <cellStyle name="출력 3 11 7 2" xfId="26618" xr:uid="{00000000-0005-0000-0000-0000FB890000}"/>
    <cellStyle name="출력 3 11 7 3" xfId="26619" xr:uid="{00000000-0005-0000-0000-0000FC890000}"/>
    <cellStyle name="출력 3 11 8" xfId="26620" xr:uid="{00000000-0005-0000-0000-0000FD890000}"/>
    <cellStyle name="출력 3 11 8 2" xfId="26621" xr:uid="{00000000-0005-0000-0000-0000FE890000}"/>
    <cellStyle name="출력 3 11 8 3" xfId="26622" xr:uid="{00000000-0005-0000-0000-0000FF890000}"/>
    <cellStyle name="출력 3 11 9" xfId="26623" xr:uid="{00000000-0005-0000-0000-0000008A0000}"/>
    <cellStyle name="출력 3 11 9 2" xfId="26624" xr:uid="{00000000-0005-0000-0000-0000018A0000}"/>
    <cellStyle name="출력 3 11 9 3" xfId="26625" xr:uid="{00000000-0005-0000-0000-0000028A0000}"/>
    <cellStyle name="출력 3 12" xfId="26626" xr:uid="{00000000-0005-0000-0000-0000038A0000}"/>
    <cellStyle name="출력 3 12 10" xfId="26627" xr:uid="{00000000-0005-0000-0000-0000048A0000}"/>
    <cellStyle name="출력 3 12 10 2" xfId="26628" xr:uid="{00000000-0005-0000-0000-0000058A0000}"/>
    <cellStyle name="출력 3 12 10 3" xfId="26629" xr:uid="{00000000-0005-0000-0000-0000068A0000}"/>
    <cellStyle name="출력 3 12 11" xfId="26630" xr:uid="{00000000-0005-0000-0000-0000078A0000}"/>
    <cellStyle name="출력 3 12 11 2" xfId="26631" xr:uid="{00000000-0005-0000-0000-0000088A0000}"/>
    <cellStyle name="출력 3 12 11 3" xfId="26632" xr:uid="{00000000-0005-0000-0000-0000098A0000}"/>
    <cellStyle name="출력 3 12 12" xfId="26633" xr:uid="{00000000-0005-0000-0000-00000A8A0000}"/>
    <cellStyle name="출력 3 12 12 2" xfId="26634" xr:uid="{00000000-0005-0000-0000-00000B8A0000}"/>
    <cellStyle name="출력 3 12 12 3" xfId="26635" xr:uid="{00000000-0005-0000-0000-00000C8A0000}"/>
    <cellStyle name="출력 3 12 13" xfId="26636" xr:uid="{00000000-0005-0000-0000-00000D8A0000}"/>
    <cellStyle name="출력 3 12 13 2" xfId="26637" xr:uid="{00000000-0005-0000-0000-00000E8A0000}"/>
    <cellStyle name="출력 3 12 13 3" xfId="26638" xr:uid="{00000000-0005-0000-0000-00000F8A0000}"/>
    <cellStyle name="출력 3 12 14" xfId="26639" xr:uid="{00000000-0005-0000-0000-0000108A0000}"/>
    <cellStyle name="출력 3 12 14 2" xfId="26640" xr:uid="{00000000-0005-0000-0000-0000118A0000}"/>
    <cellStyle name="출력 3 12 14 3" xfId="26641" xr:uid="{00000000-0005-0000-0000-0000128A0000}"/>
    <cellStyle name="출력 3 12 15" xfId="26642" xr:uid="{00000000-0005-0000-0000-0000138A0000}"/>
    <cellStyle name="출력 3 12 15 2" xfId="26643" xr:uid="{00000000-0005-0000-0000-0000148A0000}"/>
    <cellStyle name="출력 3 12 15 3" xfId="26644" xr:uid="{00000000-0005-0000-0000-0000158A0000}"/>
    <cellStyle name="출력 3 12 16" xfId="26645" xr:uid="{00000000-0005-0000-0000-0000168A0000}"/>
    <cellStyle name="출력 3 12 16 2" xfId="26646" xr:uid="{00000000-0005-0000-0000-0000178A0000}"/>
    <cellStyle name="출력 3 12 16 3" xfId="26647" xr:uid="{00000000-0005-0000-0000-0000188A0000}"/>
    <cellStyle name="출력 3 12 17" xfId="26648" xr:uid="{00000000-0005-0000-0000-0000198A0000}"/>
    <cellStyle name="출력 3 12 17 2" xfId="26649" xr:uid="{00000000-0005-0000-0000-00001A8A0000}"/>
    <cellStyle name="출력 3 12 17 3" xfId="26650" xr:uid="{00000000-0005-0000-0000-00001B8A0000}"/>
    <cellStyle name="출력 3 12 18" xfId="26651" xr:uid="{00000000-0005-0000-0000-00001C8A0000}"/>
    <cellStyle name="출력 3 12 2" xfId="26652" xr:uid="{00000000-0005-0000-0000-00001D8A0000}"/>
    <cellStyle name="출력 3 12 2 2" xfId="26653" xr:uid="{00000000-0005-0000-0000-00001E8A0000}"/>
    <cellStyle name="출력 3 12 2 3" xfId="26654" xr:uid="{00000000-0005-0000-0000-00001F8A0000}"/>
    <cellStyle name="출력 3 12 3" xfId="26655" xr:uid="{00000000-0005-0000-0000-0000208A0000}"/>
    <cellStyle name="출력 3 12 3 2" xfId="26656" xr:uid="{00000000-0005-0000-0000-0000218A0000}"/>
    <cellStyle name="출력 3 12 3 3" xfId="26657" xr:uid="{00000000-0005-0000-0000-0000228A0000}"/>
    <cellStyle name="출력 3 12 4" xfId="26658" xr:uid="{00000000-0005-0000-0000-0000238A0000}"/>
    <cellStyle name="출력 3 12 4 2" xfId="26659" xr:uid="{00000000-0005-0000-0000-0000248A0000}"/>
    <cellStyle name="출력 3 12 4 3" xfId="26660" xr:uid="{00000000-0005-0000-0000-0000258A0000}"/>
    <cellStyle name="출력 3 12 5" xfId="26661" xr:uid="{00000000-0005-0000-0000-0000268A0000}"/>
    <cellStyle name="출력 3 12 5 2" xfId="26662" xr:uid="{00000000-0005-0000-0000-0000278A0000}"/>
    <cellStyle name="출력 3 12 5 3" xfId="26663" xr:uid="{00000000-0005-0000-0000-0000288A0000}"/>
    <cellStyle name="출력 3 12 6" xfId="26664" xr:uid="{00000000-0005-0000-0000-0000298A0000}"/>
    <cellStyle name="출력 3 12 6 2" xfId="26665" xr:uid="{00000000-0005-0000-0000-00002A8A0000}"/>
    <cellStyle name="출력 3 12 6 3" xfId="26666" xr:uid="{00000000-0005-0000-0000-00002B8A0000}"/>
    <cellStyle name="출력 3 12 7" xfId="26667" xr:uid="{00000000-0005-0000-0000-00002C8A0000}"/>
    <cellStyle name="출력 3 12 7 2" xfId="26668" xr:uid="{00000000-0005-0000-0000-00002D8A0000}"/>
    <cellStyle name="출력 3 12 7 3" xfId="26669" xr:uid="{00000000-0005-0000-0000-00002E8A0000}"/>
    <cellStyle name="출력 3 12 8" xfId="26670" xr:uid="{00000000-0005-0000-0000-00002F8A0000}"/>
    <cellStyle name="출력 3 12 8 2" xfId="26671" xr:uid="{00000000-0005-0000-0000-0000308A0000}"/>
    <cellStyle name="출력 3 12 8 3" xfId="26672" xr:uid="{00000000-0005-0000-0000-0000318A0000}"/>
    <cellStyle name="출력 3 12 9" xfId="26673" xr:uid="{00000000-0005-0000-0000-0000328A0000}"/>
    <cellStyle name="출력 3 12 9 2" xfId="26674" xr:uid="{00000000-0005-0000-0000-0000338A0000}"/>
    <cellStyle name="출력 3 12 9 3" xfId="26675" xr:uid="{00000000-0005-0000-0000-0000348A0000}"/>
    <cellStyle name="출력 3 13" xfId="26676" xr:uid="{00000000-0005-0000-0000-0000358A0000}"/>
    <cellStyle name="출력 3 13 10" xfId="26677" xr:uid="{00000000-0005-0000-0000-0000368A0000}"/>
    <cellStyle name="출력 3 13 10 2" xfId="26678" xr:uid="{00000000-0005-0000-0000-0000378A0000}"/>
    <cellStyle name="출력 3 13 10 3" xfId="26679" xr:uid="{00000000-0005-0000-0000-0000388A0000}"/>
    <cellStyle name="출력 3 13 11" xfId="26680" xr:uid="{00000000-0005-0000-0000-0000398A0000}"/>
    <cellStyle name="출력 3 13 11 2" xfId="26681" xr:uid="{00000000-0005-0000-0000-00003A8A0000}"/>
    <cellStyle name="출력 3 13 11 3" xfId="26682" xr:uid="{00000000-0005-0000-0000-00003B8A0000}"/>
    <cellStyle name="출력 3 13 12" xfId="26683" xr:uid="{00000000-0005-0000-0000-00003C8A0000}"/>
    <cellStyle name="출력 3 13 12 2" xfId="26684" xr:uid="{00000000-0005-0000-0000-00003D8A0000}"/>
    <cellStyle name="출력 3 13 12 3" xfId="26685" xr:uid="{00000000-0005-0000-0000-00003E8A0000}"/>
    <cellStyle name="출력 3 13 13" xfId="26686" xr:uid="{00000000-0005-0000-0000-00003F8A0000}"/>
    <cellStyle name="출력 3 13 13 2" xfId="26687" xr:uid="{00000000-0005-0000-0000-0000408A0000}"/>
    <cellStyle name="출력 3 13 13 3" xfId="26688" xr:uid="{00000000-0005-0000-0000-0000418A0000}"/>
    <cellStyle name="출력 3 13 14" xfId="26689" xr:uid="{00000000-0005-0000-0000-0000428A0000}"/>
    <cellStyle name="출력 3 13 14 2" xfId="26690" xr:uid="{00000000-0005-0000-0000-0000438A0000}"/>
    <cellStyle name="출력 3 13 14 3" xfId="26691" xr:uid="{00000000-0005-0000-0000-0000448A0000}"/>
    <cellStyle name="출력 3 13 15" xfId="26692" xr:uid="{00000000-0005-0000-0000-0000458A0000}"/>
    <cellStyle name="출력 3 13 15 2" xfId="26693" xr:uid="{00000000-0005-0000-0000-0000468A0000}"/>
    <cellStyle name="출력 3 13 15 3" xfId="26694" xr:uid="{00000000-0005-0000-0000-0000478A0000}"/>
    <cellStyle name="출력 3 13 16" xfId="26695" xr:uid="{00000000-0005-0000-0000-0000488A0000}"/>
    <cellStyle name="출력 3 13 16 2" xfId="26696" xr:uid="{00000000-0005-0000-0000-0000498A0000}"/>
    <cellStyle name="출력 3 13 16 3" xfId="26697" xr:uid="{00000000-0005-0000-0000-00004A8A0000}"/>
    <cellStyle name="출력 3 13 17" xfId="26698" xr:uid="{00000000-0005-0000-0000-00004B8A0000}"/>
    <cellStyle name="출력 3 13 17 2" xfId="26699" xr:uid="{00000000-0005-0000-0000-00004C8A0000}"/>
    <cellStyle name="출력 3 13 17 3" xfId="26700" xr:uid="{00000000-0005-0000-0000-00004D8A0000}"/>
    <cellStyle name="출력 3 13 18" xfId="26701" xr:uid="{00000000-0005-0000-0000-00004E8A0000}"/>
    <cellStyle name="출력 3 13 2" xfId="26702" xr:uid="{00000000-0005-0000-0000-00004F8A0000}"/>
    <cellStyle name="출력 3 13 2 2" xfId="26703" xr:uid="{00000000-0005-0000-0000-0000508A0000}"/>
    <cellStyle name="출력 3 13 2 3" xfId="26704" xr:uid="{00000000-0005-0000-0000-0000518A0000}"/>
    <cellStyle name="출력 3 13 3" xfId="26705" xr:uid="{00000000-0005-0000-0000-0000528A0000}"/>
    <cellStyle name="출력 3 13 3 2" xfId="26706" xr:uid="{00000000-0005-0000-0000-0000538A0000}"/>
    <cellStyle name="출력 3 13 3 3" xfId="26707" xr:uid="{00000000-0005-0000-0000-0000548A0000}"/>
    <cellStyle name="출력 3 13 4" xfId="26708" xr:uid="{00000000-0005-0000-0000-0000558A0000}"/>
    <cellStyle name="출력 3 13 4 2" xfId="26709" xr:uid="{00000000-0005-0000-0000-0000568A0000}"/>
    <cellStyle name="출력 3 13 4 3" xfId="26710" xr:uid="{00000000-0005-0000-0000-0000578A0000}"/>
    <cellStyle name="출력 3 13 5" xfId="26711" xr:uid="{00000000-0005-0000-0000-0000588A0000}"/>
    <cellStyle name="출력 3 13 5 2" xfId="26712" xr:uid="{00000000-0005-0000-0000-0000598A0000}"/>
    <cellStyle name="출력 3 13 5 3" xfId="26713" xr:uid="{00000000-0005-0000-0000-00005A8A0000}"/>
    <cellStyle name="출력 3 13 6" xfId="26714" xr:uid="{00000000-0005-0000-0000-00005B8A0000}"/>
    <cellStyle name="출력 3 13 6 2" xfId="26715" xr:uid="{00000000-0005-0000-0000-00005C8A0000}"/>
    <cellStyle name="출력 3 13 6 3" xfId="26716" xr:uid="{00000000-0005-0000-0000-00005D8A0000}"/>
    <cellStyle name="출력 3 13 7" xfId="26717" xr:uid="{00000000-0005-0000-0000-00005E8A0000}"/>
    <cellStyle name="출력 3 13 7 2" xfId="26718" xr:uid="{00000000-0005-0000-0000-00005F8A0000}"/>
    <cellStyle name="출력 3 13 7 3" xfId="26719" xr:uid="{00000000-0005-0000-0000-0000608A0000}"/>
    <cellStyle name="출력 3 13 8" xfId="26720" xr:uid="{00000000-0005-0000-0000-0000618A0000}"/>
    <cellStyle name="출력 3 13 8 2" xfId="26721" xr:uid="{00000000-0005-0000-0000-0000628A0000}"/>
    <cellStyle name="출력 3 13 8 3" xfId="26722" xr:uid="{00000000-0005-0000-0000-0000638A0000}"/>
    <cellStyle name="출력 3 13 9" xfId="26723" xr:uid="{00000000-0005-0000-0000-0000648A0000}"/>
    <cellStyle name="출력 3 13 9 2" xfId="26724" xr:uid="{00000000-0005-0000-0000-0000658A0000}"/>
    <cellStyle name="출력 3 13 9 3" xfId="26725" xr:uid="{00000000-0005-0000-0000-0000668A0000}"/>
    <cellStyle name="출력 3 14" xfId="26726" xr:uid="{00000000-0005-0000-0000-0000678A0000}"/>
    <cellStyle name="출력 3 14 10" xfId="26727" xr:uid="{00000000-0005-0000-0000-0000688A0000}"/>
    <cellStyle name="출력 3 14 10 2" xfId="26728" xr:uid="{00000000-0005-0000-0000-0000698A0000}"/>
    <cellStyle name="출력 3 14 10 3" xfId="26729" xr:uid="{00000000-0005-0000-0000-00006A8A0000}"/>
    <cellStyle name="출력 3 14 11" xfId="26730" xr:uid="{00000000-0005-0000-0000-00006B8A0000}"/>
    <cellStyle name="출력 3 14 11 2" xfId="26731" xr:uid="{00000000-0005-0000-0000-00006C8A0000}"/>
    <cellStyle name="출력 3 14 11 3" xfId="26732" xr:uid="{00000000-0005-0000-0000-00006D8A0000}"/>
    <cellStyle name="출력 3 14 12" xfId="26733" xr:uid="{00000000-0005-0000-0000-00006E8A0000}"/>
    <cellStyle name="출력 3 14 12 2" xfId="26734" xr:uid="{00000000-0005-0000-0000-00006F8A0000}"/>
    <cellStyle name="출력 3 14 12 3" xfId="26735" xr:uid="{00000000-0005-0000-0000-0000708A0000}"/>
    <cellStyle name="출력 3 14 13" xfId="26736" xr:uid="{00000000-0005-0000-0000-0000718A0000}"/>
    <cellStyle name="출력 3 14 13 2" xfId="26737" xr:uid="{00000000-0005-0000-0000-0000728A0000}"/>
    <cellStyle name="출력 3 14 13 3" xfId="26738" xr:uid="{00000000-0005-0000-0000-0000738A0000}"/>
    <cellStyle name="출력 3 14 14" xfId="26739" xr:uid="{00000000-0005-0000-0000-0000748A0000}"/>
    <cellStyle name="출력 3 14 14 2" xfId="26740" xr:uid="{00000000-0005-0000-0000-0000758A0000}"/>
    <cellStyle name="출력 3 14 14 3" xfId="26741" xr:uid="{00000000-0005-0000-0000-0000768A0000}"/>
    <cellStyle name="출력 3 14 15" xfId="26742" xr:uid="{00000000-0005-0000-0000-0000778A0000}"/>
    <cellStyle name="출력 3 14 15 2" xfId="26743" xr:uid="{00000000-0005-0000-0000-0000788A0000}"/>
    <cellStyle name="출력 3 14 15 3" xfId="26744" xr:uid="{00000000-0005-0000-0000-0000798A0000}"/>
    <cellStyle name="출력 3 14 16" xfId="26745" xr:uid="{00000000-0005-0000-0000-00007A8A0000}"/>
    <cellStyle name="출력 3 14 16 2" xfId="26746" xr:uid="{00000000-0005-0000-0000-00007B8A0000}"/>
    <cellStyle name="출력 3 14 16 3" xfId="26747" xr:uid="{00000000-0005-0000-0000-00007C8A0000}"/>
    <cellStyle name="출력 3 14 17" xfId="26748" xr:uid="{00000000-0005-0000-0000-00007D8A0000}"/>
    <cellStyle name="출력 3 14 17 2" xfId="26749" xr:uid="{00000000-0005-0000-0000-00007E8A0000}"/>
    <cellStyle name="출력 3 14 17 3" xfId="26750" xr:uid="{00000000-0005-0000-0000-00007F8A0000}"/>
    <cellStyle name="출력 3 14 18" xfId="26751" xr:uid="{00000000-0005-0000-0000-0000808A0000}"/>
    <cellStyle name="출력 3 14 2" xfId="26752" xr:uid="{00000000-0005-0000-0000-0000818A0000}"/>
    <cellStyle name="출력 3 14 2 2" xfId="26753" xr:uid="{00000000-0005-0000-0000-0000828A0000}"/>
    <cellStyle name="출력 3 14 2 3" xfId="26754" xr:uid="{00000000-0005-0000-0000-0000838A0000}"/>
    <cellStyle name="출력 3 14 3" xfId="26755" xr:uid="{00000000-0005-0000-0000-0000848A0000}"/>
    <cellStyle name="출력 3 14 3 2" xfId="26756" xr:uid="{00000000-0005-0000-0000-0000858A0000}"/>
    <cellStyle name="출력 3 14 3 3" xfId="26757" xr:uid="{00000000-0005-0000-0000-0000868A0000}"/>
    <cellStyle name="출력 3 14 4" xfId="26758" xr:uid="{00000000-0005-0000-0000-0000878A0000}"/>
    <cellStyle name="출력 3 14 4 2" xfId="26759" xr:uid="{00000000-0005-0000-0000-0000888A0000}"/>
    <cellStyle name="출력 3 14 4 3" xfId="26760" xr:uid="{00000000-0005-0000-0000-0000898A0000}"/>
    <cellStyle name="출력 3 14 5" xfId="26761" xr:uid="{00000000-0005-0000-0000-00008A8A0000}"/>
    <cellStyle name="출력 3 14 5 2" xfId="26762" xr:uid="{00000000-0005-0000-0000-00008B8A0000}"/>
    <cellStyle name="출력 3 14 5 3" xfId="26763" xr:uid="{00000000-0005-0000-0000-00008C8A0000}"/>
    <cellStyle name="출력 3 14 6" xfId="26764" xr:uid="{00000000-0005-0000-0000-00008D8A0000}"/>
    <cellStyle name="출력 3 14 6 2" xfId="26765" xr:uid="{00000000-0005-0000-0000-00008E8A0000}"/>
    <cellStyle name="출력 3 14 6 3" xfId="26766" xr:uid="{00000000-0005-0000-0000-00008F8A0000}"/>
    <cellStyle name="출력 3 14 7" xfId="26767" xr:uid="{00000000-0005-0000-0000-0000908A0000}"/>
    <cellStyle name="출력 3 14 7 2" xfId="26768" xr:uid="{00000000-0005-0000-0000-0000918A0000}"/>
    <cellStyle name="출력 3 14 7 3" xfId="26769" xr:uid="{00000000-0005-0000-0000-0000928A0000}"/>
    <cellStyle name="출력 3 14 8" xfId="26770" xr:uid="{00000000-0005-0000-0000-0000938A0000}"/>
    <cellStyle name="출력 3 14 8 2" xfId="26771" xr:uid="{00000000-0005-0000-0000-0000948A0000}"/>
    <cellStyle name="출력 3 14 8 3" xfId="26772" xr:uid="{00000000-0005-0000-0000-0000958A0000}"/>
    <cellStyle name="출력 3 14 9" xfId="26773" xr:uid="{00000000-0005-0000-0000-0000968A0000}"/>
    <cellStyle name="출력 3 14 9 2" xfId="26774" xr:uid="{00000000-0005-0000-0000-0000978A0000}"/>
    <cellStyle name="출력 3 14 9 3" xfId="26775" xr:uid="{00000000-0005-0000-0000-0000988A0000}"/>
    <cellStyle name="출력 3 15" xfId="26776" xr:uid="{00000000-0005-0000-0000-0000998A0000}"/>
    <cellStyle name="출력 3 15 10" xfId="26777" xr:uid="{00000000-0005-0000-0000-00009A8A0000}"/>
    <cellStyle name="출력 3 15 10 2" xfId="26778" xr:uid="{00000000-0005-0000-0000-00009B8A0000}"/>
    <cellStyle name="출력 3 15 10 3" xfId="26779" xr:uid="{00000000-0005-0000-0000-00009C8A0000}"/>
    <cellStyle name="출력 3 15 11" xfId="26780" xr:uid="{00000000-0005-0000-0000-00009D8A0000}"/>
    <cellStyle name="출력 3 15 11 2" xfId="26781" xr:uid="{00000000-0005-0000-0000-00009E8A0000}"/>
    <cellStyle name="출력 3 15 11 3" xfId="26782" xr:uid="{00000000-0005-0000-0000-00009F8A0000}"/>
    <cellStyle name="출력 3 15 12" xfId="26783" xr:uid="{00000000-0005-0000-0000-0000A08A0000}"/>
    <cellStyle name="출력 3 15 12 2" xfId="26784" xr:uid="{00000000-0005-0000-0000-0000A18A0000}"/>
    <cellStyle name="출력 3 15 12 3" xfId="26785" xr:uid="{00000000-0005-0000-0000-0000A28A0000}"/>
    <cellStyle name="출력 3 15 13" xfId="26786" xr:uid="{00000000-0005-0000-0000-0000A38A0000}"/>
    <cellStyle name="출력 3 15 13 2" xfId="26787" xr:uid="{00000000-0005-0000-0000-0000A48A0000}"/>
    <cellStyle name="출력 3 15 13 3" xfId="26788" xr:uid="{00000000-0005-0000-0000-0000A58A0000}"/>
    <cellStyle name="출력 3 15 14" xfId="26789" xr:uid="{00000000-0005-0000-0000-0000A68A0000}"/>
    <cellStyle name="출력 3 15 14 2" xfId="26790" xr:uid="{00000000-0005-0000-0000-0000A78A0000}"/>
    <cellStyle name="출력 3 15 14 3" xfId="26791" xr:uid="{00000000-0005-0000-0000-0000A88A0000}"/>
    <cellStyle name="출력 3 15 15" xfId="26792" xr:uid="{00000000-0005-0000-0000-0000A98A0000}"/>
    <cellStyle name="출력 3 15 15 2" xfId="26793" xr:uid="{00000000-0005-0000-0000-0000AA8A0000}"/>
    <cellStyle name="출력 3 15 15 3" xfId="26794" xr:uid="{00000000-0005-0000-0000-0000AB8A0000}"/>
    <cellStyle name="출력 3 15 16" xfId="26795" xr:uid="{00000000-0005-0000-0000-0000AC8A0000}"/>
    <cellStyle name="출력 3 15 16 2" xfId="26796" xr:uid="{00000000-0005-0000-0000-0000AD8A0000}"/>
    <cellStyle name="출력 3 15 16 3" xfId="26797" xr:uid="{00000000-0005-0000-0000-0000AE8A0000}"/>
    <cellStyle name="출력 3 15 17" xfId="26798" xr:uid="{00000000-0005-0000-0000-0000AF8A0000}"/>
    <cellStyle name="출력 3 15 17 2" xfId="26799" xr:uid="{00000000-0005-0000-0000-0000B08A0000}"/>
    <cellStyle name="출력 3 15 17 3" xfId="26800" xr:uid="{00000000-0005-0000-0000-0000B18A0000}"/>
    <cellStyle name="출력 3 15 18" xfId="26801" xr:uid="{00000000-0005-0000-0000-0000B28A0000}"/>
    <cellStyle name="출력 3 15 2" xfId="26802" xr:uid="{00000000-0005-0000-0000-0000B38A0000}"/>
    <cellStyle name="출력 3 15 2 2" xfId="26803" xr:uid="{00000000-0005-0000-0000-0000B48A0000}"/>
    <cellStyle name="출력 3 15 2 3" xfId="26804" xr:uid="{00000000-0005-0000-0000-0000B58A0000}"/>
    <cellStyle name="출력 3 15 3" xfId="26805" xr:uid="{00000000-0005-0000-0000-0000B68A0000}"/>
    <cellStyle name="출력 3 15 3 2" xfId="26806" xr:uid="{00000000-0005-0000-0000-0000B78A0000}"/>
    <cellStyle name="출력 3 15 3 3" xfId="26807" xr:uid="{00000000-0005-0000-0000-0000B88A0000}"/>
    <cellStyle name="출력 3 15 4" xfId="26808" xr:uid="{00000000-0005-0000-0000-0000B98A0000}"/>
    <cellStyle name="출력 3 15 4 2" xfId="26809" xr:uid="{00000000-0005-0000-0000-0000BA8A0000}"/>
    <cellStyle name="출력 3 15 4 3" xfId="26810" xr:uid="{00000000-0005-0000-0000-0000BB8A0000}"/>
    <cellStyle name="출력 3 15 5" xfId="26811" xr:uid="{00000000-0005-0000-0000-0000BC8A0000}"/>
    <cellStyle name="출력 3 15 5 2" xfId="26812" xr:uid="{00000000-0005-0000-0000-0000BD8A0000}"/>
    <cellStyle name="출력 3 15 5 3" xfId="26813" xr:uid="{00000000-0005-0000-0000-0000BE8A0000}"/>
    <cellStyle name="출력 3 15 6" xfId="26814" xr:uid="{00000000-0005-0000-0000-0000BF8A0000}"/>
    <cellStyle name="출력 3 15 6 2" xfId="26815" xr:uid="{00000000-0005-0000-0000-0000C08A0000}"/>
    <cellStyle name="출력 3 15 6 3" xfId="26816" xr:uid="{00000000-0005-0000-0000-0000C18A0000}"/>
    <cellStyle name="출력 3 15 7" xfId="26817" xr:uid="{00000000-0005-0000-0000-0000C28A0000}"/>
    <cellStyle name="출력 3 15 7 2" xfId="26818" xr:uid="{00000000-0005-0000-0000-0000C38A0000}"/>
    <cellStyle name="출력 3 15 7 3" xfId="26819" xr:uid="{00000000-0005-0000-0000-0000C48A0000}"/>
    <cellStyle name="출력 3 15 8" xfId="26820" xr:uid="{00000000-0005-0000-0000-0000C58A0000}"/>
    <cellStyle name="출력 3 15 8 2" xfId="26821" xr:uid="{00000000-0005-0000-0000-0000C68A0000}"/>
    <cellStyle name="출력 3 15 8 3" xfId="26822" xr:uid="{00000000-0005-0000-0000-0000C78A0000}"/>
    <cellStyle name="출력 3 15 9" xfId="26823" xr:uid="{00000000-0005-0000-0000-0000C88A0000}"/>
    <cellStyle name="출력 3 15 9 2" xfId="26824" xr:uid="{00000000-0005-0000-0000-0000C98A0000}"/>
    <cellStyle name="출력 3 15 9 3" xfId="26825" xr:uid="{00000000-0005-0000-0000-0000CA8A0000}"/>
    <cellStyle name="출력 3 16" xfId="26826" xr:uid="{00000000-0005-0000-0000-0000CB8A0000}"/>
    <cellStyle name="출력 3 16 10" xfId="26827" xr:uid="{00000000-0005-0000-0000-0000CC8A0000}"/>
    <cellStyle name="출력 3 16 10 2" xfId="26828" xr:uid="{00000000-0005-0000-0000-0000CD8A0000}"/>
    <cellStyle name="출력 3 16 10 3" xfId="26829" xr:uid="{00000000-0005-0000-0000-0000CE8A0000}"/>
    <cellStyle name="출력 3 16 11" xfId="26830" xr:uid="{00000000-0005-0000-0000-0000CF8A0000}"/>
    <cellStyle name="출력 3 16 11 2" xfId="26831" xr:uid="{00000000-0005-0000-0000-0000D08A0000}"/>
    <cellStyle name="출력 3 16 11 3" xfId="26832" xr:uid="{00000000-0005-0000-0000-0000D18A0000}"/>
    <cellStyle name="출력 3 16 12" xfId="26833" xr:uid="{00000000-0005-0000-0000-0000D28A0000}"/>
    <cellStyle name="출력 3 16 12 2" xfId="26834" xr:uid="{00000000-0005-0000-0000-0000D38A0000}"/>
    <cellStyle name="출력 3 16 12 3" xfId="26835" xr:uid="{00000000-0005-0000-0000-0000D48A0000}"/>
    <cellStyle name="출력 3 16 13" xfId="26836" xr:uid="{00000000-0005-0000-0000-0000D58A0000}"/>
    <cellStyle name="출력 3 16 13 2" xfId="26837" xr:uid="{00000000-0005-0000-0000-0000D68A0000}"/>
    <cellStyle name="출력 3 16 13 3" xfId="26838" xr:uid="{00000000-0005-0000-0000-0000D78A0000}"/>
    <cellStyle name="출력 3 16 14" xfId="26839" xr:uid="{00000000-0005-0000-0000-0000D88A0000}"/>
    <cellStyle name="출력 3 16 14 2" xfId="26840" xr:uid="{00000000-0005-0000-0000-0000D98A0000}"/>
    <cellStyle name="출력 3 16 14 3" xfId="26841" xr:uid="{00000000-0005-0000-0000-0000DA8A0000}"/>
    <cellStyle name="출력 3 16 15" xfId="26842" xr:uid="{00000000-0005-0000-0000-0000DB8A0000}"/>
    <cellStyle name="출력 3 16 15 2" xfId="26843" xr:uid="{00000000-0005-0000-0000-0000DC8A0000}"/>
    <cellStyle name="출력 3 16 15 3" xfId="26844" xr:uid="{00000000-0005-0000-0000-0000DD8A0000}"/>
    <cellStyle name="출력 3 16 16" xfId="26845" xr:uid="{00000000-0005-0000-0000-0000DE8A0000}"/>
    <cellStyle name="출력 3 16 16 2" xfId="26846" xr:uid="{00000000-0005-0000-0000-0000DF8A0000}"/>
    <cellStyle name="출력 3 16 16 3" xfId="26847" xr:uid="{00000000-0005-0000-0000-0000E08A0000}"/>
    <cellStyle name="출력 3 16 17" xfId="26848" xr:uid="{00000000-0005-0000-0000-0000E18A0000}"/>
    <cellStyle name="출력 3 16 17 2" xfId="26849" xr:uid="{00000000-0005-0000-0000-0000E28A0000}"/>
    <cellStyle name="출력 3 16 17 3" xfId="26850" xr:uid="{00000000-0005-0000-0000-0000E38A0000}"/>
    <cellStyle name="출력 3 16 18" xfId="26851" xr:uid="{00000000-0005-0000-0000-0000E48A0000}"/>
    <cellStyle name="출력 3 16 2" xfId="26852" xr:uid="{00000000-0005-0000-0000-0000E58A0000}"/>
    <cellStyle name="출력 3 16 2 2" xfId="26853" xr:uid="{00000000-0005-0000-0000-0000E68A0000}"/>
    <cellStyle name="출력 3 16 2 3" xfId="26854" xr:uid="{00000000-0005-0000-0000-0000E78A0000}"/>
    <cellStyle name="출력 3 16 3" xfId="26855" xr:uid="{00000000-0005-0000-0000-0000E88A0000}"/>
    <cellStyle name="출력 3 16 3 2" xfId="26856" xr:uid="{00000000-0005-0000-0000-0000E98A0000}"/>
    <cellStyle name="출력 3 16 3 3" xfId="26857" xr:uid="{00000000-0005-0000-0000-0000EA8A0000}"/>
    <cellStyle name="출력 3 16 4" xfId="26858" xr:uid="{00000000-0005-0000-0000-0000EB8A0000}"/>
    <cellStyle name="출력 3 16 4 2" xfId="26859" xr:uid="{00000000-0005-0000-0000-0000EC8A0000}"/>
    <cellStyle name="출력 3 16 4 3" xfId="26860" xr:uid="{00000000-0005-0000-0000-0000ED8A0000}"/>
    <cellStyle name="출력 3 16 5" xfId="26861" xr:uid="{00000000-0005-0000-0000-0000EE8A0000}"/>
    <cellStyle name="출력 3 16 5 2" xfId="26862" xr:uid="{00000000-0005-0000-0000-0000EF8A0000}"/>
    <cellStyle name="출력 3 16 5 3" xfId="26863" xr:uid="{00000000-0005-0000-0000-0000F08A0000}"/>
    <cellStyle name="출력 3 16 6" xfId="26864" xr:uid="{00000000-0005-0000-0000-0000F18A0000}"/>
    <cellStyle name="출력 3 16 6 2" xfId="26865" xr:uid="{00000000-0005-0000-0000-0000F28A0000}"/>
    <cellStyle name="출력 3 16 6 3" xfId="26866" xr:uid="{00000000-0005-0000-0000-0000F38A0000}"/>
    <cellStyle name="출력 3 16 7" xfId="26867" xr:uid="{00000000-0005-0000-0000-0000F48A0000}"/>
    <cellStyle name="출력 3 16 7 2" xfId="26868" xr:uid="{00000000-0005-0000-0000-0000F58A0000}"/>
    <cellStyle name="출력 3 16 7 3" xfId="26869" xr:uid="{00000000-0005-0000-0000-0000F68A0000}"/>
    <cellStyle name="출력 3 16 8" xfId="26870" xr:uid="{00000000-0005-0000-0000-0000F78A0000}"/>
    <cellStyle name="출력 3 16 8 2" xfId="26871" xr:uid="{00000000-0005-0000-0000-0000F88A0000}"/>
    <cellStyle name="출력 3 16 8 3" xfId="26872" xr:uid="{00000000-0005-0000-0000-0000F98A0000}"/>
    <cellStyle name="출력 3 16 9" xfId="26873" xr:uid="{00000000-0005-0000-0000-0000FA8A0000}"/>
    <cellStyle name="출력 3 16 9 2" xfId="26874" xr:uid="{00000000-0005-0000-0000-0000FB8A0000}"/>
    <cellStyle name="출력 3 16 9 3" xfId="26875" xr:uid="{00000000-0005-0000-0000-0000FC8A0000}"/>
    <cellStyle name="출력 3 17" xfId="26876" xr:uid="{00000000-0005-0000-0000-0000FD8A0000}"/>
    <cellStyle name="출력 3 17 10" xfId="26877" xr:uid="{00000000-0005-0000-0000-0000FE8A0000}"/>
    <cellStyle name="출력 3 17 10 2" xfId="26878" xr:uid="{00000000-0005-0000-0000-0000FF8A0000}"/>
    <cellStyle name="출력 3 17 10 3" xfId="26879" xr:uid="{00000000-0005-0000-0000-0000008B0000}"/>
    <cellStyle name="출력 3 17 11" xfId="26880" xr:uid="{00000000-0005-0000-0000-0000018B0000}"/>
    <cellStyle name="출력 3 17 11 2" xfId="26881" xr:uid="{00000000-0005-0000-0000-0000028B0000}"/>
    <cellStyle name="출력 3 17 11 3" xfId="26882" xr:uid="{00000000-0005-0000-0000-0000038B0000}"/>
    <cellStyle name="출력 3 17 12" xfId="26883" xr:uid="{00000000-0005-0000-0000-0000048B0000}"/>
    <cellStyle name="출력 3 17 12 2" xfId="26884" xr:uid="{00000000-0005-0000-0000-0000058B0000}"/>
    <cellStyle name="출력 3 17 12 3" xfId="26885" xr:uid="{00000000-0005-0000-0000-0000068B0000}"/>
    <cellStyle name="출력 3 17 13" xfId="26886" xr:uid="{00000000-0005-0000-0000-0000078B0000}"/>
    <cellStyle name="출력 3 17 13 2" xfId="26887" xr:uid="{00000000-0005-0000-0000-0000088B0000}"/>
    <cellStyle name="출력 3 17 13 3" xfId="26888" xr:uid="{00000000-0005-0000-0000-0000098B0000}"/>
    <cellStyle name="출력 3 17 14" xfId="26889" xr:uid="{00000000-0005-0000-0000-00000A8B0000}"/>
    <cellStyle name="출력 3 17 14 2" xfId="26890" xr:uid="{00000000-0005-0000-0000-00000B8B0000}"/>
    <cellStyle name="출력 3 17 14 3" xfId="26891" xr:uid="{00000000-0005-0000-0000-00000C8B0000}"/>
    <cellStyle name="출력 3 17 15" xfId="26892" xr:uid="{00000000-0005-0000-0000-00000D8B0000}"/>
    <cellStyle name="출력 3 17 15 2" xfId="26893" xr:uid="{00000000-0005-0000-0000-00000E8B0000}"/>
    <cellStyle name="출력 3 17 15 3" xfId="26894" xr:uid="{00000000-0005-0000-0000-00000F8B0000}"/>
    <cellStyle name="출력 3 17 16" xfId="26895" xr:uid="{00000000-0005-0000-0000-0000108B0000}"/>
    <cellStyle name="출력 3 17 16 2" xfId="26896" xr:uid="{00000000-0005-0000-0000-0000118B0000}"/>
    <cellStyle name="출력 3 17 16 3" xfId="26897" xr:uid="{00000000-0005-0000-0000-0000128B0000}"/>
    <cellStyle name="출력 3 17 17" xfId="26898" xr:uid="{00000000-0005-0000-0000-0000138B0000}"/>
    <cellStyle name="출력 3 17 17 2" xfId="26899" xr:uid="{00000000-0005-0000-0000-0000148B0000}"/>
    <cellStyle name="출력 3 17 17 3" xfId="26900" xr:uid="{00000000-0005-0000-0000-0000158B0000}"/>
    <cellStyle name="출력 3 17 18" xfId="26901" xr:uid="{00000000-0005-0000-0000-0000168B0000}"/>
    <cellStyle name="출력 3 17 2" xfId="26902" xr:uid="{00000000-0005-0000-0000-0000178B0000}"/>
    <cellStyle name="출력 3 17 2 2" xfId="26903" xr:uid="{00000000-0005-0000-0000-0000188B0000}"/>
    <cellStyle name="출력 3 17 2 3" xfId="26904" xr:uid="{00000000-0005-0000-0000-0000198B0000}"/>
    <cellStyle name="출력 3 17 3" xfId="26905" xr:uid="{00000000-0005-0000-0000-00001A8B0000}"/>
    <cellStyle name="출력 3 17 3 2" xfId="26906" xr:uid="{00000000-0005-0000-0000-00001B8B0000}"/>
    <cellStyle name="출력 3 17 3 3" xfId="26907" xr:uid="{00000000-0005-0000-0000-00001C8B0000}"/>
    <cellStyle name="출력 3 17 4" xfId="26908" xr:uid="{00000000-0005-0000-0000-00001D8B0000}"/>
    <cellStyle name="출력 3 17 4 2" xfId="26909" xr:uid="{00000000-0005-0000-0000-00001E8B0000}"/>
    <cellStyle name="출력 3 17 4 3" xfId="26910" xr:uid="{00000000-0005-0000-0000-00001F8B0000}"/>
    <cellStyle name="출력 3 17 5" xfId="26911" xr:uid="{00000000-0005-0000-0000-0000208B0000}"/>
    <cellStyle name="출력 3 17 5 2" xfId="26912" xr:uid="{00000000-0005-0000-0000-0000218B0000}"/>
    <cellStyle name="출력 3 17 5 3" xfId="26913" xr:uid="{00000000-0005-0000-0000-0000228B0000}"/>
    <cellStyle name="출력 3 17 6" xfId="26914" xr:uid="{00000000-0005-0000-0000-0000238B0000}"/>
    <cellStyle name="출력 3 17 6 2" xfId="26915" xr:uid="{00000000-0005-0000-0000-0000248B0000}"/>
    <cellStyle name="출력 3 17 6 3" xfId="26916" xr:uid="{00000000-0005-0000-0000-0000258B0000}"/>
    <cellStyle name="출력 3 17 7" xfId="26917" xr:uid="{00000000-0005-0000-0000-0000268B0000}"/>
    <cellStyle name="출력 3 17 7 2" xfId="26918" xr:uid="{00000000-0005-0000-0000-0000278B0000}"/>
    <cellStyle name="출력 3 17 7 3" xfId="26919" xr:uid="{00000000-0005-0000-0000-0000288B0000}"/>
    <cellStyle name="출력 3 17 8" xfId="26920" xr:uid="{00000000-0005-0000-0000-0000298B0000}"/>
    <cellStyle name="출력 3 17 8 2" xfId="26921" xr:uid="{00000000-0005-0000-0000-00002A8B0000}"/>
    <cellStyle name="출력 3 17 8 3" xfId="26922" xr:uid="{00000000-0005-0000-0000-00002B8B0000}"/>
    <cellStyle name="출력 3 17 9" xfId="26923" xr:uid="{00000000-0005-0000-0000-00002C8B0000}"/>
    <cellStyle name="출력 3 17 9 2" xfId="26924" xr:uid="{00000000-0005-0000-0000-00002D8B0000}"/>
    <cellStyle name="출력 3 17 9 3" xfId="26925" xr:uid="{00000000-0005-0000-0000-00002E8B0000}"/>
    <cellStyle name="출력 3 18" xfId="26926" xr:uid="{00000000-0005-0000-0000-00002F8B0000}"/>
    <cellStyle name="출력 3 18 10" xfId="26927" xr:uid="{00000000-0005-0000-0000-0000308B0000}"/>
    <cellStyle name="출력 3 18 10 2" xfId="26928" xr:uid="{00000000-0005-0000-0000-0000318B0000}"/>
    <cellStyle name="출력 3 18 10 3" xfId="26929" xr:uid="{00000000-0005-0000-0000-0000328B0000}"/>
    <cellStyle name="출력 3 18 11" xfId="26930" xr:uid="{00000000-0005-0000-0000-0000338B0000}"/>
    <cellStyle name="출력 3 18 11 2" xfId="26931" xr:uid="{00000000-0005-0000-0000-0000348B0000}"/>
    <cellStyle name="출력 3 18 11 3" xfId="26932" xr:uid="{00000000-0005-0000-0000-0000358B0000}"/>
    <cellStyle name="출력 3 18 12" xfId="26933" xr:uid="{00000000-0005-0000-0000-0000368B0000}"/>
    <cellStyle name="출력 3 18 12 2" xfId="26934" xr:uid="{00000000-0005-0000-0000-0000378B0000}"/>
    <cellStyle name="출력 3 18 12 3" xfId="26935" xr:uid="{00000000-0005-0000-0000-0000388B0000}"/>
    <cellStyle name="출력 3 18 13" xfId="26936" xr:uid="{00000000-0005-0000-0000-0000398B0000}"/>
    <cellStyle name="출력 3 18 13 2" xfId="26937" xr:uid="{00000000-0005-0000-0000-00003A8B0000}"/>
    <cellStyle name="출력 3 18 13 3" xfId="26938" xr:uid="{00000000-0005-0000-0000-00003B8B0000}"/>
    <cellStyle name="출력 3 18 14" xfId="26939" xr:uid="{00000000-0005-0000-0000-00003C8B0000}"/>
    <cellStyle name="출력 3 18 14 2" xfId="26940" xr:uid="{00000000-0005-0000-0000-00003D8B0000}"/>
    <cellStyle name="출력 3 18 14 3" xfId="26941" xr:uid="{00000000-0005-0000-0000-00003E8B0000}"/>
    <cellStyle name="출력 3 18 15" xfId="26942" xr:uid="{00000000-0005-0000-0000-00003F8B0000}"/>
    <cellStyle name="출력 3 18 15 2" xfId="26943" xr:uid="{00000000-0005-0000-0000-0000408B0000}"/>
    <cellStyle name="출력 3 18 15 3" xfId="26944" xr:uid="{00000000-0005-0000-0000-0000418B0000}"/>
    <cellStyle name="출력 3 18 16" xfId="26945" xr:uid="{00000000-0005-0000-0000-0000428B0000}"/>
    <cellStyle name="출력 3 18 16 2" xfId="26946" xr:uid="{00000000-0005-0000-0000-0000438B0000}"/>
    <cellStyle name="출력 3 18 16 3" xfId="26947" xr:uid="{00000000-0005-0000-0000-0000448B0000}"/>
    <cellStyle name="출력 3 18 17" xfId="26948" xr:uid="{00000000-0005-0000-0000-0000458B0000}"/>
    <cellStyle name="출력 3 18 17 2" xfId="26949" xr:uid="{00000000-0005-0000-0000-0000468B0000}"/>
    <cellStyle name="출력 3 18 17 3" xfId="26950" xr:uid="{00000000-0005-0000-0000-0000478B0000}"/>
    <cellStyle name="출력 3 18 18" xfId="26951" xr:uid="{00000000-0005-0000-0000-0000488B0000}"/>
    <cellStyle name="출력 3 18 2" xfId="26952" xr:uid="{00000000-0005-0000-0000-0000498B0000}"/>
    <cellStyle name="출력 3 18 2 2" xfId="26953" xr:uid="{00000000-0005-0000-0000-00004A8B0000}"/>
    <cellStyle name="출력 3 18 2 3" xfId="26954" xr:uid="{00000000-0005-0000-0000-00004B8B0000}"/>
    <cellStyle name="출력 3 18 3" xfId="26955" xr:uid="{00000000-0005-0000-0000-00004C8B0000}"/>
    <cellStyle name="출력 3 18 3 2" xfId="26956" xr:uid="{00000000-0005-0000-0000-00004D8B0000}"/>
    <cellStyle name="출력 3 18 3 3" xfId="26957" xr:uid="{00000000-0005-0000-0000-00004E8B0000}"/>
    <cellStyle name="출력 3 18 4" xfId="26958" xr:uid="{00000000-0005-0000-0000-00004F8B0000}"/>
    <cellStyle name="출력 3 18 4 2" xfId="26959" xr:uid="{00000000-0005-0000-0000-0000508B0000}"/>
    <cellStyle name="출력 3 18 4 3" xfId="26960" xr:uid="{00000000-0005-0000-0000-0000518B0000}"/>
    <cellStyle name="출력 3 18 5" xfId="26961" xr:uid="{00000000-0005-0000-0000-0000528B0000}"/>
    <cellStyle name="출력 3 18 5 2" xfId="26962" xr:uid="{00000000-0005-0000-0000-0000538B0000}"/>
    <cellStyle name="출력 3 18 5 3" xfId="26963" xr:uid="{00000000-0005-0000-0000-0000548B0000}"/>
    <cellStyle name="출력 3 18 6" xfId="26964" xr:uid="{00000000-0005-0000-0000-0000558B0000}"/>
    <cellStyle name="출력 3 18 6 2" xfId="26965" xr:uid="{00000000-0005-0000-0000-0000568B0000}"/>
    <cellStyle name="출력 3 18 6 3" xfId="26966" xr:uid="{00000000-0005-0000-0000-0000578B0000}"/>
    <cellStyle name="출력 3 18 7" xfId="26967" xr:uid="{00000000-0005-0000-0000-0000588B0000}"/>
    <cellStyle name="출력 3 18 7 2" xfId="26968" xr:uid="{00000000-0005-0000-0000-0000598B0000}"/>
    <cellStyle name="출력 3 18 7 3" xfId="26969" xr:uid="{00000000-0005-0000-0000-00005A8B0000}"/>
    <cellStyle name="출력 3 18 8" xfId="26970" xr:uid="{00000000-0005-0000-0000-00005B8B0000}"/>
    <cellStyle name="출력 3 18 8 2" xfId="26971" xr:uid="{00000000-0005-0000-0000-00005C8B0000}"/>
    <cellStyle name="출력 3 18 8 3" xfId="26972" xr:uid="{00000000-0005-0000-0000-00005D8B0000}"/>
    <cellStyle name="출력 3 18 9" xfId="26973" xr:uid="{00000000-0005-0000-0000-00005E8B0000}"/>
    <cellStyle name="출력 3 18 9 2" xfId="26974" xr:uid="{00000000-0005-0000-0000-00005F8B0000}"/>
    <cellStyle name="출력 3 18 9 3" xfId="26975" xr:uid="{00000000-0005-0000-0000-0000608B0000}"/>
    <cellStyle name="출력 3 19" xfId="26976" xr:uid="{00000000-0005-0000-0000-0000618B0000}"/>
    <cellStyle name="출력 3 2" xfId="7395" xr:uid="{00000000-0005-0000-0000-0000628B0000}"/>
    <cellStyle name="출력 3 2 2" xfId="26977" xr:uid="{00000000-0005-0000-0000-0000638B0000}"/>
    <cellStyle name="출력 3 20" xfId="26978" xr:uid="{00000000-0005-0000-0000-0000648B0000}"/>
    <cellStyle name="출력 3 21" xfId="26979" xr:uid="{00000000-0005-0000-0000-0000658B0000}"/>
    <cellStyle name="출력 3 22" xfId="26980" xr:uid="{00000000-0005-0000-0000-0000668B0000}"/>
    <cellStyle name="출력 3 23" xfId="26981" xr:uid="{00000000-0005-0000-0000-0000678B0000}"/>
    <cellStyle name="출력 3 24" xfId="26982" xr:uid="{00000000-0005-0000-0000-0000688B0000}"/>
    <cellStyle name="출력 3 25" xfId="26983" xr:uid="{00000000-0005-0000-0000-0000698B0000}"/>
    <cellStyle name="출력 3 26" xfId="26984" xr:uid="{00000000-0005-0000-0000-00006A8B0000}"/>
    <cellStyle name="출력 3 27" xfId="26985" xr:uid="{00000000-0005-0000-0000-00006B8B0000}"/>
    <cellStyle name="출력 3 28" xfId="26986" xr:uid="{00000000-0005-0000-0000-00006C8B0000}"/>
    <cellStyle name="출력 3 29" xfId="26987" xr:uid="{00000000-0005-0000-0000-00006D8B0000}"/>
    <cellStyle name="출력 3 3" xfId="26988" xr:uid="{00000000-0005-0000-0000-00006E8B0000}"/>
    <cellStyle name="출력 3 30" xfId="26989" xr:uid="{00000000-0005-0000-0000-00006F8B0000}"/>
    <cellStyle name="출력 3 31" xfId="26990" xr:uid="{00000000-0005-0000-0000-0000708B0000}"/>
    <cellStyle name="출력 3 32" xfId="26991" xr:uid="{00000000-0005-0000-0000-0000718B0000}"/>
    <cellStyle name="출력 3 33" xfId="26992" xr:uid="{00000000-0005-0000-0000-0000728B0000}"/>
    <cellStyle name="출력 3 34" xfId="26993" xr:uid="{00000000-0005-0000-0000-0000738B0000}"/>
    <cellStyle name="출력 3 35" xfId="26994" xr:uid="{00000000-0005-0000-0000-0000748B0000}"/>
    <cellStyle name="출력 3 4" xfId="26995" xr:uid="{00000000-0005-0000-0000-0000758B0000}"/>
    <cellStyle name="출력 3 5" xfId="26996" xr:uid="{00000000-0005-0000-0000-0000768B0000}"/>
    <cellStyle name="출력 3 6" xfId="26997" xr:uid="{00000000-0005-0000-0000-0000778B0000}"/>
    <cellStyle name="출력 3 7" xfId="26998" xr:uid="{00000000-0005-0000-0000-0000788B0000}"/>
    <cellStyle name="출력 3 8" xfId="26999" xr:uid="{00000000-0005-0000-0000-0000798B0000}"/>
    <cellStyle name="출력 3 9" xfId="27000" xr:uid="{00000000-0005-0000-0000-00007A8B0000}"/>
    <cellStyle name="출력 3 9 10" xfId="27001" xr:uid="{00000000-0005-0000-0000-00007B8B0000}"/>
    <cellStyle name="출력 3 9 10 2" xfId="27002" xr:uid="{00000000-0005-0000-0000-00007C8B0000}"/>
    <cellStyle name="출력 3 9 10 3" xfId="27003" xr:uid="{00000000-0005-0000-0000-00007D8B0000}"/>
    <cellStyle name="출력 3 9 11" xfId="27004" xr:uid="{00000000-0005-0000-0000-00007E8B0000}"/>
    <cellStyle name="출력 3 9 11 2" xfId="27005" xr:uid="{00000000-0005-0000-0000-00007F8B0000}"/>
    <cellStyle name="출력 3 9 11 3" xfId="27006" xr:uid="{00000000-0005-0000-0000-0000808B0000}"/>
    <cellStyle name="출력 3 9 12" xfId="27007" xr:uid="{00000000-0005-0000-0000-0000818B0000}"/>
    <cellStyle name="출력 3 9 12 2" xfId="27008" xr:uid="{00000000-0005-0000-0000-0000828B0000}"/>
    <cellStyle name="출력 3 9 12 3" xfId="27009" xr:uid="{00000000-0005-0000-0000-0000838B0000}"/>
    <cellStyle name="출력 3 9 13" xfId="27010" xr:uid="{00000000-0005-0000-0000-0000848B0000}"/>
    <cellStyle name="출력 3 9 13 2" xfId="27011" xr:uid="{00000000-0005-0000-0000-0000858B0000}"/>
    <cellStyle name="출력 3 9 13 3" xfId="27012" xr:uid="{00000000-0005-0000-0000-0000868B0000}"/>
    <cellStyle name="출력 3 9 14" xfId="27013" xr:uid="{00000000-0005-0000-0000-0000878B0000}"/>
    <cellStyle name="출력 3 9 14 2" xfId="27014" xr:uid="{00000000-0005-0000-0000-0000888B0000}"/>
    <cellStyle name="출력 3 9 14 3" xfId="27015" xr:uid="{00000000-0005-0000-0000-0000898B0000}"/>
    <cellStyle name="출력 3 9 15" xfId="27016" xr:uid="{00000000-0005-0000-0000-00008A8B0000}"/>
    <cellStyle name="출력 3 9 15 2" xfId="27017" xr:uid="{00000000-0005-0000-0000-00008B8B0000}"/>
    <cellStyle name="출력 3 9 15 3" xfId="27018" xr:uid="{00000000-0005-0000-0000-00008C8B0000}"/>
    <cellStyle name="출력 3 9 16" xfId="27019" xr:uid="{00000000-0005-0000-0000-00008D8B0000}"/>
    <cellStyle name="출력 3 9 16 2" xfId="27020" xr:uid="{00000000-0005-0000-0000-00008E8B0000}"/>
    <cellStyle name="출력 3 9 16 3" xfId="27021" xr:uid="{00000000-0005-0000-0000-00008F8B0000}"/>
    <cellStyle name="출력 3 9 17" xfId="27022" xr:uid="{00000000-0005-0000-0000-0000908B0000}"/>
    <cellStyle name="출력 3 9 17 2" xfId="27023" xr:uid="{00000000-0005-0000-0000-0000918B0000}"/>
    <cellStyle name="출력 3 9 17 3" xfId="27024" xr:uid="{00000000-0005-0000-0000-0000928B0000}"/>
    <cellStyle name="출력 3 9 18" xfId="27025" xr:uid="{00000000-0005-0000-0000-0000938B0000}"/>
    <cellStyle name="출력 3 9 2" xfId="27026" xr:uid="{00000000-0005-0000-0000-0000948B0000}"/>
    <cellStyle name="출력 3 9 2 2" xfId="27027" xr:uid="{00000000-0005-0000-0000-0000958B0000}"/>
    <cellStyle name="출력 3 9 2 3" xfId="27028" xr:uid="{00000000-0005-0000-0000-0000968B0000}"/>
    <cellStyle name="출력 3 9 3" xfId="27029" xr:uid="{00000000-0005-0000-0000-0000978B0000}"/>
    <cellStyle name="출력 3 9 3 2" xfId="27030" xr:uid="{00000000-0005-0000-0000-0000988B0000}"/>
    <cellStyle name="출력 3 9 3 3" xfId="27031" xr:uid="{00000000-0005-0000-0000-0000998B0000}"/>
    <cellStyle name="출력 3 9 4" xfId="27032" xr:uid="{00000000-0005-0000-0000-00009A8B0000}"/>
    <cellStyle name="출력 3 9 4 2" xfId="27033" xr:uid="{00000000-0005-0000-0000-00009B8B0000}"/>
    <cellStyle name="출력 3 9 4 3" xfId="27034" xr:uid="{00000000-0005-0000-0000-00009C8B0000}"/>
    <cellStyle name="출력 3 9 5" xfId="27035" xr:uid="{00000000-0005-0000-0000-00009D8B0000}"/>
    <cellStyle name="출력 3 9 5 2" xfId="27036" xr:uid="{00000000-0005-0000-0000-00009E8B0000}"/>
    <cellStyle name="출력 3 9 5 3" xfId="27037" xr:uid="{00000000-0005-0000-0000-00009F8B0000}"/>
    <cellStyle name="출력 3 9 6" xfId="27038" xr:uid="{00000000-0005-0000-0000-0000A08B0000}"/>
    <cellStyle name="출력 3 9 6 2" xfId="27039" xr:uid="{00000000-0005-0000-0000-0000A18B0000}"/>
    <cellStyle name="출력 3 9 6 3" xfId="27040" xr:uid="{00000000-0005-0000-0000-0000A28B0000}"/>
    <cellStyle name="출력 3 9 7" xfId="27041" xr:uid="{00000000-0005-0000-0000-0000A38B0000}"/>
    <cellStyle name="출력 3 9 7 2" xfId="27042" xr:uid="{00000000-0005-0000-0000-0000A48B0000}"/>
    <cellStyle name="출력 3 9 7 3" xfId="27043" xr:uid="{00000000-0005-0000-0000-0000A58B0000}"/>
    <cellStyle name="출력 3 9 8" xfId="27044" xr:uid="{00000000-0005-0000-0000-0000A68B0000}"/>
    <cellStyle name="출력 3 9 8 2" xfId="27045" xr:uid="{00000000-0005-0000-0000-0000A78B0000}"/>
    <cellStyle name="출력 3 9 8 3" xfId="27046" xr:uid="{00000000-0005-0000-0000-0000A88B0000}"/>
    <cellStyle name="출력 3 9 9" xfId="27047" xr:uid="{00000000-0005-0000-0000-0000A98B0000}"/>
    <cellStyle name="출력 3 9 9 2" xfId="27048" xr:uid="{00000000-0005-0000-0000-0000AA8B0000}"/>
    <cellStyle name="출력 3 9 9 3" xfId="27049" xr:uid="{00000000-0005-0000-0000-0000AB8B0000}"/>
    <cellStyle name="출력 30" xfId="27050" xr:uid="{00000000-0005-0000-0000-0000AC8B0000}"/>
    <cellStyle name="출력 30 10" xfId="27051" xr:uid="{00000000-0005-0000-0000-0000AD8B0000}"/>
    <cellStyle name="출력 30 11" xfId="27052" xr:uid="{00000000-0005-0000-0000-0000AE8B0000}"/>
    <cellStyle name="출력 30 12" xfId="27053" xr:uid="{00000000-0005-0000-0000-0000AF8B0000}"/>
    <cellStyle name="출력 30 13" xfId="27054" xr:uid="{00000000-0005-0000-0000-0000B08B0000}"/>
    <cellStyle name="출력 30 14" xfId="27055" xr:uid="{00000000-0005-0000-0000-0000B18B0000}"/>
    <cellStyle name="출력 30 15" xfId="27056" xr:uid="{00000000-0005-0000-0000-0000B28B0000}"/>
    <cellStyle name="출력 30 16" xfId="27057" xr:uid="{00000000-0005-0000-0000-0000B38B0000}"/>
    <cellStyle name="출력 30 17" xfId="27058" xr:uid="{00000000-0005-0000-0000-0000B48B0000}"/>
    <cellStyle name="출력 30 18" xfId="27059" xr:uid="{00000000-0005-0000-0000-0000B58B0000}"/>
    <cellStyle name="출력 30 19" xfId="27060" xr:uid="{00000000-0005-0000-0000-0000B68B0000}"/>
    <cellStyle name="출력 30 2" xfId="27061" xr:uid="{00000000-0005-0000-0000-0000B78B0000}"/>
    <cellStyle name="출력 30 20" xfId="27062" xr:uid="{00000000-0005-0000-0000-0000B88B0000}"/>
    <cellStyle name="출력 30 21" xfId="27063" xr:uid="{00000000-0005-0000-0000-0000B98B0000}"/>
    <cellStyle name="출력 30 22" xfId="27064" xr:uid="{00000000-0005-0000-0000-0000BA8B0000}"/>
    <cellStyle name="출력 30 23" xfId="27065" xr:uid="{00000000-0005-0000-0000-0000BB8B0000}"/>
    <cellStyle name="출력 30 24" xfId="27066" xr:uid="{00000000-0005-0000-0000-0000BC8B0000}"/>
    <cellStyle name="출력 30 3" xfId="27067" xr:uid="{00000000-0005-0000-0000-0000BD8B0000}"/>
    <cellStyle name="출력 30 4" xfId="27068" xr:uid="{00000000-0005-0000-0000-0000BE8B0000}"/>
    <cellStyle name="출력 30 5" xfId="27069" xr:uid="{00000000-0005-0000-0000-0000BF8B0000}"/>
    <cellStyle name="출력 30 6" xfId="27070" xr:uid="{00000000-0005-0000-0000-0000C08B0000}"/>
    <cellStyle name="출력 30 7" xfId="27071" xr:uid="{00000000-0005-0000-0000-0000C18B0000}"/>
    <cellStyle name="출력 30 8" xfId="27072" xr:uid="{00000000-0005-0000-0000-0000C28B0000}"/>
    <cellStyle name="출력 30 9" xfId="27073" xr:uid="{00000000-0005-0000-0000-0000C38B0000}"/>
    <cellStyle name="출력 31" xfId="27074" xr:uid="{00000000-0005-0000-0000-0000C48B0000}"/>
    <cellStyle name="출력 31 10" xfId="27075" xr:uid="{00000000-0005-0000-0000-0000C58B0000}"/>
    <cellStyle name="출력 31 11" xfId="27076" xr:uid="{00000000-0005-0000-0000-0000C68B0000}"/>
    <cellStyle name="출력 31 12" xfId="27077" xr:uid="{00000000-0005-0000-0000-0000C78B0000}"/>
    <cellStyle name="출력 31 13" xfId="27078" xr:uid="{00000000-0005-0000-0000-0000C88B0000}"/>
    <cellStyle name="출력 31 14" xfId="27079" xr:uid="{00000000-0005-0000-0000-0000C98B0000}"/>
    <cellStyle name="출력 31 15" xfId="27080" xr:uid="{00000000-0005-0000-0000-0000CA8B0000}"/>
    <cellStyle name="출력 31 16" xfId="27081" xr:uid="{00000000-0005-0000-0000-0000CB8B0000}"/>
    <cellStyle name="출력 31 17" xfId="27082" xr:uid="{00000000-0005-0000-0000-0000CC8B0000}"/>
    <cellStyle name="출력 31 18" xfId="27083" xr:uid="{00000000-0005-0000-0000-0000CD8B0000}"/>
    <cellStyle name="출력 31 19" xfId="27084" xr:uid="{00000000-0005-0000-0000-0000CE8B0000}"/>
    <cellStyle name="출력 31 2" xfId="27085" xr:uid="{00000000-0005-0000-0000-0000CF8B0000}"/>
    <cellStyle name="출력 31 20" xfId="27086" xr:uid="{00000000-0005-0000-0000-0000D08B0000}"/>
    <cellStyle name="출력 31 21" xfId="27087" xr:uid="{00000000-0005-0000-0000-0000D18B0000}"/>
    <cellStyle name="출력 31 22" xfId="27088" xr:uid="{00000000-0005-0000-0000-0000D28B0000}"/>
    <cellStyle name="출력 31 23" xfId="27089" xr:uid="{00000000-0005-0000-0000-0000D38B0000}"/>
    <cellStyle name="출력 31 24" xfId="27090" xr:uid="{00000000-0005-0000-0000-0000D48B0000}"/>
    <cellStyle name="출력 31 3" xfId="27091" xr:uid="{00000000-0005-0000-0000-0000D58B0000}"/>
    <cellStyle name="출력 31 4" xfId="27092" xr:uid="{00000000-0005-0000-0000-0000D68B0000}"/>
    <cellStyle name="출력 31 5" xfId="27093" xr:uid="{00000000-0005-0000-0000-0000D78B0000}"/>
    <cellStyle name="출력 31 6" xfId="27094" xr:uid="{00000000-0005-0000-0000-0000D88B0000}"/>
    <cellStyle name="출력 31 7" xfId="27095" xr:uid="{00000000-0005-0000-0000-0000D98B0000}"/>
    <cellStyle name="출력 31 8" xfId="27096" xr:uid="{00000000-0005-0000-0000-0000DA8B0000}"/>
    <cellStyle name="출력 31 9" xfId="27097" xr:uid="{00000000-0005-0000-0000-0000DB8B0000}"/>
    <cellStyle name="출력 32" xfId="27098" xr:uid="{00000000-0005-0000-0000-0000DC8B0000}"/>
    <cellStyle name="출력 32 10" xfId="27099" xr:uid="{00000000-0005-0000-0000-0000DD8B0000}"/>
    <cellStyle name="출력 32 11" xfId="27100" xr:uid="{00000000-0005-0000-0000-0000DE8B0000}"/>
    <cellStyle name="출력 32 12" xfId="27101" xr:uid="{00000000-0005-0000-0000-0000DF8B0000}"/>
    <cellStyle name="출력 32 13" xfId="27102" xr:uid="{00000000-0005-0000-0000-0000E08B0000}"/>
    <cellStyle name="출력 32 14" xfId="27103" xr:uid="{00000000-0005-0000-0000-0000E18B0000}"/>
    <cellStyle name="출력 32 15" xfId="27104" xr:uid="{00000000-0005-0000-0000-0000E28B0000}"/>
    <cellStyle name="출력 32 16" xfId="27105" xr:uid="{00000000-0005-0000-0000-0000E38B0000}"/>
    <cellStyle name="출력 32 17" xfId="27106" xr:uid="{00000000-0005-0000-0000-0000E48B0000}"/>
    <cellStyle name="출력 32 18" xfId="27107" xr:uid="{00000000-0005-0000-0000-0000E58B0000}"/>
    <cellStyle name="출력 32 19" xfId="27108" xr:uid="{00000000-0005-0000-0000-0000E68B0000}"/>
    <cellStyle name="출력 32 2" xfId="27109" xr:uid="{00000000-0005-0000-0000-0000E78B0000}"/>
    <cellStyle name="출력 32 20" xfId="27110" xr:uid="{00000000-0005-0000-0000-0000E88B0000}"/>
    <cellStyle name="출력 32 21" xfId="27111" xr:uid="{00000000-0005-0000-0000-0000E98B0000}"/>
    <cellStyle name="출력 32 22" xfId="27112" xr:uid="{00000000-0005-0000-0000-0000EA8B0000}"/>
    <cellStyle name="출력 32 23" xfId="27113" xr:uid="{00000000-0005-0000-0000-0000EB8B0000}"/>
    <cellStyle name="출력 32 24" xfId="27114" xr:uid="{00000000-0005-0000-0000-0000EC8B0000}"/>
    <cellStyle name="출력 32 3" xfId="27115" xr:uid="{00000000-0005-0000-0000-0000ED8B0000}"/>
    <cellStyle name="출력 32 4" xfId="27116" xr:uid="{00000000-0005-0000-0000-0000EE8B0000}"/>
    <cellStyle name="출력 32 5" xfId="27117" xr:uid="{00000000-0005-0000-0000-0000EF8B0000}"/>
    <cellStyle name="출력 32 6" xfId="27118" xr:uid="{00000000-0005-0000-0000-0000F08B0000}"/>
    <cellStyle name="출력 32 7" xfId="27119" xr:uid="{00000000-0005-0000-0000-0000F18B0000}"/>
    <cellStyle name="출력 32 8" xfId="27120" xr:uid="{00000000-0005-0000-0000-0000F28B0000}"/>
    <cellStyle name="출력 32 9" xfId="27121" xr:uid="{00000000-0005-0000-0000-0000F38B0000}"/>
    <cellStyle name="출력 33" xfId="27122" xr:uid="{00000000-0005-0000-0000-0000F48B0000}"/>
    <cellStyle name="출력 33 10" xfId="27123" xr:uid="{00000000-0005-0000-0000-0000F58B0000}"/>
    <cellStyle name="출력 33 11" xfId="27124" xr:uid="{00000000-0005-0000-0000-0000F68B0000}"/>
    <cellStyle name="출력 33 12" xfId="27125" xr:uid="{00000000-0005-0000-0000-0000F78B0000}"/>
    <cellStyle name="출력 33 13" xfId="27126" xr:uid="{00000000-0005-0000-0000-0000F88B0000}"/>
    <cellStyle name="출력 33 14" xfId="27127" xr:uid="{00000000-0005-0000-0000-0000F98B0000}"/>
    <cellStyle name="출력 33 15" xfId="27128" xr:uid="{00000000-0005-0000-0000-0000FA8B0000}"/>
    <cellStyle name="출력 33 16" xfId="27129" xr:uid="{00000000-0005-0000-0000-0000FB8B0000}"/>
    <cellStyle name="출력 33 17" xfId="27130" xr:uid="{00000000-0005-0000-0000-0000FC8B0000}"/>
    <cellStyle name="출력 33 18" xfId="27131" xr:uid="{00000000-0005-0000-0000-0000FD8B0000}"/>
    <cellStyle name="출력 33 19" xfId="27132" xr:uid="{00000000-0005-0000-0000-0000FE8B0000}"/>
    <cellStyle name="출력 33 2" xfId="27133" xr:uid="{00000000-0005-0000-0000-0000FF8B0000}"/>
    <cellStyle name="출력 33 20" xfId="27134" xr:uid="{00000000-0005-0000-0000-0000008C0000}"/>
    <cellStyle name="출력 33 21" xfId="27135" xr:uid="{00000000-0005-0000-0000-0000018C0000}"/>
    <cellStyle name="출력 33 22" xfId="27136" xr:uid="{00000000-0005-0000-0000-0000028C0000}"/>
    <cellStyle name="출력 33 23" xfId="27137" xr:uid="{00000000-0005-0000-0000-0000038C0000}"/>
    <cellStyle name="출력 33 24" xfId="27138" xr:uid="{00000000-0005-0000-0000-0000048C0000}"/>
    <cellStyle name="출력 33 3" xfId="27139" xr:uid="{00000000-0005-0000-0000-0000058C0000}"/>
    <cellStyle name="출력 33 4" xfId="27140" xr:uid="{00000000-0005-0000-0000-0000068C0000}"/>
    <cellStyle name="출력 33 5" xfId="27141" xr:uid="{00000000-0005-0000-0000-0000078C0000}"/>
    <cellStyle name="출력 33 6" xfId="27142" xr:uid="{00000000-0005-0000-0000-0000088C0000}"/>
    <cellStyle name="출력 33 7" xfId="27143" xr:uid="{00000000-0005-0000-0000-0000098C0000}"/>
    <cellStyle name="출력 33 8" xfId="27144" xr:uid="{00000000-0005-0000-0000-00000A8C0000}"/>
    <cellStyle name="출력 33 9" xfId="27145" xr:uid="{00000000-0005-0000-0000-00000B8C0000}"/>
    <cellStyle name="출력 34" xfId="27146" xr:uid="{00000000-0005-0000-0000-00000C8C0000}"/>
    <cellStyle name="출력 34 10" xfId="27147" xr:uid="{00000000-0005-0000-0000-00000D8C0000}"/>
    <cellStyle name="출력 34 11" xfId="27148" xr:uid="{00000000-0005-0000-0000-00000E8C0000}"/>
    <cellStyle name="출력 34 12" xfId="27149" xr:uid="{00000000-0005-0000-0000-00000F8C0000}"/>
    <cellStyle name="출력 34 13" xfId="27150" xr:uid="{00000000-0005-0000-0000-0000108C0000}"/>
    <cellStyle name="출력 34 14" xfId="27151" xr:uid="{00000000-0005-0000-0000-0000118C0000}"/>
    <cellStyle name="출력 34 15" xfId="27152" xr:uid="{00000000-0005-0000-0000-0000128C0000}"/>
    <cellStyle name="출력 34 16" xfId="27153" xr:uid="{00000000-0005-0000-0000-0000138C0000}"/>
    <cellStyle name="출력 34 17" xfId="27154" xr:uid="{00000000-0005-0000-0000-0000148C0000}"/>
    <cellStyle name="출력 34 18" xfId="27155" xr:uid="{00000000-0005-0000-0000-0000158C0000}"/>
    <cellStyle name="출력 34 19" xfId="27156" xr:uid="{00000000-0005-0000-0000-0000168C0000}"/>
    <cellStyle name="출력 34 2" xfId="27157" xr:uid="{00000000-0005-0000-0000-0000178C0000}"/>
    <cellStyle name="출력 34 20" xfId="27158" xr:uid="{00000000-0005-0000-0000-0000188C0000}"/>
    <cellStyle name="출력 34 21" xfId="27159" xr:uid="{00000000-0005-0000-0000-0000198C0000}"/>
    <cellStyle name="출력 34 22" xfId="27160" xr:uid="{00000000-0005-0000-0000-00001A8C0000}"/>
    <cellStyle name="출력 34 23" xfId="27161" xr:uid="{00000000-0005-0000-0000-00001B8C0000}"/>
    <cellStyle name="출력 34 24" xfId="27162" xr:uid="{00000000-0005-0000-0000-00001C8C0000}"/>
    <cellStyle name="출력 34 3" xfId="27163" xr:uid="{00000000-0005-0000-0000-00001D8C0000}"/>
    <cellStyle name="출력 34 4" xfId="27164" xr:uid="{00000000-0005-0000-0000-00001E8C0000}"/>
    <cellStyle name="출력 34 5" xfId="27165" xr:uid="{00000000-0005-0000-0000-00001F8C0000}"/>
    <cellStyle name="출력 34 6" xfId="27166" xr:uid="{00000000-0005-0000-0000-0000208C0000}"/>
    <cellStyle name="출력 34 7" xfId="27167" xr:uid="{00000000-0005-0000-0000-0000218C0000}"/>
    <cellStyle name="출력 34 8" xfId="27168" xr:uid="{00000000-0005-0000-0000-0000228C0000}"/>
    <cellStyle name="출력 34 9" xfId="27169" xr:uid="{00000000-0005-0000-0000-0000238C0000}"/>
    <cellStyle name="출력 35" xfId="27170" xr:uid="{00000000-0005-0000-0000-0000248C0000}"/>
    <cellStyle name="출력 35 10" xfId="27171" xr:uid="{00000000-0005-0000-0000-0000258C0000}"/>
    <cellStyle name="출력 35 10 2" xfId="27172" xr:uid="{00000000-0005-0000-0000-0000268C0000}"/>
    <cellStyle name="출력 35 10 3" xfId="27173" xr:uid="{00000000-0005-0000-0000-0000278C0000}"/>
    <cellStyle name="출력 35 11" xfId="27174" xr:uid="{00000000-0005-0000-0000-0000288C0000}"/>
    <cellStyle name="출력 35 11 2" xfId="27175" xr:uid="{00000000-0005-0000-0000-0000298C0000}"/>
    <cellStyle name="출력 35 11 3" xfId="27176" xr:uid="{00000000-0005-0000-0000-00002A8C0000}"/>
    <cellStyle name="출력 35 12" xfId="27177" xr:uid="{00000000-0005-0000-0000-00002B8C0000}"/>
    <cellStyle name="출력 35 12 2" xfId="27178" xr:uid="{00000000-0005-0000-0000-00002C8C0000}"/>
    <cellStyle name="출력 35 12 3" xfId="27179" xr:uid="{00000000-0005-0000-0000-00002D8C0000}"/>
    <cellStyle name="출력 35 13" xfId="27180" xr:uid="{00000000-0005-0000-0000-00002E8C0000}"/>
    <cellStyle name="출력 35 13 2" xfId="27181" xr:uid="{00000000-0005-0000-0000-00002F8C0000}"/>
    <cellStyle name="출력 35 13 3" xfId="27182" xr:uid="{00000000-0005-0000-0000-0000308C0000}"/>
    <cellStyle name="출력 35 14" xfId="27183" xr:uid="{00000000-0005-0000-0000-0000318C0000}"/>
    <cellStyle name="출력 35 14 2" xfId="27184" xr:uid="{00000000-0005-0000-0000-0000328C0000}"/>
    <cellStyle name="출력 35 14 3" xfId="27185" xr:uid="{00000000-0005-0000-0000-0000338C0000}"/>
    <cellStyle name="출력 35 15" xfId="27186" xr:uid="{00000000-0005-0000-0000-0000348C0000}"/>
    <cellStyle name="출력 35 15 2" xfId="27187" xr:uid="{00000000-0005-0000-0000-0000358C0000}"/>
    <cellStyle name="출력 35 15 3" xfId="27188" xr:uid="{00000000-0005-0000-0000-0000368C0000}"/>
    <cellStyle name="출력 35 16" xfId="27189" xr:uid="{00000000-0005-0000-0000-0000378C0000}"/>
    <cellStyle name="출력 35 16 2" xfId="27190" xr:uid="{00000000-0005-0000-0000-0000388C0000}"/>
    <cellStyle name="출력 35 16 3" xfId="27191" xr:uid="{00000000-0005-0000-0000-0000398C0000}"/>
    <cellStyle name="출력 35 17" xfId="27192" xr:uid="{00000000-0005-0000-0000-00003A8C0000}"/>
    <cellStyle name="출력 35 17 2" xfId="27193" xr:uid="{00000000-0005-0000-0000-00003B8C0000}"/>
    <cellStyle name="출력 35 17 3" xfId="27194" xr:uid="{00000000-0005-0000-0000-00003C8C0000}"/>
    <cellStyle name="출력 35 18" xfId="27195" xr:uid="{00000000-0005-0000-0000-00003D8C0000}"/>
    <cellStyle name="출력 35 2" xfId="27196" xr:uid="{00000000-0005-0000-0000-00003E8C0000}"/>
    <cellStyle name="출력 35 2 2" xfId="27197" xr:uid="{00000000-0005-0000-0000-00003F8C0000}"/>
    <cellStyle name="출력 35 2 3" xfId="27198" xr:uid="{00000000-0005-0000-0000-0000408C0000}"/>
    <cellStyle name="출력 35 3" xfId="27199" xr:uid="{00000000-0005-0000-0000-0000418C0000}"/>
    <cellStyle name="출력 35 3 2" xfId="27200" xr:uid="{00000000-0005-0000-0000-0000428C0000}"/>
    <cellStyle name="출력 35 3 3" xfId="27201" xr:uid="{00000000-0005-0000-0000-0000438C0000}"/>
    <cellStyle name="출력 35 4" xfId="27202" xr:uid="{00000000-0005-0000-0000-0000448C0000}"/>
    <cellStyle name="출력 35 4 2" xfId="27203" xr:uid="{00000000-0005-0000-0000-0000458C0000}"/>
    <cellStyle name="출력 35 4 3" xfId="27204" xr:uid="{00000000-0005-0000-0000-0000468C0000}"/>
    <cellStyle name="출력 35 5" xfId="27205" xr:uid="{00000000-0005-0000-0000-0000478C0000}"/>
    <cellStyle name="출력 35 5 2" xfId="27206" xr:uid="{00000000-0005-0000-0000-0000488C0000}"/>
    <cellStyle name="출력 35 5 3" xfId="27207" xr:uid="{00000000-0005-0000-0000-0000498C0000}"/>
    <cellStyle name="출력 35 6" xfId="27208" xr:uid="{00000000-0005-0000-0000-00004A8C0000}"/>
    <cellStyle name="출력 35 6 2" xfId="27209" xr:uid="{00000000-0005-0000-0000-00004B8C0000}"/>
    <cellStyle name="출력 35 6 3" xfId="27210" xr:uid="{00000000-0005-0000-0000-00004C8C0000}"/>
    <cellStyle name="출력 35 7" xfId="27211" xr:uid="{00000000-0005-0000-0000-00004D8C0000}"/>
    <cellStyle name="출력 35 7 2" xfId="27212" xr:uid="{00000000-0005-0000-0000-00004E8C0000}"/>
    <cellStyle name="출력 35 7 3" xfId="27213" xr:uid="{00000000-0005-0000-0000-00004F8C0000}"/>
    <cellStyle name="출력 35 8" xfId="27214" xr:uid="{00000000-0005-0000-0000-0000508C0000}"/>
    <cellStyle name="출력 35 8 2" xfId="27215" xr:uid="{00000000-0005-0000-0000-0000518C0000}"/>
    <cellStyle name="출력 35 8 3" xfId="27216" xr:uid="{00000000-0005-0000-0000-0000528C0000}"/>
    <cellStyle name="출력 35 9" xfId="27217" xr:uid="{00000000-0005-0000-0000-0000538C0000}"/>
    <cellStyle name="출력 35 9 2" xfId="27218" xr:uid="{00000000-0005-0000-0000-0000548C0000}"/>
    <cellStyle name="출력 35 9 3" xfId="27219" xr:uid="{00000000-0005-0000-0000-0000558C0000}"/>
    <cellStyle name="출력 36" xfId="27220" xr:uid="{00000000-0005-0000-0000-0000568C0000}"/>
    <cellStyle name="출력 36 10" xfId="27221" xr:uid="{00000000-0005-0000-0000-0000578C0000}"/>
    <cellStyle name="출력 36 10 2" xfId="27222" xr:uid="{00000000-0005-0000-0000-0000588C0000}"/>
    <cellStyle name="출력 36 10 3" xfId="27223" xr:uid="{00000000-0005-0000-0000-0000598C0000}"/>
    <cellStyle name="출력 36 11" xfId="27224" xr:uid="{00000000-0005-0000-0000-00005A8C0000}"/>
    <cellStyle name="출력 36 11 2" xfId="27225" xr:uid="{00000000-0005-0000-0000-00005B8C0000}"/>
    <cellStyle name="출력 36 11 3" xfId="27226" xr:uid="{00000000-0005-0000-0000-00005C8C0000}"/>
    <cellStyle name="출력 36 12" xfId="27227" xr:uid="{00000000-0005-0000-0000-00005D8C0000}"/>
    <cellStyle name="출력 36 12 2" xfId="27228" xr:uid="{00000000-0005-0000-0000-00005E8C0000}"/>
    <cellStyle name="출력 36 12 3" xfId="27229" xr:uid="{00000000-0005-0000-0000-00005F8C0000}"/>
    <cellStyle name="출력 36 13" xfId="27230" xr:uid="{00000000-0005-0000-0000-0000608C0000}"/>
    <cellStyle name="출력 36 13 2" xfId="27231" xr:uid="{00000000-0005-0000-0000-0000618C0000}"/>
    <cellStyle name="출력 36 13 3" xfId="27232" xr:uid="{00000000-0005-0000-0000-0000628C0000}"/>
    <cellStyle name="출력 36 14" xfId="27233" xr:uid="{00000000-0005-0000-0000-0000638C0000}"/>
    <cellStyle name="출력 36 14 2" xfId="27234" xr:uid="{00000000-0005-0000-0000-0000648C0000}"/>
    <cellStyle name="출력 36 14 3" xfId="27235" xr:uid="{00000000-0005-0000-0000-0000658C0000}"/>
    <cellStyle name="출력 36 15" xfId="27236" xr:uid="{00000000-0005-0000-0000-0000668C0000}"/>
    <cellStyle name="출력 36 15 2" xfId="27237" xr:uid="{00000000-0005-0000-0000-0000678C0000}"/>
    <cellStyle name="출력 36 15 3" xfId="27238" xr:uid="{00000000-0005-0000-0000-0000688C0000}"/>
    <cellStyle name="출력 36 16" xfId="27239" xr:uid="{00000000-0005-0000-0000-0000698C0000}"/>
    <cellStyle name="출력 36 16 2" xfId="27240" xr:uid="{00000000-0005-0000-0000-00006A8C0000}"/>
    <cellStyle name="출력 36 16 3" xfId="27241" xr:uid="{00000000-0005-0000-0000-00006B8C0000}"/>
    <cellStyle name="출력 36 17" xfId="27242" xr:uid="{00000000-0005-0000-0000-00006C8C0000}"/>
    <cellStyle name="출력 36 17 2" xfId="27243" xr:uid="{00000000-0005-0000-0000-00006D8C0000}"/>
    <cellStyle name="출력 36 17 3" xfId="27244" xr:uid="{00000000-0005-0000-0000-00006E8C0000}"/>
    <cellStyle name="출력 36 18" xfId="27245" xr:uid="{00000000-0005-0000-0000-00006F8C0000}"/>
    <cellStyle name="출력 36 2" xfId="27246" xr:uid="{00000000-0005-0000-0000-0000708C0000}"/>
    <cellStyle name="출력 36 2 2" xfId="27247" xr:uid="{00000000-0005-0000-0000-0000718C0000}"/>
    <cellStyle name="출력 36 2 3" xfId="27248" xr:uid="{00000000-0005-0000-0000-0000728C0000}"/>
    <cellStyle name="출력 36 3" xfId="27249" xr:uid="{00000000-0005-0000-0000-0000738C0000}"/>
    <cellStyle name="출력 36 3 2" xfId="27250" xr:uid="{00000000-0005-0000-0000-0000748C0000}"/>
    <cellStyle name="출력 36 3 3" xfId="27251" xr:uid="{00000000-0005-0000-0000-0000758C0000}"/>
    <cellStyle name="출력 36 4" xfId="27252" xr:uid="{00000000-0005-0000-0000-0000768C0000}"/>
    <cellStyle name="출력 36 4 2" xfId="27253" xr:uid="{00000000-0005-0000-0000-0000778C0000}"/>
    <cellStyle name="출력 36 4 3" xfId="27254" xr:uid="{00000000-0005-0000-0000-0000788C0000}"/>
    <cellStyle name="출력 36 5" xfId="27255" xr:uid="{00000000-0005-0000-0000-0000798C0000}"/>
    <cellStyle name="출력 36 5 2" xfId="27256" xr:uid="{00000000-0005-0000-0000-00007A8C0000}"/>
    <cellStyle name="출력 36 5 3" xfId="27257" xr:uid="{00000000-0005-0000-0000-00007B8C0000}"/>
    <cellStyle name="출력 36 6" xfId="27258" xr:uid="{00000000-0005-0000-0000-00007C8C0000}"/>
    <cellStyle name="출력 36 6 2" xfId="27259" xr:uid="{00000000-0005-0000-0000-00007D8C0000}"/>
    <cellStyle name="출력 36 6 3" xfId="27260" xr:uid="{00000000-0005-0000-0000-00007E8C0000}"/>
    <cellStyle name="출력 36 7" xfId="27261" xr:uid="{00000000-0005-0000-0000-00007F8C0000}"/>
    <cellStyle name="출력 36 7 2" xfId="27262" xr:uid="{00000000-0005-0000-0000-0000808C0000}"/>
    <cellStyle name="출력 36 7 3" xfId="27263" xr:uid="{00000000-0005-0000-0000-0000818C0000}"/>
    <cellStyle name="출력 36 8" xfId="27264" xr:uid="{00000000-0005-0000-0000-0000828C0000}"/>
    <cellStyle name="출력 36 8 2" xfId="27265" xr:uid="{00000000-0005-0000-0000-0000838C0000}"/>
    <cellStyle name="출력 36 8 3" xfId="27266" xr:uid="{00000000-0005-0000-0000-0000848C0000}"/>
    <cellStyle name="출력 36 9" xfId="27267" xr:uid="{00000000-0005-0000-0000-0000858C0000}"/>
    <cellStyle name="출력 36 9 2" xfId="27268" xr:uid="{00000000-0005-0000-0000-0000868C0000}"/>
    <cellStyle name="출력 36 9 3" xfId="27269" xr:uid="{00000000-0005-0000-0000-0000878C0000}"/>
    <cellStyle name="출력 37" xfId="27270" xr:uid="{00000000-0005-0000-0000-0000888C0000}"/>
    <cellStyle name="출력 37 10" xfId="27271" xr:uid="{00000000-0005-0000-0000-0000898C0000}"/>
    <cellStyle name="출력 37 10 2" xfId="27272" xr:uid="{00000000-0005-0000-0000-00008A8C0000}"/>
    <cellStyle name="출력 37 10 3" xfId="27273" xr:uid="{00000000-0005-0000-0000-00008B8C0000}"/>
    <cellStyle name="출력 37 11" xfId="27274" xr:uid="{00000000-0005-0000-0000-00008C8C0000}"/>
    <cellStyle name="출력 37 11 2" xfId="27275" xr:uid="{00000000-0005-0000-0000-00008D8C0000}"/>
    <cellStyle name="출력 37 11 3" xfId="27276" xr:uid="{00000000-0005-0000-0000-00008E8C0000}"/>
    <cellStyle name="출력 37 12" xfId="27277" xr:uid="{00000000-0005-0000-0000-00008F8C0000}"/>
    <cellStyle name="출력 37 12 2" xfId="27278" xr:uid="{00000000-0005-0000-0000-0000908C0000}"/>
    <cellStyle name="출력 37 12 3" xfId="27279" xr:uid="{00000000-0005-0000-0000-0000918C0000}"/>
    <cellStyle name="출력 37 13" xfId="27280" xr:uid="{00000000-0005-0000-0000-0000928C0000}"/>
    <cellStyle name="출력 37 13 2" xfId="27281" xr:uid="{00000000-0005-0000-0000-0000938C0000}"/>
    <cellStyle name="출력 37 13 3" xfId="27282" xr:uid="{00000000-0005-0000-0000-0000948C0000}"/>
    <cellStyle name="출력 37 14" xfId="27283" xr:uid="{00000000-0005-0000-0000-0000958C0000}"/>
    <cellStyle name="출력 37 14 2" xfId="27284" xr:uid="{00000000-0005-0000-0000-0000968C0000}"/>
    <cellStyle name="출력 37 14 3" xfId="27285" xr:uid="{00000000-0005-0000-0000-0000978C0000}"/>
    <cellStyle name="출력 37 15" xfId="27286" xr:uid="{00000000-0005-0000-0000-0000988C0000}"/>
    <cellStyle name="출력 37 15 2" xfId="27287" xr:uid="{00000000-0005-0000-0000-0000998C0000}"/>
    <cellStyle name="출력 37 15 3" xfId="27288" xr:uid="{00000000-0005-0000-0000-00009A8C0000}"/>
    <cellStyle name="출력 37 16" xfId="27289" xr:uid="{00000000-0005-0000-0000-00009B8C0000}"/>
    <cellStyle name="출력 37 16 2" xfId="27290" xr:uid="{00000000-0005-0000-0000-00009C8C0000}"/>
    <cellStyle name="출력 37 16 3" xfId="27291" xr:uid="{00000000-0005-0000-0000-00009D8C0000}"/>
    <cellStyle name="출력 37 17" xfId="27292" xr:uid="{00000000-0005-0000-0000-00009E8C0000}"/>
    <cellStyle name="출력 37 17 2" xfId="27293" xr:uid="{00000000-0005-0000-0000-00009F8C0000}"/>
    <cellStyle name="출력 37 17 3" xfId="27294" xr:uid="{00000000-0005-0000-0000-0000A08C0000}"/>
    <cellStyle name="출력 37 18" xfId="27295" xr:uid="{00000000-0005-0000-0000-0000A18C0000}"/>
    <cellStyle name="출력 37 2" xfId="27296" xr:uid="{00000000-0005-0000-0000-0000A28C0000}"/>
    <cellStyle name="출력 37 2 2" xfId="27297" xr:uid="{00000000-0005-0000-0000-0000A38C0000}"/>
    <cellStyle name="출력 37 2 3" xfId="27298" xr:uid="{00000000-0005-0000-0000-0000A48C0000}"/>
    <cellStyle name="출력 37 3" xfId="27299" xr:uid="{00000000-0005-0000-0000-0000A58C0000}"/>
    <cellStyle name="출력 37 3 2" xfId="27300" xr:uid="{00000000-0005-0000-0000-0000A68C0000}"/>
    <cellStyle name="출력 37 3 3" xfId="27301" xr:uid="{00000000-0005-0000-0000-0000A78C0000}"/>
    <cellStyle name="출력 37 4" xfId="27302" xr:uid="{00000000-0005-0000-0000-0000A88C0000}"/>
    <cellStyle name="출력 37 4 2" xfId="27303" xr:uid="{00000000-0005-0000-0000-0000A98C0000}"/>
    <cellStyle name="출력 37 4 3" xfId="27304" xr:uid="{00000000-0005-0000-0000-0000AA8C0000}"/>
    <cellStyle name="출력 37 5" xfId="27305" xr:uid="{00000000-0005-0000-0000-0000AB8C0000}"/>
    <cellStyle name="출력 37 5 2" xfId="27306" xr:uid="{00000000-0005-0000-0000-0000AC8C0000}"/>
    <cellStyle name="출력 37 5 3" xfId="27307" xr:uid="{00000000-0005-0000-0000-0000AD8C0000}"/>
    <cellStyle name="출력 37 6" xfId="27308" xr:uid="{00000000-0005-0000-0000-0000AE8C0000}"/>
    <cellStyle name="출력 37 6 2" xfId="27309" xr:uid="{00000000-0005-0000-0000-0000AF8C0000}"/>
    <cellStyle name="출력 37 6 3" xfId="27310" xr:uid="{00000000-0005-0000-0000-0000B08C0000}"/>
    <cellStyle name="출력 37 7" xfId="27311" xr:uid="{00000000-0005-0000-0000-0000B18C0000}"/>
    <cellStyle name="출력 37 7 2" xfId="27312" xr:uid="{00000000-0005-0000-0000-0000B28C0000}"/>
    <cellStyle name="출력 37 7 3" xfId="27313" xr:uid="{00000000-0005-0000-0000-0000B38C0000}"/>
    <cellStyle name="출력 37 8" xfId="27314" xr:uid="{00000000-0005-0000-0000-0000B48C0000}"/>
    <cellStyle name="출력 37 8 2" xfId="27315" xr:uid="{00000000-0005-0000-0000-0000B58C0000}"/>
    <cellStyle name="출력 37 8 3" xfId="27316" xr:uid="{00000000-0005-0000-0000-0000B68C0000}"/>
    <cellStyle name="출력 37 9" xfId="27317" xr:uid="{00000000-0005-0000-0000-0000B78C0000}"/>
    <cellStyle name="출력 37 9 2" xfId="27318" xr:uid="{00000000-0005-0000-0000-0000B88C0000}"/>
    <cellStyle name="출력 37 9 3" xfId="27319" xr:uid="{00000000-0005-0000-0000-0000B98C0000}"/>
    <cellStyle name="출력 38" xfId="27320" xr:uid="{00000000-0005-0000-0000-0000BA8C0000}"/>
    <cellStyle name="출력 38 10" xfId="27321" xr:uid="{00000000-0005-0000-0000-0000BB8C0000}"/>
    <cellStyle name="출력 38 10 2" xfId="27322" xr:uid="{00000000-0005-0000-0000-0000BC8C0000}"/>
    <cellStyle name="출력 38 10 3" xfId="27323" xr:uid="{00000000-0005-0000-0000-0000BD8C0000}"/>
    <cellStyle name="출력 38 11" xfId="27324" xr:uid="{00000000-0005-0000-0000-0000BE8C0000}"/>
    <cellStyle name="출력 38 11 2" xfId="27325" xr:uid="{00000000-0005-0000-0000-0000BF8C0000}"/>
    <cellStyle name="출력 38 11 3" xfId="27326" xr:uid="{00000000-0005-0000-0000-0000C08C0000}"/>
    <cellStyle name="출력 38 12" xfId="27327" xr:uid="{00000000-0005-0000-0000-0000C18C0000}"/>
    <cellStyle name="출력 38 12 2" xfId="27328" xr:uid="{00000000-0005-0000-0000-0000C28C0000}"/>
    <cellStyle name="출력 38 12 3" xfId="27329" xr:uid="{00000000-0005-0000-0000-0000C38C0000}"/>
    <cellStyle name="출력 38 13" xfId="27330" xr:uid="{00000000-0005-0000-0000-0000C48C0000}"/>
    <cellStyle name="출력 38 13 2" xfId="27331" xr:uid="{00000000-0005-0000-0000-0000C58C0000}"/>
    <cellStyle name="출력 38 13 3" xfId="27332" xr:uid="{00000000-0005-0000-0000-0000C68C0000}"/>
    <cellStyle name="출력 38 14" xfId="27333" xr:uid="{00000000-0005-0000-0000-0000C78C0000}"/>
    <cellStyle name="출력 38 14 2" xfId="27334" xr:uid="{00000000-0005-0000-0000-0000C88C0000}"/>
    <cellStyle name="출력 38 14 3" xfId="27335" xr:uid="{00000000-0005-0000-0000-0000C98C0000}"/>
    <cellStyle name="출력 38 15" xfId="27336" xr:uid="{00000000-0005-0000-0000-0000CA8C0000}"/>
    <cellStyle name="출력 38 15 2" xfId="27337" xr:uid="{00000000-0005-0000-0000-0000CB8C0000}"/>
    <cellStyle name="출력 38 15 3" xfId="27338" xr:uid="{00000000-0005-0000-0000-0000CC8C0000}"/>
    <cellStyle name="출력 38 16" xfId="27339" xr:uid="{00000000-0005-0000-0000-0000CD8C0000}"/>
    <cellStyle name="출력 38 16 2" xfId="27340" xr:uid="{00000000-0005-0000-0000-0000CE8C0000}"/>
    <cellStyle name="출력 38 16 3" xfId="27341" xr:uid="{00000000-0005-0000-0000-0000CF8C0000}"/>
    <cellStyle name="출력 38 17" xfId="27342" xr:uid="{00000000-0005-0000-0000-0000D08C0000}"/>
    <cellStyle name="출력 38 17 2" xfId="27343" xr:uid="{00000000-0005-0000-0000-0000D18C0000}"/>
    <cellStyle name="출력 38 17 3" xfId="27344" xr:uid="{00000000-0005-0000-0000-0000D28C0000}"/>
    <cellStyle name="출력 38 18" xfId="27345" xr:uid="{00000000-0005-0000-0000-0000D38C0000}"/>
    <cellStyle name="출력 38 2" xfId="27346" xr:uid="{00000000-0005-0000-0000-0000D48C0000}"/>
    <cellStyle name="출력 38 2 2" xfId="27347" xr:uid="{00000000-0005-0000-0000-0000D58C0000}"/>
    <cellStyle name="출력 38 2 3" xfId="27348" xr:uid="{00000000-0005-0000-0000-0000D68C0000}"/>
    <cellStyle name="출력 38 3" xfId="27349" xr:uid="{00000000-0005-0000-0000-0000D78C0000}"/>
    <cellStyle name="출력 38 3 2" xfId="27350" xr:uid="{00000000-0005-0000-0000-0000D88C0000}"/>
    <cellStyle name="출력 38 3 3" xfId="27351" xr:uid="{00000000-0005-0000-0000-0000D98C0000}"/>
    <cellStyle name="출력 38 4" xfId="27352" xr:uid="{00000000-0005-0000-0000-0000DA8C0000}"/>
    <cellStyle name="출력 38 4 2" xfId="27353" xr:uid="{00000000-0005-0000-0000-0000DB8C0000}"/>
    <cellStyle name="출력 38 4 3" xfId="27354" xr:uid="{00000000-0005-0000-0000-0000DC8C0000}"/>
    <cellStyle name="출력 38 5" xfId="27355" xr:uid="{00000000-0005-0000-0000-0000DD8C0000}"/>
    <cellStyle name="출력 38 5 2" xfId="27356" xr:uid="{00000000-0005-0000-0000-0000DE8C0000}"/>
    <cellStyle name="출력 38 5 3" xfId="27357" xr:uid="{00000000-0005-0000-0000-0000DF8C0000}"/>
    <cellStyle name="출력 38 6" xfId="27358" xr:uid="{00000000-0005-0000-0000-0000E08C0000}"/>
    <cellStyle name="출력 38 6 2" xfId="27359" xr:uid="{00000000-0005-0000-0000-0000E18C0000}"/>
    <cellStyle name="출력 38 6 3" xfId="27360" xr:uid="{00000000-0005-0000-0000-0000E28C0000}"/>
    <cellStyle name="출력 38 7" xfId="27361" xr:uid="{00000000-0005-0000-0000-0000E38C0000}"/>
    <cellStyle name="출력 38 7 2" xfId="27362" xr:uid="{00000000-0005-0000-0000-0000E48C0000}"/>
    <cellStyle name="출력 38 7 3" xfId="27363" xr:uid="{00000000-0005-0000-0000-0000E58C0000}"/>
    <cellStyle name="출력 38 8" xfId="27364" xr:uid="{00000000-0005-0000-0000-0000E68C0000}"/>
    <cellStyle name="출력 38 8 2" xfId="27365" xr:uid="{00000000-0005-0000-0000-0000E78C0000}"/>
    <cellStyle name="출력 38 8 3" xfId="27366" xr:uid="{00000000-0005-0000-0000-0000E88C0000}"/>
    <cellStyle name="출력 38 9" xfId="27367" xr:uid="{00000000-0005-0000-0000-0000E98C0000}"/>
    <cellStyle name="출력 38 9 2" xfId="27368" xr:uid="{00000000-0005-0000-0000-0000EA8C0000}"/>
    <cellStyle name="출력 38 9 3" xfId="27369" xr:uid="{00000000-0005-0000-0000-0000EB8C0000}"/>
    <cellStyle name="출력 39" xfId="27370" xr:uid="{00000000-0005-0000-0000-0000EC8C0000}"/>
    <cellStyle name="출력 39 10" xfId="27371" xr:uid="{00000000-0005-0000-0000-0000ED8C0000}"/>
    <cellStyle name="출력 39 10 2" xfId="27372" xr:uid="{00000000-0005-0000-0000-0000EE8C0000}"/>
    <cellStyle name="출력 39 10 3" xfId="27373" xr:uid="{00000000-0005-0000-0000-0000EF8C0000}"/>
    <cellStyle name="출력 39 11" xfId="27374" xr:uid="{00000000-0005-0000-0000-0000F08C0000}"/>
    <cellStyle name="출력 39 11 2" xfId="27375" xr:uid="{00000000-0005-0000-0000-0000F18C0000}"/>
    <cellStyle name="출력 39 11 3" xfId="27376" xr:uid="{00000000-0005-0000-0000-0000F28C0000}"/>
    <cellStyle name="출력 39 12" xfId="27377" xr:uid="{00000000-0005-0000-0000-0000F38C0000}"/>
    <cellStyle name="출력 39 12 2" xfId="27378" xr:uid="{00000000-0005-0000-0000-0000F48C0000}"/>
    <cellStyle name="출력 39 12 3" xfId="27379" xr:uid="{00000000-0005-0000-0000-0000F58C0000}"/>
    <cellStyle name="출력 39 13" xfId="27380" xr:uid="{00000000-0005-0000-0000-0000F68C0000}"/>
    <cellStyle name="출력 39 13 2" xfId="27381" xr:uid="{00000000-0005-0000-0000-0000F78C0000}"/>
    <cellStyle name="출력 39 13 3" xfId="27382" xr:uid="{00000000-0005-0000-0000-0000F88C0000}"/>
    <cellStyle name="출력 39 14" xfId="27383" xr:uid="{00000000-0005-0000-0000-0000F98C0000}"/>
    <cellStyle name="출력 39 14 2" xfId="27384" xr:uid="{00000000-0005-0000-0000-0000FA8C0000}"/>
    <cellStyle name="출력 39 14 3" xfId="27385" xr:uid="{00000000-0005-0000-0000-0000FB8C0000}"/>
    <cellStyle name="출력 39 15" xfId="27386" xr:uid="{00000000-0005-0000-0000-0000FC8C0000}"/>
    <cellStyle name="출력 39 15 2" xfId="27387" xr:uid="{00000000-0005-0000-0000-0000FD8C0000}"/>
    <cellStyle name="출력 39 15 3" xfId="27388" xr:uid="{00000000-0005-0000-0000-0000FE8C0000}"/>
    <cellStyle name="출력 39 16" xfId="27389" xr:uid="{00000000-0005-0000-0000-0000FF8C0000}"/>
    <cellStyle name="출력 39 16 2" xfId="27390" xr:uid="{00000000-0005-0000-0000-0000008D0000}"/>
    <cellStyle name="출력 39 16 3" xfId="27391" xr:uid="{00000000-0005-0000-0000-0000018D0000}"/>
    <cellStyle name="출력 39 17" xfId="27392" xr:uid="{00000000-0005-0000-0000-0000028D0000}"/>
    <cellStyle name="출력 39 17 2" xfId="27393" xr:uid="{00000000-0005-0000-0000-0000038D0000}"/>
    <cellStyle name="출력 39 17 3" xfId="27394" xr:uid="{00000000-0005-0000-0000-0000048D0000}"/>
    <cellStyle name="출력 39 18" xfId="27395" xr:uid="{00000000-0005-0000-0000-0000058D0000}"/>
    <cellStyle name="출력 39 2" xfId="27396" xr:uid="{00000000-0005-0000-0000-0000068D0000}"/>
    <cellStyle name="출력 39 2 2" xfId="27397" xr:uid="{00000000-0005-0000-0000-0000078D0000}"/>
    <cellStyle name="출력 39 2 3" xfId="27398" xr:uid="{00000000-0005-0000-0000-0000088D0000}"/>
    <cellStyle name="출력 39 3" xfId="27399" xr:uid="{00000000-0005-0000-0000-0000098D0000}"/>
    <cellStyle name="출력 39 3 2" xfId="27400" xr:uid="{00000000-0005-0000-0000-00000A8D0000}"/>
    <cellStyle name="출력 39 3 3" xfId="27401" xr:uid="{00000000-0005-0000-0000-00000B8D0000}"/>
    <cellStyle name="출력 39 4" xfId="27402" xr:uid="{00000000-0005-0000-0000-00000C8D0000}"/>
    <cellStyle name="출력 39 4 2" xfId="27403" xr:uid="{00000000-0005-0000-0000-00000D8D0000}"/>
    <cellStyle name="출력 39 4 3" xfId="27404" xr:uid="{00000000-0005-0000-0000-00000E8D0000}"/>
    <cellStyle name="출력 39 5" xfId="27405" xr:uid="{00000000-0005-0000-0000-00000F8D0000}"/>
    <cellStyle name="출력 39 5 2" xfId="27406" xr:uid="{00000000-0005-0000-0000-0000108D0000}"/>
    <cellStyle name="출력 39 5 3" xfId="27407" xr:uid="{00000000-0005-0000-0000-0000118D0000}"/>
    <cellStyle name="출력 39 6" xfId="27408" xr:uid="{00000000-0005-0000-0000-0000128D0000}"/>
    <cellStyle name="출력 39 6 2" xfId="27409" xr:uid="{00000000-0005-0000-0000-0000138D0000}"/>
    <cellStyle name="출력 39 6 3" xfId="27410" xr:uid="{00000000-0005-0000-0000-0000148D0000}"/>
    <cellStyle name="출력 39 7" xfId="27411" xr:uid="{00000000-0005-0000-0000-0000158D0000}"/>
    <cellStyle name="출력 39 7 2" xfId="27412" xr:uid="{00000000-0005-0000-0000-0000168D0000}"/>
    <cellStyle name="출력 39 7 3" xfId="27413" xr:uid="{00000000-0005-0000-0000-0000178D0000}"/>
    <cellStyle name="출력 39 8" xfId="27414" xr:uid="{00000000-0005-0000-0000-0000188D0000}"/>
    <cellStyle name="출력 39 8 2" xfId="27415" xr:uid="{00000000-0005-0000-0000-0000198D0000}"/>
    <cellStyle name="출력 39 8 3" xfId="27416" xr:uid="{00000000-0005-0000-0000-00001A8D0000}"/>
    <cellStyle name="출력 39 9" xfId="27417" xr:uid="{00000000-0005-0000-0000-00001B8D0000}"/>
    <cellStyle name="출력 39 9 2" xfId="27418" xr:uid="{00000000-0005-0000-0000-00001C8D0000}"/>
    <cellStyle name="출력 39 9 3" xfId="27419" xr:uid="{00000000-0005-0000-0000-00001D8D0000}"/>
    <cellStyle name="출력 4" xfId="7396" xr:uid="{00000000-0005-0000-0000-00001E8D0000}"/>
    <cellStyle name="출력 4 10" xfId="27420" xr:uid="{00000000-0005-0000-0000-00001F8D0000}"/>
    <cellStyle name="출력 4 10 10" xfId="27421" xr:uid="{00000000-0005-0000-0000-0000208D0000}"/>
    <cellStyle name="출력 4 10 10 2" xfId="27422" xr:uid="{00000000-0005-0000-0000-0000218D0000}"/>
    <cellStyle name="출력 4 10 10 3" xfId="27423" xr:uid="{00000000-0005-0000-0000-0000228D0000}"/>
    <cellStyle name="출력 4 10 11" xfId="27424" xr:uid="{00000000-0005-0000-0000-0000238D0000}"/>
    <cellStyle name="출력 4 10 11 2" xfId="27425" xr:uid="{00000000-0005-0000-0000-0000248D0000}"/>
    <cellStyle name="출력 4 10 11 3" xfId="27426" xr:uid="{00000000-0005-0000-0000-0000258D0000}"/>
    <cellStyle name="출력 4 10 12" xfId="27427" xr:uid="{00000000-0005-0000-0000-0000268D0000}"/>
    <cellStyle name="출력 4 10 12 2" xfId="27428" xr:uid="{00000000-0005-0000-0000-0000278D0000}"/>
    <cellStyle name="출력 4 10 12 3" xfId="27429" xr:uid="{00000000-0005-0000-0000-0000288D0000}"/>
    <cellStyle name="출력 4 10 13" xfId="27430" xr:uid="{00000000-0005-0000-0000-0000298D0000}"/>
    <cellStyle name="출력 4 10 13 2" xfId="27431" xr:uid="{00000000-0005-0000-0000-00002A8D0000}"/>
    <cellStyle name="출력 4 10 13 3" xfId="27432" xr:uid="{00000000-0005-0000-0000-00002B8D0000}"/>
    <cellStyle name="출력 4 10 14" xfId="27433" xr:uid="{00000000-0005-0000-0000-00002C8D0000}"/>
    <cellStyle name="출력 4 10 14 2" xfId="27434" xr:uid="{00000000-0005-0000-0000-00002D8D0000}"/>
    <cellStyle name="출력 4 10 14 3" xfId="27435" xr:uid="{00000000-0005-0000-0000-00002E8D0000}"/>
    <cellStyle name="출력 4 10 15" xfId="27436" xr:uid="{00000000-0005-0000-0000-00002F8D0000}"/>
    <cellStyle name="출력 4 10 15 2" xfId="27437" xr:uid="{00000000-0005-0000-0000-0000308D0000}"/>
    <cellStyle name="출력 4 10 15 3" xfId="27438" xr:uid="{00000000-0005-0000-0000-0000318D0000}"/>
    <cellStyle name="출력 4 10 16" xfId="27439" xr:uid="{00000000-0005-0000-0000-0000328D0000}"/>
    <cellStyle name="출력 4 10 16 2" xfId="27440" xr:uid="{00000000-0005-0000-0000-0000338D0000}"/>
    <cellStyle name="출력 4 10 16 3" xfId="27441" xr:uid="{00000000-0005-0000-0000-0000348D0000}"/>
    <cellStyle name="출력 4 10 17" xfId="27442" xr:uid="{00000000-0005-0000-0000-0000358D0000}"/>
    <cellStyle name="출력 4 10 17 2" xfId="27443" xr:uid="{00000000-0005-0000-0000-0000368D0000}"/>
    <cellStyle name="출력 4 10 17 3" xfId="27444" xr:uid="{00000000-0005-0000-0000-0000378D0000}"/>
    <cellStyle name="출력 4 10 18" xfId="27445" xr:uid="{00000000-0005-0000-0000-0000388D0000}"/>
    <cellStyle name="출력 4 10 2" xfId="27446" xr:uid="{00000000-0005-0000-0000-0000398D0000}"/>
    <cellStyle name="출력 4 10 2 2" xfId="27447" xr:uid="{00000000-0005-0000-0000-00003A8D0000}"/>
    <cellStyle name="출력 4 10 2 3" xfId="27448" xr:uid="{00000000-0005-0000-0000-00003B8D0000}"/>
    <cellStyle name="출력 4 10 3" xfId="27449" xr:uid="{00000000-0005-0000-0000-00003C8D0000}"/>
    <cellStyle name="출력 4 10 3 2" xfId="27450" xr:uid="{00000000-0005-0000-0000-00003D8D0000}"/>
    <cellStyle name="출력 4 10 3 3" xfId="27451" xr:uid="{00000000-0005-0000-0000-00003E8D0000}"/>
    <cellStyle name="출력 4 10 4" xfId="27452" xr:uid="{00000000-0005-0000-0000-00003F8D0000}"/>
    <cellStyle name="출력 4 10 4 2" xfId="27453" xr:uid="{00000000-0005-0000-0000-0000408D0000}"/>
    <cellStyle name="출력 4 10 4 3" xfId="27454" xr:uid="{00000000-0005-0000-0000-0000418D0000}"/>
    <cellStyle name="출력 4 10 5" xfId="27455" xr:uid="{00000000-0005-0000-0000-0000428D0000}"/>
    <cellStyle name="출력 4 10 5 2" xfId="27456" xr:uid="{00000000-0005-0000-0000-0000438D0000}"/>
    <cellStyle name="출력 4 10 5 3" xfId="27457" xr:uid="{00000000-0005-0000-0000-0000448D0000}"/>
    <cellStyle name="출력 4 10 6" xfId="27458" xr:uid="{00000000-0005-0000-0000-0000458D0000}"/>
    <cellStyle name="출력 4 10 6 2" xfId="27459" xr:uid="{00000000-0005-0000-0000-0000468D0000}"/>
    <cellStyle name="출력 4 10 6 3" xfId="27460" xr:uid="{00000000-0005-0000-0000-0000478D0000}"/>
    <cellStyle name="출력 4 10 7" xfId="27461" xr:uid="{00000000-0005-0000-0000-0000488D0000}"/>
    <cellStyle name="출력 4 10 7 2" xfId="27462" xr:uid="{00000000-0005-0000-0000-0000498D0000}"/>
    <cellStyle name="출력 4 10 7 3" xfId="27463" xr:uid="{00000000-0005-0000-0000-00004A8D0000}"/>
    <cellStyle name="출력 4 10 8" xfId="27464" xr:uid="{00000000-0005-0000-0000-00004B8D0000}"/>
    <cellStyle name="출력 4 10 8 2" xfId="27465" xr:uid="{00000000-0005-0000-0000-00004C8D0000}"/>
    <cellStyle name="출력 4 10 8 3" xfId="27466" xr:uid="{00000000-0005-0000-0000-00004D8D0000}"/>
    <cellStyle name="출력 4 10 9" xfId="27467" xr:uid="{00000000-0005-0000-0000-00004E8D0000}"/>
    <cellStyle name="출력 4 10 9 2" xfId="27468" xr:uid="{00000000-0005-0000-0000-00004F8D0000}"/>
    <cellStyle name="출력 4 10 9 3" xfId="27469" xr:uid="{00000000-0005-0000-0000-0000508D0000}"/>
    <cellStyle name="출력 4 11" xfId="27470" xr:uid="{00000000-0005-0000-0000-0000518D0000}"/>
    <cellStyle name="출력 4 11 10" xfId="27471" xr:uid="{00000000-0005-0000-0000-0000528D0000}"/>
    <cellStyle name="출력 4 11 10 2" xfId="27472" xr:uid="{00000000-0005-0000-0000-0000538D0000}"/>
    <cellStyle name="출력 4 11 10 3" xfId="27473" xr:uid="{00000000-0005-0000-0000-0000548D0000}"/>
    <cellStyle name="출력 4 11 11" xfId="27474" xr:uid="{00000000-0005-0000-0000-0000558D0000}"/>
    <cellStyle name="출력 4 11 11 2" xfId="27475" xr:uid="{00000000-0005-0000-0000-0000568D0000}"/>
    <cellStyle name="출력 4 11 11 3" xfId="27476" xr:uid="{00000000-0005-0000-0000-0000578D0000}"/>
    <cellStyle name="출력 4 11 12" xfId="27477" xr:uid="{00000000-0005-0000-0000-0000588D0000}"/>
    <cellStyle name="출력 4 11 12 2" xfId="27478" xr:uid="{00000000-0005-0000-0000-0000598D0000}"/>
    <cellStyle name="출력 4 11 12 3" xfId="27479" xr:uid="{00000000-0005-0000-0000-00005A8D0000}"/>
    <cellStyle name="출력 4 11 13" xfId="27480" xr:uid="{00000000-0005-0000-0000-00005B8D0000}"/>
    <cellStyle name="출력 4 11 13 2" xfId="27481" xr:uid="{00000000-0005-0000-0000-00005C8D0000}"/>
    <cellStyle name="출력 4 11 13 3" xfId="27482" xr:uid="{00000000-0005-0000-0000-00005D8D0000}"/>
    <cellStyle name="출력 4 11 14" xfId="27483" xr:uid="{00000000-0005-0000-0000-00005E8D0000}"/>
    <cellStyle name="출력 4 11 14 2" xfId="27484" xr:uid="{00000000-0005-0000-0000-00005F8D0000}"/>
    <cellStyle name="출력 4 11 14 3" xfId="27485" xr:uid="{00000000-0005-0000-0000-0000608D0000}"/>
    <cellStyle name="출력 4 11 15" xfId="27486" xr:uid="{00000000-0005-0000-0000-0000618D0000}"/>
    <cellStyle name="출력 4 11 15 2" xfId="27487" xr:uid="{00000000-0005-0000-0000-0000628D0000}"/>
    <cellStyle name="출력 4 11 15 3" xfId="27488" xr:uid="{00000000-0005-0000-0000-0000638D0000}"/>
    <cellStyle name="출력 4 11 16" xfId="27489" xr:uid="{00000000-0005-0000-0000-0000648D0000}"/>
    <cellStyle name="출력 4 11 16 2" xfId="27490" xr:uid="{00000000-0005-0000-0000-0000658D0000}"/>
    <cellStyle name="출력 4 11 16 3" xfId="27491" xr:uid="{00000000-0005-0000-0000-0000668D0000}"/>
    <cellStyle name="출력 4 11 17" xfId="27492" xr:uid="{00000000-0005-0000-0000-0000678D0000}"/>
    <cellStyle name="출력 4 11 17 2" xfId="27493" xr:uid="{00000000-0005-0000-0000-0000688D0000}"/>
    <cellStyle name="출력 4 11 17 3" xfId="27494" xr:uid="{00000000-0005-0000-0000-0000698D0000}"/>
    <cellStyle name="출력 4 11 18" xfId="27495" xr:uid="{00000000-0005-0000-0000-00006A8D0000}"/>
    <cellStyle name="출력 4 11 2" xfId="27496" xr:uid="{00000000-0005-0000-0000-00006B8D0000}"/>
    <cellStyle name="출력 4 11 2 2" xfId="27497" xr:uid="{00000000-0005-0000-0000-00006C8D0000}"/>
    <cellStyle name="출력 4 11 2 3" xfId="27498" xr:uid="{00000000-0005-0000-0000-00006D8D0000}"/>
    <cellStyle name="출력 4 11 3" xfId="27499" xr:uid="{00000000-0005-0000-0000-00006E8D0000}"/>
    <cellStyle name="출력 4 11 3 2" xfId="27500" xr:uid="{00000000-0005-0000-0000-00006F8D0000}"/>
    <cellStyle name="출력 4 11 3 3" xfId="27501" xr:uid="{00000000-0005-0000-0000-0000708D0000}"/>
    <cellStyle name="출력 4 11 4" xfId="27502" xr:uid="{00000000-0005-0000-0000-0000718D0000}"/>
    <cellStyle name="출력 4 11 4 2" xfId="27503" xr:uid="{00000000-0005-0000-0000-0000728D0000}"/>
    <cellStyle name="출력 4 11 4 3" xfId="27504" xr:uid="{00000000-0005-0000-0000-0000738D0000}"/>
    <cellStyle name="출력 4 11 5" xfId="27505" xr:uid="{00000000-0005-0000-0000-0000748D0000}"/>
    <cellStyle name="출력 4 11 5 2" xfId="27506" xr:uid="{00000000-0005-0000-0000-0000758D0000}"/>
    <cellStyle name="출력 4 11 5 3" xfId="27507" xr:uid="{00000000-0005-0000-0000-0000768D0000}"/>
    <cellStyle name="출력 4 11 6" xfId="27508" xr:uid="{00000000-0005-0000-0000-0000778D0000}"/>
    <cellStyle name="출력 4 11 6 2" xfId="27509" xr:uid="{00000000-0005-0000-0000-0000788D0000}"/>
    <cellStyle name="출력 4 11 6 3" xfId="27510" xr:uid="{00000000-0005-0000-0000-0000798D0000}"/>
    <cellStyle name="출력 4 11 7" xfId="27511" xr:uid="{00000000-0005-0000-0000-00007A8D0000}"/>
    <cellStyle name="출력 4 11 7 2" xfId="27512" xr:uid="{00000000-0005-0000-0000-00007B8D0000}"/>
    <cellStyle name="출력 4 11 7 3" xfId="27513" xr:uid="{00000000-0005-0000-0000-00007C8D0000}"/>
    <cellStyle name="출력 4 11 8" xfId="27514" xr:uid="{00000000-0005-0000-0000-00007D8D0000}"/>
    <cellStyle name="출력 4 11 8 2" xfId="27515" xr:uid="{00000000-0005-0000-0000-00007E8D0000}"/>
    <cellStyle name="출력 4 11 8 3" xfId="27516" xr:uid="{00000000-0005-0000-0000-00007F8D0000}"/>
    <cellStyle name="출력 4 11 9" xfId="27517" xr:uid="{00000000-0005-0000-0000-0000808D0000}"/>
    <cellStyle name="출력 4 11 9 2" xfId="27518" xr:uid="{00000000-0005-0000-0000-0000818D0000}"/>
    <cellStyle name="출력 4 11 9 3" xfId="27519" xr:uid="{00000000-0005-0000-0000-0000828D0000}"/>
    <cellStyle name="출력 4 12" xfId="27520" xr:uid="{00000000-0005-0000-0000-0000838D0000}"/>
    <cellStyle name="출력 4 12 10" xfId="27521" xr:uid="{00000000-0005-0000-0000-0000848D0000}"/>
    <cellStyle name="출력 4 12 10 2" xfId="27522" xr:uid="{00000000-0005-0000-0000-0000858D0000}"/>
    <cellStyle name="출력 4 12 10 3" xfId="27523" xr:uid="{00000000-0005-0000-0000-0000868D0000}"/>
    <cellStyle name="출력 4 12 11" xfId="27524" xr:uid="{00000000-0005-0000-0000-0000878D0000}"/>
    <cellStyle name="출력 4 12 11 2" xfId="27525" xr:uid="{00000000-0005-0000-0000-0000888D0000}"/>
    <cellStyle name="출력 4 12 11 3" xfId="27526" xr:uid="{00000000-0005-0000-0000-0000898D0000}"/>
    <cellStyle name="출력 4 12 12" xfId="27527" xr:uid="{00000000-0005-0000-0000-00008A8D0000}"/>
    <cellStyle name="출력 4 12 12 2" xfId="27528" xr:uid="{00000000-0005-0000-0000-00008B8D0000}"/>
    <cellStyle name="출력 4 12 12 3" xfId="27529" xr:uid="{00000000-0005-0000-0000-00008C8D0000}"/>
    <cellStyle name="출력 4 12 13" xfId="27530" xr:uid="{00000000-0005-0000-0000-00008D8D0000}"/>
    <cellStyle name="출력 4 12 13 2" xfId="27531" xr:uid="{00000000-0005-0000-0000-00008E8D0000}"/>
    <cellStyle name="출력 4 12 13 3" xfId="27532" xr:uid="{00000000-0005-0000-0000-00008F8D0000}"/>
    <cellStyle name="출력 4 12 14" xfId="27533" xr:uid="{00000000-0005-0000-0000-0000908D0000}"/>
    <cellStyle name="출력 4 12 14 2" xfId="27534" xr:uid="{00000000-0005-0000-0000-0000918D0000}"/>
    <cellStyle name="출력 4 12 14 3" xfId="27535" xr:uid="{00000000-0005-0000-0000-0000928D0000}"/>
    <cellStyle name="출력 4 12 15" xfId="27536" xr:uid="{00000000-0005-0000-0000-0000938D0000}"/>
    <cellStyle name="출력 4 12 15 2" xfId="27537" xr:uid="{00000000-0005-0000-0000-0000948D0000}"/>
    <cellStyle name="출력 4 12 15 3" xfId="27538" xr:uid="{00000000-0005-0000-0000-0000958D0000}"/>
    <cellStyle name="출력 4 12 16" xfId="27539" xr:uid="{00000000-0005-0000-0000-0000968D0000}"/>
    <cellStyle name="출력 4 12 16 2" xfId="27540" xr:uid="{00000000-0005-0000-0000-0000978D0000}"/>
    <cellStyle name="출력 4 12 16 3" xfId="27541" xr:uid="{00000000-0005-0000-0000-0000988D0000}"/>
    <cellStyle name="출력 4 12 17" xfId="27542" xr:uid="{00000000-0005-0000-0000-0000998D0000}"/>
    <cellStyle name="출력 4 12 17 2" xfId="27543" xr:uid="{00000000-0005-0000-0000-00009A8D0000}"/>
    <cellStyle name="출력 4 12 17 3" xfId="27544" xr:uid="{00000000-0005-0000-0000-00009B8D0000}"/>
    <cellStyle name="출력 4 12 18" xfId="27545" xr:uid="{00000000-0005-0000-0000-00009C8D0000}"/>
    <cellStyle name="출력 4 12 2" xfId="27546" xr:uid="{00000000-0005-0000-0000-00009D8D0000}"/>
    <cellStyle name="출력 4 12 2 2" xfId="27547" xr:uid="{00000000-0005-0000-0000-00009E8D0000}"/>
    <cellStyle name="출력 4 12 2 3" xfId="27548" xr:uid="{00000000-0005-0000-0000-00009F8D0000}"/>
    <cellStyle name="출력 4 12 3" xfId="27549" xr:uid="{00000000-0005-0000-0000-0000A08D0000}"/>
    <cellStyle name="출력 4 12 3 2" xfId="27550" xr:uid="{00000000-0005-0000-0000-0000A18D0000}"/>
    <cellStyle name="출력 4 12 3 3" xfId="27551" xr:uid="{00000000-0005-0000-0000-0000A28D0000}"/>
    <cellStyle name="출력 4 12 4" xfId="27552" xr:uid="{00000000-0005-0000-0000-0000A38D0000}"/>
    <cellStyle name="출력 4 12 4 2" xfId="27553" xr:uid="{00000000-0005-0000-0000-0000A48D0000}"/>
    <cellStyle name="출력 4 12 4 3" xfId="27554" xr:uid="{00000000-0005-0000-0000-0000A58D0000}"/>
    <cellStyle name="출력 4 12 5" xfId="27555" xr:uid="{00000000-0005-0000-0000-0000A68D0000}"/>
    <cellStyle name="출력 4 12 5 2" xfId="27556" xr:uid="{00000000-0005-0000-0000-0000A78D0000}"/>
    <cellStyle name="출력 4 12 5 3" xfId="27557" xr:uid="{00000000-0005-0000-0000-0000A88D0000}"/>
    <cellStyle name="출력 4 12 6" xfId="27558" xr:uid="{00000000-0005-0000-0000-0000A98D0000}"/>
    <cellStyle name="출력 4 12 6 2" xfId="27559" xr:uid="{00000000-0005-0000-0000-0000AA8D0000}"/>
    <cellStyle name="출력 4 12 6 3" xfId="27560" xr:uid="{00000000-0005-0000-0000-0000AB8D0000}"/>
    <cellStyle name="출력 4 12 7" xfId="27561" xr:uid="{00000000-0005-0000-0000-0000AC8D0000}"/>
    <cellStyle name="출력 4 12 7 2" xfId="27562" xr:uid="{00000000-0005-0000-0000-0000AD8D0000}"/>
    <cellStyle name="출력 4 12 7 3" xfId="27563" xr:uid="{00000000-0005-0000-0000-0000AE8D0000}"/>
    <cellStyle name="출력 4 12 8" xfId="27564" xr:uid="{00000000-0005-0000-0000-0000AF8D0000}"/>
    <cellStyle name="출력 4 12 8 2" xfId="27565" xr:uid="{00000000-0005-0000-0000-0000B08D0000}"/>
    <cellStyle name="출력 4 12 8 3" xfId="27566" xr:uid="{00000000-0005-0000-0000-0000B18D0000}"/>
    <cellStyle name="출력 4 12 9" xfId="27567" xr:uid="{00000000-0005-0000-0000-0000B28D0000}"/>
    <cellStyle name="출력 4 12 9 2" xfId="27568" xr:uid="{00000000-0005-0000-0000-0000B38D0000}"/>
    <cellStyle name="출력 4 12 9 3" xfId="27569" xr:uid="{00000000-0005-0000-0000-0000B48D0000}"/>
    <cellStyle name="출력 4 13" xfId="27570" xr:uid="{00000000-0005-0000-0000-0000B58D0000}"/>
    <cellStyle name="출력 4 13 10" xfId="27571" xr:uid="{00000000-0005-0000-0000-0000B68D0000}"/>
    <cellStyle name="출력 4 13 10 2" xfId="27572" xr:uid="{00000000-0005-0000-0000-0000B78D0000}"/>
    <cellStyle name="출력 4 13 10 3" xfId="27573" xr:uid="{00000000-0005-0000-0000-0000B88D0000}"/>
    <cellStyle name="출력 4 13 11" xfId="27574" xr:uid="{00000000-0005-0000-0000-0000B98D0000}"/>
    <cellStyle name="출력 4 13 11 2" xfId="27575" xr:uid="{00000000-0005-0000-0000-0000BA8D0000}"/>
    <cellStyle name="출력 4 13 11 3" xfId="27576" xr:uid="{00000000-0005-0000-0000-0000BB8D0000}"/>
    <cellStyle name="출력 4 13 12" xfId="27577" xr:uid="{00000000-0005-0000-0000-0000BC8D0000}"/>
    <cellStyle name="출력 4 13 12 2" xfId="27578" xr:uid="{00000000-0005-0000-0000-0000BD8D0000}"/>
    <cellStyle name="출력 4 13 12 3" xfId="27579" xr:uid="{00000000-0005-0000-0000-0000BE8D0000}"/>
    <cellStyle name="출력 4 13 13" xfId="27580" xr:uid="{00000000-0005-0000-0000-0000BF8D0000}"/>
    <cellStyle name="출력 4 13 13 2" xfId="27581" xr:uid="{00000000-0005-0000-0000-0000C08D0000}"/>
    <cellStyle name="출력 4 13 13 3" xfId="27582" xr:uid="{00000000-0005-0000-0000-0000C18D0000}"/>
    <cellStyle name="출력 4 13 14" xfId="27583" xr:uid="{00000000-0005-0000-0000-0000C28D0000}"/>
    <cellStyle name="출력 4 13 14 2" xfId="27584" xr:uid="{00000000-0005-0000-0000-0000C38D0000}"/>
    <cellStyle name="출력 4 13 14 3" xfId="27585" xr:uid="{00000000-0005-0000-0000-0000C48D0000}"/>
    <cellStyle name="출력 4 13 15" xfId="27586" xr:uid="{00000000-0005-0000-0000-0000C58D0000}"/>
    <cellStyle name="출력 4 13 15 2" xfId="27587" xr:uid="{00000000-0005-0000-0000-0000C68D0000}"/>
    <cellStyle name="출력 4 13 15 3" xfId="27588" xr:uid="{00000000-0005-0000-0000-0000C78D0000}"/>
    <cellStyle name="출력 4 13 16" xfId="27589" xr:uid="{00000000-0005-0000-0000-0000C88D0000}"/>
    <cellStyle name="출력 4 13 16 2" xfId="27590" xr:uid="{00000000-0005-0000-0000-0000C98D0000}"/>
    <cellStyle name="출력 4 13 16 3" xfId="27591" xr:uid="{00000000-0005-0000-0000-0000CA8D0000}"/>
    <cellStyle name="출력 4 13 17" xfId="27592" xr:uid="{00000000-0005-0000-0000-0000CB8D0000}"/>
    <cellStyle name="출력 4 13 17 2" xfId="27593" xr:uid="{00000000-0005-0000-0000-0000CC8D0000}"/>
    <cellStyle name="출력 4 13 17 3" xfId="27594" xr:uid="{00000000-0005-0000-0000-0000CD8D0000}"/>
    <cellStyle name="출력 4 13 18" xfId="27595" xr:uid="{00000000-0005-0000-0000-0000CE8D0000}"/>
    <cellStyle name="출력 4 13 2" xfId="27596" xr:uid="{00000000-0005-0000-0000-0000CF8D0000}"/>
    <cellStyle name="출력 4 13 2 2" xfId="27597" xr:uid="{00000000-0005-0000-0000-0000D08D0000}"/>
    <cellStyle name="출력 4 13 2 3" xfId="27598" xr:uid="{00000000-0005-0000-0000-0000D18D0000}"/>
    <cellStyle name="출력 4 13 3" xfId="27599" xr:uid="{00000000-0005-0000-0000-0000D28D0000}"/>
    <cellStyle name="출력 4 13 3 2" xfId="27600" xr:uid="{00000000-0005-0000-0000-0000D38D0000}"/>
    <cellStyle name="출력 4 13 3 3" xfId="27601" xr:uid="{00000000-0005-0000-0000-0000D48D0000}"/>
    <cellStyle name="출력 4 13 4" xfId="27602" xr:uid="{00000000-0005-0000-0000-0000D58D0000}"/>
    <cellStyle name="출력 4 13 4 2" xfId="27603" xr:uid="{00000000-0005-0000-0000-0000D68D0000}"/>
    <cellStyle name="출력 4 13 4 3" xfId="27604" xr:uid="{00000000-0005-0000-0000-0000D78D0000}"/>
    <cellStyle name="출력 4 13 5" xfId="27605" xr:uid="{00000000-0005-0000-0000-0000D88D0000}"/>
    <cellStyle name="출력 4 13 5 2" xfId="27606" xr:uid="{00000000-0005-0000-0000-0000D98D0000}"/>
    <cellStyle name="출력 4 13 5 3" xfId="27607" xr:uid="{00000000-0005-0000-0000-0000DA8D0000}"/>
    <cellStyle name="출력 4 13 6" xfId="27608" xr:uid="{00000000-0005-0000-0000-0000DB8D0000}"/>
    <cellStyle name="출력 4 13 6 2" xfId="27609" xr:uid="{00000000-0005-0000-0000-0000DC8D0000}"/>
    <cellStyle name="출력 4 13 6 3" xfId="27610" xr:uid="{00000000-0005-0000-0000-0000DD8D0000}"/>
    <cellStyle name="출력 4 13 7" xfId="27611" xr:uid="{00000000-0005-0000-0000-0000DE8D0000}"/>
    <cellStyle name="출력 4 13 7 2" xfId="27612" xr:uid="{00000000-0005-0000-0000-0000DF8D0000}"/>
    <cellStyle name="출력 4 13 7 3" xfId="27613" xr:uid="{00000000-0005-0000-0000-0000E08D0000}"/>
    <cellStyle name="출력 4 13 8" xfId="27614" xr:uid="{00000000-0005-0000-0000-0000E18D0000}"/>
    <cellStyle name="출력 4 13 8 2" xfId="27615" xr:uid="{00000000-0005-0000-0000-0000E28D0000}"/>
    <cellStyle name="출력 4 13 8 3" xfId="27616" xr:uid="{00000000-0005-0000-0000-0000E38D0000}"/>
    <cellStyle name="출력 4 13 9" xfId="27617" xr:uid="{00000000-0005-0000-0000-0000E48D0000}"/>
    <cellStyle name="출력 4 13 9 2" xfId="27618" xr:uid="{00000000-0005-0000-0000-0000E58D0000}"/>
    <cellStyle name="출력 4 13 9 3" xfId="27619" xr:uid="{00000000-0005-0000-0000-0000E68D0000}"/>
    <cellStyle name="출력 4 14" xfId="27620" xr:uid="{00000000-0005-0000-0000-0000E78D0000}"/>
    <cellStyle name="출력 4 14 10" xfId="27621" xr:uid="{00000000-0005-0000-0000-0000E88D0000}"/>
    <cellStyle name="출력 4 14 10 2" xfId="27622" xr:uid="{00000000-0005-0000-0000-0000E98D0000}"/>
    <cellStyle name="출력 4 14 10 3" xfId="27623" xr:uid="{00000000-0005-0000-0000-0000EA8D0000}"/>
    <cellStyle name="출력 4 14 11" xfId="27624" xr:uid="{00000000-0005-0000-0000-0000EB8D0000}"/>
    <cellStyle name="출력 4 14 11 2" xfId="27625" xr:uid="{00000000-0005-0000-0000-0000EC8D0000}"/>
    <cellStyle name="출력 4 14 11 3" xfId="27626" xr:uid="{00000000-0005-0000-0000-0000ED8D0000}"/>
    <cellStyle name="출력 4 14 12" xfId="27627" xr:uid="{00000000-0005-0000-0000-0000EE8D0000}"/>
    <cellStyle name="출력 4 14 12 2" xfId="27628" xr:uid="{00000000-0005-0000-0000-0000EF8D0000}"/>
    <cellStyle name="출력 4 14 12 3" xfId="27629" xr:uid="{00000000-0005-0000-0000-0000F08D0000}"/>
    <cellStyle name="출력 4 14 13" xfId="27630" xr:uid="{00000000-0005-0000-0000-0000F18D0000}"/>
    <cellStyle name="출력 4 14 13 2" xfId="27631" xr:uid="{00000000-0005-0000-0000-0000F28D0000}"/>
    <cellStyle name="출력 4 14 13 3" xfId="27632" xr:uid="{00000000-0005-0000-0000-0000F38D0000}"/>
    <cellStyle name="출력 4 14 14" xfId="27633" xr:uid="{00000000-0005-0000-0000-0000F48D0000}"/>
    <cellStyle name="출력 4 14 14 2" xfId="27634" xr:uid="{00000000-0005-0000-0000-0000F58D0000}"/>
    <cellStyle name="출력 4 14 14 3" xfId="27635" xr:uid="{00000000-0005-0000-0000-0000F68D0000}"/>
    <cellStyle name="출력 4 14 15" xfId="27636" xr:uid="{00000000-0005-0000-0000-0000F78D0000}"/>
    <cellStyle name="출력 4 14 15 2" xfId="27637" xr:uid="{00000000-0005-0000-0000-0000F88D0000}"/>
    <cellStyle name="출력 4 14 15 3" xfId="27638" xr:uid="{00000000-0005-0000-0000-0000F98D0000}"/>
    <cellStyle name="출력 4 14 16" xfId="27639" xr:uid="{00000000-0005-0000-0000-0000FA8D0000}"/>
    <cellStyle name="출력 4 14 16 2" xfId="27640" xr:uid="{00000000-0005-0000-0000-0000FB8D0000}"/>
    <cellStyle name="출력 4 14 16 3" xfId="27641" xr:uid="{00000000-0005-0000-0000-0000FC8D0000}"/>
    <cellStyle name="출력 4 14 17" xfId="27642" xr:uid="{00000000-0005-0000-0000-0000FD8D0000}"/>
    <cellStyle name="출력 4 14 17 2" xfId="27643" xr:uid="{00000000-0005-0000-0000-0000FE8D0000}"/>
    <cellStyle name="출력 4 14 17 3" xfId="27644" xr:uid="{00000000-0005-0000-0000-0000FF8D0000}"/>
    <cellStyle name="출력 4 14 18" xfId="27645" xr:uid="{00000000-0005-0000-0000-0000008E0000}"/>
    <cellStyle name="출력 4 14 2" xfId="27646" xr:uid="{00000000-0005-0000-0000-0000018E0000}"/>
    <cellStyle name="출력 4 14 2 2" xfId="27647" xr:uid="{00000000-0005-0000-0000-0000028E0000}"/>
    <cellStyle name="출력 4 14 2 3" xfId="27648" xr:uid="{00000000-0005-0000-0000-0000038E0000}"/>
    <cellStyle name="출력 4 14 3" xfId="27649" xr:uid="{00000000-0005-0000-0000-0000048E0000}"/>
    <cellStyle name="출력 4 14 3 2" xfId="27650" xr:uid="{00000000-0005-0000-0000-0000058E0000}"/>
    <cellStyle name="출력 4 14 3 3" xfId="27651" xr:uid="{00000000-0005-0000-0000-0000068E0000}"/>
    <cellStyle name="출력 4 14 4" xfId="27652" xr:uid="{00000000-0005-0000-0000-0000078E0000}"/>
    <cellStyle name="출력 4 14 4 2" xfId="27653" xr:uid="{00000000-0005-0000-0000-0000088E0000}"/>
    <cellStyle name="출력 4 14 4 3" xfId="27654" xr:uid="{00000000-0005-0000-0000-0000098E0000}"/>
    <cellStyle name="출력 4 14 5" xfId="27655" xr:uid="{00000000-0005-0000-0000-00000A8E0000}"/>
    <cellStyle name="출력 4 14 5 2" xfId="27656" xr:uid="{00000000-0005-0000-0000-00000B8E0000}"/>
    <cellStyle name="출력 4 14 5 3" xfId="27657" xr:uid="{00000000-0005-0000-0000-00000C8E0000}"/>
    <cellStyle name="출력 4 14 6" xfId="27658" xr:uid="{00000000-0005-0000-0000-00000D8E0000}"/>
    <cellStyle name="출력 4 14 6 2" xfId="27659" xr:uid="{00000000-0005-0000-0000-00000E8E0000}"/>
    <cellStyle name="출력 4 14 6 3" xfId="27660" xr:uid="{00000000-0005-0000-0000-00000F8E0000}"/>
    <cellStyle name="출력 4 14 7" xfId="27661" xr:uid="{00000000-0005-0000-0000-0000108E0000}"/>
    <cellStyle name="출력 4 14 7 2" xfId="27662" xr:uid="{00000000-0005-0000-0000-0000118E0000}"/>
    <cellStyle name="출력 4 14 7 3" xfId="27663" xr:uid="{00000000-0005-0000-0000-0000128E0000}"/>
    <cellStyle name="출력 4 14 8" xfId="27664" xr:uid="{00000000-0005-0000-0000-0000138E0000}"/>
    <cellStyle name="출력 4 14 8 2" xfId="27665" xr:uid="{00000000-0005-0000-0000-0000148E0000}"/>
    <cellStyle name="출력 4 14 8 3" xfId="27666" xr:uid="{00000000-0005-0000-0000-0000158E0000}"/>
    <cellStyle name="출력 4 14 9" xfId="27667" xr:uid="{00000000-0005-0000-0000-0000168E0000}"/>
    <cellStyle name="출력 4 14 9 2" xfId="27668" xr:uid="{00000000-0005-0000-0000-0000178E0000}"/>
    <cellStyle name="출력 4 14 9 3" xfId="27669" xr:uid="{00000000-0005-0000-0000-0000188E0000}"/>
    <cellStyle name="출력 4 15" xfId="27670" xr:uid="{00000000-0005-0000-0000-0000198E0000}"/>
    <cellStyle name="출력 4 15 10" xfId="27671" xr:uid="{00000000-0005-0000-0000-00001A8E0000}"/>
    <cellStyle name="출력 4 15 10 2" xfId="27672" xr:uid="{00000000-0005-0000-0000-00001B8E0000}"/>
    <cellStyle name="출력 4 15 10 3" xfId="27673" xr:uid="{00000000-0005-0000-0000-00001C8E0000}"/>
    <cellStyle name="출력 4 15 11" xfId="27674" xr:uid="{00000000-0005-0000-0000-00001D8E0000}"/>
    <cellStyle name="출력 4 15 11 2" xfId="27675" xr:uid="{00000000-0005-0000-0000-00001E8E0000}"/>
    <cellStyle name="출력 4 15 11 3" xfId="27676" xr:uid="{00000000-0005-0000-0000-00001F8E0000}"/>
    <cellStyle name="출력 4 15 12" xfId="27677" xr:uid="{00000000-0005-0000-0000-0000208E0000}"/>
    <cellStyle name="출력 4 15 12 2" xfId="27678" xr:uid="{00000000-0005-0000-0000-0000218E0000}"/>
    <cellStyle name="출력 4 15 12 3" xfId="27679" xr:uid="{00000000-0005-0000-0000-0000228E0000}"/>
    <cellStyle name="출력 4 15 13" xfId="27680" xr:uid="{00000000-0005-0000-0000-0000238E0000}"/>
    <cellStyle name="출력 4 15 13 2" xfId="27681" xr:uid="{00000000-0005-0000-0000-0000248E0000}"/>
    <cellStyle name="출력 4 15 13 3" xfId="27682" xr:uid="{00000000-0005-0000-0000-0000258E0000}"/>
    <cellStyle name="출력 4 15 14" xfId="27683" xr:uid="{00000000-0005-0000-0000-0000268E0000}"/>
    <cellStyle name="출력 4 15 14 2" xfId="27684" xr:uid="{00000000-0005-0000-0000-0000278E0000}"/>
    <cellStyle name="출력 4 15 14 3" xfId="27685" xr:uid="{00000000-0005-0000-0000-0000288E0000}"/>
    <cellStyle name="출력 4 15 15" xfId="27686" xr:uid="{00000000-0005-0000-0000-0000298E0000}"/>
    <cellStyle name="출력 4 15 15 2" xfId="27687" xr:uid="{00000000-0005-0000-0000-00002A8E0000}"/>
    <cellStyle name="출력 4 15 15 3" xfId="27688" xr:uid="{00000000-0005-0000-0000-00002B8E0000}"/>
    <cellStyle name="출력 4 15 16" xfId="27689" xr:uid="{00000000-0005-0000-0000-00002C8E0000}"/>
    <cellStyle name="출력 4 15 16 2" xfId="27690" xr:uid="{00000000-0005-0000-0000-00002D8E0000}"/>
    <cellStyle name="출력 4 15 16 3" xfId="27691" xr:uid="{00000000-0005-0000-0000-00002E8E0000}"/>
    <cellStyle name="출력 4 15 17" xfId="27692" xr:uid="{00000000-0005-0000-0000-00002F8E0000}"/>
    <cellStyle name="출력 4 15 17 2" xfId="27693" xr:uid="{00000000-0005-0000-0000-0000308E0000}"/>
    <cellStyle name="출력 4 15 17 3" xfId="27694" xr:uid="{00000000-0005-0000-0000-0000318E0000}"/>
    <cellStyle name="출력 4 15 18" xfId="27695" xr:uid="{00000000-0005-0000-0000-0000328E0000}"/>
    <cellStyle name="출력 4 15 2" xfId="27696" xr:uid="{00000000-0005-0000-0000-0000338E0000}"/>
    <cellStyle name="출력 4 15 2 2" xfId="27697" xr:uid="{00000000-0005-0000-0000-0000348E0000}"/>
    <cellStyle name="출력 4 15 2 3" xfId="27698" xr:uid="{00000000-0005-0000-0000-0000358E0000}"/>
    <cellStyle name="출력 4 15 3" xfId="27699" xr:uid="{00000000-0005-0000-0000-0000368E0000}"/>
    <cellStyle name="출력 4 15 3 2" xfId="27700" xr:uid="{00000000-0005-0000-0000-0000378E0000}"/>
    <cellStyle name="출력 4 15 3 3" xfId="27701" xr:uid="{00000000-0005-0000-0000-0000388E0000}"/>
    <cellStyle name="출력 4 15 4" xfId="27702" xr:uid="{00000000-0005-0000-0000-0000398E0000}"/>
    <cellStyle name="출력 4 15 4 2" xfId="27703" xr:uid="{00000000-0005-0000-0000-00003A8E0000}"/>
    <cellStyle name="출력 4 15 4 3" xfId="27704" xr:uid="{00000000-0005-0000-0000-00003B8E0000}"/>
    <cellStyle name="출력 4 15 5" xfId="27705" xr:uid="{00000000-0005-0000-0000-00003C8E0000}"/>
    <cellStyle name="출력 4 15 5 2" xfId="27706" xr:uid="{00000000-0005-0000-0000-00003D8E0000}"/>
    <cellStyle name="출력 4 15 5 3" xfId="27707" xr:uid="{00000000-0005-0000-0000-00003E8E0000}"/>
    <cellStyle name="출력 4 15 6" xfId="27708" xr:uid="{00000000-0005-0000-0000-00003F8E0000}"/>
    <cellStyle name="출력 4 15 6 2" xfId="27709" xr:uid="{00000000-0005-0000-0000-0000408E0000}"/>
    <cellStyle name="출력 4 15 6 3" xfId="27710" xr:uid="{00000000-0005-0000-0000-0000418E0000}"/>
    <cellStyle name="출력 4 15 7" xfId="27711" xr:uid="{00000000-0005-0000-0000-0000428E0000}"/>
    <cellStyle name="출력 4 15 7 2" xfId="27712" xr:uid="{00000000-0005-0000-0000-0000438E0000}"/>
    <cellStyle name="출력 4 15 7 3" xfId="27713" xr:uid="{00000000-0005-0000-0000-0000448E0000}"/>
    <cellStyle name="출력 4 15 8" xfId="27714" xr:uid="{00000000-0005-0000-0000-0000458E0000}"/>
    <cellStyle name="출력 4 15 8 2" xfId="27715" xr:uid="{00000000-0005-0000-0000-0000468E0000}"/>
    <cellStyle name="출력 4 15 8 3" xfId="27716" xr:uid="{00000000-0005-0000-0000-0000478E0000}"/>
    <cellStyle name="출력 4 15 9" xfId="27717" xr:uid="{00000000-0005-0000-0000-0000488E0000}"/>
    <cellStyle name="출력 4 15 9 2" xfId="27718" xr:uid="{00000000-0005-0000-0000-0000498E0000}"/>
    <cellStyle name="출력 4 15 9 3" xfId="27719" xr:uid="{00000000-0005-0000-0000-00004A8E0000}"/>
    <cellStyle name="출력 4 16" xfId="27720" xr:uid="{00000000-0005-0000-0000-00004B8E0000}"/>
    <cellStyle name="출력 4 16 10" xfId="27721" xr:uid="{00000000-0005-0000-0000-00004C8E0000}"/>
    <cellStyle name="출력 4 16 10 2" xfId="27722" xr:uid="{00000000-0005-0000-0000-00004D8E0000}"/>
    <cellStyle name="출력 4 16 10 3" xfId="27723" xr:uid="{00000000-0005-0000-0000-00004E8E0000}"/>
    <cellStyle name="출력 4 16 11" xfId="27724" xr:uid="{00000000-0005-0000-0000-00004F8E0000}"/>
    <cellStyle name="출력 4 16 11 2" xfId="27725" xr:uid="{00000000-0005-0000-0000-0000508E0000}"/>
    <cellStyle name="출력 4 16 11 3" xfId="27726" xr:uid="{00000000-0005-0000-0000-0000518E0000}"/>
    <cellStyle name="출력 4 16 12" xfId="27727" xr:uid="{00000000-0005-0000-0000-0000528E0000}"/>
    <cellStyle name="출력 4 16 12 2" xfId="27728" xr:uid="{00000000-0005-0000-0000-0000538E0000}"/>
    <cellStyle name="출력 4 16 12 3" xfId="27729" xr:uid="{00000000-0005-0000-0000-0000548E0000}"/>
    <cellStyle name="출력 4 16 13" xfId="27730" xr:uid="{00000000-0005-0000-0000-0000558E0000}"/>
    <cellStyle name="출력 4 16 13 2" xfId="27731" xr:uid="{00000000-0005-0000-0000-0000568E0000}"/>
    <cellStyle name="출력 4 16 13 3" xfId="27732" xr:uid="{00000000-0005-0000-0000-0000578E0000}"/>
    <cellStyle name="출력 4 16 14" xfId="27733" xr:uid="{00000000-0005-0000-0000-0000588E0000}"/>
    <cellStyle name="출력 4 16 14 2" xfId="27734" xr:uid="{00000000-0005-0000-0000-0000598E0000}"/>
    <cellStyle name="출력 4 16 14 3" xfId="27735" xr:uid="{00000000-0005-0000-0000-00005A8E0000}"/>
    <cellStyle name="출력 4 16 15" xfId="27736" xr:uid="{00000000-0005-0000-0000-00005B8E0000}"/>
    <cellStyle name="출력 4 16 15 2" xfId="27737" xr:uid="{00000000-0005-0000-0000-00005C8E0000}"/>
    <cellStyle name="출력 4 16 15 3" xfId="27738" xr:uid="{00000000-0005-0000-0000-00005D8E0000}"/>
    <cellStyle name="출력 4 16 16" xfId="27739" xr:uid="{00000000-0005-0000-0000-00005E8E0000}"/>
    <cellStyle name="출력 4 16 16 2" xfId="27740" xr:uid="{00000000-0005-0000-0000-00005F8E0000}"/>
    <cellStyle name="출력 4 16 16 3" xfId="27741" xr:uid="{00000000-0005-0000-0000-0000608E0000}"/>
    <cellStyle name="출력 4 16 17" xfId="27742" xr:uid="{00000000-0005-0000-0000-0000618E0000}"/>
    <cellStyle name="출력 4 16 17 2" xfId="27743" xr:uid="{00000000-0005-0000-0000-0000628E0000}"/>
    <cellStyle name="출력 4 16 17 3" xfId="27744" xr:uid="{00000000-0005-0000-0000-0000638E0000}"/>
    <cellStyle name="출력 4 16 18" xfId="27745" xr:uid="{00000000-0005-0000-0000-0000648E0000}"/>
    <cellStyle name="출력 4 16 2" xfId="27746" xr:uid="{00000000-0005-0000-0000-0000658E0000}"/>
    <cellStyle name="출력 4 16 2 2" xfId="27747" xr:uid="{00000000-0005-0000-0000-0000668E0000}"/>
    <cellStyle name="출력 4 16 2 3" xfId="27748" xr:uid="{00000000-0005-0000-0000-0000678E0000}"/>
    <cellStyle name="출력 4 16 3" xfId="27749" xr:uid="{00000000-0005-0000-0000-0000688E0000}"/>
    <cellStyle name="출력 4 16 3 2" xfId="27750" xr:uid="{00000000-0005-0000-0000-0000698E0000}"/>
    <cellStyle name="출력 4 16 3 3" xfId="27751" xr:uid="{00000000-0005-0000-0000-00006A8E0000}"/>
    <cellStyle name="출력 4 16 4" xfId="27752" xr:uid="{00000000-0005-0000-0000-00006B8E0000}"/>
    <cellStyle name="출력 4 16 4 2" xfId="27753" xr:uid="{00000000-0005-0000-0000-00006C8E0000}"/>
    <cellStyle name="출력 4 16 4 3" xfId="27754" xr:uid="{00000000-0005-0000-0000-00006D8E0000}"/>
    <cellStyle name="출력 4 16 5" xfId="27755" xr:uid="{00000000-0005-0000-0000-00006E8E0000}"/>
    <cellStyle name="출력 4 16 5 2" xfId="27756" xr:uid="{00000000-0005-0000-0000-00006F8E0000}"/>
    <cellStyle name="출력 4 16 5 3" xfId="27757" xr:uid="{00000000-0005-0000-0000-0000708E0000}"/>
    <cellStyle name="출력 4 16 6" xfId="27758" xr:uid="{00000000-0005-0000-0000-0000718E0000}"/>
    <cellStyle name="출력 4 16 6 2" xfId="27759" xr:uid="{00000000-0005-0000-0000-0000728E0000}"/>
    <cellStyle name="출력 4 16 6 3" xfId="27760" xr:uid="{00000000-0005-0000-0000-0000738E0000}"/>
    <cellStyle name="출력 4 16 7" xfId="27761" xr:uid="{00000000-0005-0000-0000-0000748E0000}"/>
    <cellStyle name="출력 4 16 7 2" xfId="27762" xr:uid="{00000000-0005-0000-0000-0000758E0000}"/>
    <cellStyle name="출력 4 16 7 3" xfId="27763" xr:uid="{00000000-0005-0000-0000-0000768E0000}"/>
    <cellStyle name="출력 4 16 8" xfId="27764" xr:uid="{00000000-0005-0000-0000-0000778E0000}"/>
    <cellStyle name="출력 4 16 8 2" xfId="27765" xr:uid="{00000000-0005-0000-0000-0000788E0000}"/>
    <cellStyle name="출력 4 16 8 3" xfId="27766" xr:uid="{00000000-0005-0000-0000-0000798E0000}"/>
    <cellStyle name="출력 4 16 9" xfId="27767" xr:uid="{00000000-0005-0000-0000-00007A8E0000}"/>
    <cellStyle name="출력 4 16 9 2" xfId="27768" xr:uid="{00000000-0005-0000-0000-00007B8E0000}"/>
    <cellStyle name="출력 4 16 9 3" xfId="27769" xr:uid="{00000000-0005-0000-0000-00007C8E0000}"/>
    <cellStyle name="출력 4 17" xfId="27770" xr:uid="{00000000-0005-0000-0000-00007D8E0000}"/>
    <cellStyle name="출력 4 17 10" xfId="27771" xr:uid="{00000000-0005-0000-0000-00007E8E0000}"/>
    <cellStyle name="출력 4 17 10 2" xfId="27772" xr:uid="{00000000-0005-0000-0000-00007F8E0000}"/>
    <cellStyle name="출력 4 17 10 3" xfId="27773" xr:uid="{00000000-0005-0000-0000-0000808E0000}"/>
    <cellStyle name="출력 4 17 11" xfId="27774" xr:uid="{00000000-0005-0000-0000-0000818E0000}"/>
    <cellStyle name="출력 4 17 11 2" xfId="27775" xr:uid="{00000000-0005-0000-0000-0000828E0000}"/>
    <cellStyle name="출력 4 17 11 3" xfId="27776" xr:uid="{00000000-0005-0000-0000-0000838E0000}"/>
    <cellStyle name="출력 4 17 12" xfId="27777" xr:uid="{00000000-0005-0000-0000-0000848E0000}"/>
    <cellStyle name="출력 4 17 12 2" xfId="27778" xr:uid="{00000000-0005-0000-0000-0000858E0000}"/>
    <cellStyle name="출력 4 17 12 3" xfId="27779" xr:uid="{00000000-0005-0000-0000-0000868E0000}"/>
    <cellStyle name="출력 4 17 13" xfId="27780" xr:uid="{00000000-0005-0000-0000-0000878E0000}"/>
    <cellStyle name="출력 4 17 13 2" xfId="27781" xr:uid="{00000000-0005-0000-0000-0000888E0000}"/>
    <cellStyle name="출력 4 17 13 3" xfId="27782" xr:uid="{00000000-0005-0000-0000-0000898E0000}"/>
    <cellStyle name="출력 4 17 14" xfId="27783" xr:uid="{00000000-0005-0000-0000-00008A8E0000}"/>
    <cellStyle name="출력 4 17 14 2" xfId="27784" xr:uid="{00000000-0005-0000-0000-00008B8E0000}"/>
    <cellStyle name="출력 4 17 14 3" xfId="27785" xr:uid="{00000000-0005-0000-0000-00008C8E0000}"/>
    <cellStyle name="출력 4 17 15" xfId="27786" xr:uid="{00000000-0005-0000-0000-00008D8E0000}"/>
    <cellStyle name="출력 4 17 15 2" xfId="27787" xr:uid="{00000000-0005-0000-0000-00008E8E0000}"/>
    <cellStyle name="출력 4 17 15 3" xfId="27788" xr:uid="{00000000-0005-0000-0000-00008F8E0000}"/>
    <cellStyle name="출력 4 17 16" xfId="27789" xr:uid="{00000000-0005-0000-0000-0000908E0000}"/>
    <cellStyle name="출력 4 17 16 2" xfId="27790" xr:uid="{00000000-0005-0000-0000-0000918E0000}"/>
    <cellStyle name="출력 4 17 16 3" xfId="27791" xr:uid="{00000000-0005-0000-0000-0000928E0000}"/>
    <cellStyle name="출력 4 17 17" xfId="27792" xr:uid="{00000000-0005-0000-0000-0000938E0000}"/>
    <cellStyle name="출력 4 17 17 2" xfId="27793" xr:uid="{00000000-0005-0000-0000-0000948E0000}"/>
    <cellStyle name="출력 4 17 17 3" xfId="27794" xr:uid="{00000000-0005-0000-0000-0000958E0000}"/>
    <cellStyle name="출력 4 17 18" xfId="27795" xr:uid="{00000000-0005-0000-0000-0000968E0000}"/>
    <cellStyle name="출력 4 17 2" xfId="27796" xr:uid="{00000000-0005-0000-0000-0000978E0000}"/>
    <cellStyle name="출력 4 17 2 2" xfId="27797" xr:uid="{00000000-0005-0000-0000-0000988E0000}"/>
    <cellStyle name="출력 4 17 2 3" xfId="27798" xr:uid="{00000000-0005-0000-0000-0000998E0000}"/>
    <cellStyle name="출력 4 17 3" xfId="27799" xr:uid="{00000000-0005-0000-0000-00009A8E0000}"/>
    <cellStyle name="출력 4 17 3 2" xfId="27800" xr:uid="{00000000-0005-0000-0000-00009B8E0000}"/>
    <cellStyle name="출력 4 17 3 3" xfId="27801" xr:uid="{00000000-0005-0000-0000-00009C8E0000}"/>
    <cellStyle name="출력 4 17 4" xfId="27802" xr:uid="{00000000-0005-0000-0000-00009D8E0000}"/>
    <cellStyle name="출력 4 17 4 2" xfId="27803" xr:uid="{00000000-0005-0000-0000-00009E8E0000}"/>
    <cellStyle name="출력 4 17 4 3" xfId="27804" xr:uid="{00000000-0005-0000-0000-00009F8E0000}"/>
    <cellStyle name="출력 4 17 5" xfId="27805" xr:uid="{00000000-0005-0000-0000-0000A08E0000}"/>
    <cellStyle name="출력 4 17 5 2" xfId="27806" xr:uid="{00000000-0005-0000-0000-0000A18E0000}"/>
    <cellStyle name="출력 4 17 5 3" xfId="27807" xr:uid="{00000000-0005-0000-0000-0000A28E0000}"/>
    <cellStyle name="출력 4 17 6" xfId="27808" xr:uid="{00000000-0005-0000-0000-0000A38E0000}"/>
    <cellStyle name="출력 4 17 6 2" xfId="27809" xr:uid="{00000000-0005-0000-0000-0000A48E0000}"/>
    <cellStyle name="출력 4 17 6 3" xfId="27810" xr:uid="{00000000-0005-0000-0000-0000A58E0000}"/>
    <cellStyle name="출력 4 17 7" xfId="27811" xr:uid="{00000000-0005-0000-0000-0000A68E0000}"/>
    <cellStyle name="출력 4 17 7 2" xfId="27812" xr:uid="{00000000-0005-0000-0000-0000A78E0000}"/>
    <cellStyle name="출력 4 17 7 3" xfId="27813" xr:uid="{00000000-0005-0000-0000-0000A88E0000}"/>
    <cellStyle name="출력 4 17 8" xfId="27814" xr:uid="{00000000-0005-0000-0000-0000A98E0000}"/>
    <cellStyle name="출력 4 17 8 2" xfId="27815" xr:uid="{00000000-0005-0000-0000-0000AA8E0000}"/>
    <cellStyle name="출력 4 17 8 3" xfId="27816" xr:uid="{00000000-0005-0000-0000-0000AB8E0000}"/>
    <cellStyle name="출력 4 17 9" xfId="27817" xr:uid="{00000000-0005-0000-0000-0000AC8E0000}"/>
    <cellStyle name="출력 4 17 9 2" xfId="27818" xr:uid="{00000000-0005-0000-0000-0000AD8E0000}"/>
    <cellStyle name="출력 4 17 9 3" xfId="27819" xr:uid="{00000000-0005-0000-0000-0000AE8E0000}"/>
    <cellStyle name="출력 4 18" xfId="27820" xr:uid="{00000000-0005-0000-0000-0000AF8E0000}"/>
    <cellStyle name="출력 4 18 10" xfId="27821" xr:uid="{00000000-0005-0000-0000-0000B08E0000}"/>
    <cellStyle name="출력 4 18 10 2" xfId="27822" xr:uid="{00000000-0005-0000-0000-0000B18E0000}"/>
    <cellStyle name="출력 4 18 10 3" xfId="27823" xr:uid="{00000000-0005-0000-0000-0000B28E0000}"/>
    <cellStyle name="출력 4 18 11" xfId="27824" xr:uid="{00000000-0005-0000-0000-0000B38E0000}"/>
    <cellStyle name="출력 4 18 11 2" xfId="27825" xr:uid="{00000000-0005-0000-0000-0000B48E0000}"/>
    <cellStyle name="출력 4 18 11 3" xfId="27826" xr:uid="{00000000-0005-0000-0000-0000B58E0000}"/>
    <cellStyle name="출력 4 18 12" xfId="27827" xr:uid="{00000000-0005-0000-0000-0000B68E0000}"/>
    <cellStyle name="출력 4 18 12 2" xfId="27828" xr:uid="{00000000-0005-0000-0000-0000B78E0000}"/>
    <cellStyle name="출력 4 18 12 3" xfId="27829" xr:uid="{00000000-0005-0000-0000-0000B88E0000}"/>
    <cellStyle name="출력 4 18 13" xfId="27830" xr:uid="{00000000-0005-0000-0000-0000B98E0000}"/>
    <cellStyle name="출력 4 18 13 2" xfId="27831" xr:uid="{00000000-0005-0000-0000-0000BA8E0000}"/>
    <cellStyle name="출력 4 18 13 3" xfId="27832" xr:uid="{00000000-0005-0000-0000-0000BB8E0000}"/>
    <cellStyle name="출력 4 18 14" xfId="27833" xr:uid="{00000000-0005-0000-0000-0000BC8E0000}"/>
    <cellStyle name="출력 4 18 14 2" xfId="27834" xr:uid="{00000000-0005-0000-0000-0000BD8E0000}"/>
    <cellStyle name="출력 4 18 14 3" xfId="27835" xr:uid="{00000000-0005-0000-0000-0000BE8E0000}"/>
    <cellStyle name="출력 4 18 15" xfId="27836" xr:uid="{00000000-0005-0000-0000-0000BF8E0000}"/>
    <cellStyle name="출력 4 18 15 2" xfId="27837" xr:uid="{00000000-0005-0000-0000-0000C08E0000}"/>
    <cellStyle name="출력 4 18 15 3" xfId="27838" xr:uid="{00000000-0005-0000-0000-0000C18E0000}"/>
    <cellStyle name="출력 4 18 16" xfId="27839" xr:uid="{00000000-0005-0000-0000-0000C28E0000}"/>
    <cellStyle name="출력 4 18 16 2" xfId="27840" xr:uid="{00000000-0005-0000-0000-0000C38E0000}"/>
    <cellStyle name="출력 4 18 16 3" xfId="27841" xr:uid="{00000000-0005-0000-0000-0000C48E0000}"/>
    <cellStyle name="출력 4 18 17" xfId="27842" xr:uid="{00000000-0005-0000-0000-0000C58E0000}"/>
    <cellStyle name="출력 4 18 17 2" xfId="27843" xr:uid="{00000000-0005-0000-0000-0000C68E0000}"/>
    <cellStyle name="출력 4 18 17 3" xfId="27844" xr:uid="{00000000-0005-0000-0000-0000C78E0000}"/>
    <cellStyle name="출력 4 18 18" xfId="27845" xr:uid="{00000000-0005-0000-0000-0000C88E0000}"/>
    <cellStyle name="출력 4 18 2" xfId="27846" xr:uid="{00000000-0005-0000-0000-0000C98E0000}"/>
    <cellStyle name="출력 4 18 2 2" xfId="27847" xr:uid="{00000000-0005-0000-0000-0000CA8E0000}"/>
    <cellStyle name="출력 4 18 2 3" xfId="27848" xr:uid="{00000000-0005-0000-0000-0000CB8E0000}"/>
    <cellStyle name="출력 4 18 3" xfId="27849" xr:uid="{00000000-0005-0000-0000-0000CC8E0000}"/>
    <cellStyle name="출력 4 18 3 2" xfId="27850" xr:uid="{00000000-0005-0000-0000-0000CD8E0000}"/>
    <cellStyle name="출력 4 18 3 3" xfId="27851" xr:uid="{00000000-0005-0000-0000-0000CE8E0000}"/>
    <cellStyle name="출력 4 18 4" xfId="27852" xr:uid="{00000000-0005-0000-0000-0000CF8E0000}"/>
    <cellStyle name="출력 4 18 4 2" xfId="27853" xr:uid="{00000000-0005-0000-0000-0000D08E0000}"/>
    <cellStyle name="출력 4 18 4 3" xfId="27854" xr:uid="{00000000-0005-0000-0000-0000D18E0000}"/>
    <cellStyle name="출력 4 18 5" xfId="27855" xr:uid="{00000000-0005-0000-0000-0000D28E0000}"/>
    <cellStyle name="출력 4 18 5 2" xfId="27856" xr:uid="{00000000-0005-0000-0000-0000D38E0000}"/>
    <cellStyle name="출력 4 18 5 3" xfId="27857" xr:uid="{00000000-0005-0000-0000-0000D48E0000}"/>
    <cellStyle name="출력 4 18 6" xfId="27858" xr:uid="{00000000-0005-0000-0000-0000D58E0000}"/>
    <cellStyle name="출력 4 18 6 2" xfId="27859" xr:uid="{00000000-0005-0000-0000-0000D68E0000}"/>
    <cellStyle name="출력 4 18 6 3" xfId="27860" xr:uid="{00000000-0005-0000-0000-0000D78E0000}"/>
    <cellStyle name="출력 4 18 7" xfId="27861" xr:uid="{00000000-0005-0000-0000-0000D88E0000}"/>
    <cellStyle name="출력 4 18 7 2" xfId="27862" xr:uid="{00000000-0005-0000-0000-0000D98E0000}"/>
    <cellStyle name="출력 4 18 7 3" xfId="27863" xr:uid="{00000000-0005-0000-0000-0000DA8E0000}"/>
    <cellStyle name="출력 4 18 8" xfId="27864" xr:uid="{00000000-0005-0000-0000-0000DB8E0000}"/>
    <cellStyle name="출력 4 18 8 2" xfId="27865" xr:uid="{00000000-0005-0000-0000-0000DC8E0000}"/>
    <cellStyle name="출력 4 18 8 3" xfId="27866" xr:uid="{00000000-0005-0000-0000-0000DD8E0000}"/>
    <cellStyle name="출력 4 18 9" xfId="27867" xr:uid="{00000000-0005-0000-0000-0000DE8E0000}"/>
    <cellStyle name="출력 4 18 9 2" xfId="27868" xr:uid="{00000000-0005-0000-0000-0000DF8E0000}"/>
    <cellStyle name="출력 4 18 9 3" xfId="27869" xr:uid="{00000000-0005-0000-0000-0000E08E0000}"/>
    <cellStyle name="출력 4 19" xfId="27870" xr:uid="{00000000-0005-0000-0000-0000E18E0000}"/>
    <cellStyle name="출력 4 2" xfId="7397" xr:uid="{00000000-0005-0000-0000-0000E28E0000}"/>
    <cellStyle name="출력 4 2 2" xfId="27871" xr:uid="{00000000-0005-0000-0000-0000E38E0000}"/>
    <cellStyle name="출력 4 20" xfId="27872" xr:uid="{00000000-0005-0000-0000-0000E48E0000}"/>
    <cellStyle name="출력 4 21" xfId="27873" xr:uid="{00000000-0005-0000-0000-0000E58E0000}"/>
    <cellStyle name="출력 4 22" xfId="27874" xr:uid="{00000000-0005-0000-0000-0000E68E0000}"/>
    <cellStyle name="출력 4 23" xfId="27875" xr:uid="{00000000-0005-0000-0000-0000E78E0000}"/>
    <cellStyle name="출력 4 24" xfId="27876" xr:uid="{00000000-0005-0000-0000-0000E88E0000}"/>
    <cellStyle name="출력 4 25" xfId="27877" xr:uid="{00000000-0005-0000-0000-0000E98E0000}"/>
    <cellStyle name="출력 4 26" xfId="27878" xr:uid="{00000000-0005-0000-0000-0000EA8E0000}"/>
    <cellStyle name="출력 4 27" xfId="27879" xr:uid="{00000000-0005-0000-0000-0000EB8E0000}"/>
    <cellStyle name="출력 4 28" xfId="27880" xr:uid="{00000000-0005-0000-0000-0000EC8E0000}"/>
    <cellStyle name="출력 4 29" xfId="27881" xr:uid="{00000000-0005-0000-0000-0000ED8E0000}"/>
    <cellStyle name="출력 4 3" xfId="27882" xr:uid="{00000000-0005-0000-0000-0000EE8E0000}"/>
    <cellStyle name="출력 4 30" xfId="27883" xr:uid="{00000000-0005-0000-0000-0000EF8E0000}"/>
    <cellStyle name="출력 4 31" xfId="27884" xr:uid="{00000000-0005-0000-0000-0000F08E0000}"/>
    <cellStyle name="출력 4 32" xfId="27885" xr:uid="{00000000-0005-0000-0000-0000F18E0000}"/>
    <cellStyle name="출력 4 33" xfId="27886" xr:uid="{00000000-0005-0000-0000-0000F28E0000}"/>
    <cellStyle name="출력 4 34" xfId="27887" xr:uid="{00000000-0005-0000-0000-0000F38E0000}"/>
    <cellStyle name="출력 4 4" xfId="27888" xr:uid="{00000000-0005-0000-0000-0000F48E0000}"/>
    <cellStyle name="출력 4 5" xfId="27889" xr:uid="{00000000-0005-0000-0000-0000F58E0000}"/>
    <cellStyle name="출력 4 6" xfId="27890" xr:uid="{00000000-0005-0000-0000-0000F68E0000}"/>
    <cellStyle name="출력 4 7" xfId="27891" xr:uid="{00000000-0005-0000-0000-0000F78E0000}"/>
    <cellStyle name="출력 4 8" xfId="27892" xr:uid="{00000000-0005-0000-0000-0000F88E0000}"/>
    <cellStyle name="출력 4 9" xfId="27893" xr:uid="{00000000-0005-0000-0000-0000F98E0000}"/>
    <cellStyle name="출력 4 9 10" xfId="27894" xr:uid="{00000000-0005-0000-0000-0000FA8E0000}"/>
    <cellStyle name="출력 4 9 10 2" xfId="27895" xr:uid="{00000000-0005-0000-0000-0000FB8E0000}"/>
    <cellStyle name="출력 4 9 10 3" xfId="27896" xr:uid="{00000000-0005-0000-0000-0000FC8E0000}"/>
    <cellStyle name="출력 4 9 11" xfId="27897" xr:uid="{00000000-0005-0000-0000-0000FD8E0000}"/>
    <cellStyle name="출력 4 9 11 2" xfId="27898" xr:uid="{00000000-0005-0000-0000-0000FE8E0000}"/>
    <cellStyle name="출력 4 9 11 3" xfId="27899" xr:uid="{00000000-0005-0000-0000-0000FF8E0000}"/>
    <cellStyle name="출력 4 9 12" xfId="27900" xr:uid="{00000000-0005-0000-0000-0000008F0000}"/>
    <cellStyle name="출력 4 9 12 2" xfId="27901" xr:uid="{00000000-0005-0000-0000-0000018F0000}"/>
    <cellStyle name="출력 4 9 12 3" xfId="27902" xr:uid="{00000000-0005-0000-0000-0000028F0000}"/>
    <cellStyle name="출력 4 9 13" xfId="27903" xr:uid="{00000000-0005-0000-0000-0000038F0000}"/>
    <cellStyle name="출력 4 9 13 2" xfId="27904" xr:uid="{00000000-0005-0000-0000-0000048F0000}"/>
    <cellStyle name="출력 4 9 13 3" xfId="27905" xr:uid="{00000000-0005-0000-0000-0000058F0000}"/>
    <cellStyle name="출력 4 9 14" xfId="27906" xr:uid="{00000000-0005-0000-0000-0000068F0000}"/>
    <cellStyle name="출력 4 9 14 2" xfId="27907" xr:uid="{00000000-0005-0000-0000-0000078F0000}"/>
    <cellStyle name="출력 4 9 14 3" xfId="27908" xr:uid="{00000000-0005-0000-0000-0000088F0000}"/>
    <cellStyle name="출력 4 9 15" xfId="27909" xr:uid="{00000000-0005-0000-0000-0000098F0000}"/>
    <cellStyle name="출력 4 9 15 2" xfId="27910" xr:uid="{00000000-0005-0000-0000-00000A8F0000}"/>
    <cellStyle name="출력 4 9 15 3" xfId="27911" xr:uid="{00000000-0005-0000-0000-00000B8F0000}"/>
    <cellStyle name="출력 4 9 16" xfId="27912" xr:uid="{00000000-0005-0000-0000-00000C8F0000}"/>
    <cellStyle name="출력 4 9 16 2" xfId="27913" xr:uid="{00000000-0005-0000-0000-00000D8F0000}"/>
    <cellStyle name="출력 4 9 16 3" xfId="27914" xr:uid="{00000000-0005-0000-0000-00000E8F0000}"/>
    <cellStyle name="출력 4 9 17" xfId="27915" xr:uid="{00000000-0005-0000-0000-00000F8F0000}"/>
    <cellStyle name="출력 4 9 17 2" xfId="27916" xr:uid="{00000000-0005-0000-0000-0000108F0000}"/>
    <cellStyle name="출력 4 9 17 3" xfId="27917" xr:uid="{00000000-0005-0000-0000-0000118F0000}"/>
    <cellStyle name="출력 4 9 18" xfId="27918" xr:uid="{00000000-0005-0000-0000-0000128F0000}"/>
    <cellStyle name="출력 4 9 2" xfId="27919" xr:uid="{00000000-0005-0000-0000-0000138F0000}"/>
    <cellStyle name="출력 4 9 2 2" xfId="27920" xr:uid="{00000000-0005-0000-0000-0000148F0000}"/>
    <cellStyle name="출력 4 9 2 3" xfId="27921" xr:uid="{00000000-0005-0000-0000-0000158F0000}"/>
    <cellStyle name="출력 4 9 3" xfId="27922" xr:uid="{00000000-0005-0000-0000-0000168F0000}"/>
    <cellStyle name="출력 4 9 3 2" xfId="27923" xr:uid="{00000000-0005-0000-0000-0000178F0000}"/>
    <cellStyle name="출력 4 9 3 3" xfId="27924" xr:uid="{00000000-0005-0000-0000-0000188F0000}"/>
    <cellStyle name="출력 4 9 4" xfId="27925" xr:uid="{00000000-0005-0000-0000-0000198F0000}"/>
    <cellStyle name="출력 4 9 4 2" xfId="27926" xr:uid="{00000000-0005-0000-0000-00001A8F0000}"/>
    <cellStyle name="출력 4 9 4 3" xfId="27927" xr:uid="{00000000-0005-0000-0000-00001B8F0000}"/>
    <cellStyle name="출력 4 9 5" xfId="27928" xr:uid="{00000000-0005-0000-0000-00001C8F0000}"/>
    <cellStyle name="출력 4 9 5 2" xfId="27929" xr:uid="{00000000-0005-0000-0000-00001D8F0000}"/>
    <cellStyle name="출력 4 9 5 3" xfId="27930" xr:uid="{00000000-0005-0000-0000-00001E8F0000}"/>
    <cellStyle name="출력 4 9 6" xfId="27931" xr:uid="{00000000-0005-0000-0000-00001F8F0000}"/>
    <cellStyle name="출력 4 9 6 2" xfId="27932" xr:uid="{00000000-0005-0000-0000-0000208F0000}"/>
    <cellStyle name="출력 4 9 6 3" xfId="27933" xr:uid="{00000000-0005-0000-0000-0000218F0000}"/>
    <cellStyle name="출력 4 9 7" xfId="27934" xr:uid="{00000000-0005-0000-0000-0000228F0000}"/>
    <cellStyle name="출력 4 9 7 2" xfId="27935" xr:uid="{00000000-0005-0000-0000-0000238F0000}"/>
    <cellStyle name="출력 4 9 7 3" xfId="27936" xr:uid="{00000000-0005-0000-0000-0000248F0000}"/>
    <cellStyle name="출력 4 9 8" xfId="27937" xr:uid="{00000000-0005-0000-0000-0000258F0000}"/>
    <cellStyle name="출력 4 9 8 2" xfId="27938" xr:uid="{00000000-0005-0000-0000-0000268F0000}"/>
    <cellStyle name="출력 4 9 8 3" xfId="27939" xr:uid="{00000000-0005-0000-0000-0000278F0000}"/>
    <cellStyle name="출력 4 9 9" xfId="27940" xr:uid="{00000000-0005-0000-0000-0000288F0000}"/>
    <cellStyle name="출력 4 9 9 2" xfId="27941" xr:uid="{00000000-0005-0000-0000-0000298F0000}"/>
    <cellStyle name="출력 4 9 9 3" xfId="27942" xr:uid="{00000000-0005-0000-0000-00002A8F0000}"/>
    <cellStyle name="출력 40" xfId="27943" xr:uid="{00000000-0005-0000-0000-00002B8F0000}"/>
    <cellStyle name="출력 40 10" xfId="27944" xr:uid="{00000000-0005-0000-0000-00002C8F0000}"/>
    <cellStyle name="출력 40 10 2" xfId="27945" xr:uid="{00000000-0005-0000-0000-00002D8F0000}"/>
    <cellStyle name="출력 40 10 3" xfId="27946" xr:uid="{00000000-0005-0000-0000-00002E8F0000}"/>
    <cellStyle name="출력 40 11" xfId="27947" xr:uid="{00000000-0005-0000-0000-00002F8F0000}"/>
    <cellStyle name="출력 40 11 2" xfId="27948" xr:uid="{00000000-0005-0000-0000-0000308F0000}"/>
    <cellStyle name="출력 40 11 3" xfId="27949" xr:uid="{00000000-0005-0000-0000-0000318F0000}"/>
    <cellStyle name="출력 40 12" xfId="27950" xr:uid="{00000000-0005-0000-0000-0000328F0000}"/>
    <cellStyle name="출력 40 12 2" xfId="27951" xr:uid="{00000000-0005-0000-0000-0000338F0000}"/>
    <cellStyle name="출력 40 12 3" xfId="27952" xr:uid="{00000000-0005-0000-0000-0000348F0000}"/>
    <cellStyle name="출력 40 13" xfId="27953" xr:uid="{00000000-0005-0000-0000-0000358F0000}"/>
    <cellStyle name="출력 40 13 2" xfId="27954" xr:uid="{00000000-0005-0000-0000-0000368F0000}"/>
    <cellStyle name="출력 40 13 3" xfId="27955" xr:uid="{00000000-0005-0000-0000-0000378F0000}"/>
    <cellStyle name="출력 40 14" xfId="27956" xr:uid="{00000000-0005-0000-0000-0000388F0000}"/>
    <cellStyle name="출력 40 14 2" xfId="27957" xr:uid="{00000000-0005-0000-0000-0000398F0000}"/>
    <cellStyle name="출력 40 14 3" xfId="27958" xr:uid="{00000000-0005-0000-0000-00003A8F0000}"/>
    <cellStyle name="출력 40 15" xfId="27959" xr:uid="{00000000-0005-0000-0000-00003B8F0000}"/>
    <cellStyle name="출력 40 15 2" xfId="27960" xr:uid="{00000000-0005-0000-0000-00003C8F0000}"/>
    <cellStyle name="출력 40 15 3" xfId="27961" xr:uid="{00000000-0005-0000-0000-00003D8F0000}"/>
    <cellStyle name="출력 40 16" xfId="27962" xr:uid="{00000000-0005-0000-0000-00003E8F0000}"/>
    <cellStyle name="출력 40 16 2" xfId="27963" xr:uid="{00000000-0005-0000-0000-00003F8F0000}"/>
    <cellStyle name="출력 40 16 3" xfId="27964" xr:uid="{00000000-0005-0000-0000-0000408F0000}"/>
    <cellStyle name="출력 40 17" xfId="27965" xr:uid="{00000000-0005-0000-0000-0000418F0000}"/>
    <cellStyle name="출력 40 17 2" xfId="27966" xr:uid="{00000000-0005-0000-0000-0000428F0000}"/>
    <cellStyle name="출력 40 17 3" xfId="27967" xr:uid="{00000000-0005-0000-0000-0000438F0000}"/>
    <cellStyle name="출력 40 18" xfId="27968" xr:uid="{00000000-0005-0000-0000-0000448F0000}"/>
    <cellStyle name="출력 40 2" xfId="27969" xr:uid="{00000000-0005-0000-0000-0000458F0000}"/>
    <cellStyle name="출력 40 2 2" xfId="27970" xr:uid="{00000000-0005-0000-0000-0000468F0000}"/>
    <cellStyle name="출력 40 2 3" xfId="27971" xr:uid="{00000000-0005-0000-0000-0000478F0000}"/>
    <cellStyle name="출력 40 3" xfId="27972" xr:uid="{00000000-0005-0000-0000-0000488F0000}"/>
    <cellStyle name="출력 40 3 2" xfId="27973" xr:uid="{00000000-0005-0000-0000-0000498F0000}"/>
    <cellStyle name="출력 40 3 3" xfId="27974" xr:uid="{00000000-0005-0000-0000-00004A8F0000}"/>
    <cellStyle name="출력 40 4" xfId="27975" xr:uid="{00000000-0005-0000-0000-00004B8F0000}"/>
    <cellStyle name="출력 40 4 2" xfId="27976" xr:uid="{00000000-0005-0000-0000-00004C8F0000}"/>
    <cellStyle name="출력 40 4 3" xfId="27977" xr:uid="{00000000-0005-0000-0000-00004D8F0000}"/>
    <cellStyle name="출력 40 5" xfId="27978" xr:uid="{00000000-0005-0000-0000-00004E8F0000}"/>
    <cellStyle name="출력 40 5 2" xfId="27979" xr:uid="{00000000-0005-0000-0000-00004F8F0000}"/>
    <cellStyle name="출력 40 5 3" xfId="27980" xr:uid="{00000000-0005-0000-0000-0000508F0000}"/>
    <cellStyle name="출력 40 6" xfId="27981" xr:uid="{00000000-0005-0000-0000-0000518F0000}"/>
    <cellStyle name="출력 40 6 2" xfId="27982" xr:uid="{00000000-0005-0000-0000-0000528F0000}"/>
    <cellStyle name="출력 40 6 3" xfId="27983" xr:uid="{00000000-0005-0000-0000-0000538F0000}"/>
    <cellStyle name="출력 40 7" xfId="27984" xr:uid="{00000000-0005-0000-0000-0000548F0000}"/>
    <cellStyle name="출력 40 7 2" xfId="27985" xr:uid="{00000000-0005-0000-0000-0000558F0000}"/>
    <cellStyle name="출력 40 7 3" xfId="27986" xr:uid="{00000000-0005-0000-0000-0000568F0000}"/>
    <cellStyle name="출력 40 8" xfId="27987" xr:uid="{00000000-0005-0000-0000-0000578F0000}"/>
    <cellStyle name="출력 40 8 2" xfId="27988" xr:uid="{00000000-0005-0000-0000-0000588F0000}"/>
    <cellStyle name="출력 40 8 3" xfId="27989" xr:uid="{00000000-0005-0000-0000-0000598F0000}"/>
    <cellStyle name="출력 40 9" xfId="27990" xr:uid="{00000000-0005-0000-0000-00005A8F0000}"/>
    <cellStyle name="출력 40 9 2" xfId="27991" xr:uid="{00000000-0005-0000-0000-00005B8F0000}"/>
    <cellStyle name="출력 40 9 3" xfId="27992" xr:uid="{00000000-0005-0000-0000-00005C8F0000}"/>
    <cellStyle name="출력 41" xfId="27993" xr:uid="{00000000-0005-0000-0000-00005D8F0000}"/>
    <cellStyle name="출력 41 10" xfId="27994" xr:uid="{00000000-0005-0000-0000-00005E8F0000}"/>
    <cellStyle name="출력 41 10 2" xfId="27995" xr:uid="{00000000-0005-0000-0000-00005F8F0000}"/>
    <cellStyle name="출력 41 10 3" xfId="27996" xr:uid="{00000000-0005-0000-0000-0000608F0000}"/>
    <cellStyle name="출력 41 11" xfId="27997" xr:uid="{00000000-0005-0000-0000-0000618F0000}"/>
    <cellStyle name="출력 41 11 2" xfId="27998" xr:uid="{00000000-0005-0000-0000-0000628F0000}"/>
    <cellStyle name="출력 41 11 3" xfId="27999" xr:uid="{00000000-0005-0000-0000-0000638F0000}"/>
    <cellStyle name="출력 41 12" xfId="28000" xr:uid="{00000000-0005-0000-0000-0000648F0000}"/>
    <cellStyle name="출력 41 12 2" xfId="28001" xr:uid="{00000000-0005-0000-0000-0000658F0000}"/>
    <cellStyle name="출력 41 12 3" xfId="28002" xr:uid="{00000000-0005-0000-0000-0000668F0000}"/>
    <cellStyle name="출력 41 13" xfId="28003" xr:uid="{00000000-0005-0000-0000-0000678F0000}"/>
    <cellStyle name="출력 41 13 2" xfId="28004" xr:uid="{00000000-0005-0000-0000-0000688F0000}"/>
    <cellStyle name="출력 41 13 3" xfId="28005" xr:uid="{00000000-0005-0000-0000-0000698F0000}"/>
    <cellStyle name="출력 41 14" xfId="28006" xr:uid="{00000000-0005-0000-0000-00006A8F0000}"/>
    <cellStyle name="출력 41 14 2" xfId="28007" xr:uid="{00000000-0005-0000-0000-00006B8F0000}"/>
    <cellStyle name="출력 41 14 3" xfId="28008" xr:uid="{00000000-0005-0000-0000-00006C8F0000}"/>
    <cellStyle name="출력 41 15" xfId="28009" xr:uid="{00000000-0005-0000-0000-00006D8F0000}"/>
    <cellStyle name="출력 41 15 2" xfId="28010" xr:uid="{00000000-0005-0000-0000-00006E8F0000}"/>
    <cellStyle name="출력 41 15 3" xfId="28011" xr:uid="{00000000-0005-0000-0000-00006F8F0000}"/>
    <cellStyle name="출력 41 16" xfId="28012" xr:uid="{00000000-0005-0000-0000-0000708F0000}"/>
    <cellStyle name="출력 41 16 2" xfId="28013" xr:uid="{00000000-0005-0000-0000-0000718F0000}"/>
    <cellStyle name="출력 41 16 3" xfId="28014" xr:uid="{00000000-0005-0000-0000-0000728F0000}"/>
    <cellStyle name="출력 41 17" xfId="28015" xr:uid="{00000000-0005-0000-0000-0000738F0000}"/>
    <cellStyle name="출력 41 17 2" xfId="28016" xr:uid="{00000000-0005-0000-0000-0000748F0000}"/>
    <cellStyle name="출력 41 17 3" xfId="28017" xr:uid="{00000000-0005-0000-0000-0000758F0000}"/>
    <cellStyle name="출력 41 18" xfId="28018" xr:uid="{00000000-0005-0000-0000-0000768F0000}"/>
    <cellStyle name="출력 41 2" xfId="28019" xr:uid="{00000000-0005-0000-0000-0000778F0000}"/>
    <cellStyle name="출력 41 2 2" xfId="28020" xr:uid="{00000000-0005-0000-0000-0000788F0000}"/>
    <cellStyle name="출력 41 2 3" xfId="28021" xr:uid="{00000000-0005-0000-0000-0000798F0000}"/>
    <cellStyle name="출력 41 3" xfId="28022" xr:uid="{00000000-0005-0000-0000-00007A8F0000}"/>
    <cellStyle name="출력 41 3 2" xfId="28023" xr:uid="{00000000-0005-0000-0000-00007B8F0000}"/>
    <cellStyle name="출력 41 3 3" xfId="28024" xr:uid="{00000000-0005-0000-0000-00007C8F0000}"/>
    <cellStyle name="출력 41 4" xfId="28025" xr:uid="{00000000-0005-0000-0000-00007D8F0000}"/>
    <cellStyle name="출력 41 4 2" xfId="28026" xr:uid="{00000000-0005-0000-0000-00007E8F0000}"/>
    <cellStyle name="출력 41 4 3" xfId="28027" xr:uid="{00000000-0005-0000-0000-00007F8F0000}"/>
    <cellStyle name="출력 41 5" xfId="28028" xr:uid="{00000000-0005-0000-0000-0000808F0000}"/>
    <cellStyle name="출력 41 5 2" xfId="28029" xr:uid="{00000000-0005-0000-0000-0000818F0000}"/>
    <cellStyle name="출력 41 5 3" xfId="28030" xr:uid="{00000000-0005-0000-0000-0000828F0000}"/>
    <cellStyle name="출력 41 6" xfId="28031" xr:uid="{00000000-0005-0000-0000-0000838F0000}"/>
    <cellStyle name="출력 41 6 2" xfId="28032" xr:uid="{00000000-0005-0000-0000-0000848F0000}"/>
    <cellStyle name="출력 41 6 3" xfId="28033" xr:uid="{00000000-0005-0000-0000-0000858F0000}"/>
    <cellStyle name="출력 41 7" xfId="28034" xr:uid="{00000000-0005-0000-0000-0000868F0000}"/>
    <cellStyle name="출력 41 7 2" xfId="28035" xr:uid="{00000000-0005-0000-0000-0000878F0000}"/>
    <cellStyle name="출력 41 7 3" xfId="28036" xr:uid="{00000000-0005-0000-0000-0000888F0000}"/>
    <cellStyle name="출력 41 8" xfId="28037" xr:uid="{00000000-0005-0000-0000-0000898F0000}"/>
    <cellStyle name="출력 41 8 2" xfId="28038" xr:uid="{00000000-0005-0000-0000-00008A8F0000}"/>
    <cellStyle name="출력 41 8 3" xfId="28039" xr:uid="{00000000-0005-0000-0000-00008B8F0000}"/>
    <cellStyle name="출력 41 9" xfId="28040" xr:uid="{00000000-0005-0000-0000-00008C8F0000}"/>
    <cellStyle name="출력 41 9 2" xfId="28041" xr:uid="{00000000-0005-0000-0000-00008D8F0000}"/>
    <cellStyle name="출력 41 9 3" xfId="28042" xr:uid="{00000000-0005-0000-0000-00008E8F0000}"/>
    <cellStyle name="출력 42" xfId="28043" xr:uid="{00000000-0005-0000-0000-00008F8F0000}"/>
    <cellStyle name="출력 42 10" xfId="28044" xr:uid="{00000000-0005-0000-0000-0000908F0000}"/>
    <cellStyle name="출력 42 10 2" xfId="28045" xr:uid="{00000000-0005-0000-0000-0000918F0000}"/>
    <cellStyle name="출력 42 10 3" xfId="28046" xr:uid="{00000000-0005-0000-0000-0000928F0000}"/>
    <cellStyle name="출력 42 11" xfId="28047" xr:uid="{00000000-0005-0000-0000-0000938F0000}"/>
    <cellStyle name="출력 42 11 2" xfId="28048" xr:uid="{00000000-0005-0000-0000-0000948F0000}"/>
    <cellStyle name="출력 42 11 3" xfId="28049" xr:uid="{00000000-0005-0000-0000-0000958F0000}"/>
    <cellStyle name="출력 42 12" xfId="28050" xr:uid="{00000000-0005-0000-0000-0000968F0000}"/>
    <cellStyle name="출력 42 12 2" xfId="28051" xr:uid="{00000000-0005-0000-0000-0000978F0000}"/>
    <cellStyle name="출력 42 12 3" xfId="28052" xr:uid="{00000000-0005-0000-0000-0000988F0000}"/>
    <cellStyle name="출력 42 13" xfId="28053" xr:uid="{00000000-0005-0000-0000-0000998F0000}"/>
    <cellStyle name="출력 42 13 2" xfId="28054" xr:uid="{00000000-0005-0000-0000-00009A8F0000}"/>
    <cellStyle name="출력 42 13 3" xfId="28055" xr:uid="{00000000-0005-0000-0000-00009B8F0000}"/>
    <cellStyle name="출력 42 14" xfId="28056" xr:uid="{00000000-0005-0000-0000-00009C8F0000}"/>
    <cellStyle name="출력 42 14 2" xfId="28057" xr:uid="{00000000-0005-0000-0000-00009D8F0000}"/>
    <cellStyle name="출력 42 14 3" xfId="28058" xr:uid="{00000000-0005-0000-0000-00009E8F0000}"/>
    <cellStyle name="출력 42 15" xfId="28059" xr:uid="{00000000-0005-0000-0000-00009F8F0000}"/>
    <cellStyle name="출력 42 15 2" xfId="28060" xr:uid="{00000000-0005-0000-0000-0000A08F0000}"/>
    <cellStyle name="출력 42 15 3" xfId="28061" xr:uid="{00000000-0005-0000-0000-0000A18F0000}"/>
    <cellStyle name="출력 42 16" xfId="28062" xr:uid="{00000000-0005-0000-0000-0000A28F0000}"/>
    <cellStyle name="출력 42 16 2" xfId="28063" xr:uid="{00000000-0005-0000-0000-0000A38F0000}"/>
    <cellStyle name="출력 42 16 3" xfId="28064" xr:uid="{00000000-0005-0000-0000-0000A48F0000}"/>
    <cellStyle name="출력 42 17" xfId="28065" xr:uid="{00000000-0005-0000-0000-0000A58F0000}"/>
    <cellStyle name="출력 42 17 2" xfId="28066" xr:uid="{00000000-0005-0000-0000-0000A68F0000}"/>
    <cellStyle name="출력 42 17 3" xfId="28067" xr:uid="{00000000-0005-0000-0000-0000A78F0000}"/>
    <cellStyle name="출력 42 18" xfId="28068" xr:uid="{00000000-0005-0000-0000-0000A88F0000}"/>
    <cellStyle name="출력 42 2" xfId="28069" xr:uid="{00000000-0005-0000-0000-0000A98F0000}"/>
    <cellStyle name="출력 42 2 2" xfId="28070" xr:uid="{00000000-0005-0000-0000-0000AA8F0000}"/>
    <cellStyle name="출력 42 2 3" xfId="28071" xr:uid="{00000000-0005-0000-0000-0000AB8F0000}"/>
    <cellStyle name="출력 42 3" xfId="28072" xr:uid="{00000000-0005-0000-0000-0000AC8F0000}"/>
    <cellStyle name="출력 42 3 2" xfId="28073" xr:uid="{00000000-0005-0000-0000-0000AD8F0000}"/>
    <cellStyle name="출력 42 3 3" xfId="28074" xr:uid="{00000000-0005-0000-0000-0000AE8F0000}"/>
    <cellStyle name="출력 42 4" xfId="28075" xr:uid="{00000000-0005-0000-0000-0000AF8F0000}"/>
    <cellStyle name="출력 42 4 2" xfId="28076" xr:uid="{00000000-0005-0000-0000-0000B08F0000}"/>
    <cellStyle name="출력 42 4 3" xfId="28077" xr:uid="{00000000-0005-0000-0000-0000B18F0000}"/>
    <cellStyle name="출력 42 5" xfId="28078" xr:uid="{00000000-0005-0000-0000-0000B28F0000}"/>
    <cellStyle name="출력 42 5 2" xfId="28079" xr:uid="{00000000-0005-0000-0000-0000B38F0000}"/>
    <cellStyle name="출력 42 5 3" xfId="28080" xr:uid="{00000000-0005-0000-0000-0000B48F0000}"/>
    <cellStyle name="출력 42 6" xfId="28081" xr:uid="{00000000-0005-0000-0000-0000B58F0000}"/>
    <cellStyle name="출력 42 6 2" xfId="28082" xr:uid="{00000000-0005-0000-0000-0000B68F0000}"/>
    <cellStyle name="출력 42 6 3" xfId="28083" xr:uid="{00000000-0005-0000-0000-0000B78F0000}"/>
    <cellStyle name="출력 42 7" xfId="28084" xr:uid="{00000000-0005-0000-0000-0000B88F0000}"/>
    <cellStyle name="출력 42 7 2" xfId="28085" xr:uid="{00000000-0005-0000-0000-0000B98F0000}"/>
    <cellStyle name="출력 42 7 3" xfId="28086" xr:uid="{00000000-0005-0000-0000-0000BA8F0000}"/>
    <cellStyle name="출력 42 8" xfId="28087" xr:uid="{00000000-0005-0000-0000-0000BB8F0000}"/>
    <cellStyle name="출력 42 8 2" xfId="28088" xr:uid="{00000000-0005-0000-0000-0000BC8F0000}"/>
    <cellStyle name="출력 42 8 3" xfId="28089" xr:uid="{00000000-0005-0000-0000-0000BD8F0000}"/>
    <cellStyle name="출력 42 9" xfId="28090" xr:uid="{00000000-0005-0000-0000-0000BE8F0000}"/>
    <cellStyle name="출력 42 9 2" xfId="28091" xr:uid="{00000000-0005-0000-0000-0000BF8F0000}"/>
    <cellStyle name="출력 42 9 3" xfId="28092" xr:uid="{00000000-0005-0000-0000-0000C08F0000}"/>
    <cellStyle name="출력 43" xfId="28093" xr:uid="{00000000-0005-0000-0000-0000C18F0000}"/>
    <cellStyle name="출력 43 10" xfId="28094" xr:uid="{00000000-0005-0000-0000-0000C28F0000}"/>
    <cellStyle name="출력 43 10 2" xfId="28095" xr:uid="{00000000-0005-0000-0000-0000C38F0000}"/>
    <cellStyle name="출력 43 10 3" xfId="28096" xr:uid="{00000000-0005-0000-0000-0000C48F0000}"/>
    <cellStyle name="출력 43 11" xfId="28097" xr:uid="{00000000-0005-0000-0000-0000C58F0000}"/>
    <cellStyle name="출력 43 11 2" xfId="28098" xr:uid="{00000000-0005-0000-0000-0000C68F0000}"/>
    <cellStyle name="출력 43 11 3" xfId="28099" xr:uid="{00000000-0005-0000-0000-0000C78F0000}"/>
    <cellStyle name="출력 43 12" xfId="28100" xr:uid="{00000000-0005-0000-0000-0000C88F0000}"/>
    <cellStyle name="출력 43 12 2" xfId="28101" xr:uid="{00000000-0005-0000-0000-0000C98F0000}"/>
    <cellStyle name="출력 43 12 3" xfId="28102" xr:uid="{00000000-0005-0000-0000-0000CA8F0000}"/>
    <cellStyle name="출력 43 13" xfId="28103" xr:uid="{00000000-0005-0000-0000-0000CB8F0000}"/>
    <cellStyle name="출력 43 13 2" xfId="28104" xr:uid="{00000000-0005-0000-0000-0000CC8F0000}"/>
    <cellStyle name="출력 43 13 3" xfId="28105" xr:uid="{00000000-0005-0000-0000-0000CD8F0000}"/>
    <cellStyle name="출력 43 14" xfId="28106" xr:uid="{00000000-0005-0000-0000-0000CE8F0000}"/>
    <cellStyle name="출력 43 14 2" xfId="28107" xr:uid="{00000000-0005-0000-0000-0000CF8F0000}"/>
    <cellStyle name="출력 43 14 3" xfId="28108" xr:uid="{00000000-0005-0000-0000-0000D08F0000}"/>
    <cellStyle name="출력 43 15" xfId="28109" xr:uid="{00000000-0005-0000-0000-0000D18F0000}"/>
    <cellStyle name="출력 43 15 2" xfId="28110" xr:uid="{00000000-0005-0000-0000-0000D28F0000}"/>
    <cellStyle name="출력 43 15 3" xfId="28111" xr:uid="{00000000-0005-0000-0000-0000D38F0000}"/>
    <cellStyle name="출력 43 16" xfId="28112" xr:uid="{00000000-0005-0000-0000-0000D48F0000}"/>
    <cellStyle name="출력 43 16 2" xfId="28113" xr:uid="{00000000-0005-0000-0000-0000D58F0000}"/>
    <cellStyle name="출력 43 16 3" xfId="28114" xr:uid="{00000000-0005-0000-0000-0000D68F0000}"/>
    <cellStyle name="출력 43 17" xfId="28115" xr:uid="{00000000-0005-0000-0000-0000D78F0000}"/>
    <cellStyle name="출력 43 17 2" xfId="28116" xr:uid="{00000000-0005-0000-0000-0000D88F0000}"/>
    <cellStyle name="출력 43 17 3" xfId="28117" xr:uid="{00000000-0005-0000-0000-0000D98F0000}"/>
    <cellStyle name="출력 43 18" xfId="28118" xr:uid="{00000000-0005-0000-0000-0000DA8F0000}"/>
    <cellStyle name="출력 43 2" xfId="28119" xr:uid="{00000000-0005-0000-0000-0000DB8F0000}"/>
    <cellStyle name="출력 43 2 2" xfId="28120" xr:uid="{00000000-0005-0000-0000-0000DC8F0000}"/>
    <cellStyle name="출력 43 2 3" xfId="28121" xr:uid="{00000000-0005-0000-0000-0000DD8F0000}"/>
    <cellStyle name="출력 43 3" xfId="28122" xr:uid="{00000000-0005-0000-0000-0000DE8F0000}"/>
    <cellStyle name="출력 43 3 2" xfId="28123" xr:uid="{00000000-0005-0000-0000-0000DF8F0000}"/>
    <cellStyle name="출력 43 3 3" xfId="28124" xr:uid="{00000000-0005-0000-0000-0000E08F0000}"/>
    <cellStyle name="출력 43 4" xfId="28125" xr:uid="{00000000-0005-0000-0000-0000E18F0000}"/>
    <cellStyle name="출력 43 4 2" xfId="28126" xr:uid="{00000000-0005-0000-0000-0000E28F0000}"/>
    <cellStyle name="출력 43 4 3" xfId="28127" xr:uid="{00000000-0005-0000-0000-0000E38F0000}"/>
    <cellStyle name="출력 43 5" xfId="28128" xr:uid="{00000000-0005-0000-0000-0000E48F0000}"/>
    <cellStyle name="출력 43 5 2" xfId="28129" xr:uid="{00000000-0005-0000-0000-0000E58F0000}"/>
    <cellStyle name="출력 43 5 3" xfId="28130" xr:uid="{00000000-0005-0000-0000-0000E68F0000}"/>
    <cellStyle name="출력 43 6" xfId="28131" xr:uid="{00000000-0005-0000-0000-0000E78F0000}"/>
    <cellStyle name="출력 43 6 2" xfId="28132" xr:uid="{00000000-0005-0000-0000-0000E88F0000}"/>
    <cellStyle name="출력 43 6 3" xfId="28133" xr:uid="{00000000-0005-0000-0000-0000E98F0000}"/>
    <cellStyle name="출력 43 7" xfId="28134" xr:uid="{00000000-0005-0000-0000-0000EA8F0000}"/>
    <cellStyle name="출력 43 7 2" xfId="28135" xr:uid="{00000000-0005-0000-0000-0000EB8F0000}"/>
    <cellStyle name="출력 43 7 3" xfId="28136" xr:uid="{00000000-0005-0000-0000-0000EC8F0000}"/>
    <cellStyle name="출력 43 8" xfId="28137" xr:uid="{00000000-0005-0000-0000-0000ED8F0000}"/>
    <cellStyle name="출력 43 8 2" xfId="28138" xr:uid="{00000000-0005-0000-0000-0000EE8F0000}"/>
    <cellStyle name="출력 43 8 3" xfId="28139" xr:uid="{00000000-0005-0000-0000-0000EF8F0000}"/>
    <cellStyle name="출력 43 9" xfId="28140" xr:uid="{00000000-0005-0000-0000-0000F08F0000}"/>
    <cellStyle name="출력 43 9 2" xfId="28141" xr:uid="{00000000-0005-0000-0000-0000F18F0000}"/>
    <cellStyle name="출력 43 9 3" xfId="28142" xr:uid="{00000000-0005-0000-0000-0000F28F0000}"/>
    <cellStyle name="출력 44" xfId="28143" xr:uid="{00000000-0005-0000-0000-0000F38F0000}"/>
    <cellStyle name="출력 44 10" xfId="28144" xr:uid="{00000000-0005-0000-0000-0000F48F0000}"/>
    <cellStyle name="출력 44 10 2" xfId="28145" xr:uid="{00000000-0005-0000-0000-0000F58F0000}"/>
    <cellStyle name="출력 44 10 3" xfId="28146" xr:uid="{00000000-0005-0000-0000-0000F68F0000}"/>
    <cellStyle name="출력 44 11" xfId="28147" xr:uid="{00000000-0005-0000-0000-0000F78F0000}"/>
    <cellStyle name="출력 44 11 2" xfId="28148" xr:uid="{00000000-0005-0000-0000-0000F88F0000}"/>
    <cellStyle name="출력 44 11 3" xfId="28149" xr:uid="{00000000-0005-0000-0000-0000F98F0000}"/>
    <cellStyle name="출력 44 12" xfId="28150" xr:uid="{00000000-0005-0000-0000-0000FA8F0000}"/>
    <cellStyle name="출력 44 12 2" xfId="28151" xr:uid="{00000000-0005-0000-0000-0000FB8F0000}"/>
    <cellStyle name="출력 44 12 3" xfId="28152" xr:uid="{00000000-0005-0000-0000-0000FC8F0000}"/>
    <cellStyle name="출력 44 13" xfId="28153" xr:uid="{00000000-0005-0000-0000-0000FD8F0000}"/>
    <cellStyle name="출력 44 13 2" xfId="28154" xr:uid="{00000000-0005-0000-0000-0000FE8F0000}"/>
    <cellStyle name="출력 44 13 3" xfId="28155" xr:uid="{00000000-0005-0000-0000-0000FF8F0000}"/>
    <cellStyle name="출력 44 14" xfId="28156" xr:uid="{00000000-0005-0000-0000-000000900000}"/>
    <cellStyle name="출력 44 14 2" xfId="28157" xr:uid="{00000000-0005-0000-0000-000001900000}"/>
    <cellStyle name="출력 44 14 3" xfId="28158" xr:uid="{00000000-0005-0000-0000-000002900000}"/>
    <cellStyle name="출력 44 15" xfId="28159" xr:uid="{00000000-0005-0000-0000-000003900000}"/>
    <cellStyle name="출력 44 15 2" xfId="28160" xr:uid="{00000000-0005-0000-0000-000004900000}"/>
    <cellStyle name="출력 44 15 3" xfId="28161" xr:uid="{00000000-0005-0000-0000-000005900000}"/>
    <cellStyle name="출력 44 16" xfId="28162" xr:uid="{00000000-0005-0000-0000-000006900000}"/>
    <cellStyle name="출력 44 16 2" xfId="28163" xr:uid="{00000000-0005-0000-0000-000007900000}"/>
    <cellStyle name="출력 44 16 3" xfId="28164" xr:uid="{00000000-0005-0000-0000-000008900000}"/>
    <cellStyle name="출력 44 17" xfId="28165" xr:uid="{00000000-0005-0000-0000-000009900000}"/>
    <cellStyle name="출력 44 17 2" xfId="28166" xr:uid="{00000000-0005-0000-0000-00000A900000}"/>
    <cellStyle name="출력 44 17 3" xfId="28167" xr:uid="{00000000-0005-0000-0000-00000B900000}"/>
    <cellStyle name="출력 44 18" xfId="28168" xr:uid="{00000000-0005-0000-0000-00000C900000}"/>
    <cellStyle name="출력 44 2" xfId="28169" xr:uid="{00000000-0005-0000-0000-00000D900000}"/>
    <cellStyle name="출력 44 2 2" xfId="28170" xr:uid="{00000000-0005-0000-0000-00000E900000}"/>
    <cellStyle name="출력 44 2 3" xfId="28171" xr:uid="{00000000-0005-0000-0000-00000F900000}"/>
    <cellStyle name="출력 44 3" xfId="28172" xr:uid="{00000000-0005-0000-0000-000010900000}"/>
    <cellStyle name="출력 44 3 2" xfId="28173" xr:uid="{00000000-0005-0000-0000-000011900000}"/>
    <cellStyle name="출력 44 3 3" xfId="28174" xr:uid="{00000000-0005-0000-0000-000012900000}"/>
    <cellStyle name="출력 44 4" xfId="28175" xr:uid="{00000000-0005-0000-0000-000013900000}"/>
    <cellStyle name="출력 44 4 2" xfId="28176" xr:uid="{00000000-0005-0000-0000-000014900000}"/>
    <cellStyle name="출력 44 4 3" xfId="28177" xr:uid="{00000000-0005-0000-0000-000015900000}"/>
    <cellStyle name="출력 44 5" xfId="28178" xr:uid="{00000000-0005-0000-0000-000016900000}"/>
    <cellStyle name="출력 44 5 2" xfId="28179" xr:uid="{00000000-0005-0000-0000-000017900000}"/>
    <cellStyle name="출력 44 5 3" xfId="28180" xr:uid="{00000000-0005-0000-0000-000018900000}"/>
    <cellStyle name="출력 44 6" xfId="28181" xr:uid="{00000000-0005-0000-0000-000019900000}"/>
    <cellStyle name="출력 44 6 2" xfId="28182" xr:uid="{00000000-0005-0000-0000-00001A900000}"/>
    <cellStyle name="출력 44 6 3" xfId="28183" xr:uid="{00000000-0005-0000-0000-00001B900000}"/>
    <cellStyle name="출력 44 7" xfId="28184" xr:uid="{00000000-0005-0000-0000-00001C900000}"/>
    <cellStyle name="출력 44 7 2" xfId="28185" xr:uid="{00000000-0005-0000-0000-00001D900000}"/>
    <cellStyle name="출력 44 7 3" xfId="28186" xr:uid="{00000000-0005-0000-0000-00001E900000}"/>
    <cellStyle name="출력 44 8" xfId="28187" xr:uid="{00000000-0005-0000-0000-00001F900000}"/>
    <cellStyle name="출력 44 8 2" xfId="28188" xr:uid="{00000000-0005-0000-0000-000020900000}"/>
    <cellStyle name="출력 44 8 3" xfId="28189" xr:uid="{00000000-0005-0000-0000-000021900000}"/>
    <cellStyle name="출력 44 9" xfId="28190" xr:uid="{00000000-0005-0000-0000-000022900000}"/>
    <cellStyle name="출력 44 9 2" xfId="28191" xr:uid="{00000000-0005-0000-0000-000023900000}"/>
    <cellStyle name="출력 44 9 3" xfId="28192" xr:uid="{00000000-0005-0000-0000-000024900000}"/>
    <cellStyle name="출력 45" xfId="28193" xr:uid="{00000000-0005-0000-0000-000025900000}"/>
    <cellStyle name="출력 45 10" xfId="28194" xr:uid="{00000000-0005-0000-0000-000026900000}"/>
    <cellStyle name="출력 45 10 2" xfId="28195" xr:uid="{00000000-0005-0000-0000-000027900000}"/>
    <cellStyle name="출력 45 10 3" xfId="28196" xr:uid="{00000000-0005-0000-0000-000028900000}"/>
    <cellStyle name="출력 45 11" xfId="28197" xr:uid="{00000000-0005-0000-0000-000029900000}"/>
    <cellStyle name="출력 45 11 2" xfId="28198" xr:uid="{00000000-0005-0000-0000-00002A900000}"/>
    <cellStyle name="출력 45 11 3" xfId="28199" xr:uid="{00000000-0005-0000-0000-00002B900000}"/>
    <cellStyle name="출력 45 12" xfId="28200" xr:uid="{00000000-0005-0000-0000-00002C900000}"/>
    <cellStyle name="출력 45 12 2" xfId="28201" xr:uid="{00000000-0005-0000-0000-00002D900000}"/>
    <cellStyle name="출력 45 12 3" xfId="28202" xr:uid="{00000000-0005-0000-0000-00002E900000}"/>
    <cellStyle name="출력 45 13" xfId="28203" xr:uid="{00000000-0005-0000-0000-00002F900000}"/>
    <cellStyle name="출력 45 13 2" xfId="28204" xr:uid="{00000000-0005-0000-0000-000030900000}"/>
    <cellStyle name="출력 45 13 3" xfId="28205" xr:uid="{00000000-0005-0000-0000-000031900000}"/>
    <cellStyle name="출력 45 14" xfId="28206" xr:uid="{00000000-0005-0000-0000-000032900000}"/>
    <cellStyle name="출력 45 14 2" xfId="28207" xr:uid="{00000000-0005-0000-0000-000033900000}"/>
    <cellStyle name="출력 45 14 3" xfId="28208" xr:uid="{00000000-0005-0000-0000-000034900000}"/>
    <cellStyle name="출력 45 15" xfId="28209" xr:uid="{00000000-0005-0000-0000-000035900000}"/>
    <cellStyle name="출력 45 15 2" xfId="28210" xr:uid="{00000000-0005-0000-0000-000036900000}"/>
    <cellStyle name="출력 45 15 3" xfId="28211" xr:uid="{00000000-0005-0000-0000-000037900000}"/>
    <cellStyle name="출력 45 16" xfId="28212" xr:uid="{00000000-0005-0000-0000-000038900000}"/>
    <cellStyle name="출력 45 16 2" xfId="28213" xr:uid="{00000000-0005-0000-0000-000039900000}"/>
    <cellStyle name="출력 45 16 3" xfId="28214" xr:uid="{00000000-0005-0000-0000-00003A900000}"/>
    <cellStyle name="출력 45 17" xfId="28215" xr:uid="{00000000-0005-0000-0000-00003B900000}"/>
    <cellStyle name="출력 45 17 2" xfId="28216" xr:uid="{00000000-0005-0000-0000-00003C900000}"/>
    <cellStyle name="출력 45 17 3" xfId="28217" xr:uid="{00000000-0005-0000-0000-00003D900000}"/>
    <cellStyle name="출력 45 18" xfId="28218" xr:uid="{00000000-0005-0000-0000-00003E900000}"/>
    <cellStyle name="출력 45 2" xfId="28219" xr:uid="{00000000-0005-0000-0000-00003F900000}"/>
    <cellStyle name="출력 45 2 2" xfId="28220" xr:uid="{00000000-0005-0000-0000-000040900000}"/>
    <cellStyle name="출력 45 2 3" xfId="28221" xr:uid="{00000000-0005-0000-0000-000041900000}"/>
    <cellStyle name="출력 45 3" xfId="28222" xr:uid="{00000000-0005-0000-0000-000042900000}"/>
    <cellStyle name="출력 45 3 2" xfId="28223" xr:uid="{00000000-0005-0000-0000-000043900000}"/>
    <cellStyle name="출력 45 3 3" xfId="28224" xr:uid="{00000000-0005-0000-0000-000044900000}"/>
    <cellStyle name="출력 45 4" xfId="28225" xr:uid="{00000000-0005-0000-0000-000045900000}"/>
    <cellStyle name="출력 45 4 2" xfId="28226" xr:uid="{00000000-0005-0000-0000-000046900000}"/>
    <cellStyle name="출력 45 4 3" xfId="28227" xr:uid="{00000000-0005-0000-0000-000047900000}"/>
    <cellStyle name="출력 45 5" xfId="28228" xr:uid="{00000000-0005-0000-0000-000048900000}"/>
    <cellStyle name="출력 45 5 2" xfId="28229" xr:uid="{00000000-0005-0000-0000-000049900000}"/>
    <cellStyle name="출력 45 5 3" xfId="28230" xr:uid="{00000000-0005-0000-0000-00004A900000}"/>
    <cellStyle name="출력 45 6" xfId="28231" xr:uid="{00000000-0005-0000-0000-00004B900000}"/>
    <cellStyle name="출력 45 6 2" xfId="28232" xr:uid="{00000000-0005-0000-0000-00004C900000}"/>
    <cellStyle name="출력 45 6 3" xfId="28233" xr:uid="{00000000-0005-0000-0000-00004D900000}"/>
    <cellStyle name="출력 45 7" xfId="28234" xr:uid="{00000000-0005-0000-0000-00004E900000}"/>
    <cellStyle name="출력 45 7 2" xfId="28235" xr:uid="{00000000-0005-0000-0000-00004F900000}"/>
    <cellStyle name="출력 45 7 3" xfId="28236" xr:uid="{00000000-0005-0000-0000-000050900000}"/>
    <cellStyle name="출력 45 8" xfId="28237" xr:uid="{00000000-0005-0000-0000-000051900000}"/>
    <cellStyle name="출력 45 8 2" xfId="28238" xr:uid="{00000000-0005-0000-0000-000052900000}"/>
    <cellStyle name="출력 45 8 3" xfId="28239" xr:uid="{00000000-0005-0000-0000-000053900000}"/>
    <cellStyle name="출력 45 9" xfId="28240" xr:uid="{00000000-0005-0000-0000-000054900000}"/>
    <cellStyle name="출력 45 9 2" xfId="28241" xr:uid="{00000000-0005-0000-0000-000055900000}"/>
    <cellStyle name="출력 45 9 3" xfId="28242" xr:uid="{00000000-0005-0000-0000-000056900000}"/>
    <cellStyle name="출력 46" xfId="28243" xr:uid="{00000000-0005-0000-0000-000057900000}"/>
    <cellStyle name="출력 46 10" xfId="28244" xr:uid="{00000000-0005-0000-0000-000058900000}"/>
    <cellStyle name="출력 46 10 2" xfId="28245" xr:uid="{00000000-0005-0000-0000-000059900000}"/>
    <cellStyle name="출력 46 10 3" xfId="28246" xr:uid="{00000000-0005-0000-0000-00005A900000}"/>
    <cellStyle name="출력 46 11" xfId="28247" xr:uid="{00000000-0005-0000-0000-00005B900000}"/>
    <cellStyle name="출력 46 11 2" xfId="28248" xr:uid="{00000000-0005-0000-0000-00005C900000}"/>
    <cellStyle name="출력 46 11 3" xfId="28249" xr:uid="{00000000-0005-0000-0000-00005D900000}"/>
    <cellStyle name="출력 46 12" xfId="28250" xr:uid="{00000000-0005-0000-0000-00005E900000}"/>
    <cellStyle name="출력 46 12 2" xfId="28251" xr:uid="{00000000-0005-0000-0000-00005F900000}"/>
    <cellStyle name="출력 46 12 3" xfId="28252" xr:uid="{00000000-0005-0000-0000-000060900000}"/>
    <cellStyle name="출력 46 13" xfId="28253" xr:uid="{00000000-0005-0000-0000-000061900000}"/>
    <cellStyle name="출력 46 13 2" xfId="28254" xr:uid="{00000000-0005-0000-0000-000062900000}"/>
    <cellStyle name="출력 46 13 3" xfId="28255" xr:uid="{00000000-0005-0000-0000-000063900000}"/>
    <cellStyle name="출력 46 14" xfId="28256" xr:uid="{00000000-0005-0000-0000-000064900000}"/>
    <cellStyle name="출력 46 14 2" xfId="28257" xr:uid="{00000000-0005-0000-0000-000065900000}"/>
    <cellStyle name="출력 46 14 3" xfId="28258" xr:uid="{00000000-0005-0000-0000-000066900000}"/>
    <cellStyle name="출력 46 15" xfId="28259" xr:uid="{00000000-0005-0000-0000-000067900000}"/>
    <cellStyle name="출력 46 15 2" xfId="28260" xr:uid="{00000000-0005-0000-0000-000068900000}"/>
    <cellStyle name="출력 46 15 3" xfId="28261" xr:uid="{00000000-0005-0000-0000-000069900000}"/>
    <cellStyle name="출력 46 16" xfId="28262" xr:uid="{00000000-0005-0000-0000-00006A900000}"/>
    <cellStyle name="출력 46 16 2" xfId="28263" xr:uid="{00000000-0005-0000-0000-00006B900000}"/>
    <cellStyle name="출력 46 16 3" xfId="28264" xr:uid="{00000000-0005-0000-0000-00006C900000}"/>
    <cellStyle name="출력 46 17" xfId="28265" xr:uid="{00000000-0005-0000-0000-00006D900000}"/>
    <cellStyle name="출력 46 17 2" xfId="28266" xr:uid="{00000000-0005-0000-0000-00006E900000}"/>
    <cellStyle name="출력 46 17 3" xfId="28267" xr:uid="{00000000-0005-0000-0000-00006F900000}"/>
    <cellStyle name="출력 46 18" xfId="28268" xr:uid="{00000000-0005-0000-0000-000070900000}"/>
    <cellStyle name="출력 46 2" xfId="28269" xr:uid="{00000000-0005-0000-0000-000071900000}"/>
    <cellStyle name="출력 46 2 2" xfId="28270" xr:uid="{00000000-0005-0000-0000-000072900000}"/>
    <cellStyle name="출력 46 2 3" xfId="28271" xr:uid="{00000000-0005-0000-0000-000073900000}"/>
    <cellStyle name="출력 46 3" xfId="28272" xr:uid="{00000000-0005-0000-0000-000074900000}"/>
    <cellStyle name="출력 46 3 2" xfId="28273" xr:uid="{00000000-0005-0000-0000-000075900000}"/>
    <cellStyle name="출력 46 3 3" xfId="28274" xr:uid="{00000000-0005-0000-0000-000076900000}"/>
    <cellStyle name="출력 46 4" xfId="28275" xr:uid="{00000000-0005-0000-0000-000077900000}"/>
    <cellStyle name="출력 46 4 2" xfId="28276" xr:uid="{00000000-0005-0000-0000-000078900000}"/>
    <cellStyle name="출력 46 4 3" xfId="28277" xr:uid="{00000000-0005-0000-0000-000079900000}"/>
    <cellStyle name="출력 46 5" xfId="28278" xr:uid="{00000000-0005-0000-0000-00007A900000}"/>
    <cellStyle name="출력 46 5 2" xfId="28279" xr:uid="{00000000-0005-0000-0000-00007B900000}"/>
    <cellStyle name="출력 46 5 3" xfId="28280" xr:uid="{00000000-0005-0000-0000-00007C900000}"/>
    <cellStyle name="출력 46 6" xfId="28281" xr:uid="{00000000-0005-0000-0000-00007D900000}"/>
    <cellStyle name="출력 46 6 2" xfId="28282" xr:uid="{00000000-0005-0000-0000-00007E900000}"/>
    <cellStyle name="출력 46 6 3" xfId="28283" xr:uid="{00000000-0005-0000-0000-00007F900000}"/>
    <cellStyle name="출력 46 7" xfId="28284" xr:uid="{00000000-0005-0000-0000-000080900000}"/>
    <cellStyle name="출력 46 7 2" xfId="28285" xr:uid="{00000000-0005-0000-0000-000081900000}"/>
    <cellStyle name="출력 46 7 3" xfId="28286" xr:uid="{00000000-0005-0000-0000-000082900000}"/>
    <cellStyle name="출력 46 8" xfId="28287" xr:uid="{00000000-0005-0000-0000-000083900000}"/>
    <cellStyle name="출력 46 8 2" xfId="28288" xr:uid="{00000000-0005-0000-0000-000084900000}"/>
    <cellStyle name="출력 46 8 3" xfId="28289" xr:uid="{00000000-0005-0000-0000-000085900000}"/>
    <cellStyle name="출력 46 9" xfId="28290" xr:uid="{00000000-0005-0000-0000-000086900000}"/>
    <cellStyle name="출력 46 9 2" xfId="28291" xr:uid="{00000000-0005-0000-0000-000087900000}"/>
    <cellStyle name="출력 46 9 3" xfId="28292" xr:uid="{00000000-0005-0000-0000-000088900000}"/>
    <cellStyle name="출력 47" xfId="28293" xr:uid="{00000000-0005-0000-0000-000089900000}"/>
    <cellStyle name="출력 47 10" xfId="28294" xr:uid="{00000000-0005-0000-0000-00008A900000}"/>
    <cellStyle name="출력 47 10 2" xfId="28295" xr:uid="{00000000-0005-0000-0000-00008B900000}"/>
    <cellStyle name="출력 47 10 3" xfId="28296" xr:uid="{00000000-0005-0000-0000-00008C900000}"/>
    <cellStyle name="출력 47 11" xfId="28297" xr:uid="{00000000-0005-0000-0000-00008D900000}"/>
    <cellStyle name="출력 47 11 2" xfId="28298" xr:uid="{00000000-0005-0000-0000-00008E900000}"/>
    <cellStyle name="출력 47 11 3" xfId="28299" xr:uid="{00000000-0005-0000-0000-00008F900000}"/>
    <cellStyle name="출력 47 12" xfId="28300" xr:uid="{00000000-0005-0000-0000-000090900000}"/>
    <cellStyle name="출력 47 12 2" xfId="28301" xr:uid="{00000000-0005-0000-0000-000091900000}"/>
    <cellStyle name="출력 47 12 3" xfId="28302" xr:uid="{00000000-0005-0000-0000-000092900000}"/>
    <cellStyle name="출력 47 13" xfId="28303" xr:uid="{00000000-0005-0000-0000-000093900000}"/>
    <cellStyle name="출력 47 13 2" xfId="28304" xr:uid="{00000000-0005-0000-0000-000094900000}"/>
    <cellStyle name="출력 47 13 3" xfId="28305" xr:uid="{00000000-0005-0000-0000-000095900000}"/>
    <cellStyle name="출력 47 14" xfId="28306" xr:uid="{00000000-0005-0000-0000-000096900000}"/>
    <cellStyle name="출력 47 14 2" xfId="28307" xr:uid="{00000000-0005-0000-0000-000097900000}"/>
    <cellStyle name="출력 47 14 3" xfId="28308" xr:uid="{00000000-0005-0000-0000-000098900000}"/>
    <cellStyle name="출력 47 15" xfId="28309" xr:uid="{00000000-0005-0000-0000-000099900000}"/>
    <cellStyle name="출력 47 15 2" xfId="28310" xr:uid="{00000000-0005-0000-0000-00009A900000}"/>
    <cellStyle name="출력 47 15 3" xfId="28311" xr:uid="{00000000-0005-0000-0000-00009B900000}"/>
    <cellStyle name="출력 47 16" xfId="28312" xr:uid="{00000000-0005-0000-0000-00009C900000}"/>
    <cellStyle name="출력 47 16 2" xfId="28313" xr:uid="{00000000-0005-0000-0000-00009D900000}"/>
    <cellStyle name="출력 47 16 3" xfId="28314" xr:uid="{00000000-0005-0000-0000-00009E900000}"/>
    <cellStyle name="출력 47 17" xfId="28315" xr:uid="{00000000-0005-0000-0000-00009F900000}"/>
    <cellStyle name="출력 47 17 2" xfId="28316" xr:uid="{00000000-0005-0000-0000-0000A0900000}"/>
    <cellStyle name="출력 47 17 3" xfId="28317" xr:uid="{00000000-0005-0000-0000-0000A1900000}"/>
    <cellStyle name="출력 47 18" xfId="28318" xr:uid="{00000000-0005-0000-0000-0000A2900000}"/>
    <cellStyle name="출력 47 2" xfId="28319" xr:uid="{00000000-0005-0000-0000-0000A3900000}"/>
    <cellStyle name="출력 47 2 2" xfId="28320" xr:uid="{00000000-0005-0000-0000-0000A4900000}"/>
    <cellStyle name="출력 47 2 3" xfId="28321" xr:uid="{00000000-0005-0000-0000-0000A5900000}"/>
    <cellStyle name="출력 47 3" xfId="28322" xr:uid="{00000000-0005-0000-0000-0000A6900000}"/>
    <cellStyle name="출력 47 3 2" xfId="28323" xr:uid="{00000000-0005-0000-0000-0000A7900000}"/>
    <cellStyle name="출력 47 3 3" xfId="28324" xr:uid="{00000000-0005-0000-0000-0000A8900000}"/>
    <cellStyle name="출력 47 4" xfId="28325" xr:uid="{00000000-0005-0000-0000-0000A9900000}"/>
    <cellStyle name="출력 47 4 2" xfId="28326" xr:uid="{00000000-0005-0000-0000-0000AA900000}"/>
    <cellStyle name="출력 47 4 3" xfId="28327" xr:uid="{00000000-0005-0000-0000-0000AB900000}"/>
    <cellStyle name="출력 47 5" xfId="28328" xr:uid="{00000000-0005-0000-0000-0000AC900000}"/>
    <cellStyle name="출력 47 5 2" xfId="28329" xr:uid="{00000000-0005-0000-0000-0000AD900000}"/>
    <cellStyle name="출력 47 5 3" xfId="28330" xr:uid="{00000000-0005-0000-0000-0000AE900000}"/>
    <cellStyle name="출력 47 6" xfId="28331" xr:uid="{00000000-0005-0000-0000-0000AF900000}"/>
    <cellStyle name="출력 47 6 2" xfId="28332" xr:uid="{00000000-0005-0000-0000-0000B0900000}"/>
    <cellStyle name="출력 47 6 3" xfId="28333" xr:uid="{00000000-0005-0000-0000-0000B1900000}"/>
    <cellStyle name="출력 47 7" xfId="28334" xr:uid="{00000000-0005-0000-0000-0000B2900000}"/>
    <cellStyle name="출력 47 7 2" xfId="28335" xr:uid="{00000000-0005-0000-0000-0000B3900000}"/>
    <cellStyle name="출력 47 7 3" xfId="28336" xr:uid="{00000000-0005-0000-0000-0000B4900000}"/>
    <cellStyle name="출력 47 8" xfId="28337" xr:uid="{00000000-0005-0000-0000-0000B5900000}"/>
    <cellStyle name="출력 47 8 2" xfId="28338" xr:uid="{00000000-0005-0000-0000-0000B6900000}"/>
    <cellStyle name="출력 47 8 3" xfId="28339" xr:uid="{00000000-0005-0000-0000-0000B7900000}"/>
    <cellStyle name="출력 47 9" xfId="28340" xr:uid="{00000000-0005-0000-0000-0000B8900000}"/>
    <cellStyle name="출력 47 9 2" xfId="28341" xr:uid="{00000000-0005-0000-0000-0000B9900000}"/>
    <cellStyle name="출력 47 9 3" xfId="28342" xr:uid="{00000000-0005-0000-0000-0000BA900000}"/>
    <cellStyle name="출력 48" xfId="28343" xr:uid="{00000000-0005-0000-0000-0000BB900000}"/>
    <cellStyle name="출력 48 10" xfId="28344" xr:uid="{00000000-0005-0000-0000-0000BC900000}"/>
    <cellStyle name="출력 48 10 2" xfId="28345" xr:uid="{00000000-0005-0000-0000-0000BD900000}"/>
    <cellStyle name="출력 48 10 3" xfId="28346" xr:uid="{00000000-0005-0000-0000-0000BE900000}"/>
    <cellStyle name="출력 48 11" xfId="28347" xr:uid="{00000000-0005-0000-0000-0000BF900000}"/>
    <cellStyle name="출력 48 11 2" xfId="28348" xr:uid="{00000000-0005-0000-0000-0000C0900000}"/>
    <cellStyle name="출력 48 11 3" xfId="28349" xr:uid="{00000000-0005-0000-0000-0000C1900000}"/>
    <cellStyle name="출력 48 12" xfId="28350" xr:uid="{00000000-0005-0000-0000-0000C2900000}"/>
    <cellStyle name="출력 48 12 2" xfId="28351" xr:uid="{00000000-0005-0000-0000-0000C3900000}"/>
    <cellStyle name="출력 48 12 3" xfId="28352" xr:uid="{00000000-0005-0000-0000-0000C4900000}"/>
    <cellStyle name="출력 48 13" xfId="28353" xr:uid="{00000000-0005-0000-0000-0000C5900000}"/>
    <cellStyle name="출력 48 13 2" xfId="28354" xr:uid="{00000000-0005-0000-0000-0000C6900000}"/>
    <cellStyle name="출력 48 13 3" xfId="28355" xr:uid="{00000000-0005-0000-0000-0000C7900000}"/>
    <cellStyle name="출력 48 14" xfId="28356" xr:uid="{00000000-0005-0000-0000-0000C8900000}"/>
    <cellStyle name="출력 48 14 2" xfId="28357" xr:uid="{00000000-0005-0000-0000-0000C9900000}"/>
    <cellStyle name="출력 48 14 3" xfId="28358" xr:uid="{00000000-0005-0000-0000-0000CA900000}"/>
    <cellStyle name="출력 48 15" xfId="28359" xr:uid="{00000000-0005-0000-0000-0000CB900000}"/>
    <cellStyle name="출력 48 15 2" xfId="28360" xr:uid="{00000000-0005-0000-0000-0000CC900000}"/>
    <cellStyle name="출력 48 15 3" xfId="28361" xr:uid="{00000000-0005-0000-0000-0000CD900000}"/>
    <cellStyle name="출력 48 16" xfId="28362" xr:uid="{00000000-0005-0000-0000-0000CE900000}"/>
    <cellStyle name="출력 48 16 2" xfId="28363" xr:uid="{00000000-0005-0000-0000-0000CF900000}"/>
    <cellStyle name="출력 48 16 3" xfId="28364" xr:uid="{00000000-0005-0000-0000-0000D0900000}"/>
    <cellStyle name="출력 48 17" xfId="28365" xr:uid="{00000000-0005-0000-0000-0000D1900000}"/>
    <cellStyle name="출력 48 17 2" xfId="28366" xr:uid="{00000000-0005-0000-0000-0000D2900000}"/>
    <cellStyle name="출력 48 17 3" xfId="28367" xr:uid="{00000000-0005-0000-0000-0000D3900000}"/>
    <cellStyle name="출력 48 18" xfId="28368" xr:uid="{00000000-0005-0000-0000-0000D4900000}"/>
    <cellStyle name="출력 48 2" xfId="28369" xr:uid="{00000000-0005-0000-0000-0000D5900000}"/>
    <cellStyle name="출력 48 2 2" xfId="28370" xr:uid="{00000000-0005-0000-0000-0000D6900000}"/>
    <cellStyle name="출력 48 2 3" xfId="28371" xr:uid="{00000000-0005-0000-0000-0000D7900000}"/>
    <cellStyle name="출력 48 3" xfId="28372" xr:uid="{00000000-0005-0000-0000-0000D8900000}"/>
    <cellStyle name="출력 48 3 2" xfId="28373" xr:uid="{00000000-0005-0000-0000-0000D9900000}"/>
    <cellStyle name="출력 48 3 3" xfId="28374" xr:uid="{00000000-0005-0000-0000-0000DA900000}"/>
    <cellStyle name="출력 48 4" xfId="28375" xr:uid="{00000000-0005-0000-0000-0000DB900000}"/>
    <cellStyle name="출력 48 4 2" xfId="28376" xr:uid="{00000000-0005-0000-0000-0000DC900000}"/>
    <cellStyle name="출력 48 4 3" xfId="28377" xr:uid="{00000000-0005-0000-0000-0000DD900000}"/>
    <cellStyle name="출력 48 5" xfId="28378" xr:uid="{00000000-0005-0000-0000-0000DE900000}"/>
    <cellStyle name="출력 48 5 2" xfId="28379" xr:uid="{00000000-0005-0000-0000-0000DF900000}"/>
    <cellStyle name="출력 48 5 3" xfId="28380" xr:uid="{00000000-0005-0000-0000-0000E0900000}"/>
    <cellStyle name="출력 48 6" xfId="28381" xr:uid="{00000000-0005-0000-0000-0000E1900000}"/>
    <cellStyle name="출력 48 6 2" xfId="28382" xr:uid="{00000000-0005-0000-0000-0000E2900000}"/>
    <cellStyle name="출력 48 6 3" xfId="28383" xr:uid="{00000000-0005-0000-0000-0000E3900000}"/>
    <cellStyle name="출력 48 7" xfId="28384" xr:uid="{00000000-0005-0000-0000-0000E4900000}"/>
    <cellStyle name="출력 48 7 2" xfId="28385" xr:uid="{00000000-0005-0000-0000-0000E5900000}"/>
    <cellStyle name="출력 48 7 3" xfId="28386" xr:uid="{00000000-0005-0000-0000-0000E6900000}"/>
    <cellStyle name="출력 48 8" xfId="28387" xr:uid="{00000000-0005-0000-0000-0000E7900000}"/>
    <cellStyle name="출력 48 8 2" xfId="28388" xr:uid="{00000000-0005-0000-0000-0000E8900000}"/>
    <cellStyle name="출력 48 8 3" xfId="28389" xr:uid="{00000000-0005-0000-0000-0000E9900000}"/>
    <cellStyle name="출력 48 9" xfId="28390" xr:uid="{00000000-0005-0000-0000-0000EA900000}"/>
    <cellStyle name="출력 48 9 2" xfId="28391" xr:uid="{00000000-0005-0000-0000-0000EB900000}"/>
    <cellStyle name="출력 48 9 3" xfId="28392" xr:uid="{00000000-0005-0000-0000-0000EC900000}"/>
    <cellStyle name="출력 49" xfId="28393" xr:uid="{00000000-0005-0000-0000-0000ED900000}"/>
    <cellStyle name="출력 49 10" xfId="28394" xr:uid="{00000000-0005-0000-0000-0000EE900000}"/>
    <cellStyle name="출력 49 10 2" xfId="28395" xr:uid="{00000000-0005-0000-0000-0000EF900000}"/>
    <cellStyle name="출력 49 10 3" xfId="28396" xr:uid="{00000000-0005-0000-0000-0000F0900000}"/>
    <cellStyle name="출력 49 11" xfId="28397" xr:uid="{00000000-0005-0000-0000-0000F1900000}"/>
    <cellStyle name="출력 49 11 2" xfId="28398" xr:uid="{00000000-0005-0000-0000-0000F2900000}"/>
    <cellStyle name="출력 49 11 3" xfId="28399" xr:uid="{00000000-0005-0000-0000-0000F3900000}"/>
    <cellStyle name="출력 49 12" xfId="28400" xr:uid="{00000000-0005-0000-0000-0000F4900000}"/>
    <cellStyle name="출력 49 12 2" xfId="28401" xr:uid="{00000000-0005-0000-0000-0000F5900000}"/>
    <cellStyle name="출력 49 12 3" xfId="28402" xr:uid="{00000000-0005-0000-0000-0000F6900000}"/>
    <cellStyle name="출력 49 13" xfId="28403" xr:uid="{00000000-0005-0000-0000-0000F7900000}"/>
    <cellStyle name="출력 49 13 2" xfId="28404" xr:uid="{00000000-0005-0000-0000-0000F8900000}"/>
    <cellStyle name="출력 49 13 3" xfId="28405" xr:uid="{00000000-0005-0000-0000-0000F9900000}"/>
    <cellStyle name="출력 49 14" xfId="28406" xr:uid="{00000000-0005-0000-0000-0000FA900000}"/>
    <cellStyle name="출력 49 14 2" xfId="28407" xr:uid="{00000000-0005-0000-0000-0000FB900000}"/>
    <cellStyle name="출력 49 14 3" xfId="28408" xr:uid="{00000000-0005-0000-0000-0000FC900000}"/>
    <cellStyle name="출력 49 15" xfId="28409" xr:uid="{00000000-0005-0000-0000-0000FD900000}"/>
    <cellStyle name="출력 49 15 2" xfId="28410" xr:uid="{00000000-0005-0000-0000-0000FE900000}"/>
    <cellStyle name="출력 49 15 3" xfId="28411" xr:uid="{00000000-0005-0000-0000-0000FF900000}"/>
    <cellStyle name="출력 49 16" xfId="28412" xr:uid="{00000000-0005-0000-0000-000000910000}"/>
    <cellStyle name="출력 49 16 2" xfId="28413" xr:uid="{00000000-0005-0000-0000-000001910000}"/>
    <cellStyle name="출력 49 16 3" xfId="28414" xr:uid="{00000000-0005-0000-0000-000002910000}"/>
    <cellStyle name="출력 49 17" xfId="28415" xr:uid="{00000000-0005-0000-0000-000003910000}"/>
    <cellStyle name="출력 49 17 2" xfId="28416" xr:uid="{00000000-0005-0000-0000-000004910000}"/>
    <cellStyle name="출력 49 17 3" xfId="28417" xr:uid="{00000000-0005-0000-0000-000005910000}"/>
    <cellStyle name="출력 49 18" xfId="28418" xr:uid="{00000000-0005-0000-0000-000006910000}"/>
    <cellStyle name="출력 49 2" xfId="28419" xr:uid="{00000000-0005-0000-0000-000007910000}"/>
    <cellStyle name="출력 49 2 2" xfId="28420" xr:uid="{00000000-0005-0000-0000-000008910000}"/>
    <cellStyle name="출력 49 2 3" xfId="28421" xr:uid="{00000000-0005-0000-0000-000009910000}"/>
    <cellStyle name="출력 49 3" xfId="28422" xr:uid="{00000000-0005-0000-0000-00000A910000}"/>
    <cellStyle name="출력 49 3 2" xfId="28423" xr:uid="{00000000-0005-0000-0000-00000B910000}"/>
    <cellStyle name="출력 49 3 3" xfId="28424" xr:uid="{00000000-0005-0000-0000-00000C910000}"/>
    <cellStyle name="출력 49 4" xfId="28425" xr:uid="{00000000-0005-0000-0000-00000D910000}"/>
    <cellStyle name="출력 49 4 2" xfId="28426" xr:uid="{00000000-0005-0000-0000-00000E910000}"/>
    <cellStyle name="출력 49 4 3" xfId="28427" xr:uid="{00000000-0005-0000-0000-00000F910000}"/>
    <cellStyle name="출력 49 5" xfId="28428" xr:uid="{00000000-0005-0000-0000-000010910000}"/>
    <cellStyle name="출력 49 5 2" xfId="28429" xr:uid="{00000000-0005-0000-0000-000011910000}"/>
    <cellStyle name="출력 49 5 3" xfId="28430" xr:uid="{00000000-0005-0000-0000-000012910000}"/>
    <cellStyle name="출력 49 6" xfId="28431" xr:uid="{00000000-0005-0000-0000-000013910000}"/>
    <cellStyle name="출력 49 6 2" xfId="28432" xr:uid="{00000000-0005-0000-0000-000014910000}"/>
    <cellStyle name="출력 49 6 3" xfId="28433" xr:uid="{00000000-0005-0000-0000-000015910000}"/>
    <cellStyle name="출력 49 7" xfId="28434" xr:uid="{00000000-0005-0000-0000-000016910000}"/>
    <cellStyle name="출력 49 7 2" xfId="28435" xr:uid="{00000000-0005-0000-0000-000017910000}"/>
    <cellStyle name="출력 49 7 3" xfId="28436" xr:uid="{00000000-0005-0000-0000-000018910000}"/>
    <cellStyle name="출력 49 8" xfId="28437" xr:uid="{00000000-0005-0000-0000-000019910000}"/>
    <cellStyle name="출력 49 8 2" xfId="28438" xr:uid="{00000000-0005-0000-0000-00001A910000}"/>
    <cellStyle name="출력 49 8 3" xfId="28439" xr:uid="{00000000-0005-0000-0000-00001B910000}"/>
    <cellStyle name="출력 49 9" xfId="28440" xr:uid="{00000000-0005-0000-0000-00001C910000}"/>
    <cellStyle name="출력 49 9 2" xfId="28441" xr:uid="{00000000-0005-0000-0000-00001D910000}"/>
    <cellStyle name="출력 49 9 3" xfId="28442" xr:uid="{00000000-0005-0000-0000-00001E910000}"/>
    <cellStyle name="출력 5" xfId="7398" xr:uid="{00000000-0005-0000-0000-00001F910000}"/>
    <cellStyle name="출력 5 10" xfId="28443" xr:uid="{00000000-0005-0000-0000-000020910000}"/>
    <cellStyle name="출력 5 11" xfId="28444" xr:uid="{00000000-0005-0000-0000-000021910000}"/>
    <cellStyle name="출력 5 12" xfId="28445" xr:uid="{00000000-0005-0000-0000-000022910000}"/>
    <cellStyle name="출력 5 13" xfId="28446" xr:uid="{00000000-0005-0000-0000-000023910000}"/>
    <cellStyle name="출력 5 14" xfId="28447" xr:uid="{00000000-0005-0000-0000-000024910000}"/>
    <cellStyle name="출력 5 15" xfId="28448" xr:uid="{00000000-0005-0000-0000-000025910000}"/>
    <cellStyle name="출력 5 16" xfId="28449" xr:uid="{00000000-0005-0000-0000-000026910000}"/>
    <cellStyle name="출력 5 17" xfId="28450" xr:uid="{00000000-0005-0000-0000-000027910000}"/>
    <cellStyle name="출력 5 18" xfId="28451" xr:uid="{00000000-0005-0000-0000-000028910000}"/>
    <cellStyle name="출력 5 19" xfId="28452" xr:uid="{00000000-0005-0000-0000-000029910000}"/>
    <cellStyle name="출력 5 2" xfId="7399" xr:uid="{00000000-0005-0000-0000-00002A910000}"/>
    <cellStyle name="출력 5 2 2" xfId="28453" xr:uid="{00000000-0005-0000-0000-00002B910000}"/>
    <cellStyle name="출력 5 20" xfId="28454" xr:uid="{00000000-0005-0000-0000-00002C910000}"/>
    <cellStyle name="출력 5 21" xfId="28455" xr:uid="{00000000-0005-0000-0000-00002D910000}"/>
    <cellStyle name="출력 5 22" xfId="28456" xr:uid="{00000000-0005-0000-0000-00002E910000}"/>
    <cellStyle name="출력 5 23" xfId="28457" xr:uid="{00000000-0005-0000-0000-00002F910000}"/>
    <cellStyle name="출력 5 24" xfId="28458" xr:uid="{00000000-0005-0000-0000-000030910000}"/>
    <cellStyle name="출력 5 3" xfId="28459" xr:uid="{00000000-0005-0000-0000-000031910000}"/>
    <cellStyle name="출력 5 4" xfId="28460" xr:uid="{00000000-0005-0000-0000-000032910000}"/>
    <cellStyle name="출력 5 5" xfId="28461" xr:uid="{00000000-0005-0000-0000-000033910000}"/>
    <cellStyle name="출력 5 6" xfId="28462" xr:uid="{00000000-0005-0000-0000-000034910000}"/>
    <cellStyle name="출력 5 7" xfId="28463" xr:uid="{00000000-0005-0000-0000-000035910000}"/>
    <cellStyle name="출력 5 8" xfId="28464" xr:uid="{00000000-0005-0000-0000-000036910000}"/>
    <cellStyle name="출력 5 9" xfId="28465" xr:uid="{00000000-0005-0000-0000-000037910000}"/>
    <cellStyle name="출력 50" xfId="28466" xr:uid="{00000000-0005-0000-0000-000038910000}"/>
    <cellStyle name="출력 50 10" xfId="28467" xr:uid="{00000000-0005-0000-0000-000039910000}"/>
    <cellStyle name="출력 50 10 2" xfId="28468" xr:uid="{00000000-0005-0000-0000-00003A910000}"/>
    <cellStyle name="출력 50 10 3" xfId="28469" xr:uid="{00000000-0005-0000-0000-00003B910000}"/>
    <cellStyle name="출력 50 11" xfId="28470" xr:uid="{00000000-0005-0000-0000-00003C910000}"/>
    <cellStyle name="출력 50 11 2" xfId="28471" xr:uid="{00000000-0005-0000-0000-00003D910000}"/>
    <cellStyle name="출력 50 11 3" xfId="28472" xr:uid="{00000000-0005-0000-0000-00003E910000}"/>
    <cellStyle name="출력 50 12" xfId="28473" xr:uid="{00000000-0005-0000-0000-00003F910000}"/>
    <cellStyle name="출력 50 12 2" xfId="28474" xr:uid="{00000000-0005-0000-0000-000040910000}"/>
    <cellStyle name="출력 50 12 3" xfId="28475" xr:uid="{00000000-0005-0000-0000-000041910000}"/>
    <cellStyle name="출력 50 13" xfId="28476" xr:uid="{00000000-0005-0000-0000-000042910000}"/>
    <cellStyle name="출력 50 13 2" xfId="28477" xr:uid="{00000000-0005-0000-0000-000043910000}"/>
    <cellStyle name="출력 50 13 3" xfId="28478" xr:uid="{00000000-0005-0000-0000-000044910000}"/>
    <cellStyle name="출력 50 14" xfId="28479" xr:uid="{00000000-0005-0000-0000-000045910000}"/>
    <cellStyle name="출력 50 14 2" xfId="28480" xr:uid="{00000000-0005-0000-0000-000046910000}"/>
    <cellStyle name="출력 50 14 3" xfId="28481" xr:uid="{00000000-0005-0000-0000-000047910000}"/>
    <cellStyle name="출력 50 15" xfId="28482" xr:uid="{00000000-0005-0000-0000-000048910000}"/>
    <cellStyle name="출력 50 15 2" xfId="28483" xr:uid="{00000000-0005-0000-0000-000049910000}"/>
    <cellStyle name="출력 50 15 3" xfId="28484" xr:uid="{00000000-0005-0000-0000-00004A910000}"/>
    <cellStyle name="출력 50 16" xfId="28485" xr:uid="{00000000-0005-0000-0000-00004B910000}"/>
    <cellStyle name="출력 50 16 2" xfId="28486" xr:uid="{00000000-0005-0000-0000-00004C910000}"/>
    <cellStyle name="출력 50 16 3" xfId="28487" xr:uid="{00000000-0005-0000-0000-00004D910000}"/>
    <cellStyle name="출력 50 17" xfId="28488" xr:uid="{00000000-0005-0000-0000-00004E910000}"/>
    <cellStyle name="출력 50 17 2" xfId="28489" xr:uid="{00000000-0005-0000-0000-00004F910000}"/>
    <cellStyle name="출력 50 17 3" xfId="28490" xr:uid="{00000000-0005-0000-0000-000050910000}"/>
    <cellStyle name="출력 50 18" xfId="28491" xr:uid="{00000000-0005-0000-0000-000051910000}"/>
    <cellStyle name="출력 50 2" xfId="28492" xr:uid="{00000000-0005-0000-0000-000052910000}"/>
    <cellStyle name="출력 50 2 2" xfId="28493" xr:uid="{00000000-0005-0000-0000-000053910000}"/>
    <cellStyle name="출력 50 2 3" xfId="28494" xr:uid="{00000000-0005-0000-0000-000054910000}"/>
    <cellStyle name="출력 50 3" xfId="28495" xr:uid="{00000000-0005-0000-0000-000055910000}"/>
    <cellStyle name="출력 50 3 2" xfId="28496" xr:uid="{00000000-0005-0000-0000-000056910000}"/>
    <cellStyle name="출력 50 3 3" xfId="28497" xr:uid="{00000000-0005-0000-0000-000057910000}"/>
    <cellStyle name="출력 50 4" xfId="28498" xr:uid="{00000000-0005-0000-0000-000058910000}"/>
    <cellStyle name="출력 50 4 2" xfId="28499" xr:uid="{00000000-0005-0000-0000-000059910000}"/>
    <cellStyle name="출력 50 4 3" xfId="28500" xr:uid="{00000000-0005-0000-0000-00005A910000}"/>
    <cellStyle name="출력 50 5" xfId="28501" xr:uid="{00000000-0005-0000-0000-00005B910000}"/>
    <cellStyle name="출력 50 5 2" xfId="28502" xr:uid="{00000000-0005-0000-0000-00005C910000}"/>
    <cellStyle name="출력 50 5 3" xfId="28503" xr:uid="{00000000-0005-0000-0000-00005D910000}"/>
    <cellStyle name="출력 50 6" xfId="28504" xr:uid="{00000000-0005-0000-0000-00005E910000}"/>
    <cellStyle name="출력 50 6 2" xfId="28505" xr:uid="{00000000-0005-0000-0000-00005F910000}"/>
    <cellStyle name="출력 50 6 3" xfId="28506" xr:uid="{00000000-0005-0000-0000-000060910000}"/>
    <cellStyle name="출력 50 7" xfId="28507" xr:uid="{00000000-0005-0000-0000-000061910000}"/>
    <cellStyle name="출력 50 7 2" xfId="28508" xr:uid="{00000000-0005-0000-0000-000062910000}"/>
    <cellStyle name="출력 50 7 3" xfId="28509" xr:uid="{00000000-0005-0000-0000-000063910000}"/>
    <cellStyle name="출력 50 8" xfId="28510" xr:uid="{00000000-0005-0000-0000-000064910000}"/>
    <cellStyle name="출력 50 8 2" xfId="28511" xr:uid="{00000000-0005-0000-0000-000065910000}"/>
    <cellStyle name="출력 50 8 3" xfId="28512" xr:uid="{00000000-0005-0000-0000-000066910000}"/>
    <cellStyle name="출력 50 9" xfId="28513" xr:uid="{00000000-0005-0000-0000-000067910000}"/>
    <cellStyle name="출력 50 9 2" xfId="28514" xr:uid="{00000000-0005-0000-0000-000068910000}"/>
    <cellStyle name="출력 50 9 3" xfId="28515" xr:uid="{00000000-0005-0000-0000-000069910000}"/>
    <cellStyle name="출력 51" xfId="28516" xr:uid="{00000000-0005-0000-0000-00006A910000}"/>
    <cellStyle name="출력 51 10" xfId="28517" xr:uid="{00000000-0005-0000-0000-00006B910000}"/>
    <cellStyle name="출력 51 10 2" xfId="28518" xr:uid="{00000000-0005-0000-0000-00006C910000}"/>
    <cellStyle name="출력 51 10 3" xfId="28519" xr:uid="{00000000-0005-0000-0000-00006D910000}"/>
    <cellStyle name="출력 51 11" xfId="28520" xr:uid="{00000000-0005-0000-0000-00006E910000}"/>
    <cellStyle name="출력 51 11 2" xfId="28521" xr:uid="{00000000-0005-0000-0000-00006F910000}"/>
    <cellStyle name="출력 51 11 3" xfId="28522" xr:uid="{00000000-0005-0000-0000-000070910000}"/>
    <cellStyle name="출력 51 12" xfId="28523" xr:uid="{00000000-0005-0000-0000-000071910000}"/>
    <cellStyle name="출력 51 12 2" xfId="28524" xr:uid="{00000000-0005-0000-0000-000072910000}"/>
    <cellStyle name="출력 51 12 3" xfId="28525" xr:uid="{00000000-0005-0000-0000-000073910000}"/>
    <cellStyle name="출력 51 13" xfId="28526" xr:uid="{00000000-0005-0000-0000-000074910000}"/>
    <cellStyle name="출력 51 13 2" xfId="28527" xr:uid="{00000000-0005-0000-0000-000075910000}"/>
    <cellStyle name="출력 51 13 3" xfId="28528" xr:uid="{00000000-0005-0000-0000-000076910000}"/>
    <cellStyle name="출력 51 14" xfId="28529" xr:uid="{00000000-0005-0000-0000-000077910000}"/>
    <cellStyle name="출력 51 14 2" xfId="28530" xr:uid="{00000000-0005-0000-0000-000078910000}"/>
    <cellStyle name="출력 51 14 3" xfId="28531" xr:uid="{00000000-0005-0000-0000-000079910000}"/>
    <cellStyle name="출력 51 15" xfId="28532" xr:uid="{00000000-0005-0000-0000-00007A910000}"/>
    <cellStyle name="출력 51 15 2" xfId="28533" xr:uid="{00000000-0005-0000-0000-00007B910000}"/>
    <cellStyle name="출력 51 15 3" xfId="28534" xr:uid="{00000000-0005-0000-0000-00007C910000}"/>
    <cellStyle name="출력 51 16" xfId="28535" xr:uid="{00000000-0005-0000-0000-00007D910000}"/>
    <cellStyle name="출력 51 16 2" xfId="28536" xr:uid="{00000000-0005-0000-0000-00007E910000}"/>
    <cellStyle name="출력 51 16 3" xfId="28537" xr:uid="{00000000-0005-0000-0000-00007F910000}"/>
    <cellStyle name="출력 51 17" xfId="28538" xr:uid="{00000000-0005-0000-0000-000080910000}"/>
    <cellStyle name="출력 51 17 2" xfId="28539" xr:uid="{00000000-0005-0000-0000-000081910000}"/>
    <cellStyle name="출력 51 17 3" xfId="28540" xr:uid="{00000000-0005-0000-0000-000082910000}"/>
    <cellStyle name="출력 51 18" xfId="28541" xr:uid="{00000000-0005-0000-0000-000083910000}"/>
    <cellStyle name="출력 51 2" xfId="28542" xr:uid="{00000000-0005-0000-0000-000084910000}"/>
    <cellStyle name="출력 51 2 2" xfId="28543" xr:uid="{00000000-0005-0000-0000-000085910000}"/>
    <cellStyle name="출력 51 2 3" xfId="28544" xr:uid="{00000000-0005-0000-0000-000086910000}"/>
    <cellStyle name="출력 51 3" xfId="28545" xr:uid="{00000000-0005-0000-0000-000087910000}"/>
    <cellStyle name="출력 51 3 2" xfId="28546" xr:uid="{00000000-0005-0000-0000-000088910000}"/>
    <cellStyle name="출력 51 3 3" xfId="28547" xr:uid="{00000000-0005-0000-0000-000089910000}"/>
    <cellStyle name="출력 51 4" xfId="28548" xr:uid="{00000000-0005-0000-0000-00008A910000}"/>
    <cellStyle name="출력 51 4 2" xfId="28549" xr:uid="{00000000-0005-0000-0000-00008B910000}"/>
    <cellStyle name="출력 51 4 3" xfId="28550" xr:uid="{00000000-0005-0000-0000-00008C910000}"/>
    <cellStyle name="출력 51 5" xfId="28551" xr:uid="{00000000-0005-0000-0000-00008D910000}"/>
    <cellStyle name="출력 51 5 2" xfId="28552" xr:uid="{00000000-0005-0000-0000-00008E910000}"/>
    <cellStyle name="출력 51 5 3" xfId="28553" xr:uid="{00000000-0005-0000-0000-00008F910000}"/>
    <cellStyle name="출력 51 6" xfId="28554" xr:uid="{00000000-0005-0000-0000-000090910000}"/>
    <cellStyle name="출력 51 6 2" xfId="28555" xr:uid="{00000000-0005-0000-0000-000091910000}"/>
    <cellStyle name="출력 51 6 3" xfId="28556" xr:uid="{00000000-0005-0000-0000-000092910000}"/>
    <cellStyle name="출력 51 7" xfId="28557" xr:uid="{00000000-0005-0000-0000-000093910000}"/>
    <cellStyle name="출력 51 7 2" xfId="28558" xr:uid="{00000000-0005-0000-0000-000094910000}"/>
    <cellStyle name="출력 51 7 3" xfId="28559" xr:uid="{00000000-0005-0000-0000-000095910000}"/>
    <cellStyle name="출력 51 8" xfId="28560" xr:uid="{00000000-0005-0000-0000-000096910000}"/>
    <cellStyle name="출력 51 8 2" xfId="28561" xr:uid="{00000000-0005-0000-0000-000097910000}"/>
    <cellStyle name="출력 51 8 3" xfId="28562" xr:uid="{00000000-0005-0000-0000-000098910000}"/>
    <cellStyle name="출력 51 9" xfId="28563" xr:uid="{00000000-0005-0000-0000-000099910000}"/>
    <cellStyle name="출력 51 9 2" xfId="28564" xr:uid="{00000000-0005-0000-0000-00009A910000}"/>
    <cellStyle name="출력 51 9 3" xfId="28565" xr:uid="{00000000-0005-0000-0000-00009B910000}"/>
    <cellStyle name="출력 52" xfId="28566" xr:uid="{00000000-0005-0000-0000-00009C910000}"/>
    <cellStyle name="출력 52 10" xfId="28567" xr:uid="{00000000-0005-0000-0000-00009D910000}"/>
    <cellStyle name="출력 52 10 2" xfId="28568" xr:uid="{00000000-0005-0000-0000-00009E910000}"/>
    <cellStyle name="출력 52 10 3" xfId="28569" xr:uid="{00000000-0005-0000-0000-00009F910000}"/>
    <cellStyle name="출력 52 11" xfId="28570" xr:uid="{00000000-0005-0000-0000-0000A0910000}"/>
    <cellStyle name="출력 52 11 2" xfId="28571" xr:uid="{00000000-0005-0000-0000-0000A1910000}"/>
    <cellStyle name="출력 52 11 3" xfId="28572" xr:uid="{00000000-0005-0000-0000-0000A2910000}"/>
    <cellStyle name="출력 52 12" xfId="28573" xr:uid="{00000000-0005-0000-0000-0000A3910000}"/>
    <cellStyle name="출력 52 12 2" xfId="28574" xr:uid="{00000000-0005-0000-0000-0000A4910000}"/>
    <cellStyle name="출력 52 12 3" xfId="28575" xr:uid="{00000000-0005-0000-0000-0000A5910000}"/>
    <cellStyle name="출력 52 13" xfId="28576" xr:uid="{00000000-0005-0000-0000-0000A6910000}"/>
    <cellStyle name="출력 52 13 2" xfId="28577" xr:uid="{00000000-0005-0000-0000-0000A7910000}"/>
    <cellStyle name="출력 52 13 3" xfId="28578" xr:uid="{00000000-0005-0000-0000-0000A8910000}"/>
    <cellStyle name="출력 52 14" xfId="28579" xr:uid="{00000000-0005-0000-0000-0000A9910000}"/>
    <cellStyle name="출력 52 14 2" xfId="28580" xr:uid="{00000000-0005-0000-0000-0000AA910000}"/>
    <cellStyle name="출력 52 14 3" xfId="28581" xr:uid="{00000000-0005-0000-0000-0000AB910000}"/>
    <cellStyle name="출력 52 15" xfId="28582" xr:uid="{00000000-0005-0000-0000-0000AC910000}"/>
    <cellStyle name="출력 52 15 2" xfId="28583" xr:uid="{00000000-0005-0000-0000-0000AD910000}"/>
    <cellStyle name="출력 52 15 3" xfId="28584" xr:uid="{00000000-0005-0000-0000-0000AE910000}"/>
    <cellStyle name="출력 52 16" xfId="28585" xr:uid="{00000000-0005-0000-0000-0000AF910000}"/>
    <cellStyle name="출력 52 16 2" xfId="28586" xr:uid="{00000000-0005-0000-0000-0000B0910000}"/>
    <cellStyle name="출력 52 16 3" xfId="28587" xr:uid="{00000000-0005-0000-0000-0000B1910000}"/>
    <cellStyle name="출력 52 17" xfId="28588" xr:uid="{00000000-0005-0000-0000-0000B2910000}"/>
    <cellStyle name="출력 52 17 2" xfId="28589" xr:uid="{00000000-0005-0000-0000-0000B3910000}"/>
    <cellStyle name="출력 52 17 3" xfId="28590" xr:uid="{00000000-0005-0000-0000-0000B4910000}"/>
    <cellStyle name="출력 52 18" xfId="28591" xr:uid="{00000000-0005-0000-0000-0000B5910000}"/>
    <cellStyle name="출력 52 2" xfId="28592" xr:uid="{00000000-0005-0000-0000-0000B6910000}"/>
    <cellStyle name="출력 52 2 2" xfId="28593" xr:uid="{00000000-0005-0000-0000-0000B7910000}"/>
    <cellStyle name="출력 52 2 3" xfId="28594" xr:uid="{00000000-0005-0000-0000-0000B8910000}"/>
    <cellStyle name="출력 52 3" xfId="28595" xr:uid="{00000000-0005-0000-0000-0000B9910000}"/>
    <cellStyle name="출력 52 3 2" xfId="28596" xr:uid="{00000000-0005-0000-0000-0000BA910000}"/>
    <cellStyle name="출력 52 3 3" xfId="28597" xr:uid="{00000000-0005-0000-0000-0000BB910000}"/>
    <cellStyle name="출력 52 4" xfId="28598" xr:uid="{00000000-0005-0000-0000-0000BC910000}"/>
    <cellStyle name="출력 52 4 2" xfId="28599" xr:uid="{00000000-0005-0000-0000-0000BD910000}"/>
    <cellStyle name="출력 52 4 3" xfId="28600" xr:uid="{00000000-0005-0000-0000-0000BE910000}"/>
    <cellStyle name="출력 52 5" xfId="28601" xr:uid="{00000000-0005-0000-0000-0000BF910000}"/>
    <cellStyle name="출력 52 5 2" xfId="28602" xr:uid="{00000000-0005-0000-0000-0000C0910000}"/>
    <cellStyle name="출력 52 5 3" xfId="28603" xr:uid="{00000000-0005-0000-0000-0000C1910000}"/>
    <cellStyle name="출력 52 6" xfId="28604" xr:uid="{00000000-0005-0000-0000-0000C2910000}"/>
    <cellStyle name="출력 52 6 2" xfId="28605" xr:uid="{00000000-0005-0000-0000-0000C3910000}"/>
    <cellStyle name="출력 52 6 3" xfId="28606" xr:uid="{00000000-0005-0000-0000-0000C4910000}"/>
    <cellStyle name="출력 52 7" xfId="28607" xr:uid="{00000000-0005-0000-0000-0000C5910000}"/>
    <cellStyle name="출력 52 7 2" xfId="28608" xr:uid="{00000000-0005-0000-0000-0000C6910000}"/>
    <cellStyle name="출력 52 7 3" xfId="28609" xr:uid="{00000000-0005-0000-0000-0000C7910000}"/>
    <cellStyle name="출력 52 8" xfId="28610" xr:uid="{00000000-0005-0000-0000-0000C8910000}"/>
    <cellStyle name="출력 52 8 2" xfId="28611" xr:uid="{00000000-0005-0000-0000-0000C9910000}"/>
    <cellStyle name="출력 52 8 3" xfId="28612" xr:uid="{00000000-0005-0000-0000-0000CA910000}"/>
    <cellStyle name="출력 52 9" xfId="28613" xr:uid="{00000000-0005-0000-0000-0000CB910000}"/>
    <cellStyle name="출력 52 9 2" xfId="28614" xr:uid="{00000000-0005-0000-0000-0000CC910000}"/>
    <cellStyle name="출력 52 9 3" xfId="28615" xr:uid="{00000000-0005-0000-0000-0000CD910000}"/>
    <cellStyle name="출력 53" xfId="28616" xr:uid="{00000000-0005-0000-0000-0000CE910000}"/>
    <cellStyle name="출력 53 10" xfId="28617" xr:uid="{00000000-0005-0000-0000-0000CF910000}"/>
    <cellStyle name="출력 53 10 2" xfId="28618" xr:uid="{00000000-0005-0000-0000-0000D0910000}"/>
    <cellStyle name="출력 53 10 3" xfId="28619" xr:uid="{00000000-0005-0000-0000-0000D1910000}"/>
    <cellStyle name="출력 53 11" xfId="28620" xr:uid="{00000000-0005-0000-0000-0000D2910000}"/>
    <cellStyle name="출력 53 11 2" xfId="28621" xr:uid="{00000000-0005-0000-0000-0000D3910000}"/>
    <cellStyle name="출력 53 11 3" xfId="28622" xr:uid="{00000000-0005-0000-0000-0000D4910000}"/>
    <cellStyle name="출력 53 12" xfId="28623" xr:uid="{00000000-0005-0000-0000-0000D5910000}"/>
    <cellStyle name="출력 53 12 2" xfId="28624" xr:uid="{00000000-0005-0000-0000-0000D6910000}"/>
    <cellStyle name="출력 53 12 3" xfId="28625" xr:uid="{00000000-0005-0000-0000-0000D7910000}"/>
    <cellStyle name="출력 53 13" xfId="28626" xr:uid="{00000000-0005-0000-0000-0000D8910000}"/>
    <cellStyle name="출력 53 13 2" xfId="28627" xr:uid="{00000000-0005-0000-0000-0000D9910000}"/>
    <cellStyle name="출력 53 13 3" xfId="28628" xr:uid="{00000000-0005-0000-0000-0000DA910000}"/>
    <cellStyle name="출력 53 14" xfId="28629" xr:uid="{00000000-0005-0000-0000-0000DB910000}"/>
    <cellStyle name="출력 53 14 2" xfId="28630" xr:uid="{00000000-0005-0000-0000-0000DC910000}"/>
    <cellStyle name="출력 53 14 3" xfId="28631" xr:uid="{00000000-0005-0000-0000-0000DD910000}"/>
    <cellStyle name="출력 53 15" xfId="28632" xr:uid="{00000000-0005-0000-0000-0000DE910000}"/>
    <cellStyle name="출력 53 15 2" xfId="28633" xr:uid="{00000000-0005-0000-0000-0000DF910000}"/>
    <cellStyle name="출력 53 15 3" xfId="28634" xr:uid="{00000000-0005-0000-0000-0000E0910000}"/>
    <cellStyle name="출력 53 16" xfId="28635" xr:uid="{00000000-0005-0000-0000-0000E1910000}"/>
    <cellStyle name="출력 53 16 2" xfId="28636" xr:uid="{00000000-0005-0000-0000-0000E2910000}"/>
    <cellStyle name="출력 53 16 3" xfId="28637" xr:uid="{00000000-0005-0000-0000-0000E3910000}"/>
    <cellStyle name="출력 53 17" xfId="28638" xr:uid="{00000000-0005-0000-0000-0000E4910000}"/>
    <cellStyle name="출력 53 17 2" xfId="28639" xr:uid="{00000000-0005-0000-0000-0000E5910000}"/>
    <cellStyle name="출력 53 17 3" xfId="28640" xr:uid="{00000000-0005-0000-0000-0000E6910000}"/>
    <cellStyle name="출력 53 18" xfId="28641" xr:uid="{00000000-0005-0000-0000-0000E7910000}"/>
    <cellStyle name="출력 53 2" xfId="28642" xr:uid="{00000000-0005-0000-0000-0000E8910000}"/>
    <cellStyle name="출력 53 2 2" xfId="28643" xr:uid="{00000000-0005-0000-0000-0000E9910000}"/>
    <cellStyle name="출력 53 2 3" xfId="28644" xr:uid="{00000000-0005-0000-0000-0000EA910000}"/>
    <cellStyle name="출력 53 3" xfId="28645" xr:uid="{00000000-0005-0000-0000-0000EB910000}"/>
    <cellStyle name="출력 53 3 2" xfId="28646" xr:uid="{00000000-0005-0000-0000-0000EC910000}"/>
    <cellStyle name="출력 53 3 3" xfId="28647" xr:uid="{00000000-0005-0000-0000-0000ED910000}"/>
    <cellStyle name="출력 53 4" xfId="28648" xr:uid="{00000000-0005-0000-0000-0000EE910000}"/>
    <cellStyle name="출력 53 4 2" xfId="28649" xr:uid="{00000000-0005-0000-0000-0000EF910000}"/>
    <cellStyle name="출력 53 4 3" xfId="28650" xr:uid="{00000000-0005-0000-0000-0000F0910000}"/>
    <cellStyle name="출력 53 5" xfId="28651" xr:uid="{00000000-0005-0000-0000-0000F1910000}"/>
    <cellStyle name="출력 53 5 2" xfId="28652" xr:uid="{00000000-0005-0000-0000-0000F2910000}"/>
    <cellStyle name="출력 53 5 3" xfId="28653" xr:uid="{00000000-0005-0000-0000-0000F3910000}"/>
    <cellStyle name="출력 53 6" xfId="28654" xr:uid="{00000000-0005-0000-0000-0000F4910000}"/>
    <cellStyle name="출력 53 6 2" xfId="28655" xr:uid="{00000000-0005-0000-0000-0000F5910000}"/>
    <cellStyle name="출력 53 6 3" xfId="28656" xr:uid="{00000000-0005-0000-0000-0000F6910000}"/>
    <cellStyle name="출력 53 7" xfId="28657" xr:uid="{00000000-0005-0000-0000-0000F7910000}"/>
    <cellStyle name="출력 53 7 2" xfId="28658" xr:uid="{00000000-0005-0000-0000-0000F8910000}"/>
    <cellStyle name="출력 53 7 3" xfId="28659" xr:uid="{00000000-0005-0000-0000-0000F9910000}"/>
    <cellStyle name="출력 53 8" xfId="28660" xr:uid="{00000000-0005-0000-0000-0000FA910000}"/>
    <cellStyle name="출력 53 8 2" xfId="28661" xr:uid="{00000000-0005-0000-0000-0000FB910000}"/>
    <cellStyle name="출력 53 8 3" xfId="28662" xr:uid="{00000000-0005-0000-0000-0000FC910000}"/>
    <cellStyle name="출력 53 9" xfId="28663" xr:uid="{00000000-0005-0000-0000-0000FD910000}"/>
    <cellStyle name="출력 53 9 2" xfId="28664" xr:uid="{00000000-0005-0000-0000-0000FE910000}"/>
    <cellStyle name="출력 53 9 3" xfId="28665" xr:uid="{00000000-0005-0000-0000-0000FF910000}"/>
    <cellStyle name="출력 54" xfId="28666" xr:uid="{00000000-0005-0000-0000-000000920000}"/>
    <cellStyle name="출력 54 10" xfId="28667" xr:uid="{00000000-0005-0000-0000-000001920000}"/>
    <cellStyle name="출력 54 10 2" xfId="28668" xr:uid="{00000000-0005-0000-0000-000002920000}"/>
    <cellStyle name="출력 54 10 3" xfId="28669" xr:uid="{00000000-0005-0000-0000-000003920000}"/>
    <cellStyle name="출력 54 11" xfId="28670" xr:uid="{00000000-0005-0000-0000-000004920000}"/>
    <cellStyle name="출력 54 11 2" xfId="28671" xr:uid="{00000000-0005-0000-0000-000005920000}"/>
    <cellStyle name="출력 54 11 3" xfId="28672" xr:uid="{00000000-0005-0000-0000-000006920000}"/>
    <cellStyle name="출력 54 12" xfId="28673" xr:uid="{00000000-0005-0000-0000-000007920000}"/>
    <cellStyle name="출력 54 12 2" xfId="28674" xr:uid="{00000000-0005-0000-0000-000008920000}"/>
    <cellStyle name="출력 54 12 3" xfId="28675" xr:uid="{00000000-0005-0000-0000-000009920000}"/>
    <cellStyle name="출력 54 13" xfId="28676" xr:uid="{00000000-0005-0000-0000-00000A920000}"/>
    <cellStyle name="출력 54 13 2" xfId="28677" xr:uid="{00000000-0005-0000-0000-00000B920000}"/>
    <cellStyle name="출력 54 13 3" xfId="28678" xr:uid="{00000000-0005-0000-0000-00000C920000}"/>
    <cellStyle name="출력 54 14" xfId="28679" xr:uid="{00000000-0005-0000-0000-00000D920000}"/>
    <cellStyle name="출력 54 14 2" xfId="28680" xr:uid="{00000000-0005-0000-0000-00000E920000}"/>
    <cellStyle name="출력 54 14 3" xfId="28681" xr:uid="{00000000-0005-0000-0000-00000F920000}"/>
    <cellStyle name="출력 54 15" xfId="28682" xr:uid="{00000000-0005-0000-0000-000010920000}"/>
    <cellStyle name="출력 54 15 2" xfId="28683" xr:uid="{00000000-0005-0000-0000-000011920000}"/>
    <cellStyle name="출력 54 15 3" xfId="28684" xr:uid="{00000000-0005-0000-0000-000012920000}"/>
    <cellStyle name="출력 54 16" xfId="28685" xr:uid="{00000000-0005-0000-0000-000013920000}"/>
    <cellStyle name="출력 54 16 2" xfId="28686" xr:uid="{00000000-0005-0000-0000-000014920000}"/>
    <cellStyle name="출력 54 16 3" xfId="28687" xr:uid="{00000000-0005-0000-0000-000015920000}"/>
    <cellStyle name="출력 54 17" xfId="28688" xr:uid="{00000000-0005-0000-0000-000016920000}"/>
    <cellStyle name="출력 54 17 2" xfId="28689" xr:uid="{00000000-0005-0000-0000-000017920000}"/>
    <cellStyle name="출력 54 17 3" xfId="28690" xr:uid="{00000000-0005-0000-0000-000018920000}"/>
    <cellStyle name="출력 54 18" xfId="28691" xr:uid="{00000000-0005-0000-0000-000019920000}"/>
    <cellStyle name="출력 54 2" xfId="28692" xr:uid="{00000000-0005-0000-0000-00001A920000}"/>
    <cellStyle name="출력 54 2 2" xfId="28693" xr:uid="{00000000-0005-0000-0000-00001B920000}"/>
    <cellStyle name="출력 54 2 3" xfId="28694" xr:uid="{00000000-0005-0000-0000-00001C920000}"/>
    <cellStyle name="출력 54 3" xfId="28695" xr:uid="{00000000-0005-0000-0000-00001D920000}"/>
    <cellStyle name="출력 54 3 2" xfId="28696" xr:uid="{00000000-0005-0000-0000-00001E920000}"/>
    <cellStyle name="출력 54 3 3" xfId="28697" xr:uid="{00000000-0005-0000-0000-00001F920000}"/>
    <cellStyle name="출력 54 4" xfId="28698" xr:uid="{00000000-0005-0000-0000-000020920000}"/>
    <cellStyle name="출력 54 4 2" xfId="28699" xr:uid="{00000000-0005-0000-0000-000021920000}"/>
    <cellStyle name="출력 54 4 3" xfId="28700" xr:uid="{00000000-0005-0000-0000-000022920000}"/>
    <cellStyle name="출력 54 5" xfId="28701" xr:uid="{00000000-0005-0000-0000-000023920000}"/>
    <cellStyle name="출력 54 5 2" xfId="28702" xr:uid="{00000000-0005-0000-0000-000024920000}"/>
    <cellStyle name="출력 54 5 3" xfId="28703" xr:uid="{00000000-0005-0000-0000-000025920000}"/>
    <cellStyle name="출력 54 6" xfId="28704" xr:uid="{00000000-0005-0000-0000-000026920000}"/>
    <cellStyle name="출력 54 6 2" xfId="28705" xr:uid="{00000000-0005-0000-0000-000027920000}"/>
    <cellStyle name="출력 54 6 3" xfId="28706" xr:uid="{00000000-0005-0000-0000-000028920000}"/>
    <cellStyle name="출력 54 7" xfId="28707" xr:uid="{00000000-0005-0000-0000-000029920000}"/>
    <cellStyle name="출력 54 7 2" xfId="28708" xr:uid="{00000000-0005-0000-0000-00002A920000}"/>
    <cellStyle name="출력 54 7 3" xfId="28709" xr:uid="{00000000-0005-0000-0000-00002B920000}"/>
    <cellStyle name="출력 54 8" xfId="28710" xr:uid="{00000000-0005-0000-0000-00002C920000}"/>
    <cellStyle name="출력 54 8 2" xfId="28711" xr:uid="{00000000-0005-0000-0000-00002D920000}"/>
    <cellStyle name="출력 54 8 3" xfId="28712" xr:uid="{00000000-0005-0000-0000-00002E920000}"/>
    <cellStyle name="출력 54 9" xfId="28713" xr:uid="{00000000-0005-0000-0000-00002F920000}"/>
    <cellStyle name="출력 54 9 2" xfId="28714" xr:uid="{00000000-0005-0000-0000-000030920000}"/>
    <cellStyle name="출력 54 9 3" xfId="28715" xr:uid="{00000000-0005-0000-0000-000031920000}"/>
    <cellStyle name="출력 55" xfId="28716" xr:uid="{00000000-0005-0000-0000-000032920000}"/>
    <cellStyle name="출력 55 10" xfId="28717" xr:uid="{00000000-0005-0000-0000-000033920000}"/>
    <cellStyle name="출력 55 10 2" xfId="28718" xr:uid="{00000000-0005-0000-0000-000034920000}"/>
    <cellStyle name="출력 55 10 3" xfId="28719" xr:uid="{00000000-0005-0000-0000-000035920000}"/>
    <cellStyle name="출력 55 11" xfId="28720" xr:uid="{00000000-0005-0000-0000-000036920000}"/>
    <cellStyle name="출력 55 11 2" xfId="28721" xr:uid="{00000000-0005-0000-0000-000037920000}"/>
    <cellStyle name="출력 55 11 3" xfId="28722" xr:uid="{00000000-0005-0000-0000-000038920000}"/>
    <cellStyle name="출력 55 12" xfId="28723" xr:uid="{00000000-0005-0000-0000-000039920000}"/>
    <cellStyle name="출력 55 12 2" xfId="28724" xr:uid="{00000000-0005-0000-0000-00003A920000}"/>
    <cellStyle name="출력 55 12 3" xfId="28725" xr:uid="{00000000-0005-0000-0000-00003B920000}"/>
    <cellStyle name="출력 55 13" xfId="28726" xr:uid="{00000000-0005-0000-0000-00003C920000}"/>
    <cellStyle name="출력 55 13 2" xfId="28727" xr:uid="{00000000-0005-0000-0000-00003D920000}"/>
    <cellStyle name="출력 55 13 3" xfId="28728" xr:uid="{00000000-0005-0000-0000-00003E920000}"/>
    <cellStyle name="출력 55 14" xfId="28729" xr:uid="{00000000-0005-0000-0000-00003F920000}"/>
    <cellStyle name="출력 55 14 2" xfId="28730" xr:uid="{00000000-0005-0000-0000-000040920000}"/>
    <cellStyle name="출력 55 14 3" xfId="28731" xr:uid="{00000000-0005-0000-0000-000041920000}"/>
    <cellStyle name="출력 55 15" xfId="28732" xr:uid="{00000000-0005-0000-0000-000042920000}"/>
    <cellStyle name="출력 55 15 2" xfId="28733" xr:uid="{00000000-0005-0000-0000-000043920000}"/>
    <cellStyle name="출력 55 15 3" xfId="28734" xr:uid="{00000000-0005-0000-0000-000044920000}"/>
    <cellStyle name="출력 55 16" xfId="28735" xr:uid="{00000000-0005-0000-0000-000045920000}"/>
    <cellStyle name="출력 55 16 2" xfId="28736" xr:uid="{00000000-0005-0000-0000-000046920000}"/>
    <cellStyle name="출력 55 16 3" xfId="28737" xr:uid="{00000000-0005-0000-0000-000047920000}"/>
    <cellStyle name="출력 55 17" xfId="28738" xr:uid="{00000000-0005-0000-0000-000048920000}"/>
    <cellStyle name="출력 55 17 2" xfId="28739" xr:uid="{00000000-0005-0000-0000-000049920000}"/>
    <cellStyle name="출력 55 17 3" xfId="28740" xr:uid="{00000000-0005-0000-0000-00004A920000}"/>
    <cellStyle name="출력 55 18" xfId="28741" xr:uid="{00000000-0005-0000-0000-00004B920000}"/>
    <cellStyle name="출력 55 2" xfId="28742" xr:uid="{00000000-0005-0000-0000-00004C920000}"/>
    <cellStyle name="출력 55 2 2" xfId="28743" xr:uid="{00000000-0005-0000-0000-00004D920000}"/>
    <cellStyle name="출력 55 2 3" xfId="28744" xr:uid="{00000000-0005-0000-0000-00004E920000}"/>
    <cellStyle name="출력 55 3" xfId="28745" xr:uid="{00000000-0005-0000-0000-00004F920000}"/>
    <cellStyle name="출력 55 3 2" xfId="28746" xr:uid="{00000000-0005-0000-0000-000050920000}"/>
    <cellStyle name="출력 55 3 3" xfId="28747" xr:uid="{00000000-0005-0000-0000-000051920000}"/>
    <cellStyle name="출력 55 4" xfId="28748" xr:uid="{00000000-0005-0000-0000-000052920000}"/>
    <cellStyle name="출력 55 4 2" xfId="28749" xr:uid="{00000000-0005-0000-0000-000053920000}"/>
    <cellStyle name="출력 55 4 3" xfId="28750" xr:uid="{00000000-0005-0000-0000-000054920000}"/>
    <cellStyle name="출력 55 5" xfId="28751" xr:uid="{00000000-0005-0000-0000-000055920000}"/>
    <cellStyle name="출력 55 5 2" xfId="28752" xr:uid="{00000000-0005-0000-0000-000056920000}"/>
    <cellStyle name="출력 55 5 3" xfId="28753" xr:uid="{00000000-0005-0000-0000-000057920000}"/>
    <cellStyle name="출력 55 6" xfId="28754" xr:uid="{00000000-0005-0000-0000-000058920000}"/>
    <cellStyle name="출력 55 6 2" xfId="28755" xr:uid="{00000000-0005-0000-0000-000059920000}"/>
    <cellStyle name="출력 55 6 3" xfId="28756" xr:uid="{00000000-0005-0000-0000-00005A920000}"/>
    <cellStyle name="출력 55 7" xfId="28757" xr:uid="{00000000-0005-0000-0000-00005B920000}"/>
    <cellStyle name="출력 55 7 2" xfId="28758" xr:uid="{00000000-0005-0000-0000-00005C920000}"/>
    <cellStyle name="출력 55 7 3" xfId="28759" xr:uid="{00000000-0005-0000-0000-00005D920000}"/>
    <cellStyle name="출력 55 8" xfId="28760" xr:uid="{00000000-0005-0000-0000-00005E920000}"/>
    <cellStyle name="출력 55 8 2" xfId="28761" xr:uid="{00000000-0005-0000-0000-00005F920000}"/>
    <cellStyle name="출력 55 8 3" xfId="28762" xr:uid="{00000000-0005-0000-0000-000060920000}"/>
    <cellStyle name="출력 55 9" xfId="28763" xr:uid="{00000000-0005-0000-0000-000061920000}"/>
    <cellStyle name="출력 55 9 2" xfId="28764" xr:uid="{00000000-0005-0000-0000-000062920000}"/>
    <cellStyle name="출력 55 9 3" xfId="28765" xr:uid="{00000000-0005-0000-0000-000063920000}"/>
    <cellStyle name="출력 56" xfId="28766" xr:uid="{00000000-0005-0000-0000-000064920000}"/>
    <cellStyle name="출력 56 10" xfId="28767" xr:uid="{00000000-0005-0000-0000-000065920000}"/>
    <cellStyle name="출력 56 10 2" xfId="28768" xr:uid="{00000000-0005-0000-0000-000066920000}"/>
    <cellStyle name="출력 56 10 3" xfId="28769" xr:uid="{00000000-0005-0000-0000-000067920000}"/>
    <cellStyle name="출력 56 11" xfId="28770" xr:uid="{00000000-0005-0000-0000-000068920000}"/>
    <cellStyle name="출력 56 11 2" xfId="28771" xr:uid="{00000000-0005-0000-0000-000069920000}"/>
    <cellStyle name="출력 56 11 3" xfId="28772" xr:uid="{00000000-0005-0000-0000-00006A920000}"/>
    <cellStyle name="출력 56 12" xfId="28773" xr:uid="{00000000-0005-0000-0000-00006B920000}"/>
    <cellStyle name="출력 56 12 2" xfId="28774" xr:uid="{00000000-0005-0000-0000-00006C920000}"/>
    <cellStyle name="출력 56 12 3" xfId="28775" xr:uid="{00000000-0005-0000-0000-00006D920000}"/>
    <cellStyle name="출력 56 13" xfId="28776" xr:uid="{00000000-0005-0000-0000-00006E920000}"/>
    <cellStyle name="출력 56 13 2" xfId="28777" xr:uid="{00000000-0005-0000-0000-00006F920000}"/>
    <cellStyle name="출력 56 13 3" xfId="28778" xr:uid="{00000000-0005-0000-0000-000070920000}"/>
    <cellStyle name="출력 56 14" xfId="28779" xr:uid="{00000000-0005-0000-0000-000071920000}"/>
    <cellStyle name="출력 56 14 2" xfId="28780" xr:uid="{00000000-0005-0000-0000-000072920000}"/>
    <cellStyle name="출력 56 14 3" xfId="28781" xr:uid="{00000000-0005-0000-0000-000073920000}"/>
    <cellStyle name="출력 56 15" xfId="28782" xr:uid="{00000000-0005-0000-0000-000074920000}"/>
    <cellStyle name="출력 56 15 2" xfId="28783" xr:uid="{00000000-0005-0000-0000-000075920000}"/>
    <cellStyle name="출력 56 15 3" xfId="28784" xr:uid="{00000000-0005-0000-0000-000076920000}"/>
    <cellStyle name="출력 56 16" xfId="28785" xr:uid="{00000000-0005-0000-0000-000077920000}"/>
    <cellStyle name="출력 56 16 2" xfId="28786" xr:uid="{00000000-0005-0000-0000-000078920000}"/>
    <cellStyle name="출력 56 16 3" xfId="28787" xr:uid="{00000000-0005-0000-0000-000079920000}"/>
    <cellStyle name="출력 56 17" xfId="28788" xr:uid="{00000000-0005-0000-0000-00007A920000}"/>
    <cellStyle name="출력 56 17 2" xfId="28789" xr:uid="{00000000-0005-0000-0000-00007B920000}"/>
    <cellStyle name="출력 56 17 3" xfId="28790" xr:uid="{00000000-0005-0000-0000-00007C920000}"/>
    <cellStyle name="출력 56 18" xfId="28791" xr:uid="{00000000-0005-0000-0000-00007D920000}"/>
    <cellStyle name="출력 56 2" xfId="28792" xr:uid="{00000000-0005-0000-0000-00007E920000}"/>
    <cellStyle name="출력 56 2 2" xfId="28793" xr:uid="{00000000-0005-0000-0000-00007F920000}"/>
    <cellStyle name="출력 56 2 3" xfId="28794" xr:uid="{00000000-0005-0000-0000-000080920000}"/>
    <cellStyle name="출력 56 3" xfId="28795" xr:uid="{00000000-0005-0000-0000-000081920000}"/>
    <cellStyle name="출력 56 3 2" xfId="28796" xr:uid="{00000000-0005-0000-0000-000082920000}"/>
    <cellStyle name="출력 56 3 3" xfId="28797" xr:uid="{00000000-0005-0000-0000-000083920000}"/>
    <cellStyle name="출력 56 4" xfId="28798" xr:uid="{00000000-0005-0000-0000-000084920000}"/>
    <cellStyle name="출력 56 4 2" xfId="28799" xr:uid="{00000000-0005-0000-0000-000085920000}"/>
    <cellStyle name="출력 56 4 3" xfId="28800" xr:uid="{00000000-0005-0000-0000-000086920000}"/>
    <cellStyle name="출력 56 5" xfId="28801" xr:uid="{00000000-0005-0000-0000-000087920000}"/>
    <cellStyle name="출력 56 5 2" xfId="28802" xr:uid="{00000000-0005-0000-0000-000088920000}"/>
    <cellStyle name="출력 56 5 3" xfId="28803" xr:uid="{00000000-0005-0000-0000-000089920000}"/>
    <cellStyle name="출력 56 6" xfId="28804" xr:uid="{00000000-0005-0000-0000-00008A920000}"/>
    <cellStyle name="출력 56 6 2" xfId="28805" xr:uid="{00000000-0005-0000-0000-00008B920000}"/>
    <cellStyle name="출력 56 6 3" xfId="28806" xr:uid="{00000000-0005-0000-0000-00008C920000}"/>
    <cellStyle name="출력 56 7" xfId="28807" xr:uid="{00000000-0005-0000-0000-00008D920000}"/>
    <cellStyle name="출력 56 7 2" xfId="28808" xr:uid="{00000000-0005-0000-0000-00008E920000}"/>
    <cellStyle name="출력 56 7 3" xfId="28809" xr:uid="{00000000-0005-0000-0000-00008F920000}"/>
    <cellStyle name="출력 56 8" xfId="28810" xr:uid="{00000000-0005-0000-0000-000090920000}"/>
    <cellStyle name="출력 56 8 2" xfId="28811" xr:uid="{00000000-0005-0000-0000-000091920000}"/>
    <cellStyle name="출력 56 8 3" xfId="28812" xr:uid="{00000000-0005-0000-0000-000092920000}"/>
    <cellStyle name="출력 56 9" xfId="28813" xr:uid="{00000000-0005-0000-0000-000093920000}"/>
    <cellStyle name="출력 56 9 2" xfId="28814" xr:uid="{00000000-0005-0000-0000-000094920000}"/>
    <cellStyle name="출력 56 9 3" xfId="28815" xr:uid="{00000000-0005-0000-0000-000095920000}"/>
    <cellStyle name="출력 57" xfId="28816" xr:uid="{00000000-0005-0000-0000-000096920000}"/>
    <cellStyle name="출력 57 10" xfId="28817" xr:uid="{00000000-0005-0000-0000-000097920000}"/>
    <cellStyle name="출력 57 10 2" xfId="28818" xr:uid="{00000000-0005-0000-0000-000098920000}"/>
    <cellStyle name="출력 57 10 3" xfId="28819" xr:uid="{00000000-0005-0000-0000-000099920000}"/>
    <cellStyle name="출력 57 11" xfId="28820" xr:uid="{00000000-0005-0000-0000-00009A920000}"/>
    <cellStyle name="출력 57 11 2" xfId="28821" xr:uid="{00000000-0005-0000-0000-00009B920000}"/>
    <cellStyle name="출력 57 11 3" xfId="28822" xr:uid="{00000000-0005-0000-0000-00009C920000}"/>
    <cellStyle name="출력 57 12" xfId="28823" xr:uid="{00000000-0005-0000-0000-00009D920000}"/>
    <cellStyle name="출력 57 12 2" xfId="28824" xr:uid="{00000000-0005-0000-0000-00009E920000}"/>
    <cellStyle name="출력 57 12 3" xfId="28825" xr:uid="{00000000-0005-0000-0000-00009F920000}"/>
    <cellStyle name="출력 57 13" xfId="28826" xr:uid="{00000000-0005-0000-0000-0000A0920000}"/>
    <cellStyle name="출력 57 13 2" xfId="28827" xr:uid="{00000000-0005-0000-0000-0000A1920000}"/>
    <cellStyle name="출력 57 13 3" xfId="28828" xr:uid="{00000000-0005-0000-0000-0000A2920000}"/>
    <cellStyle name="출력 57 14" xfId="28829" xr:uid="{00000000-0005-0000-0000-0000A3920000}"/>
    <cellStyle name="출력 57 14 2" xfId="28830" xr:uid="{00000000-0005-0000-0000-0000A4920000}"/>
    <cellStyle name="출력 57 14 3" xfId="28831" xr:uid="{00000000-0005-0000-0000-0000A5920000}"/>
    <cellStyle name="출력 57 15" xfId="28832" xr:uid="{00000000-0005-0000-0000-0000A6920000}"/>
    <cellStyle name="출력 57 15 2" xfId="28833" xr:uid="{00000000-0005-0000-0000-0000A7920000}"/>
    <cellStyle name="출력 57 15 3" xfId="28834" xr:uid="{00000000-0005-0000-0000-0000A8920000}"/>
    <cellStyle name="출력 57 16" xfId="28835" xr:uid="{00000000-0005-0000-0000-0000A9920000}"/>
    <cellStyle name="출력 57 16 2" xfId="28836" xr:uid="{00000000-0005-0000-0000-0000AA920000}"/>
    <cellStyle name="출력 57 16 3" xfId="28837" xr:uid="{00000000-0005-0000-0000-0000AB920000}"/>
    <cellStyle name="출력 57 17" xfId="28838" xr:uid="{00000000-0005-0000-0000-0000AC920000}"/>
    <cellStyle name="출력 57 17 2" xfId="28839" xr:uid="{00000000-0005-0000-0000-0000AD920000}"/>
    <cellStyle name="출력 57 17 3" xfId="28840" xr:uid="{00000000-0005-0000-0000-0000AE920000}"/>
    <cellStyle name="출력 57 18" xfId="28841" xr:uid="{00000000-0005-0000-0000-0000AF920000}"/>
    <cellStyle name="출력 57 2" xfId="28842" xr:uid="{00000000-0005-0000-0000-0000B0920000}"/>
    <cellStyle name="출력 57 2 2" xfId="28843" xr:uid="{00000000-0005-0000-0000-0000B1920000}"/>
    <cellStyle name="출력 57 2 3" xfId="28844" xr:uid="{00000000-0005-0000-0000-0000B2920000}"/>
    <cellStyle name="출력 57 3" xfId="28845" xr:uid="{00000000-0005-0000-0000-0000B3920000}"/>
    <cellStyle name="출력 57 3 2" xfId="28846" xr:uid="{00000000-0005-0000-0000-0000B4920000}"/>
    <cellStyle name="출력 57 3 3" xfId="28847" xr:uid="{00000000-0005-0000-0000-0000B5920000}"/>
    <cellStyle name="출력 57 4" xfId="28848" xr:uid="{00000000-0005-0000-0000-0000B6920000}"/>
    <cellStyle name="출력 57 4 2" xfId="28849" xr:uid="{00000000-0005-0000-0000-0000B7920000}"/>
    <cellStyle name="출력 57 4 3" xfId="28850" xr:uid="{00000000-0005-0000-0000-0000B8920000}"/>
    <cellStyle name="출력 57 5" xfId="28851" xr:uid="{00000000-0005-0000-0000-0000B9920000}"/>
    <cellStyle name="출력 57 5 2" xfId="28852" xr:uid="{00000000-0005-0000-0000-0000BA920000}"/>
    <cellStyle name="출력 57 5 3" xfId="28853" xr:uid="{00000000-0005-0000-0000-0000BB920000}"/>
    <cellStyle name="출력 57 6" xfId="28854" xr:uid="{00000000-0005-0000-0000-0000BC920000}"/>
    <cellStyle name="출력 57 6 2" xfId="28855" xr:uid="{00000000-0005-0000-0000-0000BD920000}"/>
    <cellStyle name="출력 57 6 3" xfId="28856" xr:uid="{00000000-0005-0000-0000-0000BE920000}"/>
    <cellStyle name="출력 57 7" xfId="28857" xr:uid="{00000000-0005-0000-0000-0000BF920000}"/>
    <cellStyle name="출력 57 7 2" xfId="28858" xr:uid="{00000000-0005-0000-0000-0000C0920000}"/>
    <cellStyle name="출력 57 7 3" xfId="28859" xr:uid="{00000000-0005-0000-0000-0000C1920000}"/>
    <cellStyle name="출력 57 8" xfId="28860" xr:uid="{00000000-0005-0000-0000-0000C2920000}"/>
    <cellStyle name="출력 57 8 2" xfId="28861" xr:uid="{00000000-0005-0000-0000-0000C3920000}"/>
    <cellStyle name="출력 57 8 3" xfId="28862" xr:uid="{00000000-0005-0000-0000-0000C4920000}"/>
    <cellStyle name="출력 57 9" xfId="28863" xr:uid="{00000000-0005-0000-0000-0000C5920000}"/>
    <cellStyle name="출력 57 9 2" xfId="28864" xr:uid="{00000000-0005-0000-0000-0000C6920000}"/>
    <cellStyle name="출력 57 9 3" xfId="28865" xr:uid="{00000000-0005-0000-0000-0000C7920000}"/>
    <cellStyle name="출력 58" xfId="28866" xr:uid="{00000000-0005-0000-0000-0000C8920000}"/>
    <cellStyle name="출력 58 10" xfId="28867" xr:uid="{00000000-0005-0000-0000-0000C9920000}"/>
    <cellStyle name="출력 58 10 2" xfId="28868" xr:uid="{00000000-0005-0000-0000-0000CA920000}"/>
    <cellStyle name="출력 58 10 3" xfId="28869" xr:uid="{00000000-0005-0000-0000-0000CB920000}"/>
    <cellStyle name="출력 58 11" xfId="28870" xr:uid="{00000000-0005-0000-0000-0000CC920000}"/>
    <cellStyle name="출력 58 11 2" xfId="28871" xr:uid="{00000000-0005-0000-0000-0000CD920000}"/>
    <cellStyle name="출력 58 11 3" xfId="28872" xr:uid="{00000000-0005-0000-0000-0000CE920000}"/>
    <cellStyle name="출력 58 12" xfId="28873" xr:uid="{00000000-0005-0000-0000-0000CF920000}"/>
    <cellStyle name="출력 58 12 2" xfId="28874" xr:uid="{00000000-0005-0000-0000-0000D0920000}"/>
    <cellStyle name="출력 58 12 3" xfId="28875" xr:uid="{00000000-0005-0000-0000-0000D1920000}"/>
    <cellStyle name="출력 58 13" xfId="28876" xr:uid="{00000000-0005-0000-0000-0000D2920000}"/>
    <cellStyle name="출력 58 13 2" xfId="28877" xr:uid="{00000000-0005-0000-0000-0000D3920000}"/>
    <cellStyle name="출력 58 13 3" xfId="28878" xr:uid="{00000000-0005-0000-0000-0000D4920000}"/>
    <cellStyle name="출력 58 14" xfId="28879" xr:uid="{00000000-0005-0000-0000-0000D5920000}"/>
    <cellStyle name="출력 58 14 2" xfId="28880" xr:uid="{00000000-0005-0000-0000-0000D6920000}"/>
    <cellStyle name="출력 58 14 3" xfId="28881" xr:uid="{00000000-0005-0000-0000-0000D7920000}"/>
    <cellStyle name="출력 58 15" xfId="28882" xr:uid="{00000000-0005-0000-0000-0000D8920000}"/>
    <cellStyle name="출력 58 15 2" xfId="28883" xr:uid="{00000000-0005-0000-0000-0000D9920000}"/>
    <cellStyle name="출력 58 15 3" xfId="28884" xr:uid="{00000000-0005-0000-0000-0000DA920000}"/>
    <cellStyle name="출력 58 16" xfId="28885" xr:uid="{00000000-0005-0000-0000-0000DB920000}"/>
    <cellStyle name="출력 58 16 2" xfId="28886" xr:uid="{00000000-0005-0000-0000-0000DC920000}"/>
    <cellStyle name="출력 58 16 3" xfId="28887" xr:uid="{00000000-0005-0000-0000-0000DD920000}"/>
    <cellStyle name="출력 58 17" xfId="28888" xr:uid="{00000000-0005-0000-0000-0000DE920000}"/>
    <cellStyle name="출력 58 17 2" xfId="28889" xr:uid="{00000000-0005-0000-0000-0000DF920000}"/>
    <cellStyle name="출력 58 17 3" xfId="28890" xr:uid="{00000000-0005-0000-0000-0000E0920000}"/>
    <cellStyle name="출력 58 18" xfId="28891" xr:uid="{00000000-0005-0000-0000-0000E1920000}"/>
    <cellStyle name="출력 58 2" xfId="28892" xr:uid="{00000000-0005-0000-0000-0000E2920000}"/>
    <cellStyle name="출력 58 2 2" xfId="28893" xr:uid="{00000000-0005-0000-0000-0000E3920000}"/>
    <cellStyle name="출력 58 2 3" xfId="28894" xr:uid="{00000000-0005-0000-0000-0000E4920000}"/>
    <cellStyle name="출력 58 3" xfId="28895" xr:uid="{00000000-0005-0000-0000-0000E5920000}"/>
    <cellStyle name="출력 58 3 2" xfId="28896" xr:uid="{00000000-0005-0000-0000-0000E6920000}"/>
    <cellStyle name="출력 58 3 3" xfId="28897" xr:uid="{00000000-0005-0000-0000-0000E7920000}"/>
    <cellStyle name="출력 58 4" xfId="28898" xr:uid="{00000000-0005-0000-0000-0000E8920000}"/>
    <cellStyle name="출력 58 4 2" xfId="28899" xr:uid="{00000000-0005-0000-0000-0000E9920000}"/>
    <cellStyle name="출력 58 4 3" xfId="28900" xr:uid="{00000000-0005-0000-0000-0000EA920000}"/>
    <cellStyle name="출력 58 5" xfId="28901" xr:uid="{00000000-0005-0000-0000-0000EB920000}"/>
    <cellStyle name="출력 58 5 2" xfId="28902" xr:uid="{00000000-0005-0000-0000-0000EC920000}"/>
    <cellStyle name="출력 58 5 3" xfId="28903" xr:uid="{00000000-0005-0000-0000-0000ED920000}"/>
    <cellStyle name="출력 58 6" xfId="28904" xr:uid="{00000000-0005-0000-0000-0000EE920000}"/>
    <cellStyle name="출력 58 6 2" xfId="28905" xr:uid="{00000000-0005-0000-0000-0000EF920000}"/>
    <cellStyle name="출력 58 6 3" xfId="28906" xr:uid="{00000000-0005-0000-0000-0000F0920000}"/>
    <cellStyle name="출력 58 7" xfId="28907" xr:uid="{00000000-0005-0000-0000-0000F1920000}"/>
    <cellStyle name="출력 58 7 2" xfId="28908" xr:uid="{00000000-0005-0000-0000-0000F2920000}"/>
    <cellStyle name="출력 58 7 3" xfId="28909" xr:uid="{00000000-0005-0000-0000-0000F3920000}"/>
    <cellStyle name="출력 58 8" xfId="28910" xr:uid="{00000000-0005-0000-0000-0000F4920000}"/>
    <cellStyle name="출력 58 8 2" xfId="28911" xr:uid="{00000000-0005-0000-0000-0000F5920000}"/>
    <cellStyle name="출력 58 8 3" xfId="28912" xr:uid="{00000000-0005-0000-0000-0000F6920000}"/>
    <cellStyle name="출력 58 9" xfId="28913" xr:uid="{00000000-0005-0000-0000-0000F7920000}"/>
    <cellStyle name="출력 58 9 2" xfId="28914" xr:uid="{00000000-0005-0000-0000-0000F8920000}"/>
    <cellStyle name="출력 58 9 3" xfId="28915" xr:uid="{00000000-0005-0000-0000-0000F9920000}"/>
    <cellStyle name="출력 59" xfId="28916" xr:uid="{00000000-0005-0000-0000-0000FA920000}"/>
    <cellStyle name="출력 59 10" xfId="28917" xr:uid="{00000000-0005-0000-0000-0000FB920000}"/>
    <cellStyle name="출력 59 10 2" xfId="28918" xr:uid="{00000000-0005-0000-0000-0000FC920000}"/>
    <cellStyle name="출력 59 10 3" xfId="28919" xr:uid="{00000000-0005-0000-0000-0000FD920000}"/>
    <cellStyle name="출력 59 11" xfId="28920" xr:uid="{00000000-0005-0000-0000-0000FE920000}"/>
    <cellStyle name="출력 59 11 2" xfId="28921" xr:uid="{00000000-0005-0000-0000-0000FF920000}"/>
    <cellStyle name="출력 59 11 3" xfId="28922" xr:uid="{00000000-0005-0000-0000-000000930000}"/>
    <cellStyle name="출력 59 12" xfId="28923" xr:uid="{00000000-0005-0000-0000-000001930000}"/>
    <cellStyle name="출력 59 12 2" xfId="28924" xr:uid="{00000000-0005-0000-0000-000002930000}"/>
    <cellStyle name="출력 59 12 3" xfId="28925" xr:uid="{00000000-0005-0000-0000-000003930000}"/>
    <cellStyle name="출력 59 13" xfId="28926" xr:uid="{00000000-0005-0000-0000-000004930000}"/>
    <cellStyle name="출력 59 13 2" xfId="28927" xr:uid="{00000000-0005-0000-0000-000005930000}"/>
    <cellStyle name="출력 59 13 3" xfId="28928" xr:uid="{00000000-0005-0000-0000-000006930000}"/>
    <cellStyle name="출력 59 14" xfId="28929" xr:uid="{00000000-0005-0000-0000-000007930000}"/>
    <cellStyle name="출력 59 14 2" xfId="28930" xr:uid="{00000000-0005-0000-0000-000008930000}"/>
    <cellStyle name="출력 59 14 3" xfId="28931" xr:uid="{00000000-0005-0000-0000-000009930000}"/>
    <cellStyle name="출력 59 15" xfId="28932" xr:uid="{00000000-0005-0000-0000-00000A930000}"/>
    <cellStyle name="출력 59 15 2" xfId="28933" xr:uid="{00000000-0005-0000-0000-00000B930000}"/>
    <cellStyle name="출력 59 15 3" xfId="28934" xr:uid="{00000000-0005-0000-0000-00000C930000}"/>
    <cellStyle name="출력 59 16" xfId="28935" xr:uid="{00000000-0005-0000-0000-00000D930000}"/>
    <cellStyle name="출력 59 16 2" xfId="28936" xr:uid="{00000000-0005-0000-0000-00000E930000}"/>
    <cellStyle name="출력 59 16 3" xfId="28937" xr:uid="{00000000-0005-0000-0000-00000F930000}"/>
    <cellStyle name="출력 59 17" xfId="28938" xr:uid="{00000000-0005-0000-0000-000010930000}"/>
    <cellStyle name="출력 59 17 2" xfId="28939" xr:uid="{00000000-0005-0000-0000-000011930000}"/>
    <cellStyle name="출력 59 17 3" xfId="28940" xr:uid="{00000000-0005-0000-0000-000012930000}"/>
    <cellStyle name="출력 59 18" xfId="28941" xr:uid="{00000000-0005-0000-0000-000013930000}"/>
    <cellStyle name="출력 59 2" xfId="28942" xr:uid="{00000000-0005-0000-0000-000014930000}"/>
    <cellStyle name="출력 59 2 2" xfId="28943" xr:uid="{00000000-0005-0000-0000-000015930000}"/>
    <cellStyle name="출력 59 2 3" xfId="28944" xr:uid="{00000000-0005-0000-0000-000016930000}"/>
    <cellStyle name="출력 59 3" xfId="28945" xr:uid="{00000000-0005-0000-0000-000017930000}"/>
    <cellStyle name="출력 59 3 2" xfId="28946" xr:uid="{00000000-0005-0000-0000-000018930000}"/>
    <cellStyle name="출력 59 3 3" xfId="28947" xr:uid="{00000000-0005-0000-0000-000019930000}"/>
    <cellStyle name="출력 59 4" xfId="28948" xr:uid="{00000000-0005-0000-0000-00001A930000}"/>
    <cellStyle name="출력 59 4 2" xfId="28949" xr:uid="{00000000-0005-0000-0000-00001B930000}"/>
    <cellStyle name="출력 59 4 3" xfId="28950" xr:uid="{00000000-0005-0000-0000-00001C930000}"/>
    <cellStyle name="출력 59 5" xfId="28951" xr:uid="{00000000-0005-0000-0000-00001D930000}"/>
    <cellStyle name="출력 59 5 2" xfId="28952" xr:uid="{00000000-0005-0000-0000-00001E930000}"/>
    <cellStyle name="출력 59 5 3" xfId="28953" xr:uid="{00000000-0005-0000-0000-00001F930000}"/>
    <cellStyle name="출력 59 6" xfId="28954" xr:uid="{00000000-0005-0000-0000-000020930000}"/>
    <cellStyle name="출력 59 6 2" xfId="28955" xr:uid="{00000000-0005-0000-0000-000021930000}"/>
    <cellStyle name="출력 59 6 3" xfId="28956" xr:uid="{00000000-0005-0000-0000-000022930000}"/>
    <cellStyle name="출력 59 7" xfId="28957" xr:uid="{00000000-0005-0000-0000-000023930000}"/>
    <cellStyle name="출력 59 7 2" xfId="28958" xr:uid="{00000000-0005-0000-0000-000024930000}"/>
    <cellStyle name="출력 59 7 3" xfId="28959" xr:uid="{00000000-0005-0000-0000-000025930000}"/>
    <cellStyle name="출력 59 8" xfId="28960" xr:uid="{00000000-0005-0000-0000-000026930000}"/>
    <cellStyle name="출력 59 8 2" xfId="28961" xr:uid="{00000000-0005-0000-0000-000027930000}"/>
    <cellStyle name="출력 59 8 3" xfId="28962" xr:uid="{00000000-0005-0000-0000-000028930000}"/>
    <cellStyle name="출력 59 9" xfId="28963" xr:uid="{00000000-0005-0000-0000-000029930000}"/>
    <cellStyle name="출력 59 9 2" xfId="28964" xr:uid="{00000000-0005-0000-0000-00002A930000}"/>
    <cellStyle name="출력 59 9 3" xfId="28965" xr:uid="{00000000-0005-0000-0000-00002B930000}"/>
    <cellStyle name="출력 6" xfId="8414" xr:uid="{00000000-0005-0000-0000-00002C930000}"/>
    <cellStyle name="출력 6 10" xfId="28966" xr:uid="{00000000-0005-0000-0000-00002D930000}"/>
    <cellStyle name="출력 6 11" xfId="28967" xr:uid="{00000000-0005-0000-0000-00002E930000}"/>
    <cellStyle name="출력 6 12" xfId="28968" xr:uid="{00000000-0005-0000-0000-00002F930000}"/>
    <cellStyle name="출력 6 13" xfId="28969" xr:uid="{00000000-0005-0000-0000-000030930000}"/>
    <cellStyle name="출력 6 14" xfId="28970" xr:uid="{00000000-0005-0000-0000-000031930000}"/>
    <cellStyle name="출력 6 15" xfId="28971" xr:uid="{00000000-0005-0000-0000-000032930000}"/>
    <cellStyle name="출력 6 16" xfId="28972" xr:uid="{00000000-0005-0000-0000-000033930000}"/>
    <cellStyle name="출력 6 17" xfId="28973" xr:uid="{00000000-0005-0000-0000-000034930000}"/>
    <cellStyle name="출력 6 18" xfId="28974" xr:uid="{00000000-0005-0000-0000-000035930000}"/>
    <cellStyle name="출력 6 19" xfId="28975" xr:uid="{00000000-0005-0000-0000-000036930000}"/>
    <cellStyle name="출력 6 2" xfId="28976" xr:uid="{00000000-0005-0000-0000-000037930000}"/>
    <cellStyle name="출력 6 20" xfId="28977" xr:uid="{00000000-0005-0000-0000-000038930000}"/>
    <cellStyle name="출력 6 21" xfId="28978" xr:uid="{00000000-0005-0000-0000-000039930000}"/>
    <cellStyle name="출력 6 22" xfId="28979" xr:uid="{00000000-0005-0000-0000-00003A930000}"/>
    <cellStyle name="출력 6 23" xfId="28980" xr:uid="{00000000-0005-0000-0000-00003B930000}"/>
    <cellStyle name="출력 6 24" xfId="28981" xr:uid="{00000000-0005-0000-0000-00003C930000}"/>
    <cellStyle name="출력 6 3" xfId="28982" xr:uid="{00000000-0005-0000-0000-00003D930000}"/>
    <cellStyle name="출력 6 4" xfId="28983" xr:uid="{00000000-0005-0000-0000-00003E930000}"/>
    <cellStyle name="출력 6 5" xfId="28984" xr:uid="{00000000-0005-0000-0000-00003F930000}"/>
    <cellStyle name="출력 6 6" xfId="28985" xr:uid="{00000000-0005-0000-0000-000040930000}"/>
    <cellStyle name="출력 6 7" xfId="28986" xr:uid="{00000000-0005-0000-0000-000041930000}"/>
    <cellStyle name="출력 6 8" xfId="28987" xr:uid="{00000000-0005-0000-0000-000042930000}"/>
    <cellStyle name="출력 6 9" xfId="28988" xr:uid="{00000000-0005-0000-0000-000043930000}"/>
    <cellStyle name="출력 60" xfId="28989" xr:uid="{00000000-0005-0000-0000-000044930000}"/>
    <cellStyle name="출력 60 10" xfId="28990" xr:uid="{00000000-0005-0000-0000-000045930000}"/>
    <cellStyle name="출력 60 10 2" xfId="28991" xr:uid="{00000000-0005-0000-0000-000046930000}"/>
    <cellStyle name="출력 60 10 3" xfId="28992" xr:uid="{00000000-0005-0000-0000-000047930000}"/>
    <cellStyle name="출력 60 11" xfId="28993" xr:uid="{00000000-0005-0000-0000-000048930000}"/>
    <cellStyle name="출력 60 11 2" xfId="28994" xr:uid="{00000000-0005-0000-0000-000049930000}"/>
    <cellStyle name="출력 60 11 3" xfId="28995" xr:uid="{00000000-0005-0000-0000-00004A930000}"/>
    <cellStyle name="출력 60 12" xfId="28996" xr:uid="{00000000-0005-0000-0000-00004B930000}"/>
    <cellStyle name="출력 60 12 2" xfId="28997" xr:uid="{00000000-0005-0000-0000-00004C930000}"/>
    <cellStyle name="출력 60 12 3" xfId="28998" xr:uid="{00000000-0005-0000-0000-00004D930000}"/>
    <cellStyle name="출력 60 13" xfId="28999" xr:uid="{00000000-0005-0000-0000-00004E930000}"/>
    <cellStyle name="출력 60 13 2" xfId="29000" xr:uid="{00000000-0005-0000-0000-00004F930000}"/>
    <cellStyle name="출력 60 13 3" xfId="29001" xr:uid="{00000000-0005-0000-0000-000050930000}"/>
    <cellStyle name="출력 60 14" xfId="29002" xr:uid="{00000000-0005-0000-0000-000051930000}"/>
    <cellStyle name="출력 60 14 2" xfId="29003" xr:uid="{00000000-0005-0000-0000-000052930000}"/>
    <cellStyle name="출력 60 14 3" xfId="29004" xr:uid="{00000000-0005-0000-0000-000053930000}"/>
    <cellStyle name="출력 60 15" xfId="29005" xr:uid="{00000000-0005-0000-0000-000054930000}"/>
    <cellStyle name="출력 60 15 2" xfId="29006" xr:uid="{00000000-0005-0000-0000-000055930000}"/>
    <cellStyle name="출력 60 15 3" xfId="29007" xr:uid="{00000000-0005-0000-0000-000056930000}"/>
    <cellStyle name="출력 60 16" xfId="29008" xr:uid="{00000000-0005-0000-0000-000057930000}"/>
    <cellStyle name="출력 60 16 2" xfId="29009" xr:uid="{00000000-0005-0000-0000-000058930000}"/>
    <cellStyle name="출력 60 16 3" xfId="29010" xr:uid="{00000000-0005-0000-0000-000059930000}"/>
    <cellStyle name="출력 60 17" xfId="29011" xr:uid="{00000000-0005-0000-0000-00005A930000}"/>
    <cellStyle name="출력 60 17 2" xfId="29012" xr:uid="{00000000-0005-0000-0000-00005B930000}"/>
    <cellStyle name="출력 60 17 3" xfId="29013" xr:uid="{00000000-0005-0000-0000-00005C930000}"/>
    <cellStyle name="출력 60 18" xfId="29014" xr:uid="{00000000-0005-0000-0000-00005D930000}"/>
    <cellStyle name="출력 60 2" xfId="29015" xr:uid="{00000000-0005-0000-0000-00005E930000}"/>
    <cellStyle name="출력 60 2 2" xfId="29016" xr:uid="{00000000-0005-0000-0000-00005F930000}"/>
    <cellStyle name="출력 60 2 3" xfId="29017" xr:uid="{00000000-0005-0000-0000-000060930000}"/>
    <cellStyle name="출력 60 3" xfId="29018" xr:uid="{00000000-0005-0000-0000-000061930000}"/>
    <cellStyle name="출력 60 3 2" xfId="29019" xr:uid="{00000000-0005-0000-0000-000062930000}"/>
    <cellStyle name="출력 60 3 3" xfId="29020" xr:uid="{00000000-0005-0000-0000-000063930000}"/>
    <cellStyle name="출력 60 4" xfId="29021" xr:uid="{00000000-0005-0000-0000-000064930000}"/>
    <cellStyle name="출력 60 4 2" xfId="29022" xr:uid="{00000000-0005-0000-0000-000065930000}"/>
    <cellStyle name="출력 60 4 3" xfId="29023" xr:uid="{00000000-0005-0000-0000-000066930000}"/>
    <cellStyle name="출력 60 5" xfId="29024" xr:uid="{00000000-0005-0000-0000-000067930000}"/>
    <cellStyle name="출력 60 5 2" xfId="29025" xr:uid="{00000000-0005-0000-0000-000068930000}"/>
    <cellStyle name="출력 60 5 3" xfId="29026" xr:uid="{00000000-0005-0000-0000-000069930000}"/>
    <cellStyle name="출력 60 6" xfId="29027" xr:uid="{00000000-0005-0000-0000-00006A930000}"/>
    <cellStyle name="출력 60 6 2" xfId="29028" xr:uid="{00000000-0005-0000-0000-00006B930000}"/>
    <cellStyle name="출력 60 6 3" xfId="29029" xr:uid="{00000000-0005-0000-0000-00006C930000}"/>
    <cellStyle name="출력 60 7" xfId="29030" xr:uid="{00000000-0005-0000-0000-00006D930000}"/>
    <cellStyle name="출력 60 7 2" xfId="29031" xr:uid="{00000000-0005-0000-0000-00006E930000}"/>
    <cellStyle name="출력 60 7 3" xfId="29032" xr:uid="{00000000-0005-0000-0000-00006F930000}"/>
    <cellStyle name="출력 60 8" xfId="29033" xr:uid="{00000000-0005-0000-0000-000070930000}"/>
    <cellStyle name="출력 60 8 2" xfId="29034" xr:uid="{00000000-0005-0000-0000-000071930000}"/>
    <cellStyle name="출력 60 8 3" xfId="29035" xr:uid="{00000000-0005-0000-0000-000072930000}"/>
    <cellStyle name="출력 60 9" xfId="29036" xr:uid="{00000000-0005-0000-0000-000073930000}"/>
    <cellStyle name="출력 60 9 2" xfId="29037" xr:uid="{00000000-0005-0000-0000-000074930000}"/>
    <cellStyle name="출력 60 9 3" xfId="29038" xr:uid="{00000000-0005-0000-0000-000075930000}"/>
    <cellStyle name="출력 61" xfId="29039" xr:uid="{00000000-0005-0000-0000-000076930000}"/>
    <cellStyle name="출력 61 10" xfId="29040" xr:uid="{00000000-0005-0000-0000-000077930000}"/>
    <cellStyle name="출력 61 10 2" xfId="29041" xr:uid="{00000000-0005-0000-0000-000078930000}"/>
    <cellStyle name="출력 61 10 3" xfId="29042" xr:uid="{00000000-0005-0000-0000-000079930000}"/>
    <cellStyle name="출력 61 11" xfId="29043" xr:uid="{00000000-0005-0000-0000-00007A930000}"/>
    <cellStyle name="출력 61 11 2" xfId="29044" xr:uid="{00000000-0005-0000-0000-00007B930000}"/>
    <cellStyle name="출력 61 11 3" xfId="29045" xr:uid="{00000000-0005-0000-0000-00007C930000}"/>
    <cellStyle name="출력 61 12" xfId="29046" xr:uid="{00000000-0005-0000-0000-00007D930000}"/>
    <cellStyle name="출력 61 12 2" xfId="29047" xr:uid="{00000000-0005-0000-0000-00007E930000}"/>
    <cellStyle name="출력 61 12 3" xfId="29048" xr:uid="{00000000-0005-0000-0000-00007F930000}"/>
    <cellStyle name="출력 61 13" xfId="29049" xr:uid="{00000000-0005-0000-0000-000080930000}"/>
    <cellStyle name="출력 61 13 2" xfId="29050" xr:uid="{00000000-0005-0000-0000-000081930000}"/>
    <cellStyle name="출력 61 13 3" xfId="29051" xr:uid="{00000000-0005-0000-0000-000082930000}"/>
    <cellStyle name="출력 61 14" xfId="29052" xr:uid="{00000000-0005-0000-0000-000083930000}"/>
    <cellStyle name="출력 61 14 2" xfId="29053" xr:uid="{00000000-0005-0000-0000-000084930000}"/>
    <cellStyle name="출력 61 14 3" xfId="29054" xr:uid="{00000000-0005-0000-0000-000085930000}"/>
    <cellStyle name="출력 61 15" xfId="29055" xr:uid="{00000000-0005-0000-0000-000086930000}"/>
    <cellStyle name="출력 61 15 2" xfId="29056" xr:uid="{00000000-0005-0000-0000-000087930000}"/>
    <cellStyle name="출력 61 15 3" xfId="29057" xr:uid="{00000000-0005-0000-0000-000088930000}"/>
    <cellStyle name="출력 61 16" xfId="29058" xr:uid="{00000000-0005-0000-0000-000089930000}"/>
    <cellStyle name="출력 61 16 2" xfId="29059" xr:uid="{00000000-0005-0000-0000-00008A930000}"/>
    <cellStyle name="출력 61 16 3" xfId="29060" xr:uid="{00000000-0005-0000-0000-00008B930000}"/>
    <cellStyle name="출력 61 17" xfId="29061" xr:uid="{00000000-0005-0000-0000-00008C930000}"/>
    <cellStyle name="출력 61 17 2" xfId="29062" xr:uid="{00000000-0005-0000-0000-00008D930000}"/>
    <cellStyle name="출력 61 17 3" xfId="29063" xr:uid="{00000000-0005-0000-0000-00008E930000}"/>
    <cellStyle name="출력 61 18" xfId="29064" xr:uid="{00000000-0005-0000-0000-00008F930000}"/>
    <cellStyle name="출력 61 2" xfId="29065" xr:uid="{00000000-0005-0000-0000-000090930000}"/>
    <cellStyle name="출력 61 2 2" xfId="29066" xr:uid="{00000000-0005-0000-0000-000091930000}"/>
    <cellStyle name="출력 61 2 3" xfId="29067" xr:uid="{00000000-0005-0000-0000-000092930000}"/>
    <cellStyle name="출력 61 3" xfId="29068" xr:uid="{00000000-0005-0000-0000-000093930000}"/>
    <cellStyle name="출력 61 3 2" xfId="29069" xr:uid="{00000000-0005-0000-0000-000094930000}"/>
    <cellStyle name="출력 61 3 3" xfId="29070" xr:uid="{00000000-0005-0000-0000-000095930000}"/>
    <cellStyle name="출력 61 4" xfId="29071" xr:uid="{00000000-0005-0000-0000-000096930000}"/>
    <cellStyle name="출력 61 4 2" xfId="29072" xr:uid="{00000000-0005-0000-0000-000097930000}"/>
    <cellStyle name="출력 61 4 3" xfId="29073" xr:uid="{00000000-0005-0000-0000-000098930000}"/>
    <cellStyle name="출력 61 5" xfId="29074" xr:uid="{00000000-0005-0000-0000-000099930000}"/>
    <cellStyle name="출력 61 5 2" xfId="29075" xr:uid="{00000000-0005-0000-0000-00009A930000}"/>
    <cellStyle name="출력 61 5 3" xfId="29076" xr:uid="{00000000-0005-0000-0000-00009B930000}"/>
    <cellStyle name="출력 61 6" xfId="29077" xr:uid="{00000000-0005-0000-0000-00009C930000}"/>
    <cellStyle name="출력 61 6 2" xfId="29078" xr:uid="{00000000-0005-0000-0000-00009D930000}"/>
    <cellStyle name="출력 61 6 3" xfId="29079" xr:uid="{00000000-0005-0000-0000-00009E930000}"/>
    <cellStyle name="출력 61 7" xfId="29080" xr:uid="{00000000-0005-0000-0000-00009F930000}"/>
    <cellStyle name="출력 61 7 2" xfId="29081" xr:uid="{00000000-0005-0000-0000-0000A0930000}"/>
    <cellStyle name="출력 61 7 3" xfId="29082" xr:uid="{00000000-0005-0000-0000-0000A1930000}"/>
    <cellStyle name="출력 61 8" xfId="29083" xr:uid="{00000000-0005-0000-0000-0000A2930000}"/>
    <cellStyle name="출력 61 8 2" xfId="29084" xr:uid="{00000000-0005-0000-0000-0000A3930000}"/>
    <cellStyle name="출력 61 8 3" xfId="29085" xr:uid="{00000000-0005-0000-0000-0000A4930000}"/>
    <cellStyle name="출력 61 9" xfId="29086" xr:uid="{00000000-0005-0000-0000-0000A5930000}"/>
    <cellStyle name="출력 61 9 2" xfId="29087" xr:uid="{00000000-0005-0000-0000-0000A6930000}"/>
    <cellStyle name="출력 61 9 3" xfId="29088" xr:uid="{00000000-0005-0000-0000-0000A7930000}"/>
    <cellStyle name="출력 62" xfId="29089" xr:uid="{00000000-0005-0000-0000-0000A8930000}"/>
    <cellStyle name="출력 62 10" xfId="29090" xr:uid="{00000000-0005-0000-0000-0000A9930000}"/>
    <cellStyle name="출력 62 10 2" xfId="29091" xr:uid="{00000000-0005-0000-0000-0000AA930000}"/>
    <cellStyle name="출력 62 10 3" xfId="29092" xr:uid="{00000000-0005-0000-0000-0000AB930000}"/>
    <cellStyle name="출력 62 11" xfId="29093" xr:uid="{00000000-0005-0000-0000-0000AC930000}"/>
    <cellStyle name="출력 62 11 2" xfId="29094" xr:uid="{00000000-0005-0000-0000-0000AD930000}"/>
    <cellStyle name="출력 62 11 3" xfId="29095" xr:uid="{00000000-0005-0000-0000-0000AE930000}"/>
    <cellStyle name="출력 62 12" xfId="29096" xr:uid="{00000000-0005-0000-0000-0000AF930000}"/>
    <cellStyle name="출력 62 12 2" xfId="29097" xr:uid="{00000000-0005-0000-0000-0000B0930000}"/>
    <cellStyle name="출력 62 12 3" xfId="29098" xr:uid="{00000000-0005-0000-0000-0000B1930000}"/>
    <cellStyle name="출력 62 13" xfId="29099" xr:uid="{00000000-0005-0000-0000-0000B2930000}"/>
    <cellStyle name="출력 62 13 2" xfId="29100" xr:uid="{00000000-0005-0000-0000-0000B3930000}"/>
    <cellStyle name="출력 62 13 3" xfId="29101" xr:uid="{00000000-0005-0000-0000-0000B4930000}"/>
    <cellStyle name="출력 62 14" xfId="29102" xr:uid="{00000000-0005-0000-0000-0000B5930000}"/>
    <cellStyle name="출력 62 14 2" xfId="29103" xr:uid="{00000000-0005-0000-0000-0000B6930000}"/>
    <cellStyle name="출력 62 14 3" xfId="29104" xr:uid="{00000000-0005-0000-0000-0000B7930000}"/>
    <cellStyle name="출력 62 15" xfId="29105" xr:uid="{00000000-0005-0000-0000-0000B8930000}"/>
    <cellStyle name="출력 62 15 2" xfId="29106" xr:uid="{00000000-0005-0000-0000-0000B9930000}"/>
    <cellStyle name="출력 62 15 3" xfId="29107" xr:uid="{00000000-0005-0000-0000-0000BA930000}"/>
    <cellStyle name="출력 62 16" xfId="29108" xr:uid="{00000000-0005-0000-0000-0000BB930000}"/>
    <cellStyle name="출력 62 16 2" xfId="29109" xr:uid="{00000000-0005-0000-0000-0000BC930000}"/>
    <cellStyle name="출력 62 16 3" xfId="29110" xr:uid="{00000000-0005-0000-0000-0000BD930000}"/>
    <cellStyle name="출력 62 17" xfId="29111" xr:uid="{00000000-0005-0000-0000-0000BE930000}"/>
    <cellStyle name="출력 62 17 2" xfId="29112" xr:uid="{00000000-0005-0000-0000-0000BF930000}"/>
    <cellStyle name="출력 62 17 3" xfId="29113" xr:uid="{00000000-0005-0000-0000-0000C0930000}"/>
    <cellStyle name="출력 62 18" xfId="29114" xr:uid="{00000000-0005-0000-0000-0000C1930000}"/>
    <cellStyle name="출력 62 2" xfId="29115" xr:uid="{00000000-0005-0000-0000-0000C2930000}"/>
    <cellStyle name="출력 62 2 2" xfId="29116" xr:uid="{00000000-0005-0000-0000-0000C3930000}"/>
    <cellStyle name="출력 62 2 3" xfId="29117" xr:uid="{00000000-0005-0000-0000-0000C4930000}"/>
    <cellStyle name="출력 62 3" xfId="29118" xr:uid="{00000000-0005-0000-0000-0000C5930000}"/>
    <cellStyle name="출력 62 3 2" xfId="29119" xr:uid="{00000000-0005-0000-0000-0000C6930000}"/>
    <cellStyle name="출력 62 3 3" xfId="29120" xr:uid="{00000000-0005-0000-0000-0000C7930000}"/>
    <cellStyle name="출력 62 4" xfId="29121" xr:uid="{00000000-0005-0000-0000-0000C8930000}"/>
    <cellStyle name="출력 62 4 2" xfId="29122" xr:uid="{00000000-0005-0000-0000-0000C9930000}"/>
    <cellStyle name="출력 62 4 3" xfId="29123" xr:uid="{00000000-0005-0000-0000-0000CA930000}"/>
    <cellStyle name="출력 62 5" xfId="29124" xr:uid="{00000000-0005-0000-0000-0000CB930000}"/>
    <cellStyle name="출력 62 5 2" xfId="29125" xr:uid="{00000000-0005-0000-0000-0000CC930000}"/>
    <cellStyle name="출력 62 5 3" xfId="29126" xr:uid="{00000000-0005-0000-0000-0000CD930000}"/>
    <cellStyle name="출력 62 6" xfId="29127" xr:uid="{00000000-0005-0000-0000-0000CE930000}"/>
    <cellStyle name="출력 62 6 2" xfId="29128" xr:uid="{00000000-0005-0000-0000-0000CF930000}"/>
    <cellStyle name="출력 62 6 3" xfId="29129" xr:uid="{00000000-0005-0000-0000-0000D0930000}"/>
    <cellStyle name="출력 62 7" xfId="29130" xr:uid="{00000000-0005-0000-0000-0000D1930000}"/>
    <cellStyle name="출력 62 7 2" xfId="29131" xr:uid="{00000000-0005-0000-0000-0000D2930000}"/>
    <cellStyle name="출력 62 7 3" xfId="29132" xr:uid="{00000000-0005-0000-0000-0000D3930000}"/>
    <cellStyle name="출력 62 8" xfId="29133" xr:uid="{00000000-0005-0000-0000-0000D4930000}"/>
    <cellStyle name="출력 62 8 2" xfId="29134" xr:uid="{00000000-0005-0000-0000-0000D5930000}"/>
    <cellStyle name="출력 62 8 3" xfId="29135" xr:uid="{00000000-0005-0000-0000-0000D6930000}"/>
    <cellStyle name="출력 62 9" xfId="29136" xr:uid="{00000000-0005-0000-0000-0000D7930000}"/>
    <cellStyle name="출력 62 9 2" xfId="29137" xr:uid="{00000000-0005-0000-0000-0000D8930000}"/>
    <cellStyle name="출력 62 9 3" xfId="29138" xr:uid="{00000000-0005-0000-0000-0000D9930000}"/>
    <cellStyle name="출력 63" xfId="29139" xr:uid="{00000000-0005-0000-0000-0000DA930000}"/>
    <cellStyle name="출력 7" xfId="8415" xr:uid="{00000000-0005-0000-0000-0000DB930000}"/>
    <cellStyle name="출력 7 10" xfId="29140" xr:uid="{00000000-0005-0000-0000-0000DC930000}"/>
    <cellStyle name="출력 7 11" xfId="29141" xr:uid="{00000000-0005-0000-0000-0000DD930000}"/>
    <cellStyle name="출력 7 12" xfId="29142" xr:uid="{00000000-0005-0000-0000-0000DE930000}"/>
    <cellStyle name="출력 7 13" xfId="29143" xr:uid="{00000000-0005-0000-0000-0000DF930000}"/>
    <cellStyle name="출력 7 14" xfId="29144" xr:uid="{00000000-0005-0000-0000-0000E0930000}"/>
    <cellStyle name="출력 7 15" xfId="29145" xr:uid="{00000000-0005-0000-0000-0000E1930000}"/>
    <cellStyle name="출력 7 16" xfId="29146" xr:uid="{00000000-0005-0000-0000-0000E2930000}"/>
    <cellStyle name="출력 7 17" xfId="29147" xr:uid="{00000000-0005-0000-0000-0000E3930000}"/>
    <cellStyle name="출력 7 18" xfId="29148" xr:uid="{00000000-0005-0000-0000-0000E4930000}"/>
    <cellStyle name="출력 7 19" xfId="29149" xr:uid="{00000000-0005-0000-0000-0000E5930000}"/>
    <cellStyle name="출력 7 2" xfId="29150" xr:uid="{00000000-0005-0000-0000-0000E6930000}"/>
    <cellStyle name="출력 7 20" xfId="29151" xr:uid="{00000000-0005-0000-0000-0000E7930000}"/>
    <cellStyle name="출력 7 21" xfId="29152" xr:uid="{00000000-0005-0000-0000-0000E8930000}"/>
    <cellStyle name="출력 7 22" xfId="29153" xr:uid="{00000000-0005-0000-0000-0000E9930000}"/>
    <cellStyle name="출력 7 23" xfId="29154" xr:uid="{00000000-0005-0000-0000-0000EA930000}"/>
    <cellStyle name="출력 7 24" xfId="29155" xr:uid="{00000000-0005-0000-0000-0000EB930000}"/>
    <cellStyle name="출력 7 3" xfId="29156" xr:uid="{00000000-0005-0000-0000-0000EC930000}"/>
    <cellStyle name="출력 7 4" xfId="29157" xr:uid="{00000000-0005-0000-0000-0000ED930000}"/>
    <cellStyle name="출력 7 5" xfId="29158" xr:uid="{00000000-0005-0000-0000-0000EE930000}"/>
    <cellStyle name="출력 7 6" xfId="29159" xr:uid="{00000000-0005-0000-0000-0000EF930000}"/>
    <cellStyle name="출력 7 7" xfId="29160" xr:uid="{00000000-0005-0000-0000-0000F0930000}"/>
    <cellStyle name="출력 7 8" xfId="29161" xr:uid="{00000000-0005-0000-0000-0000F1930000}"/>
    <cellStyle name="출력 7 9" xfId="29162" xr:uid="{00000000-0005-0000-0000-0000F2930000}"/>
    <cellStyle name="출력 8" xfId="8416" xr:uid="{00000000-0005-0000-0000-0000F3930000}"/>
    <cellStyle name="출력 8 10" xfId="29163" xr:uid="{00000000-0005-0000-0000-0000F4930000}"/>
    <cellStyle name="출력 8 11" xfId="29164" xr:uid="{00000000-0005-0000-0000-0000F5930000}"/>
    <cellStyle name="출력 8 12" xfId="29165" xr:uid="{00000000-0005-0000-0000-0000F6930000}"/>
    <cellStyle name="출력 8 13" xfId="29166" xr:uid="{00000000-0005-0000-0000-0000F7930000}"/>
    <cellStyle name="출력 8 14" xfId="29167" xr:uid="{00000000-0005-0000-0000-0000F8930000}"/>
    <cellStyle name="출력 8 15" xfId="29168" xr:uid="{00000000-0005-0000-0000-0000F9930000}"/>
    <cellStyle name="출력 8 16" xfId="29169" xr:uid="{00000000-0005-0000-0000-0000FA930000}"/>
    <cellStyle name="출력 8 17" xfId="29170" xr:uid="{00000000-0005-0000-0000-0000FB930000}"/>
    <cellStyle name="출력 8 18" xfId="29171" xr:uid="{00000000-0005-0000-0000-0000FC930000}"/>
    <cellStyle name="출력 8 19" xfId="29172" xr:uid="{00000000-0005-0000-0000-0000FD930000}"/>
    <cellStyle name="출력 8 2" xfId="29173" xr:uid="{00000000-0005-0000-0000-0000FE930000}"/>
    <cellStyle name="출력 8 20" xfId="29174" xr:uid="{00000000-0005-0000-0000-0000FF930000}"/>
    <cellStyle name="출력 8 21" xfId="29175" xr:uid="{00000000-0005-0000-0000-000000940000}"/>
    <cellStyle name="출력 8 22" xfId="29176" xr:uid="{00000000-0005-0000-0000-000001940000}"/>
    <cellStyle name="출력 8 23" xfId="29177" xr:uid="{00000000-0005-0000-0000-000002940000}"/>
    <cellStyle name="출력 8 24" xfId="29178" xr:uid="{00000000-0005-0000-0000-000003940000}"/>
    <cellStyle name="출력 8 3" xfId="29179" xr:uid="{00000000-0005-0000-0000-000004940000}"/>
    <cellStyle name="출력 8 4" xfId="29180" xr:uid="{00000000-0005-0000-0000-000005940000}"/>
    <cellStyle name="출력 8 5" xfId="29181" xr:uid="{00000000-0005-0000-0000-000006940000}"/>
    <cellStyle name="출력 8 6" xfId="29182" xr:uid="{00000000-0005-0000-0000-000007940000}"/>
    <cellStyle name="출력 8 7" xfId="29183" xr:uid="{00000000-0005-0000-0000-000008940000}"/>
    <cellStyle name="출력 8 8" xfId="29184" xr:uid="{00000000-0005-0000-0000-000009940000}"/>
    <cellStyle name="출력 8 9" xfId="29185" xr:uid="{00000000-0005-0000-0000-00000A940000}"/>
    <cellStyle name="출력 9" xfId="8417" xr:uid="{00000000-0005-0000-0000-00000B940000}"/>
    <cellStyle name="출력 9 10" xfId="29186" xr:uid="{00000000-0005-0000-0000-00000C940000}"/>
    <cellStyle name="출력 9 11" xfId="29187" xr:uid="{00000000-0005-0000-0000-00000D940000}"/>
    <cellStyle name="출력 9 12" xfId="29188" xr:uid="{00000000-0005-0000-0000-00000E940000}"/>
    <cellStyle name="출력 9 13" xfId="29189" xr:uid="{00000000-0005-0000-0000-00000F940000}"/>
    <cellStyle name="출력 9 14" xfId="29190" xr:uid="{00000000-0005-0000-0000-000010940000}"/>
    <cellStyle name="출력 9 15" xfId="29191" xr:uid="{00000000-0005-0000-0000-000011940000}"/>
    <cellStyle name="출력 9 16" xfId="29192" xr:uid="{00000000-0005-0000-0000-000012940000}"/>
    <cellStyle name="출력 9 17" xfId="29193" xr:uid="{00000000-0005-0000-0000-000013940000}"/>
    <cellStyle name="출력 9 18" xfId="29194" xr:uid="{00000000-0005-0000-0000-000014940000}"/>
    <cellStyle name="출력 9 19" xfId="29195" xr:uid="{00000000-0005-0000-0000-000015940000}"/>
    <cellStyle name="출력 9 2" xfId="29196" xr:uid="{00000000-0005-0000-0000-000016940000}"/>
    <cellStyle name="출력 9 20" xfId="29197" xr:uid="{00000000-0005-0000-0000-000017940000}"/>
    <cellStyle name="출력 9 21" xfId="29198" xr:uid="{00000000-0005-0000-0000-000018940000}"/>
    <cellStyle name="출력 9 22" xfId="29199" xr:uid="{00000000-0005-0000-0000-000019940000}"/>
    <cellStyle name="출력 9 23" xfId="29200" xr:uid="{00000000-0005-0000-0000-00001A940000}"/>
    <cellStyle name="출력 9 24" xfId="29201" xr:uid="{00000000-0005-0000-0000-00001B940000}"/>
    <cellStyle name="출력 9 3" xfId="29202" xr:uid="{00000000-0005-0000-0000-00001C940000}"/>
    <cellStyle name="출력 9 4" xfId="29203" xr:uid="{00000000-0005-0000-0000-00001D940000}"/>
    <cellStyle name="출력 9 5" xfId="29204" xr:uid="{00000000-0005-0000-0000-00001E940000}"/>
    <cellStyle name="출력 9 6" xfId="29205" xr:uid="{00000000-0005-0000-0000-00001F940000}"/>
    <cellStyle name="출력 9 7" xfId="29206" xr:uid="{00000000-0005-0000-0000-000020940000}"/>
    <cellStyle name="출력 9 8" xfId="29207" xr:uid="{00000000-0005-0000-0000-000021940000}"/>
    <cellStyle name="출력 9 9" xfId="29208" xr:uid="{00000000-0005-0000-0000-000022940000}"/>
    <cellStyle name="콤" xfId="4674" xr:uid="{00000000-0005-0000-0000-000023940000}"/>
    <cellStyle name="콤 10" xfId="29210" xr:uid="{00000000-0005-0000-0000-000024940000}"/>
    <cellStyle name="콤 11" xfId="29211" xr:uid="{00000000-0005-0000-0000-000025940000}"/>
    <cellStyle name="콤 12" xfId="29212" xr:uid="{00000000-0005-0000-0000-000026940000}"/>
    <cellStyle name="콤 13" xfId="29213" xr:uid="{00000000-0005-0000-0000-000027940000}"/>
    <cellStyle name="콤 14" xfId="29214" xr:uid="{00000000-0005-0000-0000-000028940000}"/>
    <cellStyle name="콤 15" xfId="29215" xr:uid="{00000000-0005-0000-0000-000029940000}"/>
    <cellStyle name="콤 16" xfId="29216" xr:uid="{00000000-0005-0000-0000-00002A940000}"/>
    <cellStyle name="콤 17" xfId="29217" xr:uid="{00000000-0005-0000-0000-00002B940000}"/>
    <cellStyle name="콤 18" xfId="29218" xr:uid="{00000000-0005-0000-0000-00002C940000}"/>
    <cellStyle name="콤 19" xfId="29219" xr:uid="{00000000-0005-0000-0000-00002D940000}"/>
    <cellStyle name="콤 2" xfId="29220" xr:uid="{00000000-0005-0000-0000-00002E940000}"/>
    <cellStyle name="콤 20" xfId="29221" xr:uid="{00000000-0005-0000-0000-00002F940000}"/>
    <cellStyle name="콤 21" xfId="29222" xr:uid="{00000000-0005-0000-0000-000030940000}"/>
    <cellStyle name="콤 22" xfId="29223" xr:uid="{00000000-0005-0000-0000-000031940000}"/>
    <cellStyle name="콤 23" xfId="29224" xr:uid="{00000000-0005-0000-0000-000032940000}"/>
    <cellStyle name="콤 24" xfId="29225" xr:uid="{00000000-0005-0000-0000-000033940000}"/>
    <cellStyle name="콤 25" xfId="29226" xr:uid="{00000000-0005-0000-0000-000034940000}"/>
    <cellStyle name="콤 26" xfId="29227" xr:uid="{00000000-0005-0000-0000-000035940000}"/>
    <cellStyle name="콤 27" xfId="29228" xr:uid="{00000000-0005-0000-0000-000036940000}"/>
    <cellStyle name="콤 28" xfId="29229" xr:uid="{00000000-0005-0000-0000-000037940000}"/>
    <cellStyle name="콤 29" xfId="29230" xr:uid="{00000000-0005-0000-0000-000038940000}"/>
    <cellStyle name="콤 3" xfId="29231" xr:uid="{00000000-0005-0000-0000-000039940000}"/>
    <cellStyle name="콤 30" xfId="29232" xr:uid="{00000000-0005-0000-0000-00003A940000}"/>
    <cellStyle name="콤 31" xfId="29233" xr:uid="{00000000-0005-0000-0000-00003B940000}"/>
    <cellStyle name="콤 32" xfId="29234" xr:uid="{00000000-0005-0000-0000-00003C940000}"/>
    <cellStyle name="콤 33" xfId="29235" xr:uid="{00000000-0005-0000-0000-00003D940000}"/>
    <cellStyle name="콤 34" xfId="29236" xr:uid="{00000000-0005-0000-0000-00003E940000}"/>
    <cellStyle name="콤 35" xfId="29237" xr:uid="{00000000-0005-0000-0000-00003F940000}"/>
    <cellStyle name="콤 36" xfId="29238" xr:uid="{00000000-0005-0000-0000-000040940000}"/>
    <cellStyle name="콤 37" xfId="29239" xr:uid="{00000000-0005-0000-0000-000041940000}"/>
    <cellStyle name="콤 38" xfId="29240" xr:uid="{00000000-0005-0000-0000-000042940000}"/>
    <cellStyle name="콤 39" xfId="29241" xr:uid="{00000000-0005-0000-0000-000043940000}"/>
    <cellStyle name="콤 4" xfId="29242" xr:uid="{00000000-0005-0000-0000-000044940000}"/>
    <cellStyle name="콤 40" xfId="29243" xr:uid="{00000000-0005-0000-0000-000045940000}"/>
    <cellStyle name="콤 41" xfId="29244" xr:uid="{00000000-0005-0000-0000-000046940000}"/>
    <cellStyle name="콤 42" xfId="29245" xr:uid="{00000000-0005-0000-0000-000047940000}"/>
    <cellStyle name="콤 43" xfId="29246" xr:uid="{00000000-0005-0000-0000-000048940000}"/>
    <cellStyle name="콤 44" xfId="29247" xr:uid="{00000000-0005-0000-0000-000049940000}"/>
    <cellStyle name="콤 45" xfId="29248" xr:uid="{00000000-0005-0000-0000-00004A940000}"/>
    <cellStyle name="콤 46" xfId="29249" xr:uid="{00000000-0005-0000-0000-00004B940000}"/>
    <cellStyle name="콤 47" xfId="29250" xr:uid="{00000000-0005-0000-0000-00004C940000}"/>
    <cellStyle name="콤 48" xfId="29251" xr:uid="{00000000-0005-0000-0000-00004D940000}"/>
    <cellStyle name="콤 49" xfId="29252" xr:uid="{00000000-0005-0000-0000-00004E940000}"/>
    <cellStyle name="콤 5" xfId="29253" xr:uid="{00000000-0005-0000-0000-00004F940000}"/>
    <cellStyle name="콤 50" xfId="29254" xr:uid="{00000000-0005-0000-0000-000050940000}"/>
    <cellStyle name="콤 51" xfId="29255" xr:uid="{00000000-0005-0000-0000-000051940000}"/>
    <cellStyle name="콤 52" xfId="29256" xr:uid="{00000000-0005-0000-0000-000052940000}"/>
    <cellStyle name="콤 53" xfId="29209" xr:uid="{00000000-0005-0000-0000-000053940000}"/>
    <cellStyle name="콤 6" xfId="29257" xr:uid="{00000000-0005-0000-0000-000054940000}"/>
    <cellStyle name="콤 7" xfId="29258" xr:uid="{00000000-0005-0000-0000-000055940000}"/>
    <cellStyle name="콤 8" xfId="29259" xr:uid="{00000000-0005-0000-0000-000056940000}"/>
    <cellStyle name="콤 9" xfId="29260" xr:uid="{00000000-0005-0000-0000-000057940000}"/>
    <cellStyle name="콤_101220-0012(이한덕-구미시,황상~4공단간 도시계획도로(중1-83) 개설공사)" xfId="4675" xr:uid="{00000000-0005-0000-0000-000058940000}"/>
    <cellStyle name="콤_개별필지" xfId="4676" xr:uid="{00000000-0005-0000-0000-000059940000}"/>
    <cellStyle name="콤_공사현황" xfId="4677" xr:uid="{00000000-0005-0000-0000-00005A940000}"/>
    <cellStyle name="콤_수량산출서(수정)" xfId="29261" xr:uid="{00000000-0005-0000-0000-00005B940000}"/>
    <cellStyle name="콤_수량산출서(수정) 10" xfId="29262" xr:uid="{00000000-0005-0000-0000-00005C940000}"/>
    <cellStyle name="콤_수량산출서(수정) 11" xfId="29263" xr:uid="{00000000-0005-0000-0000-00005D940000}"/>
    <cellStyle name="콤_수량산출서(수정) 12" xfId="29264" xr:uid="{00000000-0005-0000-0000-00005E940000}"/>
    <cellStyle name="콤_수량산출서(수정) 13" xfId="29265" xr:uid="{00000000-0005-0000-0000-00005F940000}"/>
    <cellStyle name="콤_수량산출서(수정) 14" xfId="29266" xr:uid="{00000000-0005-0000-0000-000060940000}"/>
    <cellStyle name="콤_수량산출서(수정) 15" xfId="29267" xr:uid="{00000000-0005-0000-0000-000061940000}"/>
    <cellStyle name="콤_수량산출서(수정) 16" xfId="29268" xr:uid="{00000000-0005-0000-0000-000062940000}"/>
    <cellStyle name="콤_수량산출서(수정) 17" xfId="29269" xr:uid="{00000000-0005-0000-0000-000063940000}"/>
    <cellStyle name="콤_수량산출서(수정) 18" xfId="29270" xr:uid="{00000000-0005-0000-0000-000064940000}"/>
    <cellStyle name="콤_수량산출서(수정) 19" xfId="29271" xr:uid="{00000000-0005-0000-0000-000065940000}"/>
    <cellStyle name="콤_수량산출서(수정) 2" xfId="29272" xr:uid="{00000000-0005-0000-0000-000066940000}"/>
    <cellStyle name="콤_수량산출서(수정) 20" xfId="29273" xr:uid="{00000000-0005-0000-0000-000067940000}"/>
    <cellStyle name="콤_수량산출서(수정) 21" xfId="29274" xr:uid="{00000000-0005-0000-0000-000068940000}"/>
    <cellStyle name="콤_수량산출서(수정) 22" xfId="29275" xr:uid="{00000000-0005-0000-0000-000069940000}"/>
    <cellStyle name="콤_수량산출서(수정) 23" xfId="29276" xr:uid="{00000000-0005-0000-0000-00006A940000}"/>
    <cellStyle name="콤_수량산출서(수정) 24" xfId="29277" xr:uid="{00000000-0005-0000-0000-00006B940000}"/>
    <cellStyle name="콤_수량산출서(수정) 25" xfId="29278" xr:uid="{00000000-0005-0000-0000-00006C940000}"/>
    <cellStyle name="콤_수량산출서(수정) 26" xfId="29279" xr:uid="{00000000-0005-0000-0000-00006D940000}"/>
    <cellStyle name="콤_수량산출서(수정) 27" xfId="29280" xr:uid="{00000000-0005-0000-0000-00006E940000}"/>
    <cellStyle name="콤_수량산출서(수정) 28" xfId="29281" xr:uid="{00000000-0005-0000-0000-00006F940000}"/>
    <cellStyle name="콤_수량산출서(수정) 29" xfId="29282" xr:uid="{00000000-0005-0000-0000-000070940000}"/>
    <cellStyle name="콤_수량산출서(수정) 3" xfId="29283" xr:uid="{00000000-0005-0000-0000-000071940000}"/>
    <cellStyle name="콤_수량산출서(수정) 30" xfId="29284" xr:uid="{00000000-0005-0000-0000-000072940000}"/>
    <cellStyle name="콤_수량산출서(수정) 31" xfId="29285" xr:uid="{00000000-0005-0000-0000-000073940000}"/>
    <cellStyle name="콤_수량산출서(수정) 32" xfId="29286" xr:uid="{00000000-0005-0000-0000-000074940000}"/>
    <cellStyle name="콤_수량산출서(수정) 33" xfId="29287" xr:uid="{00000000-0005-0000-0000-000075940000}"/>
    <cellStyle name="콤_수량산출서(수정) 34" xfId="29288" xr:uid="{00000000-0005-0000-0000-000076940000}"/>
    <cellStyle name="콤_수량산출서(수정) 35" xfId="29289" xr:uid="{00000000-0005-0000-0000-000077940000}"/>
    <cellStyle name="콤_수량산출서(수정) 36" xfId="29290" xr:uid="{00000000-0005-0000-0000-000078940000}"/>
    <cellStyle name="콤_수량산출서(수정) 37" xfId="29291" xr:uid="{00000000-0005-0000-0000-000079940000}"/>
    <cellStyle name="콤_수량산출서(수정) 38" xfId="29292" xr:uid="{00000000-0005-0000-0000-00007A940000}"/>
    <cellStyle name="콤_수량산출서(수정) 39" xfId="29293" xr:uid="{00000000-0005-0000-0000-00007B940000}"/>
    <cellStyle name="콤_수량산출서(수정) 4" xfId="29294" xr:uid="{00000000-0005-0000-0000-00007C940000}"/>
    <cellStyle name="콤_수량산출서(수정) 40" xfId="29295" xr:uid="{00000000-0005-0000-0000-00007D940000}"/>
    <cellStyle name="콤_수량산출서(수정) 41" xfId="29296" xr:uid="{00000000-0005-0000-0000-00007E940000}"/>
    <cellStyle name="콤_수량산출서(수정) 42" xfId="29297" xr:uid="{00000000-0005-0000-0000-00007F940000}"/>
    <cellStyle name="콤_수량산출서(수정) 43" xfId="29298" xr:uid="{00000000-0005-0000-0000-000080940000}"/>
    <cellStyle name="콤_수량산출서(수정) 44" xfId="29299" xr:uid="{00000000-0005-0000-0000-000081940000}"/>
    <cellStyle name="콤_수량산출서(수정) 45" xfId="29300" xr:uid="{00000000-0005-0000-0000-000082940000}"/>
    <cellStyle name="콤_수량산출서(수정) 46" xfId="29301" xr:uid="{00000000-0005-0000-0000-000083940000}"/>
    <cellStyle name="콤_수량산출서(수정) 47" xfId="29302" xr:uid="{00000000-0005-0000-0000-000084940000}"/>
    <cellStyle name="콤_수량산출서(수정) 48" xfId="29303" xr:uid="{00000000-0005-0000-0000-000085940000}"/>
    <cellStyle name="콤_수량산출서(수정) 49" xfId="29304" xr:uid="{00000000-0005-0000-0000-000086940000}"/>
    <cellStyle name="콤_수량산출서(수정) 5" xfId="29305" xr:uid="{00000000-0005-0000-0000-000087940000}"/>
    <cellStyle name="콤_수량산출서(수정) 50" xfId="29306" xr:uid="{00000000-0005-0000-0000-000088940000}"/>
    <cellStyle name="콤_수량산출서(수정) 51" xfId="29307" xr:uid="{00000000-0005-0000-0000-000089940000}"/>
    <cellStyle name="콤_수량산출서(수정) 52" xfId="29308" xr:uid="{00000000-0005-0000-0000-00008A940000}"/>
    <cellStyle name="콤_수량산출서(수정) 6" xfId="29309" xr:uid="{00000000-0005-0000-0000-00008B940000}"/>
    <cellStyle name="콤_수량산출서(수정) 7" xfId="29310" xr:uid="{00000000-0005-0000-0000-00008C940000}"/>
    <cellStyle name="콤_수량산출서(수정) 8" xfId="29311" xr:uid="{00000000-0005-0000-0000-00008D940000}"/>
    <cellStyle name="콤_수량산출서(수정) 9" xfId="29312" xr:uid="{00000000-0005-0000-0000-00008E940000}"/>
    <cellStyle name="콤마 [" xfId="4678" xr:uid="{00000000-0005-0000-0000-00008F940000}"/>
    <cellStyle name="콤마 [ 10" xfId="29314" xr:uid="{00000000-0005-0000-0000-000090940000}"/>
    <cellStyle name="콤마 [ 11" xfId="29315" xr:uid="{00000000-0005-0000-0000-000091940000}"/>
    <cellStyle name="콤마 [ 12" xfId="29316" xr:uid="{00000000-0005-0000-0000-000092940000}"/>
    <cellStyle name="콤마 [ 13" xfId="29317" xr:uid="{00000000-0005-0000-0000-000093940000}"/>
    <cellStyle name="콤마 [ 14" xfId="29318" xr:uid="{00000000-0005-0000-0000-000094940000}"/>
    <cellStyle name="콤마 [ 15" xfId="29319" xr:uid="{00000000-0005-0000-0000-000095940000}"/>
    <cellStyle name="콤마 [ 16" xfId="29320" xr:uid="{00000000-0005-0000-0000-000096940000}"/>
    <cellStyle name="콤마 [ 17" xfId="29321" xr:uid="{00000000-0005-0000-0000-000097940000}"/>
    <cellStyle name="콤마 [ 18" xfId="29322" xr:uid="{00000000-0005-0000-0000-000098940000}"/>
    <cellStyle name="콤마 [ 19" xfId="29323" xr:uid="{00000000-0005-0000-0000-000099940000}"/>
    <cellStyle name="콤마 [ 2" xfId="29324" xr:uid="{00000000-0005-0000-0000-00009A940000}"/>
    <cellStyle name="콤마 [ 20" xfId="29325" xr:uid="{00000000-0005-0000-0000-00009B940000}"/>
    <cellStyle name="콤마 [ 21" xfId="29326" xr:uid="{00000000-0005-0000-0000-00009C940000}"/>
    <cellStyle name="콤마 [ 22" xfId="29327" xr:uid="{00000000-0005-0000-0000-00009D940000}"/>
    <cellStyle name="콤마 [ 23" xfId="29328" xr:uid="{00000000-0005-0000-0000-00009E940000}"/>
    <cellStyle name="콤마 [ 24" xfId="29329" xr:uid="{00000000-0005-0000-0000-00009F940000}"/>
    <cellStyle name="콤마 [ 25" xfId="29330" xr:uid="{00000000-0005-0000-0000-0000A0940000}"/>
    <cellStyle name="콤마 [ 26" xfId="29331" xr:uid="{00000000-0005-0000-0000-0000A1940000}"/>
    <cellStyle name="콤마 [ 27" xfId="29332" xr:uid="{00000000-0005-0000-0000-0000A2940000}"/>
    <cellStyle name="콤마 [ 28" xfId="29333" xr:uid="{00000000-0005-0000-0000-0000A3940000}"/>
    <cellStyle name="콤마 [ 29" xfId="29334" xr:uid="{00000000-0005-0000-0000-0000A4940000}"/>
    <cellStyle name="콤마 [ 3" xfId="29335" xr:uid="{00000000-0005-0000-0000-0000A5940000}"/>
    <cellStyle name="콤마 [ 30" xfId="29336" xr:uid="{00000000-0005-0000-0000-0000A6940000}"/>
    <cellStyle name="콤마 [ 31" xfId="29337" xr:uid="{00000000-0005-0000-0000-0000A7940000}"/>
    <cellStyle name="콤마 [ 32" xfId="29338" xr:uid="{00000000-0005-0000-0000-0000A8940000}"/>
    <cellStyle name="콤마 [ 33" xfId="29339" xr:uid="{00000000-0005-0000-0000-0000A9940000}"/>
    <cellStyle name="콤마 [ 34" xfId="29340" xr:uid="{00000000-0005-0000-0000-0000AA940000}"/>
    <cellStyle name="콤마 [ 35" xfId="29341" xr:uid="{00000000-0005-0000-0000-0000AB940000}"/>
    <cellStyle name="콤마 [ 36" xfId="29342" xr:uid="{00000000-0005-0000-0000-0000AC940000}"/>
    <cellStyle name="콤마 [ 37" xfId="29343" xr:uid="{00000000-0005-0000-0000-0000AD940000}"/>
    <cellStyle name="콤마 [ 38" xfId="29344" xr:uid="{00000000-0005-0000-0000-0000AE940000}"/>
    <cellStyle name="콤마 [ 39" xfId="29345" xr:uid="{00000000-0005-0000-0000-0000AF940000}"/>
    <cellStyle name="콤마 [ 4" xfId="29346" xr:uid="{00000000-0005-0000-0000-0000B0940000}"/>
    <cellStyle name="콤마 [ 40" xfId="29347" xr:uid="{00000000-0005-0000-0000-0000B1940000}"/>
    <cellStyle name="콤마 [ 41" xfId="29348" xr:uid="{00000000-0005-0000-0000-0000B2940000}"/>
    <cellStyle name="콤마 [ 42" xfId="29349" xr:uid="{00000000-0005-0000-0000-0000B3940000}"/>
    <cellStyle name="콤마 [ 43" xfId="29350" xr:uid="{00000000-0005-0000-0000-0000B4940000}"/>
    <cellStyle name="콤마 [ 44" xfId="29351" xr:uid="{00000000-0005-0000-0000-0000B5940000}"/>
    <cellStyle name="콤마 [ 45" xfId="29352" xr:uid="{00000000-0005-0000-0000-0000B6940000}"/>
    <cellStyle name="콤마 [ 46" xfId="29353" xr:uid="{00000000-0005-0000-0000-0000B7940000}"/>
    <cellStyle name="콤마 [ 47" xfId="29354" xr:uid="{00000000-0005-0000-0000-0000B8940000}"/>
    <cellStyle name="콤마 [ 48" xfId="29355" xr:uid="{00000000-0005-0000-0000-0000B9940000}"/>
    <cellStyle name="콤마 [ 49" xfId="29356" xr:uid="{00000000-0005-0000-0000-0000BA940000}"/>
    <cellStyle name="콤마 [ 5" xfId="29357" xr:uid="{00000000-0005-0000-0000-0000BB940000}"/>
    <cellStyle name="콤마 [ 50" xfId="29358" xr:uid="{00000000-0005-0000-0000-0000BC940000}"/>
    <cellStyle name="콤마 [ 51" xfId="29359" xr:uid="{00000000-0005-0000-0000-0000BD940000}"/>
    <cellStyle name="콤마 [ 52" xfId="29360" xr:uid="{00000000-0005-0000-0000-0000BE940000}"/>
    <cellStyle name="콤마 [ 53" xfId="29313" xr:uid="{00000000-0005-0000-0000-0000BF940000}"/>
    <cellStyle name="콤마 [ 6" xfId="29361" xr:uid="{00000000-0005-0000-0000-0000C0940000}"/>
    <cellStyle name="콤마 [ 7" xfId="29362" xr:uid="{00000000-0005-0000-0000-0000C1940000}"/>
    <cellStyle name="콤마 [ 8" xfId="29363" xr:uid="{00000000-0005-0000-0000-0000C2940000}"/>
    <cellStyle name="콤마 [ 9" xfId="29364" xr:uid="{00000000-0005-0000-0000-0000C3940000}"/>
    <cellStyle name="콤마 [#]" xfId="7400" xr:uid="{00000000-0005-0000-0000-0000C4940000}"/>
    <cellStyle name="콤마 []" xfId="7401" xr:uid="{00000000-0005-0000-0000-0000C5940000}"/>
    <cellStyle name="콤마 [0.00]" xfId="4679" xr:uid="{00000000-0005-0000-0000-0000C6940000}"/>
    <cellStyle name="콤마 [0]" xfId="4680" xr:uid="{00000000-0005-0000-0000-0000C7940000}"/>
    <cellStyle name="콤마 [0]기기자재비" xfId="8418" xr:uid="{00000000-0005-0000-0000-0000C8940000}"/>
    <cellStyle name="콤마 [000]" xfId="4681" xr:uid="{00000000-0005-0000-0000-0000C9940000}"/>
    <cellStyle name="콤마 [1]" xfId="4682" xr:uid="{00000000-0005-0000-0000-0000CA940000}"/>
    <cellStyle name="콤마 [1] 2" xfId="29365" xr:uid="{00000000-0005-0000-0000-0000CB940000}"/>
    <cellStyle name="콤마 [1] 3" xfId="29366" xr:uid="{00000000-0005-0000-0000-0000CC940000}"/>
    <cellStyle name="콤마 [2]" xfId="4683" xr:uid="{00000000-0005-0000-0000-0000CD940000}"/>
    <cellStyle name="콤마 [2] 10" xfId="29367" xr:uid="{00000000-0005-0000-0000-0000CE940000}"/>
    <cellStyle name="콤마 [2] 11" xfId="29368" xr:uid="{00000000-0005-0000-0000-0000CF940000}"/>
    <cellStyle name="콤마 [2] 12" xfId="29369" xr:uid="{00000000-0005-0000-0000-0000D0940000}"/>
    <cellStyle name="콤마 [2] 13" xfId="29370" xr:uid="{00000000-0005-0000-0000-0000D1940000}"/>
    <cellStyle name="콤마 [2] 14" xfId="29371" xr:uid="{00000000-0005-0000-0000-0000D2940000}"/>
    <cellStyle name="콤마 [2] 15" xfId="29372" xr:uid="{00000000-0005-0000-0000-0000D3940000}"/>
    <cellStyle name="콤마 [2] 16" xfId="29373" xr:uid="{00000000-0005-0000-0000-0000D4940000}"/>
    <cellStyle name="콤마 [2] 17" xfId="29374" xr:uid="{00000000-0005-0000-0000-0000D5940000}"/>
    <cellStyle name="콤마 [2] 18" xfId="29375" xr:uid="{00000000-0005-0000-0000-0000D6940000}"/>
    <cellStyle name="콤마 [2] 19" xfId="29376" xr:uid="{00000000-0005-0000-0000-0000D7940000}"/>
    <cellStyle name="콤마 [2] 2" xfId="7402" xr:uid="{00000000-0005-0000-0000-0000D8940000}"/>
    <cellStyle name="콤마 [2] 2 10" xfId="29377" xr:uid="{00000000-0005-0000-0000-0000D9940000}"/>
    <cellStyle name="콤마 [2] 2 11" xfId="29378" xr:uid="{00000000-0005-0000-0000-0000DA940000}"/>
    <cellStyle name="콤마 [2] 2 12" xfId="29379" xr:uid="{00000000-0005-0000-0000-0000DB940000}"/>
    <cellStyle name="콤마 [2] 2 13" xfId="29380" xr:uid="{00000000-0005-0000-0000-0000DC940000}"/>
    <cellStyle name="콤마 [2] 2 14" xfId="29381" xr:uid="{00000000-0005-0000-0000-0000DD940000}"/>
    <cellStyle name="콤마 [2] 2 15" xfId="29382" xr:uid="{00000000-0005-0000-0000-0000DE940000}"/>
    <cellStyle name="콤마 [2] 2 16" xfId="29383" xr:uid="{00000000-0005-0000-0000-0000DF940000}"/>
    <cellStyle name="콤마 [2] 2 17" xfId="29384" xr:uid="{00000000-0005-0000-0000-0000E0940000}"/>
    <cellStyle name="콤마 [2] 2 18" xfId="29385" xr:uid="{00000000-0005-0000-0000-0000E1940000}"/>
    <cellStyle name="콤마 [2] 2 19" xfId="29386" xr:uid="{00000000-0005-0000-0000-0000E2940000}"/>
    <cellStyle name="콤마 [2] 2 2" xfId="29387" xr:uid="{00000000-0005-0000-0000-0000E3940000}"/>
    <cellStyle name="콤마 [2] 2 20" xfId="29388" xr:uid="{00000000-0005-0000-0000-0000E4940000}"/>
    <cellStyle name="콤마 [2] 2 21" xfId="29389" xr:uid="{00000000-0005-0000-0000-0000E5940000}"/>
    <cellStyle name="콤마 [2] 2 22" xfId="29390" xr:uid="{00000000-0005-0000-0000-0000E6940000}"/>
    <cellStyle name="콤마 [2] 2 23" xfId="29391" xr:uid="{00000000-0005-0000-0000-0000E7940000}"/>
    <cellStyle name="콤마 [2] 2 24" xfId="29392" xr:uid="{00000000-0005-0000-0000-0000E8940000}"/>
    <cellStyle name="콤마 [2] 2 25" xfId="29393" xr:uid="{00000000-0005-0000-0000-0000E9940000}"/>
    <cellStyle name="콤마 [2] 2 26" xfId="29394" xr:uid="{00000000-0005-0000-0000-0000EA940000}"/>
    <cellStyle name="콤마 [2] 2 27" xfId="29395" xr:uid="{00000000-0005-0000-0000-0000EB940000}"/>
    <cellStyle name="콤마 [2] 2 28" xfId="29396" xr:uid="{00000000-0005-0000-0000-0000EC940000}"/>
    <cellStyle name="콤마 [2] 2 29" xfId="29397" xr:uid="{00000000-0005-0000-0000-0000ED940000}"/>
    <cellStyle name="콤마 [2] 2 3" xfId="29398" xr:uid="{00000000-0005-0000-0000-0000EE940000}"/>
    <cellStyle name="콤마 [2] 2 30" xfId="29399" xr:uid="{00000000-0005-0000-0000-0000EF940000}"/>
    <cellStyle name="콤마 [2] 2 31" xfId="29400" xr:uid="{00000000-0005-0000-0000-0000F0940000}"/>
    <cellStyle name="콤마 [2] 2 32" xfId="29401" xr:uid="{00000000-0005-0000-0000-0000F1940000}"/>
    <cellStyle name="콤마 [2] 2 33" xfId="29402" xr:uid="{00000000-0005-0000-0000-0000F2940000}"/>
    <cellStyle name="콤마 [2] 2 34" xfId="29403" xr:uid="{00000000-0005-0000-0000-0000F3940000}"/>
    <cellStyle name="콤마 [2] 2 35" xfId="8419" xr:uid="{00000000-0005-0000-0000-0000F4940000}"/>
    <cellStyle name="콤마 [2] 2 4" xfId="29404" xr:uid="{00000000-0005-0000-0000-0000F5940000}"/>
    <cellStyle name="콤마 [2] 2 5" xfId="29405" xr:uid="{00000000-0005-0000-0000-0000F6940000}"/>
    <cellStyle name="콤마 [2] 2 6" xfId="29406" xr:uid="{00000000-0005-0000-0000-0000F7940000}"/>
    <cellStyle name="콤마 [2] 2 7" xfId="29407" xr:uid="{00000000-0005-0000-0000-0000F8940000}"/>
    <cellStyle name="콤마 [2] 2 8" xfId="29408" xr:uid="{00000000-0005-0000-0000-0000F9940000}"/>
    <cellStyle name="콤마 [2] 2 9" xfId="29409" xr:uid="{00000000-0005-0000-0000-0000FA940000}"/>
    <cellStyle name="콤마 [2] 20" xfId="29410" xr:uid="{00000000-0005-0000-0000-0000FB940000}"/>
    <cellStyle name="콤마 [2] 21" xfId="29411" xr:uid="{00000000-0005-0000-0000-0000FC940000}"/>
    <cellStyle name="콤마 [2] 22" xfId="29412" xr:uid="{00000000-0005-0000-0000-0000FD940000}"/>
    <cellStyle name="콤마 [2] 23" xfId="29413" xr:uid="{00000000-0005-0000-0000-0000FE940000}"/>
    <cellStyle name="콤마 [2] 24" xfId="29414" xr:uid="{00000000-0005-0000-0000-0000FF940000}"/>
    <cellStyle name="콤마 [2] 25" xfId="29415" xr:uid="{00000000-0005-0000-0000-000000950000}"/>
    <cellStyle name="콤마 [2] 26" xfId="29416" xr:uid="{00000000-0005-0000-0000-000001950000}"/>
    <cellStyle name="콤마 [2] 27" xfId="29417" xr:uid="{00000000-0005-0000-0000-000002950000}"/>
    <cellStyle name="콤마 [2] 28" xfId="29418" xr:uid="{00000000-0005-0000-0000-000003950000}"/>
    <cellStyle name="콤마 [2] 29" xfId="29419" xr:uid="{00000000-0005-0000-0000-000004950000}"/>
    <cellStyle name="콤마 [2] 3" xfId="29420" xr:uid="{00000000-0005-0000-0000-000005950000}"/>
    <cellStyle name="콤마 [2] 3 10" xfId="29421" xr:uid="{00000000-0005-0000-0000-000006950000}"/>
    <cellStyle name="콤마 [2] 3 11" xfId="29422" xr:uid="{00000000-0005-0000-0000-000007950000}"/>
    <cellStyle name="콤마 [2] 3 12" xfId="29423" xr:uid="{00000000-0005-0000-0000-000008950000}"/>
    <cellStyle name="콤마 [2] 3 13" xfId="29424" xr:uid="{00000000-0005-0000-0000-000009950000}"/>
    <cellStyle name="콤마 [2] 3 14" xfId="29425" xr:uid="{00000000-0005-0000-0000-00000A950000}"/>
    <cellStyle name="콤마 [2] 3 15" xfId="29426" xr:uid="{00000000-0005-0000-0000-00000B950000}"/>
    <cellStyle name="콤마 [2] 3 16" xfId="29427" xr:uid="{00000000-0005-0000-0000-00000C950000}"/>
    <cellStyle name="콤마 [2] 3 17" xfId="29428" xr:uid="{00000000-0005-0000-0000-00000D950000}"/>
    <cellStyle name="콤마 [2] 3 18" xfId="29429" xr:uid="{00000000-0005-0000-0000-00000E950000}"/>
    <cellStyle name="콤마 [2] 3 19" xfId="29430" xr:uid="{00000000-0005-0000-0000-00000F950000}"/>
    <cellStyle name="콤마 [2] 3 2" xfId="29431" xr:uid="{00000000-0005-0000-0000-000010950000}"/>
    <cellStyle name="콤마 [2] 3 20" xfId="29432" xr:uid="{00000000-0005-0000-0000-000011950000}"/>
    <cellStyle name="콤마 [2] 3 21" xfId="29433" xr:uid="{00000000-0005-0000-0000-000012950000}"/>
    <cellStyle name="콤마 [2] 3 22" xfId="29434" xr:uid="{00000000-0005-0000-0000-000013950000}"/>
    <cellStyle name="콤마 [2] 3 23" xfId="29435" xr:uid="{00000000-0005-0000-0000-000014950000}"/>
    <cellStyle name="콤마 [2] 3 24" xfId="29436" xr:uid="{00000000-0005-0000-0000-000015950000}"/>
    <cellStyle name="콤마 [2] 3 25" xfId="29437" xr:uid="{00000000-0005-0000-0000-000016950000}"/>
    <cellStyle name="콤마 [2] 3 26" xfId="29438" xr:uid="{00000000-0005-0000-0000-000017950000}"/>
    <cellStyle name="콤마 [2] 3 27" xfId="29439" xr:uid="{00000000-0005-0000-0000-000018950000}"/>
    <cellStyle name="콤마 [2] 3 28" xfId="29440" xr:uid="{00000000-0005-0000-0000-000019950000}"/>
    <cellStyle name="콤마 [2] 3 29" xfId="29441" xr:uid="{00000000-0005-0000-0000-00001A950000}"/>
    <cellStyle name="콤마 [2] 3 3" xfId="29442" xr:uid="{00000000-0005-0000-0000-00001B950000}"/>
    <cellStyle name="콤마 [2] 3 30" xfId="29443" xr:uid="{00000000-0005-0000-0000-00001C950000}"/>
    <cellStyle name="콤마 [2] 3 31" xfId="29444" xr:uid="{00000000-0005-0000-0000-00001D950000}"/>
    <cellStyle name="콤마 [2] 3 32" xfId="29445" xr:uid="{00000000-0005-0000-0000-00001E950000}"/>
    <cellStyle name="콤마 [2] 3 33" xfId="29446" xr:uid="{00000000-0005-0000-0000-00001F950000}"/>
    <cellStyle name="콤마 [2] 3 34" xfId="29447" xr:uid="{00000000-0005-0000-0000-000020950000}"/>
    <cellStyle name="콤마 [2] 3 4" xfId="29448" xr:uid="{00000000-0005-0000-0000-000021950000}"/>
    <cellStyle name="콤마 [2] 3 5" xfId="29449" xr:uid="{00000000-0005-0000-0000-000022950000}"/>
    <cellStyle name="콤마 [2] 3 6" xfId="29450" xr:uid="{00000000-0005-0000-0000-000023950000}"/>
    <cellStyle name="콤마 [2] 3 7" xfId="29451" xr:uid="{00000000-0005-0000-0000-000024950000}"/>
    <cellStyle name="콤마 [2] 3 8" xfId="29452" xr:uid="{00000000-0005-0000-0000-000025950000}"/>
    <cellStyle name="콤마 [2] 3 9" xfId="29453" xr:uid="{00000000-0005-0000-0000-000026950000}"/>
    <cellStyle name="콤마 [2] 30" xfId="29454" xr:uid="{00000000-0005-0000-0000-000027950000}"/>
    <cellStyle name="콤마 [2] 31" xfId="29455" xr:uid="{00000000-0005-0000-0000-000028950000}"/>
    <cellStyle name="콤마 [2] 32" xfId="29456" xr:uid="{00000000-0005-0000-0000-000029950000}"/>
    <cellStyle name="콤마 [2] 33" xfId="29457" xr:uid="{00000000-0005-0000-0000-00002A950000}"/>
    <cellStyle name="콤마 [2] 34" xfId="29458" xr:uid="{00000000-0005-0000-0000-00002B950000}"/>
    <cellStyle name="콤마 [2] 35" xfId="29459" xr:uid="{00000000-0005-0000-0000-00002C950000}"/>
    <cellStyle name="콤마 [2] 36" xfId="29460" xr:uid="{00000000-0005-0000-0000-00002D950000}"/>
    <cellStyle name="콤마 [2] 37" xfId="29461" xr:uid="{00000000-0005-0000-0000-00002E950000}"/>
    <cellStyle name="콤마 [2] 38" xfId="29462" xr:uid="{00000000-0005-0000-0000-00002F950000}"/>
    <cellStyle name="콤마 [2] 39" xfId="29463" xr:uid="{00000000-0005-0000-0000-000030950000}"/>
    <cellStyle name="콤마 [2] 4" xfId="29464" xr:uid="{00000000-0005-0000-0000-000031950000}"/>
    <cellStyle name="콤마 [2] 4 10" xfId="29465" xr:uid="{00000000-0005-0000-0000-000032950000}"/>
    <cellStyle name="콤마 [2] 4 11" xfId="29466" xr:uid="{00000000-0005-0000-0000-000033950000}"/>
    <cellStyle name="콤마 [2] 4 12" xfId="29467" xr:uid="{00000000-0005-0000-0000-000034950000}"/>
    <cellStyle name="콤마 [2] 4 13" xfId="29468" xr:uid="{00000000-0005-0000-0000-000035950000}"/>
    <cellStyle name="콤마 [2] 4 14" xfId="29469" xr:uid="{00000000-0005-0000-0000-000036950000}"/>
    <cellStyle name="콤마 [2] 4 15" xfId="29470" xr:uid="{00000000-0005-0000-0000-000037950000}"/>
    <cellStyle name="콤마 [2] 4 16" xfId="29471" xr:uid="{00000000-0005-0000-0000-000038950000}"/>
    <cellStyle name="콤마 [2] 4 17" xfId="29472" xr:uid="{00000000-0005-0000-0000-000039950000}"/>
    <cellStyle name="콤마 [2] 4 18" xfId="29473" xr:uid="{00000000-0005-0000-0000-00003A950000}"/>
    <cellStyle name="콤마 [2] 4 19" xfId="29474" xr:uid="{00000000-0005-0000-0000-00003B950000}"/>
    <cellStyle name="콤마 [2] 4 2" xfId="29475" xr:uid="{00000000-0005-0000-0000-00003C950000}"/>
    <cellStyle name="콤마 [2] 4 20" xfId="29476" xr:uid="{00000000-0005-0000-0000-00003D950000}"/>
    <cellStyle name="콤마 [2] 4 21" xfId="29477" xr:uid="{00000000-0005-0000-0000-00003E950000}"/>
    <cellStyle name="콤마 [2] 4 22" xfId="29478" xr:uid="{00000000-0005-0000-0000-00003F950000}"/>
    <cellStyle name="콤마 [2] 4 23" xfId="29479" xr:uid="{00000000-0005-0000-0000-000040950000}"/>
    <cellStyle name="콤마 [2] 4 24" xfId="29480" xr:uid="{00000000-0005-0000-0000-000041950000}"/>
    <cellStyle name="콤마 [2] 4 25" xfId="29481" xr:uid="{00000000-0005-0000-0000-000042950000}"/>
    <cellStyle name="콤마 [2] 4 26" xfId="29482" xr:uid="{00000000-0005-0000-0000-000043950000}"/>
    <cellStyle name="콤마 [2] 4 27" xfId="29483" xr:uid="{00000000-0005-0000-0000-000044950000}"/>
    <cellStyle name="콤마 [2] 4 28" xfId="29484" xr:uid="{00000000-0005-0000-0000-000045950000}"/>
    <cellStyle name="콤마 [2] 4 29" xfId="29485" xr:uid="{00000000-0005-0000-0000-000046950000}"/>
    <cellStyle name="콤마 [2] 4 3" xfId="29486" xr:uid="{00000000-0005-0000-0000-000047950000}"/>
    <cellStyle name="콤마 [2] 4 30" xfId="29487" xr:uid="{00000000-0005-0000-0000-000048950000}"/>
    <cellStyle name="콤마 [2] 4 31" xfId="29488" xr:uid="{00000000-0005-0000-0000-000049950000}"/>
    <cellStyle name="콤마 [2] 4 32" xfId="29489" xr:uid="{00000000-0005-0000-0000-00004A950000}"/>
    <cellStyle name="콤마 [2] 4 33" xfId="29490" xr:uid="{00000000-0005-0000-0000-00004B950000}"/>
    <cellStyle name="콤마 [2] 4 34" xfId="29491" xr:uid="{00000000-0005-0000-0000-00004C950000}"/>
    <cellStyle name="콤마 [2] 4 4" xfId="29492" xr:uid="{00000000-0005-0000-0000-00004D950000}"/>
    <cellStyle name="콤마 [2] 4 5" xfId="29493" xr:uid="{00000000-0005-0000-0000-00004E950000}"/>
    <cellStyle name="콤마 [2] 4 6" xfId="29494" xr:uid="{00000000-0005-0000-0000-00004F950000}"/>
    <cellStyle name="콤마 [2] 4 7" xfId="29495" xr:uid="{00000000-0005-0000-0000-000050950000}"/>
    <cellStyle name="콤마 [2] 4 8" xfId="29496" xr:uid="{00000000-0005-0000-0000-000051950000}"/>
    <cellStyle name="콤마 [2] 4 9" xfId="29497" xr:uid="{00000000-0005-0000-0000-000052950000}"/>
    <cellStyle name="콤마 [2] 40" xfId="29498" xr:uid="{00000000-0005-0000-0000-000053950000}"/>
    <cellStyle name="콤마 [2] 41" xfId="29499" xr:uid="{00000000-0005-0000-0000-000054950000}"/>
    <cellStyle name="콤마 [2] 42" xfId="29500" xr:uid="{00000000-0005-0000-0000-000055950000}"/>
    <cellStyle name="콤마 [2] 43" xfId="29501" xr:uid="{00000000-0005-0000-0000-000056950000}"/>
    <cellStyle name="콤마 [2] 44" xfId="29502" xr:uid="{00000000-0005-0000-0000-000057950000}"/>
    <cellStyle name="콤마 [2] 45" xfId="29503" xr:uid="{00000000-0005-0000-0000-000058950000}"/>
    <cellStyle name="콤마 [2] 46" xfId="29504" xr:uid="{00000000-0005-0000-0000-000059950000}"/>
    <cellStyle name="콤마 [2] 47" xfId="29505" xr:uid="{00000000-0005-0000-0000-00005A950000}"/>
    <cellStyle name="콤마 [2] 48" xfId="29506" xr:uid="{00000000-0005-0000-0000-00005B950000}"/>
    <cellStyle name="콤마 [2] 49" xfId="29507" xr:uid="{00000000-0005-0000-0000-00005C950000}"/>
    <cellStyle name="콤마 [2] 5" xfId="29508" xr:uid="{00000000-0005-0000-0000-00005D950000}"/>
    <cellStyle name="콤마 [2] 50" xfId="29509" xr:uid="{00000000-0005-0000-0000-00005E950000}"/>
    <cellStyle name="콤마 [2] 51" xfId="29510" xr:uid="{00000000-0005-0000-0000-00005F950000}"/>
    <cellStyle name="콤마 [2] 52" xfId="29511" xr:uid="{00000000-0005-0000-0000-000060950000}"/>
    <cellStyle name="콤마 [2] 53" xfId="29512" xr:uid="{00000000-0005-0000-0000-000061950000}"/>
    <cellStyle name="콤마 [2] 54" xfId="29513" xr:uid="{00000000-0005-0000-0000-000062950000}"/>
    <cellStyle name="콤마 [2] 55" xfId="29514" xr:uid="{00000000-0005-0000-0000-000063950000}"/>
    <cellStyle name="콤마 [2] 56" xfId="29515" xr:uid="{00000000-0005-0000-0000-000064950000}"/>
    <cellStyle name="콤마 [2] 57" xfId="29516" xr:uid="{00000000-0005-0000-0000-000065950000}"/>
    <cellStyle name="콤마 [2] 58" xfId="29517" xr:uid="{00000000-0005-0000-0000-000066950000}"/>
    <cellStyle name="콤마 [2] 59" xfId="29518" xr:uid="{00000000-0005-0000-0000-000067950000}"/>
    <cellStyle name="콤마 [2] 6" xfId="29519" xr:uid="{00000000-0005-0000-0000-000068950000}"/>
    <cellStyle name="콤마 [2] 60" xfId="29520" xr:uid="{00000000-0005-0000-0000-000069950000}"/>
    <cellStyle name="콤마 [2] 61" xfId="29521" xr:uid="{00000000-0005-0000-0000-00006A950000}"/>
    <cellStyle name="콤마 [2] 62" xfId="29522" xr:uid="{00000000-0005-0000-0000-00006B950000}"/>
    <cellStyle name="콤마 [2] 63" xfId="29523" xr:uid="{00000000-0005-0000-0000-00006C950000}"/>
    <cellStyle name="콤마 [2] 64" xfId="29524" xr:uid="{00000000-0005-0000-0000-00006D950000}"/>
    <cellStyle name="콤마 [2] 65" xfId="29525" xr:uid="{00000000-0005-0000-0000-00006E950000}"/>
    <cellStyle name="콤마 [2] 7" xfId="29526" xr:uid="{00000000-0005-0000-0000-00006F950000}"/>
    <cellStyle name="콤마 [2] 8" xfId="29527" xr:uid="{00000000-0005-0000-0000-000070950000}"/>
    <cellStyle name="콤마 [2] 9" xfId="29528" xr:uid="{00000000-0005-0000-0000-000071950000}"/>
    <cellStyle name="콤마 [금액]" xfId="7403" xr:uid="{00000000-0005-0000-0000-000072950000}"/>
    <cellStyle name="콤마 [소수]" xfId="7404" xr:uid="{00000000-0005-0000-0000-000073950000}"/>
    <cellStyle name="콤마 [소수] 2" xfId="8420" xr:uid="{00000000-0005-0000-0000-000074950000}"/>
    <cellStyle name="콤마 [수량]" xfId="7405" xr:uid="{00000000-0005-0000-0000-000075950000}"/>
    <cellStyle name="콤마 [수량] 2" xfId="8421" xr:uid="{00000000-0005-0000-0000-000076950000}"/>
    <cellStyle name="콤마(0)" xfId="8422" xr:uid="{00000000-0005-0000-0000-000077950000}"/>
    <cellStyle name="콤마(0)적" xfId="8423" xr:uid="{00000000-0005-0000-0000-000078950000}"/>
    <cellStyle name="콤마(0)적N" xfId="8424" xr:uid="{00000000-0005-0000-0000-000079950000}"/>
    <cellStyle name="콤마(1)" xfId="1112" xr:uid="{00000000-0005-0000-0000-00007A950000}"/>
    <cellStyle name="콤마(1) 2" xfId="8425" xr:uid="{00000000-0005-0000-0000-00007B950000}"/>
    <cellStyle name="콤마(1)적" xfId="8426" xr:uid="{00000000-0005-0000-0000-00007C950000}"/>
    <cellStyle name="콤마(2)" xfId="8427" xr:uid="{00000000-0005-0000-0000-00007D950000}"/>
    <cellStyle name="콤마(2)적" xfId="8428" xr:uid="{00000000-0005-0000-0000-00007E950000}"/>
    <cellStyle name="콤마(3)" xfId="8429" xr:uid="{00000000-0005-0000-0000-00007F950000}"/>
    <cellStyle name="콤마(3)적" xfId="8430" xr:uid="{00000000-0005-0000-0000-000080950000}"/>
    <cellStyle name="콤마(3)적N" xfId="8431" xr:uid="{00000000-0005-0000-0000-000081950000}"/>
    <cellStyle name="콤마[0]" xfId="8432" xr:uid="{00000000-0005-0000-0000-000082950000}"/>
    <cellStyle name="콤마_  종  합  " xfId="4684" xr:uid="{00000000-0005-0000-0000-000083950000}"/>
    <cellStyle name="콤마숫자" xfId="1113" xr:uid="{00000000-0005-0000-0000-000084950000}"/>
    <cellStyle name="콤마숫자 10" xfId="29529" xr:uid="{00000000-0005-0000-0000-000085950000}"/>
    <cellStyle name="콤마숫자 11" xfId="29530" xr:uid="{00000000-0005-0000-0000-000086950000}"/>
    <cellStyle name="콤마숫자 12" xfId="29531" xr:uid="{00000000-0005-0000-0000-000087950000}"/>
    <cellStyle name="콤마숫자 13" xfId="29532" xr:uid="{00000000-0005-0000-0000-000088950000}"/>
    <cellStyle name="콤마숫자 14" xfId="29533" xr:uid="{00000000-0005-0000-0000-000089950000}"/>
    <cellStyle name="콤마숫자 15" xfId="29534" xr:uid="{00000000-0005-0000-0000-00008A950000}"/>
    <cellStyle name="콤마숫자 16" xfId="29535" xr:uid="{00000000-0005-0000-0000-00008B950000}"/>
    <cellStyle name="콤마숫자 17" xfId="29536" xr:uid="{00000000-0005-0000-0000-00008C950000}"/>
    <cellStyle name="콤마숫자 18" xfId="29537" xr:uid="{00000000-0005-0000-0000-00008D950000}"/>
    <cellStyle name="콤마숫자 19" xfId="29538" xr:uid="{00000000-0005-0000-0000-00008E950000}"/>
    <cellStyle name="콤마숫자 2" xfId="29539" xr:uid="{00000000-0005-0000-0000-00008F950000}"/>
    <cellStyle name="콤마숫자 20" xfId="29540" xr:uid="{00000000-0005-0000-0000-000090950000}"/>
    <cellStyle name="콤마숫자 21" xfId="29541" xr:uid="{00000000-0005-0000-0000-000091950000}"/>
    <cellStyle name="콤마숫자 22" xfId="29542" xr:uid="{00000000-0005-0000-0000-000092950000}"/>
    <cellStyle name="콤마숫자 23" xfId="29543" xr:uid="{00000000-0005-0000-0000-000093950000}"/>
    <cellStyle name="콤마숫자 24" xfId="29544" xr:uid="{00000000-0005-0000-0000-000094950000}"/>
    <cellStyle name="콤마숫자 25" xfId="29545" xr:uid="{00000000-0005-0000-0000-000095950000}"/>
    <cellStyle name="콤마숫자 26" xfId="29546" xr:uid="{00000000-0005-0000-0000-000096950000}"/>
    <cellStyle name="콤마숫자 27" xfId="29547" xr:uid="{00000000-0005-0000-0000-000097950000}"/>
    <cellStyle name="콤마숫자 28" xfId="29548" xr:uid="{00000000-0005-0000-0000-000098950000}"/>
    <cellStyle name="콤마숫자 29" xfId="29549" xr:uid="{00000000-0005-0000-0000-000099950000}"/>
    <cellStyle name="콤마숫자 3" xfId="29550" xr:uid="{00000000-0005-0000-0000-00009A950000}"/>
    <cellStyle name="콤마숫자 30" xfId="29551" xr:uid="{00000000-0005-0000-0000-00009B950000}"/>
    <cellStyle name="콤마숫자 31" xfId="29552" xr:uid="{00000000-0005-0000-0000-00009C950000}"/>
    <cellStyle name="콤마숫자 32" xfId="29553" xr:uid="{00000000-0005-0000-0000-00009D950000}"/>
    <cellStyle name="콤마숫자 33" xfId="29554" xr:uid="{00000000-0005-0000-0000-00009E950000}"/>
    <cellStyle name="콤마숫자 34" xfId="29555" xr:uid="{00000000-0005-0000-0000-00009F950000}"/>
    <cellStyle name="콤마숫자 4" xfId="29556" xr:uid="{00000000-0005-0000-0000-0000A0950000}"/>
    <cellStyle name="콤마숫자 5" xfId="29557" xr:uid="{00000000-0005-0000-0000-0000A1950000}"/>
    <cellStyle name="콤마숫자 6" xfId="29558" xr:uid="{00000000-0005-0000-0000-0000A2950000}"/>
    <cellStyle name="콤마숫자 7" xfId="29559" xr:uid="{00000000-0005-0000-0000-0000A3950000}"/>
    <cellStyle name="콤마숫자 8" xfId="29560" xr:uid="{00000000-0005-0000-0000-0000A4950000}"/>
    <cellStyle name="콤마숫자 9" xfId="29561" xr:uid="{00000000-0005-0000-0000-0000A5950000}"/>
    <cellStyle name="큰제목" xfId="7406" xr:uid="{00000000-0005-0000-0000-0000A6950000}"/>
    <cellStyle name="타이틀" xfId="29562" xr:uid="{00000000-0005-0000-0000-0000A7950000}"/>
    <cellStyle name="타이틀 10" xfId="29563" xr:uid="{00000000-0005-0000-0000-0000A8950000}"/>
    <cellStyle name="타이틀 11" xfId="29564" xr:uid="{00000000-0005-0000-0000-0000A9950000}"/>
    <cellStyle name="타이틀 12" xfId="29565" xr:uid="{00000000-0005-0000-0000-0000AA950000}"/>
    <cellStyle name="타이틀 13" xfId="29566" xr:uid="{00000000-0005-0000-0000-0000AB950000}"/>
    <cellStyle name="타이틀 14" xfId="29567" xr:uid="{00000000-0005-0000-0000-0000AC950000}"/>
    <cellStyle name="타이틀 15" xfId="29568" xr:uid="{00000000-0005-0000-0000-0000AD950000}"/>
    <cellStyle name="타이틀 16" xfId="29569" xr:uid="{00000000-0005-0000-0000-0000AE950000}"/>
    <cellStyle name="타이틀 17" xfId="29570" xr:uid="{00000000-0005-0000-0000-0000AF950000}"/>
    <cellStyle name="타이틀 18" xfId="29571" xr:uid="{00000000-0005-0000-0000-0000B0950000}"/>
    <cellStyle name="타이틀 19" xfId="29572" xr:uid="{00000000-0005-0000-0000-0000B1950000}"/>
    <cellStyle name="타이틀 2" xfId="29573" xr:uid="{00000000-0005-0000-0000-0000B2950000}"/>
    <cellStyle name="타이틀 20" xfId="29574" xr:uid="{00000000-0005-0000-0000-0000B3950000}"/>
    <cellStyle name="타이틀 21" xfId="29575" xr:uid="{00000000-0005-0000-0000-0000B4950000}"/>
    <cellStyle name="타이틀 22" xfId="29576" xr:uid="{00000000-0005-0000-0000-0000B5950000}"/>
    <cellStyle name="타이틀 23" xfId="29577" xr:uid="{00000000-0005-0000-0000-0000B6950000}"/>
    <cellStyle name="타이틀 24" xfId="29578" xr:uid="{00000000-0005-0000-0000-0000B7950000}"/>
    <cellStyle name="타이틀 25" xfId="29579" xr:uid="{00000000-0005-0000-0000-0000B8950000}"/>
    <cellStyle name="타이틀 26" xfId="29580" xr:uid="{00000000-0005-0000-0000-0000B9950000}"/>
    <cellStyle name="타이틀 27" xfId="29581" xr:uid="{00000000-0005-0000-0000-0000BA950000}"/>
    <cellStyle name="타이틀 28" xfId="29582" xr:uid="{00000000-0005-0000-0000-0000BB950000}"/>
    <cellStyle name="타이틀 29" xfId="29583" xr:uid="{00000000-0005-0000-0000-0000BC950000}"/>
    <cellStyle name="타이틀 3" xfId="29584" xr:uid="{00000000-0005-0000-0000-0000BD950000}"/>
    <cellStyle name="타이틀 30" xfId="29585" xr:uid="{00000000-0005-0000-0000-0000BE950000}"/>
    <cellStyle name="타이틀 31" xfId="29586" xr:uid="{00000000-0005-0000-0000-0000BF950000}"/>
    <cellStyle name="타이틀 32" xfId="29587" xr:uid="{00000000-0005-0000-0000-0000C0950000}"/>
    <cellStyle name="타이틀 33" xfId="29588" xr:uid="{00000000-0005-0000-0000-0000C1950000}"/>
    <cellStyle name="타이틀 34" xfId="29589" xr:uid="{00000000-0005-0000-0000-0000C2950000}"/>
    <cellStyle name="타이틀 35" xfId="29590" xr:uid="{00000000-0005-0000-0000-0000C3950000}"/>
    <cellStyle name="타이틀 36" xfId="29591" xr:uid="{00000000-0005-0000-0000-0000C4950000}"/>
    <cellStyle name="타이틀 37" xfId="29592" xr:uid="{00000000-0005-0000-0000-0000C5950000}"/>
    <cellStyle name="타이틀 38" xfId="29593" xr:uid="{00000000-0005-0000-0000-0000C6950000}"/>
    <cellStyle name="타이틀 39" xfId="29594" xr:uid="{00000000-0005-0000-0000-0000C7950000}"/>
    <cellStyle name="타이틀 4" xfId="29595" xr:uid="{00000000-0005-0000-0000-0000C8950000}"/>
    <cellStyle name="타이틀 40" xfId="29596" xr:uid="{00000000-0005-0000-0000-0000C9950000}"/>
    <cellStyle name="타이틀 41" xfId="29597" xr:uid="{00000000-0005-0000-0000-0000CA950000}"/>
    <cellStyle name="타이틀 42" xfId="29598" xr:uid="{00000000-0005-0000-0000-0000CB950000}"/>
    <cellStyle name="타이틀 43" xfId="29599" xr:uid="{00000000-0005-0000-0000-0000CC950000}"/>
    <cellStyle name="타이틀 44" xfId="29600" xr:uid="{00000000-0005-0000-0000-0000CD950000}"/>
    <cellStyle name="타이틀 45" xfId="29601" xr:uid="{00000000-0005-0000-0000-0000CE950000}"/>
    <cellStyle name="타이틀 46" xfId="29602" xr:uid="{00000000-0005-0000-0000-0000CF950000}"/>
    <cellStyle name="타이틀 47" xfId="29603" xr:uid="{00000000-0005-0000-0000-0000D0950000}"/>
    <cellStyle name="타이틀 48" xfId="29604" xr:uid="{00000000-0005-0000-0000-0000D1950000}"/>
    <cellStyle name="타이틀 49" xfId="29605" xr:uid="{00000000-0005-0000-0000-0000D2950000}"/>
    <cellStyle name="타이틀 5" xfId="29606" xr:uid="{00000000-0005-0000-0000-0000D3950000}"/>
    <cellStyle name="타이틀 50" xfId="29607" xr:uid="{00000000-0005-0000-0000-0000D4950000}"/>
    <cellStyle name="타이틀 51" xfId="29608" xr:uid="{00000000-0005-0000-0000-0000D5950000}"/>
    <cellStyle name="타이틀 52" xfId="29609" xr:uid="{00000000-0005-0000-0000-0000D6950000}"/>
    <cellStyle name="타이틀 6" xfId="29610" xr:uid="{00000000-0005-0000-0000-0000D7950000}"/>
    <cellStyle name="타이틀 7" xfId="29611" xr:uid="{00000000-0005-0000-0000-0000D8950000}"/>
    <cellStyle name="타이틀 8" xfId="29612" xr:uid="{00000000-0005-0000-0000-0000D9950000}"/>
    <cellStyle name="타이틀 9" xfId="29613" xr:uid="{00000000-0005-0000-0000-0000DA950000}"/>
    <cellStyle name="통" xfId="4685" xr:uid="{00000000-0005-0000-0000-0000DB950000}"/>
    <cellStyle name="통 10" xfId="29615" xr:uid="{00000000-0005-0000-0000-0000DC950000}"/>
    <cellStyle name="통 11" xfId="29616" xr:uid="{00000000-0005-0000-0000-0000DD950000}"/>
    <cellStyle name="통 12" xfId="29617" xr:uid="{00000000-0005-0000-0000-0000DE950000}"/>
    <cellStyle name="통 13" xfId="29618" xr:uid="{00000000-0005-0000-0000-0000DF950000}"/>
    <cellStyle name="통 14" xfId="29619" xr:uid="{00000000-0005-0000-0000-0000E0950000}"/>
    <cellStyle name="통 15" xfId="29620" xr:uid="{00000000-0005-0000-0000-0000E1950000}"/>
    <cellStyle name="통 16" xfId="29621" xr:uid="{00000000-0005-0000-0000-0000E2950000}"/>
    <cellStyle name="통 17" xfId="29622" xr:uid="{00000000-0005-0000-0000-0000E3950000}"/>
    <cellStyle name="통 18" xfId="29623" xr:uid="{00000000-0005-0000-0000-0000E4950000}"/>
    <cellStyle name="통 19" xfId="29624" xr:uid="{00000000-0005-0000-0000-0000E5950000}"/>
    <cellStyle name="통 2" xfId="29625" xr:uid="{00000000-0005-0000-0000-0000E6950000}"/>
    <cellStyle name="통 20" xfId="29626" xr:uid="{00000000-0005-0000-0000-0000E7950000}"/>
    <cellStyle name="통 21" xfId="29627" xr:uid="{00000000-0005-0000-0000-0000E8950000}"/>
    <cellStyle name="통 22" xfId="29628" xr:uid="{00000000-0005-0000-0000-0000E9950000}"/>
    <cellStyle name="통 23" xfId="29629" xr:uid="{00000000-0005-0000-0000-0000EA950000}"/>
    <cellStyle name="통 24" xfId="29630" xr:uid="{00000000-0005-0000-0000-0000EB950000}"/>
    <cellStyle name="통 25" xfId="29631" xr:uid="{00000000-0005-0000-0000-0000EC950000}"/>
    <cellStyle name="통 26" xfId="29632" xr:uid="{00000000-0005-0000-0000-0000ED950000}"/>
    <cellStyle name="통 27" xfId="29633" xr:uid="{00000000-0005-0000-0000-0000EE950000}"/>
    <cellStyle name="통 28" xfId="29634" xr:uid="{00000000-0005-0000-0000-0000EF950000}"/>
    <cellStyle name="통 29" xfId="29635" xr:uid="{00000000-0005-0000-0000-0000F0950000}"/>
    <cellStyle name="통 3" xfId="29636" xr:uid="{00000000-0005-0000-0000-0000F1950000}"/>
    <cellStyle name="통 30" xfId="29637" xr:uid="{00000000-0005-0000-0000-0000F2950000}"/>
    <cellStyle name="통 31" xfId="29638" xr:uid="{00000000-0005-0000-0000-0000F3950000}"/>
    <cellStyle name="통 32" xfId="29639" xr:uid="{00000000-0005-0000-0000-0000F4950000}"/>
    <cellStyle name="통 33" xfId="29640" xr:uid="{00000000-0005-0000-0000-0000F5950000}"/>
    <cellStyle name="통 34" xfId="29641" xr:uid="{00000000-0005-0000-0000-0000F6950000}"/>
    <cellStyle name="통 35" xfId="29642" xr:uid="{00000000-0005-0000-0000-0000F7950000}"/>
    <cellStyle name="통 36" xfId="29643" xr:uid="{00000000-0005-0000-0000-0000F8950000}"/>
    <cellStyle name="통 37" xfId="29644" xr:uid="{00000000-0005-0000-0000-0000F9950000}"/>
    <cellStyle name="통 38" xfId="29645" xr:uid="{00000000-0005-0000-0000-0000FA950000}"/>
    <cellStyle name="통 39" xfId="29646" xr:uid="{00000000-0005-0000-0000-0000FB950000}"/>
    <cellStyle name="통 4" xfId="29647" xr:uid="{00000000-0005-0000-0000-0000FC950000}"/>
    <cellStyle name="통 40" xfId="29648" xr:uid="{00000000-0005-0000-0000-0000FD950000}"/>
    <cellStyle name="통 41" xfId="29649" xr:uid="{00000000-0005-0000-0000-0000FE950000}"/>
    <cellStyle name="통 42" xfId="29650" xr:uid="{00000000-0005-0000-0000-0000FF950000}"/>
    <cellStyle name="통 43" xfId="29651" xr:uid="{00000000-0005-0000-0000-000000960000}"/>
    <cellStyle name="통 44" xfId="29652" xr:uid="{00000000-0005-0000-0000-000001960000}"/>
    <cellStyle name="통 45" xfId="29653" xr:uid="{00000000-0005-0000-0000-000002960000}"/>
    <cellStyle name="통 46" xfId="29654" xr:uid="{00000000-0005-0000-0000-000003960000}"/>
    <cellStyle name="통 47" xfId="29655" xr:uid="{00000000-0005-0000-0000-000004960000}"/>
    <cellStyle name="통 48" xfId="29656" xr:uid="{00000000-0005-0000-0000-000005960000}"/>
    <cellStyle name="통 49" xfId="29657" xr:uid="{00000000-0005-0000-0000-000006960000}"/>
    <cellStyle name="통 5" xfId="29658" xr:uid="{00000000-0005-0000-0000-000007960000}"/>
    <cellStyle name="통 50" xfId="29659" xr:uid="{00000000-0005-0000-0000-000008960000}"/>
    <cellStyle name="통 51" xfId="29660" xr:uid="{00000000-0005-0000-0000-000009960000}"/>
    <cellStyle name="통 52" xfId="29661" xr:uid="{00000000-0005-0000-0000-00000A960000}"/>
    <cellStyle name="통 53" xfId="29614" xr:uid="{00000000-0005-0000-0000-00000B960000}"/>
    <cellStyle name="통 6" xfId="29662" xr:uid="{00000000-0005-0000-0000-00000C960000}"/>
    <cellStyle name="통 7" xfId="29663" xr:uid="{00000000-0005-0000-0000-00000D960000}"/>
    <cellStyle name="통 8" xfId="29664" xr:uid="{00000000-0005-0000-0000-00000E960000}"/>
    <cellStyle name="통 9" xfId="29665" xr:uid="{00000000-0005-0000-0000-00000F960000}"/>
    <cellStyle name="통_101220-0012(이한덕-구미시,황상~4공단간 도시계획도로(중1-83) 개설공사)" xfId="4686" xr:uid="{00000000-0005-0000-0000-000010960000}"/>
    <cellStyle name="통_개별필지" xfId="4687" xr:uid="{00000000-0005-0000-0000-000011960000}"/>
    <cellStyle name="통_공사현황" xfId="4688" xr:uid="{00000000-0005-0000-0000-000012960000}"/>
    <cellStyle name="통_수량산출서(수정)" xfId="29666" xr:uid="{00000000-0005-0000-0000-000013960000}"/>
    <cellStyle name="통_수량산출서(수정) 10" xfId="29667" xr:uid="{00000000-0005-0000-0000-000014960000}"/>
    <cellStyle name="통_수량산출서(수정) 11" xfId="29668" xr:uid="{00000000-0005-0000-0000-000015960000}"/>
    <cellStyle name="통_수량산출서(수정) 12" xfId="29669" xr:uid="{00000000-0005-0000-0000-000016960000}"/>
    <cellStyle name="통_수량산출서(수정) 13" xfId="29670" xr:uid="{00000000-0005-0000-0000-000017960000}"/>
    <cellStyle name="통_수량산출서(수정) 14" xfId="29671" xr:uid="{00000000-0005-0000-0000-000018960000}"/>
    <cellStyle name="통_수량산출서(수정) 15" xfId="29672" xr:uid="{00000000-0005-0000-0000-000019960000}"/>
    <cellStyle name="통_수량산출서(수정) 16" xfId="29673" xr:uid="{00000000-0005-0000-0000-00001A960000}"/>
    <cellStyle name="통_수량산출서(수정) 17" xfId="29674" xr:uid="{00000000-0005-0000-0000-00001B960000}"/>
    <cellStyle name="통_수량산출서(수정) 18" xfId="29675" xr:uid="{00000000-0005-0000-0000-00001C960000}"/>
    <cellStyle name="통_수량산출서(수정) 19" xfId="29676" xr:uid="{00000000-0005-0000-0000-00001D960000}"/>
    <cellStyle name="통_수량산출서(수정) 2" xfId="29677" xr:uid="{00000000-0005-0000-0000-00001E960000}"/>
    <cellStyle name="통_수량산출서(수정) 20" xfId="29678" xr:uid="{00000000-0005-0000-0000-00001F960000}"/>
    <cellStyle name="통_수량산출서(수정) 21" xfId="29679" xr:uid="{00000000-0005-0000-0000-000020960000}"/>
    <cellStyle name="통_수량산출서(수정) 22" xfId="29680" xr:uid="{00000000-0005-0000-0000-000021960000}"/>
    <cellStyle name="통_수량산출서(수정) 23" xfId="29681" xr:uid="{00000000-0005-0000-0000-000022960000}"/>
    <cellStyle name="통_수량산출서(수정) 24" xfId="29682" xr:uid="{00000000-0005-0000-0000-000023960000}"/>
    <cellStyle name="통_수량산출서(수정) 25" xfId="29683" xr:uid="{00000000-0005-0000-0000-000024960000}"/>
    <cellStyle name="통_수량산출서(수정) 26" xfId="29684" xr:uid="{00000000-0005-0000-0000-000025960000}"/>
    <cellStyle name="통_수량산출서(수정) 27" xfId="29685" xr:uid="{00000000-0005-0000-0000-000026960000}"/>
    <cellStyle name="통_수량산출서(수정) 28" xfId="29686" xr:uid="{00000000-0005-0000-0000-000027960000}"/>
    <cellStyle name="통_수량산출서(수정) 29" xfId="29687" xr:uid="{00000000-0005-0000-0000-000028960000}"/>
    <cellStyle name="통_수량산출서(수정) 3" xfId="29688" xr:uid="{00000000-0005-0000-0000-000029960000}"/>
    <cellStyle name="통_수량산출서(수정) 30" xfId="29689" xr:uid="{00000000-0005-0000-0000-00002A960000}"/>
    <cellStyle name="통_수량산출서(수정) 31" xfId="29690" xr:uid="{00000000-0005-0000-0000-00002B960000}"/>
    <cellStyle name="통_수량산출서(수정) 32" xfId="29691" xr:uid="{00000000-0005-0000-0000-00002C960000}"/>
    <cellStyle name="통_수량산출서(수정) 33" xfId="29692" xr:uid="{00000000-0005-0000-0000-00002D960000}"/>
    <cellStyle name="통_수량산출서(수정) 34" xfId="29693" xr:uid="{00000000-0005-0000-0000-00002E960000}"/>
    <cellStyle name="통_수량산출서(수정) 35" xfId="29694" xr:uid="{00000000-0005-0000-0000-00002F960000}"/>
    <cellStyle name="통_수량산출서(수정) 36" xfId="29695" xr:uid="{00000000-0005-0000-0000-000030960000}"/>
    <cellStyle name="통_수량산출서(수정) 37" xfId="29696" xr:uid="{00000000-0005-0000-0000-000031960000}"/>
    <cellStyle name="통_수량산출서(수정) 38" xfId="29697" xr:uid="{00000000-0005-0000-0000-000032960000}"/>
    <cellStyle name="통_수량산출서(수정) 39" xfId="29698" xr:uid="{00000000-0005-0000-0000-000033960000}"/>
    <cellStyle name="통_수량산출서(수정) 4" xfId="29699" xr:uid="{00000000-0005-0000-0000-000034960000}"/>
    <cellStyle name="통_수량산출서(수정) 40" xfId="29700" xr:uid="{00000000-0005-0000-0000-000035960000}"/>
    <cellStyle name="통_수량산출서(수정) 41" xfId="29701" xr:uid="{00000000-0005-0000-0000-000036960000}"/>
    <cellStyle name="통_수량산출서(수정) 42" xfId="29702" xr:uid="{00000000-0005-0000-0000-000037960000}"/>
    <cellStyle name="통_수량산출서(수정) 43" xfId="29703" xr:uid="{00000000-0005-0000-0000-000038960000}"/>
    <cellStyle name="통_수량산출서(수정) 44" xfId="29704" xr:uid="{00000000-0005-0000-0000-000039960000}"/>
    <cellStyle name="통_수량산출서(수정) 45" xfId="29705" xr:uid="{00000000-0005-0000-0000-00003A960000}"/>
    <cellStyle name="통_수량산출서(수정) 46" xfId="29706" xr:uid="{00000000-0005-0000-0000-00003B960000}"/>
    <cellStyle name="통_수량산출서(수정) 47" xfId="29707" xr:uid="{00000000-0005-0000-0000-00003C960000}"/>
    <cellStyle name="통_수량산출서(수정) 48" xfId="29708" xr:uid="{00000000-0005-0000-0000-00003D960000}"/>
    <cellStyle name="통_수량산출서(수정) 49" xfId="29709" xr:uid="{00000000-0005-0000-0000-00003E960000}"/>
    <cellStyle name="통_수량산출서(수정) 5" xfId="29710" xr:uid="{00000000-0005-0000-0000-00003F960000}"/>
    <cellStyle name="통_수량산출서(수정) 50" xfId="29711" xr:uid="{00000000-0005-0000-0000-000040960000}"/>
    <cellStyle name="통_수량산출서(수정) 51" xfId="29712" xr:uid="{00000000-0005-0000-0000-000041960000}"/>
    <cellStyle name="통_수량산출서(수정) 52" xfId="29713" xr:uid="{00000000-0005-0000-0000-000042960000}"/>
    <cellStyle name="통_수량산출서(수정) 6" xfId="29714" xr:uid="{00000000-0005-0000-0000-000043960000}"/>
    <cellStyle name="통_수량산출서(수정) 7" xfId="29715" xr:uid="{00000000-0005-0000-0000-000044960000}"/>
    <cellStyle name="통_수량산출서(수정) 8" xfId="29716" xr:uid="{00000000-0005-0000-0000-000045960000}"/>
    <cellStyle name="통_수량산출서(수정) 9" xfId="29717" xr:uid="{00000000-0005-0000-0000-000046960000}"/>
    <cellStyle name="통화 [" xfId="4689" xr:uid="{00000000-0005-0000-0000-000047960000}"/>
    <cellStyle name="통화 [ 10" xfId="29719" xr:uid="{00000000-0005-0000-0000-000048960000}"/>
    <cellStyle name="통화 [ 11" xfId="29720" xr:uid="{00000000-0005-0000-0000-000049960000}"/>
    <cellStyle name="통화 [ 12" xfId="29721" xr:uid="{00000000-0005-0000-0000-00004A960000}"/>
    <cellStyle name="통화 [ 13" xfId="29722" xr:uid="{00000000-0005-0000-0000-00004B960000}"/>
    <cellStyle name="통화 [ 14" xfId="29723" xr:uid="{00000000-0005-0000-0000-00004C960000}"/>
    <cellStyle name="통화 [ 15" xfId="29724" xr:uid="{00000000-0005-0000-0000-00004D960000}"/>
    <cellStyle name="통화 [ 16" xfId="29725" xr:uid="{00000000-0005-0000-0000-00004E960000}"/>
    <cellStyle name="통화 [ 17" xfId="29726" xr:uid="{00000000-0005-0000-0000-00004F960000}"/>
    <cellStyle name="통화 [ 18" xfId="29727" xr:uid="{00000000-0005-0000-0000-000050960000}"/>
    <cellStyle name="통화 [ 19" xfId="29728" xr:uid="{00000000-0005-0000-0000-000051960000}"/>
    <cellStyle name="통화 [ 2" xfId="29729" xr:uid="{00000000-0005-0000-0000-000052960000}"/>
    <cellStyle name="통화 [ 20" xfId="29730" xr:uid="{00000000-0005-0000-0000-000053960000}"/>
    <cellStyle name="통화 [ 21" xfId="29731" xr:uid="{00000000-0005-0000-0000-000054960000}"/>
    <cellStyle name="통화 [ 22" xfId="29732" xr:uid="{00000000-0005-0000-0000-000055960000}"/>
    <cellStyle name="통화 [ 23" xfId="29733" xr:uid="{00000000-0005-0000-0000-000056960000}"/>
    <cellStyle name="통화 [ 24" xfId="29734" xr:uid="{00000000-0005-0000-0000-000057960000}"/>
    <cellStyle name="통화 [ 25" xfId="29735" xr:uid="{00000000-0005-0000-0000-000058960000}"/>
    <cellStyle name="통화 [ 26" xfId="29736" xr:uid="{00000000-0005-0000-0000-000059960000}"/>
    <cellStyle name="통화 [ 27" xfId="29737" xr:uid="{00000000-0005-0000-0000-00005A960000}"/>
    <cellStyle name="통화 [ 28" xfId="29738" xr:uid="{00000000-0005-0000-0000-00005B960000}"/>
    <cellStyle name="통화 [ 29" xfId="29739" xr:uid="{00000000-0005-0000-0000-00005C960000}"/>
    <cellStyle name="통화 [ 3" xfId="29740" xr:uid="{00000000-0005-0000-0000-00005D960000}"/>
    <cellStyle name="통화 [ 30" xfId="29741" xr:uid="{00000000-0005-0000-0000-00005E960000}"/>
    <cellStyle name="통화 [ 31" xfId="29742" xr:uid="{00000000-0005-0000-0000-00005F960000}"/>
    <cellStyle name="통화 [ 32" xfId="29743" xr:uid="{00000000-0005-0000-0000-000060960000}"/>
    <cellStyle name="통화 [ 33" xfId="29744" xr:uid="{00000000-0005-0000-0000-000061960000}"/>
    <cellStyle name="통화 [ 34" xfId="29745" xr:uid="{00000000-0005-0000-0000-000062960000}"/>
    <cellStyle name="통화 [ 35" xfId="29746" xr:uid="{00000000-0005-0000-0000-000063960000}"/>
    <cellStyle name="통화 [ 36" xfId="29747" xr:uid="{00000000-0005-0000-0000-000064960000}"/>
    <cellStyle name="통화 [ 37" xfId="29748" xr:uid="{00000000-0005-0000-0000-000065960000}"/>
    <cellStyle name="통화 [ 38" xfId="29749" xr:uid="{00000000-0005-0000-0000-000066960000}"/>
    <cellStyle name="통화 [ 39" xfId="29750" xr:uid="{00000000-0005-0000-0000-000067960000}"/>
    <cellStyle name="통화 [ 4" xfId="29751" xr:uid="{00000000-0005-0000-0000-000068960000}"/>
    <cellStyle name="통화 [ 40" xfId="29752" xr:uid="{00000000-0005-0000-0000-000069960000}"/>
    <cellStyle name="통화 [ 41" xfId="29753" xr:uid="{00000000-0005-0000-0000-00006A960000}"/>
    <cellStyle name="통화 [ 42" xfId="29754" xr:uid="{00000000-0005-0000-0000-00006B960000}"/>
    <cellStyle name="통화 [ 43" xfId="29755" xr:uid="{00000000-0005-0000-0000-00006C960000}"/>
    <cellStyle name="통화 [ 44" xfId="29756" xr:uid="{00000000-0005-0000-0000-00006D960000}"/>
    <cellStyle name="통화 [ 45" xfId="29757" xr:uid="{00000000-0005-0000-0000-00006E960000}"/>
    <cellStyle name="통화 [ 46" xfId="29758" xr:uid="{00000000-0005-0000-0000-00006F960000}"/>
    <cellStyle name="통화 [ 47" xfId="29759" xr:uid="{00000000-0005-0000-0000-000070960000}"/>
    <cellStyle name="통화 [ 48" xfId="29760" xr:uid="{00000000-0005-0000-0000-000071960000}"/>
    <cellStyle name="통화 [ 49" xfId="29761" xr:uid="{00000000-0005-0000-0000-000072960000}"/>
    <cellStyle name="통화 [ 5" xfId="29762" xr:uid="{00000000-0005-0000-0000-000073960000}"/>
    <cellStyle name="통화 [ 50" xfId="29763" xr:uid="{00000000-0005-0000-0000-000074960000}"/>
    <cellStyle name="통화 [ 51" xfId="29764" xr:uid="{00000000-0005-0000-0000-000075960000}"/>
    <cellStyle name="통화 [ 52" xfId="29765" xr:uid="{00000000-0005-0000-0000-000076960000}"/>
    <cellStyle name="통화 [ 53" xfId="29718" xr:uid="{00000000-0005-0000-0000-000077960000}"/>
    <cellStyle name="통화 [ 6" xfId="29766" xr:uid="{00000000-0005-0000-0000-000078960000}"/>
    <cellStyle name="통화 [ 7" xfId="29767" xr:uid="{00000000-0005-0000-0000-000079960000}"/>
    <cellStyle name="통화 [ 8" xfId="29768" xr:uid="{00000000-0005-0000-0000-00007A960000}"/>
    <cellStyle name="통화 [ 9" xfId="29769" xr:uid="{00000000-0005-0000-0000-00007B960000}"/>
    <cellStyle name="통화 [$]" xfId="4690" xr:uid="{00000000-0005-0000-0000-00007C960000}"/>
    <cellStyle name="通貨 [0.00]_MDL TWO Erisa loan 2000" xfId="4691" xr:uid="{00000000-0005-0000-0000-00007D960000}"/>
    <cellStyle name="통화 [0] 10" xfId="8433" xr:uid="{00000000-0005-0000-0000-00007F960000}"/>
    <cellStyle name="통화 [0] 11" xfId="8434" xr:uid="{00000000-0005-0000-0000-000080960000}"/>
    <cellStyle name="통화 [0] 12" xfId="8435" xr:uid="{00000000-0005-0000-0000-000081960000}"/>
    <cellStyle name="통화 [0] 13" xfId="8436" xr:uid="{00000000-0005-0000-0000-000082960000}"/>
    <cellStyle name="통화 [0] 14" xfId="8437" xr:uid="{00000000-0005-0000-0000-000083960000}"/>
    <cellStyle name="통화 [0] 15" xfId="8438" xr:uid="{00000000-0005-0000-0000-000084960000}"/>
    <cellStyle name="통화 [0] 16" xfId="8439" xr:uid="{00000000-0005-0000-0000-000085960000}"/>
    <cellStyle name="통화 [0] 2" xfId="1114" xr:uid="{00000000-0005-0000-0000-000086960000}"/>
    <cellStyle name="통화 [0] 2 10" xfId="1115" xr:uid="{00000000-0005-0000-0000-000087960000}"/>
    <cellStyle name="통화 [0] 2 10 10" xfId="1116" xr:uid="{00000000-0005-0000-0000-000088960000}"/>
    <cellStyle name="통화 [0] 2 10 11" xfId="1117" xr:uid="{00000000-0005-0000-0000-000089960000}"/>
    <cellStyle name="통화 [0] 2 10 12" xfId="1118" xr:uid="{00000000-0005-0000-0000-00008A960000}"/>
    <cellStyle name="통화 [0] 2 10 13" xfId="1119" xr:uid="{00000000-0005-0000-0000-00008B960000}"/>
    <cellStyle name="통화 [0] 2 10 14" xfId="1120" xr:uid="{00000000-0005-0000-0000-00008C960000}"/>
    <cellStyle name="통화 [0] 2 10 15" xfId="29770" xr:uid="{00000000-0005-0000-0000-00008D960000}"/>
    <cellStyle name="통화 [0] 2 10 2" xfId="1121" xr:uid="{00000000-0005-0000-0000-00008E960000}"/>
    <cellStyle name="통화 [0] 2 10 3" xfId="1122" xr:uid="{00000000-0005-0000-0000-00008F960000}"/>
    <cellStyle name="통화 [0] 2 10 4" xfId="1123" xr:uid="{00000000-0005-0000-0000-000090960000}"/>
    <cellStyle name="통화 [0] 2 10 5" xfId="1124" xr:uid="{00000000-0005-0000-0000-000091960000}"/>
    <cellStyle name="통화 [0] 2 10 6" xfId="1125" xr:uid="{00000000-0005-0000-0000-000092960000}"/>
    <cellStyle name="통화 [0] 2 10 7" xfId="1126" xr:uid="{00000000-0005-0000-0000-000093960000}"/>
    <cellStyle name="통화 [0] 2 10 8" xfId="1127" xr:uid="{00000000-0005-0000-0000-000094960000}"/>
    <cellStyle name="통화 [0] 2 10 9" xfId="1128" xr:uid="{00000000-0005-0000-0000-000095960000}"/>
    <cellStyle name="통화 [0] 2 11" xfId="1129" xr:uid="{00000000-0005-0000-0000-000096960000}"/>
    <cellStyle name="통화 [0] 2 11 10" xfId="1130" xr:uid="{00000000-0005-0000-0000-000097960000}"/>
    <cellStyle name="통화 [0] 2 11 11" xfId="1131" xr:uid="{00000000-0005-0000-0000-000098960000}"/>
    <cellStyle name="통화 [0] 2 11 12" xfId="1132" xr:uid="{00000000-0005-0000-0000-000099960000}"/>
    <cellStyle name="통화 [0] 2 11 13" xfId="1133" xr:uid="{00000000-0005-0000-0000-00009A960000}"/>
    <cellStyle name="통화 [0] 2 11 14" xfId="1134" xr:uid="{00000000-0005-0000-0000-00009B960000}"/>
    <cellStyle name="통화 [0] 2 11 15" xfId="29771" xr:uid="{00000000-0005-0000-0000-00009C960000}"/>
    <cellStyle name="통화 [0] 2 11 2" xfId="1135" xr:uid="{00000000-0005-0000-0000-00009D960000}"/>
    <cellStyle name="통화 [0] 2 11 3" xfId="1136" xr:uid="{00000000-0005-0000-0000-00009E960000}"/>
    <cellStyle name="통화 [0] 2 11 4" xfId="1137" xr:uid="{00000000-0005-0000-0000-00009F960000}"/>
    <cellStyle name="통화 [0] 2 11 5" xfId="1138" xr:uid="{00000000-0005-0000-0000-0000A0960000}"/>
    <cellStyle name="통화 [0] 2 11 6" xfId="1139" xr:uid="{00000000-0005-0000-0000-0000A1960000}"/>
    <cellStyle name="통화 [0] 2 11 7" xfId="1140" xr:uid="{00000000-0005-0000-0000-0000A2960000}"/>
    <cellStyle name="통화 [0] 2 11 8" xfId="1141" xr:uid="{00000000-0005-0000-0000-0000A3960000}"/>
    <cellStyle name="통화 [0] 2 11 9" xfId="1142" xr:uid="{00000000-0005-0000-0000-0000A4960000}"/>
    <cellStyle name="통화 [0] 2 12" xfId="1143" xr:uid="{00000000-0005-0000-0000-0000A5960000}"/>
    <cellStyle name="통화 [0] 2 12 10" xfId="1144" xr:uid="{00000000-0005-0000-0000-0000A6960000}"/>
    <cellStyle name="통화 [0] 2 12 11" xfId="1145" xr:uid="{00000000-0005-0000-0000-0000A7960000}"/>
    <cellStyle name="통화 [0] 2 12 12" xfId="1146" xr:uid="{00000000-0005-0000-0000-0000A8960000}"/>
    <cellStyle name="통화 [0] 2 12 13" xfId="1147" xr:uid="{00000000-0005-0000-0000-0000A9960000}"/>
    <cellStyle name="통화 [0] 2 12 14" xfId="1148" xr:uid="{00000000-0005-0000-0000-0000AA960000}"/>
    <cellStyle name="통화 [0] 2 12 15" xfId="29772" xr:uid="{00000000-0005-0000-0000-0000AB960000}"/>
    <cellStyle name="통화 [0] 2 12 2" xfId="1149" xr:uid="{00000000-0005-0000-0000-0000AC960000}"/>
    <cellStyle name="통화 [0] 2 12 3" xfId="1150" xr:uid="{00000000-0005-0000-0000-0000AD960000}"/>
    <cellStyle name="통화 [0] 2 12 4" xfId="1151" xr:uid="{00000000-0005-0000-0000-0000AE960000}"/>
    <cellStyle name="통화 [0] 2 12 5" xfId="1152" xr:uid="{00000000-0005-0000-0000-0000AF960000}"/>
    <cellStyle name="통화 [0] 2 12 6" xfId="1153" xr:uid="{00000000-0005-0000-0000-0000B0960000}"/>
    <cellStyle name="통화 [0] 2 12 7" xfId="1154" xr:uid="{00000000-0005-0000-0000-0000B1960000}"/>
    <cellStyle name="통화 [0] 2 12 8" xfId="1155" xr:uid="{00000000-0005-0000-0000-0000B2960000}"/>
    <cellStyle name="통화 [0] 2 12 9" xfId="1156" xr:uid="{00000000-0005-0000-0000-0000B3960000}"/>
    <cellStyle name="통화 [0] 2 13" xfId="1157" xr:uid="{00000000-0005-0000-0000-0000B4960000}"/>
    <cellStyle name="통화 [0] 2 13 10" xfId="1158" xr:uid="{00000000-0005-0000-0000-0000B5960000}"/>
    <cellStyle name="통화 [0] 2 13 11" xfId="1159" xr:uid="{00000000-0005-0000-0000-0000B6960000}"/>
    <cellStyle name="통화 [0] 2 13 12" xfId="1160" xr:uid="{00000000-0005-0000-0000-0000B7960000}"/>
    <cellStyle name="통화 [0] 2 13 13" xfId="1161" xr:uid="{00000000-0005-0000-0000-0000B8960000}"/>
    <cellStyle name="통화 [0] 2 13 14" xfId="1162" xr:uid="{00000000-0005-0000-0000-0000B9960000}"/>
    <cellStyle name="통화 [0] 2 13 15" xfId="29773" xr:uid="{00000000-0005-0000-0000-0000BA960000}"/>
    <cellStyle name="통화 [0] 2 13 2" xfId="1163" xr:uid="{00000000-0005-0000-0000-0000BB960000}"/>
    <cellStyle name="통화 [0] 2 13 3" xfId="1164" xr:uid="{00000000-0005-0000-0000-0000BC960000}"/>
    <cellStyle name="통화 [0] 2 13 4" xfId="1165" xr:uid="{00000000-0005-0000-0000-0000BD960000}"/>
    <cellStyle name="통화 [0] 2 13 5" xfId="1166" xr:uid="{00000000-0005-0000-0000-0000BE960000}"/>
    <cellStyle name="통화 [0] 2 13 6" xfId="1167" xr:uid="{00000000-0005-0000-0000-0000BF960000}"/>
    <cellStyle name="통화 [0] 2 13 7" xfId="1168" xr:uid="{00000000-0005-0000-0000-0000C0960000}"/>
    <cellStyle name="통화 [0] 2 13 8" xfId="1169" xr:uid="{00000000-0005-0000-0000-0000C1960000}"/>
    <cellStyle name="통화 [0] 2 13 9" xfId="1170" xr:uid="{00000000-0005-0000-0000-0000C2960000}"/>
    <cellStyle name="통화 [0] 2 14" xfId="1171" xr:uid="{00000000-0005-0000-0000-0000C3960000}"/>
    <cellStyle name="통화 [0] 2 14 10" xfId="1172" xr:uid="{00000000-0005-0000-0000-0000C4960000}"/>
    <cellStyle name="통화 [0] 2 14 11" xfId="1173" xr:uid="{00000000-0005-0000-0000-0000C5960000}"/>
    <cellStyle name="통화 [0] 2 14 12" xfId="1174" xr:uid="{00000000-0005-0000-0000-0000C6960000}"/>
    <cellStyle name="통화 [0] 2 14 13" xfId="1175" xr:uid="{00000000-0005-0000-0000-0000C7960000}"/>
    <cellStyle name="통화 [0] 2 14 14" xfId="1176" xr:uid="{00000000-0005-0000-0000-0000C8960000}"/>
    <cellStyle name="통화 [0] 2 14 15" xfId="29774" xr:uid="{00000000-0005-0000-0000-0000C9960000}"/>
    <cellStyle name="통화 [0] 2 14 2" xfId="1177" xr:uid="{00000000-0005-0000-0000-0000CA960000}"/>
    <cellStyle name="통화 [0] 2 14 3" xfId="1178" xr:uid="{00000000-0005-0000-0000-0000CB960000}"/>
    <cellStyle name="통화 [0] 2 14 4" xfId="1179" xr:uid="{00000000-0005-0000-0000-0000CC960000}"/>
    <cellStyle name="통화 [0] 2 14 5" xfId="1180" xr:uid="{00000000-0005-0000-0000-0000CD960000}"/>
    <cellStyle name="통화 [0] 2 14 6" xfId="1181" xr:uid="{00000000-0005-0000-0000-0000CE960000}"/>
    <cellStyle name="통화 [0] 2 14 7" xfId="1182" xr:uid="{00000000-0005-0000-0000-0000CF960000}"/>
    <cellStyle name="통화 [0] 2 14 8" xfId="1183" xr:uid="{00000000-0005-0000-0000-0000D0960000}"/>
    <cellStyle name="통화 [0] 2 14 9" xfId="1184" xr:uid="{00000000-0005-0000-0000-0000D1960000}"/>
    <cellStyle name="통화 [0] 2 15" xfId="1185" xr:uid="{00000000-0005-0000-0000-0000D2960000}"/>
    <cellStyle name="통화 [0] 2 15 10" xfId="1186" xr:uid="{00000000-0005-0000-0000-0000D3960000}"/>
    <cellStyle name="통화 [0] 2 15 11" xfId="1187" xr:uid="{00000000-0005-0000-0000-0000D4960000}"/>
    <cellStyle name="통화 [0] 2 15 12" xfId="1188" xr:uid="{00000000-0005-0000-0000-0000D5960000}"/>
    <cellStyle name="통화 [0] 2 15 13" xfId="1189" xr:uid="{00000000-0005-0000-0000-0000D6960000}"/>
    <cellStyle name="통화 [0] 2 15 14" xfId="1190" xr:uid="{00000000-0005-0000-0000-0000D7960000}"/>
    <cellStyle name="통화 [0] 2 15 15" xfId="29775" xr:uid="{00000000-0005-0000-0000-0000D8960000}"/>
    <cellStyle name="통화 [0] 2 15 2" xfId="1191" xr:uid="{00000000-0005-0000-0000-0000D9960000}"/>
    <cellStyle name="통화 [0] 2 15 3" xfId="1192" xr:uid="{00000000-0005-0000-0000-0000DA960000}"/>
    <cellStyle name="통화 [0] 2 15 4" xfId="1193" xr:uid="{00000000-0005-0000-0000-0000DB960000}"/>
    <cellStyle name="통화 [0] 2 15 5" xfId="1194" xr:uid="{00000000-0005-0000-0000-0000DC960000}"/>
    <cellStyle name="통화 [0] 2 15 6" xfId="1195" xr:uid="{00000000-0005-0000-0000-0000DD960000}"/>
    <cellStyle name="통화 [0] 2 15 7" xfId="1196" xr:uid="{00000000-0005-0000-0000-0000DE960000}"/>
    <cellStyle name="통화 [0] 2 15 8" xfId="1197" xr:uid="{00000000-0005-0000-0000-0000DF960000}"/>
    <cellStyle name="통화 [0] 2 15 9" xfId="1198" xr:uid="{00000000-0005-0000-0000-0000E0960000}"/>
    <cellStyle name="통화 [0] 2 16" xfId="1199" xr:uid="{00000000-0005-0000-0000-0000E1960000}"/>
    <cellStyle name="통화 [0] 2 16 10" xfId="1200" xr:uid="{00000000-0005-0000-0000-0000E2960000}"/>
    <cellStyle name="통화 [0] 2 16 11" xfId="1201" xr:uid="{00000000-0005-0000-0000-0000E3960000}"/>
    <cellStyle name="통화 [0] 2 16 12" xfId="1202" xr:uid="{00000000-0005-0000-0000-0000E4960000}"/>
    <cellStyle name="통화 [0] 2 16 13" xfId="1203" xr:uid="{00000000-0005-0000-0000-0000E5960000}"/>
    <cellStyle name="통화 [0] 2 16 14" xfId="1204" xr:uid="{00000000-0005-0000-0000-0000E6960000}"/>
    <cellStyle name="통화 [0] 2 16 15" xfId="29776" xr:uid="{00000000-0005-0000-0000-0000E7960000}"/>
    <cellStyle name="통화 [0] 2 16 2" xfId="1205" xr:uid="{00000000-0005-0000-0000-0000E8960000}"/>
    <cellStyle name="통화 [0] 2 16 3" xfId="1206" xr:uid="{00000000-0005-0000-0000-0000E9960000}"/>
    <cellStyle name="통화 [0] 2 16 4" xfId="1207" xr:uid="{00000000-0005-0000-0000-0000EA960000}"/>
    <cellStyle name="통화 [0] 2 16 5" xfId="1208" xr:uid="{00000000-0005-0000-0000-0000EB960000}"/>
    <cellStyle name="통화 [0] 2 16 6" xfId="1209" xr:uid="{00000000-0005-0000-0000-0000EC960000}"/>
    <cellStyle name="통화 [0] 2 16 7" xfId="1210" xr:uid="{00000000-0005-0000-0000-0000ED960000}"/>
    <cellStyle name="통화 [0] 2 16 8" xfId="1211" xr:uid="{00000000-0005-0000-0000-0000EE960000}"/>
    <cellStyle name="통화 [0] 2 16 9" xfId="1212" xr:uid="{00000000-0005-0000-0000-0000EF960000}"/>
    <cellStyle name="통화 [0] 2 17" xfId="1213" xr:uid="{00000000-0005-0000-0000-0000F0960000}"/>
    <cellStyle name="통화 [0] 2 17 10" xfId="1214" xr:uid="{00000000-0005-0000-0000-0000F1960000}"/>
    <cellStyle name="통화 [0] 2 17 11" xfId="1215" xr:uid="{00000000-0005-0000-0000-0000F2960000}"/>
    <cellStyle name="통화 [0] 2 17 12" xfId="1216" xr:uid="{00000000-0005-0000-0000-0000F3960000}"/>
    <cellStyle name="통화 [0] 2 17 13" xfId="1217" xr:uid="{00000000-0005-0000-0000-0000F4960000}"/>
    <cellStyle name="통화 [0] 2 17 14" xfId="1218" xr:uid="{00000000-0005-0000-0000-0000F5960000}"/>
    <cellStyle name="통화 [0] 2 17 15" xfId="29777" xr:uid="{00000000-0005-0000-0000-0000F6960000}"/>
    <cellStyle name="통화 [0] 2 17 2" xfId="1219" xr:uid="{00000000-0005-0000-0000-0000F7960000}"/>
    <cellStyle name="통화 [0] 2 17 3" xfId="1220" xr:uid="{00000000-0005-0000-0000-0000F8960000}"/>
    <cellStyle name="통화 [0] 2 17 4" xfId="1221" xr:uid="{00000000-0005-0000-0000-0000F9960000}"/>
    <cellStyle name="통화 [0] 2 17 5" xfId="1222" xr:uid="{00000000-0005-0000-0000-0000FA960000}"/>
    <cellStyle name="통화 [0] 2 17 6" xfId="1223" xr:uid="{00000000-0005-0000-0000-0000FB960000}"/>
    <cellStyle name="통화 [0] 2 17 7" xfId="1224" xr:uid="{00000000-0005-0000-0000-0000FC960000}"/>
    <cellStyle name="통화 [0] 2 17 8" xfId="1225" xr:uid="{00000000-0005-0000-0000-0000FD960000}"/>
    <cellStyle name="통화 [0] 2 17 9" xfId="1226" xr:uid="{00000000-0005-0000-0000-0000FE960000}"/>
    <cellStyle name="통화 [0] 2 18" xfId="1227" xr:uid="{00000000-0005-0000-0000-0000FF960000}"/>
    <cellStyle name="통화 [0] 2 18 10" xfId="1228" xr:uid="{00000000-0005-0000-0000-000000970000}"/>
    <cellStyle name="통화 [0] 2 18 11" xfId="1229" xr:uid="{00000000-0005-0000-0000-000001970000}"/>
    <cellStyle name="통화 [0] 2 18 12" xfId="1230" xr:uid="{00000000-0005-0000-0000-000002970000}"/>
    <cellStyle name="통화 [0] 2 18 13" xfId="1231" xr:uid="{00000000-0005-0000-0000-000003970000}"/>
    <cellStyle name="통화 [0] 2 18 14" xfId="1232" xr:uid="{00000000-0005-0000-0000-000004970000}"/>
    <cellStyle name="통화 [0] 2 18 15" xfId="29778" xr:uid="{00000000-0005-0000-0000-000005970000}"/>
    <cellStyle name="통화 [0] 2 18 2" xfId="1233" xr:uid="{00000000-0005-0000-0000-000006970000}"/>
    <cellStyle name="통화 [0] 2 18 3" xfId="1234" xr:uid="{00000000-0005-0000-0000-000007970000}"/>
    <cellStyle name="통화 [0] 2 18 4" xfId="1235" xr:uid="{00000000-0005-0000-0000-000008970000}"/>
    <cellStyle name="통화 [0] 2 18 5" xfId="1236" xr:uid="{00000000-0005-0000-0000-000009970000}"/>
    <cellStyle name="통화 [0] 2 18 6" xfId="1237" xr:uid="{00000000-0005-0000-0000-00000A970000}"/>
    <cellStyle name="통화 [0] 2 18 7" xfId="1238" xr:uid="{00000000-0005-0000-0000-00000B970000}"/>
    <cellStyle name="통화 [0] 2 18 8" xfId="1239" xr:uid="{00000000-0005-0000-0000-00000C970000}"/>
    <cellStyle name="통화 [0] 2 18 9" xfId="1240" xr:uid="{00000000-0005-0000-0000-00000D970000}"/>
    <cellStyle name="통화 [0] 2 19" xfId="1241" xr:uid="{00000000-0005-0000-0000-00000E970000}"/>
    <cellStyle name="통화 [0] 2 19 10" xfId="1242" xr:uid="{00000000-0005-0000-0000-00000F970000}"/>
    <cellStyle name="통화 [0] 2 19 11" xfId="1243" xr:uid="{00000000-0005-0000-0000-000010970000}"/>
    <cellStyle name="통화 [0] 2 19 12" xfId="1244" xr:uid="{00000000-0005-0000-0000-000011970000}"/>
    <cellStyle name="통화 [0] 2 19 13" xfId="1245" xr:uid="{00000000-0005-0000-0000-000012970000}"/>
    <cellStyle name="통화 [0] 2 19 14" xfId="1246" xr:uid="{00000000-0005-0000-0000-000013970000}"/>
    <cellStyle name="통화 [0] 2 19 15" xfId="29779" xr:uid="{00000000-0005-0000-0000-000014970000}"/>
    <cellStyle name="통화 [0] 2 19 2" xfId="1247" xr:uid="{00000000-0005-0000-0000-000015970000}"/>
    <cellStyle name="통화 [0] 2 19 3" xfId="1248" xr:uid="{00000000-0005-0000-0000-000016970000}"/>
    <cellStyle name="통화 [0] 2 19 4" xfId="1249" xr:uid="{00000000-0005-0000-0000-000017970000}"/>
    <cellStyle name="통화 [0] 2 19 5" xfId="1250" xr:uid="{00000000-0005-0000-0000-000018970000}"/>
    <cellStyle name="통화 [0] 2 19 6" xfId="1251" xr:uid="{00000000-0005-0000-0000-000019970000}"/>
    <cellStyle name="통화 [0] 2 19 7" xfId="1252" xr:uid="{00000000-0005-0000-0000-00001A970000}"/>
    <cellStyle name="통화 [0] 2 19 8" xfId="1253" xr:uid="{00000000-0005-0000-0000-00001B970000}"/>
    <cellStyle name="통화 [0] 2 19 9" xfId="1254" xr:uid="{00000000-0005-0000-0000-00001C970000}"/>
    <cellStyle name="통화 [0] 2 2" xfId="1255" xr:uid="{00000000-0005-0000-0000-00001D970000}"/>
    <cellStyle name="통화 [0] 2 2 10" xfId="1256" xr:uid="{00000000-0005-0000-0000-00001E970000}"/>
    <cellStyle name="통화 [0] 2 2 10 2" xfId="29780" xr:uid="{00000000-0005-0000-0000-00001F970000}"/>
    <cellStyle name="통화 [0] 2 2 11" xfId="1257" xr:uid="{00000000-0005-0000-0000-000020970000}"/>
    <cellStyle name="통화 [0] 2 2 11 2" xfId="29781" xr:uid="{00000000-0005-0000-0000-000021970000}"/>
    <cellStyle name="통화 [0] 2 2 12" xfId="1258" xr:uid="{00000000-0005-0000-0000-000022970000}"/>
    <cellStyle name="통화 [0] 2 2 12 2" xfId="29782" xr:uid="{00000000-0005-0000-0000-000023970000}"/>
    <cellStyle name="통화 [0] 2 2 13" xfId="1259" xr:uid="{00000000-0005-0000-0000-000024970000}"/>
    <cellStyle name="통화 [0] 2 2 13 2" xfId="29783" xr:uid="{00000000-0005-0000-0000-000025970000}"/>
    <cellStyle name="통화 [0] 2 2 14" xfId="1260" xr:uid="{00000000-0005-0000-0000-000026970000}"/>
    <cellStyle name="통화 [0] 2 2 14 2" xfId="29784" xr:uid="{00000000-0005-0000-0000-000027970000}"/>
    <cellStyle name="통화 [0] 2 2 15" xfId="1261" xr:uid="{00000000-0005-0000-0000-000028970000}"/>
    <cellStyle name="통화 [0] 2 2 15 2" xfId="29785" xr:uid="{00000000-0005-0000-0000-000029970000}"/>
    <cellStyle name="통화 [0] 2 2 16" xfId="1262" xr:uid="{00000000-0005-0000-0000-00002A970000}"/>
    <cellStyle name="통화 [0] 2 2 16 2" xfId="29786" xr:uid="{00000000-0005-0000-0000-00002B970000}"/>
    <cellStyle name="통화 [0] 2 2 17" xfId="1263" xr:uid="{00000000-0005-0000-0000-00002C970000}"/>
    <cellStyle name="통화 [0] 2 2 17 2" xfId="29787" xr:uid="{00000000-0005-0000-0000-00002D970000}"/>
    <cellStyle name="통화 [0] 2 2 18" xfId="29788" xr:uid="{00000000-0005-0000-0000-00002E970000}"/>
    <cellStyle name="통화 [0] 2 2 19" xfId="29789" xr:uid="{00000000-0005-0000-0000-00002F970000}"/>
    <cellStyle name="통화 [0] 2 2 2" xfId="1264" xr:uid="{00000000-0005-0000-0000-000030970000}"/>
    <cellStyle name="통화 [0] 2 2 2 10" xfId="29791" xr:uid="{00000000-0005-0000-0000-000031970000}"/>
    <cellStyle name="통화 [0] 2 2 2 11" xfId="29792" xr:uid="{00000000-0005-0000-0000-000032970000}"/>
    <cellStyle name="통화 [0] 2 2 2 12" xfId="29793" xr:uid="{00000000-0005-0000-0000-000033970000}"/>
    <cellStyle name="통화 [0] 2 2 2 13" xfId="29794" xr:uid="{00000000-0005-0000-0000-000034970000}"/>
    <cellStyle name="통화 [0] 2 2 2 14" xfId="29795" xr:uid="{00000000-0005-0000-0000-000035970000}"/>
    <cellStyle name="통화 [0] 2 2 2 15" xfId="29796" xr:uid="{00000000-0005-0000-0000-000036970000}"/>
    <cellStyle name="통화 [0] 2 2 2 16" xfId="29797" xr:uid="{00000000-0005-0000-0000-000037970000}"/>
    <cellStyle name="통화 [0] 2 2 2 17" xfId="29798" xr:uid="{00000000-0005-0000-0000-000038970000}"/>
    <cellStyle name="통화 [0] 2 2 2 18" xfId="29799" xr:uid="{00000000-0005-0000-0000-000039970000}"/>
    <cellStyle name="통화 [0] 2 2 2 19" xfId="29800" xr:uid="{00000000-0005-0000-0000-00003A970000}"/>
    <cellStyle name="통화 [0] 2 2 2 2" xfId="29801" xr:uid="{00000000-0005-0000-0000-00003B970000}"/>
    <cellStyle name="통화 [0] 2 2 2 20" xfId="29802" xr:uid="{00000000-0005-0000-0000-00003C970000}"/>
    <cellStyle name="통화 [0] 2 2 2 21" xfId="29803" xr:uid="{00000000-0005-0000-0000-00003D970000}"/>
    <cellStyle name="통화 [0] 2 2 2 22" xfId="29804" xr:uid="{00000000-0005-0000-0000-00003E970000}"/>
    <cellStyle name="통화 [0] 2 2 2 23" xfId="29805" xr:uid="{00000000-0005-0000-0000-00003F970000}"/>
    <cellStyle name="통화 [0] 2 2 2 24" xfId="29806" xr:uid="{00000000-0005-0000-0000-000040970000}"/>
    <cellStyle name="통화 [0] 2 2 2 25" xfId="29807" xr:uid="{00000000-0005-0000-0000-000041970000}"/>
    <cellStyle name="통화 [0] 2 2 2 26" xfId="29808" xr:uid="{00000000-0005-0000-0000-000042970000}"/>
    <cellStyle name="통화 [0] 2 2 2 27" xfId="29809" xr:uid="{00000000-0005-0000-0000-000043970000}"/>
    <cellStyle name="통화 [0] 2 2 2 28" xfId="29810" xr:uid="{00000000-0005-0000-0000-000044970000}"/>
    <cellStyle name="통화 [0] 2 2 2 29" xfId="29811" xr:uid="{00000000-0005-0000-0000-000045970000}"/>
    <cellStyle name="통화 [0] 2 2 2 3" xfId="29812" xr:uid="{00000000-0005-0000-0000-000046970000}"/>
    <cellStyle name="통화 [0] 2 2 2 30" xfId="29813" xr:uid="{00000000-0005-0000-0000-000047970000}"/>
    <cellStyle name="통화 [0] 2 2 2 31" xfId="29814" xr:uid="{00000000-0005-0000-0000-000048970000}"/>
    <cellStyle name="통화 [0] 2 2 2 32" xfId="29815" xr:uid="{00000000-0005-0000-0000-000049970000}"/>
    <cellStyle name="통화 [0] 2 2 2 33" xfId="29816" xr:uid="{00000000-0005-0000-0000-00004A970000}"/>
    <cellStyle name="통화 [0] 2 2 2 34" xfId="29817" xr:uid="{00000000-0005-0000-0000-00004B970000}"/>
    <cellStyle name="통화 [0] 2 2 2 35" xfId="29790" xr:uid="{00000000-0005-0000-0000-00004C970000}"/>
    <cellStyle name="통화 [0] 2 2 2 4" xfId="29818" xr:uid="{00000000-0005-0000-0000-00004D970000}"/>
    <cellStyle name="통화 [0] 2 2 2 5" xfId="29819" xr:uid="{00000000-0005-0000-0000-00004E970000}"/>
    <cellStyle name="통화 [0] 2 2 2 6" xfId="29820" xr:uid="{00000000-0005-0000-0000-00004F970000}"/>
    <cellStyle name="통화 [0] 2 2 2 7" xfId="29821" xr:uid="{00000000-0005-0000-0000-000050970000}"/>
    <cellStyle name="통화 [0] 2 2 2 8" xfId="29822" xr:uid="{00000000-0005-0000-0000-000051970000}"/>
    <cellStyle name="통화 [0] 2 2 2 9" xfId="29823" xr:uid="{00000000-0005-0000-0000-000052970000}"/>
    <cellStyle name="통화 [0] 2 2 20" xfId="29824" xr:uid="{00000000-0005-0000-0000-000053970000}"/>
    <cellStyle name="통화 [0] 2 2 21" xfId="29825" xr:uid="{00000000-0005-0000-0000-000054970000}"/>
    <cellStyle name="통화 [0] 2 2 22" xfId="29826" xr:uid="{00000000-0005-0000-0000-000055970000}"/>
    <cellStyle name="통화 [0] 2 2 23" xfId="29827" xr:uid="{00000000-0005-0000-0000-000056970000}"/>
    <cellStyle name="통화 [0] 2 2 24" xfId="29828" xr:uid="{00000000-0005-0000-0000-000057970000}"/>
    <cellStyle name="통화 [0] 2 2 25" xfId="29829" xr:uid="{00000000-0005-0000-0000-000058970000}"/>
    <cellStyle name="통화 [0] 2 2 26" xfId="29830" xr:uid="{00000000-0005-0000-0000-000059970000}"/>
    <cellStyle name="통화 [0] 2 2 27" xfId="29831" xr:uid="{00000000-0005-0000-0000-00005A970000}"/>
    <cellStyle name="통화 [0] 2 2 28" xfId="29832" xr:uid="{00000000-0005-0000-0000-00005B970000}"/>
    <cellStyle name="통화 [0] 2 2 29" xfId="29833" xr:uid="{00000000-0005-0000-0000-00005C970000}"/>
    <cellStyle name="통화 [0] 2 2 3" xfId="1265" xr:uid="{00000000-0005-0000-0000-00005D970000}"/>
    <cellStyle name="통화 [0] 2 2 3 10" xfId="29835" xr:uid="{00000000-0005-0000-0000-00005E970000}"/>
    <cellStyle name="통화 [0] 2 2 3 11" xfId="29836" xr:uid="{00000000-0005-0000-0000-00005F970000}"/>
    <cellStyle name="통화 [0] 2 2 3 12" xfId="29837" xr:uid="{00000000-0005-0000-0000-000060970000}"/>
    <cellStyle name="통화 [0] 2 2 3 13" xfId="29838" xr:uid="{00000000-0005-0000-0000-000061970000}"/>
    <cellStyle name="통화 [0] 2 2 3 14" xfId="29839" xr:uid="{00000000-0005-0000-0000-000062970000}"/>
    <cellStyle name="통화 [0] 2 2 3 15" xfId="29840" xr:uid="{00000000-0005-0000-0000-000063970000}"/>
    <cellStyle name="통화 [0] 2 2 3 16" xfId="29841" xr:uid="{00000000-0005-0000-0000-000064970000}"/>
    <cellStyle name="통화 [0] 2 2 3 17" xfId="29842" xr:uid="{00000000-0005-0000-0000-000065970000}"/>
    <cellStyle name="통화 [0] 2 2 3 18" xfId="29843" xr:uid="{00000000-0005-0000-0000-000066970000}"/>
    <cellStyle name="통화 [0] 2 2 3 19" xfId="29844" xr:uid="{00000000-0005-0000-0000-000067970000}"/>
    <cellStyle name="통화 [0] 2 2 3 2" xfId="29845" xr:uid="{00000000-0005-0000-0000-000068970000}"/>
    <cellStyle name="통화 [0] 2 2 3 20" xfId="29846" xr:uid="{00000000-0005-0000-0000-000069970000}"/>
    <cellStyle name="통화 [0] 2 2 3 21" xfId="29847" xr:uid="{00000000-0005-0000-0000-00006A970000}"/>
    <cellStyle name="통화 [0] 2 2 3 22" xfId="29848" xr:uid="{00000000-0005-0000-0000-00006B970000}"/>
    <cellStyle name="통화 [0] 2 2 3 23" xfId="29849" xr:uid="{00000000-0005-0000-0000-00006C970000}"/>
    <cellStyle name="통화 [0] 2 2 3 24" xfId="29850" xr:uid="{00000000-0005-0000-0000-00006D970000}"/>
    <cellStyle name="통화 [0] 2 2 3 25" xfId="29851" xr:uid="{00000000-0005-0000-0000-00006E970000}"/>
    <cellStyle name="통화 [0] 2 2 3 26" xfId="29852" xr:uid="{00000000-0005-0000-0000-00006F970000}"/>
    <cellStyle name="통화 [0] 2 2 3 27" xfId="29853" xr:uid="{00000000-0005-0000-0000-000070970000}"/>
    <cellStyle name="통화 [0] 2 2 3 28" xfId="29854" xr:uid="{00000000-0005-0000-0000-000071970000}"/>
    <cellStyle name="통화 [0] 2 2 3 29" xfId="29855" xr:uid="{00000000-0005-0000-0000-000072970000}"/>
    <cellStyle name="통화 [0] 2 2 3 3" xfId="29856" xr:uid="{00000000-0005-0000-0000-000073970000}"/>
    <cellStyle name="통화 [0] 2 2 3 30" xfId="29857" xr:uid="{00000000-0005-0000-0000-000074970000}"/>
    <cellStyle name="통화 [0] 2 2 3 31" xfId="29858" xr:uid="{00000000-0005-0000-0000-000075970000}"/>
    <cellStyle name="통화 [0] 2 2 3 32" xfId="29859" xr:uid="{00000000-0005-0000-0000-000076970000}"/>
    <cellStyle name="통화 [0] 2 2 3 33" xfId="29860" xr:uid="{00000000-0005-0000-0000-000077970000}"/>
    <cellStyle name="통화 [0] 2 2 3 34" xfId="29861" xr:uid="{00000000-0005-0000-0000-000078970000}"/>
    <cellStyle name="통화 [0] 2 2 3 35" xfId="29834" xr:uid="{00000000-0005-0000-0000-000079970000}"/>
    <cellStyle name="통화 [0] 2 2 3 4" xfId="29862" xr:uid="{00000000-0005-0000-0000-00007A970000}"/>
    <cellStyle name="통화 [0] 2 2 3 5" xfId="29863" xr:uid="{00000000-0005-0000-0000-00007B970000}"/>
    <cellStyle name="통화 [0] 2 2 3 6" xfId="29864" xr:uid="{00000000-0005-0000-0000-00007C970000}"/>
    <cellStyle name="통화 [0] 2 2 3 7" xfId="29865" xr:uid="{00000000-0005-0000-0000-00007D970000}"/>
    <cellStyle name="통화 [0] 2 2 3 8" xfId="29866" xr:uid="{00000000-0005-0000-0000-00007E970000}"/>
    <cellStyle name="통화 [0] 2 2 3 9" xfId="29867" xr:uid="{00000000-0005-0000-0000-00007F970000}"/>
    <cellStyle name="통화 [0] 2 2 30" xfId="29868" xr:uid="{00000000-0005-0000-0000-000080970000}"/>
    <cellStyle name="통화 [0] 2 2 31" xfId="29869" xr:uid="{00000000-0005-0000-0000-000081970000}"/>
    <cellStyle name="통화 [0] 2 2 32" xfId="29870" xr:uid="{00000000-0005-0000-0000-000082970000}"/>
    <cellStyle name="통화 [0] 2 2 33" xfId="29871" xr:uid="{00000000-0005-0000-0000-000083970000}"/>
    <cellStyle name="통화 [0] 2 2 34" xfId="29872" xr:uid="{00000000-0005-0000-0000-000084970000}"/>
    <cellStyle name="통화 [0] 2 2 35" xfId="29873" xr:uid="{00000000-0005-0000-0000-000085970000}"/>
    <cellStyle name="통화 [0] 2 2 36" xfId="29874" xr:uid="{00000000-0005-0000-0000-000086970000}"/>
    <cellStyle name="통화 [0] 2 2 37" xfId="29875" xr:uid="{00000000-0005-0000-0000-000087970000}"/>
    <cellStyle name="통화 [0] 2 2 38" xfId="8441" xr:uid="{00000000-0005-0000-0000-000088970000}"/>
    <cellStyle name="통화 [0] 2 2 4" xfId="1266" xr:uid="{00000000-0005-0000-0000-000089970000}"/>
    <cellStyle name="통화 [0] 2 2 4 10" xfId="29877" xr:uid="{00000000-0005-0000-0000-00008A970000}"/>
    <cellStyle name="통화 [0] 2 2 4 11" xfId="29878" xr:uid="{00000000-0005-0000-0000-00008B970000}"/>
    <cellStyle name="통화 [0] 2 2 4 12" xfId="29879" xr:uid="{00000000-0005-0000-0000-00008C970000}"/>
    <cellStyle name="통화 [0] 2 2 4 13" xfId="29880" xr:uid="{00000000-0005-0000-0000-00008D970000}"/>
    <cellStyle name="통화 [0] 2 2 4 14" xfId="29881" xr:uid="{00000000-0005-0000-0000-00008E970000}"/>
    <cellStyle name="통화 [0] 2 2 4 15" xfId="29882" xr:uid="{00000000-0005-0000-0000-00008F970000}"/>
    <cellStyle name="통화 [0] 2 2 4 16" xfId="29883" xr:uid="{00000000-0005-0000-0000-000090970000}"/>
    <cellStyle name="통화 [0] 2 2 4 17" xfId="29884" xr:uid="{00000000-0005-0000-0000-000091970000}"/>
    <cellStyle name="통화 [0] 2 2 4 18" xfId="29885" xr:uid="{00000000-0005-0000-0000-000092970000}"/>
    <cellStyle name="통화 [0] 2 2 4 19" xfId="29886" xr:uid="{00000000-0005-0000-0000-000093970000}"/>
    <cellStyle name="통화 [0] 2 2 4 2" xfId="29887" xr:uid="{00000000-0005-0000-0000-000094970000}"/>
    <cellStyle name="통화 [0] 2 2 4 20" xfId="29888" xr:uid="{00000000-0005-0000-0000-000095970000}"/>
    <cellStyle name="통화 [0] 2 2 4 21" xfId="29889" xr:uid="{00000000-0005-0000-0000-000096970000}"/>
    <cellStyle name="통화 [0] 2 2 4 22" xfId="29890" xr:uid="{00000000-0005-0000-0000-000097970000}"/>
    <cellStyle name="통화 [0] 2 2 4 23" xfId="29891" xr:uid="{00000000-0005-0000-0000-000098970000}"/>
    <cellStyle name="통화 [0] 2 2 4 24" xfId="29892" xr:uid="{00000000-0005-0000-0000-000099970000}"/>
    <cellStyle name="통화 [0] 2 2 4 25" xfId="29893" xr:uid="{00000000-0005-0000-0000-00009A970000}"/>
    <cellStyle name="통화 [0] 2 2 4 26" xfId="29894" xr:uid="{00000000-0005-0000-0000-00009B970000}"/>
    <cellStyle name="통화 [0] 2 2 4 27" xfId="29895" xr:uid="{00000000-0005-0000-0000-00009C970000}"/>
    <cellStyle name="통화 [0] 2 2 4 28" xfId="29896" xr:uid="{00000000-0005-0000-0000-00009D970000}"/>
    <cellStyle name="통화 [0] 2 2 4 29" xfId="29897" xr:uid="{00000000-0005-0000-0000-00009E970000}"/>
    <cellStyle name="통화 [0] 2 2 4 3" xfId="29898" xr:uid="{00000000-0005-0000-0000-00009F970000}"/>
    <cellStyle name="통화 [0] 2 2 4 30" xfId="29899" xr:uid="{00000000-0005-0000-0000-0000A0970000}"/>
    <cellStyle name="통화 [0] 2 2 4 31" xfId="29900" xr:uid="{00000000-0005-0000-0000-0000A1970000}"/>
    <cellStyle name="통화 [0] 2 2 4 32" xfId="29901" xr:uid="{00000000-0005-0000-0000-0000A2970000}"/>
    <cellStyle name="통화 [0] 2 2 4 33" xfId="29902" xr:uid="{00000000-0005-0000-0000-0000A3970000}"/>
    <cellStyle name="통화 [0] 2 2 4 34" xfId="29903" xr:uid="{00000000-0005-0000-0000-0000A4970000}"/>
    <cellStyle name="통화 [0] 2 2 4 35" xfId="29876" xr:uid="{00000000-0005-0000-0000-0000A5970000}"/>
    <cellStyle name="통화 [0] 2 2 4 4" xfId="29904" xr:uid="{00000000-0005-0000-0000-0000A6970000}"/>
    <cellStyle name="통화 [0] 2 2 4 5" xfId="29905" xr:uid="{00000000-0005-0000-0000-0000A7970000}"/>
    <cellStyle name="통화 [0] 2 2 4 6" xfId="29906" xr:uid="{00000000-0005-0000-0000-0000A8970000}"/>
    <cellStyle name="통화 [0] 2 2 4 7" xfId="29907" xr:uid="{00000000-0005-0000-0000-0000A9970000}"/>
    <cellStyle name="통화 [0] 2 2 4 8" xfId="29908" xr:uid="{00000000-0005-0000-0000-0000AA970000}"/>
    <cellStyle name="통화 [0] 2 2 4 9" xfId="29909" xr:uid="{00000000-0005-0000-0000-0000AB970000}"/>
    <cellStyle name="통화 [0] 2 2 5" xfId="1267" xr:uid="{00000000-0005-0000-0000-0000AC970000}"/>
    <cellStyle name="통화 [0] 2 2 5 2" xfId="29910" xr:uid="{00000000-0005-0000-0000-0000AD970000}"/>
    <cellStyle name="통화 [0] 2 2 6" xfId="1268" xr:uid="{00000000-0005-0000-0000-0000AE970000}"/>
    <cellStyle name="통화 [0] 2 2 6 2" xfId="29911" xr:uid="{00000000-0005-0000-0000-0000AF970000}"/>
    <cellStyle name="통화 [0] 2 2 7" xfId="1269" xr:uid="{00000000-0005-0000-0000-0000B0970000}"/>
    <cellStyle name="통화 [0] 2 2 7 2" xfId="29912" xr:uid="{00000000-0005-0000-0000-0000B1970000}"/>
    <cellStyle name="통화 [0] 2 2 8" xfId="1270" xr:uid="{00000000-0005-0000-0000-0000B2970000}"/>
    <cellStyle name="통화 [0] 2 2 8 2" xfId="29913" xr:uid="{00000000-0005-0000-0000-0000B3970000}"/>
    <cellStyle name="통화 [0] 2 2 9" xfId="1271" xr:uid="{00000000-0005-0000-0000-0000B4970000}"/>
    <cellStyle name="통화 [0] 2 2 9 2" xfId="29914" xr:uid="{00000000-0005-0000-0000-0000B5970000}"/>
    <cellStyle name="통화 [0] 2 20" xfId="1272" xr:uid="{00000000-0005-0000-0000-0000B6970000}"/>
    <cellStyle name="통화 [0] 2 20 10" xfId="1273" xr:uid="{00000000-0005-0000-0000-0000B7970000}"/>
    <cellStyle name="통화 [0] 2 20 11" xfId="1274" xr:uid="{00000000-0005-0000-0000-0000B8970000}"/>
    <cellStyle name="통화 [0] 2 20 12" xfId="1275" xr:uid="{00000000-0005-0000-0000-0000B9970000}"/>
    <cellStyle name="통화 [0] 2 20 13" xfId="1276" xr:uid="{00000000-0005-0000-0000-0000BA970000}"/>
    <cellStyle name="통화 [0] 2 20 14" xfId="1277" xr:uid="{00000000-0005-0000-0000-0000BB970000}"/>
    <cellStyle name="통화 [0] 2 20 15" xfId="29915" xr:uid="{00000000-0005-0000-0000-0000BC970000}"/>
    <cellStyle name="통화 [0] 2 20 2" xfId="1278" xr:uid="{00000000-0005-0000-0000-0000BD970000}"/>
    <cellStyle name="통화 [0] 2 20 3" xfId="1279" xr:uid="{00000000-0005-0000-0000-0000BE970000}"/>
    <cellStyle name="통화 [0] 2 20 4" xfId="1280" xr:uid="{00000000-0005-0000-0000-0000BF970000}"/>
    <cellStyle name="통화 [0] 2 20 5" xfId="1281" xr:uid="{00000000-0005-0000-0000-0000C0970000}"/>
    <cellStyle name="통화 [0] 2 20 6" xfId="1282" xr:uid="{00000000-0005-0000-0000-0000C1970000}"/>
    <cellStyle name="통화 [0] 2 20 7" xfId="1283" xr:uid="{00000000-0005-0000-0000-0000C2970000}"/>
    <cellStyle name="통화 [0] 2 20 8" xfId="1284" xr:uid="{00000000-0005-0000-0000-0000C3970000}"/>
    <cellStyle name="통화 [0] 2 20 9" xfId="1285" xr:uid="{00000000-0005-0000-0000-0000C4970000}"/>
    <cellStyle name="통화 [0] 2 21" xfId="1286" xr:uid="{00000000-0005-0000-0000-0000C5970000}"/>
    <cellStyle name="통화 [0] 2 21 10" xfId="1287" xr:uid="{00000000-0005-0000-0000-0000C6970000}"/>
    <cellStyle name="통화 [0] 2 21 11" xfId="1288" xr:uid="{00000000-0005-0000-0000-0000C7970000}"/>
    <cellStyle name="통화 [0] 2 21 12" xfId="1289" xr:uid="{00000000-0005-0000-0000-0000C8970000}"/>
    <cellStyle name="통화 [0] 2 21 13" xfId="1290" xr:uid="{00000000-0005-0000-0000-0000C9970000}"/>
    <cellStyle name="통화 [0] 2 21 14" xfId="1291" xr:uid="{00000000-0005-0000-0000-0000CA970000}"/>
    <cellStyle name="통화 [0] 2 21 15" xfId="29916" xr:uid="{00000000-0005-0000-0000-0000CB970000}"/>
    <cellStyle name="통화 [0] 2 21 2" xfId="1292" xr:uid="{00000000-0005-0000-0000-0000CC970000}"/>
    <cellStyle name="통화 [0] 2 21 3" xfId="1293" xr:uid="{00000000-0005-0000-0000-0000CD970000}"/>
    <cellStyle name="통화 [0] 2 21 4" xfId="1294" xr:uid="{00000000-0005-0000-0000-0000CE970000}"/>
    <cellStyle name="통화 [0] 2 21 5" xfId="1295" xr:uid="{00000000-0005-0000-0000-0000CF970000}"/>
    <cellStyle name="통화 [0] 2 21 6" xfId="1296" xr:uid="{00000000-0005-0000-0000-0000D0970000}"/>
    <cellStyle name="통화 [0] 2 21 7" xfId="1297" xr:uid="{00000000-0005-0000-0000-0000D1970000}"/>
    <cellStyle name="통화 [0] 2 21 8" xfId="1298" xr:uid="{00000000-0005-0000-0000-0000D2970000}"/>
    <cellStyle name="통화 [0] 2 21 9" xfId="1299" xr:uid="{00000000-0005-0000-0000-0000D3970000}"/>
    <cellStyle name="통화 [0] 2 22" xfId="1300" xr:uid="{00000000-0005-0000-0000-0000D4970000}"/>
    <cellStyle name="통화 [0] 2 22 10" xfId="1301" xr:uid="{00000000-0005-0000-0000-0000D5970000}"/>
    <cellStyle name="통화 [0] 2 22 11" xfId="1302" xr:uid="{00000000-0005-0000-0000-0000D6970000}"/>
    <cellStyle name="통화 [0] 2 22 12" xfId="1303" xr:uid="{00000000-0005-0000-0000-0000D7970000}"/>
    <cellStyle name="통화 [0] 2 22 13" xfId="1304" xr:uid="{00000000-0005-0000-0000-0000D8970000}"/>
    <cellStyle name="통화 [0] 2 22 14" xfId="1305" xr:uid="{00000000-0005-0000-0000-0000D9970000}"/>
    <cellStyle name="통화 [0] 2 22 15" xfId="29917" xr:uid="{00000000-0005-0000-0000-0000DA970000}"/>
    <cellStyle name="통화 [0] 2 22 2" xfId="1306" xr:uid="{00000000-0005-0000-0000-0000DB970000}"/>
    <cellStyle name="통화 [0] 2 22 3" xfId="1307" xr:uid="{00000000-0005-0000-0000-0000DC970000}"/>
    <cellStyle name="통화 [0] 2 22 4" xfId="1308" xr:uid="{00000000-0005-0000-0000-0000DD970000}"/>
    <cellStyle name="통화 [0] 2 22 5" xfId="1309" xr:uid="{00000000-0005-0000-0000-0000DE970000}"/>
    <cellStyle name="통화 [0] 2 22 6" xfId="1310" xr:uid="{00000000-0005-0000-0000-0000DF970000}"/>
    <cellStyle name="통화 [0] 2 22 7" xfId="1311" xr:uid="{00000000-0005-0000-0000-0000E0970000}"/>
    <cellStyle name="통화 [0] 2 22 8" xfId="1312" xr:uid="{00000000-0005-0000-0000-0000E1970000}"/>
    <cellStyle name="통화 [0] 2 22 9" xfId="1313" xr:uid="{00000000-0005-0000-0000-0000E2970000}"/>
    <cellStyle name="통화 [0] 2 23" xfId="1314" xr:uid="{00000000-0005-0000-0000-0000E3970000}"/>
    <cellStyle name="통화 [0] 2 23 10" xfId="1315" xr:uid="{00000000-0005-0000-0000-0000E4970000}"/>
    <cellStyle name="통화 [0] 2 23 11" xfId="1316" xr:uid="{00000000-0005-0000-0000-0000E5970000}"/>
    <cellStyle name="통화 [0] 2 23 12" xfId="1317" xr:uid="{00000000-0005-0000-0000-0000E6970000}"/>
    <cellStyle name="통화 [0] 2 23 13" xfId="1318" xr:uid="{00000000-0005-0000-0000-0000E7970000}"/>
    <cellStyle name="통화 [0] 2 23 14" xfId="1319" xr:uid="{00000000-0005-0000-0000-0000E8970000}"/>
    <cellStyle name="통화 [0] 2 23 15" xfId="29918" xr:uid="{00000000-0005-0000-0000-0000E9970000}"/>
    <cellStyle name="통화 [0] 2 23 2" xfId="1320" xr:uid="{00000000-0005-0000-0000-0000EA970000}"/>
    <cellStyle name="통화 [0] 2 23 3" xfId="1321" xr:uid="{00000000-0005-0000-0000-0000EB970000}"/>
    <cellStyle name="통화 [0] 2 23 4" xfId="1322" xr:uid="{00000000-0005-0000-0000-0000EC970000}"/>
    <cellStyle name="통화 [0] 2 23 5" xfId="1323" xr:uid="{00000000-0005-0000-0000-0000ED970000}"/>
    <cellStyle name="통화 [0] 2 23 6" xfId="1324" xr:uid="{00000000-0005-0000-0000-0000EE970000}"/>
    <cellStyle name="통화 [0] 2 23 7" xfId="1325" xr:uid="{00000000-0005-0000-0000-0000EF970000}"/>
    <cellStyle name="통화 [0] 2 23 8" xfId="1326" xr:uid="{00000000-0005-0000-0000-0000F0970000}"/>
    <cellStyle name="통화 [0] 2 23 9" xfId="1327" xr:uid="{00000000-0005-0000-0000-0000F1970000}"/>
    <cellStyle name="통화 [0] 2 24" xfId="1328" xr:uid="{00000000-0005-0000-0000-0000F2970000}"/>
    <cellStyle name="통화 [0] 2 24 10" xfId="1329" xr:uid="{00000000-0005-0000-0000-0000F3970000}"/>
    <cellStyle name="통화 [0] 2 24 11" xfId="1330" xr:uid="{00000000-0005-0000-0000-0000F4970000}"/>
    <cellStyle name="통화 [0] 2 24 12" xfId="1331" xr:uid="{00000000-0005-0000-0000-0000F5970000}"/>
    <cellStyle name="통화 [0] 2 24 13" xfId="1332" xr:uid="{00000000-0005-0000-0000-0000F6970000}"/>
    <cellStyle name="통화 [0] 2 24 14" xfId="1333" xr:uid="{00000000-0005-0000-0000-0000F7970000}"/>
    <cellStyle name="통화 [0] 2 24 15" xfId="29919" xr:uid="{00000000-0005-0000-0000-0000F8970000}"/>
    <cellStyle name="통화 [0] 2 24 2" xfId="1334" xr:uid="{00000000-0005-0000-0000-0000F9970000}"/>
    <cellStyle name="통화 [0] 2 24 3" xfId="1335" xr:uid="{00000000-0005-0000-0000-0000FA970000}"/>
    <cellStyle name="통화 [0] 2 24 4" xfId="1336" xr:uid="{00000000-0005-0000-0000-0000FB970000}"/>
    <cellStyle name="통화 [0] 2 24 5" xfId="1337" xr:uid="{00000000-0005-0000-0000-0000FC970000}"/>
    <cellStyle name="통화 [0] 2 24 6" xfId="1338" xr:uid="{00000000-0005-0000-0000-0000FD970000}"/>
    <cellStyle name="통화 [0] 2 24 7" xfId="1339" xr:uid="{00000000-0005-0000-0000-0000FE970000}"/>
    <cellStyle name="통화 [0] 2 24 8" xfId="1340" xr:uid="{00000000-0005-0000-0000-0000FF970000}"/>
    <cellStyle name="통화 [0] 2 24 9" xfId="1341" xr:uid="{00000000-0005-0000-0000-000000980000}"/>
    <cellStyle name="통화 [0] 2 25" xfId="1342" xr:uid="{00000000-0005-0000-0000-000001980000}"/>
    <cellStyle name="통화 [0] 2 25 10" xfId="1343" xr:uid="{00000000-0005-0000-0000-000002980000}"/>
    <cellStyle name="통화 [0] 2 25 11" xfId="1344" xr:uid="{00000000-0005-0000-0000-000003980000}"/>
    <cellStyle name="통화 [0] 2 25 12" xfId="1345" xr:uid="{00000000-0005-0000-0000-000004980000}"/>
    <cellStyle name="통화 [0] 2 25 13" xfId="1346" xr:uid="{00000000-0005-0000-0000-000005980000}"/>
    <cellStyle name="통화 [0] 2 25 14" xfId="1347" xr:uid="{00000000-0005-0000-0000-000006980000}"/>
    <cellStyle name="통화 [0] 2 25 15" xfId="29920" xr:uid="{00000000-0005-0000-0000-000007980000}"/>
    <cellStyle name="통화 [0] 2 25 2" xfId="1348" xr:uid="{00000000-0005-0000-0000-000008980000}"/>
    <cellStyle name="통화 [0] 2 25 3" xfId="1349" xr:uid="{00000000-0005-0000-0000-000009980000}"/>
    <cellStyle name="통화 [0] 2 25 4" xfId="1350" xr:uid="{00000000-0005-0000-0000-00000A980000}"/>
    <cellStyle name="통화 [0] 2 25 5" xfId="1351" xr:uid="{00000000-0005-0000-0000-00000B980000}"/>
    <cellStyle name="통화 [0] 2 25 6" xfId="1352" xr:uid="{00000000-0005-0000-0000-00000C980000}"/>
    <cellStyle name="통화 [0] 2 25 7" xfId="1353" xr:uid="{00000000-0005-0000-0000-00000D980000}"/>
    <cellStyle name="통화 [0] 2 25 8" xfId="1354" xr:uid="{00000000-0005-0000-0000-00000E980000}"/>
    <cellStyle name="통화 [0] 2 25 9" xfId="1355" xr:uid="{00000000-0005-0000-0000-00000F980000}"/>
    <cellStyle name="통화 [0] 2 26" xfId="1356" xr:uid="{00000000-0005-0000-0000-000010980000}"/>
    <cellStyle name="통화 [0] 2 26 10" xfId="1357" xr:uid="{00000000-0005-0000-0000-000011980000}"/>
    <cellStyle name="통화 [0] 2 26 11" xfId="1358" xr:uid="{00000000-0005-0000-0000-000012980000}"/>
    <cellStyle name="통화 [0] 2 26 12" xfId="1359" xr:uid="{00000000-0005-0000-0000-000013980000}"/>
    <cellStyle name="통화 [0] 2 26 13" xfId="1360" xr:uid="{00000000-0005-0000-0000-000014980000}"/>
    <cellStyle name="통화 [0] 2 26 14" xfId="1361" xr:uid="{00000000-0005-0000-0000-000015980000}"/>
    <cellStyle name="통화 [0] 2 26 15" xfId="29921" xr:uid="{00000000-0005-0000-0000-000016980000}"/>
    <cellStyle name="통화 [0] 2 26 2" xfId="1362" xr:uid="{00000000-0005-0000-0000-000017980000}"/>
    <cellStyle name="통화 [0] 2 26 3" xfId="1363" xr:uid="{00000000-0005-0000-0000-000018980000}"/>
    <cellStyle name="통화 [0] 2 26 4" xfId="1364" xr:uid="{00000000-0005-0000-0000-000019980000}"/>
    <cellStyle name="통화 [0] 2 26 5" xfId="1365" xr:uid="{00000000-0005-0000-0000-00001A980000}"/>
    <cellStyle name="통화 [0] 2 26 6" xfId="1366" xr:uid="{00000000-0005-0000-0000-00001B980000}"/>
    <cellStyle name="통화 [0] 2 26 7" xfId="1367" xr:uid="{00000000-0005-0000-0000-00001C980000}"/>
    <cellStyle name="통화 [0] 2 26 8" xfId="1368" xr:uid="{00000000-0005-0000-0000-00001D980000}"/>
    <cellStyle name="통화 [0] 2 26 9" xfId="1369" xr:uid="{00000000-0005-0000-0000-00001E980000}"/>
    <cellStyle name="통화 [0] 2 27" xfId="1370" xr:uid="{00000000-0005-0000-0000-00001F980000}"/>
    <cellStyle name="통화 [0] 2 27 10" xfId="1371" xr:uid="{00000000-0005-0000-0000-000020980000}"/>
    <cellStyle name="통화 [0] 2 27 11" xfId="1372" xr:uid="{00000000-0005-0000-0000-000021980000}"/>
    <cellStyle name="통화 [0] 2 27 12" xfId="1373" xr:uid="{00000000-0005-0000-0000-000022980000}"/>
    <cellStyle name="통화 [0] 2 27 13" xfId="1374" xr:uid="{00000000-0005-0000-0000-000023980000}"/>
    <cellStyle name="통화 [0] 2 27 14" xfId="1375" xr:uid="{00000000-0005-0000-0000-000024980000}"/>
    <cellStyle name="통화 [0] 2 27 15" xfId="29922" xr:uid="{00000000-0005-0000-0000-000025980000}"/>
    <cellStyle name="통화 [0] 2 27 2" xfId="1376" xr:uid="{00000000-0005-0000-0000-000026980000}"/>
    <cellStyle name="통화 [0] 2 27 3" xfId="1377" xr:uid="{00000000-0005-0000-0000-000027980000}"/>
    <cellStyle name="통화 [0] 2 27 4" xfId="1378" xr:uid="{00000000-0005-0000-0000-000028980000}"/>
    <cellStyle name="통화 [0] 2 27 5" xfId="1379" xr:uid="{00000000-0005-0000-0000-000029980000}"/>
    <cellStyle name="통화 [0] 2 27 6" xfId="1380" xr:uid="{00000000-0005-0000-0000-00002A980000}"/>
    <cellStyle name="통화 [0] 2 27 7" xfId="1381" xr:uid="{00000000-0005-0000-0000-00002B980000}"/>
    <cellStyle name="통화 [0] 2 27 8" xfId="1382" xr:uid="{00000000-0005-0000-0000-00002C980000}"/>
    <cellStyle name="통화 [0] 2 27 9" xfId="1383" xr:uid="{00000000-0005-0000-0000-00002D980000}"/>
    <cellStyle name="통화 [0] 2 28" xfId="1384" xr:uid="{00000000-0005-0000-0000-00002E980000}"/>
    <cellStyle name="통화 [0] 2 28 10" xfId="1385" xr:uid="{00000000-0005-0000-0000-00002F980000}"/>
    <cellStyle name="통화 [0] 2 28 11" xfId="1386" xr:uid="{00000000-0005-0000-0000-000030980000}"/>
    <cellStyle name="통화 [0] 2 28 12" xfId="1387" xr:uid="{00000000-0005-0000-0000-000031980000}"/>
    <cellStyle name="통화 [0] 2 28 13" xfId="1388" xr:uid="{00000000-0005-0000-0000-000032980000}"/>
    <cellStyle name="통화 [0] 2 28 14" xfId="1389" xr:uid="{00000000-0005-0000-0000-000033980000}"/>
    <cellStyle name="통화 [0] 2 28 15" xfId="29923" xr:uid="{00000000-0005-0000-0000-000034980000}"/>
    <cellStyle name="통화 [0] 2 28 2" xfId="1390" xr:uid="{00000000-0005-0000-0000-000035980000}"/>
    <cellStyle name="통화 [0] 2 28 3" xfId="1391" xr:uid="{00000000-0005-0000-0000-000036980000}"/>
    <cellStyle name="통화 [0] 2 28 4" xfId="1392" xr:uid="{00000000-0005-0000-0000-000037980000}"/>
    <cellStyle name="통화 [0] 2 28 5" xfId="1393" xr:uid="{00000000-0005-0000-0000-000038980000}"/>
    <cellStyle name="통화 [0] 2 28 6" xfId="1394" xr:uid="{00000000-0005-0000-0000-000039980000}"/>
    <cellStyle name="통화 [0] 2 28 7" xfId="1395" xr:uid="{00000000-0005-0000-0000-00003A980000}"/>
    <cellStyle name="통화 [0] 2 28 8" xfId="1396" xr:uid="{00000000-0005-0000-0000-00003B980000}"/>
    <cellStyle name="통화 [0] 2 28 9" xfId="1397" xr:uid="{00000000-0005-0000-0000-00003C980000}"/>
    <cellStyle name="통화 [0] 2 29" xfId="1398" xr:uid="{00000000-0005-0000-0000-00003D980000}"/>
    <cellStyle name="통화 [0] 2 29 10" xfId="1399" xr:uid="{00000000-0005-0000-0000-00003E980000}"/>
    <cellStyle name="통화 [0] 2 29 11" xfId="1400" xr:uid="{00000000-0005-0000-0000-00003F980000}"/>
    <cellStyle name="통화 [0] 2 29 12" xfId="1401" xr:uid="{00000000-0005-0000-0000-000040980000}"/>
    <cellStyle name="통화 [0] 2 29 13" xfId="1402" xr:uid="{00000000-0005-0000-0000-000041980000}"/>
    <cellStyle name="통화 [0] 2 29 14" xfId="1403" xr:uid="{00000000-0005-0000-0000-000042980000}"/>
    <cellStyle name="통화 [0] 2 29 15" xfId="29924" xr:uid="{00000000-0005-0000-0000-000043980000}"/>
    <cellStyle name="통화 [0] 2 29 2" xfId="1404" xr:uid="{00000000-0005-0000-0000-000044980000}"/>
    <cellStyle name="통화 [0] 2 29 3" xfId="1405" xr:uid="{00000000-0005-0000-0000-000045980000}"/>
    <cellStyle name="통화 [0] 2 29 4" xfId="1406" xr:uid="{00000000-0005-0000-0000-000046980000}"/>
    <cellStyle name="통화 [0] 2 29 5" xfId="1407" xr:uid="{00000000-0005-0000-0000-000047980000}"/>
    <cellStyle name="통화 [0] 2 29 6" xfId="1408" xr:uid="{00000000-0005-0000-0000-000048980000}"/>
    <cellStyle name="통화 [0] 2 29 7" xfId="1409" xr:uid="{00000000-0005-0000-0000-000049980000}"/>
    <cellStyle name="통화 [0] 2 29 8" xfId="1410" xr:uid="{00000000-0005-0000-0000-00004A980000}"/>
    <cellStyle name="통화 [0] 2 29 9" xfId="1411" xr:uid="{00000000-0005-0000-0000-00004B980000}"/>
    <cellStyle name="통화 [0] 2 3" xfId="1412" xr:uid="{00000000-0005-0000-0000-00004C980000}"/>
    <cellStyle name="통화 [0] 2 3 10" xfId="1413" xr:uid="{00000000-0005-0000-0000-00004D980000}"/>
    <cellStyle name="통화 [0] 2 3 10 2" xfId="29925" xr:uid="{00000000-0005-0000-0000-00004E980000}"/>
    <cellStyle name="통화 [0] 2 3 11" xfId="1414" xr:uid="{00000000-0005-0000-0000-00004F980000}"/>
    <cellStyle name="통화 [0] 2 3 11 2" xfId="29926" xr:uid="{00000000-0005-0000-0000-000050980000}"/>
    <cellStyle name="통화 [0] 2 3 12" xfId="1415" xr:uid="{00000000-0005-0000-0000-000051980000}"/>
    <cellStyle name="통화 [0] 2 3 12 2" xfId="29927" xr:uid="{00000000-0005-0000-0000-000052980000}"/>
    <cellStyle name="통화 [0] 2 3 13" xfId="1416" xr:uid="{00000000-0005-0000-0000-000053980000}"/>
    <cellStyle name="통화 [0] 2 3 13 2" xfId="29928" xr:uid="{00000000-0005-0000-0000-000054980000}"/>
    <cellStyle name="통화 [0] 2 3 14" xfId="1417" xr:uid="{00000000-0005-0000-0000-000055980000}"/>
    <cellStyle name="통화 [0] 2 3 14 2" xfId="29929" xr:uid="{00000000-0005-0000-0000-000056980000}"/>
    <cellStyle name="통화 [0] 2 3 15" xfId="1418" xr:uid="{00000000-0005-0000-0000-000057980000}"/>
    <cellStyle name="통화 [0] 2 3 15 2" xfId="29930" xr:uid="{00000000-0005-0000-0000-000058980000}"/>
    <cellStyle name="통화 [0] 2 3 16" xfId="1419" xr:uid="{00000000-0005-0000-0000-000059980000}"/>
    <cellStyle name="통화 [0] 2 3 16 2" xfId="29931" xr:uid="{00000000-0005-0000-0000-00005A980000}"/>
    <cellStyle name="통화 [0] 2 3 17" xfId="1420" xr:uid="{00000000-0005-0000-0000-00005B980000}"/>
    <cellStyle name="통화 [0] 2 3 17 2" xfId="29932" xr:uid="{00000000-0005-0000-0000-00005C980000}"/>
    <cellStyle name="통화 [0] 2 3 18" xfId="29933" xr:uid="{00000000-0005-0000-0000-00005D980000}"/>
    <cellStyle name="통화 [0] 2 3 19" xfId="29934" xr:uid="{00000000-0005-0000-0000-00005E980000}"/>
    <cellStyle name="통화 [0] 2 3 2" xfId="1421" xr:uid="{00000000-0005-0000-0000-00005F980000}"/>
    <cellStyle name="통화 [0] 2 3 2 2" xfId="29935" xr:uid="{00000000-0005-0000-0000-000060980000}"/>
    <cellStyle name="통화 [0] 2 3 20" xfId="29936" xr:uid="{00000000-0005-0000-0000-000061980000}"/>
    <cellStyle name="통화 [0] 2 3 21" xfId="29937" xr:uid="{00000000-0005-0000-0000-000062980000}"/>
    <cellStyle name="통화 [0] 2 3 22" xfId="29938" xr:uid="{00000000-0005-0000-0000-000063980000}"/>
    <cellStyle name="통화 [0] 2 3 23" xfId="29939" xr:uid="{00000000-0005-0000-0000-000064980000}"/>
    <cellStyle name="통화 [0] 2 3 24" xfId="29940" xr:uid="{00000000-0005-0000-0000-000065980000}"/>
    <cellStyle name="통화 [0] 2 3 25" xfId="29941" xr:uid="{00000000-0005-0000-0000-000066980000}"/>
    <cellStyle name="통화 [0] 2 3 26" xfId="29942" xr:uid="{00000000-0005-0000-0000-000067980000}"/>
    <cellStyle name="통화 [0] 2 3 27" xfId="29943" xr:uid="{00000000-0005-0000-0000-000068980000}"/>
    <cellStyle name="통화 [0] 2 3 28" xfId="29944" xr:uid="{00000000-0005-0000-0000-000069980000}"/>
    <cellStyle name="통화 [0] 2 3 29" xfId="29945" xr:uid="{00000000-0005-0000-0000-00006A980000}"/>
    <cellStyle name="통화 [0] 2 3 3" xfId="1422" xr:uid="{00000000-0005-0000-0000-00006B980000}"/>
    <cellStyle name="통화 [0] 2 3 3 2" xfId="29946" xr:uid="{00000000-0005-0000-0000-00006C980000}"/>
    <cellStyle name="통화 [0] 2 3 30" xfId="29947" xr:uid="{00000000-0005-0000-0000-00006D980000}"/>
    <cellStyle name="통화 [0] 2 3 31" xfId="29948" xr:uid="{00000000-0005-0000-0000-00006E980000}"/>
    <cellStyle name="통화 [0] 2 3 32" xfId="29949" xr:uid="{00000000-0005-0000-0000-00006F980000}"/>
    <cellStyle name="통화 [0] 2 3 33" xfId="29950" xr:uid="{00000000-0005-0000-0000-000070980000}"/>
    <cellStyle name="통화 [0] 2 3 34" xfId="29951" xr:uid="{00000000-0005-0000-0000-000071980000}"/>
    <cellStyle name="통화 [0] 2 3 35" xfId="8442" xr:uid="{00000000-0005-0000-0000-000072980000}"/>
    <cellStyle name="통화 [0] 2 3 4" xfId="1423" xr:uid="{00000000-0005-0000-0000-000073980000}"/>
    <cellStyle name="통화 [0] 2 3 4 2" xfId="29952" xr:uid="{00000000-0005-0000-0000-000074980000}"/>
    <cellStyle name="통화 [0] 2 3 5" xfId="1424" xr:uid="{00000000-0005-0000-0000-000075980000}"/>
    <cellStyle name="통화 [0] 2 3 5 2" xfId="29953" xr:uid="{00000000-0005-0000-0000-000076980000}"/>
    <cellStyle name="통화 [0] 2 3 6" xfId="1425" xr:uid="{00000000-0005-0000-0000-000077980000}"/>
    <cellStyle name="통화 [0] 2 3 6 2" xfId="29954" xr:uid="{00000000-0005-0000-0000-000078980000}"/>
    <cellStyle name="통화 [0] 2 3 7" xfId="1426" xr:uid="{00000000-0005-0000-0000-000079980000}"/>
    <cellStyle name="통화 [0] 2 3 7 2" xfId="29955" xr:uid="{00000000-0005-0000-0000-00007A980000}"/>
    <cellStyle name="통화 [0] 2 3 8" xfId="1427" xr:uid="{00000000-0005-0000-0000-00007B980000}"/>
    <cellStyle name="통화 [0] 2 3 8 2" xfId="29956" xr:uid="{00000000-0005-0000-0000-00007C980000}"/>
    <cellStyle name="통화 [0] 2 3 9" xfId="1428" xr:uid="{00000000-0005-0000-0000-00007D980000}"/>
    <cellStyle name="통화 [0] 2 3 9 2" xfId="29957" xr:uid="{00000000-0005-0000-0000-00007E980000}"/>
    <cellStyle name="통화 [0] 2 30" xfId="1429" xr:uid="{00000000-0005-0000-0000-00007F980000}"/>
    <cellStyle name="통화 [0] 2 30 10" xfId="1430" xr:uid="{00000000-0005-0000-0000-000080980000}"/>
    <cellStyle name="통화 [0] 2 30 11" xfId="1431" xr:uid="{00000000-0005-0000-0000-000081980000}"/>
    <cellStyle name="통화 [0] 2 30 12" xfId="1432" xr:uid="{00000000-0005-0000-0000-000082980000}"/>
    <cellStyle name="통화 [0] 2 30 13" xfId="1433" xr:uid="{00000000-0005-0000-0000-000083980000}"/>
    <cellStyle name="통화 [0] 2 30 14" xfId="1434" xr:uid="{00000000-0005-0000-0000-000084980000}"/>
    <cellStyle name="통화 [0] 2 30 15" xfId="29958" xr:uid="{00000000-0005-0000-0000-000085980000}"/>
    <cellStyle name="통화 [0] 2 30 2" xfId="1435" xr:uid="{00000000-0005-0000-0000-000086980000}"/>
    <cellStyle name="통화 [0] 2 30 3" xfId="1436" xr:uid="{00000000-0005-0000-0000-000087980000}"/>
    <cellStyle name="통화 [0] 2 30 4" xfId="1437" xr:uid="{00000000-0005-0000-0000-000088980000}"/>
    <cellStyle name="통화 [0] 2 30 5" xfId="1438" xr:uid="{00000000-0005-0000-0000-000089980000}"/>
    <cellStyle name="통화 [0] 2 30 6" xfId="1439" xr:uid="{00000000-0005-0000-0000-00008A980000}"/>
    <cellStyle name="통화 [0] 2 30 7" xfId="1440" xr:uid="{00000000-0005-0000-0000-00008B980000}"/>
    <cellStyle name="통화 [0] 2 30 8" xfId="1441" xr:uid="{00000000-0005-0000-0000-00008C980000}"/>
    <cellStyle name="통화 [0] 2 30 9" xfId="1442" xr:uid="{00000000-0005-0000-0000-00008D980000}"/>
    <cellStyle name="통화 [0] 2 31" xfId="1443" xr:uid="{00000000-0005-0000-0000-00008E980000}"/>
    <cellStyle name="통화 [0] 2 31 10" xfId="1444" xr:uid="{00000000-0005-0000-0000-00008F980000}"/>
    <cellStyle name="통화 [0] 2 31 11" xfId="1445" xr:uid="{00000000-0005-0000-0000-000090980000}"/>
    <cellStyle name="통화 [0] 2 31 12" xfId="1446" xr:uid="{00000000-0005-0000-0000-000091980000}"/>
    <cellStyle name="통화 [0] 2 31 13" xfId="1447" xr:uid="{00000000-0005-0000-0000-000092980000}"/>
    <cellStyle name="통화 [0] 2 31 14" xfId="1448" xr:uid="{00000000-0005-0000-0000-000093980000}"/>
    <cellStyle name="통화 [0] 2 31 15" xfId="29959" xr:uid="{00000000-0005-0000-0000-000094980000}"/>
    <cellStyle name="통화 [0] 2 31 2" xfId="1449" xr:uid="{00000000-0005-0000-0000-000095980000}"/>
    <cellStyle name="통화 [0] 2 31 3" xfId="1450" xr:uid="{00000000-0005-0000-0000-000096980000}"/>
    <cellStyle name="통화 [0] 2 31 4" xfId="1451" xr:uid="{00000000-0005-0000-0000-000097980000}"/>
    <cellStyle name="통화 [0] 2 31 5" xfId="1452" xr:uid="{00000000-0005-0000-0000-000098980000}"/>
    <cellStyle name="통화 [0] 2 31 6" xfId="1453" xr:uid="{00000000-0005-0000-0000-000099980000}"/>
    <cellStyle name="통화 [0] 2 31 7" xfId="1454" xr:uid="{00000000-0005-0000-0000-00009A980000}"/>
    <cellStyle name="통화 [0] 2 31 8" xfId="1455" xr:uid="{00000000-0005-0000-0000-00009B980000}"/>
    <cellStyle name="통화 [0] 2 31 9" xfId="1456" xr:uid="{00000000-0005-0000-0000-00009C980000}"/>
    <cellStyle name="통화 [0] 2 32" xfId="1457" xr:uid="{00000000-0005-0000-0000-00009D980000}"/>
    <cellStyle name="통화 [0] 2 32 10" xfId="1458" xr:uid="{00000000-0005-0000-0000-00009E980000}"/>
    <cellStyle name="통화 [0] 2 32 11" xfId="1459" xr:uid="{00000000-0005-0000-0000-00009F980000}"/>
    <cellStyle name="통화 [0] 2 32 12" xfId="1460" xr:uid="{00000000-0005-0000-0000-0000A0980000}"/>
    <cellStyle name="통화 [0] 2 32 13" xfId="1461" xr:uid="{00000000-0005-0000-0000-0000A1980000}"/>
    <cellStyle name="통화 [0] 2 32 14" xfId="1462" xr:uid="{00000000-0005-0000-0000-0000A2980000}"/>
    <cellStyle name="통화 [0] 2 32 15" xfId="29960" xr:uid="{00000000-0005-0000-0000-0000A3980000}"/>
    <cellStyle name="통화 [0] 2 32 2" xfId="1463" xr:uid="{00000000-0005-0000-0000-0000A4980000}"/>
    <cellStyle name="통화 [0] 2 32 3" xfId="1464" xr:uid="{00000000-0005-0000-0000-0000A5980000}"/>
    <cellStyle name="통화 [0] 2 32 4" xfId="1465" xr:uid="{00000000-0005-0000-0000-0000A6980000}"/>
    <cellStyle name="통화 [0] 2 32 5" xfId="1466" xr:uid="{00000000-0005-0000-0000-0000A7980000}"/>
    <cellStyle name="통화 [0] 2 32 6" xfId="1467" xr:uid="{00000000-0005-0000-0000-0000A8980000}"/>
    <cellStyle name="통화 [0] 2 32 7" xfId="1468" xr:uid="{00000000-0005-0000-0000-0000A9980000}"/>
    <cellStyle name="통화 [0] 2 32 8" xfId="1469" xr:uid="{00000000-0005-0000-0000-0000AA980000}"/>
    <cellStyle name="통화 [0] 2 32 9" xfId="1470" xr:uid="{00000000-0005-0000-0000-0000AB980000}"/>
    <cellStyle name="통화 [0] 2 33" xfId="1471" xr:uid="{00000000-0005-0000-0000-0000AC980000}"/>
    <cellStyle name="통화 [0] 2 33 2" xfId="29961" xr:uid="{00000000-0005-0000-0000-0000AD980000}"/>
    <cellStyle name="통화 [0] 2 34" xfId="1472" xr:uid="{00000000-0005-0000-0000-0000AE980000}"/>
    <cellStyle name="통화 [0] 2 34 2" xfId="29962" xr:uid="{00000000-0005-0000-0000-0000AF980000}"/>
    <cellStyle name="통화 [0] 2 35" xfId="1473" xr:uid="{00000000-0005-0000-0000-0000B0980000}"/>
    <cellStyle name="통화 [0] 2 35 2" xfId="29963" xr:uid="{00000000-0005-0000-0000-0000B1980000}"/>
    <cellStyle name="통화 [0] 2 36" xfId="1474" xr:uid="{00000000-0005-0000-0000-0000B2980000}"/>
    <cellStyle name="통화 [0] 2 36 2" xfId="29964" xr:uid="{00000000-0005-0000-0000-0000B3980000}"/>
    <cellStyle name="통화 [0] 2 37" xfId="1475" xr:uid="{00000000-0005-0000-0000-0000B4980000}"/>
    <cellStyle name="통화 [0] 2 37 2" xfId="29965" xr:uid="{00000000-0005-0000-0000-0000B5980000}"/>
    <cellStyle name="통화 [0] 2 38" xfId="1476" xr:uid="{00000000-0005-0000-0000-0000B6980000}"/>
    <cellStyle name="통화 [0] 2 38 2" xfId="29966" xr:uid="{00000000-0005-0000-0000-0000B7980000}"/>
    <cellStyle name="통화 [0] 2 39" xfId="1477" xr:uid="{00000000-0005-0000-0000-0000B8980000}"/>
    <cellStyle name="통화 [0] 2 39 2" xfId="29967" xr:uid="{00000000-0005-0000-0000-0000B9980000}"/>
    <cellStyle name="통화 [0] 2 4" xfId="1478" xr:uid="{00000000-0005-0000-0000-0000BA980000}"/>
    <cellStyle name="통화 [0] 2 4 10" xfId="1479" xr:uid="{00000000-0005-0000-0000-0000BB980000}"/>
    <cellStyle name="통화 [0] 2 4 10 2" xfId="29968" xr:uid="{00000000-0005-0000-0000-0000BC980000}"/>
    <cellStyle name="통화 [0] 2 4 11" xfId="1480" xr:uid="{00000000-0005-0000-0000-0000BD980000}"/>
    <cellStyle name="통화 [0] 2 4 11 2" xfId="29969" xr:uid="{00000000-0005-0000-0000-0000BE980000}"/>
    <cellStyle name="통화 [0] 2 4 12" xfId="1481" xr:uid="{00000000-0005-0000-0000-0000BF980000}"/>
    <cellStyle name="통화 [0] 2 4 12 2" xfId="29970" xr:uid="{00000000-0005-0000-0000-0000C0980000}"/>
    <cellStyle name="통화 [0] 2 4 13" xfId="1482" xr:uid="{00000000-0005-0000-0000-0000C1980000}"/>
    <cellStyle name="통화 [0] 2 4 13 2" xfId="29971" xr:uid="{00000000-0005-0000-0000-0000C2980000}"/>
    <cellStyle name="통화 [0] 2 4 14" xfId="1483" xr:uid="{00000000-0005-0000-0000-0000C3980000}"/>
    <cellStyle name="통화 [0] 2 4 14 2" xfId="29972" xr:uid="{00000000-0005-0000-0000-0000C4980000}"/>
    <cellStyle name="통화 [0] 2 4 15" xfId="29973" xr:uid="{00000000-0005-0000-0000-0000C5980000}"/>
    <cellStyle name="통화 [0] 2 4 16" xfId="29974" xr:uid="{00000000-0005-0000-0000-0000C6980000}"/>
    <cellStyle name="통화 [0] 2 4 17" xfId="29975" xr:uid="{00000000-0005-0000-0000-0000C7980000}"/>
    <cellStyle name="통화 [0] 2 4 18" xfId="29976" xr:uid="{00000000-0005-0000-0000-0000C8980000}"/>
    <cellStyle name="통화 [0] 2 4 19" xfId="29977" xr:uid="{00000000-0005-0000-0000-0000C9980000}"/>
    <cellStyle name="통화 [0] 2 4 2" xfId="1484" xr:uid="{00000000-0005-0000-0000-0000CA980000}"/>
    <cellStyle name="통화 [0] 2 4 2 2" xfId="29978" xr:uid="{00000000-0005-0000-0000-0000CB980000}"/>
    <cellStyle name="통화 [0] 2 4 20" xfId="29979" xr:uid="{00000000-0005-0000-0000-0000CC980000}"/>
    <cellStyle name="통화 [0] 2 4 21" xfId="29980" xr:uid="{00000000-0005-0000-0000-0000CD980000}"/>
    <cellStyle name="통화 [0] 2 4 22" xfId="29981" xr:uid="{00000000-0005-0000-0000-0000CE980000}"/>
    <cellStyle name="통화 [0] 2 4 23" xfId="29982" xr:uid="{00000000-0005-0000-0000-0000CF980000}"/>
    <cellStyle name="통화 [0] 2 4 24" xfId="29983" xr:uid="{00000000-0005-0000-0000-0000D0980000}"/>
    <cellStyle name="통화 [0] 2 4 25" xfId="29984" xr:uid="{00000000-0005-0000-0000-0000D1980000}"/>
    <cellStyle name="통화 [0] 2 4 26" xfId="29985" xr:uid="{00000000-0005-0000-0000-0000D2980000}"/>
    <cellStyle name="통화 [0] 2 4 27" xfId="29986" xr:uid="{00000000-0005-0000-0000-0000D3980000}"/>
    <cellStyle name="통화 [0] 2 4 28" xfId="29987" xr:uid="{00000000-0005-0000-0000-0000D4980000}"/>
    <cellStyle name="통화 [0] 2 4 29" xfId="29988" xr:uid="{00000000-0005-0000-0000-0000D5980000}"/>
    <cellStyle name="통화 [0] 2 4 3" xfId="1485" xr:uid="{00000000-0005-0000-0000-0000D6980000}"/>
    <cellStyle name="통화 [0] 2 4 3 2" xfId="29989" xr:uid="{00000000-0005-0000-0000-0000D7980000}"/>
    <cellStyle name="통화 [0] 2 4 30" xfId="29990" xr:uid="{00000000-0005-0000-0000-0000D8980000}"/>
    <cellStyle name="통화 [0] 2 4 31" xfId="29991" xr:uid="{00000000-0005-0000-0000-0000D9980000}"/>
    <cellStyle name="통화 [0] 2 4 32" xfId="29992" xr:uid="{00000000-0005-0000-0000-0000DA980000}"/>
    <cellStyle name="통화 [0] 2 4 33" xfId="29993" xr:uid="{00000000-0005-0000-0000-0000DB980000}"/>
    <cellStyle name="통화 [0] 2 4 34" xfId="29994" xr:uid="{00000000-0005-0000-0000-0000DC980000}"/>
    <cellStyle name="통화 [0] 2 4 35" xfId="8443" xr:uid="{00000000-0005-0000-0000-0000DD980000}"/>
    <cellStyle name="통화 [0] 2 4 4" xfId="1486" xr:uid="{00000000-0005-0000-0000-0000DE980000}"/>
    <cellStyle name="통화 [0] 2 4 4 2" xfId="29995" xr:uid="{00000000-0005-0000-0000-0000DF980000}"/>
    <cellStyle name="통화 [0] 2 4 5" xfId="1487" xr:uid="{00000000-0005-0000-0000-0000E0980000}"/>
    <cellStyle name="통화 [0] 2 4 5 2" xfId="29996" xr:uid="{00000000-0005-0000-0000-0000E1980000}"/>
    <cellStyle name="통화 [0] 2 4 6" xfId="1488" xr:uid="{00000000-0005-0000-0000-0000E2980000}"/>
    <cellStyle name="통화 [0] 2 4 6 2" xfId="29997" xr:uid="{00000000-0005-0000-0000-0000E3980000}"/>
    <cellStyle name="통화 [0] 2 4 7" xfId="1489" xr:uid="{00000000-0005-0000-0000-0000E4980000}"/>
    <cellStyle name="통화 [0] 2 4 7 2" xfId="29998" xr:uid="{00000000-0005-0000-0000-0000E5980000}"/>
    <cellStyle name="통화 [0] 2 4 8" xfId="1490" xr:uid="{00000000-0005-0000-0000-0000E6980000}"/>
    <cellStyle name="통화 [0] 2 4 8 2" xfId="29999" xr:uid="{00000000-0005-0000-0000-0000E7980000}"/>
    <cellStyle name="통화 [0] 2 4 9" xfId="1491" xr:uid="{00000000-0005-0000-0000-0000E8980000}"/>
    <cellStyle name="통화 [0] 2 4 9 2" xfId="30000" xr:uid="{00000000-0005-0000-0000-0000E9980000}"/>
    <cellStyle name="통화 [0] 2 40" xfId="1492" xr:uid="{00000000-0005-0000-0000-0000EA980000}"/>
    <cellStyle name="통화 [0] 2 40 2" xfId="30001" xr:uid="{00000000-0005-0000-0000-0000EB980000}"/>
    <cellStyle name="통화 [0] 2 41" xfId="1493" xr:uid="{00000000-0005-0000-0000-0000EC980000}"/>
    <cellStyle name="통화 [0] 2 41 2" xfId="30002" xr:uid="{00000000-0005-0000-0000-0000ED980000}"/>
    <cellStyle name="통화 [0] 2 42" xfId="1494" xr:uid="{00000000-0005-0000-0000-0000EE980000}"/>
    <cellStyle name="통화 [0] 2 43" xfId="8440" xr:uid="{00000000-0005-0000-0000-0000EF980000}"/>
    <cellStyle name="통화 [0] 2 5" xfId="1495" xr:uid="{00000000-0005-0000-0000-0000F0980000}"/>
    <cellStyle name="통화 [0] 2 5 10" xfId="1496" xr:uid="{00000000-0005-0000-0000-0000F1980000}"/>
    <cellStyle name="통화 [0] 2 5 10 2" xfId="30003" xr:uid="{00000000-0005-0000-0000-0000F2980000}"/>
    <cellStyle name="통화 [0] 2 5 11" xfId="1497" xr:uid="{00000000-0005-0000-0000-0000F3980000}"/>
    <cellStyle name="통화 [0] 2 5 11 2" xfId="30004" xr:uid="{00000000-0005-0000-0000-0000F4980000}"/>
    <cellStyle name="통화 [0] 2 5 12" xfId="1498" xr:uid="{00000000-0005-0000-0000-0000F5980000}"/>
    <cellStyle name="통화 [0] 2 5 12 2" xfId="30005" xr:uid="{00000000-0005-0000-0000-0000F6980000}"/>
    <cellStyle name="통화 [0] 2 5 13" xfId="1499" xr:uid="{00000000-0005-0000-0000-0000F7980000}"/>
    <cellStyle name="통화 [0] 2 5 13 2" xfId="30006" xr:uid="{00000000-0005-0000-0000-0000F8980000}"/>
    <cellStyle name="통화 [0] 2 5 14" xfId="1500" xr:uid="{00000000-0005-0000-0000-0000F9980000}"/>
    <cellStyle name="통화 [0] 2 5 14 2" xfId="30007" xr:uid="{00000000-0005-0000-0000-0000FA980000}"/>
    <cellStyle name="통화 [0] 2 5 15" xfId="30008" xr:uid="{00000000-0005-0000-0000-0000FB980000}"/>
    <cellStyle name="통화 [0] 2 5 16" xfId="30009" xr:uid="{00000000-0005-0000-0000-0000FC980000}"/>
    <cellStyle name="통화 [0] 2 5 17" xfId="30010" xr:uid="{00000000-0005-0000-0000-0000FD980000}"/>
    <cellStyle name="통화 [0] 2 5 18" xfId="30011" xr:uid="{00000000-0005-0000-0000-0000FE980000}"/>
    <cellStyle name="통화 [0] 2 5 19" xfId="30012" xr:uid="{00000000-0005-0000-0000-0000FF980000}"/>
    <cellStyle name="통화 [0] 2 5 2" xfId="1501" xr:uid="{00000000-0005-0000-0000-000000990000}"/>
    <cellStyle name="통화 [0] 2 5 2 2" xfId="30013" xr:uid="{00000000-0005-0000-0000-000001990000}"/>
    <cellStyle name="통화 [0] 2 5 20" xfId="30014" xr:uid="{00000000-0005-0000-0000-000002990000}"/>
    <cellStyle name="통화 [0] 2 5 21" xfId="30015" xr:uid="{00000000-0005-0000-0000-000003990000}"/>
    <cellStyle name="통화 [0] 2 5 22" xfId="30016" xr:uid="{00000000-0005-0000-0000-000004990000}"/>
    <cellStyle name="통화 [0] 2 5 23" xfId="30017" xr:uid="{00000000-0005-0000-0000-000005990000}"/>
    <cellStyle name="통화 [0] 2 5 24" xfId="30018" xr:uid="{00000000-0005-0000-0000-000006990000}"/>
    <cellStyle name="통화 [0] 2 5 25" xfId="30019" xr:uid="{00000000-0005-0000-0000-000007990000}"/>
    <cellStyle name="통화 [0] 2 5 26" xfId="30020" xr:uid="{00000000-0005-0000-0000-000008990000}"/>
    <cellStyle name="통화 [0] 2 5 27" xfId="30021" xr:uid="{00000000-0005-0000-0000-000009990000}"/>
    <cellStyle name="통화 [0] 2 5 28" xfId="30022" xr:uid="{00000000-0005-0000-0000-00000A990000}"/>
    <cellStyle name="통화 [0] 2 5 29" xfId="30023" xr:uid="{00000000-0005-0000-0000-00000B990000}"/>
    <cellStyle name="통화 [0] 2 5 3" xfId="1502" xr:uid="{00000000-0005-0000-0000-00000C990000}"/>
    <cellStyle name="통화 [0] 2 5 3 2" xfId="30024" xr:uid="{00000000-0005-0000-0000-00000D990000}"/>
    <cellStyle name="통화 [0] 2 5 30" xfId="30025" xr:uid="{00000000-0005-0000-0000-00000E990000}"/>
    <cellStyle name="통화 [0] 2 5 31" xfId="30026" xr:uid="{00000000-0005-0000-0000-00000F990000}"/>
    <cellStyle name="통화 [0] 2 5 32" xfId="30027" xr:uid="{00000000-0005-0000-0000-000010990000}"/>
    <cellStyle name="통화 [0] 2 5 33" xfId="30028" xr:uid="{00000000-0005-0000-0000-000011990000}"/>
    <cellStyle name="통화 [0] 2 5 34" xfId="30029" xr:uid="{00000000-0005-0000-0000-000012990000}"/>
    <cellStyle name="통화 [0] 2 5 35" xfId="8444" xr:uid="{00000000-0005-0000-0000-000013990000}"/>
    <cellStyle name="통화 [0] 2 5 4" xfId="1503" xr:uid="{00000000-0005-0000-0000-000014990000}"/>
    <cellStyle name="통화 [0] 2 5 4 2" xfId="30030" xr:uid="{00000000-0005-0000-0000-000015990000}"/>
    <cellStyle name="통화 [0] 2 5 5" xfId="1504" xr:uid="{00000000-0005-0000-0000-000016990000}"/>
    <cellStyle name="통화 [0] 2 5 5 2" xfId="30031" xr:uid="{00000000-0005-0000-0000-000017990000}"/>
    <cellStyle name="통화 [0] 2 5 6" xfId="1505" xr:uid="{00000000-0005-0000-0000-000018990000}"/>
    <cellStyle name="통화 [0] 2 5 6 2" xfId="30032" xr:uid="{00000000-0005-0000-0000-000019990000}"/>
    <cellStyle name="통화 [0] 2 5 7" xfId="1506" xr:uid="{00000000-0005-0000-0000-00001A990000}"/>
    <cellStyle name="통화 [0] 2 5 7 2" xfId="30033" xr:uid="{00000000-0005-0000-0000-00001B990000}"/>
    <cellStyle name="통화 [0] 2 5 8" xfId="1507" xr:uid="{00000000-0005-0000-0000-00001C990000}"/>
    <cellStyle name="통화 [0] 2 5 8 2" xfId="30034" xr:uid="{00000000-0005-0000-0000-00001D990000}"/>
    <cellStyle name="통화 [0] 2 5 9" xfId="1508" xr:uid="{00000000-0005-0000-0000-00001E990000}"/>
    <cellStyle name="통화 [0] 2 5 9 2" xfId="30035" xr:uid="{00000000-0005-0000-0000-00001F990000}"/>
    <cellStyle name="통화 [0] 2 6" xfId="1509" xr:uid="{00000000-0005-0000-0000-000020990000}"/>
    <cellStyle name="통화 [0] 2 6 10" xfId="1510" xr:uid="{00000000-0005-0000-0000-000021990000}"/>
    <cellStyle name="통화 [0] 2 6 10 2" xfId="30037" xr:uid="{00000000-0005-0000-0000-000022990000}"/>
    <cellStyle name="통화 [0] 2 6 11" xfId="1511" xr:uid="{00000000-0005-0000-0000-000023990000}"/>
    <cellStyle name="통화 [0] 2 6 11 2" xfId="30038" xr:uid="{00000000-0005-0000-0000-000024990000}"/>
    <cellStyle name="통화 [0] 2 6 12" xfId="1512" xr:uid="{00000000-0005-0000-0000-000025990000}"/>
    <cellStyle name="통화 [0] 2 6 12 2" xfId="30039" xr:uid="{00000000-0005-0000-0000-000026990000}"/>
    <cellStyle name="통화 [0] 2 6 13" xfId="1513" xr:uid="{00000000-0005-0000-0000-000027990000}"/>
    <cellStyle name="통화 [0] 2 6 13 2" xfId="30040" xr:uid="{00000000-0005-0000-0000-000028990000}"/>
    <cellStyle name="통화 [0] 2 6 14" xfId="1514" xr:uid="{00000000-0005-0000-0000-000029990000}"/>
    <cellStyle name="통화 [0] 2 6 14 2" xfId="30041" xr:uid="{00000000-0005-0000-0000-00002A990000}"/>
    <cellStyle name="통화 [0] 2 6 15" xfId="30042" xr:uid="{00000000-0005-0000-0000-00002B990000}"/>
    <cellStyle name="통화 [0] 2 6 16" xfId="30043" xr:uid="{00000000-0005-0000-0000-00002C990000}"/>
    <cellStyle name="통화 [0] 2 6 17" xfId="30044" xr:uid="{00000000-0005-0000-0000-00002D990000}"/>
    <cellStyle name="통화 [0] 2 6 18" xfId="30045" xr:uid="{00000000-0005-0000-0000-00002E990000}"/>
    <cellStyle name="통화 [0] 2 6 19" xfId="30046" xr:uid="{00000000-0005-0000-0000-00002F990000}"/>
    <cellStyle name="통화 [0] 2 6 2" xfId="1515" xr:uid="{00000000-0005-0000-0000-000030990000}"/>
    <cellStyle name="통화 [0] 2 6 2 2" xfId="30047" xr:uid="{00000000-0005-0000-0000-000031990000}"/>
    <cellStyle name="통화 [0] 2 6 20" xfId="30048" xr:uid="{00000000-0005-0000-0000-000032990000}"/>
    <cellStyle name="통화 [0] 2 6 21" xfId="30049" xr:uid="{00000000-0005-0000-0000-000033990000}"/>
    <cellStyle name="통화 [0] 2 6 22" xfId="30050" xr:uid="{00000000-0005-0000-0000-000034990000}"/>
    <cellStyle name="통화 [0] 2 6 23" xfId="30051" xr:uid="{00000000-0005-0000-0000-000035990000}"/>
    <cellStyle name="통화 [0] 2 6 24" xfId="30052" xr:uid="{00000000-0005-0000-0000-000036990000}"/>
    <cellStyle name="통화 [0] 2 6 25" xfId="30053" xr:uid="{00000000-0005-0000-0000-000037990000}"/>
    <cellStyle name="통화 [0] 2 6 26" xfId="30054" xr:uid="{00000000-0005-0000-0000-000038990000}"/>
    <cellStyle name="통화 [0] 2 6 27" xfId="30055" xr:uid="{00000000-0005-0000-0000-000039990000}"/>
    <cellStyle name="통화 [0] 2 6 28" xfId="30056" xr:uid="{00000000-0005-0000-0000-00003A990000}"/>
    <cellStyle name="통화 [0] 2 6 29" xfId="30057" xr:uid="{00000000-0005-0000-0000-00003B990000}"/>
    <cellStyle name="통화 [0] 2 6 3" xfId="1516" xr:uid="{00000000-0005-0000-0000-00003C990000}"/>
    <cellStyle name="통화 [0] 2 6 3 2" xfId="30058" xr:uid="{00000000-0005-0000-0000-00003D990000}"/>
    <cellStyle name="통화 [0] 2 6 30" xfId="30059" xr:uid="{00000000-0005-0000-0000-00003E990000}"/>
    <cellStyle name="통화 [0] 2 6 31" xfId="30060" xr:uid="{00000000-0005-0000-0000-00003F990000}"/>
    <cellStyle name="통화 [0] 2 6 32" xfId="30061" xr:uid="{00000000-0005-0000-0000-000040990000}"/>
    <cellStyle name="통화 [0] 2 6 33" xfId="30062" xr:uid="{00000000-0005-0000-0000-000041990000}"/>
    <cellStyle name="통화 [0] 2 6 34" xfId="30063" xr:uid="{00000000-0005-0000-0000-000042990000}"/>
    <cellStyle name="통화 [0] 2 6 35" xfId="30036" xr:uid="{00000000-0005-0000-0000-000043990000}"/>
    <cellStyle name="통화 [0] 2 6 4" xfId="1517" xr:uid="{00000000-0005-0000-0000-000044990000}"/>
    <cellStyle name="통화 [0] 2 6 4 2" xfId="30064" xr:uid="{00000000-0005-0000-0000-000045990000}"/>
    <cellStyle name="통화 [0] 2 6 5" xfId="1518" xr:uid="{00000000-0005-0000-0000-000046990000}"/>
    <cellStyle name="통화 [0] 2 6 5 2" xfId="30065" xr:uid="{00000000-0005-0000-0000-000047990000}"/>
    <cellStyle name="통화 [0] 2 6 6" xfId="1519" xr:uid="{00000000-0005-0000-0000-000048990000}"/>
    <cellStyle name="통화 [0] 2 6 6 2" xfId="30066" xr:uid="{00000000-0005-0000-0000-000049990000}"/>
    <cellStyle name="통화 [0] 2 6 7" xfId="1520" xr:uid="{00000000-0005-0000-0000-00004A990000}"/>
    <cellStyle name="통화 [0] 2 6 7 2" xfId="30067" xr:uid="{00000000-0005-0000-0000-00004B990000}"/>
    <cellStyle name="통화 [0] 2 6 8" xfId="1521" xr:uid="{00000000-0005-0000-0000-00004C990000}"/>
    <cellStyle name="통화 [0] 2 6 8 2" xfId="30068" xr:uid="{00000000-0005-0000-0000-00004D990000}"/>
    <cellStyle name="통화 [0] 2 6 9" xfId="1522" xr:uid="{00000000-0005-0000-0000-00004E990000}"/>
    <cellStyle name="통화 [0] 2 6 9 2" xfId="30069" xr:uid="{00000000-0005-0000-0000-00004F990000}"/>
    <cellStyle name="통화 [0] 2 7" xfId="1523" xr:uid="{00000000-0005-0000-0000-000050990000}"/>
    <cellStyle name="통화 [0] 2 7 10" xfId="1524" xr:uid="{00000000-0005-0000-0000-000051990000}"/>
    <cellStyle name="통화 [0] 2 7 10 2" xfId="30071" xr:uid="{00000000-0005-0000-0000-000052990000}"/>
    <cellStyle name="통화 [0] 2 7 11" xfId="1525" xr:uid="{00000000-0005-0000-0000-000053990000}"/>
    <cellStyle name="통화 [0] 2 7 11 2" xfId="30072" xr:uid="{00000000-0005-0000-0000-000054990000}"/>
    <cellStyle name="통화 [0] 2 7 12" xfId="1526" xr:uid="{00000000-0005-0000-0000-000055990000}"/>
    <cellStyle name="통화 [0] 2 7 12 2" xfId="30073" xr:uid="{00000000-0005-0000-0000-000056990000}"/>
    <cellStyle name="통화 [0] 2 7 13" xfId="1527" xr:uid="{00000000-0005-0000-0000-000057990000}"/>
    <cellStyle name="통화 [0] 2 7 13 2" xfId="30074" xr:uid="{00000000-0005-0000-0000-000058990000}"/>
    <cellStyle name="통화 [0] 2 7 14" xfId="1528" xr:uid="{00000000-0005-0000-0000-000059990000}"/>
    <cellStyle name="통화 [0] 2 7 14 2" xfId="30075" xr:uid="{00000000-0005-0000-0000-00005A990000}"/>
    <cellStyle name="통화 [0] 2 7 15" xfId="30076" xr:uid="{00000000-0005-0000-0000-00005B990000}"/>
    <cellStyle name="통화 [0] 2 7 16" xfId="30077" xr:uid="{00000000-0005-0000-0000-00005C990000}"/>
    <cellStyle name="통화 [0] 2 7 17" xfId="30078" xr:uid="{00000000-0005-0000-0000-00005D990000}"/>
    <cellStyle name="통화 [0] 2 7 18" xfId="30079" xr:uid="{00000000-0005-0000-0000-00005E990000}"/>
    <cellStyle name="통화 [0] 2 7 19" xfId="30080" xr:uid="{00000000-0005-0000-0000-00005F990000}"/>
    <cellStyle name="통화 [0] 2 7 2" xfId="1529" xr:uid="{00000000-0005-0000-0000-000060990000}"/>
    <cellStyle name="통화 [0] 2 7 2 2" xfId="30081" xr:uid="{00000000-0005-0000-0000-000061990000}"/>
    <cellStyle name="통화 [0] 2 7 20" xfId="30082" xr:uid="{00000000-0005-0000-0000-000062990000}"/>
    <cellStyle name="통화 [0] 2 7 21" xfId="30083" xr:uid="{00000000-0005-0000-0000-000063990000}"/>
    <cellStyle name="통화 [0] 2 7 22" xfId="30084" xr:uid="{00000000-0005-0000-0000-000064990000}"/>
    <cellStyle name="통화 [0] 2 7 23" xfId="30085" xr:uid="{00000000-0005-0000-0000-000065990000}"/>
    <cellStyle name="통화 [0] 2 7 24" xfId="30086" xr:uid="{00000000-0005-0000-0000-000066990000}"/>
    <cellStyle name="통화 [0] 2 7 25" xfId="30087" xr:uid="{00000000-0005-0000-0000-000067990000}"/>
    <cellStyle name="통화 [0] 2 7 26" xfId="30088" xr:uid="{00000000-0005-0000-0000-000068990000}"/>
    <cellStyle name="통화 [0] 2 7 27" xfId="30089" xr:uid="{00000000-0005-0000-0000-000069990000}"/>
    <cellStyle name="통화 [0] 2 7 28" xfId="30090" xr:uid="{00000000-0005-0000-0000-00006A990000}"/>
    <cellStyle name="통화 [0] 2 7 29" xfId="30091" xr:uid="{00000000-0005-0000-0000-00006B990000}"/>
    <cellStyle name="통화 [0] 2 7 3" xfId="1530" xr:uid="{00000000-0005-0000-0000-00006C990000}"/>
    <cellStyle name="통화 [0] 2 7 3 2" xfId="30092" xr:uid="{00000000-0005-0000-0000-00006D990000}"/>
    <cellStyle name="통화 [0] 2 7 30" xfId="30093" xr:uid="{00000000-0005-0000-0000-00006E990000}"/>
    <cellStyle name="통화 [0] 2 7 31" xfId="30094" xr:uid="{00000000-0005-0000-0000-00006F990000}"/>
    <cellStyle name="통화 [0] 2 7 32" xfId="30095" xr:uid="{00000000-0005-0000-0000-000070990000}"/>
    <cellStyle name="통화 [0] 2 7 33" xfId="30096" xr:uid="{00000000-0005-0000-0000-000071990000}"/>
    <cellStyle name="통화 [0] 2 7 34" xfId="30097" xr:uid="{00000000-0005-0000-0000-000072990000}"/>
    <cellStyle name="통화 [0] 2 7 35" xfId="30070" xr:uid="{00000000-0005-0000-0000-000073990000}"/>
    <cellStyle name="통화 [0] 2 7 4" xfId="1531" xr:uid="{00000000-0005-0000-0000-000074990000}"/>
    <cellStyle name="통화 [0] 2 7 4 2" xfId="30098" xr:uid="{00000000-0005-0000-0000-000075990000}"/>
    <cellStyle name="통화 [0] 2 7 5" xfId="1532" xr:uid="{00000000-0005-0000-0000-000076990000}"/>
    <cellStyle name="통화 [0] 2 7 5 2" xfId="30099" xr:uid="{00000000-0005-0000-0000-000077990000}"/>
    <cellStyle name="통화 [0] 2 7 6" xfId="1533" xr:uid="{00000000-0005-0000-0000-000078990000}"/>
    <cellStyle name="통화 [0] 2 7 6 2" xfId="30100" xr:uid="{00000000-0005-0000-0000-000079990000}"/>
    <cellStyle name="통화 [0] 2 7 7" xfId="1534" xr:uid="{00000000-0005-0000-0000-00007A990000}"/>
    <cellStyle name="통화 [0] 2 7 7 2" xfId="30101" xr:uid="{00000000-0005-0000-0000-00007B990000}"/>
    <cellStyle name="통화 [0] 2 7 8" xfId="1535" xr:uid="{00000000-0005-0000-0000-00007C990000}"/>
    <cellStyle name="통화 [0] 2 7 8 2" xfId="30102" xr:uid="{00000000-0005-0000-0000-00007D990000}"/>
    <cellStyle name="통화 [0] 2 7 9" xfId="1536" xr:uid="{00000000-0005-0000-0000-00007E990000}"/>
    <cellStyle name="통화 [0] 2 7 9 2" xfId="30103" xr:uid="{00000000-0005-0000-0000-00007F990000}"/>
    <cellStyle name="통화 [0] 2 8" xfId="1537" xr:uid="{00000000-0005-0000-0000-000080990000}"/>
    <cellStyle name="통화 [0] 2 8 10" xfId="1538" xr:uid="{00000000-0005-0000-0000-000081990000}"/>
    <cellStyle name="통화 [0] 2 8 11" xfId="1539" xr:uid="{00000000-0005-0000-0000-000082990000}"/>
    <cellStyle name="통화 [0] 2 8 12" xfId="1540" xr:uid="{00000000-0005-0000-0000-000083990000}"/>
    <cellStyle name="통화 [0] 2 8 13" xfId="1541" xr:uid="{00000000-0005-0000-0000-000084990000}"/>
    <cellStyle name="통화 [0] 2 8 14" xfId="1542" xr:uid="{00000000-0005-0000-0000-000085990000}"/>
    <cellStyle name="통화 [0] 2 8 15" xfId="30104" xr:uid="{00000000-0005-0000-0000-000086990000}"/>
    <cellStyle name="통화 [0] 2 8 2" xfId="1543" xr:uid="{00000000-0005-0000-0000-000087990000}"/>
    <cellStyle name="통화 [0] 2 8 3" xfId="1544" xr:uid="{00000000-0005-0000-0000-000088990000}"/>
    <cellStyle name="통화 [0] 2 8 4" xfId="1545" xr:uid="{00000000-0005-0000-0000-000089990000}"/>
    <cellStyle name="통화 [0] 2 8 5" xfId="1546" xr:uid="{00000000-0005-0000-0000-00008A990000}"/>
    <cellStyle name="통화 [0] 2 8 6" xfId="1547" xr:uid="{00000000-0005-0000-0000-00008B990000}"/>
    <cellStyle name="통화 [0] 2 8 7" xfId="1548" xr:uid="{00000000-0005-0000-0000-00008C990000}"/>
    <cellStyle name="통화 [0] 2 8 8" xfId="1549" xr:uid="{00000000-0005-0000-0000-00008D990000}"/>
    <cellStyle name="통화 [0] 2 8 9" xfId="1550" xr:uid="{00000000-0005-0000-0000-00008E990000}"/>
    <cellStyle name="통화 [0] 2 9" xfId="1551" xr:uid="{00000000-0005-0000-0000-00008F990000}"/>
    <cellStyle name="통화 [0] 2 9 10" xfId="1552" xr:uid="{00000000-0005-0000-0000-000090990000}"/>
    <cellStyle name="통화 [0] 2 9 11" xfId="1553" xr:uid="{00000000-0005-0000-0000-000091990000}"/>
    <cellStyle name="통화 [0] 2 9 12" xfId="1554" xr:uid="{00000000-0005-0000-0000-000092990000}"/>
    <cellStyle name="통화 [0] 2 9 13" xfId="1555" xr:uid="{00000000-0005-0000-0000-000093990000}"/>
    <cellStyle name="통화 [0] 2 9 14" xfId="1556" xr:uid="{00000000-0005-0000-0000-000094990000}"/>
    <cellStyle name="통화 [0] 2 9 15" xfId="30105" xr:uid="{00000000-0005-0000-0000-000095990000}"/>
    <cellStyle name="통화 [0] 2 9 2" xfId="1557" xr:uid="{00000000-0005-0000-0000-000096990000}"/>
    <cellStyle name="통화 [0] 2 9 3" xfId="1558" xr:uid="{00000000-0005-0000-0000-000097990000}"/>
    <cellStyle name="통화 [0] 2 9 4" xfId="1559" xr:uid="{00000000-0005-0000-0000-000098990000}"/>
    <cellStyle name="통화 [0] 2 9 5" xfId="1560" xr:uid="{00000000-0005-0000-0000-000099990000}"/>
    <cellStyle name="통화 [0] 2 9 6" xfId="1561" xr:uid="{00000000-0005-0000-0000-00009A990000}"/>
    <cellStyle name="통화 [0] 2 9 7" xfId="1562" xr:uid="{00000000-0005-0000-0000-00009B990000}"/>
    <cellStyle name="통화 [0] 2 9 8" xfId="1563" xr:uid="{00000000-0005-0000-0000-00009C990000}"/>
    <cellStyle name="통화 [0] 2 9 9" xfId="1564" xr:uid="{00000000-0005-0000-0000-00009D990000}"/>
    <cellStyle name="통화 [0] 2_지장물작업" xfId="1565" xr:uid="{00000000-0005-0000-0000-00009E990000}"/>
    <cellStyle name="통화 [0] 3" xfId="1566" xr:uid="{00000000-0005-0000-0000-00009F990000}"/>
    <cellStyle name="통화 [0] 3 10" xfId="1567" xr:uid="{00000000-0005-0000-0000-0000A0990000}"/>
    <cellStyle name="통화 [0] 3 10 2" xfId="30106" xr:uid="{00000000-0005-0000-0000-0000A1990000}"/>
    <cellStyle name="통화 [0] 3 11" xfId="1568" xr:uid="{00000000-0005-0000-0000-0000A2990000}"/>
    <cellStyle name="통화 [0] 3 11 2" xfId="30107" xr:uid="{00000000-0005-0000-0000-0000A3990000}"/>
    <cellStyle name="통화 [0] 3 12" xfId="1569" xr:uid="{00000000-0005-0000-0000-0000A4990000}"/>
    <cellStyle name="통화 [0] 3 12 2" xfId="30108" xr:uid="{00000000-0005-0000-0000-0000A5990000}"/>
    <cellStyle name="통화 [0] 3 13" xfId="1570" xr:uid="{00000000-0005-0000-0000-0000A6990000}"/>
    <cellStyle name="통화 [0] 3 13 2" xfId="30109" xr:uid="{00000000-0005-0000-0000-0000A7990000}"/>
    <cellStyle name="통화 [0] 3 14" xfId="1571" xr:uid="{00000000-0005-0000-0000-0000A8990000}"/>
    <cellStyle name="통화 [0] 3 14 2" xfId="30110" xr:uid="{00000000-0005-0000-0000-0000A9990000}"/>
    <cellStyle name="통화 [0] 3 15" xfId="1572" xr:uid="{00000000-0005-0000-0000-0000AA990000}"/>
    <cellStyle name="통화 [0] 3 15 2" xfId="30111" xr:uid="{00000000-0005-0000-0000-0000AB990000}"/>
    <cellStyle name="통화 [0] 3 16" xfId="1573" xr:uid="{00000000-0005-0000-0000-0000AC990000}"/>
    <cellStyle name="통화 [0] 3 16 2" xfId="30112" xr:uid="{00000000-0005-0000-0000-0000AD990000}"/>
    <cellStyle name="통화 [0] 3 17" xfId="1574" xr:uid="{00000000-0005-0000-0000-0000AE990000}"/>
    <cellStyle name="통화 [0] 3 17 2" xfId="30113" xr:uid="{00000000-0005-0000-0000-0000AF990000}"/>
    <cellStyle name="통화 [0] 3 18" xfId="30114" xr:uid="{00000000-0005-0000-0000-0000B0990000}"/>
    <cellStyle name="통화 [0] 3 19" xfId="30115" xr:uid="{00000000-0005-0000-0000-0000B1990000}"/>
    <cellStyle name="통화 [0] 3 2" xfId="1575" xr:uid="{00000000-0005-0000-0000-0000B2990000}"/>
    <cellStyle name="통화 [0] 3 2 10" xfId="30117" xr:uid="{00000000-0005-0000-0000-0000B3990000}"/>
    <cellStyle name="통화 [0] 3 2 11" xfId="30118" xr:uid="{00000000-0005-0000-0000-0000B4990000}"/>
    <cellStyle name="통화 [0] 3 2 12" xfId="30119" xr:uid="{00000000-0005-0000-0000-0000B5990000}"/>
    <cellStyle name="통화 [0] 3 2 13" xfId="30120" xr:uid="{00000000-0005-0000-0000-0000B6990000}"/>
    <cellStyle name="통화 [0] 3 2 14" xfId="30121" xr:uid="{00000000-0005-0000-0000-0000B7990000}"/>
    <cellStyle name="통화 [0] 3 2 15" xfId="30122" xr:uid="{00000000-0005-0000-0000-0000B8990000}"/>
    <cellStyle name="통화 [0] 3 2 16" xfId="30123" xr:uid="{00000000-0005-0000-0000-0000B9990000}"/>
    <cellStyle name="통화 [0] 3 2 17" xfId="30124" xr:uid="{00000000-0005-0000-0000-0000BA990000}"/>
    <cellStyle name="통화 [0] 3 2 18" xfId="30125" xr:uid="{00000000-0005-0000-0000-0000BB990000}"/>
    <cellStyle name="통화 [0] 3 2 19" xfId="30126" xr:uid="{00000000-0005-0000-0000-0000BC990000}"/>
    <cellStyle name="통화 [0] 3 2 2" xfId="30127" xr:uid="{00000000-0005-0000-0000-0000BD990000}"/>
    <cellStyle name="통화 [0] 3 2 20" xfId="30128" xr:uid="{00000000-0005-0000-0000-0000BE990000}"/>
    <cellStyle name="통화 [0] 3 2 21" xfId="30129" xr:uid="{00000000-0005-0000-0000-0000BF990000}"/>
    <cellStyle name="통화 [0] 3 2 22" xfId="30130" xr:uid="{00000000-0005-0000-0000-0000C0990000}"/>
    <cellStyle name="통화 [0] 3 2 23" xfId="30131" xr:uid="{00000000-0005-0000-0000-0000C1990000}"/>
    <cellStyle name="통화 [0] 3 2 24" xfId="30132" xr:uid="{00000000-0005-0000-0000-0000C2990000}"/>
    <cellStyle name="통화 [0] 3 2 25" xfId="30133" xr:uid="{00000000-0005-0000-0000-0000C3990000}"/>
    <cellStyle name="통화 [0] 3 2 26" xfId="30134" xr:uid="{00000000-0005-0000-0000-0000C4990000}"/>
    <cellStyle name="통화 [0] 3 2 27" xfId="30135" xr:uid="{00000000-0005-0000-0000-0000C5990000}"/>
    <cellStyle name="통화 [0] 3 2 28" xfId="30136" xr:uid="{00000000-0005-0000-0000-0000C6990000}"/>
    <cellStyle name="통화 [0] 3 2 29" xfId="30137" xr:uid="{00000000-0005-0000-0000-0000C7990000}"/>
    <cellStyle name="통화 [0] 3 2 3" xfId="30138" xr:uid="{00000000-0005-0000-0000-0000C8990000}"/>
    <cellStyle name="통화 [0] 3 2 30" xfId="30139" xr:uid="{00000000-0005-0000-0000-0000C9990000}"/>
    <cellStyle name="통화 [0] 3 2 31" xfId="30140" xr:uid="{00000000-0005-0000-0000-0000CA990000}"/>
    <cellStyle name="통화 [0] 3 2 32" xfId="30141" xr:uid="{00000000-0005-0000-0000-0000CB990000}"/>
    <cellStyle name="통화 [0] 3 2 33" xfId="30142" xr:uid="{00000000-0005-0000-0000-0000CC990000}"/>
    <cellStyle name="통화 [0] 3 2 34" xfId="30143" xr:uid="{00000000-0005-0000-0000-0000CD990000}"/>
    <cellStyle name="통화 [0] 3 2 35" xfId="30116" xr:uid="{00000000-0005-0000-0000-0000CE990000}"/>
    <cellStyle name="통화 [0] 3 2 4" xfId="30144" xr:uid="{00000000-0005-0000-0000-0000CF990000}"/>
    <cellStyle name="통화 [0] 3 2 5" xfId="30145" xr:uid="{00000000-0005-0000-0000-0000D0990000}"/>
    <cellStyle name="통화 [0] 3 2 6" xfId="30146" xr:uid="{00000000-0005-0000-0000-0000D1990000}"/>
    <cellStyle name="통화 [0] 3 2 7" xfId="30147" xr:uid="{00000000-0005-0000-0000-0000D2990000}"/>
    <cellStyle name="통화 [0] 3 2 8" xfId="30148" xr:uid="{00000000-0005-0000-0000-0000D3990000}"/>
    <cellStyle name="통화 [0] 3 2 9" xfId="30149" xr:uid="{00000000-0005-0000-0000-0000D4990000}"/>
    <cellStyle name="통화 [0] 3 20" xfId="30150" xr:uid="{00000000-0005-0000-0000-0000D5990000}"/>
    <cellStyle name="통화 [0] 3 21" xfId="30151" xr:uid="{00000000-0005-0000-0000-0000D6990000}"/>
    <cellStyle name="통화 [0] 3 22" xfId="30152" xr:uid="{00000000-0005-0000-0000-0000D7990000}"/>
    <cellStyle name="통화 [0] 3 23" xfId="30153" xr:uid="{00000000-0005-0000-0000-0000D8990000}"/>
    <cellStyle name="통화 [0] 3 24" xfId="30154" xr:uid="{00000000-0005-0000-0000-0000D9990000}"/>
    <cellStyle name="통화 [0] 3 25" xfId="30155" xr:uid="{00000000-0005-0000-0000-0000DA990000}"/>
    <cellStyle name="통화 [0] 3 26" xfId="30156" xr:uid="{00000000-0005-0000-0000-0000DB990000}"/>
    <cellStyle name="통화 [0] 3 27" xfId="30157" xr:uid="{00000000-0005-0000-0000-0000DC990000}"/>
    <cellStyle name="통화 [0] 3 28" xfId="30158" xr:uid="{00000000-0005-0000-0000-0000DD990000}"/>
    <cellStyle name="통화 [0] 3 29" xfId="30159" xr:uid="{00000000-0005-0000-0000-0000DE990000}"/>
    <cellStyle name="통화 [0] 3 3" xfId="1576" xr:uid="{00000000-0005-0000-0000-0000DF990000}"/>
    <cellStyle name="통화 [0] 3 3 2" xfId="30160" xr:uid="{00000000-0005-0000-0000-0000E0990000}"/>
    <cellStyle name="통화 [0] 3 30" xfId="30161" xr:uid="{00000000-0005-0000-0000-0000E1990000}"/>
    <cellStyle name="통화 [0] 3 31" xfId="30162" xr:uid="{00000000-0005-0000-0000-0000E2990000}"/>
    <cellStyle name="통화 [0] 3 32" xfId="30163" xr:uid="{00000000-0005-0000-0000-0000E3990000}"/>
    <cellStyle name="통화 [0] 3 33" xfId="30164" xr:uid="{00000000-0005-0000-0000-0000E4990000}"/>
    <cellStyle name="통화 [0] 3 34" xfId="30165" xr:uid="{00000000-0005-0000-0000-0000E5990000}"/>
    <cellStyle name="통화 [0] 3 35" xfId="30166" xr:uid="{00000000-0005-0000-0000-0000E6990000}"/>
    <cellStyle name="통화 [0] 3 36" xfId="8445" xr:uid="{00000000-0005-0000-0000-0000E7990000}"/>
    <cellStyle name="통화 [0] 3 4" xfId="1577" xr:uid="{00000000-0005-0000-0000-0000E8990000}"/>
    <cellStyle name="통화 [0] 3 4 2" xfId="30167" xr:uid="{00000000-0005-0000-0000-0000E9990000}"/>
    <cellStyle name="통화 [0] 3 5" xfId="1578" xr:uid="{00000000-0005-0000-0000-0000EA990000}"/>
    <cellStyle name="통화 [0] 3 5 2" xfId="30168" xr:uid="{00000000-0005-0000-0000-0000EB990000}"/>
    <cellStyle name="통화 [0] 3 6" xfId="1579" xr:uid="{00000000-0005-0000-0000-0000EC990000}"/>
    <cellStyle name="통화 [0] 3 6 2" xfId="30169" xr:uid="{00000000-0005-0000-0000-0000ED990000}"/>
    <cellStyle name="통화 [0] 3 7" xfId="1580" xr:uid="{00000000-0005-0000-0000-0000EE990000}"/>
    <cellStyle name="통화 [0] 3 7 2" xfId="30170" xr:uid="{00000000-0005-0000-0000-0000EF990000}"/>
    <cellStyle name="통화 [0] 3 8" xfId="1581" xr:uid="{00000000-0005-0000-0000-0000F0990000}"/>
    <cellStyle name="통화 [0] 3 8 2" xfId="30171" xr:uid="{00000000-0005-0000-0000-0000F1990000}"/>
    <cellStyle name="통화 [0] 3 9" xfId="1582" xr:uid="{00000000-0005-0000-0000-0000F2990000}"/>
    <cellStyle name="통화 [0] 3 9 2" xfId="30172" xr:uid="{00000000-0005-0000-0000-0000F3990000}"/>
    <cellStyle name="통화 [0] 4" xfId="1583" xr:uid="{00000000-0005-0000-0000-0000F4990000}"/>
    <cellStyle name="통화 [0] 4 10" xfId="30173" xr:uid="{00000000-0005-0000-0000-0000F5990000}"/>
    <cellStyle name="통화 [0] 4 11" xfId="30174" xr:uid="{00000000-0005-0000-0000-0000F6990000}"/>
    <cellStyle name="통화 [0] 4 12" xfId="30175" xr:uid="{00000000-0005-0000-0000-0000F7990000}"/>
    <cellStyle name="통화 [0] 4 13" xfId="30176" xr:uid="{00000000-0005-0000-0000-0000F8990000}"/>
    <cellStyle name="통화 [0] 4 14" xfId="30177" xr:uid="{00000000-0005-0000-0000-0000F9990000}"/>
    <cellStyle name="통화 [0] 4 15" xfId="30178" xr:uid="{00000000-0005-0000-0000-0000FA990000}"/>
    <cellStyle name="통화 [0] 4 16" xfId="30179" xr:uid="{00000000-0005-0000-0000-0000FB990000}"/>
    <cellStyle name="통화 [0] 4 17" xfId="30180" xr:uid="{00000000-0005-0000-0000-0000FC990000}"/>
    <cellStyle name="통화 [0] 4 18" xfId="30181" xr:uid="{00000000-0005-0000-0000-0000FD990000}"/>
    <cellStyle name="통화 [0] 4 19" xfId="30182" xr:uid="{00000000-0005-0000-0000-0000FE990000}"/>
    <cellStyle name="통화 [0] 4 2" xfId="30183" xr:uid="{00000000-0005-0000-0000-0000FF990000}"/>
    <cellStyle name="통화 [0] 4 20" xfId="30184" xr:uid="{00000000-0005-0000-0000-0000009A0000}"/>
    <cellStyle name="통화 [0] 4 21" xfId="30185" xr:uid="{00000000-0005-0000-0000-0000019A0000}"/>
    <cellStyle name="통화 [0] 4 22" xfId="30186" xr:uid="{00000000-0005-0000-0000-0000029A0000}"/>
    <cellStyle name="통화 [0] 4 23" xfId="30187" xr:uid="{00000000-0005-0000-0000-0000039A0000}"/>
    <cellStyle name="통화 [0] 4 24" xfId="30188" xr:uid="{00000000-0005-0000-0000-0000049A0000}"/>
    <cellStyle name="통화 [0] 4 25" xfId="30189" xr:uid="{00000000-0005-0000-0000-0000059A0000}"/>
    <cellStyle name="통화 [0] 4 26" xfId="30190" xr:uid="{00000000-0005-0000-0000-0000069A0000}"/>
    <cellStyle name="통화 [0] 4 27" xfId="30191" xr:uid="{00000000-0005-0000-0000-0000079A0000}"/>
    <cellStyle name="통화 [0] 4 28" xfId="30192" xr:uid="{00000000-0005-0000-0000-0000089A0000}"/>
    <cellStyle name="통화 [0] 4 29" xfId="30193" xr:uid="{00000000-0005-0000-0000-0000099A0000}"/>
    <cellStyle name="통화 [0] 4 3" xfId="30194" xr:uid="{00000000-0005-0000-0000-00000A9A0000}"/>
    <cellStyle name="통화 [0] 4 30" xfId="30195" xr:uid="{00000000-0005-0000-0000-00000B9A0000}"/>
    <cellStyle name="통화 [0] 4 31" xfId="30196" xr:uid="{00000000-0005-0000-0000-00000C9A0000}"/>
    <cellStyle name="통화 [0] 4 32" xfId="30197" xr:uid="{00000000-0005-0000-0000-00000D9A0000}"/>
    <cellStyle name="통화 [0] 4 33" xfId="30198" xr:uid="{00000000-0005-0000-0000-00000E9A0000}"/>
    <cellStyle name="통화 [0] 4 34" xfId="30199" xr:uid="{00000000-0005-0000-0000-00000F9A0000}"/>
    <cellStyle name="통화 [0] 4 35" xfId="8446" xr:uid="{00000000-0005-0000-0000-0000109A0000}"/>
    <cellStyle name="통화 [0] 4 4" xfId="30200" xr:uid="{00000000-0005-0000-0000-0000119A0000}"/>
    <cellStyle name="통화 [0] 4 5" xfId="30201" xr:uid="{00000000-0005-0000-0000-0000129A0000}"/>
    <cellStyle name="통화 [0] 4 6" xfId="30202" xr:uid="{00000000-0005-0000-0000-0000139A0000}"/>
    <cellStyle name="통화 [0] 4 7" xfId="30203" xr:uid="{00000000-0005-0000-0000-0000149A0000}"/>
    <cellStyle name="통화 [0] 4 8" xfId="30204" xr:uid="{00000000-0005-0000-0000-0000159A0000}"/>
    <cellStyle name="통화 [0] 4 9" xfId="30205" xr:uid="{00000000-0005-0000-0000-0000169A0000}"/>
    <cellStyle name="통화 [0] 5" xfId="4692" xr:uid="{00000000-0005-0000-0000-0000179A0000}"/>
    <cellStyle name="통화 [0] 5 10" xfId="30206" xr:uid="{00000000-0005-0000-0000-0000189A0000}"/>
    <cellStyle name="통화 [0] 5 11" xfId="30207" xr:uid="{00000000-0005-0000-0000-0000199A0000}"/>
    <cellStyle name="통화 [0] 5 12" xfId="30208" xr:uid="{00000000-0005-0000-0000-00001A9A0000}"/>
    <cellStyle name="통화 [0] 5 13" xfId="30209" xr:uid="{00000000-0005-0000-0000-00001B9A0000}"/>
    <cellStyle name="통화 [0] 5 14" xfId="30210" xr:uid="{00000000-0005-0000-0000-00001C9A0000}"/>
    <cellStyle name="통화 [0] 5 15" xfId="30211" xr:uid="{00000000-0005-0000-0000-00001D9A0000}"/>
    <cellStyle name="통화 [0] 5 16" xfId="30212" xr:uid="{00000000-0005-0000-0000-00001E9A0000}"/>
    <cellStyle name="통화 [0] 5 17" xfId="30213" xr:uid="{00000000-0005-0000-0000-00001F9A0000}"/>
    <cellStyle name="통화 [0] 5 18" xfId="30214" xr:uid="{00000000-0005-0000-0000-0000209A0000}"/>
    <cellStyle name="통화 [0] 5 19" xfId="30215" xr:uid="{00000000-0005-0000-0000-0000219A0000}"/>
    <cellStyle name="통화 [0] 5 2" xfId="30216" xr:uid="{00000000-0005-0000-0000-0000229A0000}"/>
    <cellStyle name="통화 [0] 5 20" xfId="30217" xr:uid="{00000000-0005-0000-0000-0000239A0000}"/>
    <cellStyle name="통화 [0] 5 21" xfId="30218" xr:uid="{00000000-0005-0000-0000-0000249A0000}"/>
    <cellStyle name="통화 [0] 5 22" xfId="30219" xr:uid="{00000000-0005-0000-0000-0000259A0000}"/>
    <cellStyle name="통화 [0] 5 23" xfId="30220" xr:uid="{00000000-0005-0000-0000-0000269A0000}"/>
    <cellStyle name="통화 [0] 5 24" xfId="30221" xr:uid="{00000000-0005-0000-0000-0000279A0000}"/>
    <cellStyle name="통화 [0] 5 25" xfId="30222" xr:uid="{00000000-0005-0000-0000-0000289A0000}"/>
    <cellStyle name="통화 [0] 5 26" xfId="30223" xr:uid="{00000000-0005-0000-0000-0000299A0000}"/>
    <cellStyle name="통화 [0] 5 27" xfId="30224" xr:uid="{00000000-0005-0000-0000-00002A9A0000}"/>
    <cellStyle name="통화 [0] 5 28" xfId="30225" xr:uid="{00000000-0005-0000-0000-00002B9A0000}"/>
    <cellStyle name="통화 [0] 5 29" xfId="30226" xr:uid="{00000000-0005-0000-0000-00002C9A0000}"/>
    <cellStyle name="통화 [0] 5 3" xfId="30227" xr:uid="{00000000-0005-0000-0000-00002D9A0000}"/>
    <cellStyle name="통화 [0] 5 30" xfId="30228" xr:uid="{00000000-0005-0000-0000-00002E9A0000}"/>
    <cellStyle name="통화 [0] 5 31" xfId="30229" xr:uid="{00000000-0005-0000-0000-00002F9A0000}"/>
    <cellStyle name="통화 [0] 5 32" xfId="30230" xr:uid="{00000000-0005-0000-0000-0000309A0000}"/>
    <cellStyle name="통화 [0] 5 33" xfId="30231" xr:uid="{00000000-0005-0000-0000-0000319A0000}"/>
    <cellStyle name="통화 [0] 5 34" xfId="30232" xr:uid="{00000000-0005-0000-0000-0000329A0000}"/>
    <cellStyle name="통화 [0] 5 35" xfId="8447" xr:uid="{00000000-0005-0000-0000-0000339A0000}"/>
    <cellStyle name="통화 [0] 5 4" xfId="30233" xr:uid="{00000000-0005-0000-0000-0000349A0000}"/>
    <cellStyle name="통화 [0] 5 5" xfId="30234" xr:uid="{00000000-0005-0000-0000-0000359A0000}"/>
    <cellStyle name="통화 [0] 5 6" xfId="30235" xr:uid="{00000000-0005-0000-0000-0000369A0000}"/>
    <cellStyle name="통화 [0] 5 7" xfId="30236" xr:uid="{00000000-0005-0000-0000-0000379A0000}"/>
    <cellStyle name="통화 [0] 5 8" xfId="30237" xr:uid="{00000000-0005-0000-0000-0000389A0000}"/>
    <cellStyle name="통화 [0] 5 9" xfId="30238" xr:uid="{00000000-0005-0000-0000-0000399A0000}"/>
    <cellStyle name="통화 [0] 6" xfId="4693" xr:uid="{00000000-0005-0000-0000-00003A9A0000}"/>
    <cellStyle name="통화 [0] 6 10" xfId="30239" xr:uid="{00000000-0005-0000-0000-00003B9A0000}"/>
    <cellStyle name="통화 [0] 6 11" xfId="30240" xr:uid="{00000000-0005-0000-0000-00003C9A0000}"/>
    <cellStyle name="통화 [0] 6 12" xfId="30241" xr:uid="{00000000-0005-0000-0000-00003D9A0000}"/>
    <cellStyle name="통화 [0] 6 13" xfId="30242" xr:uid="{00000000-0005-0000-0000-00003E9A0000}"/>
    <cellStyle name="통화 [0] 6 14" xfId="30243" xr:uid="{00000000-0005-0000-0000-00003F9A0000}"/>
    <cellStyle name="통화 [0] 6 15" xfId="30244" xr:uid="{00000000-0005-0000-0000-0000409A0000}"/>
    <cellStyle name="통화 [0] 6 16" xfId="30245" xr:uid="{00000000-0005-0000-0000-0000419A0000}"/>
    <cellStyle name="통화 [0] 6 17" xfId="30246" xr:uid="{00000000-0005-0000-0000-0000429A0000}"/>
    <cellStyle name="통화 [0] 6 18" xfId="30247" xr:uid="{00000000-0005-0000-0000-0000439A0000}"/>
    <cellStyle name="통화 [0] 6 19" xfId="30248" xr:uid="{00000000-0005-0000-0000-0000449A0000}"/>
    <cellStyle name="통화 [0] 6 2" xfId="30249" xr:uid="{00000000-0005-0000-0000-0000459A0000}"/>
    <cellStyle name="통화 [0] 6 20" xfId="30250" xr:uid="{00000000-0005-0000-0000-0000469A0000}"/>
    <cellStyle name="통화 [0] 6 21" xfId="30251" xr:uid="{00000000-0005-0000-0000-0000479A0000}"/>
    <cellStyle name="통화 [0] 6 22" xfId="30252" xr:uid="{00000000-0005-0000-0000-0000489A0000}"/>
    <cellStyle name="통화 [0] 6 23" xfId="30253" xr:uid="{00000000-0005-0000-0000-0000499A0000}"/>
    <cellStyle name="통화 [0] 6 24" xfId="30254" xr:uid="{00000000-0005-0000-0000-00004A9A0000}"/>
    <cellStyle name="통화 [0] 6 25" xfId="30255" xr:uid="{00000000-0005-0000-0000-00004B9A0000}"/>
    <cellStyle name="통화 [0] 6 26" xfId="30256" xr:uid="{00000000-0005-0000-0000-00004C9A0000}"/>
    <cellStyle name="통화 [0] 6 27" xfId="30257" xr:uid="{00000000-0005-0000-0000-00004D9A0000}"/>
    <cellStyle name="통화 [0] 6 28" xfId="30258" xr:uid="{00000000-0005-0000-0000-00004E9A0000}"/>
    <cellStyle name="통화 [0] 6 29" xfId="30259" xr:uid="{00000000-0005-0000-0000-00004F9A0000}"/>
    <cellStyle name="통화 [0] 6 3" xfId="30260" xr:uid="{00000000-0005-0000-0000-0000509A0000}"/>
    <cellStyle name="통화 [0] 6 30" xfId="30261" xr:uid="{00000000-0005-0000-0000-0000519A0000}"/>
    <cellStyle name="통화 [0] 6 31" xfId="30262" xr:uid="{00000000-0005-0000-0000-0000529A0000}"/>
    <cellStyle name="통화 [0] 6 32" xfId="30263" xr:uid="{00000000-0005-0000-0000-0000539A0000}"/>
    <cellStyle name="통화 [0] 6 33" xfId="30264" xr:uid="{00000000-0005-0000-0000-0000549A0000}"/>
    <cellStyle name="통화 [0] 6 34" xfId="30265" xr:uid="{00000000-0005-0000-0000-0000559A0000}"/>
    <cellStyle name="통화 [0] 6 35" xfId="8448" xr:uid="{00000000-0005-0000-0000-0000569A0000}"/>
    <cellStyle name="통화 [0] 6 4" xfId="30266" xr:uid="{00000000-0005-0000-0000-0000579A0000}"/>
    <cellStyle name="통화 [0] 6 5" xfId="30267" xr:uid="{00000000-0005-0000-0000-0000589A0000}"/>
    <cellStyle name="통화 [0] 6 6" xfId="30268" xr:uid="{00000000-0005-0000-0000-0000599A0000}"/>
    <cellStyle name="통화 [0] 6 7" xfId="30269" xr:uid="{00000000-0005-0000-0000-00005A9A0000}"/>
    <cellStyle name="통화 [0] 6 8" xfId="30270" xr:uid="{00000000-0005-0000-0000-00005B9A0000}"/>
    <cellStyle name="통화 [0] 6 9" xfId="30271" xr:uid="{00000000-0005-0000-0000-00005C9A0000}"/>
    <cellStyle name="통화 [0] 7" xfId="4694" xr:uid="{00000000-0005-0000-0000-00005D9A0000}"/>
    <cellStyle name="통화 [0] 7 10" xfId="30272" xr:uid="{00000000-0005-0000-0000-00005E9A0000}"/>
    <cellStyle name="통화 [0] 7 11" xfId="30273" xr:uid="{00000000-0005-0000-0000-00005F9A0000}"/>
    <cellStyle name="통화 [0] 7 12" xfId="30274" xr:uid="{00000000-0005-0000-0000-0000609A0000}"/>
    <cellStyle name="통화 [0] 7 13" xfId="30275" xr:uid="{00000000-0005-0000-0000-0000619A0000}"/>
    <cellStyle name="통화 [0] 7 14" xfId="30276" xr:uid="{00000000-0005-0000-0000-0000629A0000}"/>
    <cellStyle name="통화 [0] 7 15" xfId="30277" xr:uid="{00000000-0005-0000-0000-0000639A0000}"/>
    <cellStyle name="통화 [0] 7 16" xfId="30278" xr:uid="{00000000-0005-0000-0000-0000649A0000}"/>
    <cellStyle name="통화 [0] 7 17" xfId="30279" xr:uid="{00000000-0005-0000-0000-0000659A0000}"/>
    <cellStyle name="통화 [0] 7 18" xfId="30280" xr:uid="{00000000-0005-0000-0000-0000669A0000}"/>
    <cellStyle name="통화 [0] 7 19" xfId="30281" xr:uid="{00000000-0005-0000-0000-0000679A0000}"/>
    <cellStyle name="통화 [0] 7 2" xfId="30282" xr:uid="{00000000-0005-0000-0000-0000689A0000}"/>
    <cellStyle name="통화 [0] 7 20" xfId="30283" xr:uid="{00000000-0005-0000-0000-0000699A0000}"/>
    <cellStyle name="통화 [0] 7 21" xfId="30284" xr:uid="{00000000-0005-0000-0000-00006A9A0000}"/>
    <cellStyle name="통화 [0] 7 22" xfId="30285" xr:uid="{00000000-0005-0000-0000-00006B9A0000}"/>
    <cellStyle name="통화 [0] 7 23" xfId="30286" xr:uid="{00000000-0005-0000-0000-00006C9A0000}"/>
    <cellStyle name="통화 [0] 7 24" xfId="30287" xr:uid="{00000000-0005-0000-0000-00006D9A0000}"/>
    <cellStyle name="통화 [0] 7 25" xfId="30288" xr:uid="{00000000-0005-0000-0000-00006E9A0000}"/>
    <cellStyle name="통화 [0] 7 26" xfId="30289" xr:uid="{00000000-0005-0000-0000-00006F9A0000}"/>
    <cellStyle name="통화 [0] 7 27" xfId="30290" xr:uid="{00000000-0005-0000-0000-0000709A0000}"/>
    <cellStyle name="통화 [0] 7 28" xfId="30291" xr:uid="{00000000-0005-0000-0000-0000719A0000}"/>
    <cellStyle name="통화 [0] 7 29" xfId="30292" xr:uid="{00000000-0005-0000-0000-0000729A0000}"/>
    <cellStyle name="통화 [0] 7 3" xfId="30293" xr:uid="{00000000-0005-0000-0000-0000739A0000}"/>
    <cellStyle name="통화 [0] 7 30" xfId="30294" xr:uid="{00000000-0005-0000-0000-0000749A0000}"/>
    <cellStyle name="통화 [0] 7 31" xfId="30295" xr:uid="{00000000-0005-0000-0000-0000759A0000}"/>
    <cellStyle name="통화 [0] 7 32" xfId="30296" xr:uid="{00000000-0005-0000-0000-0000769A0000}"/>
    <cellStyle name="통화 [0] 7 33" xfId="30297" xr:uid="{00000000-0005-0000-0000-0000779A0000}"/>
    <cellStyle name="통화 [0] 7 34" xfId="30298" xr:uid="{00000000-0005-0000-0000-0000789A0000}"/>
    <cellStyle name="통화 [0] 7 35" xfId="8449" xr:uid="{00000000-0005-0000-0000-0000799A0000}"/>
    <cellStyle name="통화 [0] 7 4" xfId="30299" xr:uid="{00000000-0005-0000-0000-00007A9A0000}"/>
    <cellStyle name="통화 [0] 7 5" xfId="30300" xr:uid="{00000000-0005-0000-0000-00007B9A0000}"/>
    <cellStyle name="통화 [0] 7 6" xfId="30301" xr:uid="{00000000-0005-0000-0000-00007C9A0000}"/>
    <cellStyle name="통화 [0] 7 7" xfId="30302" xr:uid="{00000000-0005-0000-0000-00007D9A0000}"/>
    <cellStyle name="통화 [0] 7 8" xfId="30303" xr:uid="{00000000-0005-0000-0000-00007E9A0000}"/>
    <cellStyle name="통화 [0] 7 9" xfId="30304" xr:uid="{00000000-0005-0000-0000-00007F9A0000}"/>
    <cellStyle name="통화 [0] 8" xfId="4695" xr:uid="{00000000-0005-0000-0000-0000809A0000}"/>
    <cellStyle name="통화 [0] 8 10" xfId="30305" xr:uid="{00000000-0005-0000-0000-0000819A0000}"/>
    <cellStyle name="통화 [0] 8 11" xfId="30306" xr:uid="{00000000-0005-0000-0000-0000829A0000}"/>
    <cellStyle name="통화 [0] 8 12" xfId="30307" xr:uid="{00000000-0005-0000-0000-0000839A0000}"/>
    <cellStyle name="통화 [0] 8 13" xfId="30308" xr:uid="{00000000-0005-0000-0000-0000849A0000}"/>
    <cellStyle name="통화 [0] 8 14" xfId="30309" xr:uid="{00000000-0005-0000-0000-0000859A0000}"/>
    <cellStyle name="통화 [0] 8 15" xfId="30310" xr:uid="{00000000-0005-0000-0000-0000869A0000}"/>
    <cellStyle name="통화 [0] 8 16" xfId="30311" xr:uid="{00000000-0005-0000-0000-0000879A0000}"/>
    <cellStyle name="통화 [0] 8 17" xfId="30312" xr:uid="{00000000-0005-0000-0000-0000889A0000}"/>
    <cellStyle name="통화 [0] 8 18" xfId="30313" xr:uid="{00000000-0005-0000-0000-0000899A0000}"/>
    <cellStyle name="통화 [0] 8 19" xfId="30314" xr:uid="{00000000-0005-0000-0000-00008A9A0000}"/>
    <cellStyle name="통화 [0] 8 2" xfId="30315" xr:uid="{00000000-0005-0000-0000-00008B9A0000}"/>
    <cellStyle name="통화 [0] 8 20" xfId="30316" xr:uid="{00000000-0005-0000-0000-00008C9A0000}"/>
    <cellStyle name="통화 [0] 8 21" xfId="30317" xr:uid="{00000000-0005-0000-0000-00008D9A0000}"/>
    <cellStyle name="통화 [0] 8 22" xfId="30318" xr:uid="{00000000-0005-0000-0000-00008E9A0000}"/>
    <cellStyle name="통화 [0] 8 23" xfId="30319" xr:uid="{00000000-0005-0000-0000-00008F9A0000}"/>
    <cellStyle name="통화 [0] 8 24" xfId="30320" xr:uid="{00000000-0005-0000-0000-0000909A0000}"/>
    <cellStyle name="통화 [0] 8 25" xfId="30321" xr:uid="{00000000-0005-0000-0000-0000919A0000}"/>
    <cellStyle name="통화 [0] 8 26" xfId="30322" xr:uid="{00000000-0005-0000-0000-0000929A0000}"/>
    <cellStyle name="통화 [0] 8 27" xfId="30323" xr:uid="{00000000-0005-0000-0000-0000939A0000}"/>
    <cellStyle name="통화 [0] 8 28" xfId="30324" xr:uid="{00000000-0005-0000-0000-0000949A0000}"/>
    <cellStyle name="통화 [0] 8 29" xfId="30325" xr:uid="{00000000-0005-0000-0000-0000959A0000}"/>
    <cellStyle name="통화 [0] 8 3" xfId="30326" xr:uid="{00000000-0005-0000-0000-0000969A0000}"/>
    <cellStyle name="통화 [0] 8 30" xfId="30327" xr:uid="{00000000-0005-0000-0000-0000979A0000}"/>
    <cellStyle name="통화 [0] 8 31" xfId="30328" xr:uid="{00000000-0005-0000-0000-0000989A0000}"/>
    <cellStyle name="통화 [0] 8 32" xfId="30329" xr:uid="{00000000-0005-0000-0000-0000999A0000}"/>
    <cellStyle name="통화 [0] 8 33" xfId="30330" xr:uid="{00000000-0005-0000-0000-00009A9A0000}"/>
    <cellStyle name="통화 [0] 8 34" xfId="30331" xr:uid="{00000000-0005-0000-0000-00009B9A0000}"/>
    <cellStyle name="통화 [0] 8 35" xfId="8450" xr:uid="{00000000-0005-0000-0000-00009C9A0000}"/>
    <cellStyle name="통화 [0] 8 4" xfId="30332" xr:uid="{00000000-0005-0000-0000-00009D9A0000}"/>
    <cellStyle name="통화 [0] 8 5" xfId="30333" xr:uid="{00000000-0005-0000-0000-00009E9A0000}"/>
    <cellStyle name="통화 [0] 8 6" xfId="30334" xr:uid="{00000000-0005-0000-0000-00009F9A0000}"/>
    <cellStyle name="통화 [0] 8 7" xfId="30335" xr:uid="{00000000-0005-0000-0000-0000A09A0000}"/>
    <cellStyle name="통화 [0] 8 8" xfId="30336" xr:uid="{00000000-0005-0000-0000-0000A19A0000}"/>
    <cellStyle name="통화 [0] 8 9" xfId="30337" xr:uid="{00000000-0005-0000-0000-0000A29A0000}"/>
    <cellStyle name="통화 [0] 9" xfId="4696" xr:uid="{00000000-0005-0000-0000-0000A39A0000}"/>
    <cellStyle name="통화 [0㉝〸" xfId="4697" xr:uid="{00000000-0005-0000-0000-0000A49A0000}"/>
    <cellStyle name="通貨_02BP用" xfId="4698" xr:uid="{00000000-0005-0000-0000-0000A59A0000}"/>
    <cellStyle name="퍼센트" xfId="1584" xr:uid="{00000000-0005-0000-0000-0000A69A0000}"/>
    <cellStyle name="퍼센트 10" xfId="30338" xr:uid="{00000000-0005-0000-0000-0000A79A0000}"/>
    <cellStyle name="퍼센트 10 10" xfId="30339" xr:uid="{00000000-0005-0000-0000-0000A89A0000}"/>
    <cellStyle name="퍼센트 10 11" xfId="30340" xr:uid="{00000000-0005-0000-0000-0000A99A0000}"/>
    <cellStyle name="퍼센트 10 12" xfId="30341" xr:uid="{00000000-0005-0000-0000-0000AA9A0000}"/>
    <cellStyle name="퍼센트 10 13" xfId="30342" xr:uid="{00000000-0005-0000-0000-0000AB9A0000}"/>
    <cellStyle name="퍼센트 10 14" xfId="30343" xr:uid="{00000000-0005-0000-0000-0000AC9A0000}"/>
    <cellStyle name="퍼센트 10 15" xfId="30344" xr:uid="{00000000-0005-0000-0000-0000AD9A0000}"/>
    <cellStyle name="퍼센트 10 16" xfId="30345" xr:uid="{00000000-0005-0000-0000-0000AE9A0000}"/>
    <cellStyle name="퍼센트 10 17" xfId="30346" xr:uid="{00000000-0005-0000-0000-0000AF9A0000}"/>
    <cellStyle name="퍼센트 10 18" xfId="30347" xr:uid="{00000000-0005-0000-0000-0000B09A0000}"/>
    <cellStyle name="퍼센트 10 19" xfId="30348" xr:uid="{00000000-0005-0000-0000-0000B19A0000}"/>
    <cellStyle name="퍼센트 10 2" xfId="30349" xr:uid="{00000000-0005-0000-0000-0000B29A0000}"/>
    <cellStyle name="퍼센트 10 20" xfId="30350" xr:uid="{00000000-0005-0000-0000-0000B39A0000}"/>
    <cellStyle name="퍼센트 10 21" xfId="30351" xr:uid="{00000000-0005-0000-0000-0000B49A0000}"/>
    <cellStyle name="퍼센트 10 22" xfId="30352" xr:uid="{00000000-0005-0000-0000-0000B59A0000}"/>
    <cellStyle name="퍼센트 10 23" xfId="30353" xr:uid="{00000000-0005-0000-0000-0000B69A0000}"/>
    <cellStyle name="퍼센트 10 24" xfId="30354" xr:uid="{00000000-0005-0000-0000-0000B79A0000}"/>
    <cellStyle name="퍼센트 10 3" xfId="30355" xr:uid="{00000000-0005-0000-0000-0000B89A0000}"/>
    <cellStyle name="퍼센트 10 4" xfId="30356" xr:uid="{00000000-0005-0000-0000-0000B99A0000}"/>
    <cellStyle name="퍼센트 10 5" xfId="30357" xr:uid="{00000000-0005-0000-0000-0000BA9A0000}"/>
    <cellStyle name="퍼센트 10 6" xfId="30358" xr:uid="{00000000-0005-0000-0000-0000BB9A0000}"/>
    <cellStyle name="퍼센트 10 7" xfId="30359" xr:uid="{00000000-0005-0000-0000-0000BC9A0000}"/>
    <cellStyle name="퍼센트 10 8" xfId="30360" xr:uid="{00000000-0005-0000-0000-0000BD9A0000}"/>
    <cellStyle name="퍼센트 10 9" xfId="30361" xr:uid="{00000000-0005-0000-0000-0000BE9A0000}"/>
    <cellStyle name="퍼센트 11" xfId="30362" xr:uid="{00000000-0005-0000-0000-0000BF9A0000}"/>
    <cellStyle name="퍼센트 11 10" xfId="30363" xr:uid="{00000000-0005-0000-0000-0000C09A0000}"/>
    <cellStyle name="퍼센트 11 11" xfId="30364" xr:uid="{00000000-0005-0000-0000-0000C19A0000}"/>
    <cellStyle name="퍼센트 11 12" xfId="30365" xr:uid="{00000000-0005-0000-0000-0000C29A0000}"/>
    <cellStyle name="퍼센트 11 13" xfId="30366" xr:uid="{00000000-0005-0000-0000-0000C39A0000}"/>
    <cellStyle name="퍼센트 11 14" xfId="30367" xr:uid="{00000000-0005-0000-0000-0000C49A0000}"/>
    <cellStyle name="퍼센트 11 15" xfId="30368" xr:uid="{00000000-0005-0000-0000-0000C59A0000}"/>
    <cellStyle name="퍼센트 11 16" xfId="30369" xr:uid="{00000000-0005-0000-0000-0000C69A0000}"/>
    <cellStyle name="퍼센트 11 17" xfId="30370" xr:uid="{00000000-0005-0000-0000-0000C79A0000}"/>
    <cellStyle name="퍼센트 11 18" xfId="30371" xr:uid="{00000000-0005-0000-0000-0000C89A0000}"/>
    <cellStyle name="퍼센트 11 19" xfId="30372" xr:uid="{00000000-0005-0000-0000-0000C99A0000}"/>
    <cellStyle name="퍼센트 11 2" xfId="30373" xr:uid="{00000000-0005-0000-0000-0000CA9A0000}"/>
    <cellStyle name="퍼센트 11 20" xfId="30374" xr:uid="{00000000-0005-0000-0000-0000CB9A0000}"/>
    <cellStyle name="퍼센트 11 21" xfId="30375" xr:uid="{00000000-0005-0000-0000-0000CC9A0000}"/>
    <cellStyle name="퍼센트 11 22" xfId="30376" xr:uid="{00000000-0005-0000-0000-0000CD9A0000}"/>
    <cellStyle name="퍼센트 11 23" xfId="30377" xr:uid="{00000000-0005-0000-0000-0000CE9A0000}"/>
    <cellStyle name="퍼센트 11 24" xfId="30378" xr:uid="{00000000-0005-0000-0000-0000CF9A0000}"/>
    <cellStyle name="퍼센트 11 3" xfId="30379" xr:uid="{00000000-0005-0000-0000-0000D09A0000}"/>
    <cellStyle name="퍼센트 11 4" xfId="30380" xr:uid="{00000000-0005-0000-0000-0000D19A0000}"/>
    <cellStyle name="퍼센트 11 5" xfId="30381" xr:uid="{00000000-0005-0000-0000-0000D29A0000}"/>
    <cellStyle name="퍼센트 11 6" xfId="30382" xr:uid="{00000000-0005-0000-0000-0000D39A0000}"/>
    <cellStyle name="퍼센트 11 7" xfId="30383" xr:uid="{00000000-0005-0000-0000-0000D49A0000}"/>
    <cellStyle name="퍼센트 11 8" xfId="30384" xr:uid="{00000000-0005-0000-0000-0000D59A0000}"/>
    <cellStyle name="퍼센트 11 9" xfId="30385" xr:uid="{00000000-0005-0000-0000-0000D69A0000}"/>
    <cellStyle name="퍼센트 12" xfId="30386" xr:uid="{00000000-0005-0000-0000-0000D79A0000}"/>
    <cellStyle name="퍼센트 12 10" xfId="30387" xr:uid="{00000000-0005-0000-0000-0000D89A0000}"/>
    <cellStyle name="퍼센트 12 11" xfId="30388" xr:uid="{00000000-0005-0000-0000-0000D99A0000}"/>
    <cellStyle name="퍼센트 12 12" xfId="30389" xr:uid="{00000000-0005-0000-0000-0000DA9A0000}"/>
    <cellStyle name="퍼센트 12 13" xfId="30390" xr:uid="{00000000-0005-0000-0000-0000DB9A0000}"/>
    <cellStyle name="퍼센트 12 14" xfId="30391" xr:uid="{00000000-0005-0000-0000-0000DC9A0000}"/>
    <cellStyle name="퍼센트 12 15" xfId="30392" xr:uid="{00000000-0005-0000-0000-0000DD9A0000}"/>
    <cellStyle name="퍼센트 12 16" xfId="30393" xr:uid="{00000000-0005-0000-0000-0000DE9A0000}"/>
    <cellStyle name="퍼센트 12 17" xfId="30394" xr:uid="{00000000-0005-0000-0000-0000DF9A0000}"/>
    <cellStyle name="퍼센트 12 18" xfId="30395" xr:uid="{00000000-0005-0000-0000-0000E09A0000}"/>
    <cellStyle name="퍼센트 12 19" xfId="30396" xr:uid="{00000000-0005-0000-0000-0000E19A0000}"/>
    <cellStyle name="퍼센트 12 2" xfId="30397" xr:uid="{00000000-0005-0000-0000-0000E29A0000}"/>
    <cellStyle name="퍼센트 12 20" xfId="30398" xr:uid="{00000000-0005-0000-0000-0000E39A0000}"/>
    <cellStyle name="퍼센트 12 21" xfId="30399" xr:uid="{00000000-0005-0000-0000-0000E49A0000}"/>
    <cellStyle name="퍼센트 12 22" xfId="30400" xr:uid="{00000000-0005-0000-0000-0000E59A0000}"/>
    <cellStyle name="퍼센트 12 23" xfId="30401" xr:uid="{00000000-0005-0000-0000-0000E69A0000}"/>
    <cellStyle name="퍼센트 12 24" xfId="30402" xr:uid="{00000000-0005-0000-0000-0000E79A0000}"/>
    <cellStyle name="퍼센트 12 3" xfId="30403" xr:uid="{00000000-0005-0000-0000-0000E89A0000}"/>
    <cellStyle name="퍼센트 12 4" xfId="30404" xr:uid="{00000000-0005-0000-0000-0000E99A0000}"/>
    <cellStyle name="퍼센트 12 5" xfId="30405" xr:uid="{00000000-0005-0000-0000-0000EA9A0000}"/>
    <cellStyle name="퍼센트 12 6" xfId="30406" xr:uid="{00000000-0005-0000-0000-0000EB9A0000}"/>
    <cellStyle name="퍼센트 12 7" xfId="30407" xr:uid="{00000000-0005-0000-0000-0000EC9A0000}"/>
    <cellStyle name="퍼센트 12 8" xfId="30408" xr:uid="{00000000-0005-0000-0000-0000ED9A0000}"/>
    <cellStyle name="퍼센트 12 9" xfId="30409" xr:uid="{00000000-0005-0000-0000-0000EE9A0000}"/>
    <cellStyle name="퍼센트 13" xfId="30410" xr:uid="{00000000-0005-0000-0000-0000EF9A0000}"/>
    <cellStyle name="퍼센트 13 10" xfId="30411" xr:uid="{00000000-0005-0000-0000-0000F09A0000}"/>
    <cellStyle name="퍼센트 13 11" xfId="30412" xr:uid="{00000000-0005-0000-0000-0000F19A0000}"/>
    <cellStyle name="퍼센트 13 12" xfId="30413" xr:uid="{00000000-0005-0000-0000-0000F29A0000}"/>
    <cellStyle name="퍼센트 13 13" xfId="30414" xr:uid="{00000000-0005-0000-0000-0000F39A0000}"/>
    <cellStyle name="퍼센트 13 14" xfId="30415" xr:uid="{00000000-0005-0000-0000-0000F49A0000}"/>
    <cellStyle name="퍼센트 13 15" xfId="30416" xr:uid="{00000000-0005-0000-0000-0000F59A0000}"/>
    <cellStyle name="퍼센트 13 16" xfId="30417" xr:uid="{00000000-0005-0000-0000-0000F69A0000}"/>
    <cellStyle name="퍼센트 13 17" xfId="30418" xr:uid="{00000000-0005-0000-0000-0000F79A0000}"/>
    <cellStyle name="퍼센트 13 18" xfId="30419" xr:uid="{00000000-0005-0000-0000-0000F89A0000}"/>
    <cellStyle name="퍼센트 13 19" xfId="30420" xr:uid="{00000000-0005-0000-0000-0000F99A0000}"/>
    <cellStyle name="퍼센트 13 2" xfId="30421" xr:uid="{00000000-0005-0000-0000-0000FA9A0000}"/>
    <cellStyle name="퍼센트 13 20" xfId="30422" xr:uid="{00000000-0005-0000-0000-0000FB9A0000}"/>
    <cellStyle name="퍼센트 13 21" xfId="30423" xr:uid="{00000000-0005-0000-0000-0000FC9A0000}"/>
    <cellStyle name="퍼센트 13 22" xfId="30424" xr:uid="{00000000-0005-0000-0000-0000FD9A0000}"/>
    <cellStyle name="퍼센트 13 23" xfId="30425" xr:uid="{00000000-0005-0000-0000-0000FE9A0000}"/>
    <cellStyle name="퍼센트 13 24" xfId="30426" xr:uid="{00000000-0005-0000-0000-0000FF9A0000}"/>
    <cellStyle name="퍼센트 13 3" xfId="30427" xr:uid="{00000000-0005-0000-0000-0000009B0000}"/>
    <cellStyle name="퍼센트 13 4" xfId="30428" xr:uid="{00000000-0005-0000-0000-0000019B0000}"/>
    <cellStyle name="퍼센트 13 5" xfId="30429" xr:uid="{00000000-0005-0000-0000-0000029B0000}"/>
    <cellStyle name="퍼센트 13 6" xfId="30430" xr:uid="{00000000-0005-0000-0000-0000039B0000}"/>
    <cellStyle name="퍼센트 13 7" xfId="30431" xr:uid="{00000000-0005-0000-0000-0000049B0000}"/>
    <cellStyle name="퍼센트 13 8" xfId="30432" xr:uid="{00000000-0005-0000-0000-0000059B0000}"/>
    <cellStyle name="퍼센트 13 9" xfId="30433" xr:uid="{00000000-0005-0000-0000-0000069B0000}"/>
    <cellStyle name="퍼센트 14" xfId="30434" xr:uid="{00000000-0005-0000-0000-0000079B0000}"/>
    <cellStyle name="퍼센트 14 10" xfId="30435" xr:uid="{00000000-0005-0000-0000-0000089B0000}"/>
    <cellStyle name="퍼센트 14 11" xfId="30436" xr:uid="{00000000-0005-0000-0000-0000099B0000}"/>
    <cellStyle name="퍼센트 14 12" xfId="30437" xr:uid="{00000000-0005-0000-0000-00000A9B0000}"/>
    <cellStyle name="퍼센트 14 13" xfId="30438" xr:uid="{00000000-0005-0000-0000-00000B9B0000}"/>
    <cellStyle name="퍼센트 14 14" xfId="30439" xr:uid="{00000000-0005-0000-0000-00000C9B0000}"/>
    <cellStyle name="퍼센트 14 15" xfId="30440" xr:uid="{00000000-0005-0000-0000-00000D9B0000}"/>
    <cellStyle name="퍼센트 14 16" xfId="30441" xr:uid="{00000000-0005-0000-0000-00000E9B0000}"/>
    <cellStyle name="퍼센트 14 17" xfId="30442" xr:uid="{00000000-0005-0000-0000-00000F9B0000}"/>
    <cellStyle name="퍼센트 14 18" xfId="30443" xr:uid="{00000000-0005-0000-0000-0000109B0000}"/>
    <cellStyle name="퍼센트 14 19" xfId="30444" xr:uid="{00000000-0005-0000-0000-0000119B0000}"/>
    <cellStyle name="퍼센트 14 2" xfId="30445" xr:uid="{00000000-0005-0000-0000-0000129B0000}"/>
    <cellStyle name="퍼센트 14 20" xfId="30446" xr:uid="{00000000-0005-0000-0000-0000139B0000}"/>
    <cellStyle name="퍼센트 14 21" xfId="30447" xr:uid="{00000000-0005-0000-0000-0000149B0000}"/>
    <cellStyle name="퍼센트 14 22" xfId="30448" xr:uid="{00000000-0005-0000-0000-0000159B0000}"/>
    <cellStyle name="퍼센트 14 23" xfId="30449" xr:uid="{00000000-0005-0000-0000-0000169B0000}"/>
    <cellStyle name="퍼센트 14 24" xfId="30450" xr:uid="{00000000-0005-0000-0000-0000179B0000}"/>
    <cellStyle name="퍼센트 14 3" xfId="30451" xr:uid="{00000000-0005-0000-0000-0000189B0000}"/>
    <cellStyle name="퍼센트 14 4" xfId="30452" xr:uid="{00000000-0005-0000-0000-0000199B0000}"/>
    <cellStyle name="퍼센트 14 5" xfId="30453" xr:uid="{00000000-0005-0000-0000-00001A9B0000}"/>
    <cellStyle name="퍼센트 14 6" xfId="30454" xr:uid="{00000000-0005-0000-0000-00001B9B0000}"/>
    <cellStyle name="퍼센트 14 7" xfId="30455" xr:uid="{00000000-0005-0000-0000-00001C9B0000}"/>
    <cellStyle name="퍼센트 14 8" xfId="30456" xr:uid="{00000000-0005-0000-0000-00001D9B0000}"/>
    <cellStyle name="퍼센트 14 9" xfId="30457" xr:uid="{00000000-0005-0000-0000-00001E9B0000}"/>
    <cellStyle name="퍼센트 15" xfId="30458" xr:uid="{00000000-0005-0000-0000-00001F9B0000}"/>
    <cellStyle name="퍼센트 15 10" xfId="30459" xr:uid="{00000000-0005-0000-0000-0000209B0000}"/>
    <cellStyle name="퍼센트 15 11" xfId="30460" xr:uid="{00000000-0005-0000-0000-0000219B0000}"/>
    <cellStyle name="퍼센트 15 12" xfId="30461" xr:uid="{00000000-0005-0000-0000-0000229B0000}"/>
    <cellStyle name="퍼센트 15 13" xfId="30462" xr:uid="{00000000-0005-0000-0000-0000239B0000}"/>
    <cellStyle name="퍼센트 15 14" xfId="30463" xr:uid="{00000000-0005-0000-0000-0000249B0000}"/>
    <cellStyle name="퍼센트 15 15" xfId="30464" xr:uid="{00000000-0005-0000-0000-0000259B0000}"/>
    <cellStyle name="퍼센트 15 16" xfId="30465" xr:uid="{00000000-0005-0000-0000-0000269B0000}"/>
    <cellStyle name="퍼센트 15 17" xfId="30466" xr:uid="{00000000-0005-0000-0000-0000279B0000}"/>
    <cellStyle name="퍼센트 15 18" xfId="30467" xr:uid="{00000000-0005-0000-0000-0000289B0000}"/>
    <cellStyle name="퍼센트 15 19" xfId="30468" xr:uid="{00000000-0005-0000-0000-0000299B0000}"/>
    <cellStyle name="퍼센트 15 2" xfId="30469" xr:uid="{00000000-0005-0000-0000-00002A9B0000}"/>
    <cellStyle name="퍼센트 15 20" xfId="30470" xr:uid="{00000000-0005-0000-0000-00002B9B0000}"/>
    <cellStyle name="퍼센트 15 21" xfId="30471" xr:uid="{00000000-0005-0000-0000-00002C9B0000}"/>
    <cellStyle name="퍼센트 15 22" xfId="30472" xr:uid="{00000000-0005-0000-0000-00002D9B0000}"/>
    <cellStyle name="퍼센트 15 23" xfId="30473" xr:uid="{00000000-0005-0000-0000-00002E9B0000}"/>
    <cellStyle name="퍼센트 15 24" xfId="30474" xr:uid="{00000000-0005-0000-0000-00002F9B0000}"/>
    <cellStyle name="퍼센트 15 3" xfId="30475" xr:uid="{00000000-0005-0000-0000-0000309B0000}"/>
    <cellStyle name="퍼센트 15 4" xfId="30476" xr:uid="{00000000-0005-0000-0000-0000319B0000}"/>
    <cellStyle name="퍼센트 15 5" xfId="30477" xr:uid="{00000000-0005-0000-0000-0000329B0000}"/>
    <cellStyle name="퍼센트 15 6" xfId="30478" xr:uid="{00000000-0005-0000-0000-0000339B0000}"/>
    <cellStyle name="퍼센트 15 7" xfId="30479" xr:uid="{00000000-0005-0000-0000-0000349B0000}"/>
    <cellStyle name="퍼센트 15 8" xfId="30480" xr:uid="{00000000-0005-0000-0000-0000359B0000}"/>
    <cellStyle name="퍼센트 15 9" xfId="30481" xr:uid="{00000000-0005-0000-0000-0000369B0000}"/>
    <cellStyle name="퍼센트 16" xfId="30482" xr:uid="{00000000-0005-0000-0000-0000379B0000}"/>
    <cellStyle name="퍼센트 16 10" xfId="30483" xr:uid="{00000000-0005-0000-0000-0000389B0000}"/>
    <cellStyle name="퍼센트 16 11" xfId="30484" xr:uid="{00000000-0005-0000-0000-0000399B0000}"/>
    <cellStyle name="퍼센트 16 12" xfId="30485" xr:uid="{00000000-0005-0000-0000-00003A9B0000}"/>
    <cellStyle name="퍼센트 16 13" xfId="30486" xr:uid="{00000000-0005-0000-0000-00003B9B0000}"/>
    <cellStyle name="퍼센트 16 14" xfId="30487" xr:uid="{00000000-0005-0000-0000-00003C9B0000}"/>
    <cellStyle name="퍼센트 16 15" xfId="30488" xr:uid="{00000000-0005-0000-0000-00003D9B0000}"/>
    <cellStyle name="퍼센트 16 16" xfId="30489" xr:uid="{00000000-0005-0000-0000-00003E9B0000}"/>
    <cellStyle name="퍼센트 16 17" xfId="30490" xr:uid="{00000000-0005-0000-0000-00003F9B0000}"/>
    <cellStyle name="퍼센트 16 18" xfId="30491" xr:uid="{00000000-0005-0000-0000-0000409B0000}"/>
    <cellStyle name="퍼센트 16 19" xfId="30492" xr:uid="{00000000-0005-0000-0000-0000419B0000}"/>
    <cellStyle name="퍼센트 16 2" xfId="30493" xr:uid="{00000000-0005-0000-0000-0000429B0000}"/>
    <cellStyle name="퍼센트 16 20" xfId="30494" xr:uid="{00000000-0005-0000-0000-0000439B0000}"/>
    <cellStyle name="퍼센트 16 21" xfId="30495" xr:uid="{00000000-0005-0000-0000-0000449B0000}"/>
    <cellStyle name="퍼센트 16 22" xfId="30496" xr:uid="{00000000-0005-0000-0000-0000459B0000}"/>
    <cellStyle name="퍼센트 16 23" xfId="30497" xr:uid="{00000000-0005-0000-0000-0000469B0000}"/>
    <cellStyle name="퍼센트 16 24" xfId="30498" xr:uid="{00000000-0005-0000-0000-0000479B0000}"/>
    <cellStyle name="퍼센트 16 3" xfId="30499" xr:uid="{00000000-0005-0000-0000-0000489B0000}"/>
    <cellStyle name="퍼센트 16 4" xfId="30500" xr:uid="{00000000-0005-0000-0000-0000499B0000}"/>
    <cellStyle name="퍼센트 16 5" xfId="30501" xr:uid="{00000000-0005-0000-0000-00004A9B0000}"/>
    <cellStyle name="퍼센트 16 6" xfId="30502" xr:uid="{00000000-0005-0000-0000-00004B9B0000}"/>
    <cellStyle name="퍼센트 16 7" xfId="30503" xr:uid="{00000000-0005-0000-0000-00004C9B0000}"/>
    <cellStyle name="퍼센트 16 8" xfId="30504" xr:uid="{00000000-0005-0000-0000-00004D9B0000}"/>
    <cellStyle name="퍼센트 16 9" xfId="30505" xr:uid="{00000000-0005-0000-0000-00004E9B0000}"/>
    <cellStyle name="퍼센트 17" xfId="30506" xr:uid="{00000000-0005-0000-0000-00004F9B0000}"/>
    <cellStyle name="퍼센트 17 10" xfId="30507" xr:uid="{00000000-0005-0000-0000-0000509B0000}"/>
    <cellStyle name="퍼센트 17 11" xfId="30508" xr:uid="{00000000-0005-0000-0000-0000519B0000}"/>
    <cellStyle name="퍼센트 17 12" xfId="30509" xr:uid="{00000000-0005-0000-0000-0000529B0000}"/>
    <cellStyle name="퍼센트 17 13" xfId="30510" xr:uid="{00000000-0005-0000-0000-0000539B0000}"/>
    <cellStyle name="퍼센트 17 14" xfId="30511" xr:uid="{00000000-0005-0000-0000-0000549B0000}"/>
    <cellStyle name="퍼센트 17 15" xfId="30512" xr:uid="{00000000-0005-0000-0000-0000559B0000}"/>
    <cellStyle name="퍼센트 17 16" xfId="30513" xr:uid="{00000000-0005-0000-0000-0000569B0000}"/>
    <cellStyle name="퍼센트 17 17" xfId="30514" xr:uid="{00000000-0005-0000-0000-0000579B0000}"/>
    <cellStyle name="퍼센트 17 18" xfId="30515" xr:uid="{00000000-0005-0000-0000-0000589B0000}"/>
    <cellStyle name="퍼센트 17 19" xfId="30516" xr:uid="{00000000-0005-0000-0000-0000599B0000}"/>
    <cellStyle name="퍼센트 17 2" xfId="30517" xr:uid="{00000000-0005-0000-0000-00005A9B0000}"/>
    <cellStyle name="퍼센트 17 20" xfId="30518" xr:uid="{00000000-0005-0000-0000-00005B9B0000}"/>
    <cellStyle name="퍼센트 17 21" xfId="30519" xr:uid="{00000000-0005-0000-0000-00005C9B0000}"/>
    <cellStyle name="퍼센트 17 22" xfId="30520" xr:uid="{00000000-0005-0000-0000-00005D9B0000}"/>
    <cellStyle name="퍼센트 17 23" xfId="30521" xr:uid="{00000000-0005-0000-0000-00005E9B0000}"/>
    <cellStyle name="퍼센트 17 24" xfId="30522" xr:uid="{00000000-0005-0000-0000-00005F9B0000}"/>
    <cellStyle name="퍼센트 17 3" xfId="30523" xr:uid="{00000000-0005-0000-0000-0000609B0000}"/>
    <cellStyle name="퍼센트 17 4" xfId="30524" xr:uid="{00000000-0005-0000-0000-0000619B0000}"/>
    <cellStyle name="퍼센트 17 5" xfId="30525" xr:uid="{00000000-0005-0000-0000-0000629B0000}"/>
    <cellStyle name="퍼센트 17 6" xfId="30526" xr:uid="{00000000-0005-0000-0000-0000639B0000}"/>
    <cellStyle name="퍼센트 17 7" xfId="30527" xr:uid="{00000000-0005-0000-0000-0000649B0000}"/>
    <cellStyle name="퍼센트 17 8" xfId="30528" xr:uid="{00000000-0005-0000-0000-0000659B0000}"/>
    <cellStyle name="퍼센트 17 9" xfId="30529" xr:uid="{00000000-0005-0000-0000-0000669B0000}"/>
    <cellStyle name="퍼센트 18" xfId="30530" xr:uid="{00000000-0005-0000-0000-0000679B0000}"/>
    <cellStyle name="퍼센트 18 10" xfId="30531" xr:uid="{00000000-0005-0000-0000-0000689B0000}"/>
    <cellStyle name="퍼센트 18 11" xfId="30532" xr:uid="{00000000-0005-0000-0000-0000699B0000}"/>
    <cellStyle name="퍼센트 18 12" xfId="30533" xr:uid="{00000000-0005-0000-0000-00006A9B0000}"/>
    <cellStyle name="퍼센트 18 13" xfId="30534" xr:uid="{00000000-0005-0000-0000-00006B9B0000}"/>
    <cellStyle name="퍼센트 18 14" xfId="30535" xr:uid="{00000000-0005-0000-0000-00006C9B0000}"/>
    <cellStyle name="퍼센트 18 15" xfId="30536" xr:uid="{00000000-0005-0000-0000-00006D9B0000}"/>
    <cellStyle name="퍼센트 18 16" xfId="30537" xr:uid="{00000000-0005-0000-0000-00006E9B0000}"/>
    <cellStyle name="퍼센트 18 17" xfId="30538" xr:uid="{00000000-0005-0000-0000-00006F9B0000}"/>
    <cellStyle name="퍼센트 18 18" xfId="30539" xr:uid="{00000000-0005-0000-0000-0000709B0000}"/>
    <cellStyle name="퍼센트 18 19" xfId="30540" xr:uid="{00000000-0005-0000-0000-0000719B0000}"/>
    <cellStyle name="퍼센트 18 2" xfId="30541" xr:uid="{00000000-0005-0000-0000-0000729B0000}"/>
    <cellStyle name="퍼센트 18 20" xfId="30542" xr:uid="{00000000-0005-0000-0000-0000739B0000}"/>
    <cellStyle name="퍼센트 18 21" xfId="30543" xr:uid="{00000000-0005-0000-0000-0000749B0000}"/>
    <cellStyle name="퍼센트 18 22" xfId="30544" xr:uid="{00000000-0005-0000-0000-0000759B0000}"/>
    <cellStyle name="퍼센트 18 23" xfId="30545" xr:uid="{00000000-0005-0000-0000-0000769B0000}"/>
    <cellStyle name="퍼센트 18 24" xfId="30546" xr:uid="{00000000-0005-0000-0000-0000779B0000}"/>
    <cellStyle name="퍼센트 18 3" xfId="30547" xr:uid="{00000000-0005-0000-0000-0000789B0000}"/>
    <cellStyle name="퍼센트 18 4" xfId="30548" xr:uid="{00000000-0005-0000-0000-0000799B0000}"/>
    <cellStyle name="퍼센트 18 5" xfId="30549" xr:uid="{00000000-0005-0000-0000-00007A9B0000}"/>
    <cellStyle name="퍼센트 18 6" xfId="30550" xr:uid="{00000000-0005-0000-0000-00007B9B0000}"/>
    <cellStyle name="퍼센트 18 7" xfId="30551" xr:uid="{00000000-0005-0000-0000-00007C9B0000}"/>
    <cellStyle name="퍼센트 18 8" xfId="30552" xr:uid="{00000000-0005-0000-0000-00007D9B0000}"/>
    <cellStyle name="퍼센트 18 9" xfId="30553" xr:uid="{00000000-0005-0000-0000-00007E9B0000}"/>
    <cellStyle name="퍼센트 19" xfId="30554" xr:uid="{00000000-0005-0000-0000-00007F9B0000}"/>
    <cellStyle name="퍼센트 19 10" xfId="30555" xr:uid="{00000000-0005-0000-0000-0000809B0000}"/>
    <cellStyle name="퍼센트 19 11" xfId="30556" xr:uid="{00000000-0005-0000-0000-0000819B0000}"/>
    <cellStyle name="퍼센트 19 12" xfId="30557" xr:uid="{00000000-0005-0000-0000-0000829B0000}"/>
    <cellStyle name="퍼센트 19 13" xfId="30558" xr:uid="{00000000-0005-0000-0000-0000839B0000}"/>
    <cellStyle name="퍼센트 19 14" xfId="30559" xr:uid="{00000000-0005-0000-0000-0000849B0000}"/>
    <cellStyle name="퍼센트 19 15" xfId="30560" xr:uid="{00000000-0005-0000-0000-0000859B0000}"/>
    <cellStyle name="퍼센트 19 16" xfId="30561" xr:uid="{00000000-0005-0000-0000-0000869B0000}"/>
    <cellStyle name="퍼센트 19 17" xfId="30562" xr:uid="{00000000-0005-0000-0000-0000879B0000}"/>
    <cellStyle name="퍼센트 19 18" xfId="30563" xr:uid="{00000000-0005-0000-0000-0000889B0000}"/>
    <cellStyle name="퍼센트 19 19" xfId="30564" xr:uid="{00000000-0005-0000-0000-0000899B0000}"/>
    <cellStyle name="퍼센트 19 2" xfId="30565" xr:uid="{00000000-0005-0000-0000-00008A9B0000}"/>
    <cellStyle name="퍼센트 19 20" xfId="30566" xr:uid="{00000000-0005-0000-0000-00008B9B0000}"/>
    <cellStyle name="퍼센트 19 21" xfId="30567" xr:uid="{00000000-0005-0000-0000-00008C9B0000}"/>
    <cellStyle name="퍼센트 19 22" xfId="30568" xr:uid="{00000000-0005-0000-0000-00008D9B0000}"/>
    <cellStyle name="퍼센트 19 23" xfId="30569" xr:uid="{00000000-0005-0000-0000-00008E9B0000}"/>
    <cellStyle name="퍼센트 19 24" xfId="30570" xr:uid="{00000000-0005-0000-0000-00008F9B0000}"/>
    <cellStyle name="퍼센트 19 3" xfId="30571" xr:uid="{00000000-0005-0000-0000-0000909B0000}"/>
    <cellStyle name="퍼센트 19 4" xfId="30572" xr:uid="{00000000-0005-0000-0000-0000919B0000}"/>
    <cellStyle name="퍼센트 19 5" xfId="30573" xr:uid="{00000000-0005-0000-0000-0000929B0000}"/>
    <cellStyle name="퍼센트 19 6" xfId="30574" xr:uid="{00000000-0005-0000-0000-0000939B0000}"/>
    <cellStyle name="퍼센트 19 7" xfId="30575" xr:uid="{00000000-0005-0000-0000-0000949B0000}"/>
    <cellStyle name="퍼센트 19 8" xfId="30576" xr:uid="{00000000-0005-0000-0000-0000959B0000}"/>
    <cellStyle name="퍼센트 19 9" xfId="30577" xr:uid="{00000000-0005-0000-0000-0000969B0000}"/>
    <cellStyle name="퍼센트 2" xfId="1585" xr:uid="{00000000-0005-0000-0000-0000979B0000}"/>
    <cellStyle name="퍼센트 2 10" xfId="30578" xr:uid="{00000000-0005-0000-0000-0000989B0000}"/>
    <cellStyle name="퍼센트 2 11" xfId="30579" xr:uid="{00000000-0005-0000-0000-0000999B0000}"/>
    <cellStyle name="퍼센트 2 12" xfId="30580" xr:uid="{00000000-0005-0000-0000-00009A9B0000}"/>
    <cellStyle name="퍼센트 2 13" xfId="30581" xr:uid="{00000000-0005-0000-0000-00009B9B0000}"/>
    <cellStyle name="퍼센트 2 14" xfId="30582" xr:uid="{00000000-0005-0000-0000-00009C9B0000}"/>
    <cellStyle name="퍼센트 2 15" xfId="30583" xr:uid="{00000000-0005-0000-0000-00009D9B0000}"/>
    <cellStyle name="퍼센트 2 16" xfId="30584" xr:uid="{00000000-0005-0000-0000-00009E9B0000}"/>
    <cellStyle name="퍼센트 2 17" xfId="30585" xr:uid="{00000000-0005-0000-0000-00009F9B0000}"/>
    <cellStyle name="퍼센트 2 18" xfId="30586" xr:uid="{00000000-0005-0000-0000-0000A09B0000}"/>
    <cellStyle name="퍼센트 2 19" xfId="30587" xr:uid="{00000000-0005-0000-0000-0000A19B0000}"/>
    <cellStyle name="퍼센트 2 2" xfId="8453" xr:uid="{00000000-0005-0000-0000-0000A29B0000}"/>
    <cellStyle name="퍼센트 2 20" xfId="30588" xr:uid="{00000000-0005-0000-0000-0000A39B0000}"/>
    <cellStyle name="퍼센트 2 21" xfId="30589" xr:uid="{00000000-0005-0000-0000-0000A49B0000}"/>
    <cellStyle name="퍼센트 2 22" xfId="30590" xr:uid="{00000000-0005-0000-0000-0000A59B0000}"/>
    <cellStyle name="퍼센트 2 23" xfId="30591" xr:uid="{00000000-0005-0000-0000-0000A69B0000}"/>
    <cellStyle name="퍼센트 2 24" xfId="30592" xr:uid="{00000000-0005-0000-0000-0000A79B0000}"/>
    <cellStyle name="퍼센트 2 25" xfId="30593" xr:uid="{00000000-0005-0000-0000-0000A89B0000}"/>
    <cellStyle name="퍼센트 2 26" xfId="30594" xr:uid="{00000000-0005-0000-0000-0000A99B0000}"/>
    <cellStyle name="퍼센트 2 27" xfId="30595" xr:uid="{00000000-0005-0000-0000-0000AA9B0000}"/>
    <cellStyle name="퍼센트 2 28" xfId="30596" xr:uid="{00000000-0005-0000-0000-0000AB9B0000}"/>
    <cellStyle name="퍼센트 2 29" xfId="30597" xr:uid="{00000000-0005-0000-0000-0000AC9B0000}"/>
    <cellStyle name="퍼센트 2 3" xfId="30598" xr:uid="{00000000-0005-0000-0000-0000AD9B0000}"/>
    <cellStyle name="퍼센트 2 30" xfId="30599" xr:uid="{00000000-0005-0000-0000-0000AE9B0000}"/>
    <cellStyle name="퍼센트 2 31" xfId="30600" xr:uid="{00000000-0005-0000-0000-0000AF9B0000}"/>
    <cellStyle name="퍼센트 2 32" xfId="30601" xr:uid="{00000000-0005-0000-0000-0000B09B0000}"/>
    <cellStyle name="퍼센트 2 33" xfId="30602" xr:uid="{00000000-0005-0000-0000-0000B19B0000}"/>
    <cellStyle name="퍼센트 2 34" xfId="30603" xr:uid="{00000000-0005-0000-0000-0000B29B0000}"/>
    <cellStyle name="퍼센트 2 35" xfId="8452" xr:uid="{00000000-0005-0000-0000-0000B39B0000}"/>
    <cellStyle name="퍼센트 2 4" xfId="30604" xr:uid="{00000000-0005-0000-0000-0000B49B0000}"/>
    <cellStyle name="퍼센트 2 5" xfId="30605" xr:uid="{00000000-0005-0000-0000-0000B59B0000}"/>
    <cellStyle name="퍼센트 2 6" xfId="30606" xr:uid="{00000000-0005-0000-0000-0000B69B0000}"/>
    <cellStyle name="퍼센트 2 7" xfId="30607" xr:uid="{00000000-0005-0000-0000-0000B79B0000}"/>
    <cellStyle name="퍼센트 2 8" xfId="30608" xr:uid="{00000000-0005-0000-0000-0000B89B0000}"/>
    <cellStyle name="퍼센트 2 9" xfId="30609" xr:uid="{00000000-0005-0000-0000-0000B99B0000}"/>
    <cellStyle name="퍼센트 20" xfId="30610" xr:uid="{00000000-0005-0000-0000-0000BA9B0000}"/>
    <cellStyle name="퍼센트 20 10" xfId="30611" xr:uid="{00000000-0005-0000-0000-0000BB9B0000}"/>
    <cellStyle name="퍼센트 20 11" xfId="30612" xr:uid="{00000000-0005-0000-0000-0000BC9B0000}"/>
    <cellStyle name="퍼센트 20 12" xfId="30613" xr:uid="{00000000-0005-0000-0000-0000BD9B0000}"/>
    <cellStyle name="퍼센트 20 13" xfId="30614" xr:uid="{00000000-0005-0000-0000-0000BE9B0000}"/>
    <cellStyle name="퍼센트 20 14" xfId="30615" xr:uid="{00000000-0005-0000-0000-0000BF9B0000}"/>
    <cellStyle name="퍼센트 20 15" xfId="30616" xr:uid="{00000000-0005-0000-0000-0000C09B0000}"/>
    <cellStyle name="퍼센트 20 16" xfId="30617" xr:uid="{00000000-0005-0000-0000-0000C19B0000}"/>
    <cellStyle name="퍼센트 20 17" xfId="30618" xr:uid="{00000000-0005-0000-0000-0000C29B0000}"/>
    <cellStyle name="퍼센트 20 18" xfId="30619" xr:uid="{00000000-0005-0000-0000-0000C39B0000}"/>
    <cellStyle name="퍼센트 20 19" xfId="30620" xr:uid="{00000000-0005-0000-0000-0000C49B0000}"/>
    <cellStyle name="퍼센트 20 2" xfId="30621" xr:uid="{00000000-0005-0000-0000-0000C59B0000}"/>
    <cellStyle name="퍼센트 20 20" xfId="30622" xr:uid="{00000000-0005-0000-0000-0000C69B0000}"/>
    <cellStyle name="퍼센트 20 21" xfId="30623" xr:uid="{00000000-0005-0000-0000-0000C79B0000}"/>
    <cellStyle name="퍼센트 20 22" xfId="30624" xr:uid="{00000000-0005-0000-0000-0000C89B0000}"/>
    <cellStyle name="퍼센트 20 23" xfId="30625" xr:uid="{00000000-0005-0000-0000-0000C99B0000}"/>
    <cellStyle name="퍼센트 20 24" xfId="30626" xr:uid="{00000000-0005-0000-0000-0000CA9B0000}"/>
    <cellStyle name="퍼센트 20 3" xfId="30627" xr:uid="{00000000-0005-0000-0000-0000CB9B0000}"/>
    <cellStyle name="퍼센트 20 4" xfId="30628" xr:uid="{00000000-0005-0000-0000-0000CC9B0000}"/>
    <cellStyle name="퍼센트 20 5" xfId="30629" xr:uid="{00000000-0005-0000-0000-0000CD9B0000}"/>
    <cellStyle name="퍼센트 20 6" xfId="30630" xr:uid="{00000000-0005-0000-0000-0000CE9B0000}"/>
    <cellStyle name="퍼센트 20 7" xfId="30631" xr:uid="{00000000-0005-0000-0000-0000CF9B0000}"/>
    <cellStyle name="퍼센트 20 8" xfId="30632" xr:uid="{00000000-0005-0000-0000-0000D09B0000}"/>
    <cellStyle name="퍼센트 20 9" xfId="30633" xr:uid="{00000000-0005-0000-0000-0000D19B0000}"/>
    <cellStyle name="퍼센트 21" xfId="30634" xr:uid="{00000000-0005-0000-0000-0000D29B0000}"/>
    <cellStyle name="퍼센트 21 10" xfId="30635" xr:uid="{00000000-0005-0000-0000-0000D39B0000}"/>
    <cellStyle name="퍼센트 21 11" xfId="30636" xr:uid="{00000000-0005-0000-0000-0000D49B0000}"/>
    <cellStyle name="퍼센트 21 12" xfId="30637" xr:uid="{00000000-0005-0000-0000-0000D59B0000}"/>
    <cellStyle name="퍼센트 21 13" xfId="30638" xr:uid="{00000000-0005-0000-0000-0000D69B0000}"/>
    <cellStyle name="퍼센트 21 14" xfId="30639" xr:uid="{00000000-0005-0000-0000-0000D79B0000}"/>
    <cellStyle name="퍼센트 21 15" xfId="30640" xr:uid="{00000000-0005-0000-0000-0000D89B0000}"/>
    <cellStyle name="퍼센트 21 16" xfId="30641" xr:uid="{00000000-0005-0000-0000-0000D99B0000}"/>
    <cellStyle name="퍼센트 21 17" xfId="30642" xr:uid="{00000000-0005-0000-0000-0000DA9B0000}"/>
    <cellStyle name="퍼센트 21 18" xfId="30643" xr:uid="{00000000-0005-0000-0000-0000DB9B0000}"/>
    <cellStyle name="퍼센트 21 19" xfId="30644" xr:uid="{00000000-0005-0000-0000-0000DC9B0000}"/>
    <cellStyle name="퍼센트 21 2" xfId="30645" xr:uid="{00000000-0005-0000-0000-0000DD9B0000}"/>
    <cellStyle name="퍼센트 21 20" xfId="30646" xr:uid="{00000000-0005-0000-0000-0000DE9B0000}"/>
    <cellStyle name="퍼센트 21 21" xfId="30647" xr:uid="{00000000-0005-0000-0000-0000DF9B0000}"/>
    <cellStyle name="퍼센트 21 22" xfId="30648" xr:uid="{00000000-0005-0000-0000-0000E09B0000}"/>
    <cellStyle name="퍼센트 21 23" xfId="30649" xr:uid="{00000000-0005-0000-0000-0000E19B0000}"/>
    <cellStyle name="퍼센트 21 24" xfId="30650" xr:uid="{00000000-0005-0000-0000-0000E29B0000}"/>
    <cellStyle name="퍼센트 21 3" xfId="30651" xr:uid="{00000000-0005-0000-0000-0000E39B0000}"/>
    <cellStyle name="퍼센트 21 4" xfId="30652" xr:uid="{00000000-0005-0000-0000-0000E49B0000}"/>
    <cellStyle name="퍼센트 21 5" xfId="30653" xr:uid="{00000000-0005-0000-0000-0000E59B0000}"/>
    <cellStyle name="퍼센트 21 6" xfId="30654" xr:uid="{00000000-0005-0000-0000-0000E69B0000}"/>
    <cellStyle name="퍼센트 21 7" xfId="30655" xr:uid="{00000000-0005-0000-0000-0000E79B0000}"/>
    <cellStyle name="퍼센트 21 8" xfId="30656" xr:uid="{00000000-0005-0000-0000-0000E89B0000}"/>
    <cellStyle name="퍼센트 21 9" xfId="30657" xr:uid="{00000000-0005-0000-0000-0000E99B0000}"/>
    <cellStyle name="퍼센트 22" xfId="30658" xr:uid="{00000000-0005-0000-0000-0000EA9B0000}"/>
    <cellStyle name="퍼센트 22 10" xfId="30659" xr:uid="{00000000-0005-0000-0000-0000EB9B0000}"/>
    <cellStyle name="퍼센트 22 11" xfId="30660" xr:uid="{00000000-0005-0000-0000-0000EC9B0000}"/>
    <cellStyle name="퍼센트 22 12" xfId="30661" xr:uid="{00000000-0005-0000-0000-0000ED9B0000}"/>
    <cellStyle name="퍼센트 22 13" xfId="30662" xr:uid="{00000000-0005-0000-0000-0000EE9B0000}"/>
    <cellStyle name="퍼센트 22 14" xfId="30663" xr:uid="{00000000-0005-0000-0000-0000EF9B0000}"/>
    <cellStyle name="퍼센트 22 15" xfId="30664" xr:uid="{00000000-0005-0000-0000-0000F09B0000}"/>
    <cellStyle name="퍼센트 22 16" xfId="30665" xr:uid="{00000000-0005-0000-0000-0000F19B0000}"/>
    <cellStyle name="퍼센트 22 17" xfId="30666" xr:uid="{00000000-0005-0000-0000-0000F29B0000}"/>
    <cellStyle name="퍼센트 22 18" xfId="30667" xr:uid="{00000000-0005-0000-0000-0000F39B0000}"/>
    <cellStyle name="퍼센트 22 19" xfId="30668" xr:uid="{00000000-0005-0000-0000-0000F49B0000}"/>
    <cellStyle name="퍼센트 22 2" xfId="30669" xr:uid="{00000000-0005-0000-0000-0000F59B0000}"/>
    <cellStyle name="퍼센트 22 20" xfId="30670" xr:uid="{00000000-0005-0000-0000-0000F69B0000}"/>
    <cellStyle name="퍼센트 22 21" xfId="30671" xr:uid="{00000000-0005-0000-0000-0000F79B0000}"/>
    <cellStyle name="퍼센트 22 22" xfId="30672" xr:uid="{00000000-0005-0000-0000-0000F89B0000}"/>
    <cellStyle name="퍼센트 22 23" xfId="30673" xr:uid="{00000000-0005-0000-0000-0000F99B0000}"/>
    <cellStyle name="퍼센트 22 24" xfId="30674" xr:uid="{00000000-0005-0000-0000-0000FA9B0000}"/>
    <cellStyle name="퍼센트 22 3" xfId="30675" xr:uid="{00000000-0005-0000-0000-0000FB9B0000}"/>
    <cellStyle name="퍼센트 22 4" xfId="30676" xr:uid="{00000000-0005-0000-0000-0000FC9B0000}"/>
    <cellStyle name="퍼센트 22 5" xfId="30677" xr:uid="{00000000-0005-0000-0000-0000FD9B0000}"/>
    <cellStyle name="퍼센트 22 6" xfId="30678" xr:uid="{00000000-0005-0000-0000-0000FE9B0000}"/>
    <cellStyle name="퍼센트 22 7" xfId="30679" xr:uid="{00000000-0005-0000-0000-0000FF9B0000}"/>
    <cellStyle name="퍼센트 22 8" xfId="30680" xr:uid="{00000000-0005-0000-0000-0000009C0000}"/>
    <cellStyle name="퍼센트 22 9" xfId="30681" xr:uid="{00000000-0005-0000-0000-0000019C0000}"/>
    <cellStyle name="퍼센트 23" xfId="30682" xr:uid="{00000000-0005-0000-0000-0000029C0000}"/>
    <cellStyle name="퍼센트 23 10" xfId="30683" xr:uid="{00000000-0005-0000-0000-0000039C0000}"/>
    <cellStyle name="퍼센트 23 11" xfId="30684" xr:uid="{00000000-0005-0000-0000-0000049C0000}"/>
    <cellStyle name="퍼센트 23 12" xfId="30685" xr:uid="{00000000-0005-0000-0000-0000059C0000}"/>
    <cellStyle name="퍼센트 23 13" xfId="30686" xr:uid="{00000000-0005-0000-0000-0000069C0000}"/>
    <cellStyle name="퍼센트 23 14" xfId="30687" xr:uid="{00000000-0005-0000-0000-0000079C0000}"/>
    <cellStyle name="퍼센트 23 15" xfId="30688" xr:uid="{00000000-0005-0000-0000-0000089C0000}"/>
    <cellStyle name="퍼센트 23 16" xfId="30689" xr:uid="{00000000-0005-0000-0000-0000099C0000}"/>
    <cellStyle name="퍼센트 23 17" xfId="30690" xr:uid="{00000000-0005-0000-0000-00000A9C0000}"/>
    <cellStyle name="퍼센트 23 18" xfId="30691" xr:uid="{00000000-0005-0000-0000-00000B9C0000}"/>
    <cellStyle name="퍼센트 23 19" xfId="30692" xr:uid="{00000000-0005-0000-0000-00000C9C0000}"/>
    <cellStyle name="퍼센트 23 2" xfId="30693" xr:uid="{00000000-0005-0000-0000-00000D9C0000}"/>
    <cellStyle name="퍼센트 23 20" xfId="30694" xr:uid="{00000000-0005-0000-0000-00000E9C0000}"/>
    <cellStyle name="퍼센트 23 21" xfId="30695" xr:uid="{00000000-0005-0000-0000-00000F9C0000}"/>
    <cellStyle name="퍼센트 23 22" xfId="30696" xr:uid="{00000000-0005-0000-0000-0000109C0000}"/>
    <cellStyle name="퍼센트 23 23" xfId="30697" xr:uid="{00000000-0005-0000-0000-0000119C0000}"/>
    <cellStyle name="퍼센트 23 24" xfId="30698" xr:uid="{00000000-0005-0000-0000-0000129C0000}"/>
    <cellStyle name="퍼센트 23 3" xfId="30699" xr:uid="{00000000-0005-0000-0000-0000139C0000}"/>
    <cellStyle name="퍼센트 23 4" xfId="30700" xr:uid="{00000000-0005-0000-0000-0000149C0000}"/>
    <cellStyle name="퍼센트 23 5" xfId="30701" xr:uid="{00000000-0005-0000-0000-0000159C0000}"/>
    <cellStyle name="퍼센트 23 6" xfId="30702" xr:uid="{00000000-0005-0000-0000-0000169C0000}"/>
    <cellStyle name="퍼센트 23 7" xfId="30703" xr:uid="{00000000-0005-0000-0000-0000179C0000}"/>
    <cellStyle name="퍼센트 23 8" xfId="30704" xr:uid="{00000000-0005-0000-0000-0000189C0000}"/>
    <cellStyle name="퍼센트 23 9" xfId="30705" xr:uid="{00000000-0005-0000-0000-0000199C0000}"/>
    <cellStyle name="퍼센트 24" xfId="30706" xr:uid="{00000000-0005-0000-0000-00001A9C0000}"/>
    <cellStyle name="퍼센트 24 10" xfId="30707" xr:uid="{00000000-0005-0000-0000-00001B9C0000}"/>
    <cellStyle name="퍼센트 24 11" xfId="30708" xr:uid="{00000000-0005-0000-0000-00001C9C0000}"/>
    <cellStyle name="퍼센트 24 12" xfId="30709" xr:uid="{00000000-0005-0000-0000-00001D9C0000}"/>
    <cellStyle name="퍼센트 24 13" xfId="30710" xr:uid="{00000000-0005-0000-0000-00001E9C0000}"/>
    <cellStyle name="퍼센트 24 14" xfId="30711" xr:uid="{00000000-0005-0000-0000-00001F9C0000}"/>
    <cellStyle name="퍼센트 24 15" xfId="30712" xr:uid="{00000000-0005-0000-0000-0000209C0000}"/>
    <cellStyle name="퍼센트 24 16" xfId="30713" xr:uid="{00000000-0005-0000-0000-0000219C0000}"/>
    <cellStyle name="퍼센트 24 17" xfId="30714" xr:uid="{00000000-0005-0000-0000-0000229C0000}"/>
    <cellStyle name="퍼센트 24 18" xfId="30715" xr:uid="{00000000-0005-0000-0000-0000239C0000}"/>
    <cellStyle name="퍼센트 24 19" xfId="30716" xr:uid="{00000000-0005-0000-0000-0000249C0000}"/>
    <cellStyle name="퍼센트 24 2" xfId="30717" xr:uid="{00000000-0005-0000-0000-0000259C0000}"/>
    <cellStyle name="퍼센트 24 20" xfId="30718" xr:uid="{00000000-0005-0000-0000-0000269C0000}"/>
    <cellStyle name="퍼센트 24 21" xfId="30719" xr:uid="{00000000-0005-0000-0000-0000279C0000}"/>
    <cellStyle name="퍼센트 24 22" xfId="30720" xr:uid="{00000000-0005-0000-0000-0000289C0000}"/>
    <cellStyle name="퍼센트 24 23" xfId="30721" xr:uid="{00000000-0005-0000-0000-0000299C0000}"/>
    <cellStyle name="퍼센트 24 24" xfId="30722" xr:uid="{00000000-0005-0000-0000-00002A9C0000}"/>
    <cellStyle name="퍼센트 24 3" xfId="30723" xr:uid="{00000000-0005-0000-0000-00002B9C0000}"/>
    <cellStyle name="퍼센트 24 4" xfId="30724" xr:uid="{00000000-0005-0000-0000-00002C9C0000}"/>
    <cellStyle name="퍼센트 24 5" xfId="30725" xr:uid="{00000000-0005-0000-0000-00002D9C0000}"/>
    <cellStyle name="퍼센트 24 6" xfId="30726" xr:uid="{00000000-0005-0000-0000-00002E9C0000}"/>
    <cellStyle name="퍼센트 24 7" xfId="30727" xr:uid="{00000000-0005-0000-0000-00002F9C0000}"/>
    <cellStyle name="퍼센트 24 8" xfId="30728" xr:uid="{00000000-0005-0000-0000-0000309C0000}"/>
    <cellStyle name="퍼센트 24 9" xfId="30729" xr:uid="{00000000-0005-0000-0000-0000319C0000}"/>
    <cellStyle name="퍼센트 25" xfId="30730" xr:uid="{00000000-0005-0000-0000-0000329C0000}"/>
    <cellStyle name="퍼센트 25 10" xfId="30731" xr:uid="{00000000-0005-0000-0000-0000339C0000}"/>
    <cellStyle name="퍼센트 25 11" xfId="30732" xr:uid="{00000000-0005-0000-0000-0000349C0000}"/>
    <cellStyle name="퍼센트 25 12" xfId="30733" xr:uid="{00000000-0005-0000-0000-0000359C0000}"/>
    <cellStyle name="퍼센트 25 13" xfId="30734" xr:uid="{00000000-0005-0000-0000-0000369C0000}"/>
    <cellStyle name="퍼센트 25 14" xfId="30735" xr:uid="{00000000-0005-0000-0000-0000379C0000}"/>
    <cellStyle name="퍼센트 25 15" xfId="30736" xr:uid="{00000000-0005-0000-0000-0000389C0000}"/>
    <cellStyle name="퍼센트 25 16" xfId="30737" xr:uid="{00000000-0005-0000-0000-0000399C0000}"/>
    <cellStyle name="퍼센트 25 17" xfId="30738" xr:uid="{00000000-0005-0000-0000-00003A9C0000}"/>
    <cellStyle name="퍼센트 25 18" xfId="30739" xr:uid="{00000000-0005-0000-0000-00003B9C0000}"/>
    <cellStyle name="퍼센트 25 19" xfId="30740" xr:uid="{00000000-0005-0000-0000-00003C9C0000}"/>
    <cellStyle name="퍼센트 25 2" xfId="30741" xr:uid="{00000000-0005-0000-0000-00003D9C0000}"/>
    <cellStyle name="퍼센트 25 20" xfId="30742" xr:uid="{00000000-0005-0000-0000-00003E9C0000}"/>
    <cellStyle name="퍼센트 25 21" xfId="30743" xr:uid="{00000000-0005-0000-0000-00003F9C0000}"/>
    <cellStyle name="퍼센트 25 22" xfId="30744" xr:uid="{00000000-0005-0000-0000-0000409C0000}"/>
    <cellStyle name="퍼센트 25 23" xfId="30745" xr:uid="{00000000-0005-0000-0000-0000419C0000}"/>
    <cellStyle name="퍼센트 25 24" xfId="30746" xr:uid="{00000000-0005-0000-0000-0000429C0000}"/>
    <cellStyle name="퍼센트 25 3" xfId="30747" xr:uid="{00000000-0005-0000-0000-0000439C0000}"/>
    <cellStyle name="퍼센트 25 4" xfId="30748" xr:uid="{00000000-0005-0000-0000-0000449C0000}"/>
    <cellStyle name="퍼센트 25 5" xfId="30749" xr:uid="{00000000-0005-0000-0000-0000459C0000}"/>
    <cellStyle name="퍼센트 25 6" xfId="30750" xr:uid="{00000000-0005-0000-0000-0000469C0000}"/>
    <cellStyle name="퍼센트 25 7" xfId="30751" xr:uid="{00000000-0005-0000-0000-0000479C0000}"/>
    <cellStyle name="퍼센트 25 8" xfId="30752" xr:uid="{00000000-0005-0000-0000-0000489C0000}"/>
    <cellStyle name="퍼센트 25 9" xfId="30753" xr:uid="{00000000-0005-0000-0000-0000499C0000}"/>
    <cellStyle name="퍼센트 26" xfId="30754" xr:uid="{00000000-0005-0000-0000-00004A9C0000}"/>
    <cellStyle name="퍼센트 26 10" xfId="30755" xr:uid="{00000000-0005-0000-0000-00004B9C0000}"/>
    <cellStyle name="퍼센트 26 11" xfId="30756" xr:uid="{00000000-0005-0000-0000-00004C9C0000}"/>
    <cellStyle name="퍼센트 26 12" xfId="30757" xr:uid="{00000000-0005-0000-0000-00004D9C0000}"/>
    <cellStyle name="퍼센트 26 13" xfId="30758" xr:uid="{00000000-0005-0000-0000-00004E9C0000}"/>
    <cellStyle name="퍼센트 26 14" xfId="30759" xr:uid="{00000000-0005-0000-0000-00004F9C0000}"/>
    <cellStyle name="퍼센트 26 15" xfId="30760" xr:uid="{00000000-0005-0000-0000-0000509C0000}"/>
    <cellStyle name="퍼센트 26 16" xfId="30761" xr:uid="{00000000-0005-0000-0000-0000519C0000}"/>
    <cellStyle name="퍼센트 26 17" xfId="30762" xr:uid="{00000000-0005-0000-0000-0000529C0000}"/>
    <cellStyle name="퍼센트 26 18" xfId="30763" xr:uid="{00000000-0005-0000-0000-0000539C0000}"/>
    <cellStyle name="퍼센트 26 19" xfId="30764" xr:uid="{00000000-0005-0000-0000-0000549C0000}"/>
    <cellStyle name="퍼센트 26 2" xfId="30765" xr:uid="{00000000-0005-0000-0000-0000559C0000}"/>
    <cellStyle name="퍼센트 26 20" xfId="30766" xr:uid="{00000000-0005-0000-0000-0000569C0000}"/>
    <cellStyle name="퍼센트 26 21" xfId="30767" xr:uid="{00000000-0005-0000-0000-0000579C0000}"/>
    <cellStyle name="퍼센트 26 22" xfId="30768" xr:uid="{00000000-0005-0000-0000-0000589C0000}"/>
    <cellStyle name="퍼센트 26 23" xfId="30769" xr:uid="{00000000-0005-0000-0000-0000599C0000}"/>
    <cellStyle name="퍼센트 26 24" xfId="30770" xr:uid="{00000000-0005-0000-0000-00005A9C0000}"/>
    <cellStyle name="퍼센트 26 3" xfId="30771" xr:uid="{00000000-0005-0000-0000-00005B9C0000}"/>
    <cellStyle name="퍼센트 26 4" xfId="30772" xr:uid="{00000000-0005-0000-0000-00005C9C0000}"/>
    <cellStyle name="퍼센트 26 5" xfId="30773" xr:uid="{00000000-0005-0000-0000-00005D9C0000}"/>
    <cellStyle name="퍼센트 26 6" xfId="30774" xr:uid="{00000000-0005-0000-0000-00005E9C0000}"/>
    <cellStyle name="퍼센트 26 7" xfId="30775" xr:uid="{00000000-0005-0000-0000-00005F9C0000}"/>
    <cellStyle name="퍼센트 26 8" xfId="30776" xr:uid="{00000000-0005-0000-0000-0000609C0000}"/>
    <cellStyle name="퍼센트 26 9" xfId="30777" xr:uid="{00000000-0005-0000-0000-0000619C0000}"/>
    <cellStyle name="퍼센트 27" xfId="30778" xr:uid="{00000000-0005-0000-0000-0000629C0000}"/>
    <cellStyle name="퍼센트 27 10" xfId="30779" xr:uid="{00000000-0005-0000-0000-0000639C0000}"/>
    <cellStyle name="퍼센트 27 11" xfId="30780" xr:uid="{00000000-0005-0000-0000-0000649C0000}"/>
    <cellStyle name="퍼센트 27 12" xfId="30781" xr:uid="{00000000-0005-0000-0000-0000659C0000}"/>
    <cellStyle name="퍼센트 27 13" xfId="30782" xr:uid="{00000000-0005-0000-0000-0000669C0000}"/>
    <cellStyle name="퍼센트 27 14" xfId="30783" xr:uid="{00000000-0005-0000-0000-0000679C0000}"/>
    <cellStyle name="퍼센트 27 15" xfId="30784" xr:uid="{00000000-0005-0000-0000-0000689C0000}"/>
    <cellStyle name="퍼센트 27 16" xfId="30785" xr:uid="{00000000-0005-0000-0000-0000699C0000}"/>
    <cellStyle name="퍼센트 27 17" xfId="30786" xr:uid="{00000000-0005-0000-0000-00006A9C0000}"/>
    <cellStyle name="퍼센트 27 18" xfId="30787" xr:uid="{00000000-0005-0000-0000-00006B9C0000}"/>
    <cellStyle name="퍼센트 27 19" xfId="30788" xr:uid="{00000000-0005-0000-0000-00006C9C0000}"/>
    <cellStyle name="퍼센트 27 2" xfId="30789" xr:uid="{00000000-0005-0000-0000-00006D9C0000}"/>
    <cellStyle name="퍼센트 27 20" xfId="30790" xr:uid="{00000000-0005-0000-0000-00006E9C0000}"/>
    <cellStyle name="퍼센트 27 21" xfId="30791" xr:uid="{00000000-0005-0000-0000-00006F9C0000}"/>
    <cellStyle name="퍼센트 27 22" xfId="30792" xr:uid="{00000000-0005-0000-0000-0000709C0000}"/>
    <cellStyle name="퍼센트 27 23" xfId="30793" xr:uid="{00000000-0005-0000-0000-0000719C0000}"/>
    <cellStyle name="퍼센트 27 24" xfId="30794" xr:uid="{00000000-0005-0000-0000-0000729C0000}"/>
    <cellStyle name="퍼센트 27 3" xfId="30795" xr:uid="{00000000-0005-0000-0000-0000739C0000}"/>
    <cellStyle name="퍼센트 27 4" xfId="30796" xr:uid="{00000000-0005-0000-0000-0000749C0000}"/>
    <cellStyle name="퍼센트 27 5" xfId="30797" xr:uid="{00000000-0005-0000-0000-0000759C0000}"/>
    <cellStyle name="퍼센트 27 6" xfId="30798" xr:uid="{00000000-0005-0000-0000-0000769C0000}"/>
    <cellStyle name="퍼센트 27 7" xfId="30799" xr:uid="{00000000-0005-0000-0000-0000779C0000}"/>
    <cellStyle name="퍼센트 27 8" xfId="30800" xr:uid="{00000000-0005-0000-0000-0000789C0000}"/>
    <cellStyle name="퍼센트 27 9" xfId="30801" xr:uid="{00000000-0005-0000-0000-0000799C0000}"/>
    <cellStyle name="퍼센트 28" xfId="30802" xr:uid="{00000000-0005-0000-0000-00007A9C0000}"/>
    <cellStyle name="퍼센트 28 10" xfId="30803" xr:uid="{00000000-0005-0000-0000-00007B9C0000}"/>
    <cellStyle name="퍼센트 28 11" xfId="30804" xr:uid="{00000000-0005-0000-0000-00007C9C0000}"/>
    <cellStyle name="퍼센트 28 12" xfId="30805" xr:uid="{00000000-0005-0000-0000-00007D9C0000}"/>
    <cellStyle name="퍼센트 28 13" xfId="30806" xr:uid="{00000000-0005-0000-0000-00007E9C0000}"/>
    <cellStyle name="퍼센트 28 14" xfId="30807" xr:uid="{00000000-0005-0000-0000-00007F9C0000}"/>
    <cellStyle name="퍼센트 28 15" xfId="30808" xr:uid="{00000000-0005-0000-0000-0000809C0000}"/>
    <cellStyle name="퍼센트 28 16" xfId="30809" xr:uid="{00000000-0005-0000-0000-0000819C0000}"/>
    <cellStyle name="퍼센트 28 17" xfId="30810" xr:uid="{00000000-0005-0000-0000-0000829C0000}"/>
    <cellStyle name="퍼센트 28 18" xfId="30811" xr:uid="{00000000-0005-0000-0000-0000839C0000}"/>
    <cellStyle name="퍼센트 28 19" xfId="30812" xr:uid="{00000000-0005-0000-0000-0000849C0000}"/>
    <cellStyle name="퍼센트 28 2" xfId="30813" xr:uid="{00000000-0005-0000-0000-0000859C0000}"/>
    <cellStyle name="퍼센트 28 20" xfId="30814" xr:uid="{00000000-0005-0000-0000-0000869C0000}"/>
    <cellStyle name="퍼센트 28 21" xfId="30815" xr:uid="{00000000-0005-0000-0000-0000879C0000}"/>
    <cellStyle name="퍼센트 28 22" xfId="30816" xr:uid="{00000000-0005-0000-0000-0000889C0000}"/>
    <cellStyle name="퍼센트 28 23" xfId="30817" xr:uid="{00000000-0005-0000-0000-0000899C0000}"/>
    <cellStyle name="퍼센트 28 24" xfId="30818" xr:uid="{00000000-0005-0000-0000-00008A9C0000}"/>
    <cellStyle name="퍼센트 28 3" xfId="30819" xr:uid="{00000000-0005-0000-0000-00008B9C0000}"/>
    <cellStyle name="퍼센트 28 4" xfId="30820" xr:uid="{00000000-0005-0000-0000-00008C9C0000}"/>
    <cellStyle name="퍼센트 28 5" xfId="30821" xr:uid="{00000000-0005-0000-0000-00008D9C0000}"/>
    <cellStyle name="퍼센트 28 6" xfId="30822" xr:uid="{00000000-0005-0000-0000-00008E9C0000}"/>
    <cellStyle name="퍼센트 28 7" xfId="30823" xr:uid="{00000000-0005-0000-0000-00008F9C0000}"/>
    <cellStyle name="퍼센트 28 8" xfId="30824" xr:uid="{00000000-0005-0000-0000-0000909C0000}"/>
    <cellStyle name="퍼센트 28 9" xfId="30825" xr:uid="{00000000-0005-0000-0000-0000919C0000}"/>
    <cellStyle name="퍼센트 29" xfId="30826" xr:uid="{00000000-0005-0000-0000-0000929C0000}"/>
    <cellStyle name="퍼센트 29 10" xfId="30827" xr:uid="{00000000-0005-0000-0000-0000939C0000}"/>
    <cellStyle name="퍼센트 29 11" xfId="30828" xr:uid="{00000000-0005-0000-0000-0000949C0000}"/>
    <cellStyle name="퍼센트 29 12" xfId="30829" xr:uid="{00000000-0005-0000-0000-0000959C0000}"/>
    <cellStyle name="퍼센트 29 13" xfId="30830" xr:uid="{00000000-0005-0000-0000-0000969C0000}"/>
    <cellStyle name="퍼센트 29 14" xfId="30831" xr:uid="{00000000-0005-0000-0000-0000979C0000}"/>
    <cellStyle name="퍼센트 29 15" xfId="30832" xr:uid="{00000000-0005-0000-0000-0000989C0000}"/>
    <cellStyle name="퍼센트 29 16" xfId="30833" xr:uid="{00000000-0005-0000-0000-0000999C0000}"/>
    <cellStyle name="퍼센트 29 17" xfId="30834" xr:uid="{00000000-0005-0000-0000-00009A9C0000}"/>
    <cellStyle name="퍼센트 29 18" xfId="30835" xr:uid="{00000000-0005-0000-0000-00009B9C0000}"/>
    <cellStyle name="퍼센트 29 19" xfId="30836" xr:uid="{00000000-0005-0000-0000-00009C9C0000}"/>
    <cellStyle name="퍼센트 29 2" xfId="30837" xr:uid="{00000000-0005-0000-0000-00009D9C0000}"/>
    <cellStyle name="퍼센트 29 20" xfId="30838" xr:uid="{00000000-0005-0000-0000-00009E9C0000}"/>
    <cellStyle name="퍼센트 29 21" xfId="30839" xr:uid="{00000000-0005-0000-0000-00009F9C0000}"/>
    <cellStyle name="퍼센트 29 22" xfId="30840" xr:uid="{00000000-0005-0000-0000-0000A09C0000}"/>
    <cellStyle name="퍼센트 29 23" xfId="30841" xr:uid="{00000000-0005-0000-0000-0000A19C0000}"/>
    <cellStyle name="퍼센트 29 24" xfId="30842" xr:uid="{00000000-0005-0000-0000-0000A29C0000}"/>
    <cellStyle name="퍼센트 29 3" xfId="30843" xr:uid="{00000000-0005-0000-0000-0000A39C0000}"/>
    <cellStyle name="퍼센트 29 4" xfId="30844" xr:uid="{00000000-0005-0000-0000-0000A49C0000}"/>
    <cellStyle name="퍼센트 29 5" xfId="30845" xr:uid="{00000000-0005-0000-0000-0000A59C0000}"/>
    <cellStyle name="퍼센트 29 6" xfId="30846" xr:uid="{00000000-0005-0000-0000-0000A69C0000}"/>
    <cellStyle name="퍼센트 29 7" xfId="30847" xr:uid="{00000000-0005-0000-0000-0000A79C0000}"/>
    <cellStyle name="퍼센트 29 8" xfId="30848" xr:uid="{00000000-0005-0000-0000-0000A89C0000}"/>
    <cellStyle name="퍼센트 29 9" xfId="30849" xr:uid="{00000000-0005-0000-0000-0000A99C0000}"/>
    <cellStyle name="퍼센트 3" xfId="1586" xr:uid="{00000000-0005-0000-0000-0000AA9C0000}"/>
    <cellStyle name="퍼센트 3 10" xfId="30850" xr:uid="{00000000-0005-0000-0000-0000AB9C0000}"/>
    <cellStyle name="퍼센트 3 11" xfId="30851" xr:uid="{00000000-0005-0000-0000-0000AC9C0000}"/>
    <cellStyle name="퍼센트 3 12" xfId="30852" xr:uid="{00000000-0005-0000-0000-0000AD9C0000}"/>
    <cellStyle name="퍼센트 3 13" xfId="30853" xr:uid="{00000000-0005-0000-0000-0000AE9C0000}"/>
    <cellStyle name="퍼센트 3 14" xfId="30854" xr:uid="{00000000-0005-0000-0000-0000AF9C0000}"/>
    <cellStyle name="퍼센트 3 15" xfId="30855" xr:uid="{00000000-0005-0000-0000-0000B09C0000}"/>
    <cellStyle name="퍼센트 3 16" xfId="30856" xr:uid="{00000000-0005-0000-0000-0000B19C0000}"/>
    <cellStyle name="퍼센트 3 17" xfId="30857" xr:uid="{00000000-0005-0000-0000-0000B29C0000}"/>
    <cellStyle name="퍼센트 3 18" xfId="30858" xr:uid="{00000000-0005-0000-0000-0000B39C0000}"/>
    <cellStyle name="퍼센트 3 19" xfId="30859" xr:uid="{00000000-0005-0000-0000-0000B49C0000}"/>
    <cellStyle name="퍼센트 3 2" xfId="30860" xr:uid="{00000000-0005-0000-0000-0000B59C0000}"/>
    <cellStyle name="퍼센트 3 20" xfId="30861" xr:uid="{00000000-0005-0000-0000-0000B69C0000}"/>
    <cellStyle name="퍼센트 3 21" xfId="30862" xr:uid="{00000000-0005-0000-0000-0000B79C0000}"/>
    <cellStyle name="퍼센트 3 22" xfId="30863" xr:uid="{00000000-0005-0000-0000-0000B89C0000}"/>
    <cellStyle name="퍼센트 3 23" xfId="30864" xr:uid="{00000000-0005-0000-0000-0000B99C0000}"/>
    <cellStyle name="퍼센트 3 24" xfId="30865" xr:uid="{00000000-0005-0000-0000-0000BA9C0000}"/>
    <cellStyle name="퍼센트 3 25" xfId="30866" xr:uid="{00000000-0005-0000-0000-0000BB9C0000}"/>
    <cellStyle name="퍼센트 3 26" xfId="30867" xr:uid="{00000000-0005-0000-0000-0000BC9C0000}"/>
    <cellStyle name="퍼센트 3 27" xfId="30868" xr:uid="{00000000-0005-0000-0000-0000BD9C0000}"/>
    <cellStyle name="퍼센트 3 28" xfId="30869" xr:uid="{00000000-0005-0000-0000-0000BE9C0000}"/>
    <cellStyle name="퍼센트 3 29" xfId="30870" xr:uid="{00000000-0005-0000-0000-0000BF9C0000}"/>
    <cellStyle name="퍼센트 3 3" xfId="30871" xr:uid="{00000000-0005-0000-0000-0000C09C0000}"/>
    <cellStyle name="퍼센트 3 30" xfId="30872" xr:uid="{00000000-0005-0000-0000-0000C19C0000}"/>
    <cellStyle name="퍼센트 3 31" xfId="30873" xr:uid="{00000000-0005-0000-0000-0000C29C0000}"/>
    <cellStyle name="퍼센트 3 32" xfId="30874" xr:uid="{00000000-0005-0000-0000-0000C39C0000}"/>
    <cellStyle name="퍼센트 3 33" xfId="30875" xr:uid="{00000000-0005-0000-0000-0000C49C0000}"/>
    <cellStyle name="퍼센트 3 34" xfId="30876" xr:uid="{00000000-0005-0000-0000-0000C59C0000}"/>
    <cellStyle name="퍼센트 3 35" xfId="8992" xr:uid="{00000000-0005-0000-0000-0000C69C0000}"/>
    <cellStyle name="퍼센트 3 4" xfId="30877" xr:uid="{00000000-0005-0000-0000-0000C79C0000}"/>
    <cellStyle name="퍼센트 3 5" xfId="30878" xr:uid="{00000000-0005-0000-0000-0000C89C0000}"/>
    <cellStyle name="퍼센트 3 6" xfId="30879" xr:uid="{00000000-0005-0000-0000-0000C99C0000}"/>
    <cellStyle name="퍼센트 3 7" xfId="30880" xr:uid="{00000000-0005-0000-0000-0000CA9C0000}"/>
    <cellStyle name="퍼센트 3 8" xfId="30881" xr:uid="{00000000-0005-0000-0000-0000CB9C0000}"/>
    <cellStyle name="퍼센트 3 9" xfId="30882" xr:uid="{00000000-0005-0000-0000-0000CC9C0000}"/>
    <cellStyle name="퍼센트 30" xfId="30883" xr:uid="{00000000-0005-0000-0000-0000CD9C0000}"/>
    <cellStyle name="퍼센트 30 10" xfId="30884" xr:uid="{00000000-0005-0000-0000-0000CE9C0000}"/>
    <cellStyle name="퍼센트 30 11" xfId="30885" xr:uid="{00000000-0005-0000-0000-0000CF9C0000}"/>
    <cellStyle name="퍼센트 30 12" xfId="30886" xr:uid="{00000000-0005-0000-0000-0000D09C0000}"/>
    <cellStyle name="퍼센트 30 13" xfId="30887" xr:uid="{00000000-0005-0000-0000-0000D19C0000}"/>
    <cellStyle name="퍼센트 30 14" xfId="30888" xr:uid="{00000000-0005-0000-0000-0000D29C0000}"/>
    <cellStyle name="퍼센트 30 15" xfId="30889" xr:uid="{00000000-0005-0000-0000-0000D39C0000}"/>
    <cellStyle name="퍼센트 30 16" xfId="30890" xr:uid="{00000000-0005-0000-0000-0000D49C0000}"/>
    <cellStyle name="퍼센트 30 17" xfId="30891" xr:uid="{00000000-0005-0000-0000-0000D59C0000}"/>
    <cellStyle name="퍼센트 30 18" xfId="30892" xr:uid="{00000000-0005-0000-0000-0000D69C0000}"/>
    <cellStyle name="퍼센트 30 19" xfId="30893" xr:uid="{00000000-0005-0000-0000-0000D79C0000}"/>
    <cellStyle name="퍼센트 30 2" xfId="30894" xr:uid="{00000000-0005-0000-0000-0000D89C0000}"/>
    <cellStyle name="퍼센트 30 20" xfId="30895" xr:uid="{00000000-0005-0000-0000-0000D99C0000}"/>
    <cellStyle name="퍼센트 30 21" xfId="30896" xr:uid="{00000000-0005-0000-0000-0000DA9C0000}"/>
    <cellStyle name="퍼센트 30 22" xfId="30897" xr:uid="{00000000-0005-0000-0000-0000DB9C0000}"/>
    <cellStyle name="퍼센트 30 23" xfId="30898" xr:uid="{00000000-0005-0000-0000-0000DC9C0000}"/>
    <cellStyle name="퍼센트 30 24" xfId="30899" xr:uid="{00000000-0005-0000-0000-0000DD9C0000}"/>
    <cellStyle name="퍼센트 30 3" xfId="30900" xr:uid="{00000000-0005-0000-0000-0000DE9C0000}"/>
    <cellStyle name="퍼센트 30 4" xfId="30901" xr:uid="{00000000-0005-0000-0000-0000DF9C0000}"/>
    <cellStyle name="퍼센트 30 5" xfId="30902" xr:uid="{00000000-0005-0000-0000-0000E09C0000}"/>
    <cellStyle name="퍼센트 30 6" xfId="30903" xr:uid="{00000000-0005-0000-0000-0000E19C0000}"/>
    <cellStyle name="퍼센트 30 7" xfId="30904" xr:uid="{00000000-0005-0000-0000-0000E29C0000}"/>
    <cellStyle name="퍼센트 30 8" xfId="30905" xr:uid="{00000000-0005-0000-0000-0000E39C0000}"/>
    <cellStyle name="퍼센트 30 9" xfId="30906" xr:uid="{00000000-0005-0000-0000-0000E49C0000}"/>
    <cellStyle name="퍼센트 31" xfId="30907" xr:uid="{00000000-0005-0000-0000-0000E59C0000}"/>
    <cellStyle name="퍼센트 31 10" xfId="30908" xr:uid="{00000000-0005-0000-0000-0000E69C0000}"/>
    <cellStyle name="퍼센트 31 11" xfId="30909" xr:uid="{00000000-0005-0000-0000-0000E79C0000}"/>
    <cellStyle name="퍼센트 31 12" xfId="30910" xr:uid="{00000000-0005-0000-0000-0000E89C0000}"/>
    <cellStyle name="퍼센트 31 13" xfId="30911" xr:uid="{00000000-0005-0000-0000-0000E99C0000}"/>
    <cellStyle name="퍼센트 31 14" xfId="30912" xr:uid="{00000000-0005-0000-0000-0000EA9C0000}"/>
    <cellStyle name="퍼센트 31 15" xfId="30913" xr:uid="{00000000-0005-0000-0000-0000EB9C0000}"/>
    <cellStyle name="퍼센트 31 16" xfId="30914" xr:uid="{00000000-0005-0000-0000-0000EC9C0000}"/>
    <cellStyle name="퍼센트 31 17" xfId="30915" xr:uid="{00000000-0005-0000-0000-0000ED9C0000}"/>
    <cellStyle name="퍼센트 31 18" xfId="30916" xr:uid="{00000000-0005-0000-0000-0000EE9C0000}"/>
    <cellStyle name="퍼센트 31 19" xfId="30917" xr:uid="{00000000-0005-0000-0000-0000EF9C0000}"/>
    <cellStyle name="퍼센트 31 2" xfId="30918" xr:uid="{00000000-0005-0000-0000-0000F09C0000}"/>
    <cellStyle name="퍼센트 31 20" xfId="30919" xr:uid="{00000000-0005-0000-0000-0000F19C0000}"/>
    <cellStyle name="퍼센트 31 21" xfId="30920" xr:uid="{00000000-0005-0000-0000-0000F29C0000}"/>
    <cellStyle name="퍼센트 31 22" xfId="30921" xr:uid="{00000000-0005-0000-0000-0000F39C0000}"/>
    <cellStyle name="퍼센트 31 23" xfId="30922" xr:uid="{00000000-0005-0000-0000-0000F49C0000}"/>
    <cellStyle name="퍼센트 31 24" xfId="30923" xr:uid="{00000000-0005-0000-0000-0000F59C0000}"/>
    <cellStyle name="퍼센트 31 3" xfId="30924" xr:uid="{00000000-0005-0000-0000-0000F69C0000}"/>
    <cellStyle name="퍼센트 31 4" xfId="30925" xr:uid="{00000000-0005-0000-0000-0000F79C0000}"/>
    <cellStyle name="퍼센트 31 5" xfId="30926" xr:uid="{00000000-0005-0000-0000-0000F89C0000}"/>
    <cellStyle name="퍼센트 31 6" xfId="30927" xr:uid="{00000000-0005-0000-0000-0000F99C0000}"/>
    <cellStyle name="퍼센트 31 7" xfId="30928" xr:uid="{00000000-0005-0000-0000-0000FA9C0000}"/>
    <cellStyle name="퍼센트 31 8" xfId="30929" xr:uid="{00000000-0005-0000-0000-0000FB9C0000}"/>
    <cellStyle name="퍼센트 31 9" xfId="30930" xr:uid="{00000000-0005-0000-0000-0000FC9C0000}"/>
    <cellStyle name="퍼센트 32" xfId="30931" xr:uid="{00000000-0005-0000-0000-0000FD9C0000}"/>
    <cellStyle name="퍼센트 32 10" xfId="30932" xr:uid="{00000000-0005-0000-0000-0000FE9C0000}"/>
    <cellStyle name="퍼센트 32 11" xfId="30933" xr:uid="{00000000-0005-0000-0000-0000FF9C0000}"/>
    <cellStyle name="퍼센트 32 12" xfId="30934" xr:uid="{00000000-0005-0000-0000-0000009D0000}"/>
    <cellStyle name="퍼센트 32 13" xfId="30935" xr:uid="{00000000-0005-0000-0000-0000019D0000}"/>
    <cellStyle name="퍼센트 32 14" xfId="30936" xr:uid="{00000000-0005-0000-0000-0000029D0000}"/>
    <cellStyle name="퍼센트 32 15" xfId="30937" xr:uid="{00000000-0005-0000-0000-0000039D0000}"/>
    <cellStyle name="퍼센트 32 16" xfId="30938" xr:uid="{00000000-0005-0000-0000-0000049D0000}"/>
    <cellStyle name="퍼센트 32 17" xfId="30939" xr:uid="{00000000-0005-0000-0000-0000059D0000}"/>
    <cellStyle name="퍼센트 32 18" xfId="30940" xr:uid="{00000000-0005-0000-0000-0000069D0000}"/>
    <cellStyle name="퍼센트 32 19" xfId="30941" xr:uid="{00000000-0005-0000-0000-0000079D0000}"/>
    <cellStyle name="퍼센트 32 2" xfId="30942" xr:uid="{00000000-0005-0000-0000-0000089D0000}"/>
    <cellStyle name="퍼센트 32 20" xfId="30943" xr:uid="{00000000-0005-0000-0000-0000099D0000}"/>
    <cellStyle name="퍼센트 32 21" xfId="30944" xr:uid="{00000000-0005-0000-0000-00000A9D0000}"/>
    <cellStyle name="퍼센트 32 22" xfId="30945" xr:uid="{00000000-0005-0000-0000-00000B9D0000}"/>
    <cellStyle name="퍼센트 32 23" xfId="30946" xr:uid="{00000000-0005-0000-0000-00000C9D0000}"/>
    <cellStyle name="퍼센트 32 24" xfId="30947" xr:uid="{00000000-0005-0000-0000-00000D9D0000}"/>
    <cellStyle name="퍼센트 32 3" xfId="30948" xr:uid="{00000000-0005-0000-0000-00000E9D0000}"/>
    <cellStyle name="퍼센트 32 4" xfId="30949" xr:uid="{00000000-0005-0000-0000-00000F9D0000}"/>
    <cellStyle name="퍼센트 32 5" xfId="30950" xr:uid="{00000000-0005-0000-0000-0000109D0000}"/>
    <cellStyle name="퍼센트 32 6" xfId="30951" xr:uid="{00000000-0005-0000-0000-0000119D0000}"/>
    <cellStyle name="퍼센트 32 7" xfId="30952" xr:uid="{00000000-0005-0000-0000-0000129D0000}"/>
    <cellStyle name="퍼센트 32 8" xfId="30953" xr:uid="{00000000-0005-0000-0000-0000139D0000}"/>
    <cellStyle name="퍼센트 32 9" xfId="30954" xr:uid="{00000000-0005-0000-0000-0000149D0000}"/>
    <cellStyle name="퍼센트 33" xfId="30955" xr:uid="{00000000-0005-0000-0000-0000159D0000}"/>
    <cellStyle name="퍼센트 33 10" xfId="30956" xr:uid="{00000000-0005-0000-0000-0000169D0000}"/>
    <cellStyle name="퍼센트 33 11" xfId="30957" xr:uid="{00000000-0005-0000-0000-0000179D0000}"/>
    <cellStyle name="퍼센트 33 12" xfId="30958" xr:uid="{00000000-0005-0000-0000-0000189D0000}"/>
    <cellStyle name="퍼센트 33 13" xfId="30959" xr:uid="{00000000-0005-0000-0000-0000199D0000}"/>
    <cellStyle name="퍼센트 33 14" xfId="30960" xr:uid="{00000000-0005-0000-0000-00001A9D0000}"/>
    <cellStyle name="퍼센트 33 15" xfId="30961" xr:uid="{00000000-0005-0000-0000-00001B9D0000}"/>
    <cellStyle name="퍼센트 33 16" xfId="30962" xr:uid="{00000000-0005-0000-0000-00001C9D0000}"/>
    <cellStyle name="퍼센트 33 17" xfId="30963" xr:uid="{00000000-0005-0000-0000-00001D9D0000}"/>
    <cellStyle name="퍼센트 33 18" xfId="30964" xr:uid="{00000000-0005-0000-0000-00001E9D0000}"/>
    <cellStyle name="퍼센트 33 19" xfId="30965" xr:uid="{00000000-0005-0000-0000-00001F9D0000}"/>
    <cellStyle name="퍼센트 33 2" xfId="30966" xr:uid="{00000000-0005-0000-0000-0000209D0000}"/>
    <cellStyle name="퍼센트 33 20" xfId="30967" xr:uid="{00000000-0005-0000-0000-0000219D0000}"/>
    <cellStyle name="퍼센트 33 21" xfId="30968" xr:uid="{00000000-0005-0000-0000-0000229D0000}"/>
    <cellStyle name="퍼센트 33 22" xfId="30969" xr:uid="{00000000-0005-0000-0000-0000239D0000}"/>
    <cellStyle name="퍼센트 33 23" xfId="30970" xr:uid="{00000000-0005-0000-0000-0000249D0000}"/>
    <cellStyle name="퍼센트 33 24" xfId="30971" xr:uid="{00000000-0005-0000-0000-0000259D0000}"/>
    <cellStyle name="퍼센트 33 3" xfId="30972" xr:uid="{00000000-0005-0000-0000-0000269D0000}"/>
    <cellStyle name="퍼센트 33 4" xfId="30973" xr:uid="{00000000-0005-0000-0000-0000279D0000}"/>
    <cellStyle name="퍼센트 33 5" xfId="30974" xr:uid="{00000000-0005-0000-0000-0000289D0000}"/>
    <cellStyle name="퍼센트 33 6" xfId="30975" xr:uid="{00000000-0005-0000-0000-0000299D0000}"/>
    <cellStyle name="퍼센트 33 7" xfId="30976" xr:uid="{00000000-0005-0000-0000-00002A9D0000}"/>
    <cellStyle name="퍼센트 33 8" xfId="30977" xr:uid="{00000000-0005-0000-0000-00002B9D0000}"/>
    <cellStyle name="퍼센트 33 9" xfId="30978" xr:uid="{00000000-0005-0000-0000-00002C9D0000}"/>
    <cellStyle name="퍼센트 34" xfId="30979" xr:uid="{00000000-0005-0000-0000-00002D9D0000}"/>
    <cellStyle name="퍼센트 34 10" xfId="30980" xr:uid="{00000000-0005-0000-0000-00002E9D0000}"/>
    <cellStyle name="퍼센트 34 11" xfId="30981" xr:uid="{00000000-0005-0000-0000-00002F9D0000}"/>
    <cellStyle name="퍼센트 34 12" xfId="30982" xr:uid="{00000000-0005-0000-0000-0000309D0000}"/>
    <cellStyle name="퍼센트 34 13" xfId="30983" xr:uid="{00000000-0005-0000-0000-0000319D0000}"/>
    <cellStyle name="퍼센트 34 14" xfId="30984" xr:uid="{00000000-0005-0000-0000-0000329D0000}"/>
    <cellStyle name="퍼센트 34 15" xfId="30985" xr:uid="{00000000-0005-0000-0000-0000339D0000}"/>
    <cellStyle name="퍼센트 34 16" xfId="30986" xr:uid="{00000000-0005-0000-0000-0000349D0000}"/>
    <cellStyle name="퍼센트 34 17" xfId="30987" xr:uid="{00000000-0005-0000-0000-0000359D0000}"/>
    <cellStyle name="퍼센트 34 18" xfId="30988" xr:uid="{00000000-0005-0000-0000-0000369D0000}"/>
    <cellStyle name="퍼센트 34 19" xfId="30989" xr:uid="{00000000-0005-0000-0000-0000379D0000}"/>
    <cellStyle name="퍼센트 34 2" xfId="30990" xr:uid="{00000000-0005-0000-0000-0000389D0000}"/>
    <cellStyle name="퍼센트 34 20" xfId="30991" xr:uid="{00000000-0005-0000-0000-0000399D0000}"/>
    <cellStyle name="퍼센트 34 21" xfId="30992" xr:uid="{00000000-0005-0000-0000-00003A9D0000}"/>
    <cellStyle name="퍼센트 34 22" xfId="30993" xr:uid="{00000000-0005-0000-0000-00003B9D0000}"/>
    <cellStyle name="퍼센트 34 23" xfId="30994" xr:uid="{00000000-0005-0000-0000-00003C9D0000}"/>
    <cellStyle name="퍼센트 34 24" xfId="30995" xr:uid="{00000000-0005-0000-0000-00003D9D0000}"/>
    <cellStyle name="퍼센트 34 3" xfId="30996" xr:uid="{00000000-0005-0000-0000-00003E9D0000}"/>
    <cellStyle name="퍼센트 34 4" xfId="30997" xr:uid="{00000000-0005-0000-0000-00003F9D0000}"/>
    <cellStyle name="퍼센트 34 5" xfId="30998" xr:uid="{00000000-0005-0000-0000-0000409D0000}"/>
    <cellStyle name="퍼센트 34 6" xfId="30999" xr:uid="{00000000-0005-0000-0000-0000419D0000}"/>
    <cellStyle name="퍼센트 34 7" xfId="31000" xr:uid="{00000000-0005-0000-0000-0000429D0000}"/>
    <cellStyle name="퍼센트 34 8" xfId="31001" xr:uid="{00000000-0005-0000-0000-0000439D0000}"/>
    <cellStyle name="퍼센트 34 9" xfId="31002" xr:uid="{00000000-0005-0000-0000-0000449D0000}"/>
    <cellStyle name="퍼센트 35" xfId="31003" xr:uid="{00000000-0005-0000-0000-0000459D0000}"/>
    <cellStyle name="퍼센트 35 10" xfId="31004" xr:uid="{00000000-0005-0000-0000-0000469D0000}"/>
    <cellStyle name="퍼센트 35 11" xfId="31005" xr:uid="{00000000-0005-0000-0000-0000479D0000}"/>
    <cellStyle name="퍼센트 35 12" xfId="31006" xr:uid="{00000000-0005-0000-0000-0000489D0000}"/>
    <cellStyle name="퍼센트 35 13" xfId="31007" xr:uid="{00000000-0005-0000-0000-0000499D0000}"/>
    <cellStyle name="퍼센트 35 14" xfId="31008" xr:uid="{00000000-0005-0000-0000-00004A9D0000}"/>
    <cellStyle name="퍼센트 35 15" xfId="31009" xr:uid="{00000000-0005-0000-0000-00004B9D0000}"/>
    <cellStyle name="퍼센트 35 16" xfId="31010" xr:uid="{00000000-0005-0000-0000-00004C9D0000}"/>
    <cellStyle name="퍼센트 35 17" xfId="31011" xr:uid="{00000000-0005-0000-0000-00004D9D0000}"/>
    <cellStyle name="퍼센트 35 18" xfId="31012" xr:uid="{00000000-0005-0000-0000-00004E9D0000}"/>
    <cellStyle name="퍼센트 35 19" xfId="31013" xr:uid="{00000000-0005-0000-0000-00004F9D0000}"/>
    <cellStyle name="퍼센트 35 2" xfId="31014" xr:uid="{00000000-0005-0000-0000-0000509D0000}"/>
    <cellStyle name="퍼센트 35 20" xfId="31015" xr:uid="{00000000-0005-0000-0000-0000519D0000}"/>
    <cellStyle name="퍼센트 35 21" xfId="31016" xr:uid="{00000000-0005-0000-0000-0000529D0000}"/>
    <cellStyle name="퍼센트 35 22" xfId="31017" xr:uid="{00000000-0005-0000-0000-0000539D0000}"/>
    <cellStyle name="퍼센트 35 23" xfId="31018" xr:uid="{00000000-0005-0000-0000-0000549D0000}"/>
    <cellStyle name="퍼센트 35 24" xfId="31019" xr:uid="{00000000-0005-0000-0000-0000559D0000}"/>
    <cellStyle name="퍼센트 35 3" xfId="31020" xr:uid="{00000000-0005-0000-0000-0000569D0000}"/>
    <cellStyle name="퍼센트 35 4" xfId="31021" xr:uid="{00000000-0005-0000-0000-0000579D0000}"/>
    <cellStyle name="퍼센트 35 5" xfId="31022" xr:uid="{00000000-0005-0000-0000-0000589D0000}"/>
    <cellStyle name="퍼센트 35 6" xfId="31023" xr:uid="{00000000-0005-0000-0000-0000599D0000}"/>
    <cellStyle name="퍼센트 35 7" xfId="31024" xr:uid="{00000000-0005-0000-0000-00005A9D0000}"/>
    <cellStyle name="퍼센트 35 8" xfId="31025" xr:uid="{00000000-0005-0000-0000-00005B9D0000}"/>
    <cellStyle name="퍼센트 35 9" xfId="31026" xr:uid="{00000000-0005-0000-0000-00005C9D0000}"/>
    <cellStyle name="퍼센트 36" xfId="31027" xr:uid="{00000000-0005-0000-0000-00005D9D0000}"/>
    <cellStyle name="퍼센트 36 10" xfId="31028" xr:uid="{00000000-0005-0000-0000-00005E9D0000}"/>
    <cellStyle name="퍼센트 36 11" xfId="31029" xr:uid="{00000000-0005-0000-0000-00005F9D0000}"/>
    <cellStyle name="퍼센트 36 12" xfId="31030" xr:uid="{00000000-0005-0000-0000-0000609D0000}"/>
    <cellStyle name="퍼센트 36 13" xfId="31031" xr:uid="{00000000-0005-0000-0000-0000619D0000}"/>
    <cellStyle name="퍼센트 36 14" xfId="31032" xr:uid="{00000000-0005-0000-0000-0000629D0000}"/>
    <cellStyle name="퍼센트 36 15" xfId="31033" xr:uid="{00000000-0005-0000-0000-0000639D0000}"/>
    <cellStyle name="퍼센트 36 16" xfId="31034" xr:uid="{00000000-0005-0000-0000-0000649D0000}"/>
    <cellStyle name="퍼센트 36 17" xfId="31035" xr:uid="{00000000-0005-0000-0000-0000659D0000}"/>
    <cellStyle name="퍼센트 36 18" xfId="31036" xr:uid="{00000000-0005-0000-0000-0000669D0000}"/>
    <cellStyle name="퍼센트 36 19" xfId="31037" xr:uid="{00000000-0005-0000-0000-0000679D0000}"/>
    <cellStyle name="퍼센트 36 2" xfId="31038" xr:uid="{00000000-0005-0000-0000-0000689D0000}"/>
    <cellStyle name="퍼센트 36 20" xfId="31039" xr:uid="{00000000-0005-0000-0000-0000699D0000}"/>
    <cellStyle name="퍼센트 36 21" xfId="31040" xr:uid="{00000000-0005-0000-0000-00006A9D0000}"/>
    <cellStyle name="퍼센트 36 22" xfId="31041" xr:uid="{00000000-0005-0000-0000-00006B9D0000}"/>
    <cellStyle name="퍼센트 36 23" xfId="31042" xr:uid="{00000000-0005-0000-0000-00006C9D0000}"/>
    <cellStyle name="퍼센트 36 24" xfId="31043" xr:uid="{00000000-0005-0000-0000-00006D9D0000}"/>
    <cellStyle name="퍼센트 36 3" xfId="31044" xr:uid="{00000000-0005-0000-0000-00006E9D0000}"/>
    <cellStyle name="퍼센트 36 4" xfId="31045" xr:uid="{00000000-0005-0000-0000-00006F9D0000}"/>
    <cellStyle name="퍼센트 36 5" xfId="31046" xr:uid="{00000000-0005-0000-0000-0000709D0000}"/>
    <cellStyle name="퍼센트 36 6" xfId="31047" xr:uid="{00000000-0005-0000-0000-0000719D0000}"/>
    <cellStyle name="퍼센트 36 7" xfId="31048" xr:uid="{00000000-0005-0000-0000-0000729D0000}"/>
    <cellStyle name="퍼센트 36 8" xfId="31049" xr:uid="{00000000-0005-0000-0000-0000739D0000}"/>
    <cellStyle name="퍼센트 36 9" xfId="31050" xr:uid="{00000000-0005-0000-0000-0000749D0000}"/>
    <cellStyle name="퍼센트 37" xfId="31051" xr:uid="{00000000-0005-0000-0000-0000759D0000}"/>
    <cellStyle name="퍼센트 38" xfId="31052" xr:uid="{00000000-0005-0000-0000-0000769D0000}"/>
    <cellStyle name="퍼센트 39" xfId="31053" xr:uid="{00000000-0005-0000-0000-0000779D0000}"/>
    <cellStyle name="퍼센트 4" xfId="1587" xr:uid="{00000000-0005-0000-0000-0000789D0000}"/>
    <cellStyle name="퍼센트 4 10" xfId="31055" xr:uid="{00000000-0005-0000-0000-0000799D0000}"/>
    <cellStyle name="퍼센트 4 11" xfId="31056" xr:uid="{00000000-0005-0000-0000-00007A9D0000}"/>
    <cellStyle name="퍼센트 4 12" xfId="31057" xr:uid="{00000000-0005-0000-0000-00007B9D0000}"/>
    <cellStyle name="퍼센트 4 13" xfId="31058" xr:uid="{00000000-0005-0000-0000-00007C9D0000}"/>
    <cellStyle name="퍼센트 4 14" xfId="31059" xr:uid="{00000000-0005-0000-0000-00007D9D0000}"/>
    <cellStyle name="퍼센트 4 15" xfId="31060" xr:uid="{00000000-0005-0000-0000-00007E9D0000}"/>
    <cellStyle name="퍼센트 4 16" xfId="31061" xr:uid="{00000000-0005-0000-0000-00007F9D0000}"/>
    <cellStyle name="퍼센트 4 17" xfId="31062" xr:uid="{00000000-0005-0000-0000-0000809D0000}"/>
    <cellStyle name="퍼센트 4 18" xfId="31063" xr:uid="{00000000-0005-0000-0000-0000819D0000}"/>
    <cellStyle name="퍼센트 4 19" xfId="31064" xr:uid="{00000000-0005-0000-0000-0000829D0000}"/>
    <cellStyle name="퍼센트 4 2" xfId="31065" xr:uid="{00000000-0005-0000-0000-0000839D0000}"/>
    <cellStyle name="퍼센트 4 20" xfId="31066" xr:uid="{00000000-0005-0000-0000-0000849D0000}"/>
    <cellStyle name="퍼센트 4 21" xfId="31067" xr:uid="{00000000-0005-0000-0000-0000859D0000}"/>
    <cellStyle name="퍼센트 4 22" xfId="31068" xr:uid="{00000000-0005-0000-0000-0000869D0000}"/>
    <cellStyle name="퍼센트 4 23" xfId="31069" xr:uid="{00000000-0005-0000-0000-0000879D0000}"/>
    <cellStyle name="퍼센트 4 24" xfId="31070" xr:uid="{00000000-0005-0000-0000-0000889D0000}"/>
    <cellStyle name="퍼센트 4 25" xfId="31071" xr:uid="{00000000-0005-0000-0000-0000899D0000}"/>
    <cellStyle name="퍼센트 4 26" xfId="31072" xr:uid="{00000000-0005-0000-0000-00008A9D0000}"/>
    <cellStyle name="퍼센트 4 27" xfId="31073" xr:uid="{00000000-0005-0000-0000-00008B9D0000}"/>
    <cellStyle name="퍼센트 4 28" xfId="31074" xr:uid="{00000000-0005-0000-0000-00008C9D0000}"/>
    <cellStyle name="퍼센트 4 29" xfId="31075" xr:uid="{00000000-0005-0000-0000-00008D9D0000}"/>
    <cellStyle name="퍼센트 4 3" xfId="31076" xr:uid="{00000000-0005-0000-0000-00008E9D0000}"/>
    <cellStyle name="퍼센트 4 30" xfId="31077" xr:uid="{00000000-0005-0000-0000-00008F9D0000}"/>
    <cellStyle name="퍼센트 4 31" xfId="31078" xr:uid="{00000000-0005-0000-0000-0000909D0000}"/>
    <cellStyle name="퍼센트 4 32" xfId="31079" xr:uid="{00000000-0005-0000-0000-0000919D0000}"/>
    <cellStyle name="퍼센트 4 33" xfId="31080" xr:uid="{00000000-0005-0000-0000-0000929D0000}"/>
    <cellStyle name="퍼센트 4 34" xfId="31081" xr:uid="{00000000-0005-0000-0000-0000939D0000}"/>
    <cellStyle name="퍼센트 4 35" xfId="31054" xr:uid="{00000000-0005-0000-0000-0000949D0000}"/>
    <cellStyle name="퍼센트 4 4" xfId="31082" xr:uid="{00000000-0005-0000-0000-0000959D0000}"/>
    <cellStyle name="퍼센트 4 5" xfId="31083" xr:uid="{00000000-0005-0000-0000-0000969D0000}"/>
    <cellStyle name="퍼센트 4 6" xfId="31084" xr:uid="{00000000-0005-0000-0000-0000979D0000}"/>
    <cellStyle name="퍼센트 4 7" xfId="31085" xr:uid="{00000000-0005-0000-0000-0000989D0000}"/>
    <cellStyle name="퍼센트 4 8" xfId="31086" xr:uid="{00000000-0005-0000-0000-0000999D0000}"/>
    <cellStyle name="퍼센트 4 9" xfId="31087" xr:uid="{00000000-0005-0000-0000-00009A9D0000}"/>
    <cellStyle name="퍼센트 40" xfId="31088" xr:uid="{00000000-0005-0000-0000-00009B9D0000}"/>
    <cellStyle name="퍼센트 41" xfId="31089" xr:uid="{00000000-0005-0000-0000-00009C9D0000}"/>
    <cellStyle name="퍼센트 42" xfId="31090" xr:uid="{00000000-0005-0000-0000-00009D9D0000}"/>
    <cellStyle name="퍼센트 43" xfId="31091" xr:uid="{00000000-0005-0000-0000-00009E9D0000}"/>
    <cellStyle name="퍼센트 44" xfId="31092" xr:uid="{00000000-0005-0000-0000-00009F9D0000}"/>
    <cellStyle name="퍼센트 45" xfId="31093" xr:uid="{00000000-0005-0000-0000-0000A09D0000}"/>
    <cellStyle name="퍼센트 46" xfId="31094" xr:uid="{00000000-0005-0000-0000-0000A19D0000}"/>
    <cellStyle name="퍼센트 47" xfId="31095" xr:uid="{00000000-0005-0000-0000-0000A29D0000}"/>
    <cellStyle name="퍼센트 48" xfId="31096" xr:uid="{00000000-0005-0000-0000-0000A39D0000}"/>
    <cellStyle name="퍼센트 49" xfId="31097" xr:uid="{00000000-0005-0000-0000-0000A49D0000}"/>
    <cellStyle name="퍼센트 5" xfId="1588" xr:uid="{00000000-0005-0000-0000-0000A59D0000}"/>
    <cellStyle name="퍼센트 5 10" xfId="31099" xr:uid="{00000000-0005-0000-0000-0000A69D0000}"/>
    <cellStyle name="퍼센트 5 11" xfId="31100" xr:uid="{00000000-0005-0000-0000-0000A79D0000}"/>
    <cellStyle name="퍼센트 5 12" xfId="31101" xr:uid="{00000000-0005-0000-0000-0000A89D0000}"/>
    <cellStyle name="퍼센트 5 13" xfId="31102" xr:uid="{00000000-0005-0000-0000-0000A99D0000}"/>
    <cellStyle name="퍼센트 5 14" xfId="31103" xr:uid="{00000000-0005-0000-0000-0000AA9D0000}"/>
    <cellStyle name="퍼센트 5 15" xfId="31104" xr:uid="{00000000-0005-0000-0000-0000AB9D0000}"/>
    <cellStyle name="퍼센트 5 16" xfId="31105" xr:uid="{00000000-0005-0000-0000-0000AC9D0000}"/>
    <cellStyle name="퍼센트 5 17" xfId="31106" xr:uid="{00000000-0005-0000-0000-0000AD9D0000}"/>
    <cellStyle name="퍼센트 5 18" xfId="31107" xr:uid="{00000000-0005-0000-0000-0000AE9D0000}"/>
    <cellStyle name="퍼센트 5 19" xfId="31108" xr:uid="{00000000-0005-0000-0000-0000AF9D0000}"/>
    <cellStyle name="퍼센트 5 2" xfId="31109" xr:uid="{00000000-0005-0000-0000-0000B09D0000}"/>
    <cellStyle name="퍼센트 5 20" xfId="31110" xr:uid="{00000000-0005-0000-0000-0000B19D0000}"/>
    <cellStyle name="퍼센트 5 21" xfId="31111" xr:uid="{00000000-0005-0000-0000-0000B29D0000}"/>
    <cellStyle name="퍼센트 5 22" xfId="31112" xr:uid="{00000000-0005-0000-0000-0000B39D0000}"/>
    <cellStyle name="퍼센트 5 23" xfId="31113" xr:uid="{00000000-0005-0000-0000-0000B49D0000}"/>
    <cellStyle name="퍼센트 5 24" xfId="31114" xr:uid="{00000000-0005-0000-0000-0000B59D0000}"/>
    <cellStyle name="퍼센트 5 25" xfId="31098" xr:uid="{00000000-0005-0000-0000-0000B69D0000}"/>
    <cellStyle name="퍼센트 5 3" xfId="31115" xr:uid="{00000000-0005-0000-0000-0000B79D0000}"/>
    <cellStyle name="퍼센트 5 4" xfId="31116" xr:uid="{00000000-0005-0000-0000-0000B89D0000}"/>
    <cellStyle name="퍼센트 5 5" xfId="31117" xr:uid="{00000000-0005-0000-0000-0000B99D0000}"/>
    <cellStyle name="퍼센트 5 6" xfId="31118" xr:uid="{00000000-0005-0000-0000-0000BA9D0000}"/>
    <cellStyle name="퍼센트 5 7" xfId="31119" xr:uid="{00000000-0005-0000-0000-0000BB9D0000}"/>
    <cellStyle name="퍼센트 5 8" xfId="31120" xr:uid="{00000000-0005-0000-0000-0000BC9D0000}"/>
    <cellStyle name="퍼센트 5 9" xfId="31121" xr:uid="{00000000-0005-0000-0000-0000BD9D0000}"/>
    <cellStyle name="퍼센트 50" xfId="31122" xr:uid="{00000000-0005-0000-0000-0000BE9D0000}"/>
    <cellStyle name="퍼센트 51" xfId="31123" xr:uid="{00000000-0005-0000-0000-0000BF9D0000}"/>
    <cellStyle name="퍼센트 52" xfId="31124" xr:uid="{00000000-0005-0000-0000-0000C09D0000}"/>
    <cellStyle name="퍼센트 53" xfId="31125" xr:uid="{00000000-0005-0000-0000-0000C19D0000}"/>
    <cellStyle name="퍼센트 54" xfId="31126" xr:uid="{00000000-0005-0000-0000-0000C29D0000}"/>
    <cellStyle name="퍼센트 55" xfId="31127" xr:uid="{00000000-0005-0000-0000-0000C39D0000}"/>
    <cellStyle name="퍼센트 56" xfId="31128" xr:uid="{00000000-0005-0000-0000-0000C49D0000}"/>
    <cellStyle name="퍼센트 57" xfId="31129" xr:uid="{00000000-0005-0000-0000-0000C59D0000}"/>
    <cellStyle name="퍼센트 58" xfId="31130" xr:uid="{00000000-0005-0000-0000-0000C69D0000}"/>
    <cellStyle name="퍼센트 59" xfId="31131" xr:uid="{00000000-0005-0000-0000-0000C79D0000}"/>
    <cellStyle name="퍼센트 6" xfId="1589" xr:uid="{00000000-0005-0000-0000-0000C89D0000}"/>
    <cellStyle name="퍼센트 6 10" xfId="31133" xr:uid="{00000000-0005-0000-0000-0000C99D0000}"/>
    <cellStyle name="퍼센트 6 11" xfId="31134" xr:uid="{00000000-0005-0000-0000-0000CA9D0000}"/>
    <cellStyle name="퍼센트 6 12" xfId="31135" xr:uid="{00000000-0005-0000-0000-0000CB9D0000}"/>
    <cellStyle name="퍼센트 6 13" xfId="31136" xr:uid="{00000000-0005-0000-0000-0000CC9D0000}"/>
    <cellStyle name="퍼센트 6 14" xfId="31137" xr:uid="{00000000-0005-0000-0000-0000CD9D0000}"/>
    <cellStyle name="퍼센트 6 15" xfId="31138" xr:uid="{00000000-0005-0000-0000-0000CE9D0000}"/>
    <cellStyle name="퍼센트 6 16" xfId="31139" xr:uid="{00000000-0005-0000-0000-0000CF9D0000}"/>
    <cellStyle name="퍼센트 6 17" xfId="31140" xr:uid="{00000000-0005-0000-0000-0000D09D0000}"/>
    <cellStyle name="퍼센트 6 18" xfId="31141" xr:uid="{00000000-0005-0000-0000-0000D19D0000}"/>
    <cellStyle name="퍼센트 6 19" xfId="31142" xr:uid="{00000000-0005-0000-0000-0000D29D0000}"/>
    <cellStyle name="퍼센트 6 2" xfId="31143" xr:uid="{00000000-0005-0000-0000-0000D39D0000}"/>
    <cellStyle name="퍼센트 6 20" xfId="31144" xr:uid="{00000000-0005-0000-0000-0000D49D0000}"/>
    <cellStyle name="퍼센트 6 21" xfId="31145" xr:uid="{00000000-0005-0000-0000-0000D59D0000}"/>
    <cellStyle name="퍼센트 6 22" xfId="31146" xr:uid="{00000000-0005-0000-0000-0000D69D0000}"/>
    <cellStyle name="퍼센트 6 23" xfId="31147" xr:uid="{00000000-0005-0000-0000-0000D79D0000}"/>
    <cellStyle name="퍼센트 6 24" xfId="31148" xr:uid="{00000000-0005-0000-0000-0000D89D0000}"/>
    <cellStyle name="퍼센트 6 25" xfId="31132" xr:uid="{00000000-0005-0000-0000-0000D99D0000}"/>
    <cellStyle name="퍼센트 6 3" xfId="31149" xr:uid="{00000000-0005-0000-0000-0000DA9D0000}"/>
    <cellStyle name="퍼센트 6 4" xfId="31150" xr:uid="{00000000-0005-0000-0000-0000DB9D0000}"/>
    <cellStyle name="퍼센트 6 5" xfId="31151" xr:uid="{00000000-0005-0000-0000-0000DC9D0000}"/>
    <cellStyle name="퍼센트 6 6" xfId="31152" xr:uid="{00000000-0005-0000-0000-0000DD9D0000}"/>
    <cellStyle name="퍼센트 6 7" xfId="31153" xr:uid="{00000000-0005-0000-0000-0000DE9D0000}"/>
    <cellStyle name="퍼센트 6 8" xfId="31154" xr:uid="{00000000-0005-0000-0000-0000DF9D0000}"/>
    <cellStyle name="퍼센트 6 9" xfId="31155" xr:uid="{00000000-0005-0000-0000-0000E09D0000}"/>
    <cellStyle name="퍼센트 60" xfId="31156" xr:uid="{00000000-0005-0000-0000-0000E19D0000}"/>
    <cellStyle name="퍼센트 61" xfId="31157" xr:uid="{00000000-0005-0000-0000-0000E29D0000}"/>
    <cellStyle name="퍼센트 62" xfId="31158" xr:uid="{00000000-0005-0000-0000-0000E39D0000}"/>
    <cellStyle name="퍼센트 63" xfId="31159" xr:uid="{00000000-0005-0000-0000-0000E49D0000}"/>
    <cellStyle name="퍼센트 64" xfId="31160" xr:uid="{00000000-0005-0000-0000-0000E59D0000}"/>
    <cellStyle name="퍼센트 65" xfId="31161" xr:uid="{00000000-0005-0000-0000-0000E69D0000}"/>
    <cellStyle name="퍼센트 66" xfId="31162" xr:uid="{00000000-0005-0000-0000-0000E79D0000}"/>
    <cellStyle name="퍼센트 67" xfId="31163" xr:uid="{00000000-0005-0000-0000-0000E89D0000}"/>
    <cellStyle name="퍼센트 68" xfId="31164" xr:uid="{00000000-0005-0000-0000-0000E99D0000}"/>
    <cellStyle name="퍼센트 69" xfId="31165" xr:uid="{00000000-0005-0000-0000-0000EA9D0000}"/>
    <cellStyle name="퍼센트 7" xfId="1590" xr:uid="{00000000-0005-0000-0000-0000EB9D0000}"/>
    <cellStyle name="퍼센트 7 10" xfId="31167" xr:uid="{00000000-0005-0000-0000-0000EC9D0000}"/>
    <cellStyle name="퍼센트 7 11" xfId="31168" xr:uid="{00000000-0005-0000-0000-0000ED9D0000}"/>
    <cellStyle name="퍼센트 7 12" xfId="31169" xr:uid="{00000000-0005-0000-0000-0000EE9D0000}"/>
    <cellStyle name="퍼센트 7 13" xfId="31170" xr:uid="{00000000-0005-0000-0000-0000EF9D0000}"/>
    <cellStyle name="퍼센트 7 14" xfId="31171" xr:uid="{00000000-0005-0000-0000-0000F09D0000}"/>
    <cellStyle name="퍼센트 7 15" xfId="31172" xr:uid="{00000000-0005-0000-0000-0000F19D0000}"/>
    <cellStyle name="퍼센트 7 16" xfId="31173" xr:uid="{00000000-0005-0000-0000-0000F29D0000}"/>
    <cellStyle name="퍼센트 7 17" xfId="31174" xr:uid="{00000000-0005-0000-0000-0000F39D0000}"/>
    <cellStyle name="퍼센트 7 18" xfId="31175" xr:uid="{00000000-0005-0000-0000-0000F49D0000}"/>
    <cellStyle name="퍼센트 7 19" xfId="31176" xr:uid="{00000000-0005-0000-0000-0000F59D0000}"/>
    <cellStyle name="퍼센트 7 2" xfId="31177" xr:uid="{00000000-0005-0000-0000-0000F69D0000}"/>
    <cellStyle name="퍼센트 7 20" xfId="31178" xr:uid="{00000000-0005-0000-0000-0000F79D0000}"/>
    <cellStyle name="퍼센트 7 21" xfId="31179" xr:uid="{00000000-0005-0000-0000-0000F89D0000}"/>
    <cellStyle name="퍼센트 7 22" xfId="31180" xr:uid="{00000000-0005-0000-0000-0000F99D0000}"/>
    <cellStyle name="퍼센트 7 23" xfId="31181" xr:uid="{00000000-0005-0000-0000-0000FA9D0000}"/>
    <cellStyle name="퍼센트 7 24" xfId="31182" xr:uid="{00000000-0005-0000-0000-0000FB9D0000}"/>
    <cellStyle name="퍼센트 7 25" xfId="31166" xr:uid="{00000000-0005-0000-0000-0000FC9D0000}"/>
    <cellStyle name="퍼센트 7 3" xfId="31183" xr:uid="{00000000-0005-0000-0000-0000FD9D0000}"/>
    <cellStyle name="퍼센트 7 4" xfId="31184" xr:uid="{00000000-0005-0000-0000-0000FE9D0000}"/>
    <cellStyle name="퍼센트 7 5" xfId="31185" xr:uid="{00000000-0005-0000-0000-0000FF9D0000}"/>
    <cellStyle name="퍼센트 7 6" xfId="31186" xr:uid="{00000000-0005-0000-0000-0000009E0000}"/>
    <cellStyle name="퍼센트 7 7" xfId="31187" xr:uid="{00000000-0005-0000-0000-0000019E0000}"/>
    <cellStyle name="퍼센트 7 8" xfId="31188" xr:uid="{00000000-0005-0000-0000-0000029E0000}"/>
    <cellStyle name="퍼센트 7 9" xfId="31189" xr:uid="{00000000-0005-0000-0000-0000039E0000}"/>
    <cellStyle name="퍼센트 70" xfId="31190" xr:uid="{00000000-0005-0000-0000-0000049E0000}"/>
    <cellStyle name="퍼센트 71" xfId="31191" xr:uid="{00000000-0005-0000-0000-0000059E0000}"/>
    <cellStyle name="퍼센트 72" xfId="31192" xr:uid="{00000000-0005-0000-0000-0000069E0000}"/>
    <cellStyle name="퍼센트 73" xfId="31193" xr:uid="{00000000-0005-0000-0000-0000079E0000}"/>
    <cellStyle name="퍼센트 74" xfId="31194" xr:uid="{00000000-0005-0000-0000-0000089E0000}"/>
    <cellStyle name="퍼센트 75" xfId="31195" xr:uid="{00000000-0005-0000-0000-0000099E0000}"/>
    <cellStyle name="퍼센트 76" xfId="31196" xr:uid="{00000000-0005-0000-0000-00000A9E0000}"/>
    <cellStyle name="퍼센트 77" xfId="31197" xr:uid="{00000000-0005-0000-0000-00000B9E0000}"/>
    <cellStyle name="퍼센트 78" xfId="31198" xr:uid="{00000000-0005-0000-0000-00000C9E0000}"/>
    <cellStyle name="퍼센트 79" xfId="31199" xr:uid="{00000000-0005-0000-0000-00000D9E0000}"/>
    <cellStyle name="퍼센트 8" xfId="1591" xr:uid="{00000000-0005-0000-0000-00000E9E0000}"/>
    <cellStyle name="퍼센트 8 10" xfId="31201" xr:uid="{00000000-0005-0000-0000-00000F9E0000}"/>
    <cellStyle name="퍼센트 8 11" xfId="31202" xr:uid="{00000000-0005-0000-0000-0000109E0000}"/>
    <cellStyle name="퍼센트 8 12" xfId="31203" xr:uid="{00000000-0005-0000-0000-0000119E0000}"/>
    <cellStyle name="퍼센트 8 13" xfId="31204" xr:uid="{00000000-0005-0000-0000-0000129E0000}"/>
    <cellStyle name="퍼센트 8 14" xfId="31205" xr:uid="{00000000-0005-0000-0000-0000139E0000}"/>
    <cellStyle name="퍼센트 8 15" xfId="31206" xr:uid="{00000000-0005-0000-0000-0000149E0000}"/>
    <cellStyle name="퍼센트 8 16" xfId="31207" xr:uid="{00000000-0005-0000-0000-0000159E0000}"/>
    <cellStyle name="퍼센트 8 17" xfId="31208" xr:uid="{00000000-0005-0000-0000-0000169E0000}"/>
    <cellStyle name="퍼센트 8 18" xfId="31209" xr:uid="{00000000-0005-0000-0000-0000179E0000}"/>
    <cellStyle name="퍼센트 8 19" xfId="31210" xr:uid="{00000000-0005-0000-0000-0000189E0000}"/>
    <cellStyle name="퍼센트 8 2" xfId="31211" xr:uid="{00000000-0005-0000-0000-0000199E0000}"/>
    <cellStyle name="퍼센트 8 20" xfId="31212" xr:uid="{00000000-0005-0000-0000-00001A9E0000}"/>
    <cellStyle name="퍼센트 8 21" xfId="31213" xr:uid="{00000000-0005-0000-0000-00001B9E0000}"/>
    <cellStyle name="퍼센트 8 22" xfId="31214" xr:uid="{00000000-0005-0000-0000-00001C9E0000}"/>
    <cellStyle name="퍼센트 8 23" xfId="31215" xr:uid="{00000000-0005-0000-0000-00001D9E0000}"/>
    <cellStyle name="퍼센트 8 24" xfId="31216" xr:uid="{00000000-0005-0000-0000-00001E9E0000}"/>
    <cellStyle name="퍼센트 8 25" xfId="31200" xr:uid="{00000000-0005-0000-0000-00001F9E0000}"/>
    <cellStyle name="퍼센트 8 3" xfId="31217" xr:uid="{00000000-0005-0000-0000-0000209E0000}"/>
    <cellStyle name="퍼센트 8 4" xfId="31218" xr:uid="{00000000-0005-0000-0000-0000219E0000}"/>
    <cellStyle name="퍼센트 8 5" xfId="31219" xr:uid="{00000000-0005-0000-0000-0000229E0000}"/>
    <cellStyle name="퍼센트 8 6" xfId="31220" xr:uid="{00000000-0005-0000-0000-0000239E0000}"/>
    <cellStyle name="퍼센트 8 7" xfId="31221" xr:uid="{00000000-0005-0000-0000-0000249E0000}"/>
    <cellStyle name="퍼센트 8 8" xfId="31222" xr:uid="{00000000-0005-0000-0000-0000259E0000}"/>
    <cellStyle name="퍼센트 8 9" xfId="31223" xr:uid="{00000000-0005-0000-0000-0000269E0000}"/>
    <cellStyle name="퍼센트 80" xfId="31224" xr:uid="{00000000-0005-0000-0000-0000279E0000}"/>
    <cellStyle name="퍼센트 81" xfId="31225" xr:uid="{00000000-0005-0000-0000-0000289E0000}"/>
    <cellStyle name="퍼센트 82" xfId="31226" xr:uid="{00000000-0005-0000-0000-0000299E0000}"/>
    <cellStyle name="퍼센트 83" xfId="31227" xr:uid="{00000000-0005-0000-0000-00002A9E0000}"/>
    <cellStyle name="퍼센트 84" xfId="31228" xr:uid="{00000000-0005-0000-0000-00002B9E0000}"/>
    <cellStyle name="퍼센트 85" xfId="31229" xr:uid="{00000000-0005-0000-0000-00002C9E0000}"/>
    <cellStyle name="퍼센트 86" xfId="31230" xr:uid="{00000000-0005-0000-0000-00002D9E0000}"/>
    <cellStyle name="퍼센트 87" xfId="31231" xr:uid="{00000000-0005-0000-0000-00002E9E0000}"/>
    <cellStyle name="퍼센트 88" xfId="31232" xr:uid="{00000000-0005-0000-0000-00002F9E0000}"/>
    <cellStyle name="퍼센트 89" xfId="31233" xr:uid="{00000000-0005-0000-0000-0000309E0000}"/>
    <cellStyle name="퍼센트 9" xfId="1592" xr:uid="{00000000-0005-0000-0000-0000319E0000}"/>
    <cellStyle name="퍼센트 9 10" xfId="31235" xr:uid="{00000000-0005-0000-0000-0000329E0000}"/>
    <cellStyle name="퍼센트 9 11" xfId="31236" xr:uid="{00000000-0005-0000-0000-0000339E0000}"/>
    <cellStyle name="퍼센트 9 12" xfId="31237" xr:uid="{00000000-0005-0000-0000-0000349E0000}"/>
    <cellStyle name="퍼센트 9 13" xfId="31238" xr:uid="{00000000-0005-0000-0000-0000359E0000}"/>
    <cellStyle name="퍼센트 9 14" xfId="31239" xr:uid="{00000000-0005-0000-0000-0000369E0000}"/>
    <cellStyle name="퍼센트 9 15" xfId="31240" xr:uid="{00000000-0005-0000-0000-0000379E0000}"/>
    <cellStyle name="퍼센트 9 16" xfId="31241" xr:uid="{00000000-0005-0000-0000-0000389E0000}"/>
    <cellStyle name="퍼센트 9 17" xfId="31242" xr:uid="{00000000-0005-0000-0000-0000399E0000}"/>
    <cellStyle name="퍼센트 9 18" xfId="31243" xr:uid="{00000000-0005-0000-0000-00003A9E0000}"/>
    <cellStyle name="퍼센트 9 19" xfId="31244" xr:uid="{00000000-0005-0000-0000-00003B9E0000}"/>
    <cellStyle name="퍼센트 9 2" xfId="31245" xr:uid="{00000000-0005-0000-0000-00003C9E0000}"/>
    <cellStyle name="퍼센트 9 20" xfId="31246" xr:uid="{00000000-0005-0000-0000-00003D9E0000}"/>
    <cellStyle name="퍼센트 9 21" xfId="31247" xr:uid="{00000000-0005-0000-0000-00003E9E0000}"/>
    <cellStyle name="퍼센트 9 22" xfId="31248" xr:uid="{00000000-0005-0000-0000-00003F9E0000}"/>
    <cellStyle name="퍼센트 9 23" xfId="31249" xr:uid="{00000000-0005-0000-0000-0000409E0000}"/>
    <cellStyle name="퍼센트 9 24" xfId="31250" xr:uid="{00000000-0005-0000-0000-0000419E0000}"/>
    <cellStyle name="퍼센트 9 25" xfId="31234" xr:uid="{00000000-0005-0000-0000-0000429E0000}"/>
    <cellStyle name="퍼센트 9 3" xfId="31251" xr:uid="{00000000-0005-0000-0000-0000439E0000}"/>
    <cellStyle name="퍼센트 9 4" xfId="31252" xr:uid="{00000000-0005-0000-0000-0000449E0000}"/>
    <cellStyle name="퍼센트 9 5" xfId="31253" xr:uid="{00000000-0005-0000-0000-0000459E0000}"/>
    <cellStyle name="퍼센트 9 6" xfId="31254" xr:uid="{00000000-0005-0000-0000-0000469E0000}"/>
    <cellStyle name="퍼센트 9 7" xfId="31255" xr:uid="{00000000-0005-0000-0000-0000479E0000}"/>
    <cellStyle name="퍼센트 9 8" xfId="31256" xr:uid="{00000000-0005-0000-0000-0000489E0000}"/>
    <cellStyle name="퍼센트 9 9" xfId="31257" xr:uid="{00000000-0005-0000-0000-0000499E0000}"/>
    <cellStyle name="퍼센트 90" xfId="31258" xr:uid="{00000000-0005-0000-0000-00004A9E0000}"/>
    <cellStyle name="퍼센트 91" xfId="31259" xr:uid="{00000000-0005-0000-0000-00004B9E0000}"/>
    <cellStyle name="퍼센트 92" xfId="31260" xr:uid="{00000000-0005-0000-0000-00004C9E0000}"/>
    <cellStyle name="퍼센트 93" xfId="31261" xr:uid="{00000000-0005-0000-0000-00004D9E0000}"/>
    <cellStyle name="퍼센트 94" xfId="31262" xr:uid="{00000000-0005-0000-0000-00004E9E0000}"/>
    <cellStyle name="퍼센트 95" xfId="31263" xr:uid="{00000000-0005-0000-0000-00004F9E0000}"/>
    <cellStyle name="퍼센트 96" xfId="31264" xr:uid="{00000000-0005-0000-0000-0000509E0000}"/>
    <cellStyle name="퍼센트 97" xfId="31265" xr:uid="{00000000-0005-0000-0000-0000519E0000}"/>
    <cellStyle name="퍼센트 98" xfId="8451" xr:uid="{00000000-0005-0000-0000-0000529E0000}"/>
    <cellStyle name="퍼센트_지장물작업" xfId="1593" xr:uid="{00000000-0005-0000-0000-0000539E0000}"/>
    <cellStyle name="표" xfId="4699" xr:uid="{00000000-0005-0000-0000-0000549E0000}"/>
    <cellStyle name="표 10" xfId="31266" xr:uid="{00000000-0005-0000-0000-0000559E0000}"/>
    <cellStyle name="표 11" xfId="31267" xr:uid="{00000000-0005-0000-0000-0000569E0000}"/>
    <cellStyle name="표 12" xfId="31268" xr:uid="{00000000-0005-0000-0000-0000579E0000}"/>
    <cellStyle name="표 13" xfId="31269" xr:uid="{00000000-0005-0000-0000-0000589E0000}"/>
    <cellStyle name="표 14" xfId="31270" xr:uid="{00000000-0005-0000-0000-0000599E0000}"/>
    <cellStyle name="표 15" xfId="31271" xr:uid="{00000000-0005-0000-0000-00005A9E0000}"/>
    <cellStyle name="표 16" xfId="31272" xr:uid="{00000000-0005-0000-0000-00005B9E0000}"/>
    <cellStyle name="표 17" xfId="31273" xr:uid="{00000000-0005-0000-0000-00005C9E0000}"/>
    <cellStyle name="표 18" xfId="31274" xr:uid="{00000000-0005-0000-0000-00005D9E0000}"/>
    <cellStyle name="표 19" xfId="31275" xr:uid="{00000000-0005-0000-0000-00005E9E0000}"/>
    <cellStyle name="표 2" xfId="31276" xr:uid="{00000000-0005-0000-0000-00005F9E0000}"/>
    <cellStyle name="표 20" xfId="31277" xr:uid="{00000000-0005-0000-0000-0000609E0000}"/>
    <cellStyle name="표 21" xfId="31278" xr:uid="{00000000-0005-0000-0000-0000619E0000}"/>
    <cellStyle name="표 22" xfId="31279" xr:uid="{00000000-0005-0000-0000-0000629E0000}"/>
    <cellStyle name="표 23" xfId="31280" xr:uid="{00000000-0005-0000-0000-0000639E0000}"/>
    <cellStyle name="표 24" xfId="31281" xr:uid="{00000000-0005-0000-0000-0000649E0000}"/>
    <cellStyle name="표 25" xfId="31282" xr:uid="{00000000-0005-0000-0000-0000659E0000}"/>
    <cellStyle name="표 26" xfId="31283" xr:uid="{00000000-0005-0000-0000-0000669E0000}"/>
    <cellStyle name="표 27" xfId="31284" xr:uid="{00000000-0005-0000-0000-0000679E0000}"/>
    <cellStyle name="표 28" xfId="31285" xr:uid="{00000000-0005-0000-0000-0000689E0000}"/>
    <cellStyle name="표 29" xfId="31286" xr:uid="{00000000-0005-0000-0000-0000699E0000}"/>
    <cellStyle name="표 3" xfId="31287" xr:uid="{00000000-0005-0000-0000-00006A9E0000}"/>
    <cellStyle name="표 30" xfId="31288" xr:uid="{00000000-0005-0000-0000-00006B9E0000}"/>
    <cellStyle name="표 31" xfId="31289" xr:uid="{00000000-0005-0000-0000-00006C9E0000}"/>
    <cellStyle name="표 32" xfId="31290" xr:uid="{00000000-0005-0000-0000-00006D9E0000}"/>
    <cellStyle name="표 33" xfId="31291" xr:uid="{00000000-0005-0000-0000-00006E9E0000}"/>
    <cellStyle name="표 34" xfId="31292" xr:uid="{00000000-0005-0000-0000-00006F9E0000}"/>
    <cellStyle name="표 35" xfId="31293" xr:uid="{00000000-0005-0000-0000-0000709E0000}"/>
    <cellStyle name="표 36" xfId="31294" xr:uid="{00000000-0005-0000-0000-0000719E0000}"/>
    <cellStyle name="표 37" xfId="31295" xr:uid="{00000000-0005-0000-0000-0000729E0000}"/>
    <cellStyle name="표 38" xfId="31296" xr:uid="{00000000-0005-0000-0000-0000739E0000}"/>
    <cellStyle name="표 39" xfId="31297" xr:uid="{00000000-0005-0000-0000-0000749E0000}"/>
    <cellStyle name="표 4" xfId="31298" xr:uid="{00000000-0005-0000-0000-0000759E0000}"/>
    <cellStyle name="표 40" xfId="31299" xr:uid="{00000000-0005-0000-0000-0000769E0000}"/>
    <cellStyle name="표 41" xfId="31300" xr:uid="{00000000-0005-0000-0000-0000779E0000}"/>
    <cellStyle name="표 42" xfId="31301" xr:uid="{00000000-0005-0000-0000-0000789E0000}"/>
    <cellStyle name="표 43" xfId="31302" xr:uid="{00000000-0005-0000-0000-0000799E0000}"/>
    <cellStyle name="표 44" xfId="31303" xr:uid="{00000000-0005-0000-0000-00007A9E0000}"/>
    <cellStyle name="표 45" xfId="31304" xr:uid="{00000000-0005-0000-0000-00007B9E0000}"/>
    <cellStyle name="표 46" xfId="31305" xr:uid="{00000000-0005-0000-0000-00007C9E0000}"/>
    <cellStyle name="표 47" xfId="31306" xr:uid="{00000000-0005-0000-0000-00007D9E0000}"/>
    <cellStyle name="표 48" xfId="31307" xr:uid="{00000000-0005-0000-0000-00007E9E0000}"/>
    <cellStyle name="표 49" xfId="31308" xr:uid="{00000000-0005-0000-0000-00007F9E0000}"/>
    <cellStyle name="표 5" xfId="31309" xr:uid="{00000000-0005-0000-0000-0000809E0000}"/>
    <cellStyle name="표 50" xfId="31310" xr:uid="{00000000-0005-0000-0000-0000819E0000}"/>
    <cellStyle name="표 51" xfId="31311" xr:uid="{00000000-0005-0000-0000-0000829E0000}"/>
    <cellStyle name="표 52" xfId="31312" xr:uid="{00000000-0005-0000-0000-0000839E0000}"/>
    <cellStyle name="표 6" xfId="31313" xr:uid="{00000000-0005-0000-0000-0000849E0000}"/>
    <cellStyle name="표 7" xfId="31314" xr:uid="{00000000-0005-0000-0000-0000859E0000}"/>
    <cellStyle name="표 8" xfId="31315" xr:uid="{00000000-0005-0000-0000-0000869E0000}"/>
    <cellStyle name="표 9" xfId="31316" xr:uid="{00000000-0005-0000-0000-0000879E0000}"/>
    <cellStyle name="표_101220-0012(이한덕-구미시,황상~4공단간 도시계획도로(중1-83) 개설공사)" xfId="4700" xr:uid="{00000000-0005-0000-0000-0000889E0000}"/>
    <cellStyle name="표_개별필지" xfId="4701" xr:uid="{00000000-0005-0000-0000-0000899E0000}"/>
    <cellStyle name="표_공사현황" xfId="4702" xr:uid="{00000000-0005-0000-0000-00008A9E0000}"/>
    <cellStyle name="표_수량산출서(수정)" xfId="31317" xr:uid="{00000000-0005-0000-0000-00008B9E0000}"/>
    <cellStyle name="표_수량산출서(수정) 10" xfId="31318" xr:uid="{00000000-0005-0000-0000-00008C9E0000}"/>
    <cellStyle name="표_수량산출서(수정) 11" xfId="31319" xr:uid="{00000000-0005-0000-0000-00008D9E0000}"/>
    <cellStyle name="표_수량산출서(수정) 12" xfId="31320" xr:uid="{00000000-0005-0000-0000-00008E9E0000}"/>
    <cellStyle name="표_수량산출서(수정) 13" xfId="31321" xr:uid="{00000000-0005-0000-0000-00008F9E0000}"/>
    <cellStyle name="표_수량산출서(수정) 14" xfId="31322" xr:uid="{00000000-0005-0000-0000-0000909E0000}"/>
    <cellStyle name="표_수량산출서(수정) 15" xfId="31323" xr:uid="{00000000-0005-0000-0000-0000919E0000}"/>
    <cellStyle name="표_수량산출서(수정) 16" xfId="31324" xr:uid="{00000000-0005-0000-0000-0000929E0000}"/>
    <cellStyle name="표_수량산출서(수정) 17" xfId="31325" xr:uid="{00000000-0005-0000-0000-0000939E0000}"/>
    <cellStyle name="표_수량산출서(수정) 18" xfId="31326" xr:uid="{00000000-0005-0000-0000-0000949E0000}"/>
    <cellStyle name="표_수량산출서(수정) 19" xfId="31327" xr:uid="{00000000-0005-0000-0000-0000959E0000}"/>
    <cellStyle name="표_수량산출서(수정) 2" xfId="31328" xr:uid="{00000000-0005-0000-0000-0000969E0000}"/>
    <cellStyle name="표_수량산출서(수정) 20" xfId="31329" xr:uid="{00000000-0005-0000-0000-0000979E0000}"/>
    <cellStyle name="표_수량산출서(수정) 21" xfId="31330" xr:uid="{00000000-0005-0000-0000-0000989E0000}"/>
    <cellStyle name="표_수량산출서(수정) 22" xfId="31331" xr:uid="{00000000-0005-0000-0000-0000999E0000}"/>
    <cellStyle name="표_수량산출서(수정) 23" xfId="31332" xr:uid="{00000000-0005-0000-0000-00009A9E0000}"/>
    <cellStyle name="표_수량산출서(수정) 24" xfId="31333" xr:uid="{00000000-0005-0000-0000-00009B9E0000}"/>
    <cellStyle name="표_수량산출서(수정) 25" xfId="31334" xr:uid="{00000000-0005-0000-0000-00009C9E0000}"/>
    <cellStyle name="표_수량산출서(수정) 26" xfId="31335" xr:uid="{00000000-0005-0000-0000-00009D9E0000}"/>
    <cellStyle name="표_수량산출서(수정) 27" xfId="31336" xr:uid="{00000000-0005-0000-0000-00009E9E0000}"/>
    <cellStyle name="표_수량산출서(수정) 28" xfId="31337" xr:uid="{00000000-0005-0000-0000-00009F9E0000}"/>
    <cellStyle name="표_수량산출서(수정) 29" xfId="31338" xr:uid="{00000000-0005-0000-0000-0000A09E0000}"/>
    <cellStyle name="표_수량산출서(수정) 3" xfId="31339" xr:uid="{00000000-0005-0000-0000-0000A19E0000}"/>
    <cellStyle name="표_수량산출서(수정) 30" xfId="31340" xr:uid="{00000000-0005-0000-0000-0000A29E0000}"/>
    <cellStyle name="표_수량산출서(수정) 31" xfId="31341" xr:uid="{00000000-0005-0000-0000-0000A39E0000}"/>
    <cellStyle name="표_수량산출서(수정) 32" xfId="31342" xr:uid="{00000000-0005-0000-0000-0000A49E0000}"/>
    <cellStyle name="표_수량산출서(수정) 33" xfId="31343" xr:uid="{00000000-0005-0000-0000-0000A59E0000}"/>
    <cellStyle name="표_수량산출서(수정) 34" xfId="31344" xr:uid="{00000000-0005-0000-0000-0000A69E0000}"/>
    <cellStyle name="표_수량산출서(수정) 35" xfId="31345" xr:uid="{00000000-0005-0000-0000-0000A79E0000}"/>
    <cellStyle name="표_수량산출서(수정) 36" xfId="31346" xr:uid="{00000000-0005-0000-0000-0000A89E0000}"/>
    <cellStyle name="표_수량산출서(수정) 37" xfId="31347" xr:uid="{00000000-0005-0000-0000-0000A99E0000}"/>
    <cellStyle name="표_수량산출서(수정) 38" xfId="31348" xr:uid="{00000000-0005-0000-0000-0000AA9E0000}"/>
    <cellStyle name="표_수량산출서(수정) 39" xfId="31349" xr:uid="{00000000-0005-0000-0000-0000AB9E0000}"/>
    <cellStyle name="표_수량산출서(수정) 4" xfId="31350" xr:uid="{00000000-0005-0000-0000-0000AC9E0000}"/>
    <cellStyle name="표_수량산출서(수정) 40" xfId="31351" xr:uid="{00000000-0005-0000-0000-0000AD9E0000}"/>
    <cellStyle name="표_수량산출서(수정) 41" xfId="31352" xr:uid="{00000000-0005-0000-0000-0000AE9E0000}"/>
    <cellStyle name="표_수량산출서(수정) 42" xfId="31353" xr:uid="{00000000-0005-0000-0000-0000AF9E0000}"/>
    <cellStyle name="표_수량산출서(수정) 43" xfId="31354" xr:uid="{00000000-0005-0000-0000-0000B09E0000}"/>
    <cellStyle name="표_수량산출서(수정) 44" xfId="31355" xr:uid="{00000000-0005-0000-0000-0000B19E0000}"/>
    <cellStyle name="표_수량산출서(수정) 45" xfId="31356" xr:uid="{00000000-0005-0000-0000-0000B29E0000}"/>
    <cellStyle name="표_수량산출서(수정) 46" xfId="31357" xr:uid="{00000000-0005-0000-0000-0000B39E0000}"/>
    <cellStyle name="표_수량산출서(수정) 47" xfId="31358" xr:uid="{00000000-0005-0000-0000-0000B49E0000}"/>
    <cellStyle name="표_수량산출서(수정) 48" xfId="31359" xr:uid="{00000000-0005-0000-0000-0000B59E0000}"/>
    <cellStyle name="표_수량산출서(수정) 49" xfId="31360" xr:uid="{00000000-0005-0000-0000-0000B69E0000}"/>
    <cellStyle name="표_수량산출서(수정) 5" xfId="31361" xr:uid="{00000000-0005-0000-0000-0000B79E0000}"/>
    <cellStyle name="표_수량산출서(수정) 50" xfId="31362" xr:uid="{00000000-0005-0000-0000-0000B89E0000}"/>
    <cellStyle name="표_수량산출서(수정) 51" xfId="31363" xr:uid="{00000000-0005-0000-0000-0000B99E0000}"/>
    <cellStyle name="표_수량산출서(수정) 52" xfId="31364" xr:uid="{00000000-0005-0000-0000-0000BA9E0000}"/>
    <cellStyle name="표_수량산출서(수정) 6" xfId="31365" xr:uid="{00000000-0005-0000-0000-0000BB9E0000}"/>
    <cellStyle name="표_수량산출서(수정) 7" xfId="31366" xr:uid="{00000000-0005-0000-0000-0000BC9E0000}"/>
    <cellStyle name="표_수량산출서(수정) 8" xfId="31367" xr:uid="{00000000-0005-0000-0000-0000BD9E0000}"/>
    <cellStyle name="표_수량산출서(수정) 9" xfId="31368" xr:uid="{00000000-0005-0000-0000-0000BE9E0000}"/>
    <cellStyle name="표머릿글(上)" xfId="8454" xr:uid="{00000000-0005-0000-0000-0000BF9E0000}"/>
    <cellStyle name="표머릿글(中)" xfId="8455" xr:uid="{00000000-0005-0000-0000-0000C09E0000}"/>
    <cellStyle name="표머릿글(下)" xfId="8456" xr:uid="{00000000-0005-0000-0000-0000C19E0000}"/>
    <cellStyle name="表示済みのハイパーリンク_~8004112" xfId="4703" xr:uid="{00000000-0005-0000-0000-0000C29E0000}"/>
    <cellStyle name="표안(글자)" xfId="7407" xr:uid="{00000000-0005-0000-0000-0000C39E0000}"/>
    <cellStyle name="표안기본(글자11)" xfId="7408" xr:uid="{00000000-0005-0000-0000-0000C49E0000}"/>
    <cellStyle name="표제목" xfId="4704" xr:uid="{00000000-0005-0000-0000-0000C59E0000}"/>
    <cellStyle name="표준" xfId="0" builtinId="0"/>
    <cellStyle name="표준 10" xfId="1594" xr:uid="{00000000-0005-0000-0000-0000C79E0000}"/>
    <cellStyle name="표준 10 10" xfId="1595" xr:uid="{00000000-0005-0000-0000-0000C89E0000}"/>
    <cellStyle name="표준 10 10 2" xfId="31369" xr:uid="{00000000-0005-0000-0000-0000C99E0000}"/>
    <cellStyle name="표준 10 11" xfId="1596" xr:uid="{00000000-0005-0000-0000-0000CA9E0000}"/>
    <cellStyle name="표준 10 11 2" xfId="31370" xr:uid="{00000000-0005-0000-0000-0000CB9E0000}"/>
    <cellStyle name="표준 10 12" xfId="1597" xr:uid="{00000000-0005-0000-0000-0000CC9E0000}"/>
    <cellStyle name="표준 10 12 2" xfId="31371" xr:uid="{00000000-0005-0000-0000-0000CD9E0000}"/>
    <cellStyle name="표준 10 13" xfId="1598" xr:uid="{00000000-0005-0000-0000-0000CE9E0000}"/>
    <cellStyle name="표준 10 13 2" xfId="31372" xr:uid="{00000000-0005-0000-0000-0000CF9E0000}"/>
    <cellStyle name="표준 10 14" xfId="1599" xr:uid="{00000000-0005-0000-0000-0000D09E0000}"/>
    <cellStyle name="표준 10 14 2" xfId="31373" xr:uid="{00000000-0005-0000-0000-0000D19E0000}"/>
    <cellStyle name="표준 10 15" xfId="1600" xr:uid="{00000000-0005-0000-0000-0000D29E0000}"/>
    <cellStyle name="표준 10 16" xfId="8457" xr:uid="{00000000-0005-0000-0000-0000D39E0000}"/>
    <cellStyle name="표준 10 2" xfId="1601" xr:uid="{00000000-0005-0000-0000-0000D49E0000}"/>
    <cellStyle name="표준 10 2 10" xfId="31374" xr:uid="{00000000-0005-0000-0000-0000D59E0000}"/>
    <cellStyle name="표준 10 2 11" xfId="31375" xr:uid="{00000000-0005-0000-0000-0000D69E0000}"/>
    <cellStyle name="표준 10 2 12" xfId="31376" xr:uid="{00000000-0005-0000-0000-0000D79E0000}"/>
    <cellStyle name="표준 10 2 13" xfId="31377" xr:uid="{00000000-0005-0000-0000-0000D89E0000}"/>
    <cellStyle name="표준 10 2 14" xfId="31378" xr:uid="{00000000-0005-0000-0000-0000D99E0000}"/>
    <cellStyle name="표준 10 2 15" xfId="31379" xr:uid="{00000000-0005-0000-0000-0000DA9E0000}"/>
    <cellStyle name="표준 10 2 16" xfId="31380" xr:uid="{00000000-0005-0000-0000-0000DB9E0000}"/>
    <cellStyle name="표준 10 2 17" xfId="31381" xr:uid="{00000000-0005-0000-0000-0000DC9E0000}"/>
    <cellStyle name="표준 10 2 18" xfId="31382" xr:uid="{00000000-0005-0000-0000-0000DD9E0000}"/>
    <cellStyle name="표준 10 2 19" xfId="31383" xr:uid="{00000000-0005-0000-0000-0000DE9E0000}"/>
    <cellStyle name="표준 10 2 2" xfId="31384" xr:uid="{00000000-0005-0000-0000-0000DF9E0000}"/>
    <cellStyle name="표준 10 2 20" xfId="31385" xr:uid="{00000000-0005-0000-0000-0000E09E0000}"/>
    <cellStyle name="표준 10 2 21" xfId="31386" xr:uid="{00000000-0005-0000-0000-0000E19E0000}"/>
    <cellStyle name="표준 10 2 22" xfId="31387" xr:uid="{00000000-0005-0000-0000-0000E29E0000}"/>
    <cellStyle name="표준 10 2 23" xfId="31388" xr:uid="{00000000-0005-0000-0000-0000E39E0000}"/>
    <cellStyle name="표준 10 2 24" xfId="31389" xr:uid="{00000000-0005-0000-0000-0000E49E0000}"/>
    <cellStyle name="표준 10 2 25" xfId="31390" xr:uid="{00000000-0005-0000-0000-0000E59E0000}"/>
    <cellStyle name="표준 10 2 26" xfId="31391" xr:uid="{00000000-0005-0000-0000-0000E69E0000}"/>
    <cellStyle name="표준 10 2 27" xfId="31392" xr:uid="{00000000-0005-0000-0000-0000E79E0000}"/>
    <cellStyle name="표준 10 2 28" xfId="31393" xr:uid="{00000000-0005-0000-0000-0000E89E0000}"/>
    <cellStyle name="표준 10 2 29" xfId="31394" xr:uid="{00000000-0005-0000-0000-0000E99E0000}"/>
    <cellStyle name="표준 10 2 3" xfId="31395" xr:uid="{00000000-0005-0000-0000-0000EA9E0000}"/>
    <cellStyle name="표준 10 2 30" xfId="31396" xr:uid="{00000000-0005-0000-0000-0000EB9E0000}"/>
    <cellStyle name="표준 10 2 31" xfId="31397" xr:uid="{00000000-0005-0000-0000-0000EC9E0000}"/>
    <cellStyle name="표준 10 2 32" xfId="31398" xr:uid="{00000000-0005-0000-0000-0000ED9E0000}"/>
    <cellStyle name="표준 10 2 33" xfId="31399" xr:uid="{00000000-0005-0000-0000-0000EE9E0000}"/>
    <cellStyle name="표준 10 2 34" xfId="31400" xr:uid="{00000000-0005-0000-0000-0000EF9E0000}"/>
    <cellStyle name="표준 10 2 35" xfId="31401" xr:uid="{00000000-0005-0000-0000-0000F09E0000}"/>
    <cellStyle name="표준 10 2 36" xfId="31402" xr:uid="{00000000-0005-0000-0000-0000F19E0000}"/>
    <cellStyle name="표준 10 2 37" xfId="31403" xr:uid="{00000000-0005-0000-0000-0000F29E0000}"/>
    <cellStyle name="표준 10 2 38" xfId="31404" xr:uid="{00000000-0005-0000-0000-0000F39E0000}"/>
    <cellStyle name="표준 10 2 39" xfId="31405" xr:uid="{00000000-0005-0000-0000-0000F49E0000}"/>
    <cellStyle name="표준 10 2 4" xfId="31406" xr:uid="{00000000-0005-0000-0000-0000F59E0000}"/>
    <cellStyle name="표준 10 2 40" xfId="31407" xr:uid="{00000000-0005-0000-0000-0000F69E0000}"/>
    <cellStyle name="표준 10 2 41" xfId="31408" xr:uid="{00000000-0005-0000-0000-0000F79E0000}"/>
    <cellStyle name="표준 10 2 42" xfId="31409" xr:uid="{00000000-0005-0000-0000-0000F89E0000}"/>
    <cellStyle name="표준 10 2 43" xfId="31410" xr:uid="{00000000-0005-0000-0000-0000F99E0000}"/>
    <cellStyle name="표준 10 2 44" xfId="31411" xr:uid="{00000000-0005-0000-0000-0000FA9E0000}"/>
    <cellStyle name="표준 10 2 45" xfId="8458" xr:uid="{00000000-0005-0000-0000-0000FB9E0000}"/>
    <cellStyle name="표준 10 2 5" xfId="31412" xr:uid="{00000000-0005-0000-0000-0000FC9E0000}"/>
    <cellStyle name="표준 10 2 6" xfId="31413" xr:uid="{00000000-0005-0000-0000-0000FD9E0000}"/>
    <cellStyle name="표준 10 2 7" xfId="31414" xr:uid="{00000000-0005-0000-0000-0000FE9E0000}"/>
    <cellStyle name="표준 10 2 8" xfId="31415" xr:uid="{00000000-0005-0000-0000-0000FF9E0000}"/>
    <cellStyle name="표준 10 2 9" xfId="31416" xr:uid="{00000000-0005-0000-0000-0000009F0000}"/>
    <cellStyle name="표준 10 3" xfId="1602" xr:uid="{00000000-0005-0000-0000-0000019F0000}"/>
    <cellStyle name="표준 10 3 10" xfId="31418" xr:uid="{00000000-0005-0000-0000-0000029F0000}"/>
    <cellStyle name="표준 10 3 11" xfId="31419" xr:uid="{00000000-0005-0000-0000-0000039F0000}"/>
    <cellStyle name="표준 10 3 12" xfId="31420" xr:uid="{00000000-0005-0000-0000-0000049F0000}"/>
    <cellStyle name="표준 10 3 13" xfId="31421" xr:uid="{00000000-0005-0000-0000-0000059F0000}"/>
    <cellStyle name="표준 10 3 14" xfId="31422" xr:uid="{00000000-0005-0000-0000-0000069F0000}"/>
    <cellStyle name="표준 10 3 15" xfId="31423" xr:uid="{00000000-0005-0000-0000-0000079F0000}"/>
    <cellStyle name="표준 10 3 16" xfId="31424" xr:uid="{00000000-0005-0000-0000-0000089F0000}"/>
    <cellStyle name="표준 10 3 17" xfId="31425" xr:uid="{00000000-0005-0000-0000-0000099F0000}"/>
    <cellStyle name="표준 10 3 18" xfId="31426" xr:uid="{00000000-0005-0000-0000-00000A9F0000}"/>
    <cellStyle name="표준 10 3 19" xfId="31427" xr:uid="{00000000-0005-0000-0000-00000B9F0000}"/>
    <cellStyle name="표준 10 3 2" xfId="31428" xr:uid="{00000000-0005-0000-0000-00000C9F0000}"/>
    <cellStyle name="표준 10 3 20" xfId="31429" xr:uid="{00000000-0005-0000-0000-00000D9F0000}"/>
    <cellStyle name="표준 10 3 21" xfId="31430" xr:uid="{00000000-0005-0000-0000-00000E9F0000}"/>
    <cellStyle name="표준 10 3 22" xfId="31431" xr:uid="{00000000-0005-0000-0000-00000F9F0000}"/>
    <cellStyle name="표준 10 3 23" xfId="31432" xr:uid="{00000000-0005-0000-0000-0000109F0000}"/>
    <cellStyle name="표준 10 3 24" xfId="31433" xr:uid="{00000000-0005-0000-0000-0000119F0000}"/>
    <cellStyle name="표준 10 3 25" xfId="31434" xr:uid="{00000000-0005-0000-0000-0000129F0000}"/>
    <cellStyle name="표준 10 3 26" xfId="31435" xr:uid="{00000000-0005-0000-0000-0000139F0000}"/>
    <cellStyle name="표준 10 3 27" xfId="31436" xr:uid="{00000000-0005-0000-0000-0000149F0000}"/>
    <cellStyle name="표준 10 3 28" xfId="31437" xr:uid="{00000000-0005-0000-0000-0000159F0000}"/>
    <cellStyle name="표준 10 3 29" xfId="31438" xr:uid="{00000000-0005-0000-0000-0000169F0000}"/>
    <cellStyle name="표준 10 3 3" xfId="31439" xr:uid="{00000000-0005-0000-0000-0000179F0000}"/>
    <cellStyle name="표준 10 3 30" xfId="31440" xr:uid="{00000000-0005-0000-0000-0000189F0000}"/>
    <cellStyle name="표준 10 3 31" xfId="31441" xr:uid="{00000000-0005-0000-0000-0000199F0000}"/>
    <cellStyle name="표준 10 3 32" xfId="31442" xr:uid="{00000000-0005-0000-0000-00001A9F0000}"/>
    <cellStyle name="표준 10 3 33" xfId="31443" xr:uid="{00000000-0005-0000-0000-00001B9F0000}"/>
    <cellStyle name="표준 10 3 34" xfId="31444" xr:uid="{00000000-0005-0000-0000-00001C9F0000}"/>
    <cellStyle name="표준 10 3 35" xfId="31445" xr:uid="{00000000-0005-0000-0000-00001D9F0000}"/>
    <cellStyle name="표준 10 3 36" xfId="31446" xr:uid="{00000000-0005-0000-0000-00001E9F0000}"/>
    <cellStyle name="표준 10 3 37" xfId="31447" xr:uid="{00000000-0005-0000-0000-00001F9F0000}"/>
    <cellStyle name="표준 10 3 38" xfId="31448" xr:uid="{00000000-0005-0000-0000-0000209F0000}"/>
    <cellStyle name="표준 10 3 39" xfId="31449" xr:uid="{00000000-0005-0000-0000-0000219F0000}"/>
    <cellStyle name="표준 10 3 4" xfId="31450" xr:uid="{00000000-0005-0000-0000-0000229F0000}"/>
    <cellStyle name="표준 10 3 40" xfId="31451" xr:uid="{00000000-0005-0000-0000-0000239F0000}"/>
    <cellStyle name="표준 10 3 41" xfId="31452" xr:uid="{00000000-0005-0000-0000-0000249F0000}"/>
    <cellStyle name="표준 10 3 42" xfId="31453" xr:uid="{00000000-0005-0000-0000-0000259F0000}"/>
    <cellStyle name="표준 10 3 43" xfId="31454" xr:uid="{00000000-0005-0000-0000-0000269F0000}"/>
    <cellStyle name="표준 10 3 44" xfId="31455" xr:uid="{00000000-0005-0000-0000-0000279F0000}"/>
    <cellStyle name="표준 10 3 45" xfId="31417" xr:uid="{00000000-0005-0000-0000-0000289F0000}"/>
    <cellStyle name="표준 10 3 5" xfId="31456" xr:uid="{00000000-0005-0000-0000-0000299F0000}"/>
    <cellStyle name="표준 10 3 6" xfId="31457" xr:uid="{00000000-0005-0000-0000-00002A9F0000}"/>
    <cellStyle name="표준 10 3 7" xfId="31458" xr:uid="{00000000-0005-0000-0000-00002B9F0000}"/>
    <cellStyle name="표준 10 3 8" xfId="31459" xr:uid="{00000000-0005-0000-0000-00002C9F0000}"/>
    <cellStyle name="표준 10 3 9" xfId="31460" xr:uid="{00000000-0005-0000-0000-00002D9F0000}"/>
    <cellStyle name="표준 10 4" xfId="1603" xr:uid="{00000000-0005-0000-0000-00002E9F0000}"/>
    <cellStyle name="표준 10 4 10" xfId="31462" xr:uid="{00000000-0005-0000-0000-00002F9F0000}"/>
    <cellStyle name="표준 10 4 11" xfId="31463" xr:uid="{00000000-0005-0000-0000-0000309F0000}"/>
    <cellStyle name="표준 10 4 12" xfId="31461" xr:uid="{00000000-0005-0000-0000-0000319F0000}"/>
    <cellStyle name="표준 10 4 2" xfId="31464" xr:uid="{00000000-0005-0000-0000-0000329F0000}"/>
    <cellStyle name="표준 10 4 3" xfId="31465" xr:uid="{00000000-0005-0000-0000-0000339F0000}"/>
    <cellStyle name="표준 10 4 4" xfId="31466" xr:uid="{00000000-0005-0000-0000-0000349F0000}"/>
    <cellStyle name="표준 10 4 5" xfId="31467" xr:uid="{00000000-0005-0000-0000-0000359F0000}"/>
    <cellStyle name="표준 10 4 6" xfId="31468" xr:uid="{00000000-0005-0000-0000-0000369F0000}"/>
    <cellStyle name="표준 10 4 7" xfId="31469" xr:uid="{00000000-0005-0000-0000-0000379F0000}"/>
    <cellStyle name="표준 10 4 8" xfId="31470" xr:uid="{00000000-0005-0000-0000-0000389F0000}"/>
    <cellStyle name="표준 10 4 9" xfId="31471" xr:uid="{00000000-0005-0000-0000-0000399F0000}"/>
    <cellStyle name="표준 10 5" xfId="1604" xr:uid="{00000000-0005-0000-0000-00003A9F0000}"/>
    <cellStyle name="표준 10 5 2" xfId="31472" xr:uid="{00000000-0005-0000-0000-00003B9F0000}"/>
    <cellStyle name="표준 10 6" xfId="1605" xr:uid="{00000000-0005-0000-0000-00003C9F0000}"/>
    <cellStyle name="표준 10 6 2" xfId="31473" xr:uid="{00000000-0005-0000-0000-00003D9F0000}"/>
    <cellStyle name="표준 10 7" xfId="1606" xr:uid="{00000000-0005-0000-0000-00003E9F0000}"/>
    <cellStyle name="표준 10 7 2" xfId="31474" xr:uid="{00000000-0005-0000-0000-00003F9F0000}"/>
    <cellStyle name="표준 10 8" xfId="1607" xr:uid="{00000000-0005-0000-0000-0000409F0000}"/>
    <cellStyle name="표준 10 8 2" xfId="31475" xr:uid="{00000000-0005-0000-0000-0000419F0000}"/>
    <cellStyle name="표준 10 9" xfId="1608" xr:uid="{00000000-0005-0000-0000-0000429F0000}"/>
    <cellStyle name="표준 10 9 2" xfId="31476" xr:uid="{00000000-0005-0000-0000-0000439F0000}"/>
    <cellStyle name="표준 10_개별필지" xfId="4705" xr:uid="{00000000-0005-0000-0000-0000449F0000}"/>
    <cellStyle name="표준 100" xfId="2523" xr:uid="{00000000-0005-0000-0000-0000459F0000}"/>
    <cellStyle name="표준 100 2" xfId="4706" xr:uid="{00000000-0005-0000-0000-0000469F0000}"/>
    <cellStyle name="표준 100_제41호노송공원" xfId="4707" xr:uid="{00000000-0005-0000-0000-0000479F0000}"/>
    <cellStyle name="표준 101" xfId="4708" xr:uid="{00000000-0005-0000-0000-0000489F0000}"/>
    <cellStyle name="표준 101 2" xfId="4709" xr:uid="{00000000-0005-0000-0000-0000499F0000}"/>
    <cellStyle name="표준 101_제41호노송공원" xfId="4710" xr:uid="{00000000-0005-0000-0000-00004A9F0000}"/>
    <cellStyle name="표준 102" xfId="4711" xr:uid="{00000000-0005-0000-0000-00004B9F0000}"/>
    <cellStyle name="표준 102 2" xfId="4712" xr:uid="{00000000-0005-0000-0000-00004C9F0000}"/>
    <cellStyle name="표준 102_제41호노송공원" xfId="4713" xr:uid="{00000000-0005-0000-0000-00004D9F0000}"/>
    <cellStyle name="표준 103" xfId="4714" xr:uid="{00000000-0005-0000-0000-00004E9F0000}"/>
    <cellStyle name="표준 103 2 2" xfId="44669" xr:uid="{00000000-0005-0000-0000-00004F9F0000}"/>
    <cellStyle name="표준 104" xfId="4715" xr:uid="{00000000-0005-0000-0000-0000509F0000}"/>
    <cellStyle name="표준 105" xfId="7451" xr:uid="{00000000-0005-0000-0000-0000519F0000}"/>
    <cellStyle name="표준 106" xfId="7452" xr:uid="{00000000-0005-0000-0000-0000529F0000}"/>
    <cellStyle name="표준 107" xfId="44642" xr:uid="{00000000-0005-0000-0000-0000539F0000}"/>
    <cellStyle name="표준 108" xfId="44643" xr:uid="{00000000-0005-0000-0000-0000549F0000}"/>
    <cellStyle name="표준 109" xfId="44658" xr:uid="{00000000-0005-0000-0000-0000559F0000}"/>
    <cellStyle name="표준 11" xfId="1609" xr:uid="{00000000-0005-0000-0000-0000569F0000}"/>
    <cellStyle name="표준 11 10" xfId="1610" xr:uid="{00000000-0005-0000-0000-0000579F0000}"/>
    <cellStyle name="표준 11 10 2" xfId="31477" xr:uid="{00000000-0005-0000-0000-0000589F0000}"/>
    <cellStyle name="표준 11 11" xfId="1611" xr:uid="{00000000-0005-0000-0000-0000599F0000}"/>
    <cellStyle name="표준 11 11 2" xfId="31478" xr:uid="{00000000-0005-0000-0000-00005A9F0000}"/>
    <cellStyle name="표준 11 12" xfId="1612" xr:uid="{00000000-0005-0000-0000-00005B9F0000}"/>
    <cellStyle name="표준 11 12 2" xfId="31479" xr:uid="{00000000-0005-0000-0000-00005C9F0000}"/>
    <cellStyle name="표준 11 13" xfId="1613" xr:uid="{00000000-0005-0000-0000-00005D9F0000}"/>
    <cellStyle name="표준 11 13 2" xfId="31480" xr:uid="{00000000-0005-0000-0000-00005E9F0000}"/>
    <cellStyle name="표준 11 14" xfId="1614" xr:uid="{00000000-0005-0000-0000-00005F9F0000}"/>
    <cellStyle name="표준 11 14 2" xfId="31481" xr:uid="{00000000-0005-0000-0000-0000609F0000}"/>
    <cellStyle name="표준 11 15" xfId="1615" xr:uid="{00000000-0005-0000-0000-0000619F0000}"/>
    <cellStyle name="표준 11 16" xfId="8459" xr:uid="{00000000-0005-0000-0000-0000629F0000}"/>
    <cellStyle name="표준 11 2" xfId="1616" xr:uid="{00000000-0005-0000-0000-0000639F0000}"/>
    <cellStyle name="표준 11 2 10" xfId="31483" xr:uid="{00000000-0005-0000-0000-0000649F0000}"/>
    <cellStyle name="표준 11 2 11" xfId="31484" xr:uid="{00000000-0005-0000-0000-0000659F0000}"/>
    <cellStyle name="표준 11 2 12" xfId="31485" xr:uid="{00000000-0005-0000-0000-0000669F0000}"/>
    <cellStyle name="표준 11 2 13" xfId="31486" xr:uid="{00000000-0005-0000-0000-0000679F0000}"/>
    <cellStyle name="표준 11 2 14" xfId="31487" xr:uid="{00000000-0005-0000-0000-0000689F0000}"/>
    <cellStyle name="표준 11 2 15" xfId="31488" xr:uid="{00000000-0005-0000-0000-0000699F0000}"/>
    <cellStyle name="표준 11 2 16" xfId="31489" xr:uid="{00000000-0005-0000-0000-00006A9F0000}"/>
    <cellStyle name="표준 11 2 17" xfId="31490" xr:uid="{00000000-0005-0000-0000-00006B9F0000}"/>
    <cellStyle name="표준 11 2 18" xfId="31491" xr:uid="{00000000-0005-0000-0000-00006C9F0000}"/>
    <cellStyle name="표준 11 2 19" xfId="31492" xr:uid="{00000000-0005-0000-0000-00006D9F0000}"/>
    <cellStyle name="표준 11 2 2" xfId="31493" xr:uid="{00000000-0005-0000-0000-00006E9F0000}"/>
    <cellStyle name="표준 11 2 20" xfId="31494" xr:uid="{00000000-0005-0000-0000-00006F9F0000}"/>
    <cellStyle name="표준 11 2 21" xfId="31495" xr:uid="{00000000-0005-0000-0000-0000709F0000}"/>
    <cellStyle name="표준 11 2 22" xfId="31496" xr:uid="{00000000-0005-0000-0000-0000719F0000}"/>
    <cellStyle name="표준 11 2 23" xfId="31497" xr:uid="{00000000-0005-0000-0000-0000729F0000}"/>
    <cellStyle name="표준 11 2 24" xfId="31498" xr:uid="{00000000-0005-0000-0000-0000739F0000}"/>
    <cellStyle name="표준 11 2 25" xfId="31499" xr:uid="{00000000-0005-0000-0000-0000749F0000}"/>
    <cellStyle name="표준 11 2 26" xfId="31500" xr:uid="{00000000-0005-0000-0000-0000759F0000}"/>
    <cellStyle name="표준 11 2 27" xfId="31501" xr:uid="{00000000-0005-0000-0000-0000769F0000}"/>
    <cellStyle name="표준 11 2 28" xfId="31502" xr:uid="{00000000-0005-0000-0000-0000779F0000}"/>
    <cellStyle name="표준 11 2 29" xfId="31503" xr:uid="{00000000-0005-0000-0000-0000789F0000}"/>
    <cellStyle name="표준 11 2 3" xfId="31504" xr:uid="{00000000-0005-0000-0000-0000799F0000}"/>
    <cellStyle name="표준 11 2 30" xfId="31505" xr:uid="{00000000-0005-0000-0000-00007A9F0000}"/>
    <cellStyle name="표준 11 2 31" xfId="31506" xr:uid="{00000000-0005-0000-0000-00007B9F0000}"/>
    <cellStyle name="표준 11 2 32" xfId="31507" xr:uid="{00000000-0005-0000-0000-00007C9F0000}"/>
    <cellStyle name="표준 11 2 33" xfId="31508" xr:uid="{00000000-0005-0000-0000-00007D9F0000}"/>
    <cellStyle name="표준 11 2 34" xfId="31509" xr:uid="{00000000-0005-0000-0000-00007E9F0000}"/>
    <cellStyle name="표준 11 2 35" xfId="31510" xr:uid="{00000000-0005-0000-0000-00007F9F0000}"/>
    <cellStyle name="표준 11 2 36" xfId="31511" xr:uid="{00000000-0005-0000-0000-0000809F0000}"/>
    <cellStyle name="표준 11 2 37" xfId="31512" xr:uid="{00000000-0005-0000-0000-0000819F0000}"/>
    <cellStyle name="표준 11 2 38" xfId="31513" xr:uid="{00000000-0005-0000-0000-0000829F0000}"/>
    <cellStyle name="표준 11 2 39" xfId="31514" xr:uid="{00000000-0005-0000-0000-0000839F0000}"/>
    <cellStyle name="표준 11 2 4" xfId="31515" xr:uid="{00000000-0005-0000-0000-0000849F0000}"/>
    <cellStyle name="표준 11 2 40" xfId="31516" xr:uid="{00000000-0005-0000-0000-0000859F0000}"/>
    <cellStyle name="표준 11 2 41" xfId="31517" xr:uid="{00000000-0005-0000-0000-0000869F0000}"/>
    <cellStyle name="표준 11 2 42" xfId="31518" xr:uid="{00000000-0005-0000-0000-0000879F0000}"/>
    <cellStyle name="표준 11 2 43" xfId="31519" xr:uid="{00000000-0005-0000-0000-0000889F0000}"/>
    <cellStyle name="표준 11 2 44" xfId="31520" xr:uid="{00000000-0005-0000-0000-0000899F0000}"/>
    <cellStyle name="표준 11 2 45" xfId="31482" xr:uid="{00000000-0005-0000-0000-00008A9F0000}"/>
    <cellStyle name="표준 11 2 5" xfId="31521" xr:uid="{00000000-0005-0000-0000-00008B9F0000}"/>
    <cellStyle name="표준 11 2 6" xfId="31522" xr:uid="{00000000-0005-0000-0000-00008C9F0000}"/>
    <cellStyle name="표준 11 2 7" xfId="31523" xr:uid="{00000000-0005-0000-0000-00008D9F0000}"/>
    <cellStyle name="표준 11 2 8" xfId="31524" xr:uid="{00000000-0005-0000-0000-00008E9F0000}"/>
    <cellStyle name="표준 11 2 9" xfId="31525" xr:uid="{00000000-0005-0000-0000-00008F9F0000}"/>
    <cellStyle name="표준 11 3" xfId="1617" xr:uid="{00000000-0005-0000-0000-0000909F0000}"/>
    <cellStyle name="표준 11 3 10" xfId="31527" xr:uid="{00000000-0005-0000-0000-0000919F0000}"/>
    <cellStyle name="표준 11 3 11" xfId="31528" xr:uid="{00000000-0005-0000-0000-0000929F0000}"/>
    <cellStyle name="표준 11 3 12" xfId="31529" xr:uid="{00000000-0005-0000-0000-0000939F0000}"/>
    <cellStyle name="표준 11 3 13" xfId="31530" xr:uid="{00000000-0005-0000-0000-0000949F0000}"/>
    <cellStyle name="표준 11 3 14" xfId="31531" xr:uid="{00000000-0005-0000-0000-0000959F0000}"/>
    <cellStyle name="표준 11 3 15" xfId="31532" xr:uid="{00000000-0005-0000-0000-0000969F0000}"/>
    <cellStyle name="표준 11 3 16" xfId="31533" xr:uid="{00000000-0005-0000-0000-0000979F0000}"/>
    <cellStyle name="표준 11 3 17" xfId="31534" xr:uid="{00000000-0005-0000-0000-0000989F0000}"/>
    <cellStyle name="표준 11 3 18" xfId="31535" xr:uid="{00000000-0005-0000-0000-0000999F0000}"/>
    <cellStyle name="표준 11 3 19" xfId="31536" xr:uid="{00000000-0005-0000-0000-00009A9F0000}"/>
    <cellStyle name="표준 11 3 2" xfId="31537" xr:uid="{00000000-0005-0000-0000-00009B9F0000}"/>
    <cellStyle name="표준 11 3 20" xfId="31538" xr:uid="{00000000-0005-0000-0000-00009C9F0000}"/>
    <cellStyle name="표준 11 3 21" xfId="31539" xr:uid="{00000000-0005-0000-0000-00009D9F0000}"/>
    <cellStyle name="표준 11 3 22" xfId="31540" xr:uid="{00000000-0005-0000-0000-00009E9F0000}"/>
    <cellStyle name="표준 11 3 23" xfId="31541" xr:uid="{00000000-0005-0000-0000-00009F9F0000}"/>
    <cellStyle name="표준 11 3 24" xfId="31542" xr:uid="{00000000-0005-0000-0000-0000A09F0000}"/>
    <cellStyle name="표준 11 3 25" xfId="31543" xr:uid="{00000000-0005-0000-0000-0000A19F0000}"/>
    <cellStyle name="표준 11 3 26" xfId="31544" xr:uid="{00000000-0005-0000-0000-0000A29F0000}"/>
    <cellStyle name="표준 11 3 27" xfId="31545" xr:uid="{00000000-0005-0000-0000-0000A39F0000}"/>
    <cellStyle name="표준 11 3 28" xfId="31546" xr:uid="{00000000-0005-0000-0000-0000A49F0000}"/>
    <cellStyle name="표준 11 3 29" xfId="31547" xr:uid="{00000000-0005-0000-0000-0000A59F0000}"/>
    <cellStyle name="표준 11 3 3" xfId="31548" xr:uid="{00000000-0005-0000-0000-0000A69F0000}"/>
    <cellStyle name="표준 11 3 30" xfId="31549" xr:uid="{00000000-0005-0000-0000-0000A79F0000}"/>
    <cellStyle name="표준 11 3 31" xfId="31550" xr:uid="{00000000-0005-0000-0000-0000A89F0000}"/>
    <cellStyle name="표준 11 3 32" xfId="31551" xr:uid="{00000000-0005-0000-0000-0000A99F0000}"/>
    <cellStyle name="표준 11 3 33" xfId="31552" xr:uid="{00000000-0005-0000-0000-0000AA9F0000}"/>
    <cellStyle name="표준 11 3 34" xfId="31553" xr:uid="{00000000-0005-0000-0000-0000AB9F0000}"/>
    <cellStyle name="표준 11 3 35" xfId="31554" xr:uid="{00000000-0005-0000-0000-0000AC9F0000}"/>
    <cellStyle name="표준 11 3 36" xfId="31555" xr:uid="{00000000-0005-0000-0000-0000AD9F0000}"/>
    <cellStyle name="표준 11 3 37" xfId="31556" xr:uid="{00000000-0005-0000-0000-0000AE9F0000}"/>
    <cellStyle name="표준 11 3 38" xfId="31557" xr:uid="{00000000-0005-0000-0000-0000AF9F0000}"/>
    <cellStyle name="표준 11 3 39" xfId="31558" xr:uid="{00000000-0005-0000-0000-0000B09F0000}"/>
    <cellStyle name="표준 11 3 4" xfId="31559" xr:uid="{00000000-0005-0000-0000-0000B19F0000}"/>
    <cellStyle name="표준 11 3 40" xfId="31560" xr:uid="{00000000-0005-0000-0000-0000B29F0000}"/>
    <cellStyle name="표준 11 3 41" xfId="31561" xr:uid="{00000000-0005-0000-0000-0000B39F0000}"/>
    <cellStyle name="표준 11 3 42" xfId="31562" xr:uid="{00000000-0005-0000-0000-0000B49F0000}"/>
    <cellStyle name="표준 11 3 43" xfId="31563" xr:uid="{00000000-0005-0000-0000-0000B59F0000}"/>
    <cellStyle name="표준 11 3 44" xfId="31564" xr:uid="{00000000-0005-0000-0000-0000B69F0000}"/>
    <cellStyle name="표준 11 3 45" xfId="31526" xr:uid="{00000000-0005-0000-0000-0000B79F0000}"/>
    <cellStyle name="표준 11 3 5" xfId="31565" xr:uid="{00000000-0005-0000-0000-0000B89F0000}"/>
    <cellStyle name="표준 11 3 6" xfId="31566" xr:uid="{00000000-0005-0000-0000-0000B99F0000}"/>
    <cellStyle name="표준 11 3 7" xfId="31567" xr:uid="{00000000-0005-0000-0000-0000BA9F0000}"/>
    <cellStyle name="표준 11 3 8" xfId="31568" xr:uid="{00000000-0005-0000-0000-0000BB9F0000}"/>
    <cellStyle name="표준 11 3 9" xfId="31569" xr:uid="{00000000-0005-0000-0000-0000BC9F0000}"/>
    <cellStyle name="표준 11 4" xfId="1618" xr:uid="{00000000-0005-0000-0000-0000BD9F0000}"/>
    <cellStyle name="표준 11 4 10" xfId="31571" xr:uid="{00000000-0005-0000-0000-0000BE9F0000}"/>
    <cellStyle name="표준 11 4 11" xfId="31572" xr:uid="{00000000-0005-0000-0000-0000BF9F0000}"/>
    <cellStyle name="표준 11 4 12" xfId="31570" xr:uid="{00000000-0005-0000-0000-0000C09F0000}"/>
    <cellStyle name="표준 11 4 2" xfId="31573" xr:uid="{00000000-0005-0000-0000-0000C19F0000}"/>
    <cellStyle name="표준 11 4 3" xfId="31574" xr:uid="{00000000-0005-0000-0000-0000C29F0000}"/>
    <cellStyle name="표준 11 4 4" xfId="31575" xr:uid="{00000000-0005-0000-0000-0000C39F0000}"/>
    <cellStyle name="표준 11 4 5" xfId="31576" xr:uid="{00000000-0005-0000-0000-0000C49F0000}"/>
    <cellStyle name="표준 11 4 6" xfId="31577" xr:uid="{00000000-0005-0000-0000-0000C59F0000}"/>
    <cellStyle name="표준 11 4 7" xfId="31578" xr:uid="{00000000-0005-0000-0000-0000C69F0000}"/>
    <cellStyle name="표준 11 4 8" xfId="31579" xr:uid="{00000000-0005-0000-0000-0000C79F0000}"/>
    <cellStyle name="표준 11 4 9" xfId="31580" xr:uid="{00000000-0005-0000-0000-0000C89F0000}"/>
    <cellStyle name="표준 11 5" xfId="1619" xr:uid="{00000000-0005-0000-0000-0000C99F0000}"/>
    <cellStyle name="표준 11 5 2" xfId="31581" xr:uid="{00000000-0005-0000-0000-0000CA9F0000}"/>
    <cellStyle name="표준 11 6" xfId="1620" xr:uid="{00000000-0005-0000-0000-0000CB9F0000}"/>
    <cellStyle name="표준 11 6 2" xfId="31582" xr:uid="{00000000-0005-0000-0000-0000CC9F0000}"/>
    <cellStyle name="표준 11 7" xfId="1621" xr:uid="{00000000-0005-0000-0000-0000CD9F0000}"/>
    <cellStyle name="표준 11 7 2" xfId="31583" xr:uid="{00000000-0005-0000-0000-0000CE9F0000}"/>
    <cellStyle name="표준 11 8" xfId="1622" xr:uid="{00000000-0005-0000-0000-0000CF9F0000}"/>
    <cellStyle name="표준 11 8 2" xfId="31584" xr:uid="{00000000-0005-0000-0000-0000D09F0000}"/>
    <cellStyle name="표준 11 9" xfId="1623" xr:uid="{00000000-0005-0000-0000-0000D19F0000}"/>
    <cellStyle name="표준 11 9 2" xfId="31585" xr:uid="{00000000-0005-0000-0000-0000D29F0000}"/>
    <cellStyle name="표준 110" xfId="44668" xr:uid="{00000000-0005-0000-0000-0000D39F0000}"/>
    <cellStyle name="표준 111" xfId="44674" xr:uid="{844CB710-8230-4F68-8C5B-B8C95B6E2081}"/>
    <cellStyle name="표준 12" xfId="1624" xr:uid="{00000000-0005-0000-0000-0000D49F0000}"/>
    <cellStyle name="표준 12 10" xfId="1625" xr:uid="{00000000-0005-0000-0000-0000D59F0000}"/>
    <cellStyle name="표준 12 10 2" xfId="31586" xr:uid="{00000000-0005-0000-0000-0000D69F0000}"/>
    <cellStyle name="표준 12 11" xfId="1626" xr:uid="{00000000-0005-0000-0000-0000D79F0000}"/>
    <cellStyle name="표준 12 11 2" xfId="31587" xr:uid="{00000000-0005-0000-0000-0000D89F0000}"/>
    <cellStyle name="표준 12 12" xfId="1627" xr:uid="{00000000-0005-0000-0000-0000D99F0000}"/>
    <cellStyle name="표준 12 12 2" xfId="31588" xr:uid="{00000000-0005-0000-0000-0000DA9F0000}"/>
    <cellStyle name="표준 12 13" xfId="1628" xr:uid="{00000000-0005-0000-0000-0000DB9F0000}"/>
    <cellStyle name="표준 12 13 2" xfId="31589" xr:uid="{00000000-0005-0000-0000-0000DC9F0000}"/>
    <cellStyle name="표준 12 14" xfId="1629" xr:uid="{00000000-0005-0000-0000-0000DD9F0000}"/>
    <cellStyle name="표준 12 14 2" xfId="31590" xr:uid="{00000000-0005-0000-0000-0000DE9F0000}"/>
    <cellStyle name="표준 12 15" xfId="1630" xr:uid="{00000000-0005-0000-0000-0000DF9F0000}"/>
    <cellStyle name="표준 12 16" xfId="8460" xr:uid="{00000000-0005-0000-0000-0000E09F0000}"/>
    <cellStyle name="표준 12 2" xfId="1631" xr:uid="{00000000-0005-0000-0000-0000E19F0000}"/>
    <cellStyle name="표준 12 2 10" xfId="31592" xr:uid="{00000000-0005-0000-0000-0000E29F0000}"/>
    <cellStyle name="표준 12 2 11" xfId="31593" xr:uid="{00000000-0005-0000-0000-0000E39F0000}"/>
    <cellStyle name="표준 12 2 12" xfId="31594" xr:uid="{00000000-0005-0000-0000-0000E49F0000}"/>
    <cellStyle name="표준 12 2 13" xfId="31595" xr:uid="{00000000-0005-0000-0000-0000E59F0000}"/>
    <cellStyle name="표준 12 2 14" xfId="31596" xr:uid="{00000000-0005-0000-0000-0000E69F0000}"/>
    <cellStyle name="표준 12 2 15" xfId="31597" xr:uid="{00000000-0005-0000-0000-0000E79F0000}"/>
    <cellStyle name="표준 12 2 16" xfId="31598" xr:uid="{00000000-0005-0000-0000-0000E89F0000}"/>
    <cellStyle name="표준 12 2 17" xfId="31599" xr:uid="{00000000-0005-0000-0000-0000E99F0000}"/>
    <cellStyle name="표준 12 2 18" xfId="31600" xr:uid="{00000000-0005-0000-0000-0000EA9F0000}"/>
    <cellStyle name="표준 12 2 19" xfId="31601" xr:uid="{00000000-0005-0000-0000-0000EB9F0000}"/>
    <cellStyle name="표준 12 2 2" xfId="31602" xr:uid="{00000000-0005-0000-0000-0000EC9F0000}"/>
    <cellStyle name="표준 12 2 20" xfId="31603" xr:uid="{00000000-0005-0000-0000-0000ED9F0000}"/>
    <cellStyle name="표준 12 2 21" xfId="31604" xr:uid="{00000000-0005-0000-0000-0000EE9F0000}"/>
    <cellStyle name="표준 12 2 22" xfId="31605" xr:uid="{00000000-0005-0000-0000-0000EF9F0000}"/>
    <cellStyle name="표준 12 2 23" xfId="31606" xr:uid="{00000000-0005-0000-0000-0000F09F0000}"/>
    <cellStyle name="표준 12 2 24" xfId="31607" xr:uid="{00000000-0005-0000-0000-0000F19F0000}"/>
    <cellStyle name="표준 12 2 25" xfId="31608" xr:uid="{00000000-0005-0000-0000-0000F29F0000}"/>
    <cellStyle name="표준 12 2 26" xfId="31609" xr:uid="{00000000-0005-0000-0000-0000F39F0000}"/>
    <cellStyle name="표준 12 2 27" xfId="31610" xr:uid="{00000000-0005-0000-0000-0000F49F0000}"/>
    <cellStyle name="표준 12 2 28" xfId="31611" xr:uid="{00000000-0005-0000-0000-0000F59F0000}"/>
    <cellStyle name="표준 12 2 29" xfId="31612" xr:uid="{00000000-0005-0000-0000-0000F69F0000}"/>
    <cellStyle name="표준 12 2 3" xfId="31613" xr:uid="{00000000-0005-0000-0000-0000F79F0000}"/>
    <cellStyle name="표준 12 2 30" xfId="31614" xr:uid="{00000000-0005-0000-0000-0000F89F0000}"/>
    <cellStyle name="표준 12 2 31" xfId="31615" xr:uid="{00000000-0005-0000-0000-0000F99F0000}"/>
    <cellStyle name="표준 12 2 32" xfId="31616" xr:uid="{00000000-0005-0000-0000-0000FA9F0000}"/>
    <cellStyle name="표준 12 2 33" xfId="31617" xr:uid="{00000000-0005-0000-0000-0000FB9F0000}"/>
    <cellStyle name="표준 12 2 34" xfId="31618" xr:uid="{00000000-0005-0000-0000-0000FC9F0000}"/>
    <cellStyle name="표준 12 2 35" xfId="31619" xr:uid="{00000000-0005-0000-0000-0000FD9F0000}"/>
    <cellStyle name="표준 12 2 36" xfId="31620" xr:uid="{00000000-0005-0000-0000-0000FE9F0000}"/>
    <cellStyle name="표준 12 2 37" xfId="31621" xr:uid="{00000000-0005-0000-0000-0000FF9F0000}"/>
    <cellStyle name="표준 12 2 38" xfId="31622" xr:uid="{00000000-0005-0000-0000-000000A00000}"/>
    <cellStyle name="표준 12 2 39" xfId="31623" xr:uid="{00000000-0005-0000-0000-000001A00000}"/>
    <cellStyle name="표준 12 2 4" xfId="31624" xr:uid="{00000000-0005-0000-0000-000002A00000}"/>
    <cellStyle name="표준 12 2 40" xfId="31625" xr:uid="{00000000-0005-0000-0000-000003A00000}"/>
    <cellStyle name="표준 12 2 41" xfId="31626" xr:uid="{00000000-0005-0000-0000-000004A00000}"/>
    <cellStyle name="표준 12 2 42" xfId="31627" xr:uid="{00000000-0005-0000-0000-000005A00000}"/>
    <cellStyle name="표준 12 2 43" xfId="31628" xr:uid="{00000000-0005-0000-0000-000006A00000}"/>
    <cellStyle name="표준 12 2 44" xfId="31629" xr:uid="{00000000-0005-0000-0000-000007A00000}"/>
    <cellStyle name="표준 12 2 45" xfId="31591" xr:uid="{00000000-0005-0000-0000-000008A00000}"/>
    <cellStyle name="표준 12 2 5" xfId="31630" xr:uid="{00000000-0005-0000-0000-000009A00000}"/>
    <cellStyle name="표준 12 2 6" xfId="31631" xr:uid="{00000000-0005-0000-0000-00000AA00000}"/>
    <cellStyle name="표준 12 2 7" xfId="31632" xr:uid="{00000000-0005-0000-0000-00000BA00000}"/>
    <cellStyle name="표준 12 2 8" xfId="31633" xr:uid="{00000000-0005-0000-0000-00000CA00000}"/>
    <cellStyle name="표준 12 2 9" xfId="31634" xr:uid="{00000000-0005-0000-0000-00000DA00000}"/>
    <cellStyle name="표준 12 3" xfId="1632" xr:uid="{00000000-0005-0000-0000-00000EA00000}"/>
    <cellStyle name="표준 12 3 10" xfId="31636" xr:uid="{00000000-0005-0000-0000-00000FA00000}"/>
    <cellStyle name="표준 12 3 11" xfId="31637" xr:uid="{00000000-0005-0000-0000-000010A00000}"/>
    <cellStyle name="표준 12 3 12" xfId="31638" xr:uid="{00000000-0005-0000-0000-000011A00000}"/>
    <cellStyle name="표준 12 3 13" xfId="31639" xr:uid="{00000000-0005-0000-0000-000012A00000}"/>
    <cellStyle name="표준 12 3 14" xfId="31640" xr:uid="{00000000-0005-0000-0000-000013A00000}"/>
    <cellStyle name="표준 12 3 15" xfId="31641" xr:uid="{00000000-0005-0000-0000-000014A00000}"/>
    <cellStyle name="표준 12 3 16" xfId="31642" xr:uid="{00000000-0005-0000-0000-000015A00000}"/>
    <cellStyle name="표준 12 3 17" xfId="31643" xr:uid="{00000000-0005-0000-0000-000016A00000}"/>
    <cellStyle name="표준 12 3 18" xfId="31644" xr:uid="{00000000-0005-0000-0000-000017A00000}"/>
    <cellStyle name="표준 12 3 19" xfId="31645" xr:uid="{00000000-0005-0000-0000-000018A00000}"/>
    <cellStyle name="표준 12 3 2" xfId="31646" xr:uid="{00000000-0005-0000-0000-000019A00000}"/>
    <cellStyle name="표준 12 3 20" xfId="31647" xr:uid="{00000000-0005-0000-0000-00001AA00000}"/>
    <cellStyle name="표준 12 3 21" xfId="31648" xr:uid="{00000000-0005-0000-0000-00001BA00000}"/>
    <cellStyle name="표준 12 3 22" xfId="31649" xr:uid="{00000000-0005-0000-0000-00001CA00000}"/>
    <cellStyle name="표준 12 3 23" xfId="31650" xr:uid="{00000000-0005-0000-0000-00001DA00000}"/>
    <cellStyle name="표준 12 3 24" xfId="31651" xr:uid="{00000000-0005-0000-0000-00001EA00000}"/>
    <cellStyle name="표준 12 3 25" xfId="31652" xr:uid="{00000000-0005-0000-0000-00001FA00000}"/>
    <cellStyle name="표준 12 3 26" xfId="31653" xr:uid="{00000000-0005-0000-0000-000020A00000}"/>
    <cellStyle name="표준 12 3 27" xfId="31654" xr:uid="{00000000-0005-0000-0000-000021A00000}"/>
    <cellStyle name="표준 12 3 28" xfId="31655" xr:uid="{00000000-0005-0000-0000-000022A00000}"/>
    <cellStyle name="표준 12 3 29" xfId="31656" xr:uid="{00000000-0005-0000-0000-000023A00000}"/>
    <cellStyle name="표준 12 3 3" xfId="31657" xr:uid="{00000000-0005-0000-0000-000024A00000}"/>
    <cellStyle name="표준 12 3 30" xfId="31658" xr:uid="{00000000-0005-0000-0000-000025A00000}"/>
    <cellStyle name="표준 12 3 31" xfId="31659" xr:uid="{00000000-0005-0000-0000-000026A00000}"/>
    <cellStyle name="표준 12 3 32" xfId="31660" xr:uid="{00000000-0005-0000-0000-000027A00000}"/>
    <cellStyle name="표준 12 3 33" xfId="31661" xr:uid="{00000000-0005-0000-0000-000028A00000}"/>
    <cellStyle name="표준 12 3 34" xfId="31662" xr:uid="{00000000-0005-0000-0000-000029A00000}"/>
    <cellStyle name="표준 12 3 35" xfId="31663" xr:uid="{00000000-0005-0000-0000-00002AA00000}"/>
    <cellStyle name="표준 12 3 36" xfId="31664" xr:uid="{00000000-0005-0000-0000-00002BA00000}"/>
    <cellStyle name="표준 12 3 37" xfId="31665" xr:uid="{00000000-0005-0000-0000-00002CA00000}"/>
    <cellStyle name="표준 12 3 38" xfId="31666" xr:uid="{00000000-0005-0000-0000-00002DA00000}"/>
    <cellStyle name="표준 12 3 39" xfId="31667" xr:uid="{00000000-0005-0000-0000-00002EA00000}"/>
    <cellStyle name="표준 12 3 4" xfId="31668" xr:uid="{00000000-0005-0000-0000-00002FA00000}"/>
    <cellStyle name="표준 12 3 40" xfId="31669" xr:uid="{00000000-0005-0000-0000-000030A00000}"/>
    <cellStyle name="표준 12 3 41" xfId="31670" xr:uid="{00000000-0005-0000-0000-000031A00000}"/>
    <cellStyle name="표준 12 3 42" xfId="31671" xr:uid="{00000000-0005-0000-0000-000032A00000}"/>
    <cellStyle name="표준 12 3 43" xfId="31672" xr:uid="{00000000-0005-0000-0000-000033A00000}"/>
    <cellStyle name="표준 12 3 44" xfId="31673" xr:uid="{00000000-0005-0000-0000-000034A00000}"/>
    <cellStyle name="표준 12 3 45" xfId="31635" xr:uid="{00000000-0005-0000-0000-000035A00000}"/>
    <cellStyle name="표준 12 3 5" xfId="31674" xr:uid="{00000000-0005-0000-0000-000036A00000}"/>
    <cellStyle name="표준 12 3 6" xfId="31675" xr:uid="{00000000-0005-0000-0000-000037A00000}"/>
    <cellStyle name="표준 12 3 7" xfId="31676" xr:uid="{00000000-0005-0000-0000-000038A00000}"/>
    <cellStyle name="표준 12 3 8" xfId="31677" xr:uid="{00000000-0005-0000-0000-000039A00000}"/>
    <cellStyle name="표준 12 3 9" xfId="31678" xr:uid="{00000000-0005-0000-0000-00003AA00000}"/>
    <cellStyle name="표준 12 4" xfId="1633" xr:uid="{00000000-0005-0000-0000-00003BA00000}"/>
    <cellStyle name="표준 12 4 10" xfId="31680" xr:uid="{00000000-0005-0000-0000-00003CA00000}"/>
    <cellStyle name="표준 12 4 11" xfId="31681" xr:uid="{00000000-0005-0000-0000-00003DA00000}"/>
    <cellStyle name="표준 12 4 12" xfId="31679" xr:uid="{00000000-0005-0000-0000-00003EA00000}"/>
    <cellStyle name="표준 12 4 2" xfId="31682" xr:uid="{00000000-0005-0000-0000-00003FA00000}"/>
    <cellStyle name="표준 12 4 3" xfId="31683" xr:uid="{00000000-0005-0000-0000-000040A00000}"/>
    <cellStyle name="표준 12 4 4" xfId="31684" xr:uid="{00000000-0005-0000-0000-000041A00000}"/>
    <cellStyle name="표준 12 4 5" xfId="31685" xr:uid="{00000000-0005-0000-0000-000042A00000}"/>
    <cellStyle name="표준 12 4 6" xfId="31686" xr:uid="{00000000-0005-0000-0000-000043A00000}"/>
    <cellStyle name="표준 12 4 7" xfId="31687" xr:uid="{00000000-0005-0000-0000-000044A00000}"/>
    <cellStyle name="표준 12 4 8" xfId="31688" xr:uid="{00000000-0005-0000-0000-000045A00000}"/>
    <cellStyle name="표준 12 4 9" xfId="31689" xr:uid="{00000000-0005-0000-0000-000046A00000}"/>
    <cellStyle name="표준 12 5" xfId="1634" xr:uid="{00000000-0005-0000-0000-000047A00000}"/>
    <cellStyle name="표준 12 5 2" xfId="31690" xr:uid="{00000000-0005-0000-0000-000048A00000}"/>
    <cellStyle name="표준 12 6" xfId="1635" xr:uid="{00000000-0005-0000-0000-000049A00000}"/>
    <cellStyle name="표준 12 6 2" xfId="31691" xr:uid="{00000000-0005-0000-0000-00004AA00000}"/>
    <cellStyle name="표준 12 7" xfId="1636" xr:uid="{00000000-0005-0000-0000-00004BA00000}"/>
    <cellStyle name="표준 12 7 2" xfId="31692" xr:uid="{00000000-0005-0000-0000-00004CA00000}"/>
    <cellStyle name="표준 12 8" xfId="1637" xr:uid="{00000000-0005-0000-0000-00004DA00000}"/>
    <cellStyle name="표준 12 8 2" xfId="31693" xr:uid="{00000000-0005-0000-0000-00004EA00000}"/>
    <cellStyle name="표준 12 9" xfId="1638" xr:uid="{00000000-0005-0000-0000-00004FA00000}"/>
    <cellStyle name="표준 12 9 2" xfId="31694" xr:uid="{00000000-0005-0000-0000-000050A00000}"/>
    <cellStyle name="표준 13" xfId="1639" xr:uid="{00000000-0005-0000-0000-000051A00000}"/>
    <cellStyle name="표준 13 10" xfId="1640" xr:uid="{00000000-0005-0000-0000-000052A00000}"/>
    <cellStyle name="표준 13 10 2" xfId="31695" xr:uid="{00000000-0005-0000-0000-000053A00000}"/>
    <cellStyle name="표준 13 11" xfId="1641" xr:uid="{00000000-0005-0000-0000-000054A00000}"/>
    <cellStyle name="표준 13 11 2" xfId="31696" xr:uid="{00000000-0005-0000-0000-000055A00000}"/>
    <cellStyle name="표준 13 12" xfId="1642" xr:uid="{00000000-0005-0000-0000-000056A00000}"/>
    <cellStyle name="표준 13 12 2" xfId="31697" xr:uid="{00000000-0005-0000-0000-000057A00000}"/>
    <cellStyle name="표준 13 13" xfId="1643" xr:uid="{00000000-0005-0000-0000-000058A00000}"/>
    <cellStyle name="표준 13 13 2" xfId="31698" xr:uid="{00000000-0005-0000-0000-000059A00000}"/>
    <cellStyle name="표준 13 14" xfId="1644" xr:uid="{00000000-0005-0000-0000-00005AA00000}"/>
    <cellStyle name="표준 13 14 2" xfId="31699" xr:uid="{00000000-0005-0000-0000-00005BA00000}"/>
    <cellStyle name="표준 13 15" xfId="1645" xr:uid="{00000000-0005-0000-0000-00005CA00000}"/>
    <cellStyle name="표준 13 16" xfId="8461" xr:uid="{00000000-0005-0000-0000-00005DA00000}"/>
    <cellStyle name="표준 13 2" xfId="1646" xr:uid="{00000000-0005-0000-0000-00005EA00000}"/>
    <cellStyle name="표준 13 2 10" xfId="31701" xr:uid="{00000000-0005-0000-0000-00005FA00000}"/>
    <cellStyle name="표준 13 2 11" xfId="31702" xr:uid="{00000000-0005-0000-0000-000060A00000}"/>
    <cellStyle name="표준 13 2 12" xfId="31703" xr:uid="{00000000-0005-0000-0000-000061A00000}"/>
    <cellStyle name="표준 13 2 13" xfId="31704" xr:uid="{00000000-0005-0000-0000-000062A00000}"/>
    <cellStyle name="표준 13 2 14" xfId="31705" xr:uid="{00000000-0005-0000-0000-000063A00000}"/>
    <cellStyle name="표준 13 2 15" xfId="31706" xr:uid="{00000000-0005-0000-0000-000064A00000}"/>
    <cellStyle name="표준 13 2 16" xfId="31707" xr:uid="{00000000-0005-0000-0000-000065A00000}"/>
    <cellStyle name="표준 13 2 17" xfId="31708" xr:uid="{00000000-0005-0000-0000-000066A00000}"/>
    <cellStyle name="표준 13 2 18" xfId="31709" xr:uid="{00000000-0005-0000-0000-000067A00000}"/>
    <cellStyle name="표준 13 2 19" xfId="31710" xr:uid="{00000000-0005-0000-0000-000068A00000}"/>
    <cellStyle name="표준 13 2 2" xfId="31711" xr:uid="{00000000-0005-0000-0000-000069A00000}"/>
    <cellStyle name="표준 13 2 20" xfId="31712" xr:uid="{00000000-0005-0000-0000-00006AA00000}"/>
    <cellStyle name="표준 13 2 21" xfId="31713" xr:uid="{00000000-0005-0000-0000-00006BA00000}"/>
    <cellStyle name="표준 13 2 22" xfId="31714" xr:uid="{00000000-0005-0000-0000-00006CA00000}"/>
    <cellStyle name="표준 13 2 23" xfId="31715" xr:uid="{00000000-0005-0000-0000-00006DA00000}"/>
    <cellStyle name="표준 13 2 24" xfId="31716" xr:uid="{00000000-0005-0000-0000-00006EA00000}"/>
    <cellStyle name="표준 13 2 25" xfId="31717" xr:uid="{00000000-0005-0000-0000-00006FA00000}"/>
    <cellStyle name="표준 13 2 26" xfId="31718" xr:uid="{00000000-0005-0000-0000-000070A00000}"/>
    <cellStyle name="표준 13 2 27" xfId="31719" xr:uid="{00000000-0005-0000-0000-000071A00000}"/>
    <cellStyle name="표준 13 2 28" xfId="31720" xr:uid="{00000000-0005-0000-0000-000072A00000}"/>
    <cellStyle name="표준 13 2 29" xfId="31721" xr:uid="{00000000-0005-0000-0000-000073A00000}"/>
    <cellStyle name="표준 13 2 3" xfId="31722" xr:uid="{00000000-0005-0000-0000-000074A00000}"/>
    <cellStyle name="표준 13 2 30" xfId="31723" xr:uid="{00000000-0005-0000-0000-000075A00000}"/>
    <cellStyle name="표준 13 2 31" xfId="31724" xr:uid="{00000000-0005-0000-0000-000076A00000}"/>
    <cellStyle name="표준 13 2 32" xfId="31725" xr:uid="{00000000-0005-0000-0000-000077A00000}"/>
    <cellStyle name="표준 13 2 33" xfId="31726" xr:uid="{00000000-0005-0000-0000-000078A00000}"/>
    <cellStyle name="표준 13 2 34" xfId="31727" xr:uid="{00000000-0005-0000-0000-000079A00000}"/>
    <cellStyle name="표준 13 2 35" xfId="31728" xr:uid="{00000000-0005-0000-0000-00007AA00000}"/>
    <cellStyle name="표준 13 2 36" xfId="31729" xr:uid="{00000000-0005-0000-0000-00007BA00000}"/>
    <cellStyle name="표준 13 2 37" xfId="31730" xr:uid="{00000000-0005-0000-0000-00007CA00000}"/>
    <cellStyle name="표준 13 2 38" xfId="31731" xr:uid="{00000000-0005-0000-0000-00007DA00000}"/>
    <cellStyle name="표준 13 2 39" xfId="31732" xr:uid="{00000000-0005-0000-0000-00007EA00000}"/>
    <cellStyle name="표준 13 2 4" xfId="31733" xr:uid="{00000000-0005-0000-0000-00007FA00000}"/>
    <cellStyle name="표준 13 2 40" xfId="31734" xr:uid="{00000000-0005-0000-0000-000080A00000}"/>
    <cellStyle name="표준 13 2 41" xfId="31735" xr:uid="{00000000-0005-0000-0000-000081A00000}"/>
    <cellStyle name="표준 13 2 42" xfId="31736" xr:uid="{00000000-0005-0000-0000-000082A00000}"/>
    <cellStyle name="표준 13 2 43" xfId="31737" xr:uid="{00000000-0005-0000-0000-000083A00000}"/>
    <cellStyle name="표준 13 2 44" xfId="31738" xr:uid="{00000000-0005-0000-0000-000084A00000}"/>
    <cellStyle name="표준 13 2 45" xfId="31700" xr:uid="{00000000-0005-0000-0000-000085A00000}"/>
    <cellStyle name="표준 13 2 5" xfId="31739" xr:uid="{00000000-0005-0000-0000-000086A00000}"/>
    <cellStyle name="표준 13 2 6" xfId="31740" xr:uid="{00000000-0005-0000-0000-000087A00000}"/>
    <cellStyle name="표준 13 2 7" xfId="31741" xr:uid="{00000000-0005-0000-0000-000088A00000}"/>
    <cellStyle name="표준 13 2 8" xfId="31742" xr:uid="{00000000-0005-0000-0000-000089A00000}"/>
    <cellStyle name="표준 13 2 9" xfId="31743" xr:uid="{00000000-0005-0000-0000-00008AA00000}"/>
    <cellStyle name="표준 13 3" xfId="1647" xr:uid="{00000000-0005-0000-0000-00008BA00000}"/>
    <cellStyle name="표준 13 3 10" xfId="31745" xr:uid="{00000000-0005-0000-0000-00008CA00000}"/>
    <cellStyle name="표준 13 3 11" xfId="31746" xr:uid="{00000000-0005-0000-0000-00008DA00000}"/>
    <cellStyle name="표준 13 3 12" xfId="31747" xr:uid="{00000000-0005-0000-0000-00008EA00000}"/>
    <cellStyle name="표준 13 3 13" xfId="31748" xr:uid="{00000000-0005-0000-0000-00008FA00000}"/>
    <cellStyle name="표준 13 3 14" xfId="31749" xr:uid="{00000000-0005-0000-0000-000090A00000}"/>
    <cellStyle name="표준 13 3 15" xfId="31750" xr:uid="{00000000-0005-0000-0000-000091A00000}"/>
    <cellStyle name="표준 13 3 16" xfId="31751" xr:uid="{00000000-0005-0000-0000-000092A00000}"/>
    <cellStyle name="표준 13 3 17" xfId="31752" xr:uid="{00000000-0005-0000-0000-000093A00000}"/>
    <cellStyle name="표준 13 3 18" xfId="31753" xr:uid="{00000000-0005-0000-0000-000094A00000}"/>
    <cellStyle name="표준 13 3 19" xfId="31754" xr:uid="{00000000-0005-0000-0000-000095A00000}"/>
    <cellStyle name="표준 13 3 2" xfId="31755" xr:uid="{00000000-0005-0000-0000-000096A00000}"/>
    <cellStyle name="표준 13 3 20" xfId="31756" xr:uid="{00000000-0005-0000-0000-000097A00000}"/>
    <cellStyle name="표준 13 3 21" xfId="31757" xr:uid="{00000000-0005-0000-0000-000098A00000}"/>
    <cellStyle name="표준 13 3 22" xfId="31758" xr:uid="{00000000-0005-0000-0000-000099A00000}"/>
    <cellStyle name="표준 13 3 23" xfId="31759" xr:uid="{00000000-0005-0000-0000-00009AA00000}"/>
    <cellStyle name="표준 13 3 24" xfId="31760" xr:uid="{00000000-0005-0000-0000-00009BA00000}"/>
    <cellStyle name="표준 13 3 25" xfId="31761" xr:uid="{00000000-0005-0000-0000-00009CA00000}"/>
    <cellStyle name="표준 13 3 26" xfId="31762" xr:uid="{00000000-0005-0000-0000-00009DA00000}"/>
    <cellStyle name="표준 13 3 27" xfId="31763" xr:uid="{00000000-0005-0000-0000-00009EA00000}"/>
    <cellStyle name="표준 13 3 28" xfId="31764" xr:uid="{00000000-0005-0000-0000-00009FA00000}"/>
    <cellStyle name="표준 13 3 29" xfId="31765" xr:uid="{00000000-0005-0000-0000-0000A0A00000}"/>
    <cellStyle name="표준 13 3 3" xfId="31766" xr:uid="{00000000-0005-0000-0000-0000A1A00000}"/>
    <cellStyle name="표준 13 3 30" xfId="31767" xr:uid="{00000000-0005-0000-0000-0000A2A00000}"/>
    <cellStyle name="표준 13 3 31" xfId="31768" xr:uid="{00000000-0005-0000-0000-0000A3A00000}"/>
    <cellStyle name="표준 13 3 32" xfId="31769" xr:uid="{00000000-0005-0000-0000-0000A4A00000}"/>
    <cellStyle name="표준 13 3 33" xfId="31770" xr:uid="{00000000-0005-0000-0000-0000A5A00000}"/>
    <cellStyle name="표준 13 3 34" xfId="31771" xr:uid="{00000000-0005-0000-0000-0000A6A00000}"/>
    <cellStyle name="표준 13 3 35" xfId="31772" xr:uid="{00000000-0005-0000-0000-0000A7A00000}"/>
    <cellStyle name="표준 13 3 36" xfId="31773" xr:uid="{00000000-0005-0000-0000-0000A8A00000}"/>
    <cellStyle name="표준 13 3 37" xfId="31774" xr:uid="{00000000-0005-0000-0000-0000A9A00000}"/>
    <cellStyle name="표준 13 3 38" xfId="31775" xr:uid="{00000000-0005-0000-0000-0000AAA00000}"/>
    <cellStyle name="표준 13 3 39" xfId="31776" xr:uid="{00000000-0005-0000-0000-0000ABA00000}"/>
    <cellStyle name="표준 13 3 4" xfId="31777" xr:uid="{00000000-0005-0000-0000-0000ACA00000}"/>
    <cellStyle name="표준 13 3 40" xfId="31778" xr:uid="{00000000-0005-0000-0000-0000ADA00000}"/>
    <cellStyle name="표준 13 3 41" xfId="31779" xr:uid="{00000000-0005-0000-0000-0000AEA00000}"/>
    <cellStyle name="표준 13 3 42" xfId="31780" xr:uid="{00000000-0005-0000-0000-0000AFA00000}"/>
    <cellStyle name="표준 13 3 43" xfId="31781" xr:uid="{00000000-0005-0000-0000-0000B0A00000}"/>
    <cellStyle name="표준 13 3 44" xfId="31782" xr:uid="{00000000-0005-0000-0000-0000B1A00000}"/>
    <cellStyle name="표준 13 3 45" xfId="31744" xr:uid="{00000000-0005-0000-0000-0000B2A00000}"/>
    <cellStyle name="표준 13 3 5" xfId="31783" xr:uid="{00000000-0005-0000-0000-0000B3A00000}"/>
    <cellStyle name="표준 13 3 6" xfId="31784" xr:uid="{00000000-0005-0000-0000-0000B4A00000}"/>
    <cellStyle name="표준 13 3 7" xfId="31785" xr:uid="{00000000-0005-0000-0000-0000B5A00000}"/>
    <cellStyle name="표준 13 3 8" xfId="31786" xr:uid="{00000000-0005-0000-0000-0000B6A00000}"/>
    <cellStyle name="표준 13 3 9" xfId="31787" xr:uid="{00000000-0005-0000-0000-0000B7A00000}"/>
    <cellStyle name="표준 13 4" xfId="1648" xr:uid="{00000000-0005-0000-0000-0000B8A00000}"/>
    <cellStyle name="표준 13 4 10" xfId="31789" xr:uid="{00000000-0005-0000-0000-0000B9A00000}"/>
    <cellStyle name="표준 13 4 11" xfId="31790" xr:uid="{00000000-0005-0000-0000-0000BAA00000}"/>
    <cellStyle name="표준 13 4 12" xfId="31788" xr:uid="{00000000-0005-0000-0000-0000BBA00000}"/>
    <cellStyle name="표준 13 4 2" xfId="31791" xr:uid="{00000000-0005-0000-0000-0000BCA00000}"/>
    <cellStyle name="표준 13 4 3" xfId="31792" xr:uid="{00000000-0005-0000-0000-0000BDA00000}"/>
    <cellStyle name="표준 13 4 4" xfId="31793" xr:uid="{00000000-0005-0000-0000-0000BEA00000}"/>
    <cellStyle name="표준 13 4 5" xfId="31794" xr:uid="{00000000-0005-0000-0000-0000BFA00000}"/>
    <cellStyle name="표준 13 4 6" xfId="31795" xr:uid="{00000000-0005-0000-0000-0000C0A00000}"/>
    <cellStyle name="표준 13 4 7" xfId="31796" xr:uid="{00000000-0005-0000-0000-0000C1A00000}"/>
    <cellStyle name="표준 13 4 8" xfId="31797" xr:uid="{00000000-0005-0000-0000-0000C2A00000}"/>
    <cellStyle name="표준 13 4 9" xfId="31798" xr:uid="{00000000-0005-0000-0000-0000C3A00000}"/>
    <cellStyle name="표준 13 5" xfId="1649" xr:uid="{00000000-0005-0000-0000-0000C4A00000}"/>
    <cellStyle name="표준 13 5 2" xfId="31799" xr:uid="{00000000-0005-0000-0000-0000C5A00000}"/>
    <cellStyle name="표준 13 6" xfId="1650" xr:uid="{00000000-0005-0000-0000-0000C6A00000}"/>
    <cellStyle name="표준 13 6 2" xfId="31800" xr:uid="{00000000-0005-0000-0000-0000C7A00000}"/>
    <cellStyle name="표준 13 7" xfId="1651" xr:uid="{00000000-0005-0000-0000-0000C8A00000}"/>
    <cellStyle name="표준 13 7 2" xfId="31801" xr:uid="{00000000-0005-0000-0000-0000C9A00000}"/>
    <cellStyle name="표준 13 8" xfId="1652" xr:uid="{00000000-0005-0000-0000-0000CAA00000}"/>
    <cellStyle name="표준 13 8 2" xfId="31802" xr:uid="{00000000-0005-0000-0000-0000CBA00000}"/>
    <cellStyle name="표준 13 9" xfId="1653" xr:uid="{00000000-0005-0000-0000-0000CCA00000}"/>
    <cellStyle name="표준 13 9 2" xfId="31803" xr:uid="{00000000-0005-0000-0000-0000CDA00000}"/>
    <cellStyle name="표준 14" xfId="1654" xr:uid="{00000000-0005-0000-0000-0000CEA00000}"/>
    <cellStyle name="표준 14 10" xfId="1655" xr:uid="{00000000-0005-0000-0000-0000CFA00000}"/>
    <cellStyle name="표준 14 10 2" xfId="31804" xr:uid="{00000000-0005-0000-0000-0000D0A00000}"/>
    <cellStyle name="표준 14 11" xfId="1656" xr:uid="{00000000-0005-0000-0000-0000D1A00000}"/>
    <cellStyle name="표준 14 11 2" xfId="31805" xr:uid="{00000000-0005-0000-0000-0000D2A00000}"/>
    <cellStyle name="표준 14 12" xfId="1657" xr:uid="{00000000-0005-0000-0000-0000D3A00000}"/>
    <cellStyle name="표준 14 12 2" xfId="31806" xr:uid="{00000000-0005-0000-0000-0000D4A00000}"/>
    <cellStyle name="표준 14 13" xfId="1658" xr:uid="{00000000-0005-0000-0000-0000D5A00000}"/>
    <cellStyle name="표준 14 13 2" xfId="31807" xr:uid="{00000000-0005-0000-0000-0000D6A00000}"/>
    <cellStyle name="표준 14 14" xfId="1659" xr:uid="{00000000-0005-0000-0000-0000D7A00000}"/>
    <cellStyle name="표준 14 15" xfId="8462" xr:uid="{00000000-0005-0000-0000-0000D8A00000}"/>
    <cellStyle name="표준 14 2" xfId="1660" xr:uid="{00000000-0005-0000-0000-0000D9A00000}"/>
    <cellStyle name="표준 14 2 8 2 31" xfId="44646" xr:uid="{00000000-0005-0000-0000-0000DAA00000}"/>
    <cellStyle name="표준 14 3" xfId="1661" xr:uid="{00000000-0005-0000-0000-0000DBA00000}"/>
    <cellStyle name="표준 14 3 2" xfId="31808" xr:uid="{00000000-0005-0000-0000-0000DCA00000}"/>
    <cellStyle name="표준 14 4" xfId="1662" xr:uid="{00000000-0005-0000-0000-0000DDA00000}"/>
    <cellStyle name="표준 14 4 2" xfId="31809" xr:uid="{00000000-0005-0000-0000-0000DEA00000}"/>
    <cellStyle name="표준 14 5" xfId="1663" xr:uid="{00000000-0005-0000-0000-0000DFA00000}"/>
    <cellStyle name="표준 14 5 2" xfId="31810" xr:uid="{00000000-0005-0000-0000-0000E0A00000}"/>
    <cellStyle name="표준 14 6" xfId="1664" xr:uid="{00000000-0005-0000-0000-0000E1A00000}"/>
    <cellStyle name="표준 14 6 2" xfId="31811" xr:uid="{00000000-0005-0000-0000-0000E2A00000}"/>
    <cellStyle name="표준 14 7" xfId="1665" xr:uid="{00000000-0005-0000-0000-0000E3A00000}"/>
    <cellStyle name="표준 14 7 2" xfId="31812" xr:uid="{00000000-0005-0000-0000-0000E4A00000}"/>
    <cellStyle name="표준 14 8" xfId="1666" xr:uid="{00000000-0005-0000-0000-0000E5A00000}"/>
    <cellStyle name="표준 14 8 2" xfId="31813" xr:uid="{00000000-0005-0000-0000-0000E6A00000}"/>
    <cellStyle name="표준 14 9" xfId="1667" xr:uid="{00000000-0005-0000-0000-0000E7A00000}"/>
    <cellStyle name="표준 14 9 2" xfId="31814" xr:uid="{00000000-0005-0000-0000-0000E8A00000}"/>
    <cellStyle name="표준 15" xfId="1668" xr:uid="{00000000-0005-0000-0000-0000E9A00000}"/>
    <cellStyle name="표준 15 10" xfId="31815" xr:uid="{00000000-0005-0000-0000-0000EAA00000}"/>
    <cellStyle name="표준 15 11" xfId="31816" xr:uid="{00000000-0005-0000-0000-0000EBA00000}"/>
    <cellStyle name="표준 15 12" xfId="31817" xr:uid="{00000000-0005-0000-0000-0000ECA00000}"/>
    <cellStyle name="표준 15 13" xfId="31818" xr:uid="{00000000-0005-0000-0000-0000EDA00000}"/>
    <cellStyle name="표준 15 14" xfId="8463" xr:uid="{00000000-0005-0000-0000-0000EEA00000}"/>
    <cellStyle name="표준 15 2" xfId="31819" xr:uid="{00000000-0005-0000-0000-0000EFA00000}"/>
    <cellStyle name="표준 15 3" xfId="31820" xr:uid="{00000000-0005-0000-0000-0000F0A00000}"/>
    <cellStyle name="표준 15 4" xfId="31821" xr:uid="{00000000-0005-0000-0000-0000F1A00000}"/>
    <cellStyle name="표준 15 5" xfId="31822" xr:uid="{00000000-0005-0000-0000-0000F2A00000}"/>
    <cellStyle name="표준 15 6" xfId="31823" xr:uid="{00000000-0005-0000-0000-0000F3A00000}"/>
    <cellStyle name="표준 15 7" xfId="31824" xr:uid="{00000000-0005-0000-0000-0000F4A00000}"/>
    <cellStyle name="표준 15 8" xfId="31825" xr:uid="{00000000-0005-0000-0000-0000F5A00000}"/>
    <cellStyle name="표준 15 9" xfId="31826" xr:uid="{00000000-0005-0000-0000-0000F6A00000}"/>
    <cellStyle name="표준 16" xfId="1669" xr:uid="{00000000-0005-0000-0000-0000F7A00000}"/>
    <cellStyle name="표준 16 10" xfId="31827" xr:uid="{00000000-0005-0000-0000-0000F8A00000}"/>
    <cellStyle name="표준 16 11" xfId="31828" xr:uid="{00000000-0005-0000-0000-0000F9A00000}"/>
    <cellStyle name="표준 16 12" xfId="31829" xr:uid="{00000000-0005-0000-0000-0000FAA00000}"/>
    <cellStyle name="표준 16 13" xfId="31830" xr:uid="{00000000-0005-0000-0000-0000FBA00000}"/>
    <cellStyle name="표준 16 14" xfId="8464" xr:uid="{00000000-0005-0000-0000-0000FCA00000}"/>
    <cellStyle name="표준 16 2" xfId="8465" xr:uid="{00000000-0005-0000-0000-0000FDA00000}"/>
    <cellStyle name="표준 16 3" xfId="31831" xr:uid="{00000000-0005-0000-0000-0000FEA00000}"/>
    <cellStyle name="표준 16 4" xfId="31832" xr:uid="{00000000-0005-0000-0000-0000FFA00000}"/>
    <cellStyle name="표준 16 5" xfId="31833" xr:uid="{00000000-0005-0000-0000-000000A10000}"/>
    <cellStyle name="표준 16 6" xfId="31834" xr:uid="{00000000-0005-0000-0000-000001A10000}"/>
    <cellStyle name="표준 16 7" xfId="31835" xr:uid="{00000000-0005-0000-0000-000002A10000}"/>
    <cellStyle name="표준 16 8" xfId="31836" xr:uid="{00000000-0005-0000-0000-000003A10000}"/>
    <cellStyle name="표준 16 9" xfId="31837" xr:uid="{00000000-0005-0000-0000-000004A10000}"/>
    <cellStyle name="표준 17" xfId="4716" xr:uid="{00000000-0005-0000-0000-000005A10000}"/>
    <cellStyle name="표준 17 10" xfId="1670" xr:uid="{00000000-0005-0000-0000-000006A10000}"/>
    <cellStyle name="표준 17 10 2" xfId="31838" xr:uid="{00000000-0005-0000-0000-000007A10000}"/>
    <cellStyle name="표준 17 11" xfId="1671" xr:uid="{00000000-0005-0000-0000-000008A10000}"/>
    <cellStyle name="표준 17 11 2" xfId="31839" xr:uid="{00000000-0005-0000-0000-000009A10000}"/>
    <cellStyle name="표준 17 12" xfId="31840" xr:uid="{00000000-0005-0000-0000-00000AA10000}"/>
    <cellStyle name="표준 17 13" xfId="31841" xr:uid="{00000000-0005-0000-0000-00000BA10000}"/>
    <cellStyle name="표준 17 14" xfId="31842" xr:uid="{00000000-0005-0000-0000-00000CA10000}"/>
    <cellStyle name="표준 17 15" xfId="31843" xr:uid="{00000000-0005-0000-0000-00000DA10000}"/>
    <cellStyle name="표준 17 16" xfId="31844" xr:uid="{00000000-0005-0000-0000-00000EA10000}"/>
    <cellStyle name="표준 17 17" xfId="31845" xr:uid="{00000000-0005-0000-0000-00000FA10000}"/>
    <cellStyle name="표준 17 18" xfId="31846" xr:uid="{00000000-0005-0000-0000-000010A10000}"/>
    <cellStyle name="표준 17 19" xfId="31847" xr:uid="{00000000-0005-0000-0000-000011A10000}"/>
    <cellStyle name="표준 17 2" xfId="1672" xr:uid="{00000000-0005-0000-0000-000012A10000}"/>
    <cellStyle name="표준 17 2 2" xfId="8993" xr:uid="{00000000-0005-0000-0000-000013A10000}"/>
    <cellStyle name="표준 17 20" xfId="8466" xr:uid="{00000000-0005-0000-0000-000014A10000}"/>
    <cellStyle name="표준 17 3" xfId="1673" xr:uid="{00000000-0005-0000-0000-000015A10000}"/>
    <cellStyle name="표준 17 3 2" xfId="31848" xr:uid="{00000000-0005-0000-0000-000016A10000}"/>
    <cellStyle name="표준 17 4" xfId="1674" xr:uid="{00000000-0005-0000-0000-000017A10000}"/>
    <cellStyle name="표준 17 4 2" xfId="31849" xr:uid="{00000000-0005-0000-0000-000018A10000}"/>
    <cellStyle name="표준 17 5" xfId="1675" xr:uid="{00000000-0005-0000-0000-000019A10000}"/>
    <cellStyle name="표준 17 5 2" xfId="31850" xr:uid="{00000000-0005-0000-0000-00001AA10000}"/>
    <cellStyle name="표준 17 6" xfId="1676" xr:uid="{00000000-0005-0000-0000-00001BA10000}"/>
    <cellStyle name="표준 17 6 2" xfId="31851" xr:uid="{00000000-0005-0000-0000-00001CA10000}"/>
    <cellStyle name="표준 17 7" xfId="1677" xr:uid="{00000000-0005-0000-0000-00001DA10000}"/>
    <cellStyle name="표준 17 7 2" xfId="31852" xr:uid="{00000000-0005-0000-0000-00001EA10000}"/>
    <cellStyle name="표준 17 8" xfId="1678" xr:uid="{00000000-0005-0000-0000-00001FA10000}"/>
    <cellStyle name="표준 17 8 2" xfId="31853" xr:uid="{00000000-0005-0000-0000-000020A10000}"/>
    <cellStyle name="표준 17 9" xfId="1679" xr:uid="{00000000-0005-0000-0000-000021A10000}"/>
    <cellStyle name="표준 17 9 2" xfId="31854" xr:uid="{00000000-0005-0000-0000-000022A10000}"/>
    <cellStyle name="표준 18" xfId="1680" xr:uid="{00000000-0005-0000-0000-000023A10000}"/>
    <cellStyle name="표준 18 10" xfId="31855" xr:uid="{00000000-0005-0000-0000-000024A10000}"/>
    <cellStyle name="표준 18 11" xfId="31856" xr:uid="{00000000-0005-0000-0000-000025A10000}"/>
    <cellStyle name="표준 18 12" xfId="31857" xr:uid="{00000000-0005-0000-0000-000026A10000}"/>
    <cellStyle name="표준 18 13" xfId="31858" xr:uid="{00000000-0005-0000-0000-000027A10000}"/>
    <cellStyle name="표준 18 14" xfId="31859" xr:uid="{00000000-0005-0000-0000-000028A10000}"/>
    <cellStyle name="표준 18 15" xfId="31860" xr:uid="{00000000-0005-0000-0000-000029A10000}"/>
    <cellStyle name="표준 18 16" xfId="31861" xr:uid="{00000000-0005-0000-0000-00002AA10000}"/>
    <cellStyle name="표준 18 17" xfId="31862" xr:uid="{00000000-0005-0000-0000-00002BA10000}"/>
    <cellStyle name="표준 18 18" xfId="31863" xr:uid="{00000000-0005-0000-0000-00002CA10000}"/>
    <cellStyle name="표준 18 19" xfId="8467" xr:uid="{00000000-0005-0000-0000-00002DA10000}"/>
    <cellStyle name="표준 18 2" xfId="8468" xr:uid="{00000000-0005-0000-0000-00002EA10000}"/>
    <cellStyle name="표준 18 3" xfId="31864" xr:uid="{00000000-0005-0000-0000-00002FA10000}"/>
    <cellStyle name="표준 18 4" xfId="31865" xr:uid="{00000000-0005-0000-0000-000030A10000}"/>
    <cellStyle name="표준 18 5" xfId="31866" xr:uid="{00000000-0005-0000-0000-000031A10000}"/>
    <cellStyle name="표준 18 6" xfId="31867" xr:uid="{00000000-0005-0000-0000-000032A10000}"/>
    <cellStyle name="표준 18 7" xfId="31868" xr:uid="{00000000-0005-0000-0000-000033A10000}"/>
    <cellStyle name="표준 18 8" xfId="31869" xr:uid="{00000000-0005-0000-0000-000034A10000}"/>
    <cellStyle name="표준 18 9" xfId="31870" xr:uid="{00000000-0005-0000-0000-000035A10000}"/>
    <cellStyle name="표준 19" xfId="4717" xr:uid="{00000000-0005-0000-0000-000036A10000}"/>
    <cellStyle name="표준 19 10" xfId="1681" xr:uid="{00000000-0005-0000-0000-000037A10000}"/>
    <cellStyle name="표준 19 10 2" xfId="31871" xr:uid="{00000000-0005-0000-0000-000038A10000}"/>
    <cellStyle name="표준 19 11" xfId="1682" xr:uid="{00000000-0005-0000-0000-000039A10000}"/>
    <cellStyle name="표준 19 11 2" xfId="31872" xr:uid="{00000000-0005-0000-0000-00003AA10000}"/>
    <cellStyle name="표준 19 12" xfId="31873" xr:uid="{00000000-0005-0000-0000-00003BA10000}"/>
    <cellStyle name="표준 19 13" xfId="31874" xr:uid="{00000000-0005-0000-0000-00003CA10000}"/>
    <cellStyle name="표준 19 14" xfId="31875" xr:uid="{00000000-0005-0000-0000-00003DA10000}"/>
    <cellStyle name="표준 19 15" xfId="31876" xr:uid="{00000000-0005-0000-0000-00003EA10000}"/>
    <cellStyle name="표준 19 16" xfId="31877" xr:uid="{00000000-0005-0000-0000-00003FA10000}"/>
    <cellStyle name="표준 19 17" xfId="31878" xr:uid="{00000000-0005-0000-0000-000040A10000}"/>
    <cellStyle name="표준 19 18" xfId="31879" xr:uid="{00000000-0005-0000-0000-000041A10000}"/>
    <cellStyle name="표준 19 19" xfId="8469" xr:uid="{00000000-0005-0000-0000-000042A10000}"/>
    <cellStyle name="표준 19 2" xfId="1683" xr:uid="{00000000-0005-0000-0000-000043A10000}"/>
    <cellStyle name="표준 19 2 2" xfId="8994" xr:uid="{00000000-0005-0000-0000-000044A10000}"/>
    <cellStyle name="표준 19 3" xfId="1684" xr:uid="{00000000-0005-0000-0000-000045A10000}"/>
    <cellStyle name="표준 19 3 2" xfId="31880" xr:uid="{00000000-0005-0000-0000-000046A10000}"/>
    <cellStyle name="표준 19 4" xfId="1685" xr:uid="{00000000-0005-0000-0000-000047A10000}"/>
    <cellStyle name="표준 19 4 2" xfId="31881" xr:uid="{00000000-0005-0000-0000-000048A10000}"/>
    <cellStyle name="표준 19 5" xfId="1686" xr:uid="{00000000-0005-0000-0000-000049A10000}"/>
    <cellStyle name="표준 19 5 2" xfId="31882" xr:uid="{00000000-0005-0000-0000-00004AA10000}"/>
    <cellStyle name="표준 19 6" xfId="1687" xr:uid="{00000000-0005-0000-0000-00004BA10000}"/>
    <cellStyle name="표준 19 6 2" xfId="31883" xr:uid="{00000000-0005-0000-0000-00004CA10000}"/>
    <cellStyle name="표준 19 7" xfId="1688" xr:uid="{00000000-0005-0000-0000-00004DA10000}"/>
    <cellStyle name="표준 19 7 2" xfId="31884" xr:uid="{00000000-0005-0000-0000-00004EA10000}"/>
    <cellStyle name="표준 19 8" xfId="1689" xr:uid="{00000000-0005-0000-0000-00004FA10000}"/>
    <cellStyle name="표준 19 8 2" xfId="31885" xr:uid="{00000000-0005-0000-0000-000050A10000}"/>
    <cellStyle name="표준 19 9" xfId="1690" xr:uid="{00000000-0005-0000-0000-000051A10000}"/>
    <cellStyle name="표준 19 9 2" xfId="31886" xr:uid="{00000000-0005-0000-0000-000052A10000}"/>
    <cellStyle name="표준 2" xfId="1691" xr:uid="{00000000-0005-0000-0000-000053A10000}"/>
    <cellStyle name="표준 2 10" xfId="1692" xr:uid="{00000000-0005-0000-0000-000054A10000}"/>
    <cellStyle name="표준 2 10 10" xfId="31887" xr:uid="{00000000-0005-0000-0000-000055A10000}"/>
    <cellStyle name="표준 2 10 11" xfId="31888" xr:uid="{00000000-0005-0000-0000-000056A10000}"/>
    <cellStyle name="표준 2 10 2" xfId="7409" xr:uid="{00000000-0005-0000-0000-000057A10000}"/>
    <cellStyle name="표준 2 10 2 2" xfId="8470" xr:uid="{00000000-0005-0000-0000-000058A10000}"/>
    <cellStyle name="표준 2 10 3" xfId="31889" xr:uid="{00000000-0005-0000-0000-000059A10000}"/>
    <cellStyle name="표준 2 10 4" xfId="31890" xr:uid="{00000000-0005-0000-0000-00005AA10000}"/>
    <cellStyle name="표준 2 10 5" xfId="31891" xr:uid="{00000000-0005-0000-0000-00005BA10000}"/>
    <cellStyle name="표준 2 10 6" xfId="31892" xr:uid="{00000000-0005-0000-0000-00005CA10000}"/>
    <cellStyle name="표준 2 10 7" xfId="31893" xr:uid="{00000000-0005-0000-0000-00005DA10000}"/>
    <cellStyle name="표준 2 10 8" xfId="31894" xr:uid="{00000000-0005-0000-0000-00005EA10000}"/>
    <cellStyle name="표준 2 10 9" xfId="31895" xr:uid="{00000000-0005-0000-0000-00005FA10000}"/>
    <cellStyle name="표준 2 11" xfId="1693" xr:uid="{00000000-0005-0000-0000-000060A10000}"/>
    <cellStyle name="표준 2 11 10" xfId="31896" xr:uid="{00000000-0005-0000-0000-000061A10000}"/>
    <cellStyle name="표준 2 11 11" xfId="31897" xr:uid="{00000000-0005-0000-0000-000062A10000}"/>
    <cellStyle name="표준 2 11 12" xfId="8471" xr:uid="{00000000-0005-0000-0000-000063A10000}"/>
    <cellStyle name="표준 2 11 2" xfId="7410" xr:uid="{00000000-0005-0000-0000-000064A10000}"/>
    <cellStyle name="표준 2 11 2 2" xfId="8472" xr:uid="{00000000-0005-0000-0000-000065A10000}"/>
    <cellStyle name="표준 2 11 3" xfId="31898" xr:uid="{00000000-0005-0000-0000-000066A10000}"/>
    <cellStyle name="표준 2 11 4" xfId="31899" xr:uid="{00000000-0005-0000-0000-000067A10000}"/>
    <cellStyle name="표준 2 11 5" xfId="31900" xr:uid="{00000000-0005-0000-0000-000068A10000}"/>
    <cellStyle name="표준 2 11 6" xfId="31901" xr:uid="{00000000-0005-0000-0000-000069A10000}"/>
    <cellStyle name="표준 2 11 7" xfId="31902" xr:uid="{00000000-0005-0000-0000-00006AA10000}"/>
    <cellStyle name="표준 2 11 8" xfId="31903" xr:uid="{00000000-0005-0000-0000-00006BA10000}"/>
    <cellStyle name="표준 2 11 9" xfId="31904" xr:uid="{00000000-0005-0000-0000-00006CA10000}"/>
    <cellStyle name="표준 2 12" xfId="1694" xr:uid="{00000000-0005-0000-0000-00006DA10000}"/>
    <cellStyle name="표준 2 12 10" xfId="31905" xr:uid="{00000000-0005-0000-0000-00006EA10000}"/>
    <cellStyle name="표준 2 12 11" xfId="31906" xr:uid="{00000000-0005-0000-0000-00006FA10000}"/>
    <cellStyle name="표준 2 12 12" xfId="8473" xr:uid="{00000000-0005-0000-0000-000070A10000}"/>
    <cellStyle name="표준 2 12 2" xfId="7411" xr:uid="{00000000-0005-0000-0000-000071A10000}"/>
    <cellStyle name="표준 2 12 2 2" xfId="8474" xr:uid="{00000000-0005-0000-0000-000072A10000}"/>
    <cellStyle name="표준 2 12 3" xfId="31907" xr:uid="{00000000-0005-0000-0000-000073A10000}"/>
    <cellStyle name="표준 2 12 4" xfId="31908" xr:uid="{00000000-0005-0000-0000-000074A10000}"/>
    <cellStyle name="표준 2 12 5" xfId="31909" xr:uid="{00000000-0005-0000-0000-000075A10000}"/>
    <cellStyle name="표준 2 12 6" xfId="31910" xr:uid="{00000000-0005-0000-0000-000076A10000}"/>
    <cellStyle name="표준 2 12 7" xfId="31911" xr:uid="{00000000-0005-0000-0000-000077A10000}"/>
    <cellStyle name="표준 2 12 8" xfId="31912" xr:uid="{00000000-0005-0000-0000-000078A10000}"/>
    <cellStyle name="표준 2 12 9" xfId="31913" xr:uid="{00000000-0005-0000-0000-000079A10000}"/>
    <cellStyle name="표준 2 13" xfId="1695" xr:uid="{00000000-0005-0000-0000-00007AA10000}"/>
    <cellStyle name="표준 2 13 10" xfId="31914" xr:uid="{00000000-0005-0000-0000-00007BA10000}"/>
    <cellStyle name="표준 2 13 11" xfId="31915" xr:uid="{00000000-0005-0000-0000-00007CA10000}"/>
    <cellStyle name="표준 2 13 12" xfId="8475" xr:uid="{00000000-0005-0000-0000-00007DA10000}"/>
    <cellStyle name="표준 2 13 2" xfId="7412" xr:uid="{00000000-0005-0000-0000-00007EA10000}"/>
    <cellStyle name="표준 2 13 2 2" xfId="8476" xr:uid="{00000000-0005-0000-0000-00007FA10000}"/>
    <cellStyle name="표준 2 13 3" xfId="31916" xr:uid="{00000000-0005-0000-0000-000080A10000}"/>
    <cellStyle name="표준 2 13 4" xfId="31917" xr:uid="{00000000-0005-0000-0000-000081A10000}"/>
    <cellStyle name="표준 2 13 5" xfId="31918" xr:uid="{00000000-0005-0000-0000-000082A10000}"/>
    <cellStyle name="표준 2 13 6" xfId="31919" xr:uid="{00000000-0005-0000-0000-000083A10000}"/>
    <cellStyle name="표준 2 13 7" xfId="31920" xr:uid="{00000000-0005-0000-0000-000084A10000}"/>
    <cellStyle name="표준 2 13 8" xfId="31921" xr:uid="{00000000-0005-0000-0000-000085A10000}"/>
    <cellStyle name="표준 2 13 9" xfId="31922" xr:uid="{00000000-0005-0000-0000-000086A10000}"/>
    <cellStyle name="표준 2 14" xfId="1696" xr:uid="{00000000-0005-0000-0000-000087A10000}"/>
    <cellStyle name="표준 2 14 10" xfId="31923" xr:uid="{00000000-0005-0000-0000-000088A10000}"/>
    <cellStyle name="표준 2 14 11" xfId="31924" xr:uid="{00000000-0005-0000-0000-000089A10000}"/>
    <cellStyle name="표준 2 14 12" xfId="8477" xr:uid="{00000000-0005-0000-0000-00008AA10000}"/>
    <cellStyle name="표준 2 14 2" xfId="7413" xr:uid="{00000000-0005-0000-0000-00008BA10000}"/>
    <cellStyle name="표준 2 14 2 2" xfId="8478" xr:uid="{00000000-0005-0000-0000-00008CA10000}"/>
    <cellStyle name="표준 2 14 3" xfId="31925" xr:uid="{00000000-0005-0000-0000-00008DA10000}"/>
    <cellStyle name="표준 2 14 4" xfId="31926" xr:uid="{00000000-0005-0000-0000-00008EA10000}"/>
    <cellStyle name="표준 2 14 5" xfId="31927" xr:uid="{00000000-0005-0000-0000-00008FA10000}"/>
    <cellStyle name="표준 2 14 6" xfId="31928" xr:uid="{00000000-0005-0000-0000-000090A10000}"/>
    <cellStyle name="표준 2 14 7" xfId="31929" xr:uid="{00000000-0005-0000-0000-000091A10000}"/>
    <cellStyle name="표준 2 14 8" xfId="31930" xr:uid="{00000000-0005-0000-0000-000092A10000}"/>
    <cellStyle name="표준 2 14 9" xfId="31931" xr:uid="{00000000-0005-0000-0000-000093A10000}"/>
    <cellStyle name="표준 2 15" xfId="1697" xr:uid="{00000000-0005-0000-0000-000094A10000}"/>
    <cellStyle name="표준 2 15 10" xfId="31932" xr:uid="{00000000-0005-0000-0000-000095A10000}"/>
    <cellStyle name="표준 2 15 11" xfId="31933" xr:uid="{00000000-0005-0000-0000-000096A10000}"/>
    <cellStyle name="표준 2 15 12" xfId="8479" xr:uid="{00000000-0005-0000-0000-000097A10000}"/>
    <cellStyle name="표준 2 15 2" xfId="7414" xr:uid="{00000000-0005-0000-0000-000098A10000}"/>
    <cellStyle name="표준 2 15 2 2" xfId="8480" xr:uid="{00000000-0005-0000-0000-000099A10000}"/>
    <cellStyle name="표준 2 15 3" xfId="31934" xr:uid="{00000000-0005-0000-0000-00009AA10000}"/>
    <cellStyle name="표준 2 15 4" xfId="31935" xr:uid="{00000000-0005-0000-0000-00009BA10000}"/>
    <cellStyle name="표준 2 15 5" xfId="31936" xr:uid="{00000000-0005-0000-0000-00009CA10000}"/>
    <cellStyle name="표준 2 15 6" xfId="31937" xr:uid="{00000000-0005-0000-0000-00009DA10000}"/>
    <cellStyle name="표준 2 15 7" xfId="31938" xr:uid="{00000000-0005-0000-0000-00009EA10000}"/>
    <cellStyle name="표준 2 15 8" xfId="31939" xr:uid="{00000000-0005-0000-0000-00009FA10000}"/>
    <cellStyle name="표준 2 15 9" xfId="31940" xr:uid="{00000000-0005-0000-0000-0000A0A10000}"/>
    <cellStyle name="표준 2 16" xfId="1698" xr:uid="{00000000-0005-0000-0000-0000A1A10000}"/>
    <cellStyle name="표준 2 16 10" xfId="31941" xr:uid="{00000000-0005-0000-0000-0000A2A10000}"/>
    <cellStyle name="표준 2 16 11" xfId="31942" xr:uid="{00000000-0005-0000-0000-0000A3A10000}"/>
    <cellStyle name="표준 2 16 12" xfId="8481" xr:uid="{00000000-0005-0000-0000-0000A4A10000}"/>
    <cellStyle name="표준 2 16 2" xfId="7415" xr:uid="{00000000-0005-0000-0000-0000A5A10000}"/>
    <cellStyle name="표준 2 16 2 2" xfId="8482" xr:uid="{00000000-0005-0000-0000-0000A6A10000}"/>
    <cellStyle name="표준 2 16 3" xfId="31943" xr:uid="{00000000-0005-0000-0000-0000A7A10000}"/>
    <cellStyle name="표준 2 16 4" xfId="31944" xr:uid="{00000000-0005-0000-0000-0000A8A10000}"/>
    <cellStyle name="표준 2 16 5" xfId="31945" xr:uid="{00000000-0005-0000-0000-0000A9A10000}"/>
    <cellStyle name="표준 2 16 6" xfId="31946" xr:uid="{00000000-0005-0000-0000-0000AAA10000}"/>
    <cellStyle name="표준 2 16 7" xfId="31947" xr:uid="{00000000-0005-0000-0000-0000ABA10000}"/>
    <cellStyle name="표준 2 16 8" xfId="31948" xr:uid="{00000000-0005-0000-0000-0000ACA10000}"/>
    <cellStyle name="표준 2 16 9" xfId="31949" xr:uid="{00000000-0005-0000-0000-0000ADA10000}"/>
    <cellStyle name="표준 2 17" xfId="1699" xr:uid="{00000000-0005-0000-0000-0000AEA10000}"/>
    <cellStyle name="표준 2 17 10" xfId="31950" xr:uid="{00000000-0005-0000-0000-0000AFA10000}"/>
    <cellStyle name="표준 2 17 11" xfId="31951" xr:uid="{00000000-0005-0000-0000-0000B0A10000}"/>
    <cellStyle name="표준 2 17 12" xfId="8483" xr:uid="{00000000-0005-0000-0000-0000B1A10000}"/>
    <cellStyle name="표준 2 17 2" xfId="7416" xr:uid="{00000000-0005-0000-0000-0000B2A10000}"/>
    <cellStyle name="표준 2 17 2 2" xfId="8484" xr:uid="{00000000-0005-0000-0000-0000B3A10000}"/>
    <cellStyle name="표준 2 17 3" xfId="31952" xr:uid="{00000000-0005-0000-0000-0000B4A10000}"/>
    <cellStyle name="표준 2 17 4" xfId="31953" xr:uid="{00000000-0005-0000-0000-0000B5A10000}"/>
    <cellStyle name="표준 2 17 5" xfId="31954" xr:uid="{00000000-0005-0000-0000-0000B6A10000}"/>
    <cellStyle name="표준 2 17 6" xfId="31955" xr:uid="{00000000-0005-0000-0000-0000B7A10000}"/>
    <cellStyle name="표준 2 17 7" xfId="31956" xr:uid="{00000000-0005-0000-0000-0000B8A10000}"/>
    <cellStyle name="표준 2 17 8" xfId="31957" xr:uid="{00000000-0005-0000-0000-0000B9A10000}"/>
    <cellStyle name="표준 2 17 9" xfId="31958" xr:uid="{00000000-0005-0000-0000-0000BAA10000}"/>
    <cellStyle name="표준 2 18" xfId="1700" xr:uid="{00000000-0005-0000-0000-0000BBA10000}"/>
    <cellStyle name="표준 2 18 10" xfId="31959" xr:uid="{00000000-0005-0000-0000-0000BCA10000}"/>
    <cellStyle name="표준 2 18 11" xfId="31960" xr:uid="{00000000-0005-0000-0000-0000BDA10000}"/>
    <cellStyle name="표준 2 18 12" xfId="8485" xr:uid="{00000000-0005-0000-0000-0000BEA10000}"/>
    <cellStyle name="표준 2 18 2" xfId="7417" xr:uid="{00000000-0005-0000-0000-0000BFA10000}"/>
    <cellStyle name="표준 2 18 2 2" xfId="8486" xr:uid="{00000000-0005-0000-0000-0000C0A10000}"/>
    <cellStyle name="표준 2 18 3" xfId="31961" xr:uid="{00000000-0005-0000-0000-0000C1A10000}"/>
    <cellStyle name="표준 2 18 4" xfId="31962" xr:uid="{00000000-0005-0000-0000-0000C2A10000}"/>
    <cellStyle name="표준 2 18 5" xfId="31963" xr:uid="{00000000-0005-0000-0000-0000C3A10000}"/>
    <cellStyle name="표준 2 18 6" xfId="31964" xr:uid="{00000000-0005-0000-0000-0000C4A10000}"/>
    <cellStyle name="표준 2 18 7" xfId="31965" xr:uid="{00000000-0005-0000-0000-0000C5A10000}"/>
    <cellStyle name="표준 2 18 8" xfId="31966" xr:uid="{00000000-0005-0000-0000-0000C6A10000}"/>
    <cellStyle name="표준 2 18 9" xfId="31967" xr:uid="{00000000-0005-0000-0000-0000C7A10000}"/>
    <cellStyle name="표준 2 19" xfId="1701" xr:uid="{00000000-0005-0000-0000-0000C8A10000}"/>
    <cellStyle name="표준 2 19 10" xfId="31968" xr:uid="{00000000-0005-0000-0000-0000C9A10000}"/>
    <cellStyle name="표준 2 19 11" xfId="31969" xr:uid="{00000000-0005-0000-0000-0000CAA10000}"/>
    <cellStyle name="표준 2 19 12" xfId="8487" xr:uid="{00000000-0005-0000-0000-0000CBA10000}"/>
    <cellStyle name="표준 2 19 2" xfId="7418" xr:uid="{00000000-0005-0000-0000-0000CCA10000}"/>
    <cellStyle name="표준 2 19 2 2" xfId="8488" xr:uid="{00000000-0005-0000-0000-0000CDA10000}"/>
    <cellStyle name="표준 2 19 3" xfId="31970" xr:uid="{00000000-0005-0000-0000-0000CEA10000}"/>
    <cellStyle name="표준 2 19 4" xfId="31971" xr:uid="{00000000-0005-0000-0000-0000CFA10000}"/>
    <cellStyle name="표준 2 19 5" xfId="31972" xr:uid="{00000000-0005-0000-0000-0000D0A10000}"/>
    <cellStyle name="표준 2 19 6" xfId="31973" xr:uid="{00000000-0005-0000-0000-0000D1A10000}"/>
    <cellStyle name="표준 2 19 7" xfId="31974" xr:uid="{00000000-0005-0000-0000-0000D2A10000}"/>
    <cellStyle name="표준 2 19 8" xfId="31975" xr:uid="{00000000-0005-0000-0000-0000D3A10000}"/>
    <cellStyle name="표준 2 19 9" xfId="31976" xr:uid="{00000000-0005-0000-0000-0000D4A10000}"/>
    <cellStyle name="표준 2 2" xfId="2" xr:uid="{00000000-0005-0000-0000-0000D5A10000}"/>
    <cellStyle name="표준 2 2 10" xfId="1702" xr:uid="{00000000-0005-0000-0000-0000D6A10000}"/>
    <cellStyle name="표준 2 2 11" xfId="1703" xr:uid="{00000000-0005-0000-0000-0000D7A10000}"/>
    <cellStyle name="표준 2 2 12" xfId="1704" xr:uid="{00000000-0005-0000-0000-0000D8A10000}"/>
    <cellStyle name="표준 2 2 13" xfId="1705" xr:uid="{00000000-0005-0000-0000-0000D9A10000}"/>
    <cellStyle name="표준 2 2 14" xfId="1706" xr:uid="{00000000-0005-0000-0000-0000DAA10000}"/>
    <cellStyle name="표준 2 2 15" xfId="1707" xr:uid="{00000000-0005-0000-0000-0000DBA10000}"/>
    <cellStyle name="표준 2 2 16" xfId="1708" xr:uid="{00000000-0005-0000-0000-0000DCA10000}"/>
    <cellStyle name="표준 2 2 17" xfId="1709" xr:uid="{00000000-0005-0000-0000-0000DDA10000}"/>
    <cellStyle name="표준 2 2 18" xfId="1710" xr:uid="{00000000-0005-0000-0000-0000DEA10000}"/>
    <cellStyle name="표준 2 2 19" xfId="1711" xr:uid="{00000000-0005-0000-0000-0000DFA10000}"/>
    <cellStyle name="표준 2 2 2" xfId="1712" xr:uid="{00000000-0005-0000-0000-0000E0A10000}"/>
    <cellStyle name="표준 2 2 2 10" xfId="31977" xr:uid="{00000000-0005-0000-0000-0000E1A10000}"/>
    <cellStyle name="표준 2 2 2 11" xfId="31978" xr:uid="{00000000-0005-0000-0000-0000E2A10000}"/>
    <cellStyle name="표준 2 2 2 12" xfId="31979" xr:uid="{00000000-0005-0000-0000-0000E3A10000}"/>
    <cellStyle name="표준 2 2 2 13" xfId="31980" xr:uid="{00000000-0005-0000-0000-0000E4A10000}"/>
    <cellStyle name="표준 2 2 2 14" xfId="31981" xr:uid="{00000000-0005-0000-0000-0000E5A10000}"/>
    <cellStyle name="표준 2 2 2 15" xfId="8490" xr:uid="{00000000-0005-0000-0000-0000E6A10000}"/>
    <cellStyle name="표준 2 2 2 2" xfId="8491" xr:uid="{00000000-0005-0000-0000-0000E7A10000}"/>
    <cellStyle name="표준 2 2 2 2 10" xfId="31982" xr:uid="{00000000-0005-0000-0000-0000E8A10000}"/>
    <cellStyle name="표준 2 2 2 2 11" xfId="31983" xr:uid="{00000000-0005-0000-0000-0000E9A10000}"/>
    <cellStyle name="표준 2 2 2 2 12" xfId="44657" xr:uid="{00000000-0005-0000-0000-0000EAA10000}"/>
    <cellStyle name="표준 2 2 2 2 2" xfId="31984" xr:uid="{00000000-0005-0000-0000-0000EBA10000}"/>
    <cellStyle name="표준 2 2 2 2 3" xfId="31985" xr:uid="{00000000-0005-0000-0000-0000ECA10000}"/>
    <cellStyle name="표준 2 2 2 2 4" xfId="31986" xr:uid="{00000000-0005-0000-0000-0000EDA10000}"/>
    <cellStyle name="표준 2 2 2 2 5" xfId="31987" xr:uid="{00000000-0005-0000-0000-0000EEA10000}"/>
    <cellStyle name="표준 2 2 2 2 6" xfId="31988" xr:uid="{00000000-0005-0000-0000-0000EFA10000}"/>
    <cellStyle name="표준 2 2 2 2 7" xfId="31989" xr:uid="{00000000-0005-0000-0000-0000F0A10000}"/>
    <cellStyle name="표준 2 2 2 2 8" xfId="31990" xr:uid="{00000000-0005-0000-0000-0000F1A10000}"/>
    <cellStyle name="표준 2 2 2 2 9" xfId="31991" xr:uid="{00000000-0005-0000-0000-0000F2A10000}"/>
    <cellStyle name="표준 2 2 2 3" xfId="31992" xr:uid="{00000000-0005-0000-0000-0000F3A10000}"/>
    <cellStyle name="표준 2 2 2 3 10" xfId="31993" xr:uid="{00000000-0005-0000-0000-0000F4A10000}"/>
    <cellStyle name="표준 2 2 2 3 11" xfId="31994" xr:uid="{00000000-0005-0000-0000-0000F5A10000}"/>
    <cellStyle name="표준 2 2 2 3 2" xfId="31995" xr:uid="{00000000-0005-0000-0000-0000F6A10000}"/>
    <cellStyle name="표준 2 2 2 3 3" xfId="31996" xr:uid="{00000000-0005-0000-0000-0000F7A10000}"/>
    <cellStyle name="표준 2 2 2 3 4" xfId="31997" xr:uid="{00000000-0005-0000-0000-0000F8A10000}"/>
    <cellStyle name="표준 2 2 2 3 5" xfId="31998" xr:uid="{00000000-0005-0000-0000-0000F9A10000}"/>
    <cellStyle name="표준 2 2 2 3 6" xfId="31999" xr:uid="{00000000-0005-0000-0000-0000FAA10000}"/>
    <cellStyle name="표준 2 2 2 3 7" xfId="32000" xr:uid="{00000000-0005-0000-0000-0000FBA10000}"/>
    <cellStyle name="표준 2 2 2 3 8" xfId="32001" xr:uid="{00000000-0005-0000-0000-0000FCA10000}"/>
    <cellStyle name="표준 2 2 2 3 9" xfId="32002" xr:uid="{00000000-0005-0000-0000-0000FDA10000}"/>
    <cellStyle name="표준 2 2 2 4" xfId="32003" xr:uid="{00000000-0005-0000-0000-0000FEA10000}"/>
    <cellStyle name="표준 2 2 2 4 10" xfId="32004" xr:uid="{00000000-0005-0000-0000-0000FFA10000}"/>
    <cellStyle name="표준 2 2 2 4 11" xfId="32005" xr:uid="{00000000-0005-0000-0000-000000A20000}"/>
    <cellStyle name="표준 2 2 2 4 2" xfId="32006" xr:uid="{00000000-0005-0000-0000-000001A20000}"/>
    <cellStyle name="표준 2 2 2 4 3" xfId="32007" xr:uid="{00000000-0005-0000-0000-000002A20000}"/>
    <cellStyle name="표준 2 2 2 4 4" xfId="32008" xr:uid="{00000000-0005-0000-0000-000003A20000}"/>
    <cellStyle name="표준 2 2 2 4 5" xfId="32009" xr:uid="{00000000-0005-0000-0000-000004A20000}"/>
    <cellStyle name="표준 2 2 2 4 6" xfId="32010" xr:uid="{00000000-0005-0000-0000-000005A20000}"/>
    <cellStyle name="표준 2 2 2 4 7" xfId="32011" xr:uid="{00000000-0005-0000-0000-000006A20000}"/>
    <cellStyle name="표준 2 2 2 4 8" xfId="32012" xr:uid="{00000000-0005-0000-0000-000007A20000}"/>
    <cellStyle name="표준 2 2 2 4 9" xfId="32013" xr:uid="{00000000-0005-0000-0000-000008A20000}"/>
    <cellStyle name="표준 2 2 2 5" xfId="32014" xr:uid="{00000000-0005-0000-0000-000009A20000}"/>
    <cellStyle name="표준 2 2 2 6" xfId="32015" xr:uid="{00000000-0005-0000-0000-00000AA20000}"/>
    <cellStyle name="표준 2 2 2 7" xfId="32016" xr:uid="{00000000-0005-0000-0000-00000BA20000}"/>
    <cellStyle name="표준 2 2 2 8" xfId="32017" xr:uid="{00000000-0005-0000-0000-00000CA20000}"/>
    <cellStyle name="표준 2 2 2 9" xfId="32018" xr:uid="{00000000-0005-0000-0000-00000DA20000}"/>
    <cellStyle name="표준 2 2 20" xfId="1713" xr:uid="{00000000-0005-0000-0000-00000EA20000}"/>
    <cellStyle name="표준 2 2 21" xfId="1714" xr:uid="{00000000-0005-0000-0000-00000FA20000}"/>
    <cellStyle name="표준 2 2 22" xfId="7443" xr:uid="{00000000-0005-0000-0000-000010A20000}"/>
    <cellStyle name="표준 2 2 22 2" xfId="32019" xr:uid="{00000000-0005-0000-0000-000011A20000}"/>
    <cellStyle name="표준 2 2 23" xfId="32020" xr:uid="{00000000-0005-0000-0000-000012A20000}"/>
    <cellStyle name="표준 2 2 24" xfId="32021" xr:uid="{00000000-0005-0000-0000-000013A20000}"/>
    <cellStyle name="표준 2 2 25" xfId="32022" xr:uid="{00000000-0005-0000-0000-000014A20000}"/>
    <cellStyle name="표준 2 2 26" xfId="32023" xr:uid="{00000000-0005-0000-0000-000015A20000}"/>
    <cellStyle name="표준 2 2 27" xfId="32024" xr:uid="{00000000-0005-0000-0000-000016A20000}"/>
    <cellStyle name="표준 2 2 28" xfId="32025" xr:uid="{00000000-0005-0000-0000-000017A20000}"/>
    <cellStyle name="표준 2 2 29" xfId="32026" xr:uid="{00000000-0005-0000-0000-000018A20000}"/>
    <cellStyle name="표준 2 2 3" xfId="1715" xr:uid="{00000000-0005-0000-0000-000019A20000}"/>
    <cellStyle name="표준 2 2 3 10" xfId="32027" xr:uid="{00000000-0005-0000-0000-00001AA20000}"/>
    <cellStyle name="표준 2 2 3 11" xfId="32028" xr:uid="{00000000-0005-0000-0000-00001BA20000}"/>
    <cellStyle name="표준 2 2 3 2" xfId="8492" xr:uid="{00000000-0005-0000-0000-00001CA20000}"/>
    <cellStyle name="표준 2 2 3 3" xfId="32029" xr:uid="{00000000-0005-0000-0000-00001DA20000}"/>
    <cellStyle name="표준 2 2 3 4" xfId="32030" xr:uid="{00000000-0005-0000-0000-00001EA20000}"/>
    <cellStyle name="표준 2 2 3 5" xfId="32031" xr:uid="{00000000-0005-0000-0000-00001FA20000}"/>
    <cellStyle name="표준 2 2 3 6" xfId="32032" xr:uid="{00000000-0005-0000-0000-000020A20000}"/>
    <cellStyle name="표준 2 2 3 7" xfId="32033" xr:uid="{00000000-0005-0000-0000-000021A20000}"/>
    <cellStyle name="표준 2 2 3 8" xfId="32034" xr:uid="{00000000-0005-0000-0000-000022A20000}"/>
    <cellStyle name="표준 2 2 3 9" xfId="32035" xr:uid="{00000000-0005-0000-0000-000023A20000}"/>
    <cellStyle name="표준 2 2 30" xfId="32036" xr:uid="{00000000-0005-0000-0000-000024A20000}"/>
    <cellStyle name="표준 2 2 31" xfId="32037" xr:uid="{00000000-0005-0000-0000-000025A20000}"/>
    <cellStyle name="표준 2 2 32" xfId="32038" xr:uid="{00000000-0005-0000-0000-000026A20000}"/>
    <cellStyle name="표준 2 2 33" xfId="32039" xr:uid="{00000000-0005-0000-0000-000027A20000}"/>
    <cellStyle name="표준 2 2 34" xfId="32040" xr:uid="{00000000-0005-0000-0000-000028A20000}"/>
    <cellStyle name="표준 2 2 35" xfId="32041" xr:uid="{00000000-0005-0000-0000-000029A20000}"/>
    <cellStyle name="표준 2 2 36" xfId="32042" xr:uid="{00000000-0005-0000-0000-00002AA20000}"/>
    <cellStyle name="표준 2 2 37" xfId="32043" xr:uid="{00000000-0005-0000-0000-00002BA20000}"/>
    <cellStyle name="표준 2 2 38" xfId="32044" xr:uid="{00000000-0005-0000-0000-00002CA20000}"/>
    <cellStyle name="표준 2 2 39" xfId="32045" xr:uid="{00000000-0005-0000-0000-00002DA20000}"/>
    <cellStyle name="표준 2 2 4" xfId="1716" xr:uid="{00000000-0005-0000-0000-00002EA20000}"/>
    <cellStyle name="표준 2 2 4 10" xfId="32046" xr:uid="{00000000-0005-0000-0000-00002FA20000}"/>
    <cellStyle name="표준 2 2 4 11" xfId="32047" xr:uid="{00000000-0005-0000-0000-000030A20000}"/>
    <cellStyle name="표준 2 2 4 12" xfId="8493" xr:uid="{00000000-0005-0000-0000-000031A20000}"/>
    <cellStyle name="표준 2 2 4 2" xfId="8494" xr:uid="{00000000-0005-0000-0000-000032A20000}"/>
    <cellStyle name="표준 2 2 4 3" xfId="32048" xr:uid="{00000000-0005-0000-0000-000033A20000}"/>
    <cellStyle name="표준 2 2 4 4" xfId="32049" xr:uid="{00000000-0005-0000-0000-000034A20000}"/>
    <cellStyle name="표준 2 2 4 5" xfId="32050" xr:uid="{00000000-0005-0000-0000-000035A20000}"/>
    <cellStyle name="표준 2 2 4 6" xfId="32051" xr:uid="{00000000-0005-0000-0000-000036A20000}"/>
    <cellStyle name="표준 2 2 4 7" xfId="32052" xr:uid="{00000000-0005-0000-0000-000037A20000}"/>
    <cellStyle name="표준 2 2 4 8" xfId="32053" xr:uid="{00000000-0005-0000-0000-000038A20000}"/>
    <cellStyle name="표준 2 2 4 9" xfId="32054" xr:uid="{00000000-0005-0000-0000-000039A20000}"/>
    <cellStyle name="표준 2 2 40" xfId="32055" xr:uid="{00000000-0005-0000-0000-00003AA20000}"/>
    <cellStyle name="표준 2 2 41" xfId="32056" xr:uid="{00000000-0005-0000-0000-00003BA20000}"/>
    <cellStyle name="표준 2 2 42" xfId="32057" xr:uid="{00000000-0005-0000-0000-00003CA20000}"/>
    <cellStyle name="표준 2 2 43" xfId="32058" xr:uid="{00000000-0005-0000-0000-00003DA20000}"/>
    <cellStyle name="표준 2 2 44" xfId="32059" xr:uid="{00000000-0005-0000-0000-00003EA20000}"/>
    <cellStyle name="표준 2 2 45" xfId="32060" xr:uid="{00000000-0005-0000-0000-00003FA20000}"/>
    <cellStyle name="표준 2 2 46" xfId="32061" xr:uid="{00000000-0005-0000-0000-000040A20000}"/>
    <cellStyle name="표준 2 2 47" xfId="32062" xr:uid="{00000000-0005-0000-0000-000041A20000}"/>
    <cellStyle name="표준 2 2 48" xfId="32063" xr:uid="{00000000-0005-0000-0000-000042A20000}"/>
    <cellStyle name="표준 2 2 49" xfId="32064" xr:uid="{00000000-0005-0000-0000-000043A20000}"/>
    <cellStyle name="표준 2 2 5" xfId="1717" xr:uid="{00000000-0005-0000-0000-000044A20000}"/>
    <cellStyle name="표준 2 2 5 10" xfId="32065" xr:uid="{00000000-0005-0000-0000-000045A20000}"/>
    <cellStyle name="표준 2 2 5 11" xfId="32066" xr:uid="{00000000-0005-0000-0000-000046A20000}"/>
    <cellStyle name="표준 2 2 5 2" xfId="32067" xr:uid="{00000000-0005-0000-0000-000047A20000}"/>
    <cellStyle name="표준 2 2 5 3" xfId="32068" xr:uid="{00000000-0005-0000-0000-000048A20000}"/>
    <cellStyle name="표준 2 2 5 4" xfId="32069" xr:uid="{00000000-0005-0000-0000-000049A20000}"/>
    <cellStyle name="표준 2 2 5 5" xfId="32070" xr:uid="{00000000-0005-0000-0000-00004AA20000}"/>
    <cellStyle name="표준 2 2 5 6" xfId="32071" xr:uid="{00000000-0005-0000-0000-00004BA20000}"/>
    <cellStyle name="표준 2 2 5 7" xfId="32072" xr:uid="{00000000-0005-0000-0000-00004CA20000}"/>
    <cellStyle name="표준 2 2 5 8" xfId="32073" xr:uid="{00000000-0005-0000-0000-00004DA20000}"/>
    <cellStyle name="표준 2 2 5 9" xfId="32074" xr:uid="{00000000-0005-0000-0000-00004EA20000}"/>
    <cellStyle name="표준 2 2 50" xfId="32075" xr:uid="{00000000-0005-0000-0000-00004FA20000}"/>
    <cellStyle name="표준 2 2 51" xfId="32076" xr:uid="{00000000-0005-0000-0000-000050A20000}"/>
    <cellStyle name="표준 2 2 52" xfId="8489" xr:uid="{00000000-0005-0000-0000-000051A20000}"/>
    <cellStyle name="표준 2 2 53" xfId="44654" xr:uid="{00000000-0005-0000-0000-000052A20000}"/>
    <cellStyle name="표준 2 2 6" xfId="1718" xr:uid="{00000000-0005-0000-0000-000053A20000}"/>
    <cellStyle name="표준 2 2 6 10" xfId="32077" xr:uid="{00000000-0005-0000-0000-000054A20000}"/>
    <cellStyle name="표준 2 2 6 11" xfId="32078" xr:uid="{00000000-0005-0000-0000-000055A20000}"/>
    <cellStyle name="표준 2 2 6 2" xfId="32079" xr:uid="{00000000-0005-0000-0000-000056A20000}"/>
    <cellStyle name="표준 2 2 6 3" xfId="32080" xr:uid="{00000000-0005-0000-0000-000057A20000}"/>
    <cellStyle name="표준 2 2 6 4" xfId="32081" xr:uid="{00000000-0005-0000-0000-000058A20000}"/>
    <cellStyle name="표준 2 2 6 5" xfId="32082" xr:uid="{00000000-0005-0000-0000-000059A20000}"/>
    <cellStyle name="표준 2 2 6 6" xfId="32083" xr:uid="{00000000-0005-0000-0000-00005AA20000}"/>
    <cellStyle name="표준 2 2 6 7" xfId="32084" xr:uid="{00000000-0005-0000-0000-00005BA20000}"/>
    <cellStyle name="표준 2 2 6 8" xfId="32085" xr:uid="{00000000-0005-0000-0000-00005CA20000}"/>
    <cellStyle name="표준 2 2 6 9" xfId="32086" xr:uid="{00000000-0005-0000-0000-00005DA20000}"/>
    <cellStyle name="표준 2 2 7" xfId="1719" xr:uid="{00000000-0005-0000-0000-00005EA20000}"/>
    <cellStyle name="표준 2 2 7 10" xfId="32087" xr:uid="{00000000-0005-0000-0000-00005FA20000}"/>
    <cellStyle name="표준 2 2 7 11" xfId="32088" xr:uid="{00000000-0005-0000-0000-000060A20000}"/>
    <cellStyle name="표준 2 2 7 12" xfId="44616" xr:uid="{00000000-0005-0000-0000-000061A20000}"/>
    <cellStyle name="표준 2 2 7 2" xfId="32089" xr:uid="{00000000-0005-0000-0000-000062A20000}"/>
    <cellStyle name="표준 2 2 7 3" xfId="32090" xr:uid="{00000000-0005-0000-0000-000063A20000}"/>
    <cellStyle name="표준 2 2 7 4" xfId="32091" xr:uid="{00000000-0005-0000-0000-000064A20000}"/>
    <cellStyle name="표준 2 2 7 5" xfId="32092" xr:uid="{00000000-0005-0000-0000-000065A20000}"/>
    <cellStyle name="표준 2 2 7 6" xfId="32093" xr:uid="{00000000-0005-0000-0000-000066A20000}"/>
    <cellStyle name="표준 2 2 7 7" xfId="32094" xr:uid="{00000000-0005-0000-0000-000067A20000}"/>
    <cellStyle name="표준 2 2 7 8" xfId="32095" xr:uid="{00000000-0005-0000-0000-000068A20000}"/>
    <cellStyle name="표준 2 2 7 9" xfId="32096" xr:uid="{00000000-0005-0000-0000-000069A20000}"/>
    <cellStyle name="표준 2 2 8" xfId="1720" xr:uid="{00000000-0005-0000-0000-00006AA20000}"/>
    <cellStyle name="표준 2 2 9" xfId="1721" xr:uid="{00000000-0005-0000-0000-00006BA20000}"/>
    <cellStyle name="표준 2 2_091210-02-002" xfId="8495" xr:uid="{00000000-0005-0000-0000-00006CA20000}"/>
    <cellStyle name="표준 2 20" xfId="1722" xr:uid="{00000000-0005-0000-0000-00006DA20000}"/>
    <cellStyle name="표준 2 20 2" xfId="7419" xr:uid="{00000000-0005-0000-0000-00006EA20000}"/>
    <cellStyle name="표준 2 20 2 2" xfId="8497" xr:uid="{00000000-0005-0000-0000-00006FA20000}"/>
    <cellStyle name="표준 2 20 3" xfId="8496" xr:uid="{00000000-0005-0000-0000-000070A20000}"/>
    <cellStyle name="표준 2 21" xfId="1723" xr:uid="{00000000-0005-0000-0000-000071A20000}"/>
    <cellStyle name="표준 2 21 2" xfId="8499" xr:uid="{00000000-0005-0000-0000-000072A20000}"/>
    <cellStyle name="표준 2 21 3" xfId="8498" xr:uid="{00000000-0005-0000-0000-000073A20000}"/>
    <cellStyle name="표준 2 22" xfId="1724" xr:uid="{00000000-0005-0000-0000-000074A20000}"/>
    <cellStyle name="표준 2 22 2" xfId="8501" xr:uid="{00000000-0005-0000-0000-000075A20000}"/>
    <cellStyle name="표준 2 22 3" xfId="8500" xr:uid="{00000000-0005-0000-0000-000076A20000}"/>
    <cellStyle name="표준 2 23" xfId="1725" xr:uid="{00000000-0005-0000-0000-000077A20000}"/>
    <cellStyle name="표준 2 23 2" xfId="8502" xr:uid="{00000000-0005-0000-0000-000078A20000}"/>
    <cellStyle name="표준 2 24" xfId="1726" xr:uid="{00000000-0005-0000-0000-000079A20000}"/>
    <cellStyle name="표준 2 24 2" xfId="8503" xr:uid="{00000000-0005-0000-0000-00007AA20000}"/>
    <cellStyle name="표준 2 25" xfId="1727" xr:uid="{00000000-0005-0000-0000-00007BA20000}"/>
    <cellStyle name="표준 2 25 2" xfId="32097" xr:uid="{00000000-0005-0000-0000-00007CA20000}"/>
    <cellStyle name="표준 2 26" xfId="1728" xr:uid="{00000000-0005-0000-0000-00007DA20000}"/>
    <cellStyle name="표준 2 26 2" xfId="32098" xr:uid="{00000000-0005-0000-0000-00007EA20000}"/>
    <cellStyle name="표준 2 27" xfId="1729" xr:uid="{00000000-0005-0000-0000-00007FA20000}"/>
    <cellStyle name="표준 2 27 2" xfId="32099" xr:uid="{00000000-0005-0000-0000-000080A20000}"/>
    <cellStyle name="표준 2 28" xfId="1730" xr:uid="{00000000-0005-0000-0000-000081A20000}"/>
    <cellStyle name="표준 2 28 2" xfId="32100" xr:uid="{00000000-0005-0000-0000-000082A20000}"/>
    <cellStyle name="표준 2 29" xfId="1731" xr:uid="{00000000-0005-0000-0000-000083A20000}"/>
    <cellStyle name="표준 2 29 2" xfId="32101" xr:uid="{00000000-0005-0000-0000-000084A20000}"/>
    <cellStyle name="표준 2 3" xfId="1732" xr:uid="{00000000-0005-0000-0000-000085A20000}"/>
    <cellStyle name="표준 2 3 10" xfId="1733" xr:uid="{00000000-0005-0000-0000-000086A20000}"/>
    <cellStyle name="표준 2 3 11" xfId="1734" xr:uid="{00000000-0005-0000-0000-000087A20000}"/>
    <cellStyle name="표준 2 3 12" xfId="1735" xr:uid="{00000000-0005-0000-0000-000088A20000}"/>
    <cellStyle name="표준 2 3 13" xfId="1736" xr:uid="{00000000-0005-0000-0000-000089A20000}"/>
    <cellStyle name="표준 2 3 14" xfId="1737" xr:uid="{00000000-0005-0000-0000-00008AA20000}"/>
    <cellStyle name="표준 2 3 15" xfId="1738" xr:uid="{00000000-0005-0000-0000-00008BA20000}"/>
    <cellStyle name="표준 2 3 16" xfId="8505" xr:uid="{00000000-0005-0000-0000-00008CA20000}"/>
    <cellStyle name="표준 2 3 17" xfId="32102" xr:uid="{00000000-0005-0000-0000-00008DA20000}"/>
    <cellStyle name="표준 2 3 18" xfId="32103" xr:uid="{00000000-0005-0000-0000-00008EA20000}"/>
    <cellStyle name="표준 2 3 19" xfId="32104" xr:uid="{00000000-0005-0000-0000-00008FA20000}"/>
    <cellStyle name="표준 2 3 2" xfId="1739" xr:uid="{00000000-0005-0000-0000-000090A20000}"/>
    <cellStyle name="표준 2 3 2 10" xfId="32105" xr:uid="{00000000-0005-0000-0000-000091A20000}"/>
    <cellStyle name="표준 2 3 2 11" xfId="32106" xr:uid="{00000000-0005-0000-0000-000092A20000}"/>
    <cellStyle name="표준 2 3 2 12" xfId="8506" xr:uid="{00000000-0005-0000-0000-000093A20000}"/>
    <cellStyle name="표준 2 3 2 2" xfId="8507" xr:uid="{00000000-0005-0000-0000-000094A20000}"/>
    <cellStyle name="표준 2 3 2 3" xfId="32107" xr:uid="{00000000-0005-0000-0000-000095A20000}"/>
    <cellStyle name="표준 2 3 2 4" xfId="32108" xr:uid="{00000000-0005-0000-0000-000096A20000}"/>
    <cellStyle name="표준 2 3 2 5" xfId="32109" xr:uid="{00000000-0005-0000-0000-000097A20000}"/>
    <cellStyle name="표준 2 3 2 6" xfId="32110" xr:uid="{00000000-0005-0000-0000-000098A20000}"/>
    <cellStyle name="표준 2 3 2 7" xfId="32111" xr:uid="{00000000-0005-0000-0000-000099A20000}"/>
    <cellStyle name="표준 2 3 2 8" xfId="32112" xr:uid="{00000000-0005-0000-0000-00009AA20000}"/>
    <cellStyle name="표준 2 3 2 9" xfId="32113" xr:uid="{00000000-0005-0000-0000-00009BA20000}"/>
    <cellStyle name="표준 2 3 20" xfId="32114" xr:uid="{00000000-0005-0000-0000-00009CA20000}"/>
    <cellStyle name="표준 2 3 21" xfId="32115" xr:uid="{00000000-0005-0000-0000-00009DA20000}"/>
    <cellStyle name="표준 2 3 22" xfId="32116" xr:uid="{00000000-0005-0000-0000-00009EA20000}"/>
    <cellStyle name="표준 2 3 23" xfId="32117" xr:uid="{00000000-0005-0000-0000-00009FA20000}"/>
    <cellStyle name="표준 2 3 24" xfId="32118" xr:uid="{00000000-0005-0000-0000-0000A0A20000}"/>
    <cellStyle name="표준 2 3 25" xfId="32119" xr:uid="{00000000-0005-0000-0000-0000A1A20000}"/>
    <cellStyle name="표준 2 3 26" xfId="32120" xr:uid="{00000000-0005-0000-0000-0000A2A20000}"/>
    <cellStyle name="표준 2 3 27" xfId="32121" xr:uid="{00000000-0005-0000-0000-0000A3A20000}"/>
    <cellStyle name="표준 2 3 28" xfId="32122" xr:uid="{00000000-0005-0000-0000-0000A4A20000}"/>
    <cellStyle name="표준 2 3 29" xfId="32123" xr:uid="{00000000-0005-0000-0000-0000A5A20000}"/>
    <cellStyle name="표준 2 3 3" xfId="1740" xr:uid="{00000000-0005-0000-0000-0000A6A20000}"/>
    <cellStyle name="표준 2 3 3 2" xfId="8509" xr:uid="{00000000-0005-0000-0000-0000A7A20000}"/>
    <cellStyle name="표준 2 3 3 3" xfId="8508" xr:uid="{00000000-0005-0000-0000-0000A8A20000}"/>
    <cellStyle name="표준 2 3 30" xfId="32124" xr:uid="{00000000-0005-0000-0000-0000A9A20000}"/>
    <cellStyle name="표준 2 3 31" xfId="32125" xr:uid="{00000000-0005-0000-0000-0000AAA20000}"/>
    <cellStyle name="표준 2 3 32" xfId="32126" xr:uid="{00000000-0005-0000-0000-0000ABA20000}"/>
    <cellStyle name="표준 2 3 33" xfId="32127" xr:uid="{00000000-0005-0000-0000-0000ACA20000}"/>
    <cellStyle name="표준 2 3 34" xfId="32128" xr:uid="{00000000-0005-0000-0000-0000ADA20000}"/>
    <cellStyle name="표준 2 3 35" xfId="32129" xr:uid="{00000000-0005-0000-0000-0000AEA20000}"/>
    <cellStyle name="표준 2 3 36" xfId="32130" xr:uid="{00000000-0005-0000-0000-0000AFA20000}"/>
    <cellStyle name="표준 2 3 37" xfId="32131" xr:uid="{00000000-0005-0000-0000-0000B0A20000}"/>
    <cellStyle name="표준 2 3 38" xfId="32132" xr:uid="{00000000-0005-0000-0000-0000B1A20000}"/>
    <cellStyle name="표준 2 3 39" xfId="32133" xr:uid="{00000000-0005-0000-0000-0000B2A20000}"/>
    <cellStyle name="표준 2 3 4" xfId="1741" xr:uid="{00000000-0005-0000-0000-0000B3A20000}"/>
    <cellStyle name="표준 2 3 4 2" xfId="8511" xr:uid="{00000000-0005-0000-0000-0000B4A20000}"/>
    <cellStyle name="표준 2 3 4 3" xfId="8510" xr:uid="{00000000-0005-0000-0000-0000B5A20000}"/>
    <cellStyle name="표준 2 3 40" xfId="32134" xr:uid="{00000000-0005-0000-0000-0000B6A20000}"/>
    <cellStyle name="표준 2 3 41" xfId="32135" xr:uid="{00000000-0005-0000-0000-0000B7A20000}"/>
    <cellStyle name="표준 2 3 42" xfId="32136" xr:uid="{00000000-0005-0000-0000-0000B8A20000}"/>
    <cellStyle name="표준 2 3 43" xfId="32137" xr:uid="{00000000-0005-0000-0000-0000B9A20000}"/>
    <cellStyle name="표준 2 3 44" xfId="32138" xr:uid="{00000000-0005-0000-0000-0000BAA20000}"/>
    <cellStyle name="표준 2 3 45" xfId="32139" xr:uid="{00000000-0005-0000-0000-0000BBA20000}"/>
    <cellStyle name="표준 2 3 46" xfId="8504" xr:uid="{00000000-0005-0000-0000-0000BCA20000}"/>
    <cellStyle name="표준 2 3 5" xfId="1742" xr:uid="{00000000-0005-0000-0000-0000BDA20000}"/>
    <cellStyle name="표준 2 3 6" xfId="1743" xr:uid="{00000000-0005-0000-0000-0000BEA20000}"/>
    <cellStyle name="표준 2 3 7" xfId="1744" xr:uid="{00000000-0005-0000-0000-0000BFA20000}"/>
    <cellStyle name="표준 2 3 8" xfId="1745" xr:uid="{00000000-0005-0000-0000-0000C0A20000}"/>
    <cellStyle name="표준 2 3 9" xfId="1746" xr:uid="{00000000-0005-0000-0000-0000C1A20000}"/>
    <cellStyle name="표준 2 3_연천(2-40호선)(토지,지장물)-삼일" xfId="7420" xr:uid="{00000000-0005-0000-0000-0000C2A20000}"/>
    <cellStyle name="표준 2 30" xfId="1747" xr:uid="{00000000-0005-0000-0000-0000C3A20000}"/>
    <cellStyle name="표준 2 30 2" xfId="32140" xr:uid="{00000000-0005-0000-0000-0000C4A20000}"/>
    <cellStyle name="표준 2 31" xfId="1748" xr:uid="{00000000-0005-0000-0000-0000C5A20000}"/>
    <cellStyle name="표준 2 31 2" xfId="32141" xr:uid="{00000000-0005-0000-0000-0000C6A20000}"/>
    <cellStyle name="표준 2 32" xfId="1749" xr:uid="{00000000-0005-0000-0000-0000C7A20000}"/>
    <cellStyle name="표준 2 32 2" xfId="32142" xr:uid="{00000000-0005-0000-0000-0000C8A20000}"/>
    <cellStyle name="표준 2 33" xfId="1750" xr:uid="{00000000-0005-0000-0000-0000C9A20000}"/>
    <cellStyle name="표준 2 33 2" xfId="32143" xr:uid="{00000000-0005-0000-0000-0000CAA20000}"/>
    <cellStyle name="표준 2 34" xfId="1751" xr:uid="{00000000-0005-0000-0000-0000CBA20000}"/>
    <cellStyle name="표준 2 34 2" xfId="32144" xr:uid="{00000000-0005-0000-0000-0000CCA20000}"/>
    <cellStyle name="표준 2 35" xfId="1752" xr:uid="{00000000-0005-0000-0000-0000CDA20000}"/>
    <cellStyle name="표준 2 35 2" xfId="32145" xr:uid="{00000000-0005-0000-0000-0000CEA20000}"/>
    <cellStyle name="표준 2 36" xfId="1753" xr:uid="{00000000-0005-0000-0000-0000CFA20000}"/>
    <cellStyle name="표준 2 36 2" xfId="32146" xr:uid="{00000000-0005-0000-0000-0000D0A20000}"/>
    <cellStyle name="표준 2 37" xfId="1754" xr:uid="{00000000-0005-0000-0000-0000D1A20000}"/>
    <cellStyle name="표준 2 37 2" xfId="32147" xr:uid="{00000000-0005-0000-0000-0000D2A20000}"/>
    <cellStyle name="표준 2 38" xfId="1755" xr:uid="{00000000-0005-0000-0000-0000D3A20000}"/>
    <cellStyle name="표준 2 38 2" xfId="32148" xr:uid="{00000000-0005-0000-0000-0000D4A20000}"/>
    <cellStyle name="표준 2 39" xfId="1756" xr:uid="{00000000-0005-0000-0000-0000D5A20000}"/>
    <cellStyle name="표준 2 39 2" xfId="32149" xr:uid="{00000000-0005-0000-0000-0000D6A20000}"/>
    <cellStyle name="표준 2 4" xfId="1757" xr:uid="{00000000-0005-0000-0000-0000D7A20000}"/>
    <cellStyle name="표준 2 4 10" xfId="32150" xr:uid="{00000000-0005-0000-0000-0000D8A20000}"/>
    <cellStyle name="표준 2 4 11" xfId="32151" xr:uid="{00000000-0005-0000-0000-0000D9A20000}"/>
    <cellStyle name="표준 2 4 12" xfId="32152" xr:uid="{00000000-0005-0000-0000-0000DAA20000}"/>
    <cellStyle name="표준 2 4 13" xfId="32153" xr:uid="{00000000-0005-0000-0000-0000DBA20000}"/>
    <cellStyle name="표준 2 4 14" xfId="32154" xr:uid="{00000000-0005-0000-0000-0000DCA20000}"/>
    <cellStyle name="표준 2 4 15" xfId="32155" xr:uid="{00000000-0005-0000-0000-0000DDA20000}"/>
    <cellStyle name="표준 2 4 16" xfId="32156" xr:uid="{00000000-0005-0000-0000-0000DEA20000}"/>
    <cellStyle name="표준 2 4 17" xfId="32157" xr:uid="{00000000-0005-0000-0000-0000DFA20000}"/>
    <cellStyle name="표준 2 4 18" xfId="32158" xr:uid="{00000000-0005-0000-0000-0000E0A20000}"/>
    <cellStyle name="표준 2 4 19" xfId="32159" xr:uid="{00000000-0005-0000-0000-0000E1A20000}"/>
    <cellStyle name="표준 2 4 2" xfId="7421" xr:uid="{00000000-0005-0000-0000-0000E2A20000}"/>
    <cellStyle name="표준 2 4 20" xfId="32160" xr:uid="{00000000-0005-0000-0000-0000E3A20000}"/>
    <cellStyle name="표준 2 4 21" xfId="32161" xr:uid="{00000000-0005-0000-0000-0000E4A20000}"/>
    <cellStyle name="표준 2 4 22" xfId="32162" xr:uid="{00000000-0005-0000-0000-0000E5A20000}"/>
    <cellStyle name="표준 2 4 23" xfId="32163" xr:uid="{00000000-0005-0000-0000-0000E6A20000}"/>
    <cellStyle name="표준 2 4 24" xfId="32164" xr:uid="{00000000-0005-0000-0000-0000E7A20000}"/>
    <cellStyle name="표준 2 4 25" xfId="32165" xr:uid="{00000000-0005-0000-0000-0000E8A20000}"/>
    <cellStyle name="표준 2 4 26" xfId="32166" xr:uid="{00000000-0005-0000-0000-0000E9A20000}"/>
    <cellStyle name="표준 2 4 27" xfId="32167" xr:uid="{00000000-0005-0000-0000-0000EAA20000}"/>
    <cellStyle name="표준 2 4 28" xfId="32168" xr:uid="{00000000-0005-0000-0000-0000EBA20000}"/>
    <cellStyle name="표준 2 4 29" xfId="32169" xr:uid="{00000000-0005-0000-0000-0000ECA20000}"/>
    <cellStyle name="표준 2 4 3" xfId="8995" xr:uid="{00000000-0005-0000-0000-0000EDA20000}"/>
    <cellStyle name="표준 2 4 30" xfId="32170" xr:uid="{00000000-0005-0000-0000-0000EEA20000}"/>
    <cellStyle name="표준 2 4 31" xfId="32171" xr:uid="{00000000-0005-0000-0000-0000EFA20000}"/>
    <cellStyle name="표준 2 4 32" xfId="32172" xr:uid="{00000000-0005-0000-0000-0000F0A20000}"/>
    <cellStyle name="표준 2 4 33" xfId="32173" xr:uid="{00000000-0005-0000-0000-0000F1A20000}"/>
    <cellStyle name="표준 2 4 34" xfId="32174" xr:uid="{00000000-0005-0000-0000-0000F2A20000}"/>
    <cellStyle name="표준 2 4 35" xfId="32175" xr:uid="{00000000-0005-0000-0000-0000F3A20000}"/>
    <cellStyle name="표준 2 4 36" xfId="32176" xr:uid="{00000000-0005-0000-0000-0000F4A20000}"/>
    <cellStyle name="표준 2 4 37" xfId="32177" xr:uid="{00000000-0005-0000-0000-0000F5A20000}"/>
    <cellStyle name="표준 2 4 38" xfId="32178" xr:uid="{00000000-0005-0000-0000-0000F6A20000}"/>
    <cellStyle name="표준 2 4 39" xfId="32179" xr:uid="{00000000-0005-0000-0000-0000F7A20000}"/>
    <cellStyle name="표준 2 4 4" xfId="32180" xr:uid="{00000000-0005-0000-0000-0000F8A20000}"/>
    <cellStyle name="표준 2 4 40" xfId="32181" xr:uid="{00000000-0005-0000-0000-0000F9A20000}"/>
    <cellStyle name="표준 2 4 41" xfId="32182" xr:uid="{00000000-0005-0000-0000-0000FAA20000}"/>
    <cellStyle name="표준 2 4 42" xfId="32183" xr:uid="{00000000-0005-0000-0000-0000FBA20000}"/>
    <cellStyle name="표준 2 4 43" xfId="32184" xr:uid="{00000000-0005-0000-0000-0000FCA20000}"/>
    <cellStyle name="표준 2 4 44" xfId="32185" xr:uid="{00000000-0005-0000-0000-0000FDA20000}"/>
    <cellStyle name="표준 2 4 45" xfId="8512" xr:uid="{00000000-0005-0000-0000-0000FEA20000}"/>
    <cellStyle name="표준 2 4 5" xfId="32186" xr:uid="{00000000-0005-0000-0000-0000FFA20000}"/>
    <cellStyle name="표준 2 4 6" xfId="32187" xr:uid="{00000000-0005-0000-0000-000000A30000}"/>
    <cellStyle name="표준 2 4 7" xfId="32188" xr:uid="{00000000-0005-0000-0000-000001A30000}"/>
    <cellStyle name="표준 2 4 8" xfId="32189" xr:uid="{00000000-0005-0000-0000-000002A30000}"/>
    <cellStyle name="표준 2 4 9" xfId="32190" xr:uid="{00000000-0005-0000-0000-000003A30000}"/>
    <cellStyle name="표준 2 40" xfId="2524" xr:uid="{00000000-0005-0000-0000-000004A30000}"/>
    <cellStyle name="표준 2 40 2" xfId="32191" xr:uid="{00000000-0005-0000-0000-000005A30000}"/>
    <cellStyle name="표준 2 41" xfId="7422" xr:uid="{00000000-0005-0000-0000-000006A30000}"/>
    <cellStyle name="표준 2 41 2" xfId="32192" xr:uid="{00000000-0005-0000-0000-000007A30000}"/>
    <cellStyle name="표준 2 42" xfId="7423" xr:uid="{00000000-0005-0000-0000-000008A30000}"/>
    <cellStyle name="표준 2 42 2" xfId="32193" xr:uid="{00000000-0005-0000-0000-000009A30000}"/>
    <cellStyle name="표준 2 43" xfId="7424" xr:uid="{00000000-0005-0000-0000-00000AA30000}"/>
    <cellStyle name="표준 2 43 2" xfId="32194" xr:uid="{00000000-0005-0000-0000-00000BA30000}"/>
    <cellStyle name="표준 2 44" xfId="7425" xr:uid="{00000000-0005-0000-0000-00000CA30000}"/>
    <cellStyle name="표준 2 44 2" xfId="32195" xr:uid="{00000000-0005-0000-0000-00000DA30000}"/>
    <cellStyle name="표준 2 45" xfId="7426" xr:uid="{00000000-0005-0000-0000-00000EA30000}"/>
    <cellStyle name="표준 2 45 2" xfId="32196" xr:uid="{00000000-0005-0000-0000-00000FA30000}"/>
    <cellStyle name="표준 2 46" xfId="7427" xr:uid="{00000000-0005-0000-0000-000010A30000}"/>
    <cellStyle name="표준 2 46 2" xfId="32197" xr:uid="{00000000-0005-0000-0000-000011A30000}"/>
    <cellStyle name="표준 2 47" xfId="32198" xr:uid="{00000000-0005-0000-0000-000012A30000}"/>
    <cellStyle name="표준 2 48" xfId="32199" xr:uid="{00000000-0005-0000-0000-000013A30000}"/>
    <cellStyle name="표준 2 49" xfId="32200" xr:uid="{00000000-0005-0000-0000-000014A30000}"/>
    <cellStyle name="표준 2 5" xfId="1758" xr:uid="{00000000-0005-0000-0000-000015A30000}"/>
    <cellStyle name="표준 2 5 10" xfId="32201" xr:uid="{00000000-0005-0000-0000-000016A30000}"/>
    <cellStyle name="표준 2 5 11" xfId="32202" xr:uid="{00000000-0005-0000-0000-000017A30000}"/>
    <cellStyle name="표준 2 5 12" xfId="32203" xr:uid="{00000000-0005-0000-0000-000018A30000}"/>
    <cellStyle name="표준 2 5 13" xfId="32204" xr:uid="{00000000-0005-0000-0000-000019A30000}"/>
    <cellStyle name="표준 2 5 14" xfId="32205" xr:uid="{00000000-0005-0000-0000-00001AA30000}"/>
    <cellStyle name="표준 2 5 15" xfId="32206" xr:uid="{00000000-0005-0000-0000-00001BA30000}"/>
    <cellStyle name="표준 2 5 16" xfId="32207" xr:uid="{00000000-0005-0000-0000-00001CA30000}"/>
    <cellStyle name="표준 2 5 17" xfId="32208" xr:uid="{00000000-0005-0000-0000-00001DA30000}"/>
    <cellStyle name="표준 2 5 18" xfId="32209" xr:uid="{00000000-0005-0000-0000-00001EA30000}"/>
    <cellStyle name="표준 2 5 19" xfId="32210" xr:uid="{00000000-0005-0000-0000-00001FA30000}"/>
    <cellStyle name="표준 2 5 2" xfId="7428" xr:uid="{00000000-0005-0000-0000-000020A30000}"/>
    <cellStyle name="표준 2 5 2 2" xfId="8514" xr:uid="{00000000-0005-0000-0000-000021A30000}"/>
    <cellStyle name="표준 2 5 20" xfId="32211" xr:uid="{00000000-0005-0000-0000-000022A30000}"/>
    <cellStyle name="표준 2 5 21" xfId="32212" xr:uid="{00000000-0005-0000-0000-000023A30000}"/>
    <cellStyle name="표준 2 5 22" xfId="32213" xr:uid="{00000000-0005-0000-0000-000024A30000}"/>
    <cellStyle name="표준 2 5 23" xfId="32214" xr:uid="{00000000-0005-0000-0000-000025A30000}"/>
    <cellStyle name="표준 2 5 24" xfId="32215" xr:uid="{00000000-0005-0000-0000-000026A30000}"/>
    <cellStyle name="표준 2 5 25" xfId="32216" xr:uid="{00000000-0005-0000-0000-000027A30000}"/>
    <cellStyle name="표준 2 5 26" xfId="32217" xr:uid="{00000000-0005-0000-0000-000028A30000}"/>
    <cellStyle name="표준 2 5 27" xfId="32218" xr:uid="{00000000-0005-0000-0000-000029A30000}"/>
    <cellStyle name="표준 2 5 28" xfId="32219" xr:uid="{00000000-0005-0000-0000-00002AA30000}"/>
    <cellStyle name="표준 2 5 29" xfId="32220" xr:uid="{00000000-0005-0000-0000-00002BA30000}"/>
    <cellStyle name="표준 2 5 3" xfId="8996" xr:uid="{00000000-0005-0000-0000-00002CA30000}"/>
    <cellStyle name="표준 2 5 30" xfId="32221" xr:uid="{00000000-0005-0000-0000-00002DA30000}"/>
    <cellStyle name="표준 2 5 31" xfId="32222" xr:uid="{00000000-0005-0000-0000-00002EA30000}"/>
    <cellStyle name="표준 2 5 32" xfId="32223" xr:uid="{00000000-0005-0000-0000-00002FA30000}"/>
    <cellStyle name="표준 2 5 33" xfId="32224" xr:uid="{00000000-0005-0000-0000-000030A30000}"/>
    <cellStyle name="표준 2 5 34" xfId="32225" xr:uid="{00000000-0005-0000-0000-000031A30000}"/>
    <cellStyle name="표준 2 5 35" xfId="32226" xr:uid="{00000000-0005-0000-0000-000032A30000}"/>
    <cellStyle name="표준 2 5 36" xfId="32227" xr:uid="{00000000-0005-0000-0000-000033A30000}"/>
    <cellStyle name="표준 2 5 37" xfId="32228" xr:uid="{00000000-0005-0000-0000-000034A30000}"/>
    <cellStyle name="표준 2 5 38" xfId="32229" xr:uid="{00000000-0005-0000-0000-000035A30000}"/>
    <cellStyle name="표준 2 5 39" xfId="32230" xr:uid="{00000000-0005-0000-0000-000036A30000}"/>
    <cellStyle name="표준 2 5 4" xfId="32231" xr:uid="{00000000-0005-0000-0000-000037A30000}"/>
    <cellStyle name="표준 2 5 40" xfId="32232" xr:uid="{00000000-0005-0000-0000-000038A30000}"/>
    <cellStyle name="표준 2 5 41" xfId="32233" xr:uid="{00000000-0005-0000-0000-000039A30000}"/>
    <cellStyle name="표준 2 5 42" xfId="32234" xr:uid="{00000000-0005-0000-0000-00003AA30000}"/>
    <cellStyle name="표준 2 5 43" xfId="32235" xr:uid="{00000000-0005-0000-0000-00003BA30000}"/>
    <cellStyle name="표준 2 5 44" xfId="32236" xr:uid="{00000000-0005-0000-0000-00003CA30000}"/>
    <cellStyle name="표준 2 5 45" xfId="8513" xr:uid="{00000000-0005-0000-0000-00003DA30000}"/>
    <cellStyle name="표준 2 5 5" xfId="32237" xr:uid="{00000000-0005-0000-0000-00003EA30000}"/>
    <cellStyle name="표준 2 5 6" xfId="32238" xr:uid="{00000000-0005-0000-0000-00003FA30000}"/>
    <cellStyle name="표준 2 5 7" xfId="32239" xr:uid="{00000000-0005-0000-0000-000040A30000}"/>
    <cellStyle name="표준 2 5 8" xfId="32240" xr:uid="{00000000-0005-0000-0000-000041A30000}"/>
    <cellStyle name="표준 2 5 9" xfId="32241" xr:uid="{00000000-0005-0000-0000-000042A30000}"/>
    <cellStyle name="표준 2 50" xfId="32242" xr:uid="{00000000-0005-0000-0000-000043A30000}"/>
    <cellStyle name="표준 2 51" xfId="32243" xr:uid="{00000000-0005-0000-0000-000044A30000}"/>
    <cellStyle name="표준 2 52" xfId="32244" xr:uid="{00000000-0005-0000-0000-000045A30000}"/>
    <cellStyle name="표준 2 53" xfId="32245" xr:uid="{00000000-0005-0000-0000-000046A30000}"/>
    <cellStyle name="표준 2 54" xfId="32246" xr:uid="{00000000-0005-0000-0000-000047A30000}"/>
    <cellStyle name="표준 2 55" xfId="32247" xr:uid="{00000000-0005-0000-0000-000048A30000}"/>
    <cellStyle name="표준 2 56" xfId="32248" xr:uid="{00000000-0005-0000-0000-000049A30000}"/>
    <cellStyle name="표준 2 57" xfId="32249" xr:uid="{00000000-0005-0000-0000-00004AA30000}"/>
    <cellStyle name="표준 2 58" xfId="32250" xr:uid="{00000000-0005-0000-0000-00004BA30000}"/>
    <cellStyle name="표준 2 59" xfId="32251" xr:uid="{00000000-0005-0000-0000-00004CA30000}"/>
    <cellStyle name="표준 2 6" xfId="1759" xr:uid="{00000000-0005-0000-0000-00004DA30000}"/>
    <cellStyle name="표준 2 6 10" xfId="32252" xr:uid="{00000000-0005-0000-0000-00004EA30000}"/>
    <cellStyle name="표준 2 6 11" xfId="32253" xr:uid="{00000000-0005-0000-0000-00004FA30000}"/>
    <cellStyle name="표준 2 6 12" xfId="32254" xr:uid="{00000000-0005-0000-0000-000050A30000}"/>
    <cellStyle name="표준 2 6 13" xfId="32255" xr:uid="{00000000-0005-0000-0000-000051A30000}"/>
    <cellStyle name="표준 2 6 14" xfId="32256" xr:uid="{00000000-0005-0000-0000-000052A30000}"/>
    <cellStyle name="표준 2 6 15" xfId="32257" xr:uid="{00000000-0005-0000-0000-000053A30000}"/>
    <cellStyle name="표준 2 6 16" xfId="32258" xr:uid="{00000000-0005-0000-0000-000054A30000}"/>
    <cellStyle name="표준 2 6 17" xfId="32259" xr:uid="{00000000-0005-0000-0000-000055A30000}"/>
    <cellStyle name="표준 2 6 18" xfId="32260" xr:uid="{00000000-0005-0000-0000-000056A30000}"/>
    <cellStyle name="표준 2 6 19" xfId="32261" xr:uid="{00000000-0005-0000-0000-000057A30000}"/>
    <cellStyle name="표준 2 6 2" xfId="7429" xr:uid="{00000000-0005-0000-0000-000058A30000}"/>
    <cellStyle name="표준 2 6 2 2" xfId="8516" xr:uid="{00000000-0005-0000-0000-000059A30000}"/>
    <cellStyle name="표준 2 6 20" xfId="32262" xr:uid="{00000000-0005-0000-0000-00005AA30000}"/>
    <cellStyle name="표준 2 6 21" xfId="32263" xr:uid="{00000000-0005-0000-0000-00005BA30000}"/>
    <cellStyle name="표준 2 6 22" xfId="32264" xr:uid="{00000000-0005-0000-0000-00005CA30000}"/>
    <cellStyle name="표준 2 6 23" xfId="32265" xr:uid="{00000000-0005-0000-0000-00005DA30000}"/>
    <cellStyle name="표준 2 6 24" xfId="32266" xr:uid="{00000000-0005-0000-0000-00005EA30000}"/>
    <cellStyle name="표준 2 6 25" xfId="32267" xr:uid="{00000000-0005-0000-0000-00005FA30000}"/>
    <cellStyle name="표준 2 6 26" xfId="32268" xr:uid="{00000000-0005-0000-0000-000060A30000}"/>
    <cellStyle name="표준 2 6 27" xfId="32269" xr:uid="{00000000-0005-0000-0000-000061A30000}"/>
    <cellStyle name="표준 2 6 28" xfId="32270" xr:uid="{00000000-0005-0000-0000-000062A30000}"/>
    <cellStyle name="표준 2 6 29" xfId="32271" xr:uid="{00000000-0005-0000-0000-000063A30000}"/>
    <cellStyle name="표준 2 6 3" xfId="32272" xr:uid="{00000000-0005-0000-0000-000064A30000}"/>
    <cellStyle name="표준 2 6 30" xfId="32273" xr:uid="{00000000-0005-0000-0000-000065A30000}"/>
    <cellStyle name="표준 2 6 31" xfId="32274" xr:uid="{00000000-0005-0000-0000-000066A30000}"/>
    <cellStyle name="표준 2 6 32" xfId="32275" xr:uid="{00000000-0005-0000-0000-000067A30000}"/>
    <cellStyle name="표준 2 6 33" xfId="32276" xr:uid="{00000000-0005-0000-0000-000068A30000}"/>
    <cellStyle name="표준 2 6 34" xfId="32277" xr:uid="{00000000-0005-0000-0000-000069A30000}"/>
    <cellStyle name="표준 2 6 35" xfId="32278" xr:uid="{00000000-0005-0000-0000-00006AA30000}"/>
    <cellStyle name="표준 2 6 36" xfId="32279" xr:uid="{00000000-0005-0000-0000-00006BA30000}"/>
    <cellStyle name="표준 2 6 37" xfId="32280" xr:uid="{00000000-0005-0000-0000-00006CA30000}"/>
    <cellStyle name="표준 2 6 38" xfId="32281" xr:uid="{00000000-0005-0000-0000-00006DA30000}"/>
    <cellStyle name="표준 2 6 39" xfId="32282" xr:uid="{00000000-0005-0000-0000-00006EA30000}"/>
    <cellStyle name="표준 2 6 4" xfId="32283" xr:uid="{00000000-0005-0000-0000-00006FA30000}"/>
    <cellStyle name="표준 2 6 40" xfId="32284" xr:uid="{00000000-0005-0000-0000-000070A30000}"/>
    <cellStyle name="표준 2 6 41" xfId="32285" xr:uid="{00000000-0005-0000-0000-000071A30000}"/>
    <cellStyle name="표준 2 6 42" xfId="32286" xr:uid="{00000000-0005-0000-0000-000072A30000}"/>
    <cellStyle name="표준 2 6 43" xfId="32287" xr:uid="{00000000-0005-0000-0000-000073A30000}"/>
    <cellStyle name="표준 2 6 44" xfId="32288" xr:uid="{00000000-0005-0000-0000-000074A30000}"/>
    <cellStyle name="표준 2 6 45" xfId="8515" xr:uid="{00000000-0005-0000-0000-000075A30000}"/>
    <cellStyle name="표준 2 6 5" xfId="32289" xr:uid="{00000000-0005-0000-0000-000076A30000}"/>
    <cellStyle name="표준 2 6 6" xfId="32290" xr:uid="{00000000-0005-0000-0000-000077A30000}"/>
    <cellStyle name="표준 2 6 7" xfId="32291" xr:uid="{00000000-0005-0000-0000-000078A30000}"/>
    <cellStyle name="표준 2 6 8" xfId="32292" xr:uid="{00000000-0005-0000-0000-000079A30000}"/>
    <cellStyle name="표준 2 6 9" xfId="32293" xr:uid="{00000000-0005-0000-0000-00007AA30000}"/>
    <cellStyle name="표준 2 60" xfId="32294" xr:uid="{00000000-0005-0000-0000-00007BA30000}"/>
    <cellStyle name="표준 2 61" xfId="32295" xr:uid="{00000000-0005-0000-0000-00007CA30000}"/>
    <cellStyle name="표준 2 62" xfId="32296" xr:uid="{00000000-0005-0000-0000-00007DA30000}"/>
    <cellStyle name="표준 2 63" xfId="32297" xr:uid="{00000000-0005-0000-0000-00007EA30000}"/>
    <cellStyle name="표준 2 64" xfId="32298" xr:uid="{00000000-0005-0000-0000-00007FA30000}"/>
    <cellStyle name="표준 2 65" xfId="44618" xr:uid="{00000000-0005-0000-0000-000080A30000}"/>
    <cellStyle name="표준 2 66" xfId="44621" xr:uid="{00000000-0005-0000-0000-000081A30000}"/>
    <cellStyle name="표준 2 66 2" xfId="44626" xr:uid="{00000000-0005-0000-0000-000082A30000}"/>
    <cellStyle name="표준 2 67" xfId="44650" xr:uid="{00000000-0005-0000-0000-000083A30000}"/>
    <cellStyle name="표준 2 68" xfId="44663" xr:uid="{00000000-0005-0000-0000-000084A30000}"/>
    <cellStyle name="표준 2 69" xfId="44660" xr:uid="{00000000-0005-0000-0000-000085A30000}"/>
    <cellStyle name="표준 2 7" xfId="1760" xr:uid="{00000000-0005-0000-0000-000086A30000}"/>
    <cellStyle name="표준 2 7 10" xfId="32299" xr:uid="{00000000-0005-0000-0000-000087A30000}"/>
    <cellStyle name="표준 2 7 11" xfId="32300" xr:uid="{00000000-0005-0000-0000-000088A30000}"/>
    <cellStyle name="표준 2 7 12" xfId="32301" xr:uid="{00000000-0005-0000-0000-000089A30000}"/>
    <cellStyle name="표준 2 7 13" xfId="32302" xr:uid="{00000000-0005-0000-0000-00008AA30000}"/>
    <cellStyle name="표준 2 7 14" xfId="32303" xr:uid="{00000000-0005-0000-0000-00008BA30000}"/>
    <cellStyle name="표준 2 7 15" xfId="32304" xr:uid="{00000000-0005-0000-0000-00008CA30000}"/>
    <cellStyle name="표준 2 7 16" xfId="32305" xr:uid="{00000000-0005-0000-0000-00008DA30000}"/>
    <cellStyle name="표준 2 7 17" xfId="32306" xr:uid="{00000000-0005-0000-0000-00008EA30000}"/>
    <cellStyle name="표준 2 7 18" xfId="32307" xr:uid="{00000000-0005-0000-0000-00008FA30000}"/>
    <cellStyle name="표준 2 7 19" xfId="32308" xr:uid="{00000000-0005-0000-0000-000090A30000}"/>
    <cellStyle name="표준 2 7 2" xfId="7430" xr:uid="{00000000-0005-0000-0000-000091A30000}"/>
    <cellStyle name="표준 2 7 2 2" xfId="8518" xr:uid="{00000000-0005-0000-0000-000092A30000}"/>
    <cellStyle name="표준 2 7 20" xfId="32309" xr:uid="{00000000-0005-0000-0000-000093A30000}"/>
    <cellStyle name="표준 2 7 21" xfId="32310" xr:uid="{00000000-0005-0000-0000-000094A30000}"/>
    <cellStyle name="표준 2 7 22" xfId="32311" xr:uid="{00000000-0005-0000-0000-000095A30000}"/>
    <cellStyle name="표준 2 7 23" xfId="32312" xr:uid="{00000000-0005-0000-0000-000096A30000}"/>
    <cellStyle name="표준 2 7 24" xfId="32313" xr:uid="{00000000-0005-0000-0000-000097A30000}"/>
    <cellStyle name="표준 2 7 25" xfId="32314" xr:uid="{00000000-0005-0000-0000-000098A30000}"/>
    <cellStyle name="표준 2 7 26" xfId="32315" xr:uid="{00000000-0005-0000-0000-000099A30000}"/>
    <cellStyle name="표준 2 7 27" xfId="32316" xr:uid="{00000000-0005-0000-0000-00009AA30000}"/>
    <cellStyle name="표준 2 7 28" xfId="32317" xr:uid="{00000000-0005-0000-0000-00009BA30000}"/>
    <cellStyle name="표준 2 7 29" xfId="32318" xr:uid="{00000000-0005-0000-0000-00009CA30000}"/>
    <cellStyle name="표준 2 7 3" xfId="32319" xr:uid="{00000000-0005-0000-0000-00009DA30000}"/>
    <cellStyle name="표준 2 7 30" xfId="32320" xr:uid="{00000000-0005-0000-0000-00009EA30000}"/>
    <cellStyle name="표준 2 7 31" xfId="32321" xr:uid="{00000000-0005-0000-0000-00009FA30000}"/>
    <cellStyle name="표준 2 7 32" xfId="32322" xr:uid="{00000000-0005-0000-0000-0000A0A30000}"/>
    <cellStyle name="표준 2 7 33" xfId="32323" xr:uid="{00000000-0005-0000-0000-0000A1A30000}"/>
    <cellStyle name="표준 2 7 34" xfId="32324" xr:uid="{00000000-0005-0000-0000-0000A2A30000}"/>
    <cellStyle name="표준 2 7 35" xfId="32325" xr:uid="{00000000-0005-0000-0000-0000A3A30000}"/>
    <cellStyle name="표준 2 7 36" xfId="32326" xr:uid="{00000000-0005-0000-0000-0000A4A30000}"/>
    <cellStyle name="표준 2 7 37" xfId="32327" xr:uid="{00000000-0005-0000-0000-0000A5A30000}"/>
    <cellStyle name="표준 2 7 38" xfId="32328" xr:uid="{00000000-0005-0000-0000-0000A6A30000}"/>
    <cellStyle name="표준 2 7 39" xfId="32329" xr:uid="{00000000-0005-0000-0000-0000A7A30000}"/>
    <cellStyle name="표준 2 7 4" xfId="32330" xr:uid="{00000000-0005-0000-0000-0000A8A30000}"/>
    <cellStyle name="표준 2 7 40" xfId="32331" xr:uid="{00000000-0005-0000-0000-0000A9A30000}"/>
    <cellStyle name="표준 2 7 41" xfId="32332" xr:uid="{00000000-0005-0000-0000-0000AAA30000}"/>
    <cellStyle name="표준 2 7 42" xfId="32333" xr:uid="{00000000-0005-0000-0000-0000ABA30000}"/>
    <cellStyle name="표준 2 7 43" xfId="32334" xr:uid="{00000000-0005-0000-0000-0000ACA30000}"/>
    <cellStyle name="표준 2 7 44" xfId="32335" xr:uid="{00000000-0005-0000-0000-0000ADA30000}"/>
    <cellStyle name="표준 2 7 45" xfId="8517" xr:uid="{00000000-0005-0000-0000-0000AEA30000}"/>
    <cellStyle name="표준 2 7 5" xfId="32336" xr:uid="{00000000-0005-0000-0000-0000AFA30000}"/>
    <cellStyle name="표준 2 7 6" xfId="32337" xr:uid="{00000000-0005-0000-0000-0000B0A30000}"/>
    <cellStyle name="표준 2 7 7" xfId="32338" xr:uid="{00000000-0005-0000-0000-0000B1A30000}"/>
    <cellStyle name="표준 2 7 8" xfId="32339" xr:uid="{00000000-0005-0000-0000-0000B2A30000}"/>
    <cellStyle name="표준 2 7 9" xfId="32340" xr:uid="{00000000-0005-0000-0000-0000B3A30000}"/>
    <cellStyle name="표준 2 8" xfId="1761" xr:uid="{00000000-0005-0000-0000-0000B4A30000}"/>
    <cellStyle name="표준 2 8 10" xfId="32341" xr:uid="{00000000-0005-0000-0000-0000B5A30000}"/>
    <cellStyle name="표준 2 8 11" xfId="32342" xr:uid="{00000000-0005-0000-0000-0000B6A30000}"/>
    <cellStyle name="표준 2 8 12" xfId="32343" xr:uid="{00000000-0005-0000-0000-0000B7A30000}"/>
    <cellStyle name="표준 2 8 13" xfId="32344" xr:uid="{00000000-0005-0000-0000-0000B8A30000}"/>
    <cellStyle name="표준 2 8 14" xfId="32345" xr:uid="{00000000-0005-0000-0000-0000B9A30000}"/>
    <cellStyle name="표준 2 8 15" xfId="32346" xr:uid="{00000000-0005-0000-0000-0000BAA30000}"/>
    <cellStyle name="표준 2 8 16" xfId="32347" xr:uid="{00000000-0005-0000-0000-0000BBA30000}"/>
    <cellStyle name="표준 2 8 17" xfId="32348" xr:uid="{00000000-0005-0000-0000-0000BCA30000}"/>
    <cellStyle name="표준 2 8 18" xfId="32349" xr:uid="{00000000-0005-0000-0000-0000BDA30000}"/>
    <cellStyle name="표준 2 8 19" xfId="32350" xr:uid="{00000000-0005-0000-0000-0000BEA30000}"/>
    <cellStyle name="표준 2 8 2" xfId="7431" xr:uid="{00000000-0005-0000-0000-0000BFA30000}"/>
    <cellStyle name="표준 2 8 2 2" xfId="8520" xr:uid="{00000000-0005-0000-0000-0000C0A30000}"/>
    <cellStyle name="표준 2 8 20" xfId="32351" xr:uid="{00000000-0005-0000-0000-0000C1A30000}"/>
    <cellStyle name="표준 2 8 21" xfId="32352" xr:uid="{00000000-0005-0000-0000-0000C2A30000}"/>
    <cellStyle name="표준 2 8 22" xfId="32353" xr:uid="{00000000-0005-0000-0000-0000C3A30000}"/>
    <cellStyle name="표준 2 8 23" xfId="32354" xr:uid="{00000000-0005-0000-0000-0000C4A30000}"/>
    <cellStyle name="표준 2 8 24" xfId="32355" xr:uid="{00000000-0005-0000-0000-0000C5A30000}"/>
    <cellStyle name="표준 2 8 25" xfId="32356" xr:uid="{00000000-0005-0000-0000-0000C6A30000}"/>
    <cellStyle name="표준 2 8 26" xfId="32357" xr:uid="{00000000-0005-0000-0000-0000C7A30000}"/>
    <cellStyle name="표준 2 8 27" xfId="32358" xr:uid="{00000000-0005-0000-0000-0000C8A30000}"/>
    <cellStyle name="표준 2 8 28" xfId="8519" xr:uid="{00000000-0005-0000-0000-0000C9A30000}"/>
    <cellStyle name="표준 2 8 3" xfId="32359" xr:uid="{00000000-0005-0000-0000-0000CAA30000}"/>
    <cellStyle name="표준 2 8 4" xfId="32360" xr:uid="{00000000-0005-0000-0000-0000CBA30000}"/>
    <cellStyle name="표준 2 8 5" xfId="32361" xr:uid="{00000000-0005-0000-0000-0000CCA30000}"/>
    <cellStyle name="표준 2 8 6" xfId="32362" xr:uid="{00000000-0005-0000-0000-0000CDA30000}"/>
    <cellStyle name="표준 2 8 7" xfId="32363" xr:uid="{00000000-0005-0000-0000-0000CEA30000}"/>
    <cellStyle name="표준 2 8 8" xfId="32364" xr:uid="{00000000-0005-0000-0000-0000CFA30000}"/>
    <cellStyle name="표준 2 8 9" xfId="32365" xr:uid="{00000000-0005-0000-0000-0000D0A30000}"/>
    <cellStyle name="표준 2 9" xfId="1762" xr:uid="{00000000-0005-0000-0000-0000D1A30000}"/>
    <cellStyle name="표준 2 9 10" xfId="32366" xr:uid="{00000000-0005-0000-0000-0000D2A30000}"/>
    <cellStyle name="표준 2 9 11" xfId="32367" xr:uid="{00000000-0005-0000-0000-0000D3A30000}"/>
    <cellStyle name="표준 2 9 12" xfId="32368" xr:uid="{00000000-0005-0000-0000-0000D4A30000}"/>
    <cellStyle name="표준 2 9 13" xfId="32369" xr:uid="{00000000-0005-0000-0000-0000D5A30000}"/>
    <cellStyle name="표준 2 9 14" xfId="32370" xr:uid="{00000000-0005-0000-0000-0000D6A30000}"/>
    <cellStyle name="표준 2 9 15" xfId="32371" xr:uid="{00000000-0005-0000-0000-0000D7A30000}"/>
    <cellStyle name="표준 2 9 16" xfId="32372" xr:uid="{00000000-0005-0000-0000-0000D8A30000}"/>
    <cellStyle name="표준 2 9 17" xfId="32373" xr:uid="{00000000-0005-0000-0000-0000D9A30000}"/>
    <cellStyle name="표준 2 9 18" xfId="32374" xr:uid="{00000000-0005-0000-0000-0000DAA30000}"/>
    <cellStyle name="표준 2 9 19" xfId="32375" xr:uid="{00000000-0005-0000-0000-0000DBA30000}"/>
    <cellStyle name="표준 2 9 2" xfId="7432" xr:uid="{00000000-0005-0000-0000-0000DCA30000}"/>
    <cellStyle name="표준 2 9 2 2" xfId="8522" xr:uid="{00000000-0005-0000-0000-0000DDA30000}"/>
    <cellStyle name="표준 2 9 20" xfId="32376" xr:uid="{00000000-0005-0000-0000-0000DEA30000}"/>
    <cellStyle name="표준 2 9 21" xfId="32377" xr:uid="{00000000-0005-0000-0000-0000DFA30000}"/>
    <cellStyle name="표준 2 9 22" xfId="32378" xr:uid="{00000000-0005-0000-0000-0000E0A30000}"/>
    <cellStyle name="표준 2 9 23" xfId="32379" xr:uid="{00000000-0005-0000-0000-0000E1A30000}"/>
    <cellStyle name="표준 2 9 24" xfId="32380" xr:uid="{00000000-0005-0000-0000-0000E2A30000}"/>
    <cellStyle name="표준 2 9 25" xfId="32381" xr:uid="{00000000-0005-0000-0000-0000E3A30000}"/>
    <cellStyle name="표준 2 9 26" xfId="32382" xr:uid="{00000000-0005-0000-0000-0000E4A30000}"/>
    <cellStyle name="표준 2 9 27" xfId="32383" xr:uid="{00000000-0005-0000-0000-0000E5A30000}"/>
    <cellStyle name="표준 2 9 28" xfId="32384" xr:uid="{00000000-0005-0000-0000-0000E6A30000}"/>
    <cellStyle name="표준 2 9 29" xfId="8521" xr:uid="{00000000-0005-0000-0000-0000E7A30000}"/>
    <cellStyle name="표준 2 9 3" xfId="32385" xr:uid="{00000000-0005-0000-0000-0000E8A30000}"/>
    <cellStyle name="표준 2 9 4" xfId="32386" xr:uid="{00000000-0005-0000-0000-0000E9A30000}"/>
    <cellStyle name="표준 2 9 5" xfId="32387" xr:uid="{00000000-0005-0000-0000-0000EAA30000}"/>
    <cellStyle name="표준 2 9 6" xfId="32388" xr:uid="{00000000-0005-0000-0000-0000EBA30000}"/>
    <cellStyle name="표준 2 9 7" xfId="32389" xr:uid="{00000000-0005-0000-0000-0000ECA30000}"/>
    <cellStyle name="표준 2 9 8" xfId="32390" xr:uid="{00000000-0005-0000-0000-0000EDA30000}"/>
    <cellStyle name="표준 2 9 9" xfId="32391" xr:uid="{00000000-0005-0000-0000-0000EEA30000}"/>
    <cellStyle name="표준 2 93" xfId="44647" xr:uid="{00000000-0005-0000-0000-0000EFA30000}"/>
    <cellStyle name="표준 2_03. 토지명세(154kV 양주-일산)___10.04.29_v3_다시수정" xfId="8523" xr:uid="{00000000-0005-0000-0000-0000F0A30000}"/>
    <cellStyle name="표준 20" xfId="4718" xr:uid="{00000000-0005-0000-0000-0000F1A30000}"/>
    <cellStyle name="표준 20 10" xfId="1763" xr:uid="{00000000-0005-0000-0000-0000F2A30000}"/>
    <cellStyle name="표준 20 10 2" xfId="32392" xr:uid="{00000000-0005-0000-0000-0000F3A30000}"/>
    <cellStyle name="표준 20 11" xfId="1764" xr:uid="{00000000-0005-0000-0000-0000F4A30000}"/>
    <cellStyle name="표준 20 11 2" xfId="32393" xr:uid="{00000000-0005-0000-0000-0000F5A30000}"/>
    <cellStyle name="표준 20 12" xfId="32394" xr:uid="{00000000-0005-0000-0000-0000F6A30000}"/>
    <cellStyle name="표준 20 13" xfId="32395" xr:uid="{00000000-0005-0000-0000-0000F7A30000}"/>
    <cellStyle name="표준 20 14" xfId="32396" xr:uid="{00000000-0005-0000-0000-0000F8A30000}"/>
    <cellStyle name="표준 20 15" xfId="32397" xr:uid="{00000000-0005-0000-0000-0000F9A30000}"/>
    <cellStyle name="표준 20 16" xfId="32398" xr:uid="{00000000-0005-0000-0000-0000FAA30000}"/>
    <cellStyle name="표준 20 17" xfId="32399" xr:uid="{00000000-0005-0000-0000-0000FBA30000}"/>
    <cellStyle name="표준 20 18" xfId="32400" xr:uid="{00000000-0005-0000-0000-0000FCA30000}"/>
    <cellStyle name="표준 20 2" xfId="1765" xr:uid="{00000000-0005-0000-0000-0000FDA30000}"/>
    <cellStyle name="표준 20 2 2" xfId="32401" xr:uid="{00000000-0005-0000-0000-0000FEA30000}"/>
    <cellStyle name="표준 20 3" xfId="1766" xr:uid="{00000000-0005-0000-0000-0000FFA30000}"/>
    <cellStyle name="표준 20 3 2" xfId="32402" xr:uid="{00000000-0005-0000-0000-000000A40000}"/>
    <cellStyle name="표준 20 4" xfId="1767" xr:uid="{00000000-0005-0000-0000-000001A40000}"/>
    <cellStyle name="표준 20 4 2" xfId="32403" xr:uid="{00000000-0005-0000-0000-000002A40000}"/>
    <cellStyle name="표준 20 5" xfId="1768" xr:uid="{00000000-0005-0000-0000-000003A40000}"/>
    <cellStyle name="표준 20 5 2" xfId="32404" xr:uid="{00000000-0005-0000-0000-000004A40000}"/>
    <cellStyle name="표준 20 6" xfId="1769" xr:uid="{00000000-0005-0000-0000-000005A40000}"/>
    <cellStyle name="표준 20 6 2" xfId="32405" xr:uid="{00000000-0005-0000-0000-000006A40000}"/>
    <cellStyle name="표준 20 7" xfId="1770" xr:uid="{00000000-0005-0000-0000-000007A40000}"/>
    <cellStyle name="표준 20 7 2" xfId="32406" xr:uid="{00000000-0005-0000-0000-000008A40000}"/>
    <cellStyle name="표준 20 8" xfId="1771" xr:uid="{00000000-0005-0000-0000-000009A40000}"/>
    <cellStyle name="표준 20 8 2" xfId="32407" xr:uid="{00000000-0005-0000-0000-00000AA40000}"/>
    <cellStyle name="표준 20 9" xfId="1772" xr:uid="{00000000-0005-0000-0000-00000BA40000}"/>
    <cellStyle name="표준 20 9 2" xfId="32408" xr:uid="{00000000-0005-0000-0000-00000CA40000}"/>
    <cellStyle name="표준 21" xfId="4719" xr:uid="{00000000-0005-0000-0000-00000DA40000}"/>
    <cellStyle name="표준 21 10" xfId="1773" xr:uid="{00000000-0005-0000-0000-00000EA40000}"/>
    <cellStyle name="표준 21 10 2" xfId="32409" xr:uid="{00000000-0005-0000-0000-00000FA40000}"/>
    <cellStyle name="표준 21 11" xfId="1774" xr:uid="{00000000-0005-0000-0000-000010A40000}"/>
    <cellStyle name="표준 21 11 2" xfId="32410" xr:uid="{00000000-0005-0000-0000-000011A40000}"/>
    <cellStyle name="표준 21 12" xfId="32411" xr:uid="{00000000-0005-0000-0000-000012A40000}"/>
    <cellStyle name="표준 21 13" xfId="32412" xr:uid="{00000000-0005-0000-0000-000013A40000}"/>
    <cellStyle name="표준 21 14" xfId="32413" xr:uid="{00000000-0005-0000-0000-000014A40000}"/>
    <cellStyle name="표준 21 15" xfId="32414" xr:uid="{00000000-0005-0000-0000-000015A40000}"/>
    <cellStyle name="표준 21 16" xfId="32415" xr:uid="{00000000-0005-0000-0000-000016A40000}"/>
    <cellStyle name="표준 21 17" xfId="32416" xr:uid="{00000000-0005-0000-0000-000017A40000}"/>
    <cellStyle name="표준 21 18" xfId="32417" xr:uid="{00000000-0005-0000-0000-000018A40000}"/>
    <cellStyle name="표준 21 19" xfId="32418" xr:uid="{00000000-0005-0000-0000-000019A40000}"/>
    <cellStyle name="표준 21 2" xfId="1775" xr:uid="{00000000-0005-0000-0000-00001AA40000}"/>
    <cellStyle name="표준 21 2 2" xfId="32419" xr:uid="{00000000-0005-0000-0000-00001BA40000}"/>
    <cellStyle name="표준 21 20" xfId="32420" xr:uid="{00000000-0005-0000-0000-00001CA40000}"/>
    <cellStyle name="표준 21 21" xfId="32421" xr:uid="{00000000-0005-0000-0000-00001DA40000}"/>
    <cellStyle name="표준 21 22" xfId="32422" xr:uid="{00000000-0005-0000-0000-00001EA40000}"/>
    <cellStyle name="표준 21 23" xfId="32423" xr:uid="{00000000-0005-0000-0000-00001FA40000}"/>
    <cellStyle name="표준 21 24" xfId="32424" xr:uid="{00000000-0005-0000-0000-000020A40000}"/>
    <cellStyle name="표준 21 25" xfId="32425" xr:uid="{00000000-0005-0000-0000-000021A40000}"/>
    <cellStyle name="표준 21 26" xfId="32426" xr:uid="{00000000-0005-0000-0000-000022A40000}"/>
    <cellStyle name="표준 21 27" xfId="32427" xr:uid="{00000000-0005-0000-0000-000023A40000}"/>
    <cellStyle name="표준 21 28" xfId="32428" xr:uid="{00000000-0005-0000-0000-000024A40000}"/>
    <cellStyle name="표준 21 29" xfId="32429" xr:uid="{00000000-0005-0000-0000-000025A40000}"/>
    <cellStyle name="표준 21 3" xfId="1776" xr:uid="{00000000-0005-0000-0000-000026A40000}"/>
    <cellStyle name="표준 21 3 2" xfId="32430" xr:uid="{00000000-0005-0000-0000-000027A40000}"/>
    <cellStyle name="표준 21 30" xfId="32431" xr:uid="{00000000-0005-0000-0000-000028A40000}"/>
    <cellStyle name="표준 21 31" xfId="32432" xr:uid="{00000000-0005-0000-0000-000029A40000}"/>
    <cellStyle name="표준 21 32" xfId="32433" xr:uid="{00000000-0005-0000-0000-00002AA40000}"/>
    <cellStyle name="표준 21 33" xfId="8524" xr:uid="{00000000-0005-0000-0000-00002BA40000}"/>
    <cellStyle name="표준 21 4" xfId="1777" xr:uid="{00000000-0005-0000-0000-00002CA40000}"/>
    <cellStyle name="표준 21 4 2" xfId="32434" xr:uid="{00000000-0005-0000-0000-00002DA40000}"/>
    <cellStyle name="표준 21 5" xfId="1778" xr:uid="{00000000-0005-0000-0000-00002EA40000}"/>
    <cellStyle name="표준 21 5 2" xfId="32435" xr:uid="{00000000-0005-0000-0000-00002FA40000}"/>
    <cellStyle name="표준 21 6" xfId="1779" xr:uid="{00000000-0005-0000-0000-000030A40000}"/>
    <cellStyle name="표준 21 6 2" xfId="32436" xr:uid="{00000000-0005-0000-0000-000031A40000}"/>
    <cellStyle name="표준 21 7" xfId="1780" xr:uid="{00000000-0005-0000-0000-000032A40000}"/>
    <cellStyle name="표준 21 7 2" xfId="32437" xr:uid="{00000000-0005-0000-0000-000033A40000}"/>
    <cellStyle name="표준 21 8" xfId="1781" xr:uid="{00000000-0005-0000-0000-000034A40000}"/>
    <cellStyle name="표준 21 8 2" xfId="32438" xr:uid="{00000000-0005-0000-0000-000035A40000}"/>
    <cellStyle name="표준 21 9" xfId="1782" xr:uid="{00000000-0005-0000-0000-000036A40000}"/>
    <cellStyle name="표준 21 9 2" xfId="32439" xr:uid="{00000000-0005-0000-0000-000037A40000}"/>
    <cellStyle name="표준 22" xfId="4720" xr:uid="{00000000-0005-0000-0000-000038A40000}"/>
    <cellStyle name="표준 22 10" xfId="32440" xr:uid="{00000000-0005-0000-0000-000039A40000}"/>
    <cellStyle name="표준 22 11" xfId="32441" xr:uid="{00000000-0005-0000-0000-00003AA40000}"/>
    <cellStyle name="표준 22 12" xfId="32442" xr:uid="{00000000-0005-0000-0000-00003BA40000}"/>
    <cellStyle name="표준 22 13" xfId="32443" xr:uid="{00000000-0005-0000-0000-00003CA40000}"/>
    <cellStyle name="표준 22 14" xfId="32444" xr:uid="{00000000-0005-0000-0000-00003DA40000}"/>
    <cellStyle name="표준 22 15" xfId="32445" xr:uid="{00000000-0005-0000-0000-00003EA40000}"/>
    <cellStyle name="표준 22 16" xfId="32446" xr:uid="{00000000-0005-0000-0000-00003FA40000}"/>
    <cellStyle name="표준 22 17" xfId="32447" xr:uid="{00000000-0005-0000-0000-000040A40000}"/>
    <cellStyle name="표준 22 18" xfId="32448" xr:uid="{00000000-0005-0000-0000-000041A40000}"/>
    <cellStyle name="표준 22 19" xfId="32449" xr:uid="{00000000-0005-0000-0000-000042A40000}"/>
    <cellStyle name="표준 22 2" xfId="32450" xr:uid="{00000000-0005-0000-0000-000043A40000}"/>
    <cellStyle name="표준 22 20" xfId="32451" xr:uid="{00000000-0005-0000-0000-000044A40000}"/>
    <cellStyle name="표준 22 21" xfId="32452" xr:uid="{00000000-0005-0000-0000-000045A40000}"/>
    <cellStyle name="표준 22 22" xfId="32453" xr:uid="{00000000-0005-0000-0000-000046A40000}"/>
    <cellStyle name="표준 22 23" xfId="32454" xr:uid="{00000000-0005-0000-0000-000047A40000}"/>
    <cellStyle name="표준 22 24" xfId="32455" xr:uid="{00000000-0005-0000-0000-000048A40000}"/>
    <cellStyle name="표준 22 25" xfId="32456" xr:uid="{00000000-0005-0000-0000-000049A40000}"/>
    <cellStyle name="표준 22 26" xfId="32457" xr:uid="{00000000-0005-0000-0000-00004AA40000}"/>
    <cellStyle name="표준 22 27" xfId="32458" xr:uid="{00000000-0005-0000-0000-00004BA40000}"/>
    <cellStyle name="표준 22 28" xfId="32459" xr:uid="{00000000-0005-0000-0000-00004CA40000}"/>
    <cellStyle name="표준 22 29" xfId="32460" xr:uid="{00000000-0005-0000-0000-00004DA40000}"/>
    <cellStyle name="표준 22 3" xfId="32461" xr:uid="{00000000-0005-0000-0000-00004EA40000}"/>
    <cellStyle name="표준 22 30" xfId="32462" xr:uid="{00000000-0005-0000-0000-00004FA40000}"/>
    <cellStyle name="표준 22 31" xfId="32463" xr:uid="{00000000-0005-0000-0000-000050A40000}"/>
    <cellStyle name="표준 22 32" xfId="32464" xr:uid="{00000000-0005-0000-0000-000051A40000}"/>
    <cellStyle name="표준 22 33" xfId="8525" xr:uid="{00000000-0005-0000-0000-000052A40000}"/>
    <cellStyle name="표준 22 4" xfId="32465" xr:uid="{00000000-0005-0000-0000-000053A40000}"/>
    <cellStyle name="표준 22 5" xfId="32466" xr:uid="{00000000-0005-0000-0000-000054A40000}"/>
    <cellStyle name="표준 22 6" xfId="32467" xr:uid="{00000000-0005-0000-0000-000055A40000}"/>
    <cellStyle name="표준 22 7" xfId="32468" xr:uid="{00000000-0005-0000-0000-000056A40000}"/>
    <cellStyle name="표준 22 8" xfId="32469" xr:uid="{00000000-0005-0000-0000-000057A40000}"/>
    <cellStyle name="표준 22 9" xfId="32470" xr:uid="{00000000-0005-0000-0000-000058A40000}"/>
    <cellStyle name="표준 23" xfId="4721" xr:uid="{00000000-0005-0000-0000-000059A40000}"/>
    <cellStyle name="표준 23 10" xfId="1783" xr:uid="{00000000-0005-0000-0000-00005AA40000}"/>
    <cellStyle name="표준 23 10 2" xfId="32471" xr:uid="{00000000-0005-0000-0000-00005BA40000}"/>
    <cellStyle name="표준 23 11" xfId="1784" xr:uid="{00000000-0005-0000-0000-00005CA40000}"/>
    <cellStyle name="표준 23 11 2" xfId="32472" xr:uid="{00000000-0005-0000-0000-00005DA40000}"/>
    <cellStyle name="표준 23 12" xfId="32473" xr:uid="{00000000-0005-0000-0000-00005EA40000}"/>
    <cellStyle name="표준 23 13" xfId="32474" xr:uid="{00000000-0005-0000-0000-00005FA40000}"/>
    <cellStyle name="표준 23 14" xfId="32475" xr:uid="{00000000-0005-0000-0000-000060A40000}"/>
    <cellStyle name="표준 23 15" xfId="32476" xr:uid="{00000000-0005-0000-0000-000061A40000}"/>
    <cellStyle name="표준 23 16" xfId="32477" xr:uid="{00000000-0005-0000-0000-000062A40000}"/>
    <cellStyle name="표준 23 17" xfId="32478" xr:uid="{00000000-0005-0000-0000-000063A40000}"/>
    <cellStyle name="표준 23 18" xfId="32479" xr:uid="{00000000-0005-0000-0000-000064A40000}"/>
    <cellStyle name="표준 23 19" xfId="8526" xr:uid="{00000000-0005-0000-0000-000065A40000}"/>
    <cellStyle name="표준 23 2" xfId="1785" xr:uid="{00000000-0005-0000-0000-000066A40000}"/>
    <cellStyle name="표준 23 2 2" xfId="32480" xr:uid="{00000000-0005-0000-0000-000067A40000}"/>
    <cellStyle name="표준 23 3" xfId="1786" xr:uid="{00000000-0005-0000-0000-000068A40000}"/>
    <cellStyle name="표준 23 3 2" xfId="32481" xr:uid="{00000000-0005-0000-0000-000069A40000}"/>
    <cellStyle name="표준 23 4" xfId="1787" xr:uid="{00000000-0005-0000-0000-00006AA40000}"/>
    <cellStyle name="표준 23 4 2" xfId="32482" xr:uid="{00000000-0005-0000-0000-00006BA40000}"/>
    <cellStyle name="표준 23 5" xfId="1788" xr:uid="{00000000-0005-0000-0000-00006CA40000}"/>
    <cellStyle name="표준 23 5 2" xfId="32483" xr:uid="{00000000-0005-0000-0000-00006DA40000}"/>
    <cellStyle name="표준 23 6" xfId="1789" xr:uid="{00000000-0005-0000-0000-00006EA40000}"/>
    <cellStyle name="표준 23 6 2" xfId="32484" xr:uid="{00000000-0005-0000-0000-00006FA40000}"/>
    <cellStyle name="표준 23 7" xfId="1790" xr:uid="{00000000-0005-0000-0000-000070A40000}"/>
    <cellStyle name="표준 23 7 2" xfId="32485" xr:uid="{00000000-0005-0000-0000-000071A40000}"/>
    <cellStyle name="표준 23 8" xfId="1791" xr:uid="{00000000-0005-0000-0000-000072A40000}"/>
    <cellStyle name="표준 23 8 2" xfId="32486" xr:uid="{00000000-0005-0000-0000-000073A40000}"/>
    <cellStyle name="표준 23 9" xfId="1792" xr:uid="{00000000-0005-0000-0000-000074A40000}"/>
    <cellStyle name="표준 23 9 2" xfId="32487" xr:uid="{00000000-0005-0000-0000-000075A40000}"/>
    <cellStyle name="표준 24" xfId="4722" xr:uid="{00000000-0005-0000-0000-000076A40000}"/>
    <cellStyle name="표준 24 10" xfId="32488" xr:uid="{00000000-0005-0000-0000-000077A40000}"/>
    <cellStyle name="표준 24 11" xfId="32489" xr:uid="{00000000-0005-0000-0000-000078A40000}"/>
    <cellStyle name="표준 24 12" xfId="32490" xr:uid="{00000000-0005-0000-0000-000079A40000}"/>
    <cellStyle name="표준 24 13" xfId="32491" xr:uid="{00000000-0005-0000-0000-00007AA40000}"/>
    <cellStyle name="표준 24 14" xfId="32492" xr:uid="{00000000-0005-0000-0000-00007BA40000}"/>
    <cellStyle name="표준 24 15" xfId="32493" xr:uid="{00000000-0005-0000-0000-00007CA40000}"/>
    <cellStyle name="표준 24 16" xfId="32494" xr:uid="{00000000-0005-0000-0000-00007DA40000}"/>
    <cellStyle name="표준 24 17" xfId="32495" xr:uid="{00000000-0005-0000-0000-00007EA40000}"/>
    <cellStyle name="표준 24 18" xfId="32496" xr:uid="{00000000-0005-0000-0000-00007FA40000}"/>
    <cellStyle name="표준 24 19" xfId="8527" xr:uid="{00000000-0005-0000-0000-000080A40000}"/>
    <cellStyle name="표준 24 2" xfId="32497" xr:uid="{00000000-0005-0000-0000-000081A40000}"/>
    <cellStyle name="표준 24 3" xfId="32498" xr:uid="{00000000-0005-0000-0000-000082A40000}"/>
    <cellStyle name="표준 24 4" xfId="32499" xr:uid="{00000000-0005-0000-0000-000083A40000}"/>
    <cellStyle name="표준 24 5" xfId="32500" xr:uid="{00000000-0005-0000-0000-000084A40000}"/>
    <cellStyle name="표준 24 6" xfId="32501" xr:uid="{00000000-0005-0000-0000-000085A40000}"/>
    <cellStyle name="표준 24 7" xfId="32502" xr:uid="{00000000-0005-0000-0000-000086A40000}"/>
    <cellStyle name="표준 24 8" xfId="32503" xr:uid="{00000000-0005-0000-0000-000087A40000}"/>
    <cellStyle name="표준 24 9" xfId="32504" xr:uid="{00000000-0005-0000-0000-000088A40000}"/>
    <cellStyle name="표준 25" xfId="4723" xr:uid="{00000000-0005-0000-0000-000089A40000}"/>
    <cellStyle name="표준 25 2" xfId="8528" xr:uid="{00000000-0005-0000-0000-00008AA40000}"/>
    <cellStyle name="표준 26" xfId="4724" xr:uid="{00000000-0005-0000-0000-00008BA40000}"/>
    <cellStyle name="표준 26 10" xfId="1793" xr:uid="{00000000-0005-0000-0000-00008CA40000}"/>
    <cellStyle name="표준 26 11" xfId="1794" xr:uid="{00000000-0005-0000-0000-00008DA40000}"/>
    <cellStyle name="표준 26 12" xfId="8529" xr:uid="{00000000-0005-0000-0000-00008EA40000}"/>
    <cellStyle name="표준 26 2" xfId="1795" xr:uid="{00000000-0005-0000-0000-00008FA40000}"/>
    <cellStyle name="표준 26 3" xfId="1796" xr:uid="{00000000-0005-0000-0000-000090A40000}"/>
    <cellStyle name="표준 26 4" xfId="1797" xr:uid="{00000000-0005-0000-0000-000091A40000}"/>
    <cellStyle name="표준 26 5" xfId="1798" xr:uid="{00000000-0005-0000-0000-000092A40000}"/>
    <cellStyle name="표준 26 6" xfId="1799" xr:uid="{00000000-0005-0000-0000-000093A40000}"/>
    <cellStyle name="표준 26 7" xfId="1800" xr:uid="{00000000-0005-0000-0000-000094A40000}"/>
    <cellStyle name="표준 26 8" xfId="1801" xr:uid="{00000000-0005-0000-0000-000095A40000}"/>
    <cellStyle name="표준 26 9" xfId="1802" xr:uid="{00000000-0005-0000-0000-000096A40000}"/>
    <cellStyle name="표준 27" xfId="4725" xr:uid="{00000000-0005-0000-0000-000097A40000}"/>
    <cellStyle name="표준 27 10" xfId="1803" xr:uid="{00000000-0005-0000-0000-000098A40000}"/>
    <cellStyle name="표준 27 11" xfId="1804" xr:uid="{00000000-0005-0000-0000-000099A40000}"/>
    <cellStyle name="표준 27 12" xfId="1805" xr:uid="{00000000-0005-0000-0000-00009AA40000}"/>
    <cellStyle name="표준 27 13" xfId="1806" xr:uid="{00000000-0005-0000-0000-00009BA40000}"/>
    <cellStyle name="표준 27 14" xfId="1807" xr:uid="{00000000-0005-0000-0000-00009CA40000}"/>
    <cellStyle name="표준 27 15" xfId="8530" xr:uid="{00000000-0005-0000-0000-00009DA40000}"/>
    <cellStyle name="표준 27 2" xfId="1808" xr:uid="{00000000-0005-0000-0000-00009EA40000}"/>
    <cellStyle name="표준 27 3" xfId="1809" xr:uid="{00000000-0005-0000-0000-00009FA40000}"/>
    <cellStyle name="표준 27 4" xfId="1810" xr:uid="{00000000-0005-0000-0000-0000A0A40000}"/>
    <cellStyle name="표준 27 5" xfId="1811" xr:uid="{00000000-0005-0000-0000-0000A1A40000}"/>
    <cellStyle name="표준 27 6" xfId="1812" xr:uid="{00000000-0005-0000-0000-0000A2A40000}"/>
    <cellStyle name="표준 27 7" xfId="1813" xr:uid="{00000000-0005-0000-0000-0000A3A40000}"/>
    <cellStyle name="표준 27 8" xfId="1814" xr:uid="{00000000-0005-0000-0000-0000A4A40000}"/>
    <cellStyle name="표준 27 9" xfId="1815" xr:uid="{00000000-0005-0000-0000-0000A5A40000}"/>
    <cellStyle name="표준 28" xfId="4726" xr:uid="{00000000-0005-0000-0000-0000A6A40000}"/>
    <cellStyle name="표준 28 10" xfId="1816" xr:uid="{00000000-0005-0000-0000-0000A7A40000}"/>
    <cellStyle name="표준 28 11" xfId="1817" xr:uid="{00000000-0005-0000-0000-0000A8A40000}"/>
    <cellStyle name="표준 28 12" xfId="8531" xr:uid="{00000000-0005-0000-0000-0000A9A40000}"/>
    <cellStyle name="표준 28 2" xfId="1818" xr:uid="{00000000-0005-0000-0000-0000AAA40000}"/>
    <cellStyle name="표준 28 3" xfId="1819" xr:uid="{00000000-0005-0000-0000-0000ABA40000}"/>
    <cellStyle name="표준 28 4" xfId="1820" xr:uid="{00000000-0005-0000-0000-0000ACA40000}"/>
    <cellStyle name="표준 28 5" xfId="1821" xr:uid="{00000000-0005-0000-0000-0000ADA40000}"/>
    <cellStyle name="표준 28 6" xfId="1822" xr:uid="{00000000-0005-0000-0000-0000AEA40000}"/>
    <cellStyle name="표준 28 7" xfId="1823" xr:uid="{00000000-0005-0000-0000-0000AFA40000}"/>
    <cellStyle name="표준 28 8" xfId="1824" xr:uid="{00000000-0005-0000-0000-0000B0A40000}"/>
    <cellStyle name="표준 28 9" xfId="1825" xr:uid="{00000000-0005-0000-0000-0000B1A40000}"/>
    <cellStyle name="표준 29" xfId="4727" xr:uid="{00000000-0005-0000-0000-0000B2A40000}"/>
    <cellStyle name="표준 29 10" xfId="1826" xr:uid="{00000000-0005-0000-0000-0000B3A40000}"/>
    <cellStyle name="표준 29 11" xfId="1827" xr:uid="{00000000-0005-0000-0000-0000B4A40000}"/>
    <cellStyle name="표준 29 12" xfId="1828" xr:uid="{00000000-0005-0000-0000-0000B5A40000}"/>
    <cellStyle name="표준 29 13" xfId="1829" xr:uid="{00000000-0005-0000-0000-0000B6A40000}"/>
    <cellStyle name="표준 29 14" xfId="1830" xr:uid="{00000000-0005-0000-0000-0000B7A40000}"/>
    <cellStyle name="표준 29 15" xfId="8532" xr:uid="{00000000-0005-0000-0000-0000B8A40000}"/>
    <cellStyle name="표준 29 2" xfId="1831" xr:uid="{00000000-0005-0000-0000-0000B9A40000}"/>
    <cellStyle name="표준 29 3" xfId="1832" xr:uid="{00000000-0005-0000-0000-0000BAA40000}"/>
    <cellStyle name="표준 29 4" xfId="1833" xr:uid="{00000000-0005-0000-0000-0000BBA40000}"/>
    <cellStyle name="표준 29 5" xfId="1834" xr:uid="{00000000-0005-0000-0000-0000BCA40000}"/>
    <cellStyle name="표준 29 6" xfId="1835" xr:uid="{00000000-0005-0000-0000-0000BDA40000}"/>
    <cellStyle name="표준 29 7" xfId="1836" xr:uid="{00000000-0005-0000-0000-0000BEA40000}"/>
    <cellStyle name="표준 29 8" xfId="1837" xr:uid="{00000000-0005-0000-0000-0000BFA40000}"/>
    <cellStyle name="표준 29 9" xfId="1838" xr:uid="{00000000-0005-0000-0000-0000C0A40000}"/>
    <cellStyle name="표준 3" xfId="1839" xr:uid="{00000000-0005-0000-0000-0000C1A40000}"/>
    <cellStyle name="표준 3 10" xfId="1840" xr:uid="{00000000-0005-0000-0000-0000C2A40000}"/>
    <cellStyle name="표준 3 10 10" xfId="1841" xr:uid="{00000000-0005-0000-0000-0000C3A40000}"/>
    <cellStyle name="표준 3 10 10 2" xfId="32505" xr:uid="{00000000-0005-0000-0000-0000C4A40000}"/>
    <cellStyle name="표준 3 10 11" xfId="1842" xr:uid="{00000000-0005-0000-0000-0000C5A40000}"/>
    <cellStyle name="표준 3 10 11 2" xfId="32506" xr:uid="{00000000-0005-0000-0000-0000C6A40000}"/>
    <cellStyle name="표준 3 10 12" xfId="1843" xr:uid="{00000000-0005-0000-0000-0000C7A40000}"/>
    <cellStyle name="표준 3 10 13" xfId="1844" xr:uid="{00000000-0005-0000-0000-0000C8A40000}"/>
    <cellStyle name="표준 3 10 14" xfId="1845" xr:uid="{00000000-0005-0000-0000-0000C9A40000}"/>
    <cellStyle name="표준 3 10 2" xfId="1846" xr:uid="{00000000-0005-0000-0000-0000CAA40000}"/>
    <cellStyle name="표준 3 10 2 2" xfId="32507" xr:uid="{00000000-0005-0000-0000-0000CBA40000}"/>
    <cellStyle name="표준 3 10 3" xfId="1847" xr:uid="{00000000-0005-0000-0000-0000CCA40000}"/>
    <cellStyle name="표준 3 10 3 2" xfId="32508" xr:uid="{00000000-0005-0000-0000-0000CDA40000}"/>
    <cellStyle name="표준 3 10 4" xfId="1848" xr:uid="{00000000-0005-0000-0000-0000CEA40000}"/>
    <cellStyle name="표준 3 10 4 2" xfId="32509" xr:uid="{00000000-0005-0000-0000-0000CFA40000}"/>
    <cellStyle name="표준 3 10 5" xfId="1849" xr:uid="{00000000-0005-0000-0000-0000D0A40000}"/>
    <cellStyle name="표준 3 10 5 2" xfId="32510" xr:uid="{00000000-0005-0000-0000-0000D1A40000}"/>
    <cellStyle name="표준 3 10 6" xfId="1850" xr:uid="{00000000-0005-0000-0000-0000D2A40000}"/>
    <cellStyle name="표준 3 10 6 2" xfId="32511" xr:uid="{00000000-0005-0000-0000-0000D3A40000}"/>
    <cellStyle name="표준 3 10 7" xfId="1851" xr:uid="{00000000-0005-0000-0000-0000D4A40000}"/>
    <cellStyle name="표준 3 10 7 2" xfId="32512" xr:uid="{00000000-0005-0000-0000-0000D5A40000}"/>
    <cellStyle name="표준 3 10 8" xfId="1852" xr:uid="{00000000-0005-0000-0000-0000D6A40000}"/>
    <cellStyle name="표준 3 10 8 2" xfId="32513" xr:uid="{00000000-0005-0000-0000-0000D7A40000}"/>
    <cellStyle name="표준 3 10 9" xfId="1853" xr:uid="{00000000-0005-0000-0000-0000D8A40000}"/>
    <cellStyle name="표준 3 10 9 2" xfId="32514" xr:uid="{00000000-0005-0000-0000-0000D9A40000}"/>
    <cellStyle name="표준 3 11" xfId="1854" xr:uid="{00000000-0005-0000-0000-0000DAA40000}"/>
    <cellStyle name="표준 3 11 10" xfId="1855" xr:uid="{00000000-0005-0000-0000-0000DBA40000}"/>
    <cellStyle name="표준 3 11 10 2" xfId="32515" xr:uid="{00000000-0005-0000-0000-0000DCA40000}"/>
    <cellStyle name="표준 3 11 11" xfId="1856" xr:uid="{00000000-0005-0000-0000-0000DDA40000}"/>
    <cellStyle name="표준 3 11 11 2" xfId="32516" xr:uid="{00000000-0005-0000-0000-0000DEA40000}"/>
    <cellStyle name="표준 3 11 12" xfId="1857" xr:uid="{00000000-0005-0000-0000-0000DFA40000}"/>
    <cellStyle name="표준 3 11 13" xfId="1858" xr:uid="{00000000-0005-0000-0000-0000E0A40000}"/>
    <cellStyle name="표준 3 11 14" xfId="1859" xr:uid="{00000000-0005-0000-0000-0000E1A40000}"/>
    <cellStyle name="표준 3 11 2" xfId="1860" xr:uid="{00000000-0005-0000-0000-0000E2A40000}"/>
    <cellStyle name="표준 3 11 2 2" xfId="32517" xr:uid="{00000000-0005-0000-0000-0000E3A40000}"/>
    <cellStyle name="표준 3 11 3" xfId="1861" xr:uid="{00000000-0005-0000-0000-0000E4A40000}"/>
    <cellStyle name="표준 3 11 3 2" xfId="32518" xr:uid="{00000000-0005-0000-0000-0000E5A40000}"/>
    <cellStyle name="표준 3 11 4" xfId="1862" xr:uid="{00000000-0005-0000-0000-0000E6A40000}"/>
    <cellStyle name="표준 3 11 4 2" xfId="32519" xr:uid="{00000000-0005-0000-0000-0000E7A40000}"/>
    <cellStyle name="표준 3 11 5" xfId="1863" xr:uid="{00000000-0005-0000-0000-0000E8A40000}"/>
    <cellStyle name="표준 3 11 5 2" xfId="32520" xr:uid="{00000000-0005-0000-0000-0000E9A40000}"/>
    <cellStyle name="표준 3 11 6" xfId="1864" xr:uid="{00000000-0005-0000-0000-0000EAA40000}"/>
    <cellStyle name="표준 3 11 6 2" xfId="32521" xr:uid="{00000000-0005-0000-0000-0000EBA40000}"/>
    <cellStyle name="표준 3 11 7" xfId="1865" xr:uid="{00000000-0005-0000-0000-0000ECA40000}"/>
    <cellStyle name="표준 3 11 7 2" xfId="32522" xr:uid="{00000000-0005-0000-0000-0000EDA40000}"/>
    <cellStyle name="표준 3 11 8" xfId="1866" xr:uid="{00000000-0005-0000-0000-0000EEA40000}"/>
    <cellStyle name="표준 3 11 8 2" xfId="32523" xr:uid="{00000000-0005-0000-0000-0000EFA40000}"/>
    <cellStyle name="표준 3 11 9" xfId="1867" xr:uid="{00000000-0005-0000-0000-0000F0A40000}"/>
    <cellStyle name="표준 3 11 9 2" xfId="32524" xr:uid="{00000000-0005-0000-0000-0000F1A40000}"/>
    <cellStyle name="표준 3 12" xfId="1868" xr:uid="{00000000-0005-0000-0000-0000F2A40000}"/>
    <cellStyle name="표준 3 12 10" xfId="1869" xr:uid="{00000000-0005-0000-0000-0000F3A40000}"/>
    <cellStyle name="표준 3 12 10 2" xfId="32525" xr:uid="{00000000-0005-0000-0000-0000F4A40000}"/>
    <cellStyle name="표준 3 12 11" xfId="1870" xr:uid="{00000000-0005-0000-0000-0000F5A40000}"/>
    <cellStyle name="표준 3 12 11 2" xfId="32526" xr:uid="{00000000-0005-0000-0000-0000F6A40000}"/>
    <cellStyle name="표준 3 12 12" xfId="1871" xr:uid="{00000000-0005-0000-0000-0000F7A40000}"/>
    <cellStyle name="표준 3 12 13" xfId="1872" xr:uid="{00000000-0005-0000-0000-0000F8A40000}"/>
    <cellStyle name="표준 3 12 14" xfId="1873" xr:uid="{00000000-0005-0000-0000-0000F9A40000}"/>
    <cellStyle name="표준 3 12 2" xfId="1874" xr:uid="{00000000-0005-0000-0000-0000FAA40000}"/>
    <cellStyle name="표준 3 12 2 2" xfId="32527" xr:uid="{00000000-0005-0000-0000-0000FBA40000}"/>
    <cellStyle name="표준 3 12 3" xfId="1875" xr:uid="{00000000-0005-0000-0000-0000FCA40000}"/>
    <cellStyle name="표준 3 12 3 2" xfId="32528" xr:uid="{00000000-0005-0000-0000-0000FDA40000}"/>
    <cellStyle name="표준 3 12 4" xfId="1876" xr:uid="{00000000-0005-0000-0000-0000FEA40000}"/>
    <cellStyle name="표준 3 12 4 2" xfId="32529" xr:uid="{00000000-0005-0000-0000-0000FFA40000}"/>
    <cellStyle name="표준 3 12 5" xfId="1877" xr:uid="{00000000-0005-0000-0000-000000A50000}"/>
    <cellStyle name="표준 3 12 5 2" xfId="32530" xr:uid="{00000000-0005-0000-0000-000001A50000}"/>
    <cellStyle name="표준 3 12 6" xfId="1878" xr:uid="{00000000-0005-0000-0000-000002A50000}"/>
    <cellStyle name="표준 3 12 6 2" xfId="32531" xr:uid="{00000000-0005-0000-0000-000003A50000}"/>
    <cellStyle name="표준 3 12 7" xfId="1879" xr:uid="{00000000-0005-0000-0000-000004A50000}"/>
    <cellStyle name="표준 3 12 7 2" xfId="32532" xr:uid="{00000000-0005-0000-0000-000005A50000}"/>
    <cellStyle name="표준 3 12 8" xfId="1880" xr:uid="{00000000-0005-0000-0000-000006A50000}"/>
    <cellStyle name="표준 3 12 8 2" xfId="32533" xr:uid="{00000000-0005-0000-0000-000007A50000}"/>
    <cellStyle name="표준 3 12 9" xfId="1881" xr:uid="{00000000-0005-0000-0000-000008A50000}"/>
    <cellStyle name="표준 3 12 9 2" xfId="32534" xr:uid="{00000000-0005-0000-0000-000009A50000}"/>
    <cellStyle name="표준 3 13" xfId="1882" xr:uid="{00000000-0005-0000-0000-00000AA50000}"/>
    <cellStyle name="표준 3 13 10" xfId="1883" xr:uid="{00000000-0005-0000-0000-00000BA50000}"/>
    <cellStyle name="표준 3 13 10 2" xfId="32535" xr:uid="{00000000-0005-0000-0000-00000CA50000}"/>
    <cellStyle name="표준 3 13 11" xfId="1884" xr:uid="{00000000-0005-0000-0000-00000DA50000}"/>
    <cellStyle name="표준 3 13 11 2" xfId="32536" xr:uid="{00000000-0005-0000-0000-00000EA50000}"/>
    <cellStyle name="표준 3 13 12" xfId="1885" xr:uid="{00000000-0005-0000-0000-00000FA50000}"/>
    <cellStyle name="표준 3 13 13" xfId="1886" xr:uid="{00000000-0005-0000-0000-000010A50000}"/>
    <cellStyle name="표준 3 13 14" xfId="1887" xr:uid="{00000000-0005-0000-0000-000011A50000}"/>
    <cellStyle name="표준 3 13 2" xfId="1888" xr:uid="{00000000-0005-0000-0000-000012A50000}"/>
    <cellStyle name="표준 3 13 2 2" xfId="32537" xr:uid="{00000000-0005-0000-0000-000013A50000}"/>
    <cellStyle name="표준 3 13 3" xfId="1889" xr:uid="{00000000-0005-0000-0000-000014A50000}"/>
    <cellStyle name="표준 3 13 3 2" xfId="32538" xr:uid="{00000000-0005-0000-0000-000015A50000}"/>
    <cellStyle name="표준 3 13 4" xfId="1890" xr:uid="{00000000-0005-0000-0000-000016A50000}"/>
    <cellStyle name="표준 3 13 4 2" xfId="32539" xr:uid="{00000000-0005-0000-0000-000017A50000}"/>
    <cellStyle name="표준 3 13 5" xfId="1891" xr:uid="{00000000-0005-0000-0000-000018A50000}"/>
    <cellStyle name="표준 3 13 5 2" xfId="32540" xr:uid="{00000000-0005-0000-0000-000019A50000}"/>
    <cellStyle name="표준 3 13 6" xfId="1892" xr:uid="{00000000-0005-0000-0000-00001AA50000}"/>
    <cellStyle name="표준 3 13 6 2" xfId="32541" xr:uid="{00000000-0005-0000-0000-00001BA50000}"/>
    <cellStyle name="표준 3 13 7" xfId="1893" xr:uid="{00000000-0005-0000-0000-00001CA50000}"/>
    <cellStyle name="표준 3 13 7 2" xfId="32542" xr:uid="{00000000-0005-0000-0000-00001DA50000}"/>
    <cellStyle name="표준 3 13 8" xfId="1894" xr:uid="{00000000-0005-0000-0000-00001EA50000}"/>
    <cellStyle name="표준 3 13 8 2" xfId="32543" xr:uid="{00000000-0005-0000-0000-00001FA50000}"/>
    <cellStyle name="표준 3 13 9" xfId="1895" xr:uid="{00000000-0005-0000-0000-000020A50000}"/>
    <cellStyle name="표준 3 13 9 2" xfId="32544" xr:uid="{00000000-0005-0000-0000-000021A50000}"/>
    <cellStyle name="표준 3 14" xfId="1896" xr:uid="{00000000-0005-0000-0000-000022A50000}"/>
    <cellStyle name="표준 3 14 10" xfId="1897" xr:uid="{00000000-0005-0000-0000-000023A50000}"/>
    <cellStyle name="표준 3 14 10 2" xfId="32545" xr:uid="{00000000-0005-0000-0000-000024A50000}"/>
    <cellStyle name="표준 3 14 11" xfId="1898" xr:uid="{00000000-0005-0000-0000-000025A50000}"/>
    <cellStyle name="표준 3 14 11 2" xfId="32546" xr:uid="{00000000-0005-0000-0000-000026A50000}"/>
    <cellStyle name="표준 3 14 12" xfId="1899" xr:uid="{00000000-0005-0000-0000-000027A50000}"/>
    <cellStyle name="표준 3 14 12 2" xfId="32547" xr:uid="{00000000-0005-0000-0000-000028A50000}"/>
    <cellStyle name="표준 3 14 13" xfId="1900" xr:uid="{00000000-0005-0000-0000-000029A50000}"/>
    <cellStyle name="표준 3 14 14" xfId="1901" xr:uid="{00000000-0005-0000-0000-00002AA50000}"/>
    <cellStyle name="표준 3 14 2" xfId="1902" xr:uid="{00000000-0005-0000-0000-00002BA50000}"/>
    <cellStyle name="표준 3 14 2 2" xfId="32548" xr:uid="{00000000-0005-0000-0000-00002CA50000}"/>
    <cellStyle name="표준 3 14 3" xfId="1903" xr:uid="{00000000-0005-0000-0000-00002DA50000}"/>
    <cellStyle name="표준 3 14 3 2" xfId="32549" xr:uid="{00000000-0005-0000-0000-00002EA50000}"/>
    <cellStyle name="표준 3 14 4" xfId="1904" xr:uid="{00000000-0005-0000-0000-00002FA50000}"/>
    <cellStyle name="표준 3 14 4 2" xfId="32550" xr:uid="{00000000-0005-0000-0000-000030A50000}"/>
    <cellStyle name="표준 3 14 5" xfId="1905" xr:uid="{00000000-0005-0000-0000-000031A50000}"/>
    <cellStyle name="표준 3 14 5 2" xfId="32551" xr:uid="{00000000-0005-0000-0000-000032A50000}"/>
    <cellStyle name="표준 3 14 6" xfId="1906" xr:uid="{00000000-0005-0000-0000-000033A50000}"/>
    <cellStyle name="표준 3 14 6 2" xfId="32552" xr:uid="{00000000-0005-0000-0000-000034A50000}"/>
    <cellStyle name="표준 3 14 7" xfId="1907" xr:uid="{00000000-0005-0000-0000-000035A50000}"/>
    <cellStyle name="표준 3 14 7 2" xfId="32553" xr:uid="{00000000-0005-0000-0000-000036A50000}"/>
    <cellStyle name="표준 3 14 8" xfId="1908" xr:uid="{00000000-0005-0000-0000-000037A50000}"/>
    <cellStyle name="표준 3 14 8 2" xfId="32554" xr:uid="{00000000-0005-0000-0000-000038A50000}"/>
    <cellStyle name="표준 3 14 9" xfId="1909" xr:uid="{00000000-0005-0000-0000-000039A50000}"/>
    <cellStyle name="표준 3 14 9 2" xfId="32555" xr:uid="{00000000-0005-0000-0000-00003AA50000}"/>
    <cellStyle name="표준 3 15" xfId="1910" xr:uid="{00000000-0005-0000-0000-00003BA50000}"/>
    <cellStyle name="표준 3 15 10" xfId="1911" xr:uid="{00000000-0005-0000-0000-00003CA50000}"/>
    <cellStyle name="표준 3 15 10 2" xfId="32556" xr:uid="{00000000-0005-0000-0000-00003DA50000}"/>
    <cellStyle name="표준 3 15 11" xfId="1912" xr:uid="{00000000-0005-0000-0000-00003EA50000}"/>
    <cellStyle name="표준 3 15 11 2" xfId="32557" xr:uid="{00000000-0005-0000-0000-00003FA50000}"/>
    <cellStyle name="표준 3 15 12" xfId="1913" xr:uid="{00000000-0005-0000-0000-000040A50000}"/>
    <cellStyle name="표준 3 15 12 2" xfId="32558" xr:uid="{00000000-0005-0000-0000-000041A50000}"/>
    <cellStyle name="표준 3 15 13" xfId="1914" xr:uid="{00000000-0005-0000-0000-000042A50000}"/>
    <cellStyle name="표준 3 15 14" xfId="1915" xr:uid="{00000000-0005-0000-0000-000043A50000}"/>
    <cellStyle name="표준 3 15 2" xfId="1916" xr:uid="{00000000-0005-0000-0000-000044A50000}"/>
    <cellStyle name="표준 3 15 2 2" xfId="32559" xr:uid="{00000000-0005-0000-0000-000045A50000}"/>
    <cellStyle name="표준 3 15 3" xfId="1917" xr:uid="{00000000-0005-0000-0000-000046A50000}"/>
    <cellStyle name="표준 3 15 3 2" xfId="32560" xr:uid="{00000000-0005-0000-0000-000047A50000}"/>
    <cellStyle name="표준 3 15 4" xfId="1918" xr:uid="{00000000-0005-0000-0000-000048A50000}"/>
    <cellStyle name="표준 3 15 4 2" xfId="32561" xr:uid="{00000000-0005-0000-0000-000049A50000}"/>
    <cellStyle name="표준 3 15 5" xfId="1919" xr:uid="{00000000-0005-0000-0000-00004AA50000}"/>
    <cellStyle name="표준 3 15 5 2" xfId="32562" xr:uid="{00000000-0005-0000-0000-00004BA50000}"/>
    <cellStyle name="표준 3 15 6" xfId="1920" xr:uid="{00000000-0005-0000-0000-00004CA50000}"/>
    <cellStyle name="표준 3 15 6 2" xfId="32563" xr:uid="{00000000-0005-0000-0000-00004DA50000}"/>
    <cellStyle name="표준 3 15 7" xfId="1921" xr:uid="{00000000-0005-0000-0000-00004EA50000}"/>
    <cellStyle name="표준 3 15 7 2" xfId="32564" xr:uid="{00000000-0005-0000-0000-00004FA50000}"/>
    <cellStyle name="표준 3 15 8" xfId="1922" xr:uid="{00000000-0005-0000-0000-000050A50000}"/>
    <cellStyle name="표준 3 15 8 2" xfId="32565" xr:uid="{00000000-0005-0000-0000-000051A50000}"/>
    <cellStyle name="표준 3 15 9" xfId="1923" xr:uid="{00000000-0005-0000-0000-000052A50000}"/>
    <cellStyle name="표준 3 15 9 2" xfId="32566" xr:uid="{00000000-0005-0000-0000-000053A50000}"/>
    <cellStyle name="표준 3 16" xfId="1924" xr:uid="{00000000-0005-0000-0000-000054A50000}"/>
    <cellStyle name="표준 3 16 10" xfId="1925" xr:uid="{00000000-0005-0000-0000-000055A50000}"/>
    <cellStyle name="표준 3 16 10 2" xfId="32567" xr:uid="{00000000-0005-0000-0000-000056A50000}"/>
    <cellStyle name="표준 3 16 11" xfId="1926" xr:uid="{00000000-0005-0000-0000-000057A50000}"/>
    <cellStyle name="표준 3 16 11 2" xfId="32568" xr:uid="{00000000-0005-0000-0000-000058A50000}"/>
    <cellStyle name="표준 3 16 12" xfId="1927" xr:uid="{00000000-0005-0000-0000-000059A50000}"/>
    <cellStyle name="표준 3 16 12 2" xfId="32569" xr:uid="{00000000-0005-0000-0000-00005AA50000}"/>
    <cellStyle name="표준 3 16 13" xfId="1928" xr:uid="{00000000-0005-0000-0000-00005BA50000}"/>
    <cellStyle name="표준 3 16 14" xfId="1929" xr:uid="{00000000-0005-0000-0000-00005CA50000}"/>
    <cellStyle name="표준 3 16 2" xfId="1930" xr:uid="{00000000-0005-0000-0000-00005DA50000}"/>
    <cellStyle name="표준 3 16 2 2" xfId="32570" xr:uid="{00000000-0005-0000-0000-00005EA50000}"/>
    <cellStyle name="표준 3 16 3" xfId="1931" xr:uid="{00000000-0005-0000-0000-00005FA50000}"/>
    <cellStyle name="표준 3 16 3 2" xfId="32571" xr:uid="{00000000-0005-0000-0000-000060A50000}"/>
    <cellStyle name="표준 3 16 4" xfId="1932" xr:uid="{00000000-0005-0000-0000-000061A50000}"/>
    <cellStyle name="표준 3 16 4 2" xfId="32572" xr:uid="{00000000-0005-0000-0000-000062A50000}"/>
    <cellStyle name="표준 3 16 5" xfId="1933" xr:uid="{00000000-0005-0000-0000-000063A50000}"/>
    <cellStyle name="표준 3 16 5 2" xfId="32573" xr:uid="{00000000-0005-0000-0000-000064A50000}"/>
    <cellStyle name="표준 3 16 6" xfId="1934" xr:uid="{00000000-0005-0000-0000-000065A50000}"/>
    <cellStyle name="표준 3 16 6 2" xfId="32574" xr:uid="{00000000-0005-0000-0000-000066A50000}"/>
    <cellStyle name="표준 3 16 7" xfId="1935" xr:uid="{00000000-0005-0000-0000-000067A50000}"/>
    <cellStyle name="표준 3 16 7 2" xfId="32575" xr:uid="{00000000-0005-0000-0000-000068A50000}"/>
    <cellStyle name="표준 3 16 8" xfId="1936" xr:uid="{00000000-0005-0000-0000-000069A50000}"/>
    <cellStyle name="표준 3 16 8 2" xfId="32576" xr:uid="{00000000-0005-0000-0000-00006AA50000}"/>
    <cellStyle name="표준 3 16 9" xfId="1937" xr:uid="{00000000-0005-0000-0000-00006BA50000}"/>
    <cellStyle name="표준 3 16 9 2" xfId="32577" xr:uid="{00000000-0005-0000-0000-00006CA50000}"/>
    <cellStyle name="표준 3 17" xfId="1938" xr:uid="{00000000-0005-0000-0000-00006DA50000}"/>
    <cellStyle name="표준 3 17 10" xfId="1939" xr:uid="{00000000-0005-0000-0000-00006EA50000}"/>
    <cellStyle name="표준 3 17 10 2" xfId="32578" xr:uid="{00000000-0005-0000-0000-00006FA50000}"/>
    <cellStyle name="표준 3 17 11" xfId="1940" xr:uid="{00000000-0005-0000-0000-000070A50000}"/>
    <cellStyle name="표준 3 17 11 2" xfId="32579" xr:uid="{00000000-0005-0000-0000-000071A50000}"/>
    <cellStyle name="표준 3 17 12" xfId="1941" xr:uid="{00000000-0005-0000-0000-000072A50000}"/>
    <cellStyle name="표준 3 17 12 2" xfId="32580" xr:uid="{00000000-0005-0000-0000-000073A50000}"/>
    <cellStyle name="표준 3 17 13" xfId="1942" xr:uid="{00000000-0005-0000-0000-000074A50000}"/>
    <cellStyle name="표준 3 17 14" xfId="1943" xr:uid="{00000000-0005-0000-0000-000075A50000}"/>
    <cellStyle name="표준 3 17 2" xfId="1944" xr:uid="{00000000-0005-0000-0000-000076A50000}"/>
    <cellStyle name="표준 3 17 2 2" xfId="32581" xr:uid="{00000000-0005-0000-0000-000077A50000}"/>
    <cellStyle name="표준 3 17 3" xfId="1945" xr:uid="{00000000-0005-0000-0000-000078A50000}"/>
    <cellStyle name="표준 3 17 3 2" xfId="32582" xr:uid="{00000000-0005-0000-0000-000079A50000}"/>
    <cellStyle name="표준 3 17 4" xfId="1946" xr:uid="{00000000-0005-0000-0000-00007AA50000}"/>
    <cellStyle name="표준 3 17 4 2" xfId="32583" xr:uid="{00000000-0005-0000-0000-00007BA50000}"/>
    <cellStyle name="표준 3 17 5" xfId="1947" xr:uid="{00000000-0005-0000-0000-00007CA50000}"/>
    <cellStyle name="표준 3 17 5 2" xfId="32584" xr:uid="{00000000-0005-0000-0000-00007DA50000}"/>
    <cellStyle name="표준 3 17 6" xfId="1948" xr:uid="{00000000-0005-0000-0000-00007EA50000}"/>
    <cellStyle name="표준 3 17 6 2" xfId="32585" xr:uid="{00000000-0005-0000-0000-00007FA50000}"/>
    <cellStyle name="표준 3 17 7" xfId="1949" xr:uid="{00000000-0005-0000-0000-000080A50000}"/>
    <cellStyle name="표준 3 17 7 2" xfId="32586" xr:uid="{00000000-0005-0000-0000-000081A50000}"/>
    <cellStyle name="표준 3 17 8" xfId="1950" xr:uid="{00000000-0005-0000-0000-000082A50000}"/>
    <cellStyle name="표준 3 17 8 2" xfId="32587" xr:uid="{00000000-0005-0000-0000-000083A50000}"/>
    <cellStyle name="표준 3 17 9" xfId="1951" xr:uid="{00000000-0005-0000-0000-000084A50000}"/>
    <cellStyle name="표준 3 17 9 2" xfId="32588" xr:uid="{00000000-0005-0000-0000-000085A50000}"/>
    <cellStyle name="표준 3 18" xfId="1952" xr:uid="{00000000-0005-0000-0000-000086A50000}"/>
    <cellStyle name="표준 3 18 10" xfId="1953" xr:uid="{00000000-0005-0000-0000-000087A50000}"/>
    <cellStyle name="표준 3 18 10 2" xfId="32589" xr:uid="{00000000-0005-0000-0000-000088A50000}"/>
    <cellStyle name="표준 3 18 11" xfId="1954" xr:uid="{00000000-0005-0000-0000-000089A50000}"/>
    <cellStyle name="표준 3 18 11 2" xfId="32590" xr:uid="{00000000-0005-0000-0000-00008AA50000}"/>
    <cellStyle name="표준 3 18 12" xfId="1955" xr:uid="{00000000-0005-0000-0000-00008BA50000}"/>
    <cellStyle name="표준 3 18 12 2" xfId="32591" xr:uid="{00000000-0005-0000-0000-00008CA50000}"/>
    <cellStyle name="표준 3 18 13" xfId="1956" xr:uid="{00000000-0005-0000-0000-00008DA50000}"/>
    <cellStyle name="표준 3 18 14" xfId="1957" xr:uid="{00000000-0005-0000-0000-00008EA50000}"/>
    <cellStyle name="표준 3 18 2" xfId="1958" xr:uid="{00000000-0005-0000-0000-00008FA50000}"/>
    <cellStyle name="표준 3 18 2 2" xfId="32592" xr:uid="{00000000-0005-0000-0000-000090A50000}"/>
    <cellStyle name="표준 3 18 3" xfId="1959" xr:uid="{00000000-0005-0000-0000-000091A50000}"/>
    <cellStyle name="표준 3 18 3 2" xfId="32593" xr:uid="{00000000-0005-0000-0000-000092A50000}"/>
    <cellStyle name="표준 3 18 4" xfId="1960" xr:uid="{00000000-0005-0000-0000-000093A50000}"/>
    <cellStyle name="표준 3 18 4 2" xfId="32594" xr:uid="{00000000-0005-0000-0000-000094A50000}"/>
    <cellStyle name="표준 3 18 5" xfId="1961" xr:uid="{00000000-0005-0000-0000-000095A50000}"/>
    <cellStyle name="표준 3 18 5 2" xfId="32595" xr:uid="{00000000-0005-0000-0000-000096A50000}"/>
    <cellStyle name="표준 3 18 6" xfId="1962" xr:uid="{00000000-0005-0000-0000-000097A50000}"/>
    <cellStyle name="표준 3 18 6 2" xfId="32596" xr:uid="{00000000-0005-0000-0000-000098A50000}"/>
    <cellStyle name="표준 3 18 7" xfId="1963" xr:uid="{00000000-0005-0000-0000-000099A50000}"/>
    <cellStyle name="표준 3 18 7 2" xfId="32597" xr:uid="{00000000-0005-0000-0000-00009AA50000}"/>
    <cellStyle name="표준 3 18 8" xfId="1964" xr:uid="{00000000-0005-0000-0000-00009BA50000}"/>
    <cellStyle name="표준 3 18 8 2" xfId="32598" xr:uid="{00000000-0005-0000-0000-00009CA50000}"/>
    <cellStyle name="표준 3 18 9" xfId="1965" xr:uid="{00000000-0005-0000-0000-00009DA50000}"/>
    <cellStyle name="표준 3 18 9 2" xfId="32599" xr:uid="{00000000-0005-0000-0000-00009EA50000}"/>
    <cellStyle name="표준 3 19" xfId="1966" xr:uid="{00000000-0005-0000-0000-00009FA50000}"/>
    <cellStyle name="표준 3 19 10" xfId="1967" xr:uid="{00000000-0005-0000-0000-0000A0A50000}"/>
    <cellStyle name="표준 3 19 10 2" xfId="32600" xr:uid="{00000000-0005-0000-0000-0000A1A50000}"/>
    <cellStyle name="표준 3 19 11" xfId="1968" xr:uid="{00000000-0005-0000-0000-0000A2A50000}"/>
    <cellStyle name="표준 3 19 11 2" xfId="32601" xr:uid="{00000000-0005-0000-0000-0000A3A50000}"/>
    <cellStyle name="표준 3 19 12" xfId="1969" xr:uid="{00000000-0005-0000-0000-0000A4A50000}"/>
    <cellStyle name="표준 3 19 13" xfId="1970" xr:uid="{00000000-0005-0000-0000-0000A5A50000}"/>
    <cellStyle name="표준 3 19 14" xfId="1971" xr:uid="{00000000-0005-0000-0000-0000A6A50000}"/>
    <cellStyle name="표준 3 19 2" xfId="1972" xr:uid="{00000000-0005-0000-0000-0000A7A50000}"/>
    <cellStyle name="표준 3 19 2 2" xfId="32602" xr:uid="{00000000-0005-0000-0000-0000A8A50000}"/>
    <cellStyle name="표준 3 19 3" xfId="1973" xr:uid="{00000000-0005-0000-0000-0000A9A50000}"/>
    <cellStyle name="표준 3 19 3 2" xfId="32603" xr:uid="{00000000-0005-0000-0000-0000AAA50000}"/>
    <cellStyle name="표준 3 19 4" xfId="1974" xr:uid="{00000000-0005-0000-0000-0000ABA50000}"/>
    <cellStyle name="표준 3 19 4 2" xfId="32604" xr:uid="{00000000-0005-0000-0000-0000ACA50000}"/>
    <cellStyle name="표준 3 19 5" xfId="1975" xr:uid="{00000000-0005-0000-0000-0000ADA50000}"/>
    <cellStyle name="표준 3 19 5 2" xfId="32605" xr:uid="{00000000-0005-0000-0000-0000AEA50000}"/>
    <cellStyle name="표준 3 19 6" xfId="1976" xr:uid="{00000000-0005-0000-0000-0000AFA50000}"/>
    <cellStyle name="표준 3 19 6 2" xfId="32606" xr:uid="{00000000-0005-0000-0000-0000B0A50000}"/>
    <cellStyle name="표준 3 19 7" xfId="1977" xr:uid="{00000000-0005-0000-0000-0000B1A50000}"/>
    <cellStyle name="표준 3 19 7 2" xfId="32607" xr:uid="{00000000-0005-0000-0000-0000B2A50000}"/>
    <cellStyle name="표준 3 19 8" xfId="1978" xr:uid="{00000000-0005-0000-0000-0000B3A50000}"/>
    <cellStyle name="표준 3 19 8 2" xfId="32608" xr:uid="{00000000-0005-0000-0000-0000B4A50000}"/>
    <cellStyle name="표준 3 19 9" xfId="1979" xr:uid="{00000000-0005-0000-0000-0000B5A50000}"/>
    <cellStyle name="표준 3 19 9 2" xfId="32609" xr:uid="{00000000-0005-0000-0000-0000B6A50000}"/>
    <cellStyle name="표준 3 2" xfId="1980" xr:uid="{00000000-0005-0000-0000-0000B7A50000}"/>
    <cellStyle name="표준 3 2 10" xfId="1981" xr:uid="{00000000-0005-0000-0000-0000B8A50000}"/>
    <cellStyle name="표준 3 2 10 2" xfId="32610" xr:uid="{00000000-0005-0000-0000-0000B9A50000}"/>
    <cellStyle name="표준 3 2 11" xfId="1982" xr:uid="{00000000-0005-0000-0000-0000BAA50000}"/>
    <cellStyle name="표준 3 2 11 2" xfId="32611" xr:uid="{00000000-0005-0000-0000-0000BBA50000}"/>
    <cellStyle name="표준 3 2 12" xfId="1983" xr:uid="{00000000-0005-0000-0000-0000BCA50000}"/>
    <cellStyle name="표준 3 2 12 2" xfId="32612" xr:uid="{00000000-0005-0000-0000-0000BDA50000}"/>
    <cellStyle name="표준 3 2 13" xfId="1984" xr:uid="{00000000-0005-0000-0000-0000BEA50000}"/>
    <cellStyle name="표준 3 2 13 2" xfId="32613" xr:uid="{00000000-0005-0000-0000-0000BFA50000}"/>
    <cellStyle name="표준 3 2 14" xfId="1985" xr:uid="{00000000-0005-0000-0000-0000C0A50000}"/>
    <cellStyle name="표준 3 2 14 2" xfId="32614" xr:uid="{00000000-0005-0000-0000-0000C1A50000}"/>
    <cellStyle name="표준 3 2 15" xfId="1986" xr:uid="{00000000-0005-0000-0000-0000C2A50000}"/>
    <cellStyle name="표준 3 2 15 2" xfId="32615" xr:uid="{00000000-0005-0000-0000-0000C3A50000}"/>
    <cellStyle name="표준 3 2 16" xfId="1987" xr:uid="{00000000-0005-0000-0000-0000C4A50000}"/>
    <cellStyle name="표준 3 2 16 2" xfId="32616" xr:uid="{00000000-0005-0000-0000-0000C5A50000}"/>
    <cellStyle name="표준 3 2 17" xfId="1988" xr:uid="{00000000-0005-0000-0000-0000C6A50000}"/>
    <cellStyle name="표준 3 2 17 2" xfId="32617" xr:uid="{00000000-0005-0000-0000-0000C7A50000}"/>
    <cellStyle name="표준 3 2 18" xfId="32618" xr:uid="{00000000-0005-0000-0000-0000C8A50000}"/>
    <cellStyle name="표준 3 2 19" xfId="32619" xr:uid="{00000000-0005-0000-0000-0000C9A50000}"/>
    <cellStyle name="표준 3 2 2" xfId="1989" xr:uid="{00000000-0005-0000-0000-0000CAA50000}"/>
    <cellStyle name="표준 3 2 2 10" xfId="32620" xr:uid="{00000000-0005-0000-0000-0000CBA50000}"/>
    <cellStyle name="표준 3 2 2 11" xfId="32621" xr:uid="{00000000-0005-0000-0000-0000CCA50000}"/>
    <cellStyle name="표준 3 2 2 12" xfId="8535" xr:uid="{00000000-0005-0000-0000-0000CDA50000}"/>
    <cellStyle name="표준 3 2 2 2" xfId="32622" xr:uid="{00000000-0005-0000-0000-0000CEA50000}"/>
    <cellStyle name="표준 3 2 2 3" xfId="32623" xr:uid="{00000000-0005-0000-0000-0000CFA50000}"/>
    <cellStyle name="표준 3 2 2 4" xfId="32624" xr:uid="{00000000-0005-0000-0000-0000D0A50000}"/>
    <cellStyle name="표준 3 2 2 5" xfId="32625" xr:uid="{00000000-0005-0000-0000-0000D1A50000}"/>
    <cellStyle name="표준 3 2 2 6" xfId="32626" xr:uid="{00000000-0005-0000-0000-0000D2A50000}"/>
    <cellStyle name="표준 3 2 2 7" xfId="32627" xr:uid="{00000000-0005-0000-0000-0000D3A50000}"/>
    <cellStyle name="표준 3 2 2 8" xfId="32628" xr:uid="{00000000-0005-0000-0000-0000D4A50000}"/>
    <cellStyle name="표준 3 2 2 9" xfId="32629" xr:uid="{00000000-0005-0000-0000-0000D5A50000}"/>
    <cellStyle name="표준 3 2 20" xfId="32630" xr:uid="{00000000-0005-0000-0000-0000D6A50000}"/>
    <cellStyle name="표준 3 2 21" xfId="32631" xr:uid="{00000000-0005-0000-0000-0000D7A50000}"/>
    <cellStyle name="표준 3 2 22" xfId="32632" xr:uid="{00000000-0005-0000-0000-0000D8A50000}"/>
    <cellStyle name="표준 3 2 23" xfId="32633" xr:uid="{00000000-0005-0000-0000-0000D9A50000}"/>
    <cellStyle name="표준 3 2 24" xfId="32634" xr:uid="{00000000-0005-0000-0000-0000DAA50000}"/>
    <cellStyle name="표준 3 2 25" xfId="32635" xr:uid="{00000000-0005-0000-0000-0000DBA50000}"/>
    <cellStyle name="표준 3 2 26" xfId="32636" xr:uid="{00000000-0005-0000-0000-0000DCA50000}"/>
    <cellStyle name="표준 3 2 27" xfId="32637" xr:uid="{00000000-0005-0000-0000-0000DDA50000}"/>
    <cellStyle name="표준 3 2 28" xfId="32638" xr:uid="{00000000-0005-0000-0000-0000DEA50000}"/>
    <cellStyle name="표준 3 2 29" xfId="32639" xr:uid="{00000000-0005-0000-0000-0000DFA50000}"/>
    <cellStyle name="표준 3 2 3" xfId="1990" xr:uid="{00000000-0005-0000-0000-0000E0A50000}"/>
    <cellStyle name="표준 3 2 3 10" xfId="32640" xr:uid="{00000000-0005-0000-0000-0000E1A50000}"/>
    <cellStyle name="표준 3 2 3 11" xfId="32641" xr:uid="{00000000-0005-0000-0000-0000E2A50000}"/>
    <cellStyle name="표준 3 2 3 12" xfId="8997" xr:uid="{00000000-0005-0000-0000-0000E3A50000}"/>
    <cellStyle name="표준 3 2 3 2" xfId="32642" xr:uid="{00000000-0005-0000-0000-0000E4A50000}"/>
    <cellStyle name="표준 3 2 3 3" xfId="32643" xr:uid="{00000000-0005-0000-0000-0000E5A50000}"/>
    <cellStyle name="표준 3 2 3 4" xfId="32644" xr:uid="{00000000-0005-0000-0000-0000E6A50000}"/>
    <cellStyle name="표준 3 2 3 5" xfId="32645" xr:uid="{00000000-0005-0000-0000-0000E7A50000}"/>
    <cellStyle name="표준 3 2 3 6" xfId="32646" xr:uid="{00000000-0005-0000-0000-0000E8A50000}"/>
    <cellStyle name="표준 3 2 3 7" xfId="32647" xr:uid="{00000000-0005-0000-0000-0000E9A50000}"/>
    <cellStyle name="표준 3 2 3 8" xfId="32648" xr:uid="{00000000-0005-0000-0000-0000EAA50000}"/>
    <cellStyle name="표준 3 2 3 9" xfId="32649" xr:uid="{00000000-0005-0000-0000-0000EBA50000}"/>
    <cellStyle name="표준 3 2 30" xfId="32650" xr:uid="{00000000-0005-0000-0000-0000ECA50000}"/>
    <cellStyle name="표준 3 2 31" xfId="8534" xr:uid="{00000000-0005-0000-0000-0000EDA50000}"/>
    <cellStyle name="표준 3 2 32" xfId="44655" xr:uid="{00000000-0005-0000-0000-0000EEA50000}"/>
    <cellStyle name="표준 3 2 4" xfId="1991" xr:uid="{00000000-0005-0000-0000-0000EFA50000}"/>
    <cellStyle name="표준 3 2 4 10" xfId="32652" xr:uid="{00000000-0005-0000-0000-0000F0A50000}"/>
    <cellStyle name="표준 3 2 4 11" xfId="32653" xr:uid="{00000000-0005-0000-0000-0000F1A50000}"/>
    <cellStyle name="표준 3 2 4 12" xfId="32651" xr:uid="{00000000-0005-0000-0000-0000F2A50000}"/>
    <cellStyle name="표준 3 2 4 2" xfId="32654" xr:uid="{00000000-0005-0000-0000-0000F3A50000}"/>
    <cellStyle name="표준 3 2 4 3" xfId="32655" xr:uid="{00000000-0005-0000-0000-0000F4A50000}"/>
    <cellStyle name="표준 3 2 4 4" xfId="32656" xr:uid="{00000000-0005-0000-0000-0000F5A50000}"/>
    <cellStyle name="표준 3 2 4 5" xfId="32657" xr:uid="{00000000-0005-0000-0000-0000F6A50000}"/>
    <cellStyle name="표준 3 2 4 6" xfId="32658" xr:uid="{00000000-0005-0000-0000-0000F7A50000}"/>
    <cellStyle name="표준 3 2 4 7" xfId="32659" xr:uid="{00000000-0005-0000-0000-0000F8A50000}"/>
    <cellStyle name="표준 3 2 4 8" xfId="32660" xr:uid="{00000000-0005-0000-0000-0000F9A50000}"/>
    <cellStyle name="표준 3 2 4 9" xfId="32661" xr:uid="{00000000-0005-0000-0000-0000FAA50000}"/>
    <cellStyle name="표준 3 2 5" xfId="1992" xr:uid="{00000000-0005-0000-0000-0000FBA50000}"/>
    <cellStyle name="표준 3 2 5 2" xfId="32662" xr:uid="{00000000-0005-0000-0000-0000FCA50000}"/>
    <cellStyle name="표준 3 2 6" xfId="1993" xr:uid="{00000000-0005-0000-0000-0000FDA50000}"/>
    <cellStyle name="표준 3 2 6 2" xfId="32663" xr:uid="{00000000-0005-0000-0000-0000FEA50000}"/>
    <cellStyle name="표준 3 2 7" xfId="1994" xr:uid="{00000000-0005-0000-0000-0000FFA50000}"/>
    <cellStyle name="표준 3 2 7 2" xfId="32664" xr:uid="{00000000-0005-0000-0000-000000A60000}"/>
    <cellStyle name="표준 3 2 8" xfId="1995" xr:uid="{00000000-0005-0000-0000-000001A60000}"/>
    <cellStyle name="표준 3 2 8 2" xfId="32665" xr:uid="{00000000-0005-0000-0000-000002A60000}"/>
    <cellStyle name="표준 3 2 9" xfId="1996" xr:uid="{00000000-0005-0000-0000-000003A60000}"/>
    <cellStyle name="표준 3 2 9 2" xfId="32666" xr:uid="{00000000-0005-0000-0000-000004A60000}"/>
    <cellStyle name="표준 3 20" xfId="1997" xr:uid="{00000000-0005-0000-0000-000005A60000}"/>
    <cellStyle name="표준 3 20 10" xfId="1998" xr:uid="{00000000-0005-0000-0000-000006A60000}"/>
    <cellStyle name="표준 3 20 11" xfId="1999" xr:uid="{00000000-0005-0000-0000-000007A60000}"/>
    <cellStyle name="표준 3 20 12" xfId="2000" xr:uid="{00000000-0005-0000-0000-000008A60000}"/>
    <cellStyle name="표준 3 20 13" xfId="2001" xr:uid="{00000000-0005-0000-0000-000009A60000}"/>
    <cellStyle name="표준 3 20 14" xfId="2002" xr:uid="{00000000-0005-0000-0000-00000AA60000}"/>
    <cellStyle name="표준 3 20 2" xfId="2003" xr:uid="{00000000-0005-0000-0000-00000BA60000}"/>
    <cellStyle name="표준 3 20 3" xfId="2004" xr:uid="{00000000-0005-0000-0000-00000CA60000}"/>
    <cellStyle name="표준 3 20 4" xfId="2005" xr:uid="{00000000-0005-0000-0000-00000DA60000}"/>
    <cellStyle name="표준 3 20 5" xfId="2006" xr:uid="{00000000-0005-0000-0000-00000EA60000}"/>
    <cellStyle name="표준 3 20 6" xfId="2007" xr:uid="{00000000-0005-0000-0000-00000FA60000}"/>
    <cellStyle name="표준 3 20 7" xfId="2008" xr:uid="{00000000-0005-0000-0000-000010A60000}"/>
    <cellStyle name="표준 3 20 8" xfId="2009" xr:uid="{00000000-0005-0000-0000-000011A60000}"/>
    <cellStyle name="표준 3 20 9" xfId="2010" xr:uid="{00000000-0005-0000-0000-000012A60000}"/>
    <cellStyle name="표준 3 21" xfId="2011" xr:uid="{00000000-0005-0000-0000-000013A60000}"/>
    <cellStyle name="표준 3 21 10" xfId="2012" xr:uid="{00000000-0005-0000-0000-000014A60000}"/>
    <cellStyle name="표준 3 21 11" xfId="2013" xr:uid="{00000000-0005-0000-0000-000015A60000}"/>
    <cellStyle name="표준 3 21 12" xfId="2014" xr:uid="{00000000-0005-0000-0000-000016A60000}"/>
    <cellStyle name="표준 3 21 13" xfId="2015" xr:uid="{00000000-0005-0000-0000-000017A60000}"/>
    <cellStyle name="표준 3 21 14" xfId="2016" xr:uid="{00000000-0005-0000-0000-000018A60000}"/>
    <cellStyle name="표준 3 21 2" xfId="2017" xr:uid="{00000000-0005-0000-0000-000019A60000}"/>
    <cellStyle name="표준 3 21 3" xfId="2018" xr:uid="{00000000-0005-0000-0000-00001AA60000}"/>
    <cellStyle name="표준 3 21 4" xfId="2019" xr:uid="{00000000-0005-0000-0000-00001BA60000}"/>
    <cellStyle name="표준 3 21 5" xfId="2020" xr:uid="{00000000-0005-0000-0000-00001CA60000}"/>
    <cellStyle name="표준 3 21 6" xfId="2021" xr:uid="{00000000-0005-0000-0000-00001DA60000}"/>
    <cellStyle name="표준 3 21 7" xfId="2022" xr:uid="{00000000-0005-0000-0000-00001EA60000}"/>
    <cellStyle name="표준 3 21 8" xfId="2023" xr:uid="{00000000-0005-0000-0000-00001FA60000}"/>
    <cellStyle name="표준 3 21 9" xfId="2024" xr:uid="{00000000-0005-0000-0000-000020A60000}"/>
    <cellStyle name="표준 3 22" xfId="2025" xr:uid="{00000000-0005-0000-0000-000021A60000}"/>
    <cellStyle name="표준 3 22 10" xfId="2026" xr:uid="{00000000-0005-0000-0000-000022A60000}"/>
    <cellStyle name="표준 3 22 11" xfId="2027" xr:uid="{00000000-0005-0000-0000-000023A60000}"/>
    <cellStyle name="표준 3 22 12" xfId="2028" xr:uid="{00000000-0005-0000-0000-000024A60000}"/>
    <cellStyle name="표준 3 22 13" xfId="2029" xr:uid="{00000000-0005-0000-0000-000025A60000}"/>
    <cellStyle name="표준 3 22 14" xfId="2030" xr:uid="{00000000-0005-0000-0000-000026A60000}"/>
    <cellStyle name="표준 3 22 2" xfId="2031" xr:uid="{00000000-0005-0000-0000-000027A60000}"/>
    <cellStyle name="표준 3 22 3" xfId="2032" xr:uid="{00000000-0005-0000-0000-000028A60000}"/>
    <cellStyle name="표준 3 22 4" xfId="2033" xr:uid="{00000000-0005-0000-0000-000029A60000}"/>
    <cellStyle name="표준 3 22 5" xfId="2034" xr:uid="{00000000-0005-0000-0000-00002AA60000}"/>
    <cellStyle name="표준 3 22 6" xfId="2035" xr:uid="{00000000-0005-0000-0000-00002BA60000}"/>
    <cellStyle name="표준 3 22 7" xfId="2036" xr:uid="{00000000-0005-0000-0000-00002CA60000}"/>
    <cellStyle name="표준 3 22 8" xfId="2037" xr:uid="{00000000-0005-0000-0000-00002DA60000}"/>
    <cellStyle name="표준 3 22 9" xfId="2038" xr:uid="{00000000-0005-0000-0000-00002EA60000}"/>
    <cellStyle name="표준 3 23" xfId="2039" xr:uid="{00000000-0005-0000-0000-00002FA60000}"/>
    <cellStyle name="표준 3 23 10" xfId="2040" xr:uid="{00000000-0005-0000-0000-000030A60000}"/>
    <cellStyle name="표준 3 23 11" xfId="2041" xr:uid="{00000000-0005-0000-0000-000031A60000}"/>
    <cellStyle name="표준 3 23 12" xfId="2042" xr:uid="{00000000-0005-0000-0000-000032A60000}"/>
    <cellStyle name="표준 3 23 13" xfId="2043" xr:uid="{00000000-0005-0000-0000-000033A60000}"/>
    <cellStyle name="표준 3 23 14" xfId="2044" xr:uid="{00000000-0005-0000-0000-000034A60000}"/>
    <cellStyle name="표준 3 23 15" xfId="32667" xr:uid="{00000000-0005-0000-0000-000035A60000}"/>
    <cellStyle name="표준 3 23 2" xfId="2045" xr:uid="{00000000-0005-0000-0000-000036A60000}"/>
    <cellStyle name="표준 3 23 3" xfId="2046" xr:uid="{00000000-0005-0000-0000-000037A60000}"/>
    <cellStyle name="표준 3 23 4" xfId="2047" xr:uid="{00000000-0005-0000-0000-000038A60000}"/>
    <cellStyle name="표준 3 23 5" xfId="2048" xr:uid="{00000000-0005-0000-0000-000039A60000}"/>
    <cellStyle name="표준 3 23 6" xfId="2049" xr:uid="{00000000-0005-0000-0000-00003AA60000}"/>
    <cellStyle name="표준 3 23 7" xfId="2050" xr:uid="{00000000-0005-0000-0000-00003BA60000}"/>
    <cellStyle name="표준 3 23 8" xfId="2051" xr:uid="{00000000-0005-0000-0000-00003CA60000}"/>
    <cellStyle name="표준 3 23 9" xfId="2052" xr:uid="{00000000-0005-0000-0000-00003DA60000}"/>
    <cellStyle name="표준 3 24" xfId="2053" xr:uid="{00000000-0005-0000-0000-00003EA60000}"/>
    <cellStyle name="표준 3 24 10" xfId="2054" xr:uid="{00000000-0005-0000-0000-00003FA60000}"/>
    <cellStyle name="표준 3 24 11" xfId="2055" xr:uid="{00000000-0005-0000-0000-000040A60000}"/>
    <cellStyle name="표준 3 24 12" xfId="2056" xr:uid="{00000000-0005-0000-0000-000041A60000}"/>
    <cellStyle name="표준 3 24 13" xfId="2057" xr:uid="{00000000-0005-0000-0000-000042A60000}"/>
    <cellStyle name="표준 3 24 14" xfId="2058" xr:uid="{00000000-0005-0000-0000-000043A60000}"/>
    <cellStyle name="표준 3 24 15" xfId="32668" xr:uid="{00000000-0005-0000-0000-000044A60000}"/>
    <cellStyle name="표준 3 24 2" xfId="2059" xr:uid="{00000000-0005-0000-0000-000045A60000}"/>
    <cellStyle name="표준 3 24 3" xfId="2060" xr:uid="{00000000-0005-0000-0000-000046A60000}"/>
    <cellStyle name="표준 3 24 4" xfId="2061" xr:uid="{00000000-0005-0000-0000-000047A60000}"/>
    <cellStyle name="표준 3 24 5" xfId="2062" xr:uid="{00000000-0005-0000-0000-000048A60000}"/>
    <cellStyle name="표준 3 24 6" xfId="2063" xr:uid="{00000000-0005-0000-0000-000049A60000}"/>
    <cellStyle name="표준 3 24 7" xfId="2064" xr:uid="{00000000-0005-0000-0000-00004AA60000}"/>
    <cellStyle name="표준 3 24 8" xfId="2065" xr:uid="{00000000-0005-0000-0000-00004BA60000}"/>
    <cellStyle name="표준 3 24 9" xfId="2066" xr:uid="{00000000-0005-0000-0000-00004CA60000}"/>
    <cellStyle name="표준 3 25" xfId="2067" xr:uid="{00000000-0005-0000-0000-00004DA60000}"/>
    <cellStyle name="표준 3 25 10" xfId="2068" xr:uid="{00000000-0005-0000-0000-00004EA60000}"/>
    <cellStyle name="표준 3 25 11" xfId="2069" xr:uid="{00000000-0005-0000-0000-00004FA60000}"/>
    <cellStyle name="표준 3 25 12" xfId="2070" xr:uid="{00000000-0005-0000-0000-000050A60000}"/>
    <cellStyle name="표준 3 25 13" xfId="2071" xr:uid="{00000000-0005-0000-0000-000051A60000}"/>
    <cellStyle name="표준 3 25 14" xfId="2072" xr:uid="{00000000-0005-0000-0000-000052A60000}"/>
    <cellStyle name="표준 3 25 15" xfId="32669" xr:uid="{00000000-0005-0000-0000-000053A60000}"/>
    <cellStyle name="표준 3 25 2" xfId="2073" xr:uid="{00000000-0005-0000-0000-000054A60000}"/>
    <cellStyle name="표준 3 25 3" xfId="2074" xr:uid="{00000000-0005-0000-0000-000055A60000}"/>
    <cellStyle name="표준 3 25 4" xfId="2075" xr:uid="{00000000-0005-0000-0000-000056A60000}"/>
    <cellStyle name="표준 3 25 5" xfId="2076" xr:uid="{00000000-0005-0000-0000-000057A60000}"/>
    <cellStyle name="표준 3 25 6" xfId="2077" xr:uid="{00000000-0005-0000-0000-000058A60000}"/>
    <cellStyle name="표준 3 25 7" xfId="2078" xr:uid="{00000000-0005-0000-0000-000059A60000}"/>
    <cellStyle name="표준 3 25 8" xfId="2079" xr:uid="{00000000-0005-0000-0000-00005AA60000}"/>
    <cellStyle name="표준 3 25 9" xfId="2080" xr:uid="{00000000-0005-0000-0000-00005BA60000}"/>
    <cellStyle name="표준 3 26" xfId="2081" xr:uid="{00000000-0005-0000-0000-00005CA60000}"/>
    <cellStyle name="표준 3 26 10" xfId="2082" xr:uid="{00000000-0005-0000-0000-00005DA60000}"/>
    <cellStyle name="표준 3 26 11" xfId="2083" xr:uid="{00000000-0005-0000-0000-00005EA60000}"/>
    <cellStyle name="표준 3 26 12" xfId="2084" xr:uid="{00000000-0005-0000-0000-00005FA60000}"/>
    <cellStyle name="표준 3 26 13" xfId="2085" xr:uid="{00000000-0005-0000-0000-000060A60000}"/>
    <cellStyle name="표준 3 26 14" xfId="2086" xr:uid="{00000000-0005-0000-0000-000061A60000}"/>
    <cellStyle name="표준 3 26 15" xfId="32670" xr:uid="{00000000-0005-0000-0000-000062A60000}"/>
    <cellStyle name="표준 3 26 2" xfId="2087" xr:uid="{00000000-0005-0000-0000-000063A60000}"/>
    <cellStyle name="표준 3 26 3" xfId="2088" xr:uid="{00000000-0005-0000-0000-000064A60000}"/>
    <cellStyle name="표준 3 26 4" xfId="2089" xr:uid="{00000000-0005-0000-0000-000065A60000}"/>
    <cellStyle name="표준 3 26 5" xfId="2090" xr:uid="{00000000-0005-0000-0000-000066A60000}"/>
    <cellStyle name="표준 3 26 6" xfId="2091" xr:uid="{00000000-0005-0000-0000-000067A60000}"/>
    <cellStyle name="표준 3 26 7" xfId="2092" xr:uid="{00000000-0005-0000-0000-000068A60000}"/>
    <cellStyle name="표준 3 26 8" xfId="2093" xr:uid="{00000000-0005-0000-0000-000069A60000}"/>
    <cellStyle name="표준 3 26 9" xfId="2094" xr:uid="{00000000-0005-0000-0000-00006AA60000}"/>
    <cellStyle name="표준 3 27" xfId="2095" xr:uid="{00000000-0005-0000-0000-00006BA60000}"/>
    <cellStyle name="표준 3 27 10" xfId="2096" xr:uid="{00000000-0005-0000-0000-00006CA60000}"/>
    <cellStyle name="표준 3 27 11" xfId="2097" xr:uid="{00000000-0005-0000-0000-00006DA60000}"/>
    <cellStyle name="표준 3 27 12" xfId="2098" xr:uid="{00000000-0005-0000-0000-00006EA60000}"/>
    <cellStyle name="표준 3 27 13" xfId="2099" xr:uid="{00000000-0005-0000-0000-00006FA60000}"/>
    <cellStyle name="표준 3 27 14" xfId="2100" xr:uid="{00000000-0005-0000-0000-000070A60000}"/>
    <cellStyle name="표준 3 27 15" xfId="32671" xr:uid="{00000000-0005-0000-0000-000071A60000}"/>
    <cellStyle name="표준 3 27 2" xfId="2101" xr:uid="{00000000-0005-0000-0000-000072A60000}"/>
    <cellStyle name="표준 3 27 3" xfId="2102" xr:uid="{00000000-0005-0000-0000-000073A60000}"/>
    <cellStyle name="표준 3 27 4" xfId="2103" xr:uid="{00000000-0005-0000-0000-000074A60000}"/>
    <cellStyle name="표준 3 27 5" xfId="2104" xr:uid="{00000000-0005-0000-0000-000075A60000}"/>
    <cellStyle name="표준 3 27 6" xfId="2105" xr:uid="{00000000-0005-0000-0000-000076A60000}"/>
    <cellStyle name="표준 3 27 7" xfId="2106" xr:uid="{00000000-0005-0000-0000-000077A60000}"/>
    <cellStyle name="표준 3 27 8" xfId="2107" xr:uid="{00000000-0005-0000-0000-000078A60000}"/>
    <cellStyle name="표준 3 27 9" xfId="2108" xr:uid="{00000000-0005-0000-0000-000079A60000}"/>
    <cellStyle name="표준 3 28" xfId="2109" xr:uid="{00000000-0005-0000-0000-00007AA60000}"/>
    <cellStyle name="표준 3 28 10" xfId="2110" xr:uid="{00000000-0005-0000-0000-00007BA60000}"/>
    <cellStyle name="표준 3 28 11" xfId="2111" xr:uid="{00000000-0005-0000-0000-00007CA60000}"/>
    <cellStyle name="표준 3 28 12" xfId="2112" xr:uid="{00000000-0005-0000-0000-00007DA60000}"/>
    <cellStyle name="표준 3 28 13" xfId="2113" xr:uid="{00000000-0005-0000-0000-00007EA60000}"/>
    <cellStyle name="표준 3 28 14" xfId="2114" xr:uid="{00000000-0005-0000-0000-00007FA60000}"/>
    <cellStyle name="표준 3 28 15" xfId="32672" xr:uid="{00000000-0005-0000-0000-000080A60000}"/>
    <cellStyle name="표준 3 28 2" xfId="2115" xr:uid="{00000000-0005-0000-0000-000081A60000}"/>
    <cellStyle name="표준 3 28 3" xfId="2116" xr:uid="{00000000-0005-0000-0000-000082A60000}"/>
    <cellStyle name="표준 3 28 4" xfId="2117" xr:uid="{00000000-0005-0000-0000-000083A60000}"/>
    <cellStyle name="표준 3 28 5" xfId="2118" xr:uid="{00000000-0005-0000-0000-000084A60000}"/>
    <cellStyle name="표준 3 28 6" xfId="2119" xr:uid="{00000000-0005-0000-0000-000085A60000}"/>
    <cellStyle name="표준 3 28 7" xfId="2120" xr:uid="{00000000-0005-0000-0000-000086A60000}"/>
    <cellStyle name="표준 3 28 8" xfId="2121" xr:uid="{00000000-0005-0000-0000-000087A60000}"/>
    <cellStyle name="표준 3 28 9" xfId="2122" xr:uid="{00000000-0005-0000-0000-000088A60000}"/>
    <cellStyle name="표준 3 29" xfId="2123" xr:uid="{00000000-0005-0000-0000-000089A60000}"/>
    <cellStyle name="표준 3 29 10" xfId="2124" xr:uid="{00000000-0005-0000-0000-00008AA60000}"/>
    <cellStyle name="표준 3 29 11" xfId="2125" xr:uid="{00000000-0005-0000-0000-00008BA60000}"/>
    <cellStyle name="표준 3 29 12" xfId="2126" xr:uid="{00000000-0005-0000-0000-00008CA60000}"/>
    <cellStyle name="표준 3 29 13" xfId="2127" xr:uid="{00000000-0005-0000-0000-00008DA60000}"/>
    <cellStyle name="표준 3 29 14" xfId="2128" xr:uid="{00000000-0005-0000-0000-00008EA60000}"/>
    <cellStyle name="표준 3 29 15" xfId="32673" xr:uid="{00000000-0005-0000-0000-00008FA60000}"/>
    <cellStyle name="표준 3 29 2" xfId="2129" xr:uid="{00000000-0005-0000-0000-000090A60000}"/>
    <cellStyle name="표준 3 29 3" xfId="2130" xr:uid="{00000000-0005-0000-0000-000091A60000}"/>
    <cellStyle name="표준 3 29 4" xfId="2131" xr:uid="{00000000-0005-0000-0000-000092A60000}"/>
    <cellStyle name="표준 3 29 5" xfId="2132" xr:uid="{00000000-0005-0000-0000-000093A60000}"/>
    <cellStyle name="표준 3 29 6" xfId="2133" xr:uid="{00000000-0005-0000-0000-000094A60000}"/>
    <cellStyle name="표준 3 29 7" xfId="2134" xr:uid="{00000000-0005-0000-0000-000095A60000}"/>
    <cellStyle name="표준 3 29 8" xfId="2135" xr:uid="{00000000-0005-0000-0000-000096A60000}"/>
    <cellStyle name="표준 3 29 9" xfId="2136" xr:uid="{00000000-0005-0000-0000-000097A60000}"/>
    <cellStyle name="표준 3 3" xfId="2137" xr:uid="{00000000-0005-0000-0000-000098A60000}"/>
    <cellStyle name="표준 3 3 10" xfId="2138" xr:uid="{00000000-0005-0000-0000-000099A60000}"/>
    <cellStyle name="표준 3 3 10 2" xfId="32674" xr:uid="{00000000-0005-0000-0000-00009AA60000}"/>
    <cellStyle name="표준 3 3 11" xfId="2139" xr:uid="{00000000-0005-0000-0000-00009BA60000}"/>
    <cellStyle name="표준 3 3 11 2" xfId="32675" xr:uid="{00000000-0005-0000-0000-00009CA60000}"/>
    <cellStyle name="표준 3 3 12" xfId="2140" xr:uid="{00000000-0005-0000-0000-00009DA60000}"/>
    <cellStyle name="표준 3 3 12 2" xfId="32676" xr:uid="{00000000-0005-0000-0000-00009EA60000}"/>
    <cellStyle name="표준 3 3 13" xfId="2141" xr:uid="{00000000-0005-0000-0000-00009FA60000}"/>
    <cellStyle name="표준 3 3 13 2" xfId="32677" xr:uid="{00000000-0005-0000-0000-0000A0A60000}"/>
    <cellStyle name="표준 3 3 14" xfId="2142" xr:uid="{00000000-0005-0000-0000-0000A1A60000}"/>
    <cellStyle name="표준 3 3 14 2" xfId="32678" xr:uid="{00000000-0005-0000-0000-0000A2A60000}"/>
    <cellStyle name="표준 3 3 15" xfId="2143" xr:uid="{00000000-0005-0000-0000-0000A3A60000}"/>
    <cellStyle name="표준 3 3 16" xfId="2144" xr:uid="{00000000-0005-0000-0000-0000A4A60000}"/>
    <cellStyle name="표준 3 3 17" xfId="2145" xr:uid="{00000000-0005-0000-0000-0000A5A60000}"/>
    <cellStyle name="표준 3 3 18" xfId="8536" xr:uid="{00000000-0005-0000-0000-0000A6A60000}"/>
    <cellStyle name="표준 3 3 2" xfId="2146" xr:uid="{00000000-0005-0000-0000-0000A7A60000}"/>
    <cellStyle name="표준 3 3 2 10" xfId="32679" xr:uid="{00000000-0005-0000-0000-0000A8A60000}"/>
    <cellStyle name="표준 3 3 2 11" xfId="32680" xr:uid="{00000000-0005-0000-0000-0000A9A60000}"/>
    <cellStyle name="표준 3 3 2 12" xfId="8537" xr:uid="{00000000-0005-0000-0000-0000AAA60000}"/>
    <cellStyle name="표준 3 3 2 2" xfId="32681" xr:uid="{00000000-0005-0000-0000-0000ABA60000}"/>
    <cellStyle name="표준 3 3 2 3" xfId="32682" xr:uid="{00000000-0005-0000-0000-0000ACA60000}"/>
    <cellStyle name="표준 3 3 2 4" xfId="32683" xr:uid="{00000000-0005-0000-0000-0000ADA60000}"/>
    <cellStyle name="표준 3 3 2 5" xfId="32684" xr:uid="{00000000-0005-0000-0000-0000AEA60000}"/>
    <cellStyle name="표준 3 3 2 6" xfId="32685" xr:uid="{00000000-0005-0000-0000-0000AFA60000}"/>
    <cellStyle name="표준 3 3 2 7" xfId="32686" xr:uid="{00000000-0005-0000-0000-0000B0A60000}"/>
    <cellStyle name="표준 3 3 2 8" xfId="32687" xr:uid="{00000000-0005-0000-0000-0000B1A60000}"/>
    <cellStyle name="표준 3 3 2 9" xfId="32688" xr:uid="{00000000-0005-0000-0000-0000B2A60000}"/>
    <cellStyle name="표준 3 3 3" xfId="2147" xr:uid="{00000000-0005-0000-0000-0000B3A60000}"/>
    <cellStyle name="표준 3 3 3 10" xfId="32689" xr:uid="{00000000-0005-0000-0000-0000B4A60000}"/>
    <cellStyle name="표준 3 3 3 11" xfId="32690" xr:uid="{00000000-0005-0000-0000-0000B5A60000}"/>
    <cellStyle name="표준 3 3 3 2" xfId="32691" xr:uid="{00000000-0005-0000-0000-0000B6A60000}"/>
    <cellStyle name="표준 3 3 3 3" xfId="32692" xr:uid="{00000000-0005-0000-0000-0000B7A60000}"/>
    <cellStyle name="표준 3 3 3 4" xfId="32693" xr:uid="{00000000-0005-0000-0000-0000B8A60000}"/>
    <cellStyle name="표준 3 3 3 5" xfId="32694" xr:uid="{00000000-0005-0000-0000-0000B9A60000}"/>
    <cellStyle name="표준 3 3 3 6" xfId="32695" xr:uid="{00000000-0005-0000-0000-0000BAA60000}"/>
    <cellStyle name="표준 3 3 3 7" xfId="32696" xr:uid="{00000000-0005-0000-0000-0000BBA60000}"/>
    <cellStyle name="표준 3 3 3 8" xfId="32697" xr:uid="{00000000-0005-0000-0000-0000BCA60000}"/>
    <cellStyle name="표준 3 3 3 9" xfId="32698" xr:uid="{00000000-0005-0000-0000-0000BDA60000}"/>
    <cellStyle name="표준 3 3 4" xfId="2148" xr:uid="{00000000-0005-0000-0000-0000BEA60000}"/>
    <cellStyle name="표준 3 3 4 10" xfId="32700" xr:uid="{00000000-0005-0000-0000-0000BFA60000}"/>
    <cellStyle name="표준 3 3 4 11" xfId="32701" xr:uid="{00000000-0005-0000-0000-0000C0A60000}"/>
    <cellStyle name="표준 3 3 4 12" xfId="32699" xr:uid="{00000000-0005-0000-0000-0000C1A60000}"/>
    <cellStyle name="표준 3 3 4 2" xfId="32702" xr:uid="{00000000-0005-0000-0000-0000C2A60000}"/>
    <cellStyle name="표준 3 3 4 3" xfId="32703" xr:uid="{00000000-0005-0000-0000-0000C3A60000}"/>
    <cellStyle name="표준 3 3 4 4" xfId="32704" xr:uid="{00000000-0005-0000-0000-0000C4A60000}"/>
    <cellStyle name="표준 3 3 4 5" xfId="32705" xr:uid="{00000000-0005-0000-0000-0000C5A60000}"/>
    <cellStyle name="표준 3 3 4 6" xfId="32706" xr:uid="{00000000-0005-0000-0000-0000C6A60000}"/>
    <cellStyle name="표준 3 3 4 7" xfId="32707" xr:uid="{00000000-0005-0000-0000-0000C7A60000}"/>
    <cellStyle name="표준 3 3 4 8" xfId="32708" xr:uid="{00000000-0005-0000-0000-0000C8A60000}"/>
    <cellStyle name="표준 3 3 4 9" xfId="32709" xr:uid="{00000000-0005-0000-0000-0000C9A60000}"/>
    <cellStyle name="표준 3 3 5" xfId="2149" xr:uid="{00000000-0005-0000-0000-0000CAA60000}"/>
    <cellStyle name="표준 3 3 5 2" xfId="32710" xr:uid="{00000000-0005-0000-0000-0000CBA60000}"/>
    <cellStyle name="표준 3 3 6" xfId="2150" xr:uid="{00000000-0005-0000-0000-0000CCA60000}"/>
    <cellStyle name="표준 3 3 6 2" xfId="32711" xr:uid="{00000000-0005-0000-0000-0000CDA60000}"/>
    <cellStyle name="표준 3 3 7" xfId="2151" xr:uid="{00000000-0005-0000-0000-0000CEA60000}"/>
    <cellStyle name="표준 3 3 7 2" xfId="32712" xr:uid="{00000000-0005-0000-0000-0000CFA60000}"/>
    <cellStyle name="표준 3 3 8" xfId="2152" xr:uid="{00000000-0005-0000-0000-0000D0A60000}"/>
    <cellStyle name="표준 3 3 8 2" xfId="32713" xr:uid="{00000000-0005-0000-0000-0000D1A60000}"/>
    <cellStyle name="표준 3 3 9" xfId="2153" xr:uid="{00000000-0005-0000-0000-0000D2A60000}"/>
    <cellStyle name="표준 3 3 9 2" xfId="32714" xr:uid="{00000000-0005-0000-0000-0000D3A60000}"/>
    <cellStyle name="표준 3 30" xfId="2154" xr:uid="{00000000-0005-0000-0000-0000D4A60000}"/>
    <cellStyle name="표준 3 30 10" xfId="2155" xr:uid="{00000000-0005-0000-0000-0000D5A60000}"/>
    <cellStyle name="표준 3 30 11" xfId="2156" xr:uid="{00000000-0005-0000-0000-0000D6A60000}"/>
    <cellStyle name="표준 3 30 12" xfId="2157" xr:uid="{00000000-0005-0000-0000-0000D7A60000}"/>
    <cellStyle name="표준 3 30 13" xfId="2158" xr:uid="{00000000-0005-0000-0000-0000D8A60000}"/>
    <cellStyle name="표준 3 30 14" xfId="2159" xr:uid="{00000000-0005-0000-0000-0000D9A60000}"/>
    <cellStyle name="표준 3 30 15" xfId="32715" xr:uid="{00000000-0005-0000-0000-0000DAA60000}"/>
    <cellStyle name="표준 3 30 2" xfId="2160" xr:uid="{00000000-0005-0000-0000-0000DBA60000}"/>
    <cellStyle name="표준 3 30 3" xfId="2161" xr:uid="{00000000-0005-0000-0000-0000DCA60000}"/>
    <cellStyle name="표준 3 30 4" xfId="2162" xr:uid="{00000000-0005-0000-0000-0000DDA60000}"/>
    <cellStyle name="표준 3 30 5" xfId="2163" xr:uid="{00000000-0005-0000-0000-0000DEA60000}"/>
    <cellStyle name="표준 3 30 6" xfId="2164" xr:uid="{00000000-0005-0000-0000-0000DFA60000}"/>
    <cellStyle name="표준 3 30 7" xfId="2165" xr:uid="{00000000-0005-0000-0000-0000E0A60000}"/>
    <cellStyle name="표준 3 30 8" xfId="2166" xr:uid="{00000000-0005-0000-0000-0000E1A60000}"/>
    <cellStyle name="표준 3 30 9" xfId="2167" xr:uid="{00000000-0005-0000-0000-0000E2A60000}"/>
    <cellStyle name="표준 3 31" xfId="2168" xr:uid="{00000000-0005-0000-0000-0000E3A60000}"/>
    <cellStyle name="표준 3 31 10" xfId="2169" xr:uid="{00000000-0005-0000-0000-0000E4A60000}"/>
    <cellStyle name="표준 3 31 11" xfId="2170" xr:uid="{00000000-0005-0000-0000-0000E5A60000}"/>
    <cellStyle name="표준 3 31 12" xfId="2171" xr:uid="{00000000-0005-0000-0000-0000E6A60000}"/>
    <cellStyle name="표준 3 31 13" xfId="2172" xr:uid="{00000000-0005-0000-0000-0000E7A60000}"/>
    <cellStyle name="표준 3 31 14" xfId="2173" xr:uid="{00000000-0005-0000-0000-0000E8A60000}"/>
    <cellStyle name="표준 3 31 15" xfId="32716" xr:uid="{00000000-0005-0000-0000-0000E9A60000}"/>
    <cellStyle name="표준 3 31 2" xfId="2174" xr:uid="{00000000-0005-0000-0000-0000EAA60000}"/>
    <cellStyle name="표준 3 31 3" xfId="2175" xr:uid="{00000000-0005-0000-0000-0000EBA60000}"/>
    <cellStyle name="표준 3 31 4" xfId="2176" xr:uid="{00000000-0005-0000-0000-0000ECA60000}"/>
    <cellStyle name="표준 3 31 5" xfId="2177" xr:uid="{00000000-0005-0000-0000-0000EDA60000}"/>
    <cellStyle name="표준 3 31 6" xfId="2178" xr:uid="{00000000-0005-0000-0000-0000EEA60000}"/>
    <cellStyle name="표준 3 31 7" xfId="2179" xr:uid="{00000000-0005-0000-0000-0000EFA60000}"/>
    <cellStyle name="표준 3 31 8" xfId="2180" xr:uid="{00000000-0005-0000-0000-0000F0A60000}"/>
    <cellStyle name="표준 3 31 9" xfId="2181" xr:uid="{00000000-0005-0000-0000-0000F1A60000}"/>
    <cellStyle name="표준 3 32" xfId="2182" xr:uid="{00000000-0005-0000-0000-0000F2A60000}"/>
    <cellStyle name="표준 3 32 10" xfId="2183" xr:uid="{00000000-0005-0000-0000-0000F3A60000}"/>
    <cellStyle name="표준 3 32 11" xfId="2184" xr:uid="{00000000-0005-0000-0000-0000F4A60000}"/>
    <cellStyle name="표준 3 32 12" xfId="2185" xr:uid="{00000000-0005-0000-0000-0000F5A60000}"/>
    <cellStyle name="표준 3 32 13" xfId="2186" xr:uid="{00000000-0005-0000-0000-0000F6A60000}"/>
    <cellStyle name="표준 3 32 14" xfId="2187" xr:uid="{00000000-0005-0000-0000-0000F7A60000}"/>
    <cellStyle name="표준 3 32 2" xfId="2188" xr:uid="{00000000-0005-0000-0000-0000F8A60000}"/>
    <cellStyle name="표준 3 32 3" xfId="2189" xr:uid="{00000000-0005-0000-0000-0000F9A60000}"/>
    <cellStyle name="표준 3 32 4" xfId="2190" xr:uid="{00000000-0005-0000-0000-0000FAA60000}"/>
    <cellStyle name="표준 3 32 5" xfId="2191" xr:uid="{00000000-0005-0000-0000-0000FBA60000}"/>
    <cellStyle name="표준 3 32 6" xfId="2192" xr:uid="{00000000-0005-0000-0000-0000FCA60000}"/>
    <cellStyle name="표준 3 32 7" xfId="2193" xr:uid="{00000000-0005-0000-0000-0000FDA60000}"/>
    <cellStyle name="표준 3 32 8" xfId="2194" xr:uid="{00000000-0005-0000-0000-0000FEA60000}"/>
    <cellStyle name="표준 3 32 9" xfId="2195" xr:uid="{00000000-0005-0000-0000-0000FFA60000}"/>
    <cellStyle name="표준 3 33" xfId="2196" xr:uid="{00000000-0005-0000-0000-000000A70000}"/>
    <cellStyle name="표준 3 34" xfId="2197" xr:uid="{00000000-0005-0000-0000-000001A70000}"/>
    <cellStyle name="표준 3 35" xfId="2198" xr:uid="{00000000-0005-0000-0000-000002A70000}"/>
    <cellStyle name="표준 3 36" xfId="2199" xr:uid="{00000000-0005-0000-0000-000003A70000}"/>
    <cellStyle name="표준 3 37" xfId="2200" xr:uid="{00000000-0005-0000-0000-000004A70000}"/>
    <cellStyle name="표준 3 38" xfId="2201" xr:uid="{00000000-0005-0000-0000-000005A70000}"/>
    <cellStyle name="표준 3 39" xfId="2202" xr:uid="{00000000-0005-0000-0000-000006A70000}"/>
    <cellStyle name="표준 3 4" xfId="2203" xr:uid="{00000000-0005-0000-0000-000007A70000}"/>
    <cellStyle name="표준 3 4 10" xfId="2204" xr:uid="{00000000-0005-0000-0000-000008A70000}"/>
    <cellStyle name="표준 3 4 10 2" xfId="32717" xr:uid="{00000000-0005-0000-0000-000009A70000}"/>
    <cellStyle name="표준 3 4 11" xfId="2205" xr:uid="{00000000-0005-0000-0000-00000AA70000}"/>
    <cellStyle name="표준 3 4 11 2" xfId="32718" xr:uid="{00000000-0005-0000-0000-00000BA70000}"/>
    <cellStyle name="표준 3 4 12" xfId="2206" xr:uid="{00000000-0005-0000-0000-00000CA70000}"/>
    <cellStyle name="표준 3 4 12 2" xfId="32719" xr:uid="{00000000-0005-0000-0000-00000DA70000}"/>
    <cellStyle name="표준 3 4 13" xfId="2207" xr:uid="{00000000-0005-0000-0000-00000EA70000}"/>
    <cellStyle name="표준 3 4 13 2" xfId="32720" xr:uid="{00000000-0005-0000-0000-00000FA70000}"/>
    <cellStyle name="표준 3 4 14" xfId="2208" xr:uid="{00000000-0005-0000-0000-000010A70000}"/>
    <cellStyle name="표준 3 4 14 2" xfId="32721" xr:uid="{00000000-0005-0000-0000-000011A70000}"/>
    <cellStyle name="표준 3 4 15" xfId="8538" xr:uid="{00000000-0005-0000-0000-000012A70000}"/>
    <cellStyle name="표준 3 4 2" xfId="2209" xr:uid="{00000000-0005-0000-0000-000013A70000}"/>
    <cellStyle name="표준 3 4 2 10" xfId="32722" xr:uid="{00000000-0005-0000-0000-000014A70000}"/>
    <cellStyle name="표준 3 4 2 11" xfId="32723" xr:uid="{00000000-0005-0000-0000-000015A70000}"/>
    <cellStyle name="표준 3 4 2 2" xfId="32724" xr:uid="{00000000-0005-0000-0000-000016A70000}"/>
    <cellStyle name="표준 3 4 2 3" xfId="32725" xr:uid="{00000000-0005-0000-0000-000017A70000}"/>
    <cellStyle name="표준 3 4 2 4" xfId="32726" xr:uid="{00000000-0005-0000-0000-000018A70000}"/>
    <cellStyle name="표준 3 4 2 5" xfId="32727" xr:uid="{00000000-0005-0000-0000-000019A70000}"/>
    <cellStyle name="표준 3 4 2 6" xfId="32728" xr:uid="{00000000-0005-0000-0000-00001AA70000}"/>
    <cellStyle name="표준 3 4 2 7" xfId="32729" xr:uid="{00000000-0005-0000-0000-00001BA70000}"/>
    <cellStyle name="표준 3 4 2 8" xfId="32730" xr:uid="{00000000-0005-0000-0000-00001CA70000}"/>
    <cellStyle name="표준 3 4 2 9" xfId="32731" xr:uid="{00000000-0005-0000-0000-00001DA70000}"/>
    <cellStyle name="표준 3 4 3" xfId="2210" xr:uid="{00000000-0005-0000-0000-00001EA70000}"/>
    <cellStyle name="표준 3 4 3 10" xfId="32733" xr:uid="{00000000-0005-0000-0000-00001FA70000}"/>
    <cellStyle name="표준 3 4 3 11" xfId="32734" xr:uid="{00000000-0005-0000-0000-000020A70000}"/>
    <cellStyle name="표준 3 4 3 12" xfId="32732" xr:uid="{00000000-0005-0000-0000-000021A70000}"/>
    <cellStyle name="표준 3 4 3 2" xfId="32735" xr:uid="{00000000-0005-0000-0000-000022A70000}"/>
    <cellStyle name="표준 3 4 3 3" xfId="32736" xr:uid="{00000000-0005-0000-0000-000023A70000}"/>
    <cellStyle name="표준 3 4 3 4" xfId="32737" xr:uid="{00000000-0005-0000-0000-000024A70000}"/>
    <cellStyle name="표준 3 4 3 5" xfId="32738" xr:uid="{00000000-0005-0000-0000-000025A70000}"/>
    <cellStyle name="표준 3 4 3 6" xfId="32739" xr:uid="{00000000-0005-0000-0000-000026A70000}"/>
    <cellStyle name="표준 3 4 3 7" xfId="32740" xr:uid="{00000000-0005-0000-0000-000027A70000}"/>
    <cellStyle name="표준 3 4 3 8" xfId="32741" xr:uid="{00000000-0005-0000-0000-000028A70000}"/>
    <cellStyle name="표준 3 4 3 9" xfId="32742" xr:uid="{00000000-0005-0000-0000-000029A70000}"/>
    <cellStyle name="표준 3 4 4" xfId="2211" xr:uid="{00000000-0005-0000-0000-00002AA70000}"/>
    <cellStyle name="표준 3 4 4 10" xfId="32744" xr:uid="{00000000-0005-0000-0000-00002BA70000}"/>
    <cellStyle name="표준 3 4 4 11" xfId="32745" xr:uid="{00000000-0005-0000-0000-00002CA70000}"/>
    <cellStyle name="표준 3 4 4 12" xfId="32743" xr:uid="{00000000-0005-0000-0000-00002DA70000}"/>
    <cellStyle name="표준 3 4 4 2" xfId="32746" xr:uid="{00000000-0005-0000-0000-00002EA70000}"/>
    <cellStyle name="표준 3 4 4 3" xfId="32747" xr:uid="{00000000-0005-0000-0000-00002FA70000}"/>
    <cellStyle name="표준 3 4 4 4" xfId="32748" xr:uid="{00000000-0005-0000-0000-000030A70000}"/>
    <cellStyle name="표준 3 4 4 5" xfId="32749" xr:uid="{00000000-0005-0000-0000-000031A70000}"/>
    <cellStyle name="표준 3 4 4 6" xfId="32750" xr:uid="{00000000-0005-0000-0000-000032A70000}"/>
    <cellStyle name="표준 3 4 4 7" xfId="32751" xr:uid="{00000000-0005-0000-0000-000033A70000}"/>
    <cellStyle name="표준 3 4 4 8" xfId="32752" xr:uid="{00000000-0005-0000-0000-000034A70000}"/>
    <cellStyle name="표준 3 4 4 9" xfId="32753" xr:uid="{00000000-0005-0000-0000-000035A70000}"/>
    <cellStyle name="표준 3 4 5" xfId="2212" xr:uid="{00000000-0005-0000-0000-000036A70000}"/>
    <cellStyle name="표준 3 4 5 2" xfId="32754" xr:uid="{00000000-0005-0000-0000-000037A70000}"/>
    <cellStyle name="표준 3 4 6" xfId="2213" xr:uid="{00000000-0005-0000-0000-000038A70000}"/>
    <cellStyle name="표준 3 4 6 2" xfId="32755" xr:uid="{00000000-0005-0000-0000-000039A70000}"/>
    <cellStyle name="표준 3 4 7" xfId="2214" xr:uid="{00000000-0005-0000-0000-00003AA70000}"/>
    <cellStyle name="표준 3 4 7 2" xfId="32756" xr:uid="{00000000-0005-0000-0000-00003BA70000}"/>
    <cellStyle name="표준 3 4 8" xfId="2215" xr:uid="{00000000-0005-0000-0000-00003CA70000}"/>
    <cellStyle name="표준 3 4 8 2" xfId="32757" xr:uid="{00000000-0005-0000-0000-00003DA70000}"/>
    <cellStyle name="표준 3 4 9" xfId="2216" xr:uid="{00000000-0005-0000-0000-00003EA70000}"/>
    <cellStyle name="표준 3 4 9 2" xfId="32758" xr:uid="{00000000-0005-0000-0000-00003FA70000}"/>
    <cellStyle name="표준 3 40" xfId="2217" xr:uid="{00000000-0005-0000-0000-000040A70000}"/>
    <cellStyle name="표준 3 41" xfId="2218" xr:uid="{00000000-0005-0000-0000-000041A70000}"/>
    <cellStyle name="표준 3 42" xfId="2219" xr:uid="{00000000-0005-0000-0000-000042A70000}"/>
    <cellStyle name="표준 3 43" xfId="2220" xr:uid="{00000000-0005-0000-0000-000043A70000}"/>
    <cellStyle name="표준 3 44" xfId="2221" xr:uid="{00000000-0005-0000-0000-000044A70000}"/>
    <cellStyle name="표준 3 45" xfId="8533" xr:uid="{00000000-0005-0000-0000-000045A70000}"/>
    <cellStyle name="표준 3 46" xfId="44649" xr:uid="{00000000-0005-0000-0000-000046A70000}"/>
    <cellStyle name="표준 3 47" xfId="44662" xr:uid="{00000000-0005-0000-0000-000047A70000}"/>
    <cellStyle name="표준 3 5" xfId="2222" xr:uid="{00000000-0005-0000-0000-000048A70000}"/>
    <cellStyle name="표준 3 5 10" xfId="2223" xr:uid="{00000000-0005-0000-0000-000049A70000}"/>
    <cellStyle name="표준 3 5 10 2" xfId="32759" xr:uid="{00000000-0005-0000-0000-00004AA70000}"/>
    <cellStyle name="표준 3 5 11" xfId="2224" xr:uid="{00000000-0005-0000-0000-00004BA70000}"/>
    <cellStyle name="표준 3 5 11 2" xfId="32760" xr:uid="{00000000-0005-0000-0000-00004CA70000}"/>
    <cellStyle name="표준 3 5 12" xfId="2225" xr:uid="{00000000-0005-0000-0000-00004DA70000}"/>
    <cellStyle name="표준 3 5 12 2" xfId="32761" xr:uid="{00000000-0005-0000-0000-00004EA70000}"/>
    <cellStyle name="표준 3 5 13" xfId="2226" xr:uid="{00000000-0005-0000-0000-00004FA70000}"/>
    <cellStyle name="표준 3 5 13 2" xfId="32762" xr:uid="{00000000-0005-0000-0000-000050A70000}"/>
    <cellStyle name="표준 3 5 14" xfId="2227" xr:uid="{00000000-0005-0000-0000-000051A70000}"/>
    <cellStyle name="표준 3 5 14 2" xfId="32763" xr:uid="{00000000-0005-0000-0000-000052A70000}"/>
    <cellStyle name="표준 3 5 2" xfId="2228" xr:uid="{00000000-0005-0000-0000-000053A70000}"/>
    <cellStyle name="표준 3 5 2 10" xfId="32765" xr:uid="{00000000-0005-0000-0000-000054A70000}"/>
    <cellStyle name="표준 3 5 2 11" xfId="32766" xr:uid="{00000000-0005-0000-0000-000055A70000}"/>
    <cellStyle name="표준 3 5 2 12" xfId="32764" xr:uid="{00000000-0005-0000-0000-000056A70000}"/>
    <cellStyle name="표준 3 5 2 2" xfId="32767" xr:uid="{00000000-0005-0000-0000-000057A70000}"/>
    <cellStyle name="표준 3 5 2 3" xfId="32768" xr:uid="{00000000-0005-0000-0000-000058A70000}"/>
    <cellStyle name="표준 3 5 2 4" xfId="32769" xr:uid="{00000000-0005-0000-0000-000059A70000}"/>
    <cellStyle name="표준 3 5 2 5" xfId="32770" xr:uid="{00000000-0005-0000-0000-00005AA70000}"/>
    <cellStyle name="표준 3 5 2 6" xfId="32771" xr:uid="{00000000-0005-0000-0000-00005BA70000}"/>
    <cellStyle name="표준 3 5 2 7" xfId="32772" xr:uid="{00000000-0005-0000-0000-00005CA70000}"/>
    <cellStyle name="표준 3 5 2 8" xfId="32773" xr:uid="{00000000-0005-0000-0000-00005DA70000}"/>
    <cellStyle name="표준 3 5 2 9" xfId="32774" xr:uid="{00000000-0005-0000-0000-00005EA70000}"/>
    <cellStyle name="표준 3 5 3" xfId="2229" xr:uid="{00000000-0005-0000-0000-00005FA70000}"/>
    <cellStyle name="표준 3 5 3 10" xfId="32776" xr:uid="{00000000-0005-0000-0000-000060A70000}"/>
    <cellStyle name="표준 3 5 3 11" xfId="32777" xr:uid="{00000000-0005-0000-0000-000061A70000}"/>
    <cellStyle name="표준 3 5 3 12" xfId="32775" xr:uid="{00000000-0005-0000-0000-000062A70000}"/>
    <cellStyle name="표준 3 5 3 2" xfId="32778" xr:uid="{00000000-0005-0000-0000-000063A70000}"/>
    <cellStyle name="표준 3 5 3 3" xfId="32779" xr:uid="{00000000-0005-0000-0000-000064A70000}"/>
    <cellStyle name="표준 3 5 3 4" xfId="32780" xr:uid="{00000000-0005-0000-0000-000065A70000}"/>
    <cellStyle name="표준 3 5 3 5" xfId="32781" xr:uid="{00000000-0005-0000-0000-000066A70000}"/>
    <cellStyle name="표준 3 5 3 6" xfId="32782" xr:uid="{00000000-0005-0000-0000-000067A70000}"/>
    <cellStyle name="표준 3 5 3 7" xfId="32783" xr:uid="{00000000-0005-0000-0000-000068A70000}"/>
    <cellStyle name="표준 3 5 3 8" xfId="32784" xr:uid="{00000000-0005-0000-0000-000069A70000}"/>
    <cellStyle name="표준 3 5 3 9" xfId="32785" xr:uid="{00000000-0005-0000-0000-00006AA70000}"/>
    <cellStyle name="표준 3 5 4" xfId="2230" xr:uid="{00000000-0005-0000-0000-00006BA70000}"/>
    <cellStyle name="표준 3 5 4 10" xfId="32787" xr:uid="{00000000-0005-0000-0000-00006CA70000}"/>
    <cellStyle name="표준 3 5 4 11" xfId="32788" xr:uid="{00000000-0005-0000-0000-00006DA70000}"/>
    <cellStyle name="표준 3 5 4 12" xfId="32786" xr:uid="{00000000-0005-0000-0000-00006EA70000}"/>
    <cellStyle name="표준 3 5 4 2" xfId="32789" xr:uid="{00000000-0005-0000-0000-00006FA70000}"/>
    <cellStyle name="표준 3 5 4 3" xfId="32790" xr:uid="{00000000-0005-0000-0000-000070A70000}"/>
    <cellStyle name="표준 3 5 4 4" xfId="32791" xr:uid="{00000000-0005-0000-0000-000071A70000}"/>
    <cellStyle name="표준 3 5 4 5" xfId="32792" xr:uid="{00000000-0005-0000-0000-000072A70000}"/>
    <cellStyle name="표준 3 5 4 6" xfId="32793" xr:uid="{00000000-0005-0000-0000-000073A70000}"/>
    <cellStyle name="표준 3 5 4 7" xfId="32794" xr:uid="{00000000-0005-0000-0000-000074A70000}"/>
    <cellStyle name="표준 3 5 4 8" xfId="32795" xr:uid="{00000000-0005-0000-0000-000075A70000}"/>
    <cellStyle name="표준 3 5 4 9" xfId="32796" xr:uid="{00000000-0005-0000-0000-000076A70000}"/>
    <cellStyle name="표준 3 5 5" xfId="2231" xr:uid="{00000000-0005-0000-0000-000077A70000}"/>
    <cellStyle name="표준 3 5 5 2" xfId="32797" xr:uid="{00000000-0005-0000-0000-000078A70000}"/>
    <cellStyle name="표준 3 5 6" xfId="2232" xr:uid="{00000000-0005-0000-0000-000079A70000}"/>
    <cellStyle name="표준 3 5 6 2" xfId="32798" xr:uid="{00000000-0005-0000-0000-00007AA70000}"/>
    <cellStyle name="표준 3 5 7" xfId="2233" xr:uid="{00000000-0005-0000-0000-00007BA70000}"/>
    <cellStyle name="표준 3 5 7 2" xfId="32799" xr:uid="{00000000-0005-0000-0000-00007CA70000}"/>
    <cellStyle name="표준 3 5 8" xfId="2234" xr:uid="{00000000-0005-0000-0000-00007DA70000}"/>
    <cellStyle name="표준 3 5 8 2" xfId="32800" xr:uid="{00000000-0005-0000-0000-00007EA70000}"/>
    <cellStyle name="표준 3 5 9" xfId="2235" xr:uid="{00000000-0005-0000-0000-00007FA70000}"/>
    <cellStyle name="표준 3 5 9 2" xfId="32801" xr:uid="{00000000-0005-0000-0000-000080A70000}"/>
    <cellStyle name="표준 3 6" xfId="2236" xr:uid="{00000000-0005-0000-0000-000081A70000}"/>
    <cellStyle name="표준 3 6 10" xfId="2237" xr:uid="{00000000-0005-0000-0000-000082A70000}"/>
    <cellStyle name="표준 3 6 10 2" xfId="32802" xr:uid="{00000000-0005-0000-0000-000083A70000}"/>
    <cellStyle name="표준 3 6 11" xfId="2238" xr:uid="{00000000-0005-0000-0000-000084A70000}"/>
    <cellStyle name="표준 3 6 11 2" xfId="32803" xr:uid="{00000000-0005-0000-0000-000085A70000}"/>
    <cellStyle name="표준 3 6 12" xfId="2239" xr:uid="{00000000-0005-0000-0000-000086A70000}"/>
    <cellStyle name="표준 3 6 13" xfId="2240" xr:uid="{00000000-0005-0000-0000-000087A70000}"/>
    <cellStyle name="표준 3 6 14" xfId="2241" xr:uid="{00000000-0005-0000-0000-000088A70000}"/>
    <cellStyle name="표준 3 6 2" xfId="2242" xr:uid="{00000000-0005-0000-0000-000089A70000}"/>
    <cellStyle name="표준 3 6 2 2" xfId="32804" xr:uid="{00000000-0005-0000-0000-00008AA70000}"/>
    <cellStyle name="표준 3 6 3" xfId="2243" xr:uid="{00000000-0005-0000-0000-00008BA70000}"/>
    <cellStyle name="표준 3 6 3 2" xfId="32805" xr:uid="{00000000-0005-0000-0000-00008CA70000}"/>
    <cellStyle name="표준 3 6 4" xfId="2244" xr:uid="{00000000-0005-0000-0000-00008DA70000}"/>
    <cellStyle name="표준 3 6 4 2" xfId="32806" xr:uid="{00000000-0005-0000-0000-00008EA70000}"/>
    <cellStyle name="표준 3 6 5" xfId="2245" xr:uid="{00000000-0005-0000-0000-00008FA70000}"/>
    <cellStyle name="표준 3 6 5 2" xfId="32807" xr:uid="{00000000-0005-0000-0000-000090A70000}"/>
    <cellStyle name="표준 3 6 6" xfId="2246" xr:uid="{00000000-0005-0000-0000-000091A70000}"/>
    <cellStyle name="표준 3 6 6 2" xfId="32808" xr:uid="{00000000-0005-0000-0000-000092A70000}"/>
    <cellStyle name="표준 3 6 7" xfId="2247" xr:uid="{00000000-0005-0000-0000-000093A70000}"/>
    <cellStyle name="표준 3 6 7 2" xfId="32809" xr:uid="{00000000-0005-0000-0000-000094A70000}"/>
    <cellStyle name="표준 3 6 8" xfId="2248" xr:uid="{00000000-0005-0000-0000-000095A70000}"/>
    <cellStyle name="표준 3 6 8 2" xfId="32810" xr:uid="{00000000-0005-0000-0000-000096A70000}"/>
    <cellStyle name="표준 3 6 9" xfId="2249" xr:uid="{00000000-0005-0000-0000-000097A70000}"/>
    <cellStyle name="표준 3 6 9 2" xfId="32811" xr:uid="{00000000-0005-0000-0000-000098A70000}"/>
    <cellStyle name="표준 3 7" xfId="2250" xr:uid="{00000000-0005-0000-0000-000099A70000}"/>
    <cellStyle name="표준 3 7 10" xfId="2251" xr:uid="{00000000-0005-0000-0000-00009AA70000}"/>
    <cellStyle name="표준 3 7 10 2" xfId="32812" xr:uid="{00000000-0005-0000-0000-00009BA70000}"/>
    <cellStyle name="표준 3 7 11" xfId="2252" xr:uid="{00000000-0005-0000-0000-00009CA70000}"/>
    <cellStyle name="표준 3 7 11 2" xfId="32813" xr:uid="{00000000-0005-0000-0000-00009DA70000}"/>
    <cellStyle name="표준 3 7 12" xfId="2253" xr:uid="{00000000-0005-0000-0000-00009EA70000}"/>
    <cellStyle name="표준 3 7 13" xfId="2254" xr:uid="{00000000-0005-0000-0000-00009FA70000}"/>
    <cellStyle name="표준 3 7 14" xfId="2255" xr:uid="{00000000-0005-0000-0000-0000A0A70000}"/>
    <cellStyle name="표준 3 7 2" xfId="2256" xr:uid="{00000000-0005-0000-0000-0000A1A70000}"/>
    <cellStyle name="표준 3 7 2 2" xfId="32814" xr:uid="{00000000-0005-0000-0000-0000A2A70000}"/>
    <cellStyle name="표준 3 7 3" xfId="2257" xr:uid="{00000000-0005-0000-0000-0000A3A70000}"/>
    <cellStyle name="표준 3 7 3 2" xfId="32815" xr:uid="{00000000-0005-0000-0000-0000A4A70000}"/>
    <cellStyle name="표준 3 7 4" xfId="2258" xr:uid="{00000000-0005-0000-0000-0000A5A70000}"/>
    <cellStyle name="표준 3 7 4 2" xfId="32816" xr:uid="{00000000-0005-0000-0000-0000A6A70000}"/>
    <cellStyle name="표준 3 7 5" xfId="2259" xr:uid="{00000000-0005-0000-0000-0000A7A70000}"/>
    <cellStyle name="표준 3 7 5 2" xfId="32817" xr:uid="{00000000-0005-0000-0000-0000A8A70000}"/>
    <cellStyle name="표준 3 7 6" xfId="2260" xr:uid="{00000000-0005-0000-0000-0000A9A70000}"/>
    <cellStyle name="표준 3 7 6 2" xfId="32818" xr:uid="{00000000-0005-0000-0000-0000AAA70000}"/>
    <cellStyle name="표준 3 7 7" xfId="2261" xr:uid="{00000000-0005-0000-0000-0000ABA70000}"/>
    <cellStyle name="표준 3 7 7 2" xfId="32819" xr:uid="{00000000-0005-0000-0000-0000ACA70000}"/>
    <cellStyle name="표준 3 7 8" xfId="2262" xr:uid="{00000000-0005-0000-0000-0000ADA70000}"/>
    <cellStyle name="표준 3 7 8 2" xfId="32820" xr:uid="{00000000-0005-0000-0000-0000AEA70000}"/>
    <cellStyle name="표준 3 7 9" xfId="2263" xr:uid="{00000000-0005-0000-0000-0000AFA70000}"/>
    <cellStyle name="표준 3 7 9 2" xfId="32821" xr:uid="{00000000-0005-0000-0000-0000B0A70000}"/>
    <cellStyle name="표준 3 8" xfId="2264" xr:uid="{00000000-0005-0000-0000-0000B1A70000}"/>
    <cellStyle name="표준 3 8 10" xfId="2265" xr:uid="{00000000-0005-0000-0000-0000B2A70000}"/>
    <cellStyle name="표준 3 8 10 2" xfId="32822" xr:uid="{00000000-0005-0000-0000-0000B3A70000}"/>
    <cellStyle name="표준 3 8 11" xfId="2266" xr:uid="{00000000-0005-0000-0000-0000B4A70000}"/>
    <cellStyle name="표준 3 8 11 2" xfId="32823" xr:uid="{00000000-0005-0000-0000-0000B5A70000}"/>
    <cellStyle name="표준 3 8 12" xfId="2267" xr:uid="{00000000-0005-0000-0000-0000B6A70000}"/>
    <cellStyle name="표준 3 8 13" xfId="2268" xr:uid="{00000000-0005-0000-0000-0000B7A70000}"/>
    <cellStyle name="표준 3 8 14" xfId="2269" xr:uid="{00000000-0005-0000-0000-0000B8A70000}"/>
    <cellStyle name="표준 3 8 2" xfId="2270" xr:uid="{00000000-0005-0000-0000-0000B9A70000}"/>
    <cellStyle name="표준 3 8 2 2" xfId="32824" xr:uid="{00000000-0005-0000-0000-0000BAA70000}"/>
    <cellStyle name="표준 3 8 3" xfId="2271" xr:uid="{00000000-0005-0000-0000-0000BBA70000}"/>
    <cellStyle name="표준 3 8 3 2" xfId="32825" xr:uid="{00000000-0005-0000-0000-0000BCA70000}"/>
    <cellStyle name="표준 3 8 4" xfId="2272" xr:uid="{00000000-0005-0000-0000-0000BDA70000}"/>
    <cellStyle name="표준 3 8 4 2" xfId="32826" xr:uid="{00000000-0005-0000-0000-0000BEA70000}"/>
    <cellStyle name="표준 3 8 5" xfId="2273" xr:uid="{00000000-0005-0000-0000-0000BFA70000}"/>
    <cellStyle name="표준 3 8 5 2" xfId="32827" xr:uid="{00000000-0005-0000-0000-0000C0A70000}"/>
    <cellStyle name="표준 3 8 6" xfId="2274" xr:uid="{00000000-0005-0000-0000-0000C1A70000}"/>
    <cellStyle name="표준 3 8 6 2" xfId="32828" xr:uid="{00000000-0005-0000-0000-0000C2A70000}"/>
    <cellStyle name="표준 3 8 7" xfId="2275" xr:uid="{00000000-0005-0000-0000-0000C3A70000}"/>
    <cellStyle name="표준 3 8 7 2" xfId="32829" xr:uid="{00000000-0005-0000-0000-0000C4A70000}"/>
    <cellStyle name="표준 3 8 8" xfId="2276" xr:uid="{00000000-0005-0000-0000-0000C5A70000}"/>
    <cellStyle name="표준 3 8 8 2" xfId="32830" xr:uid="{00000000-0005-0000-0000-0000C6A70000}"/>
    <cellStyle name="표준 3 8 9" xfId="2277" xr:uid="{00000000-0005-0000-0000-0000C7A70000}"/>
    <cellStyle name="표준 3 8 9 2" xfId="32831" xr:uid="{00000000-0005-0000-0000-0000C8A70000}"/>
    <cellStyle name="표준 3 9" xfId="2278" xr:uid="{00000000-0005-0000-0000-0000C9A70000}"/>
    <cellStyle name="표준 3 9 10" xfId="2279" xr:uid="{00000000-0005-0000-0000-0000CAA70000}"/>
    <cellStyle name="표준 3 9 10 2" xfId="32832" xr:uid="{00000000-0005-0000-0000-0000CBA70000}"/>
    <cellStyle name="표준 3 9 11" xfId="2280" xr:uid="{00000000-0005-0000-0000-0000CCA70000}"/>
    <cellStyle name="표준 3 9 11 2" xfId="32833" xr:uid="{00000000-0005-0000-0000-0000CDA70000}"/>
    <cellStyle name="표준 3 9 12" xfId="2281" xr:uid="{00000000-0005-0000-0000-0000CEA70000}"/>
    <cellStyle name="표준 3 9 13" xfId="2282" xr:uid="{00000000-0005-0000-0000-0000CFA70000}"/>
    <cellStyle name="표준 3 9 14" xfId="2283" xr:uid="{00000000-0005-0000-0000-0000D0A70000}"/>
    <cellStyle name="표준 3 9 2" xfId="2284" xr:uid="{00000000-0005-0000-0000-0000D1A70000}"/>
    <cellStyle name="표준 3 9 2 2" xfId="32834" xr:uid="{00000000-0005-0000-0000-0000D2A70000}"/>
    <cellStyle name="표준 3 9 3" xfId="2285" xr:uid="{00000000-0005-0000-0000-0000D3A70000}"/>
    <cellStyle name="표준 3 9 3 2" xfId="32835" xr:uid="{00000000-0005-0000-0000-0000D4A70000}"/>
    <cellStyle name="표준 3 9 4" xfId="2286" xr:uid="{00000000-0005-0000-0000-0000D5A70000}"/>
    <cellStyle name="표준 3 9 4 2" xfId="32836" xr:uid="{00000000-0005-0000-0000-0000D6A70000}"/>
    <cellStyle name="표준 3 9 5" xfId="2287" xr:uid="{00000000-0005-0000-0000-0000D7A70000}"/>
    <cellStyle name="표준 3 9 5 2" xfId="32837" xr:uid="{00000000-0005-0000-0000-0000D8A70000}"/>
    <cellStyle name="표준 3 9 6" xfId="2288" xr:uid="{00000000-0005-0000-0000-0000D9A70000}"/>
    <cellStyle name="표준 3 9 6 2" xfId="32838" xr:uid="{00000000-0005-0000-0000-0000DAA70000}"/>
    <cellStyle name="표준 3 9 7" xfId="2289" xr:uid="{00000000-0005-0000-0000-0000DBA70000}"/>
    <cellStyle name="표준 3 9 7 2" xfId="32839" xr:uid="{00000000-0005-0000-0000-0000DCA70000}"/>
    <cellStyle name="표준 3 9 8" xfId="2290" xr:uid="{00000000-0005-0000-0000-0000DDA70000}"/>
    <cellStyle name="표준 3 9 8 2" xfId="32840" xr:uid="{00000000-0005-0000-0000-0000DEA70000}"/>
    <cellStyle name="표준 3 9 9" xfId="2291" xr:uid="{00000000-0005-0000-0000-0000DFA70000}"/>
    <cellStyle name="표준 3 9 9 2" xfId="32841" xr:uid="{00000000-0005-0000-0000-0000E0A70000}"/>
    <cellStyle name="표준 3_091210-02-002" xfId="8539" xr:uid="{00000000-0005-0000-0000-0000E1A70000}"/>
    <cellStyle name="표준 30" xfId="4728" xr:uid="{00000000-0005-0000-0000-0000E2A70000}"/>
    <cellStyle name="표준 30 2" xfId="8907" xr:uid="{00000000-0005-0000-0000-0000E3A70000}"/>
    <cellStyle name="표준 31" xfId="4729" xr:uid="{00000000-0005-0000-0000-0000E4A70000}"/>
    <cellStyle name="표준 31 2" xfId="8979" xr:uid="{00000000-0005-0000-0000-0000E5A70000}"/>
    <cellStyle name="표준 31 3" xfId="44615" xr:uid="{00000000-0005-0000-0000-0000E6A70000}"/>
    <cellStyle name="표준 32" xfId="4730" xr:uid="{00000000-0005-0000-0000-0000E7A70000}"/>
    <cellStyle name="표준 32 2" xfId="8980" xr:uid="{00000000-0005-0000-0000-0000E8A70000}"/>
    <cellStyle name="표준 33" xfId="4731" xr:uid="{00000000-0005-0000-0000-0000E9A70000}"/>
    <cellStyle name="표준 33 2" xfId="8981" xr:uid="{00000000-0005-0000-0000-0000EAA70000}"/>
    <cellStyle name="표준 34" xfId="4732" xr:uid="{00000000-0005-0000-0000-0000EBA70000}"/>
    <cellStyle name="표준 34 2" xfId="32842" xr:uid="{00000000-0005-0000-0000-0000ECA70000}"/>
    <cellStyle name="표준 35" xfId="4733" xr:uid="{00000000-0005-0000-0000-0000EDA70000}"/>
    <cellStyle name="표준 35 2" xfId="8998" xr:uid="{00000000-0005-0000-0000-0000EEA70000}"/>
    <cellStyle name="표준 36" xfId="4734" xr:uid="{00000000-0005-0000-0000-0000EFA70000}"/>
    <cellStyle name="표준 36 10" xfId="2292" xr:uid="{00000000-0005-0000-0000-0000F0A70000}"/>
    <cellStyle name="표준 36 11" xfId="2293" xr:uid="{00000000-0005-0000-0000-0000F1A70000}"/>
    <cellStyle name="표준 36 2" xfId="2294" xr:uid="{00000000-0005-0000-0000-0000F2A70000}"/>
    <cellStyle name="표준 36 3" xfId="2295" xr:uid="{00000000-0005-0000-0000-0000F3A70000}"/>
    <cellStyle name="표준 36 4" xfId="2296" xr:uid="{00000000-0005-0000-0000-0000F4A70000}"/>
    <cellStyle name="표준 36 5" xfId="2297" xr:uid="{00000000-0005-0000-0000-0000F5A70000}"/>
    <cellStyle name="표준 36 6" xfId="2298" xr:uid="{00000000-0005-0000-0000-0000F6A70000}"/>
    <cellStyle name="표준 36 7" xfId="2299" xr:uid="{00000000-0005-0000-0000-0000F7A70000}"/>
    <cellStyle name="표준 36 8" xfId="2300" xr:uid="{00000000-0005-0000-0000-0000F8A70000}"/>
    <cellStyle name="표준 36 9" xfId="2301" xr:uid="{00000000-0005-0000-0000-0000F9A70000}"/>
    <cellStyle name="표준 37" xfId="4735" xr:uid="{00000000-0005-0000-0000-0000FAA70000}"/>
    <cellStyle name="표준 37 10" xfId="2302" xr:uid="{00000000-0005-0000-0000-0000FBA70000}"/>
    <cellStyle name="표준 37 11" xfId="2303" xr:uid="{00000000-0005-0000-0000-0000FCA70000}"/>
    <cellStyle name="표준 37 2" xfId="2304" xr:uid="{00000000-0005-0000-0000-0000FDA70000}"/>
    <cellStyle name="표준 37 3" xfId="2305" xr:uid="{00000000-0005-0000-0000-0000FEA70000}"/>
    <cellStyle name="표준 37 4" xfId="2306" xr:uid="{00000000-0005-0000-0000-0000FFA70000}"/>
    <cellStyle name="표준 37 5" xfId="2307" xr:uid="{00000000-0005-0000-0000-000000A80000}"/>
    <cellStyle name="표준 37 6" xfId="2308" xr:uid="{00000000-0005-0000-0000-000001A80000}"/>
    <cellStyle name="표준 37 7" xfId="2309" xr:uid="{00000000-0005-0000-0000-000002A80000}"/>
    <cellStyle name="표준 37 8" xfId="2310" xr:uid="{00000000-0005-0000-0000-000003A80000}"/>
    <cellStyle name="표준 37 9" xfId="2311" xr:uid="{00000000-0005-0000-0000-000004A80000}"/>
    <cellStyle name="표준 38" xfId="4736" xr:uid="{00000000-0005-0000-0000-000005A80000}"/>
    <cellStyle name="표준 38 2" xfId="8999" xr:uid="{00000000-0005-0000-0000-000006A80000}"/>
    <cellStyle name="표준 39" xfId="4737" xr:uid="{00000000-0005-0000-0000-000007A80000}"/>
    <cellStyle name="표준 39 2" xfId="9000" xr:uid="{00000000-0005-0000-0000-000008A80000}"/>
    <cellStyle name="표준 4" xfId="2312" xr:uid="{00000000-0005-0000-0000-000009A80000}"/>
    <cellStyle name="표준 4 10" xfId="2313" xr:uid="{00000000-0005-0000-0000-00000AA80000}"/>
    <cellStyle name="표준 4 10 10" xfId="32843" xr:uid="{00000000-0005-0000-0000-00000BA80000}"/>
    <cellStyle name="표준 4 10 11" xfId="32844" xr:uid="{00000000-0005-0000-0000-00000CA80000}"/>
    <cellStyle name="표준 4 10 2" xfId="32845" xr:uid="{00000000-0005-0000-0000-00000DA80000}"/>
    <cellStyle name="표준 4 10 3" xfId="32846" xr:uid="{00000000-0005-0000-0000-00000EA80000}"/>
    <cellStyle name="표준 4 10 4" xfId="32847" xr:uid="{00000000-0005-0000-0000-00000FA80000}"/>
    <cellStyle name="표준 4 10 5" xfId="32848" xr:uid="{00000000-0005-0000-0000-000010A80000}"/>
    <cellStyle name="표준 4 10 6" xfId="32849" xr:uid="{00000000-0005-0000-0000-000011A80000}"/>
    <cellStyle name="표준 4 10 7" xfId="32850" xr:uid="{00000000-0005-0000-0000-000012A80000}"/>
    <cellStyle name="표준 4 10 8" xfId="32851" xr:uid="{00000000-0005-0000-0000-000013A80000}"/>
    <cellStyle name="표준 4 10 9" xfId="32852" xr:uid="{00000000-0005-0000-0000-000014A80000}"/>
    <cellStyle name="표준 4 11" xfId="2314" xr:uid="{00000000-0005-0000-0000-000015A80000}"/>
    <cellStyle name="표준 4 11 10" xfId="32853" xr:uid="{00000000-0005-0000-0000-000016A80000}"/>
    <cellStyle name="표준 4 11 11" xfId="32854" xr:uid="{00000000-0005-0000-0000-000017A80000}"/>
    <cellStyle name="표준 4 11 2" xfId="32855" xr:uid="{00000000-0005-0000-0000-000018A80000}"/>
    <cellStyle name="표준 4 11 3" xfId="32856" xr:uid="{00000000-0005-0000-0000-000019A80000}"/>
    <cellStyle name="표준 4 11 4" xfId="32857" xr:uid="{00000000-0005-0000-0000-00001AA80000}"/>
    <cellStyle name="표준 4 11 5" xfId="32858" xr:uid="{00000000-0005-0000-0000-00001BA80000}"/>
    <cellStyle name="표준 4 11 6" xfId="32859" xr:uid="{00000000-0005-0000-0000-00001CA80000}"/>
    <cellStyle name="표준 4 11 7" xfId="32860" xr:uid="{00000000-0005-0000-0000-00001DA80000}"/>
    <cellStyle name="표준 4 11 8" xfId="32861" xr:uid="{00000000-0005-0000-0000-00001EA80000}"/>
    <cellStyle name="표준 4 11 9" xfId="32862" xr:uid="{00000000-0005-0000-0000-00001FA80000}"/>
    <cellStyle name="표준 4 12" xfId="2315" xr:uid="{00000000-0005-0000-0000-000020A80000}"/>
    <cellStyle name="표준 4 12 10" xfId="32863" xr:uid="{00000000-0005-0000-0000-000021A80000}"/>
    <cellStyle name="표준 4 12 11" xfId="32864" xr:uid="{00000000-0005-0000-0000-000022A80000}"/>
    <cellStyle name="표준 4 12 2" xfId="32865" xr:uid="{00000000-0005-0000-0000-000023A80000}"/>
    <cellStyle name="표준 4 12 3" xfId="32866" xr:uid="{00000000-0005-0000-0000-000024A80000}"/>
    <cellStyle name="표준 4 12 4" xfId="32867" xr:uid="{00000000-0005-0000-0000-000025A80000}"/>
    <cellStyle name="표준 4 12 5" xfId="32868" xr:uid="{00000000-0005-0000-0000-000026A80000}"/>
    <cellStyle name="표준 4 12 6" xfId="32869" xr:uid="{00000000-0005-0000-0000-000027A80000}"/>
    <cellStyle name="표준 4 12 7" xfId="32870" xr:uid="{00000000-0005-0000-0000-000028A80000}"/>
    <cellStyle name="표준 4 12 8" xfId="32871" xr:uid="{00000000-0005-0000-0000-000029A80000}"/>
    <cellStyle name="표준 4 12 9" xfId="32872" xr:uid="{00000000-0005-0000-0000-00002AA80000}"/>
    <cellStyle name="표준 4 13" xfId="2316" xr:uid="{00000000-0005-0000-0000-00002BA80000}"/>
    <cellStyle name="표준 4 13 10" xfId="32873" xr:uid="{00000000-0005-0000-0000-00002CA80000}"/>
    <cellStyle name="표준 4 13 11" xfId="32874" xr:uid="{00000000-0005-0000-0000-00002DA80000}"/>
    <cellStyle name="표준 4 13 2" xfId="32875" xr:uid="{00000000-0005-0000-0000-00002EA80000}"/>
    <cellStyle name="표준 4 13 3" xfId="32876" xr:uid="{00000000-0005-0000-0000-00002FA80000}"/>
    <cellStyle name="표준 4 13 4" xfId="32877" xr:uid="{00000000-0005-0000-0000-000030A80000}"/>
    <cellStyle name="표준 4 13 5" xfId="32878" xr:uid="{00000000-0005-0000-0000-000031A80000}"/>
    <cellStyle name="표준 4 13 6" xfId="32879" xr:uid="{00000000-0005-0000-0000-000032A80000}"/>
    <cellStyle name="표준 4 13 7" xfId="32880" xr:uid="{00000000-0005-0000-0000-000033A80000}"/>
    <cellStyle name="표준 4 13 8" xfId="32881" xr:uid="{00000000-0005-0000-0000-000034A80000}"/>
    <cellStyle name="표준 4 13 9" xfId="32882" xr:uid="{00000000-0005-0000-0000-000035A80000}"/>
    <cellStyle name="표준 4 14" xfId="2317" xr:uid="{00000000-0005-0000-0000-000036A80000}"/>
    <cellStyle name="표준 4 14 10" xfId="32883" xr:uid="{00000000-0005-0000-0000-000037A80000}"/>
    <cellStyle name="표준 4 14 11" xfId="32884" xr:uid="{00000000-0005-0000-0000-000038A80000}"/>
    <cellStyle name="표준 4 14 2" xfId="32885" xr:uid="{00000000-0005-0000-0000-000039A80000}"/>
    <cellStyle name="표준 4 14 3" xfId="32886" xr:uid="{00000000-0005-0000-0000-00003AA80000}"/>
    <cellStyle name="표준 4 14 4" xfId="32887" xr:uid="{00000000-0005-0000-0000-00003BA80000}"/>
    <cellStyle name="표준 4 14 5" xfId="32888" xr:uid="{00000000-0005-0000-0000-00003CA80000}"/>
    <cellStyle name="표준 4 14 6" xfId="32889" xr:uid="{00000000-0005-0000-0000-00003DA80000}"/>
    <cellStyle name="표준 4 14 7" xfId="32890" xr:uid="{00000000-0005-0000-0000-00003EA80000}"/>
    <cellStyle name="표준 4 14 8" xfId="32891" xr:uid="{00000000-0005-0000-0000-00003FA80000}"/>
    <cellStyle name="표준 4 14 9" xfId="32892" xr:uid="{00000000-0005-0000-0000-000040A80000}"/>
    <cellStyle name="표준 4 15" xfId="2318" xr:uid="{00000000-0005-0000-0000-000041A80000}"/>
    <cellStyle name="표준 4 15 10" xfId="32893" xr:uid="{00000000-0005-0000-0000-000042A80000}"/>
    <cellStyle name="표준 4 15 11" xfId="32894" xr:uid="{00000000-0005-0000-0000-000043A80000}"/>
    <cellStyle name="표준 4 15 2" xfId="32895" xr:uid="{00000000-0005-0000-0000-000044A80000}"/>
    <cellStyle name="표준 4 15 3" xfId="32896" xr:uid="{00000000-0005-0000-0000-000045A80000}"/>
    <cellStyle name="표준 4 15 4" xfId="32897" xr:uid="{00000000-0005-0000-0000-000046A80000}"/>
    <cellStyle name="표준 4 15 5" xfId="32898" xr:uid="{00000000-0005-0000-0000-000047A80000}"/>
    <cellStyle name="표준 4 15 6" xfId="32899" xr:uid="{00000000-0005-0000-0000-000048A80000}"/>
    <cellStyle name="표준 4 15 7" xfId="32900" xr:uid="{00000000-0005-0000-0000-000049A80000}"/>
    <cellStyle name="표준 4 15 8" xfId="32901" xr:uid="{00000000-0005-0000-0000-00004AA80000}"/>
    <cellStyle name="표준 4 15 9" xfId="32902" xr:uid="{00000000-0005-0000-0000-00004BA80000}"/>
    <cellStyle name="표준 4 16" xfId="2319" xr:uid="{00000000-0005-0000-0000-00004CA80000}"/>
    <cellStyle name="표준 4 16 10" xfId="32903" xr:uid="{00000000-0005-0000-0000-00004DA80000}"/>
    <cellStyle name="표준 4 16 11" xfId="32904" xr:uid="{00000000-0005-0000-0000-00004EA80000}"/>
    <cellStyle name="표준 4 16 2" xfId="32905" xr:uid="{00000000-0005-0000-0000-00004FA80000}"/>
    <cellStyle name="표준 4 16 3" xfId="32906" xr:uid="{00000000-0005-0000-0000-000050A80000}"/>
    <cellStyle name="표준 4 16 4" xfId="32907" xr:uid="{00000000-0005-0000-0000-000051A80000}"/>
    <cellStyle name="표준 4 16 5" xfId="32908" xr:uid="{00000000-0005-0000-0000-000052A80000}"/>
    <cellStyle name="표준 4 16 6" xfId="32909" xr:uid="{00000000-0005-0000-0000-000053A80000}"/>
    <cellStyle name="표준 4 16 7" xfId="32910" xr:uid="{00000000-0005-0000-0000-000054A80000}"/>
    <cellStyle name="표준 4 16 8" xfId="32911" xr:uid="{00000000-0005-0000-0000-000055A80000}"/>
    <cellStyle name="표준 4 16 9" xfId="32912" xr:uid="{00000000-0005-0000-0000-000056A80000}"/>
    <cellStyle name="표준 4 17" xfId="2320" xr:uid="{00000000-0005-0000-0000-000057A80000}"/>
    <cellStyle name="표준 4 17 10" xfId="32913" xr:uid="{00000000-0005-0000-0000-000058A80000}"/>
    <cellStyle name="표준 4 17 11" xfId="32914" xr:uid="{00000000-0005-0000-0000-000059A80000}"/>
    <cellStyle name="표준 4 17 2" xfId="32915" xr:uid="{00000000-0005-0000-0000-00005AA80000}"/>
    <cellStyle name="표준 4 17 3" xfId="32916" xr:uid="{00000000-0005-0000-0000-00005BA80000}"/>
    <cellStyle name="표준 4 17 4" xfId="32917" xr:uid="{00000000-0005-0000-0000-00005CA80000}"/>
    <cellStyle name="표준 4 17 5" xfId="32918" xr:uid="{00000000-0005-0000-0000-00005DA80000}"/>
    <cellStyle name="표준 4 17 6" xfId="32919" xr:uid="{00000000-0005-0000-0000-00005EA80000}"/>
    <cellStyle name="표준 4 17 7" xfId="32920" xr:uid="{00000000-0005-0000-0000-00005FA80000}"/>
    <cellStyle name="표준 4 17 8" xfId="32921" xr:uid="{00000000-0005-0000-0000-000060A80000}"/>
    <cellStyle name="표준 4 17 9" xfId="32922" xr:uid="{00000000-0005-0000-0000-000061A80000}"/>
    <cellStyle name="표준 4 18" xfId="2321" xr:uid="{00000000-0005-0000-0000-000062A80000}"/>
    <cellStyle name="표준 4 18 10" xfId="32923" xr:uid="{00000000-0005-0000-0000-000063A80000}"/>
    <cellStyle name="표준 4 18 11" xfId="32924" xr:uid="{00000000-0005-0000-0000-000064A80000}"/>
    <cellStyle name="표준 4 18 2" xfId="32925" xr:uid="{00000000-0005-0000-0000-000065A80000}"/>
    <cellStyle name="표준 4 18 3" xfId="32926" xr:uid="{00000000-0005-0000-0000-000066A80000}"/>
    <cellStyle name="표준 4 18 4" xfId="32927" xr:uid="{00000000-0005-0000-0000-000067A80000}"/>
    <cellStyle name="표준 4 18 5" xfId="32928" xr:uid="{00000000-0005-0000-0000-000068A80000}"/>
    <cellStyle name="표준 4 18 6" xfId="32929" xr:uid="{00000000-0005-0000-0000-000069A80000}"/>
    <cellStyle name="표준 4 18 7" xfId="32930" xr:uid="{00000000-0005-0000-0000-00006AA80000}"/>
    <cellStyle name="표준 4 18 8" xfId="32931" xr:uid="{00000000-0005-0000-0000-00006BA80000}"/>
    <cellStyle name="표준 4 18 9" xfId="32932" xr:uid="{00000000-0005-0000-0000-00006CA80000}"/>
    <cellStyle name="표준 4 19" xfId="2322" xr:uid="{00000000-0005-0000-0000-00006DA80000}"/>
    <cellStyle name="표준 4 19 10" xfId="32933" xr:uid="{00000000-0005-0000-0000-00006EA80000}"/>
    <cellStyle name="표준 4 19 11" xfId="32934" xr:uid="{00000000-0005-0000-0000-00006FA80000}"/>
    <cellStyle name="표준 4 19 2" xfId="32935" xr:uid="{00000000-0005-0000-0000-000070A80000}"/>
    <cellStyle name="표준 4 19 3" xfId="32936" xr:uid="{00000000-0005-0000-0000-000071A80000}"/>
    <cellStyle name="표준 4 19 4" xfId="32937" xr:uid="{00000000-0005-0000-0000-000072A80000}"/>
    <cellStyle name="표준 4 19 5" xfId="32938" xr:uid="{00000000-0005-0000-0000-000073A80000}"/>
    <cellStyle name="표준 4 19 6" xfId="32939" xr:uid="{00000000-0005-0000-0000-000074A80000}"/>
    <cellStyle name="표준 4 19 7" xfId="32940" xr:uid="{00000000-0005-0000-0000-000075A80000}"/>
    <cellStyle name="표준 4 19 8" xfId="32941" xr:uid="{00000000-0005-0000-0000-000076A80000}"/>
    <cellStyle name="표준 4 19 9" xfId="32942" xr:uid="{00000000-0005-0000-0000-000077A80000}"/>
    <cellStyle name="표준 4 2" xfId="2323" xr:uid="{00000000-0005-0000-0000-000078A80000}"/>
    <cellStyle name="표준 4 2 10" xfId="32943" xr:uid="{00000000-0005-0000-0000-000079A80000}"/>
    <cellStyle name="표준 4 2 11" xfId="32944" xr:uid="{00000000-0005-0000-0000-00007AA80000}"/>
    <cellStyle name="표준 4 2 12" xfId="32945" xr:uid="{00000000-0005-0000-0000-00007BA80000}"/>
    <cellStyle name="표준 4 2 13" xfId="32946" xr:uid="{00000000-0005-0000-0000-00007CA80000}"/>
    <cellStyle name="표준 4 2 14" xfId="32947" xr:uid="{00000000-0005-0000-0000-00007DA80000}"/>
    <cellStyle name="표준 4 2 15" xfId="32948" xr:uid="{00000000-0005-0000-0000-00007EA80000}"/>
    <cellStyle name="표준 4 2 16" xfId="32949" xr:uid="{00000000-0005-0000-0000-00007FA80000}"/>
    <cellStyle name="표준 4 2 17" xfId="32950" xr:uid="{00000000-0005-0000-0000-000080A80000}"/>
    <cellStyle name="표준 4 2 18" xfId="32951" xr:uid="{00000000-0005-0000-0000-000081A80000}"/>
    <cellStyle name="표준 4 2 19" xfId="32952" xr:uid="{00000000-0005-0000-0000-000082A80000}"/>
    <cellStyle name="표준 4 2 2" xfId="7433" xr:uid="{00000000-0005-0000-0000-000083A80000}"/>
    <cellStyle name="표준 4 2 2 10" xfId="32953" xr:uid="{00000000-0005-0000-0000-000084A80000}"/>
    <cellStyle name="표준 4 2 2 11" xfId="32954" xr:uid="{00000000-0005-0000-0000-000085A80000}"/>
    <cellStyle name="표준 4 2 2 12" xfId="8541" xr:uid="{00000000-0005-0000-0000-000086A80000}"/>
    <cellStyle name="표준 4 2 2 2" xfId="32955" xr:uid="{00000000-0005-0000-0000-000087A80000}"/>
    <cellStyle name="표준 4 2 2 3" xfId="32956" xr:uid="{00000000-0005-0000-0000-000088A80000}"/>
    <cellStyle name="표준 4 2 2 4" xfId="32957" xr:uid="{00000000-0005-0000-0000-000089A80000}"/>
    <cellStyle name="표준 4 2 2 5" xfId="32958" xr:uid="{00000000-0005-0000-0000-00008AA80000}"/>
    <cellStyle name="표준 4 2 2 6" xfId="32959" xr:uid="{00000000-0005-0000-0000-00008BA80000}"/>
    <cellStyle name="표준 4 2 2 7" xfId="32960" xr:uid="{00000000-0005-0000-0000-00008CA80000}"/>
    <cellStyle name="표준 4 2 2 8" xfId="32961" xr:uid="{00000000-0005-0000-0000-00008DA80000}"/>
    <cellStyle name="표준 4 2 2 9" xfId="32962" xr:uid="{00000000-0005-0000-0000-00008EA80000}"/>
    <cellStyle name="표준 4 2 20" xfId="32963" xr:uid="{00000000-0005-0000-0000-00008FA80000}"/>
    <cellStyle name="표준 4 2 21" xfId="32964" xr:uid="{00000000-0005-0000-0000-000090A80000}"/>
    <cellStyle name="표준 4 2 22" xfId="32965" xr:uid="{00000000-0005-0000-0000-000091A80000}"/>
    <cellStyle name="표준 4 2 23" xfId="32966" xr:uid="{00000000-0005-0000-0000-000092A80000}"/>
    <cellStyle name="표준 4 2 24" xfId="32967" xr:uid="{00000000-0005-0000-0000-000093A80000}"/>
    <cellStyle name="표준 4 2 25" xfId="32968" xr:uid="{00000000-0005-0000-0000-000094A80000}"/>
    <cellStyle name="표준 4 2 26" xfId="32969" xr:uid="{00000000-0005-0000-0000-000095A80000}"/>
    <cellStyle name="표준 4 2 27" xfId="32970" xr:uid="{00000000-0005-0000-0000-000096A80000}"/>
    <cellStyle name="표준 4 2 28" xfId="32971" xr:uid="{00000000-0005-0000-0000-000097A80000}"/>
    <cellStyle name="표준 4 2 29" xfId="32972" xr:uid="{00000000-0005-0000-0000-000098A80000}"/>
    <cellStyle name="표준 4 2 3" xfId="8542" xr:uid="{00000000-0005-0000-0000-000099A80000}"/>
    <cellStyle name="표준 4 2 3 10" xfId="32973" xr:uid="{00000000-0005-0000-0000-00009AA80000}"/>
    <cellStyle name="표준 4 2 3 11" xfId="32974" xr:uid="{00000000-0005-0000-0000-00009BA80000}"/>
    <cellStyle name="표준 4 2 3 2" xfId="32975" xr:uid="{00000000-0005-0000-0000-00009CA80000}"/>
    <cellStyle name="표준 4 2 3 3" xfId="32976" xr:uid="{00000000-0005-0000-0000-00009DA80000}"/>
    <cellStyle name="표준 4 2 3 4" xfId="32977" xr:uid="{00000000-0005-0000-0000-00009EA80000}"/>
    <cellStyle name="표준 4 2 3 5" xfId="32978" xr:uid="{00000000-0005-0000-0000-00009FA80000}"/>
    <cellStyle name="표준 4 2 3 6" xfId="32979" xr:uid="{00000000-0005-0000-0000-0000A0A80000}"/>
    <cellStyle name="표준 4 2 3 7" xfId="32980" xr:uid="{00000000-0005-0000-0000-0000A1A80000}"/>
    <cellStyle name="표준 4 2 3 8" xfId="32981" xr:uid="{00000000-0005-0000-0000-0000A2A80000}"/>
    <cellStyle name="표준 4 2 3 9" xfId="32982" xr:uid="{00000000-0005-0000-0000-0000A3A80000}"/>
    <cellStyle name="표준 4 2 30" xfId="32983" xr:uid="{00000000-0005-0000-0000-0000A4A80000}"/>
    <cellStyle name="표준 4 2 31" xfId="32984" xr:uid="{00000000-0005-0000-0000-0000A5A80000}"/>
    <cellStyle name="표준 4 2 4" xfId="32985" xr:uid="{00000000-0005-0000-0000-0000A6A80000}"/>
    <cellStyle name="표준 4 2 4 10" xfId="32986" xr:uid="{00000000-0005-0000-0000-0000A7A80000}"/>
    <cellStyle name="표준 4 2 4 11" xfId="32987" xr:uid="{00000000-0005-0000-0000-0000A8A80000}"/>
    <cellStyle name="표준 4 2 4 2" xfId="32988" xr:uid="{00000000-0005-0000-0000-0000A9A80000}"/>
    <cellStyle name="표준 4 2 4 3" xfId="32989" xr:uid="{00000000-0005-0000-0000-0000AAA80000}"/>
    <cellStyle name="표준 4 2 4 4" xfId="32990" xr:uid="{00000000-0005-0000-0000-0000ABA80000}"/>
    <cellStyle name="표준 4 2 4 5" xfId="32991" xr:uid="{00000000-0005-0000-0000-0000ACA80000}"/>
    <cellStyle name="표준 4 2 4 6" xfId="32992" xr:uid="{00000000-0005-0000-0000-0000ADA80000}"/>
    <cellStyle name="표준 4 2 4 7" xfId="32993" xr:uid="{00000000-0005-0000-0000-0000AEA80000}"/>
    <cellStyle name="표준 4 2 4 8" xfId="32994" xr:uid="{00000000-0005-0000-0000-0000AFA80000}"/>
    <cellStyle name="표준 4 2 4 9" xfId="32995" xr:uid="{00000000-0005-0000-0000-0000B0A80000}"/>
    <cellStyle name="표준 4 2 5" xfId="32996" xr:uid="{00000000-0005-0000-0000-0000B1A80000}"/>
    <cellStyle name="표준 4 2 6" xfId="32997" xr:uid="{00000000-0005-0000-0000-0000B2A80000}"/>
    <cellStyle name="표준 4 2 7" xfId="32998" xr:uid="{00000000-0005-0000-0000-0000B3A80000}"/>
    <cellStyle name="표준 4 2 8" xfId="32999" xr:uid="{00000000-0005-0000-0000-0000B4A80000}"/>
    <cellStyle name="표준 4 2 9" xfId="33000" xr:uid="{00000000-0005-0000-0000-0000B5A80000}"/>
    <cellStyle name="표준 4 20" xfId="2324" xr:uid="{00000000-0005-0000-0000-0000B6A80000}"/>
    <cellStyle name="표준 4 20 10" xfId="33001" xr:uid="{00000000-0005-0000-0000-0000B7A80000}"/>
    <cellStyle name="표준 4 20 11" xfId="33002" xr:uid="{00000000-0005-0000-0000-0000B8A80000}"/>
    <cellStyle name="표준 4 20 2" xfId="33003" xr:uid="{00000000-0005-0000-0000-0000B9A80000}"/>
    <cellStyle name="표준 4 20 3" xfId="33004" xr:uid="{00000000-0005-0000-0000-0000BAA80000}"/>
    <cellStyle name="표준 4 20 4" xfId="33005" xr:uid="{00000000-0005-0000-0000-0000BBA80000}"/>
    <cellStyle name="표준 4 20 5" xfId="33006" xr:uid="{00000000-0005-0000-0000-0000BCA80000}"/>
    <cellStyle name="표준 4 20 6" xfId="33007" xr:uid="{00000000-0005-0000-0000-0000BDA80000}"/>
    <cellStyle name="표준 4 20 7" xfId="33008" xr:uid="{00000000-0005-0000-0000-0000BEA80000}"/>
    <cellStyle name="표준 4 20 8" xfId="33009" xr:uid="{00000000-0005-0000-0000-0000BFA80000}"/>
    <cellStyle name="표준 4 20 9" xfId="33010" xr:uid="{00000000-0005-0000-0000-0000C0A80000}"/>
    <cellStyle name="표준 4 21" xfId="2325" xr:uid="{00000000-0005-0000-0000-0000C1A80000}"/>
    <cellStyle name="표준 4 21 10" xfId="33011" xr:uid="{00000000-0005-0000-0000-0000C2A80000}"/>
    <cellStyle name="표준 4 21 11" xfId="33012" xr:uid="{00000000-0005-0000-0000-0000C3A80000}"/>
    <cellStyle name="표준 4 21 2" xfId="33013" xr:uid="{00000000-0005-0000-0000-0000C4A80000}"/>
    <cellStyle name="표준 4 21 3" xfId="33014" xr:uid="{00000000-0005-0000-0000-0000C5A80000}"/>
    <cellStyle name="표준 4 21 4" xfId="33015" xr:uid="{00000000-0005-0000-0000-0000C6A80000}"/>
    <cellStyle name="표준 4 21 5" xfId="33016" xr:uid="{00000000-0005-0000-0000-0000C7A80000}"/>
    <cellStyle name="표준 4 21 6" xfId="33017" xr:uid="{00000000-0005-0000-0000-0000C8A80000}"/>
    <cellStyle name="표준 4 21 7" xfId="33018" xr:uid="{00000000-0005-0000-0000-0000C9A80000}"/>
    <cellStyle name="표준 4 21 8" xfId="33019" xr:uid="{00000000-0005-0000-0000-0000CAA80000}"/>
    <cellStyle name="표준 4 21 9" xfId="33020" xr:uid="{00000000-0005-0000-0000-0000CBA80000}"/>
    <cellStyle name="표준 4 22" xfId="8543" xr:uid="{00000000-0005-0000-0000-0000CCA80000}"/>
    <cellStyle name="표준 4 23" xfId="33021" xr:uid="{00000000-0005-0000-0000-0000CDA80000}"/>
    <cellStyle name="표준 4 24" xfId="33022" xr:uid="{00000000-0005-0000-0000-0000CEA80000}"/>
    <cellStyle name="표준 4 25" xfId="33023" xr:uid="{00000000-0005-0000-0000-0000CFA80000}"/>
    <cellStyle name="표준 4 26" xfId="33024" xr:uid="{00000000-0005-0000-0000-0000D0A80000}"/>
    <cellStyle name="표준 4 27" xfId="33025" xr:uid="{00000000-0005-0000-0000-0000D1A80000}"/>
    <cellStyle name="표준 4 28" xfId="33026" xr:uid="{00000000-0005-0000-0000-0000D2A80000}"/>
    <cellStyle name="표준 4 29" xfId="33027" xr:uid="{00000000-0005-0000-0000-0000D3A80000}"/>
    <cellStyle name="표준 4 3" xfId="2326" xr:uid="{00000000-0005-0000-0000-0000D4A80000}"/>
    <cellStyle name="표준 4 3 10" xfId="33028" xr:uid="{00000000-0005-0000-0000-0000D5A80000}"/>
    <cellStyle name="표준 4 3 11" xfId="33029" xr:uid="{00000000-0005-0000-0000-0000D6A80000}"/>
    <cellStyle name="표준 4 3 12" xfId="33030" xr:uid="{00000000-0005-0000-0000-0000D7A80000}"/>
    <cellStyle name="표준 4 3 13" xfId="33031" xr:uid="{00000000-0005-0000-0000-0000D8A80000}"/>
    <cellStyle name="표준 4 3 14" xfId="33032" xr:uid="{00000000-0005-0000-0000-0000D9A80000}"/>
    <cellStyle name="표준 4 3 15" xfId="33033" xr:uid="{00000000-0005-0000-0000-0000DAA80000}"/>
    <cellStyle name="표준 4 3 16" xfId="33034" xr:uid="{00000000-0005-0000-0000-0000DBA80000}"/>
    <cellStyle name="표준 4 3 17" xfId="33035" xr:uid="{00000000-0005-0000-0000-0000DCA80000}"/>
    <cellStyle name="표준 4 3 18" xfId="33036" xr:uid="{00000000-0005-0000-0000-0000DDA80000}"/>
    <cellStyle name="표준 4 3 19" xfId="33037" xr:uid="{00000000-0005-0000-0000-0000DEA80000}"/>
    <cellStyle name="표준 4 3 2" xfId="8545" xr:uid="{00000000-0005-0000-0000-0000DFA80000}"/>
    <cellStyle name="표준 4 3 2 10" xfId="33038" xr:uid="{00000000-0005-0000-0000-0000E0A80000}"/>
    <cellStyle name="표준 4 3 2 11" xfId="33039" xr:uid="{00000000-0005-0000-0000-0000E1A80000}"/>
    <cellStyle name="표준 4 3 2 2" xfId="33040" xr:uid="{00000000-0005-0000-0000-0000E2A80000}"/>
    <cellStyle name="표준 4 3 2 3" xfId="33041" xr:uid="{00000000-0005-0000-0000-0000E3A80000}"/>
    <cellStyle name="표준 4 3 2 4" xfId="33042" xr:uid="{00000000-0005-0000-0000-0000E4A80000}"/>
    <cellStyle name="표준 4 3 2 5" xfId="33043" xr:uid="{00000000-0005-0000-0000-0000E5A80000}"/>
    <cellStyle name="표준 4 3 2 6" xfId="33044" xr:uid="{00000000-0005-0000-0000-0000E6A80000}"/>
    <cellStyle name="표준 4 3 2 7" xfId="33045" xr:uid="{00000000-0005-0000-0000-0000E7A80000}"/>
    <cellStyle name="표준 4 3 2 8" xfId="33046" xr:uid="{00000000-0005-0000-0000-0000E8A80000}"/>
    <cellStyle name="표준 4 3 2 9" xfId="33047" xr:uid="{00000000-0005-0000-0000-0000E9A80000}"/>
    <cellStyle name="표준 4 3 20" xfId="33048" xr:uid="{00000000-0005-0000-0000-0000EAA80000}"/>
    <cellStyle name="표준 4 3 21" xfId="33049" xr:uid="{00000000-0005-0000-0000-0000EBA80000}"/>
    <cellStyle name="표준 4 3 22" xfId="33050" xr:uid="{00000000-0005-0000-0000-0000ECA80000}"/>
    <cellStyle name="표준 4 3 23" xfId="33051" xr:uid="{00000000-0005-0000-0000-0000EDA80000}"/>
    <cellStyle name="표준 4 3 24" xfId="33052" xr:uid="{00000000-0005-0000-0000-0000EEA80000}"/>
    <cellStyle name="표준 4 3 25" xfId="33053" xr:uid="{00000000-0005-0000-0000-0000EFA80000}"/>
    <cellStyle name="표준 4 3 26" xfId="33054" xr:uid="{00000000-0005-0000-0000-0000F0A80000}"/>
    <cellStyle name="표준 4 3 27" xfId="33055" xr:uid="{00000000-0005-0000-0000-0000F1A80000}"/>
    <cellStyle name="표준 4 3 28" xfId="33056" xr:uid="{00000000-0005-0000-0000-0000F2A80000}"/>
    <cellStyle name="표준 4 3 29" xfId="33057" xr:uid="{00000000-0005-0000-0000-0000F3A80000}"/>
    <cellStyle name="표준 4 3 3" xfId="33058" xr:uid="{00000000-0005-0000-0000-0000F4A80000}"/>
    <cellStyle name="표준 4 3 3 10" xfId="33059" xr:uid="{00000000-0005-0000-0000-0000F5A80000}"/>
    <cellStyle name="표준 4 3 3 11" xfId="33060" xr:uid="{00000000-0005-0000-0000-0000F6A80000}"/>
    <cellStyle name="표준 4 3 3 2" xfId="33061" xr:uid="{00000000-0005-0000-0000-0000F7A80000}"/>
    <cellStyle name="표준 4 3 3 3" xfId="33062" xr:uid="{00000000-0005-0000-0000-0000F8A80000}"/>
    <cellStyle name="표준 4 3 3 4" xfId="33063" xr:uid="{00000000-0005-0000-0000-0000F9A80000}"/>
    <cellStyle name="표준 4 3 3 5" xfId="33064" xr:uid="{00000000-0005-0000-0000-0000FAA80000}"/>
    <cellStyle name="표준 4 3 3 6" xfId="33065" xr:uid="{00000000-0005-0000-0000-0000FBA80000}"/>
    <cellStyle name="표준 4 3 3 7" xfId="33066" xr:uid="{00000000-0005-0000-0000-0000FCA80000}"/>
    <cellStyle name="표준 4 3 3 8" xfId="33067" xr:uid="{00000000-0005-0000-0000-0000FDA80000}"/>
    <cellStyle name="표준 4 3 3 9" xfId="33068" xr:uid="{00000000-0005-0000-0000-0000FEA80000}"/>
    <cellStyle name="표준 4 3 30" xfId="33069" xr:uid="{00000000-0005-0000-0000-0000FFA80000}"/>
    <cellStyle name="표준 4 3 31" xfId="33070" xr:uid="{00000000-0005-0000-0000-000000A90000}"/>
    <cellStyle name="표준 4 3 32" xfId="8544" xr:uid="{00000000-0005-0000-0000-000001A90000}"/>
    <cellStyle name="표준 4 3 4" xfId="33071" xr:uid="{00000000-0005-0000-0000-000002A90000}"/>
    <cellStyle name="표준 4 3 4 10" xfId="33072" xr:uid="{00000000-0005-0000-0000-000003A90000}"/>
    <cellStyle name="표준 4 3 4 11" xfId="33073" xr:uid="{00000000-0005-0000-0000-000004A90000}"/>
    <cellStyle name="표준 4 3 4 2" xfId="33074" xr:uid="{00000000-0005-0000-0000-000005A90000}"/>
    <cellStyle name="표준 4 3 4 3" xfId="33075" xr:uid="{00000000-0005-0000-0000-000006A90000}"/>
    <cellStyle name="표준 4 3 4 4" xfId="33076" xr:uid="{00000000-0005-0000-0000-000007A90000}"/>
    <cellStyle name="표준 4 3 4 5" xfId="33077" xr:uid="{00000000-0005-0000-0000-000008A90000}"/>
    <cellStyle name="표준 4 3 4 6" xfId="33078" xr:uid="{00000000-0005-0000-0000-000009A90000}"/>
    <cellStyle name="표준 4 3 4 7" xfId="33079" xr:uid="{00000000-0005-0000-0000-00000AA90000}"/>
    <cellStyle name="표준 4 3 4 8" xfId="33080" xr:uid="{00000000-0005-0000-0000-00000BA90000}"/>
    <cellStyle name="표준 4 3 4 9" xfId="33081" xr:uid="{00000000-0005-0000-0000-00000CA90000}"/>
    <cellStyle name="표준 4 3 5" xfId="33082" xr:uid="{00000000-0005-0000-0000-00000DA90000}"/>
    <cellStyle name="표준 4 3 6" xfId="33083" xr:uid="{00000000-0005-0000-0000-00000EA90000}"/>
    <cellStyle name="표준 4 3 7" xfId="33084" xr:uid="{00000000-0005-0000-0000-00000FA90000}"/>
    <cellStyle name="표준 4 3 8" xfId="33085" xr:uid="{00000000-0005-0000-0000-000010A90000}"/>
    <cellStyle name="표준 4 3 9" xfId="33086" xr:uid="{00000000-0005-0000-0000-000011A90000}"/>
    <cellStyle name="표준 4 30" xfId="33087" xr:uid="{00000000-0005-0000-0000-000012A90000}"/>
    <cellStyle name="표준 4 31" xfId="33088" xr:uid="{00000000-0005-0000-0000-000013A90000}"/>
    <cellStyle name="표준 4 32" xfId="33089" xr:uid="{00000000-0005-0000-0000-000014A90000}"/>
    <cellStyle name="표준 4 33" xfId="33090" xr:uid="{00000000-0005-0000-0000-000015A90000}"/>
    <cellStyle name="표준 4 34" xfId="33091" xr:uid="{00000000-0005-0000-0000-000016A90000}"/>
    <cellStyle name="표준 4 35" xfId="33092" xr:uid="{00000000-0005-0000-0000-000017A90000}"/>
    <cellStyle name="표준 4 36" xfId="33093" xr:uid="{00000000-0005-0000-0000-000018A90000}"/>
    <cellStyle name="표준 4 37" xfId="33094" xr:uid="{00000000-0005-0000-0000-000019A90000}"/>
    <cellStyle name="표준 4 38" xfId="33095" xr:uid="{00000000-0005-0000-0000-00001AA90000}"/>
    <cellStyle name="표준 4 39" xfId="33096" xr:uid="{00000000-0005-0000-0000-00001BA90000}"/>
    <cellStyle name="표준 4 4" xfId="2327" xr:uid="{00000000-0005-0000-0000-00001CA90000}"/>
    <cellStyle name="표준 4 4 10" xfId="33097" xr:uid="{00000000-0005-0000-0000-00001DA90000}"/>
    <cellStyle name="표준 4 4 11" xfId="33098" xr:uid="{00000000-0005-0000-0000-00001EA90000}"/>
    <cellStyle name="표준 4 4 12" xfId="33099" xr:uid="{00000000-0005-0000-0000-00001FA90000}"/>
    <cellStyle name="표준 4 4 13" xfId="33100" xr:uid="{00000000-0005-0000-0000-000020A90000}"/>
    <cellStyle name="표준 4 4 14" xfId="33101" xr:uid="{00000000-0005-0000-0000-000021A90000}"/>
    <cellStyle name="표준 4 4 15" xfId="33102" xr:uid="{00000000-0005-0000-0000-000022A90000}"/>
    <cellStyle name="표준 4 4 16" xfId="8546" xr:uid="{00000000-0005-0000-0000-000023A90000}"/>
    <cellStyle name="표준 4 4 2" xfId="8547" xr:uid="{00000000-0005-0000-0000-000024A90000}"/>
    <cellStyle name="표준 4 4 2 10" xfId="33103" xr:uid="{00000000-0005-0000-0000-000025A90000}"/>
    <cellStyle name="표준 4 4 2 11" xfId="33104" xr:uid="{00000000-0005-0000-0000-000026A90000}"/>
    <cellStyle name="표준 4 4 2 2" xfId="33105" xr:uid="{00000000-0005-0000-0000-000027A90000}"/>
    <cellStyle name="표준 4 4 2 3" xfId="33106" xr:uid="{00000000-0005-0000-0000-000028A90000}"/>
    <cellStyle name="표준 4 4 2 4" xfId="33107" xr:uid="{00000000-0005-0000-0000-000029A90000}"/>
    <cellStyle name="표준 4 4 2 5" xfId="33108" xr:uid="{00000000-0005-0000-0000-00002AA90000}"/>
    <cellStyle name="표준 4 4 2 6" xfId="33109" xr:uid="{00000000-0005-0000-0000-00002BA90000}"/>
    <cellStyle name="표준 4 4 2 7" xfId="33110" xr:uid="{00000000-0005-0000-0000-00002CA90000}"/>
    <cellStyle name="표준 4 4 2 8" xfId="33111" xr:uid="{00000000-0005-0000-0000-00002DA90000}"/>
    <cellStyle name="표준 4 4 2 9" xfId="33112" xr:uid="{00000000-0005-0000-0000-00002EA90000}"/>
    <cellStyle name="표준 4 4 3" xfId="33113" xr:uid="{00000000-0005-0000-0000-00002FA90000}"/>
    <cellStyle name="표준 4 4 3 10" xfId="33114" xr:uid="{00000000-0005-0000-0000-000030A90000}"/>
    <cellStyle name="표준 4 4 3 11" xfId="33115" xr:uid="{00000000-0005-0000-0000-000031A90000}"/>
    <cellStyle name="표준 4 4 3 2" xfId="33116" xr:uid="{00000000-0005-0000-0000-000032A90000}"/>
    <cellStyle name="표준 4 4 3 3" xfId="33117" xr:uid="{00000000-0005-0000-0000-000033A90000}"/>
    <cellStyle name="표준 4 4 3 4" xfId="33118" xr:uid="{00000000-0005-0000-0000-000034A90000}"/>
    <cellStyle name="표준 4 4 3 5" xfId="33119" xr:uid="{00000000-0005-0000-0000-000035A90000}"/>
    <cellStyle name="표준 4 4 3 6" xfId="33120" xr:uid="{00000000-0005-0000-0000-000036A90000}"/>
    <cellStyle name="표준 4 4 3 7" xfId="33121" xr:uid="{00000000-0005-0000-0000-000037A90000}"/>
    <cellStyle name="표준 4 4 3 8" xfId="33122" xr:uid="{00000000-0005-0000-0000-000038A90000}"/>
    <cellStyle name="표준 4 4 3 9" xfId="33123" xr:uid="{00000000-0005-0000-0000-000039A90000}"/>
    <cellStyle name="표준 4 4 4" xfId="33124" xr:uid="{00000000-0005-0000-0000-00003AA90000}"/>
    <cellStyle name="표준 4 4 4 10" xfId="33125" xr:uid="{00000000-0005-0000-0000-00003BA90000}"/>
    <cellStyle name="표준 4 4 4 11" xfId="33126" xr:uid="{00000000-0005-0000-0000-00003CA90000}"/>
    <cellStyle name="표준 4 4 4 2" xfId="33127" xr:uid="{00000000-0005-0000-0000-00003DA90000}"/>
    <cellStyle name="표준 4 4 4 3" xfId="33128" xr:uid="{00000000-0005-0000-0000-00003EA90000}"/>
    <cellStyle name="표준 4 4 4 4" xfId="33129" xr:uid="{00000000-0005-0000-0000-00003FA90000}"/>
    <cellStyle name="표준 4 4 4 5" xfId="33130" xr:uid="{00000000-0005-0000-0000-000040A90000}"/>
    <cellStyle name="표준 4 4 4 6" xfId="33131" xr:uid="{00000000-0005-0000-0000-000041A90000}"/>
    <cellStyle name="표준 4 4 4 7" xfId="33132" xr:uid="{00000000-0005-0000-0000-000042A90000}"/>
    <cellStyle name="표준 4 4 4 8" xfId="33133" xr:uid="{00000000-0005-0000-0000-000043A90000}"/>
    <cellStyle name="표준 4 4 4 9" xfId="33134" xr:uid="{00000000-0005-0000-0000-000044A90000}"/>
    <cellStyle name="표준 4 4 5" xfId="33135" xr:uid="{00000000-0005-0000-0000-000045A90000}"/>
    <cellStyle name="표준 4 4 6" xfId="33136" xr:uid="{00000000-0005-0000-0000-000046A90000}"/>
    <cellStyle name="표준 4 4 7" xfId="33137" xr:uid="{00000000-0005-0000-0000-000047A90000}"/>
    <cellStyle name="표준 4 4 8" xfId="33138" xr:uid="{00000000-0005-0000-0000-000048A90000}"/>
    <cellStyle name="표준 4 4 9" xfId="33139" xr:uid="{00000000-0005-0000-0000-000049A90000}"/>
    <cellStyle name="표준 4 40" xfId="8540" xr:uid="{00000000-0005-0000-0000-00004AA90000}"/>
    <cellStyle name="표준 4 5" xfId="2328" xr:uid="{00000000-0005-0000-0000-00004BA90000}"/>
    <cellStyle name="표준 4 5 10" xfId="33140" xr:uid="{00000000-0005-0000-0000-00004CA90000}"/>
    <cellStyle name="표준 4 5 11" xfId="33141" xr:uid="{00000000-0005-0000-0000-00004DA90000}"/>
    <cellStyle name="표준 4 5 12" xfId="33142" xr:uid="{00000000-0005-0000-0000-00004EA90000}"/>
    <cellStyle name="표준 4 5 13" xfId="33143" xr:uid="{00000000-0005-0000-0000-00004FA90000}"/>
    <cellStyle name="표준 4 5 14" xfId="33144" xr:uid="{00000000-0005-0000-0000-000050A90000}"/>
    <cellStyle name="표준 4 5 15" xfId="33145" xr:uid="{00000000-0005-0000-0000-000051A90000}"/>
    <cellStyle name="표준 4 5 2" xfId="33146" xr:uid="{00000000-0005-0000-0000-000052A90000}"/>
    <cellStyle name="표준 4 5 2 10" xfId="33147" xr:uid="{00000000-0005-0000-0000-000053A90000}"/>
    <cellStyle name="표준 4 5 2 11" xfId="33148" xr:uid="{00000000-0005-0000-0000-000054A90000}"/>
    <cellStyle name="표준 4 5 2 2" xfId="33149" xr:uid="{00000000-0005-0000-0000-000055A90000}"/>
    <cellStyle name="표준 4 5 2 3" xfId="33150" xr:uid="{00000000-0005-0000-0000-000056A90000}"/>
    <cellStyle name="표준 4 5 2 4" xfId="33151" xr:uid="{00000000-0005-0000-0000-000057A90000}"/>
    <cellStyle name="표준 4 5 2 5" xfId="33152" xr:uid="{00000000-0005-0000-0000-000058A90000}"/>
    <cellStyle name="표준 4 5 2 6" xfId="33153" xr:uid="{00000000-0005-0000-0000-000059A90000}"/>
    <cellStyle name="표준 4 5 2 7" xfId="33154" xr:uid="{00000000-0005-0000-0000-00005AA90000}"/>
    <cellStyle name="표준 4 5 2 8" xfId="33155" xr:uid="{00000000-0005-0000-0000-00005BA90000}"/>
    <cellStyle name="표준 4 5 2 9" xfId="33156" xr:uid="{00000000-0005-0000-0000-00005CA90000}"/>
    <cellStyle name="표준 4 5 3" xfId="33157" xr:uid="{00000000-0005-0000-0000-00005DA90000}"/>
    <cellStyle name="표준 4 5 3 10" xfId="33158" xr:uid="{00000000-0005-0000-0000-00005EA90000}"/>
    <cellStyle name="표준 4 5 3 11" xfId="33159" xr:uid="{00000000-0005-0000-0000-00005FA90000}"/>
    <cellStyle name="표준 4 5 3 2" xfId="33160" xr:uid="{00000000-0005-0000-0000-000060A90000}"/>
    <cellStyle name="표준 4 5 3 3" xfId="33161" xr:uid="{00000000-0005-0000-0000-000061A90000}"/>
    <cellStyle name="표준 4 5 3 4" xfId="33162" xr:uid="{00000000-0005-0000-0000-000062A90000}"/>
    <cellStyle name="표준 4 5 3 5" xfId="33163" xr:uid="{00000000-0005-0000-0000-000063A90000}"/>
    <cellStyle name="표준 4 5 3 6" xfId="33164" xr:uid="{00000000-0005-0000-0000-000064A90000}"/>
    <cellStyle name="표준 4 5 3 7" xfId="33165" xr:uid="{00000000-0005-0000-0000-000065A90000}"/>
    <cellStyle name="표준 4 5 3 8" xfId="33166" xr:uid="{00000000-0005-0000-0000-000066A90000}"/>
    <cellStyle name="표준 4 5 3 9" xfId="33167" xr:uid="{00000000-0005-0000-0000-000067A90000}"/>
    <cellStyle name="표준 4 5 4" xfId="33168" xr:uid="{00000000-0005-0000-0000-000068A90000}"/>
    <cellStyle name="표준 4 5 4 10" xfId="33169" xr:uid="{00000000-0005-0000-0000-000069A90000}"/>
    <cellStyle name="표준 4 5 4 11" xfId="33170" xr:uid="{00000000-0005-0000-0000-00006AA90000}"/>
    <cellStyle name="표준 4 5 4 2" xfId="33171" xr:uid="{00000000-0005-0000-0000-00006BA90000}"/>
    <cellStyle name="표준 4 5 4 3" xfId="33172" xr:uid="{00000000-0005-0000-0000-00006CA90000}"/>
    <cellStyle name="표준 4 5 4 4" xfId="33173" xr:uid="{00000000-0005-0000-0000-00006DA90000}"/>
    <cellStyle name="표준 4 5 4 5" xfId="33174" xr:uid="{00000000-0005-0000-0000-00006EA90000}"/>
    <cellStyle name="표준 4 5 4 6" xfId="33175" xr:uid="{00000000-0005-0000-0000-00006FA90000}"/>
    <cellStyle name="표준 4 5 4 7" xfId="33176" xr:uid="{00000000-0005-0000-0000-000070A90000}"/>
    <cellStyle name="표준 4 5 4 8" xfId="33177" xr:uid="{00000000-0005-0000-0000-000071A90000}"/>
    <cellStyle name="표준 4 5 4 9" xfId="33178" xr:uid="{00000000-0005-0000-0000-000072A90000}"/>
    <cellStyle name="표준 4 5 5" xfId="33179" xr:uid="{00000000-0005-0000-0000-000073A90000}"/>
    <cellStyle name="표준 4 5 6" xfId="33180" xr:uid="{00000000-0005-0000-0000-000074A90000}"/>
    <cellStyle name="표준 4 5 7" xfId="33181" xr:uid="{00000000-0005-0000-0000-000075A90000}"/>
    <cellStyle name="표준 4 5 8" xfId="33182" xr:uid="{00000000-0005-0000-0000-000076A90000}"/>
    <cellStyle name="표준 4 5 9" xfId="33183" xr:uid="{00000000-0005-0000-0000-000077A90000}"/>
    <cellStyle name="표준 4 6" xfId="2329" xr:uid="{00000000-0005-0000-0000-000078A90000}"/>
    <cellStyle name="표준 4 6 10" xfId="33184" xr:uid="{00000000-0005-0000-0000-000079A90000}"/>
    <cellStyle name="표준 4 6 11" xfId="33185" xr:uid="{00000000-0005-0000-0000-00007AA90000}"/>
    <cellStyle name="표준 4 6 12" xfId="33186" xr:uid="{00000000-0005-0000-0000-00007BA90000}"/>
    <cellStyle name="표준 4 6 2" xfId="33187" xr:uid="{00000000-0005-0000-0000-00007CA90000}"/>
    <cellStyle name="표준 4 6 3" xfId="33188" xr:uid="{00000000-0005-0000-0000-00007DA90000}"/>
    <cellStyle name="표준 4 6 4" xfId="33189" xr:uid="{00000000-0005-0000-0000-00007EA90000}"/>
    <cellStyle name="표준 4 6 5" xfId="33190" xr:uid="{00000000-0005-0000-0000-00007FA90000}"/>
    <cellStyle name="표준 4 6 6" xfId="33191" xr:uid="{00000000-0005-0000-0000-000080A90000}"/>
    <cellStyle name="표준 4 6 7" xfId="33192" xr:uid="{00000000-0005-0000-0000-000081A90000}"/>
    <cellStyle name="표준 4 6 8" xfId="33193" xr:uid="{00000000-0005-0000-0000-000082A90000}"/>
    <cellStyle name="표준 4 6 9" xfId="33194" xr:uid="{00000000-0005-0000-0000-000083A90000}"/>
    <cellStyle name="표준 4 7" xfId="2330" xr:uid="{00000000-0005-0000-0000-000084A90000}"/>
    <cellStyle name="표준 4 7 10" xfId="33195" xr:uid="{00000000-0005-0000-0000-000085A90000}"/>
    <cellStyle name="표준 4 7 11" xfId="33196" xr:uid="{00000000-0005-0000-0000-000086A90000}"/>
    <cellStyle name="표준 4 7 2" xfId="33197" xr:uid="{00000000-0005-0000-0000-000087A90000}"/>
    <cellStyle name="표준 4 7 3" xfId="33198" xr:uid="{00000000-0005-0000-0000-000088A90000}"/>
    <cellStyle name="표준 4 7 4" xfId="33199" xr:uid="{00000000-0005-0000-0000-000089A90000}"/>
    <cellStyle name="표준 4 7 5" xfId="33200" xr:uid="{00000000-0005-0000-0000-00008AA90000}"/>
    <cellStyle name="표준 4 7 6" xfId="33201" xr:uid="{00000000-0005-0000-0000-00008BA90000}"/>
    <cellStyle name="표준 4 7 7" xfId="33202" xr:uid="{00000000-0005-0000-0000-00008CA90000}"/>
    <cellStyle name="표준 4 7 8" xfId="33203" xr:uid="{00000000-0005-0000-0000-00008DA90000}"/>
    <cellStyle name="표준 4 7 9" xfId="33204" xr:uid="{00000000-0005-0000-0000-00008EA90000}"/>
    <cellStyle name="표준 4 8" xfId="2331" xr:uid="{00000000-0005-0000-0000-00008FA90000}"/>
    <cellStyle name="표준 4 8 10" xfId="33205" xr:uid="{00000000-0005-0000-0000-000090A90000}"/>
    <cellStyle name="표준 4 8 11" xfId="33206" xr:uid="{00000000-0005-0000-0000-000091A90000}"/>
    <cellStyle name="표준 4 8 2" xfId="33207" xr:uid="{00000000-0005-0000-0000-000092A90000}"/>
    <cellStyle name="표준 4 8 3" xfId="33208" xr:uid="{00000000-0005-0000-0000-000093A90000}"/>
    <cellStyle name="표준 4 8 4" xfId="33209" xr:uid="{00000000-0005-0000-0000-000094A90000}"/>
    <cellStyle name="표준 4 8 5" xfId="33210" xr:uid="{00000000-0005-0000-0000-000095A90000}"/>
    <cellStyle name="표준 4 8 6" xfId="33211" xr:uid="{00000000-0005-0000-0000-000096A90000}"/>
    <cellStyle name="표준 4 8 7" xfId="33212" xr:uid="{00000000-0005-0000-0000-000097A90000}"/>
    <cellStyle name="표준 4 8 8" xfId="33213" xr:uid="{00000000-0005-0000-0000-000098A90000}"/>
    <cellStyle name="표준 4 8 9" xfId="33214" xr:uid="{00000000-0005-0000-0000-000099A90000}"/>
    <cellStyle name="표준 4 9" xfId="2332" xr:uid="{00000000-0005-0000-0000-00009AA90000}"/>
    <cellStyle name="표준 4 9 10" xfId="33215" xr:uid="{00000000-0005-0000-0000-00009BA90000}"/>
    <cellStyle name="표준 4 9 11" xfId="33216" xr:uid="{00000000-0005-0000-0000-00009CA90000}"/>
    <cellStyle name="표준 4 9 2" xfId="33217" xr:uid="{00000000-0005-0000-0000-00009DA90000}"/>
    <cellStyle name="표준 4 9 3" xfId="33218" xr:uid="{00000000-0005-0000-0000-00009EA90000}"/>
    <cellStyle name="표준 4 9 4" xfId="33219" xr:uid="{00000000-0005-0000-0000-00009FA90000}"/>
    <cellStyle name="표준 4 9 5" xfId="33220" xr:uid="{00000000-0005-0000-0000-0000A0A90000}"/>
    <cellStyle name="표준 4 9 6" xfId="33221" xr:uid="{00000000-0005-0000-0000-0000A1A90000}"/>
    <cellStyle name="표준 4 9 7" xfId="33222" xr:uid="{00000000-0005-0000-0000-0000A2A90000}"/>
    <cellStyle name="표준 4 9 8" xfId="33223" xr:uid="{00000000-0005-0000-0000-0000A3A90000}"/>
    <cellStyle name="표준 4 9 9" xfId="33224" xr:uid="{00000000-0005-0000-0000-0000A4A90000}"/>
    <cellStyle name="표준 4_03. 토지명세(154kV 양주-일산)___10.04.29_v3_다시수정" xfId="8548" xr:uid="{00000000-0005-0000-0000-0000A5A90000}"/>
    <cellStyle name="표준 40" xfId="4738" xr:uid="{00000000-0005-0000-0000-0000A6A90000}"/>
    <cellStyle name="표준 40 2" xfId="9001" xr:uid="{00000000-0005-0000-0000-0000A7A90000}"/>
    <cellStyle name="표준 41" xfId="4739" xr:uid="{00000000-0005-0000-0000-0000A8A90000}"/>
    <cellStyle name="표준 41 2" xfId="9104" xr:uid="{00000000-0005-0000-0000-0000A9A90000}"/>
    <cellStyle name="표준 42" xfId="4740" xr:uid="{00000000-0005-0000-0000-0000AAA90000}"/>
    <cellStyle name="표준 42 2" xfId="33225" xr:uid="{00000000-0005-0000-0000-0000ABA90000}"/>
    <cellStyle name="표준 43" xfId="4741" xr:uid="{00000000-0005-0000-0000-0000ACA90000}"/>
    <cellStyle name="표준 43 2" xfId="33226" xr:uid="{00000000-0005-0000-0000-0000ADA90000}"/>
    <cellStyle name="표준 44" xfId="4742" xr:uid="{00000000-0005-0000-0000-0000AEA90000}"/>
    <cellStyle name="표준 44 2" xfId="33227" xr:uid="{00000000-0005-0000-0000-0000AFA90000}"/>
    <cellStyle name="표준 45" xfId="4743" xr:uid="{00000000-0005-0000-0000-0000B0A90000}"/>
    <cellStyle name="표준 45 2" xfId="33228" xr:uid="{00000000-0005-0000-0000-0000B1A90000}"/>
    <cellStyle name="표준 46" xfId="4744" xr:uid="{00000000-0005-0000-0000-0000B2A90000}"/>
    <cellStyle name="표준 46 2" xfId="33229" xr:uid="{00000000-0005-0000-0000-0000B3A90000}"/>
    <cellStyle name="표준 47" xfId="4745" xr:uid="{00000000-0005-0000-0000-0000B4A90000}"/>
    <cellStyle name="표준 47 2" xfId="33230" xr:uid="{00000000-0005-0000-0000-0000B5A90000}"/>
    <cellStyle name="표준 48" xfId="4746" xr:uid="{00000000-0005-0000-0000-0000B6A90000}"/>
    <cellStyle name="표준 48 2" xfId="33231" xr:uid="{00000000-0005-0000-0000-0000B7A90000}"/>
    <cellStyle name="표준 49" xfId="4747" xr:uid="{00000000-0005-0000-0000-0000B8A90000}"/>
    <cellStyle name="표준 49 2" xfId="33232" xr:uid="{00000000-0005-0000-0000-0000B9A90000}"/>
    <cellStyle name="표준 5" xfId="2333" xr:uid="{00000000-0005-0000-0000-0000BAA90000}"/>
    <cellStyle name="표준 5 10" xfId="33233" xr:uid="{00000000-0005-0000-0000-0000BBA90000}"/>
    <cellStyle name="표준 5 10 10" xfId="33234" xr:uid="{00000000-0005-0000-0000-0000BCA90000}"/>
    <cellStyle name="표준 5 10 11" xfId="33235" xr:uid="{00000000-0005-0000-0000-0000BDA90000}"/>
    <cellStyle name="표준 5 10 2" xfId="33236" xr:uid="{00000000-0005-0000-0000-0000BEA90000}"/>
    <cellStyle name="표준 5 10 3" xfId="33237" xr:uid="{00000000-0005-0000-0000-0000BFA90000}"/>
    <cellStyle name="표준 5 10 4" xfId="33238" xr:uid="{00000000-0005-0000-0000-0000C0A90000}"/>
    <cellStyle name="표준 5 10 5" xfId="33239" xr:uid="{00000000-0005-0000-0000-0000C1A90000}"/>
    <cellStyle name="표준 5 10 6" xfId="33240" xr:uid="{00000000-0005-0000-0000-0000C2A90000}"/>
    <cellStyle name="표준 5 10 7" xfId="33241" xr:uid="{00000000-0005-0000-0000-0000C3A90000}"/>
    <cellStyle name="표준 5 10 8" xfId="33242" xr:uid="{00000000-0005-0000-0000-0000C4A90000}"/>
    <cellStyle name="표준 5 10 9" xfId="33243" xr:uid="{00000000-0005-0000-0000-0000C5A90000}"/>
    <cellStyle name="표준 5 11" xfId="33244" xr:uid="{00000000-0005-0000-0000-0000C6A90000}"/>
    <cellStyle name="표준 5 11 10" xfId="33245" xr:uid="{00000000-0005-0000-0000-0000C7A90000}"/>
    <cellStyle name="표준 5 11 11" xfId="33246" xr:uid="{00000000-0005-0000-0000-0000C8A90000}"/>
    <cellStyle name="표준 5 11 2" xfId="33247" xr:uid="{00000000-0005-0000-0000-0000C9A90000}"/>
    <cellStyle name="표준 5 11 3" xfId="33248" xr:uid="{00000000-0005-0000-0000-0000CAA90000}"/>
    <cellStyle name="표준 5 11 4" xfId="33249" xr:uid="{00000000-0005-0000-0000-0000CBA90000}"/>
    <cellStyle name="표준 5 11 5" xfId="33250" xr:uid="{00000000-0005-0000-0000-0000CCA90000}"/>
    <cellStyle name="표준 5 11 6" xfId="33251" xr:uid="{00000000-0005-0000-0000-0000CDA90000}"/>
    <cellStyle name="표준 5 11 7" xfId="33252" xr:uid="{00000000-0005-0000-0000-0000CEA90000}"/>
    <cellStyle name="표준 5 11 8" xfId="33253" xr:uid="{00000000-0005-0000-0000-0000CFA90000}"/>
    <cellStyle name="표준 5 11 9" xfId="33254" xr:uid="{00000000-0005-0000-0000-0000D0A90000}"/>
    <cellStyle name="표준 5 12" xfId="33255" xr:uid="{00000000-0005-0000-0000-0000D1A90000}"/>
    <cellStyle name="표준 5 12 10" xfId="33256" xr:uid="{00000000-0005-0000-0000-0000D2A90000}"/>
    <cellStyle name="표준 5 12 11" xfId="33257" xr:uid="{00000000-0005-0000-0000-0000D3A90000}"/>
    <cellStyle name="표준 5 12 2" xfId="33258" xr:uid="{00000000-0005-0000-0000-0000D4A90000}"/>
    <cellStyle name="표준 5 12 3" xfId="33259" xr:uid="{00000000-0005-0000-0000-0000D5A90000}"/>
    <cellStyle name="표준 5 12 4" xfId="33260" xr:uid="{00000000-0005-0000-0000-0000D6A90000}"/>
    <cellStyle name="표준 5 12 5" xfId="33261" xr:uid="{00000000-0005-0000-0000-0000D7A90000}"/>
    <cellStyle name="표준 5 12 6" xfId="33262" xr:uid="{00000000-0005-0000-0000-0000D8A90000}"/>
    <cellStyle name="표준 5 12 7" xfId="33263" xr:uid="{00000000-0005-0000-0000-0000D9A90000}"/>
    <cellStyle name="표준 5 12 8" xfId="33264" xr:uid="{00000000-0005-0000-0000-0000DAA90000}"/>
    <cellStyle name="표준 5 12 9" xfId="33265" xr:uid="{00000000-0005-0000-0000-0000DBA90000}"/>
    <cellStyle name="표준 5 13" xfId="33266" xr:uid="{00000000-0005-0000-0000-0000DCA90000}"/>
    <cellStyle name="표준 5 13 10" xfId="33267" xr:uid="{00000000-0005-0000-0000-0000DDA90000}"/>
    <cellStyle name="표준 5 13 11" xfId="33268" xr:uid="{00000000-0005-0000-0000-0000DEA90000}"/>
    <cellStyle name="표준 5 13 2" xfId="33269" xr:uid="{00000000-0005-0000-0000-0000DFA90000}"/>
    <cellStyle name="표준 5 13 3" xfId="33270" xr:uid="{00000000-0005-0000-0000-0000E0A90000}"/>
    <cellStyle name="표준 5 13 4" xfId="33271" xr:uid="{00000000-0005-0000-0000-0000E1A90000}"/>
    <cellStyle name="표준 5 13 5" xfId="33272" xr:uid="{00000000-0005-0000-0000-0000E2A90000}"/>
    <cellStyle name="표준 5 13 6" xfId="33273" xr:uid="{00000000-0005-0000-0000-0000E3A90000}"/>
    <cellStyle name="표준 5 13 7" xfId="33274" xr:uid="{00000000-0005-0000-0000-0000E4A90000}"/>
    <cellStyle name="표준 5 13 8" xfId="33275" xr:uid="{00000000-0005-0000-0000-0000E5A90000}"/>
    <cellStyle name="표준 5 13 9" xfId="33276" xr:uid="{00000000-0005-0000-0000-0000E6A90000}"/>
    <cellStyle name="표준 5 14" xfId="33277" xr:uid="{00000000-0005-0000-0000-0000E7A90000}"/>
    <cellStyle name="표준 5 14 10" xfId="33278" xr:uid="{00000000-0005-0000-0000-0000E8A90000}"/>
    <cellStyle name="표준 5 14 11" xfId="33279" xr:uid="{00000000-0005-0000-0000-0000E9A90000}"/>
    <cellStyle name="표준 5 14 2" xfId="33280" xr:uid="{00000000-0005-0000-0000-0000EAA90000}"/>
    <cellStyle name="표준 5 14 3" xfId="33281" xr:uid="{00000000-0005-0000-0000-0000EBA90000}"/>
    <cellStyle name="표준 5 14 4" xfId="33282" xr:uid="{00000000-0005-0000-0000-0000ECA90000}"/>
    <cellStyle name="표준 5 14 5" xfId="33283" xr:uid="{00000000-0005-0000-0000-0000EDA90000}"/>
    <cellStyle name="표준 5 14 6" xfId="33284" xr:uid="{00000000-0005-0000-0000-0000EEA90000}"/>
    <cellStyle name="표준 5 14 7" xfId="33285" xr:uid="{00000000-0005-0000-0000-0000EFA90000}"/>
    <cellStyle name="표준 5 14 8" xfId="33286" xr:uid="{00000000-0005-0000-0000-0000F0A90000}"/>
    <cellStyle name="표준 5 14 9" xfId="33287" xr:uid="{00000000-0005-0000-0000-0000F1A90000}"/>
    <cellStyle name="표준 5 15" xfId="33288" xr:uid="{00000000-0005-0000-0000-0000F2A90000}"/>
    <cellStyle name="표준 5 15 10" xfId="33289" xr:uid="{00000000-0005-0000-0000-0000F3A90000}"/>
    <cellStyle name="표준 5 15 11" xfId="33290" xr:uid="{00000000-0005-0000-0000-0000F4A90000}"/>
    <cellStyle name="표준 5 15 2" xfId="33291" xr:uid="{00000000-0005-0000-0000-0000F5A90000}"/>
    <cellStyle name="표준 5 15 3" xfId="33292" xr:uid="{00000000-0005-0000-0000-0000F6A90000}"/>
    <cellStyle name="표준 5 15 4" xfId="33293" xr:uid="{00000000-0005-0000-0000-0000F7A90000}"/>
    <cellStyle name="표준 5 15 5" xfId="33294" xr:uid="{00000000-0005-0000-0000-0000F8A90000}"/>
    <cellStyle name="표준 5 15 6" xfId="33295" xr:uid="{00000000-0005-0000-0000-0000F9A90000}"/>
    <cellStyle name="표준 5 15 7" xfId="33296" xr:uid="{00000000-0005-0000-0000-0000FAA90000}"/>
    <cellStyle name="표준 5 15 8" xfId="33297" xr:uid="{00000000-0005-0000-0000-0000FBA90000}"/>
    <cellStyle name="표준 5 15 9" xfId="33298" xr:uid="{00000000-0005-0000-0000-0000FCA90000}"/>
    <cellStyle name="표준 5 16" xfId="33299" xr:uid="{00000000-0005-0000-0000-0000FDA90000}"/>
    <cellStyle name="표준 5 16 10" xfId="33300" xr:uid="{00000000-0005-0000-0000-0000FEA90000}"/>
    <cellStyle name="표준 5 16 11" xfId="33301" xr:uid="{00000000-0005-0000-0000-0000FFA90000}"/>
    <cellStyle name="표준 5 16 2" xfId="33302" xr:uid="{00000000-0005-0000-0000-000000AA0000}"/>
    <cellStyle name="표준 5 16 3" xfId="33303" xr:uid="{00000000-0005-0000-0000-000001AA0000}"/>
    <cellStyle name="표준 5 16 4" xfId="33304" xr:uid="{00000000-0005-0000-0000-000002AA0000}"/>
    <cellStyle name="표준 5 16 5" xfId="33305" xr:uid="{00000000-0005-0000-0000-000003AA0000}"/>
    <cellStyle name="표준 5 16 6" xfId="33306" xr:uid="{00000000-0005-0000-0000-000004AA0000}"/>
    <cellStyle name="표준 5 16 7" xfId="33307" xr:uid="{00000000-0005-0000-0000-000005AA0000}"/>
    <cellStyle name="표준 5 16 8" xfId="33308" xr:uid="{00000000-0005-0000-0000-000006AA0000}"/>
    <cellStyle name="표준 5 16 9" xfId="33309" xr:uid="{00000000-0005-0000-0000-000007AA0000}"/>
    <cellStyle name="표준 5 17" xfId="33310" xr:uid="{00000000-0005-0000-0000-000008AA0000}"/>
    <cellStyle name="표준 5 17 10" xfId="33311" xr:uid="{00000000-0005-0000-0000-000009AA0000}"/>
    <cellStyle name="표준 5 17 11" xfId="33312" xr:uid="{00000000-0005-0000-0000-00000AAA0000}"/>
    <cellStyle name="표준 5 17 2" xfId="33313" xr:uid="{00000000-0005-0000-0000-00000BAA0000}"/>
    <cellStyle name="표준 5 17 3" xfId="33314" xr:uid="{00000000-0005-0000-0000-00000CAA0000}"/>
    <cellStyle name="표준 5 17 4" xfId="33315" xr:uid="{00000000-0005-0000-0000-00000DAA0000}"/>
    <cellStyle name="표준 5 17 5" xfId="33316" xr:uid="{00000000-0005-0000-0000-00000EAA0000}"/>
    <cellStyle name="표준 5 17 6" xfId="33317" xr:uid="{00000000-0005-0000-0000-00000FAA0000}"/>
    <cellStyle name="표준 5 17 7" xfId="33318" xr:uid="{00000000-0005-0000-0000-000010AA0000}"/>
    <cellStyle name="표준 5 17 8" xfId="33319" xr:uid="{00000000-0005-0000-0000-000011AA0000}"/>
    <cellStyle name="표준 5 17 9" xfId="33320" xr:uid="{00000000-0005-0000-0000-000012AA0000}"/>
    <cellStyle name="표준 5 18" xfId="33321" xr:uid="{00000000-0005-0000-0000-000013AA0000}"/>
    <cellStyle name="표준 5 18 10" xfId="33322" xr:uid="{00000000-0005-0000-0000-000014AA0000}"/>
    <cellStyle name="표준 5 18 11" xfId="33323" xr:uid="{00000000-0005-0000-0000-000015AA0000}"/>
    <cellStyle name="표준 5 18 2" xfId="33324" xr:uid="{00000000-0005-0000-0000-000016AA0000}"/>
    <cellStyle name="표준 5 18 3" xfId="33325" xr:uid="{00000000-0005-0000-0000-000017AA0000}"/>
    <cellStyle name="표준 5 18 4" xfId="33326" xr:uid="{00000000-0005-0000-0000-000018AA0000}"/>
    <cellStyle name="표준 5 18 5" xfId="33327" xr:uid="{00000000-0005-0000-0000-000019AA0000}"/>
    <cellStyle name="표준 5 18 6" xfId="33328" xr:uid="{00000000-0005-0000-0000-00001AAA0000}"/>
    <cellStyle name="표준 5 18 7" xfId="33329" xr:uid="{00000000-0005-0000-0000-00001BAA0000}"/>
    <cellStyle name="표준 5 18 8" xfId="33330" xr:uid="{00000000-0005-0000-0000-00001CAA0000}"/>
    <cellStyle name="표준 5 18 9" xfId="33331" xr:uid="{00000000-0005-0000-0000-00001DAA0000}"/>
    <cellStyle name="표준 5 19" xfId="33332" xr:uid="{00000000-0005-0000-0000-00001EAA0000}"/>
    <cellStyle name="표준 5 19 10" xfId="33333" xr:uid="{00000000-0005-0000-0000-00001FAA0000}"/>
    <cellStyle name="표준 5 19 11" xfId="33334" xr:uid="{00000000-0005-0000-0000-000020AA0000}"/>
    <cellStyle name="표준 5 19 2" xfId="33335" xr:uid="{00000000-0005-0000-0000-000021AA0000}"/>
    <cellStyle name="표준 5 19 3" xfId="33336" xr:uid="{00000000-0005-0000-0000-000022AA0000}"/>
    <cellStyle name="표준 5 19 4" xfId="33337" xr:uid="{00000000-0005-0000-0000-000023AA0000}"/>
    <cellStyle name="표준 5 19 5" xfId="33338" xr:uid="{00000000-0005-0000-0000-000024AA0000}"/>
    <cellStyle name="표준 5 19 6" xfId="33339" xr:uid="{00000000-0005-0000-0000-000025AA0000}"/>
    <cellStyle name="표준 5 19 7" xfId="33340" xr:uid="{00000000-0005-0000-0000-000026AA0000}"/>
    <cellStyle name="표준 5 19 8" xfId="33341" xr:uid="{00000000-0005-0000-0000-000027AA0000}"/>
    <cellStyle name="표준 5 19 9" xfId="33342" xr:uid="{00000000-0005-0000-0000-000028AA0000}"/>
    <cellStyle name="표준 5 2" xfId="2334" xr:uid="{00000000-0005-0000-0000-000029AA0000}"/>
    <cellStyle name="표준 5 2 10" xfId="2335" xr:uid="{00000000-0005-0000-0000-00002AAA0000}"/>
    <cellStyle name="표준 5 2 10 2" xfId="33343" xr:uid="{00000000-0005-0000-0000-00002BAA0000}"/>
    <cellStyle name="표준 5 2 11" xfId="2336" xr:uid="{00000000-0005-0000-0000-00002CAA0000}"/>
    <cellStyle name="표준 5 2 11 2" xfId="33344" xr:uid="{00000000-0005-0000-0000-00002DAA0000}"/>
    <cellStyle name="표준 5 2 12" xfId="2337" xr:uid="{00000000-0005-0000-0000-00002EAA0000}"/>
    <cellStyle name="표준 5 2 12 2" xfId="33345" xr:uid="{00000000-0005-0000-0000-00002FAA0000}"/>
    <cellStyle name="표준 5 2 13" xfId="2338" xr:uid="{00000000-0005-0000-0000-000030AA0000}"/>
    <cellStyle name="표준 5 2 13 2" xfId="33346" xr:uid="{00000000-0005-0000-0000-000031AA0000}"/>
    <cellStyle name="표준 5 2 14" xfId="2339" xr:uid="{00000000-0005-0000-0000-000032AA0000}"/>
    <cellStyle name="표준 5 2 14 2" xfId="33347" xr:uid="{00000000-0005-0000-0000-000033AA0000}"/>
    <cellStyle name="표준 5 2 15" xfId="2340" xr:uid="{00000000-0005-0000-0000-000034AA0000}"/>
    <cellStyle name="표준 5 2 15 2" xfId="33348" xr:uid="{00000000-0005-0000-0000-000035AA0000}"/>
    <cellStyle name="표준 5 2 16" xfId="2341" xr:uid="{00000000-0005-0000-0000-000036AA0000}"/>
    <cellStyle name="표준 5 2 16 2" xfId="33349" xr:uid="{00000000-0005-0000-0000-000037AA0000}"/>
    <cellStyle name="표준 5 2 17" xfId="2342" xr:uid="{00000000-0005-0000-0000-000038AA0000}"/>
    <cellStyle name="표준 5 2 17 2" xfId="33350" xr:uid="{00000000-0005-0000-0000-000039AA0000}"/>
    <cellStyle name="표준 5 2 18" xfId="33351" xr:uid="{00000000-0005-0000-0000-00003AAA0000}"/>
    <cellStyle name="표준 5 2 19" xfId="33352" xr:uid="{00000000-0005-0000-0000-00003BAA0000}"/>
    <cellStyle name="표준 5 2 2" xfId="2343" xr:uid="{00000000-0005-0000-0000-00003CAA0000}"/>
    <cellStyle name="표준 5 2 2 10" xfId="9103" xr:uid="{00000000-0005-0000-0000-00003DAA0000}"/>
    <cellStyle name="표준 5 2 2 11" xfId="33353" xr:uid="{00000000-0005-0000-0000-00003EAA0000}"/>
    <cellStyle name="표준 5 2 2 12" xfId="8551" xr:uid="{00000000-0005-0000-0000-00003FAA0000}"/>
    <cellStyle name="표준 5 2 2 2" xfId="33354" xr:uid="{00000000-0005-0000-0000-000040AA0000}"/>
    <cellStyle name="표준 5 2 2 3" xfId="33355" xr:uid="{00000000-0005-0000-0000-000041AA0000}"/>
    <cellStyle name="표준 5 2 2 4" xfId="33356" xr:uid="{00000000-0005-0000-0000-000042AA0000}"/>
    <cellStyle name="표준 5 2 2 5" xfId="33357" xr:uid="{00000000-0005-0000-0000-000043AA0000}"/>
    <cellStyle name="표준 5 2 2 6" xfId="33358" xr:uid="{00000000-0005-0000-0000-000044AA0000}"/>
    <cellStyle name="표준 5 2 2 7" xfId="33359" xr:uid="{00000000-0005-0000-0000-000045AA0000}"/>
    <cellStyle name="표준 5 2 2 8" xfId="33360" xr:uid="{00000000-0005-0000-0000-000046AA0000}"/>
    <cellStyle name="표준 5 2 2 9" xfId="33361" xr:uid="{00000000-0005-0000-0000-000047AA0000}"/>
    <cellStyle name="표준 5 2 20" xfId="33362" xr:uid="{00000000-0005-0000-0000-000048AA0000}"/>
    <cellStyle name="표준 5 2 21" xfId="33363" xr:uid="{00000000-0005-0000-0000-000049AA0000}"/>
    <cellStyle name="표준 5 2 22" xfId="33364" xr:uid="{00000000-0005-0000-0000-00004AAA0000}"/>
    <cellStyle name="표준 5 2 23" xfId="33365" xr:uid="{00000000-0005-0000-0000-00004BAA0000}"/>
    <cellStyle name="표준 5 2 24" xfId="33366" xr:uid="{00000000-0005-0000-0000-00004CAA0000}"/>
    <cellStyle name="표준 5 2 25" xfId="33367" xr:uid="{00000000-0005-0000-0000-00004DAA0000}"/>
    <cellStyle name="표준 5 2 26" xfId="33368" xr:uid="{00000000-0005-0000-0000-00004EAA0000}"/>
    <cellStyle name="표준 5 2 27" xfId="33369" xr:uid="{00000000-0005-0000-0000-00004FAA0000}"/>
    <cellStyle name="표준 5 2 28" xfId="33370" xr:uid="{00000000-0005-0000-0000-000050AA0000}"/>
    <cellStyle name="표준 5 2 29" xfId="8550" xr:uid="{00000000-0005-0000-0000-000051AA0000}"/>
    <cellStyle name="표준 5 2 3" xfId="2344" xr:uid="{00000000-0005-0000-0000-000052AA0000}"/>
    <cellStyle name="표준 5 2 3 2" xfId="33371" xr:uid="{00000000-0005-0000-0000-000053AA0000}"/>
    <cellStyle name="표준 5 2 4" xfId="2345" xr:uid="{00000000-0005-0000-0000-000054AA0000}"/>
    <cellStyle name="표준 5 2 4 2" xfId="33372" xr:uid="{00000000-0005-0000-0000-000055AA0000}"/>
    <cellStyle name="표준 5 2 5" xfId="2346" xr:uid="{00000000-0005-0000-0000-000056AA0000}"/>
    <cellStyle name="표준 5 2 5 2" xfId="33373" xr:uid="{00000000-0005-0000-0000-000057AA0000}"/>
    <cellStyle name="표준 5 2 6" xfId="2347" xr:uid="{00000000-0005-0000-0000-000058AA0000}"/>
    <cellStyle name="표준 5 2 6 2" xfId="33374" xr:uid="{00000000-0005-0000-0000-000059AA0000}"/>
    <cellStyle name="표준 5 2 7" xfId="2348" xr:uid="{00000000-0005-0000-0000-00005AAA0000}"/>
    <cellStyle name="표준 5 2 7 2" xfId="33375" xr:uid="{00000000-0005-0000-0000-00005BAA0000}"/>
    <cellStyle name="표준 5 2 8" xfId="2349" xr:uid="{00000000-0005-0000-0000-00005CAA0000}"/>
    <cellStyle name="표준 5 2 8 2" xfId="33376" xr:uid="{00000000-0005-0000-0000-00005DAA0000}"/>
    <cellStyle name="표준 5 2 9" xfId="2350" xr:uid="{00000000-0005-0000-0000-00005EAA0000}"/>
    <cellStyle name="표준 5 2 9 2" xfId="33377" xr:uid="{00000000-0005-0000-0000-00005FAA0000}"/>
    <cellStyle name="표준 5 2_연천(2-40호선)(토지,지장물)-삼일" xfId="7434" xr:uid="{00000000-0005-0000-0000-000060AA0000}"/>
    <cellStyle name="표준 5 20" xfId="33378" xr:uid="{00000000-0005-0000-0000-000061AA0000}"/>
    <cellStyle name="표준 5 20 10" xfId="33379" xr:uid="{00000000-0005-0000-0000-000062AA0000}"/>
    <cellStyle name="표준 5 20 11" xfId="33380" xr:uid="{00000000-0005-0000-0000-000063AA0000}"/>
    <cellStyle name="표준 5 20 2" xfId="33381" xr:uid="{00000000-0005-0000-0000-000064AA0000}"/>
    <cellStyle name="표준 5 20 3" xfId="33382" xr:uid="{00000000-0005-0000-0000-000065AA0000}"/>
    <cellStyle name="표준 5 20 4" xfId="33383" xr:uid="{00000000-0005-0000-0000-000066AA0000}"/>
    <cellStyle name="표준 5 20 5" xfId="33384" xr:uid="{00000000-0005-0000-0000-000067AA0000}"/>
    <cellStyle name="표준 5 20 6" xfId="33385" xr:uid="{00000000-0005-0000-0000-000068AA0000}"/>
    <cellStyle name="표준 5 20 7" xfId="33386" xr:uid="{00000000-0005-0000-0000-000069AA0000}"/>
    <cellStyle name="표준 5 20 8" xfId="33387" xr:uid="{00000000-0005-0000-0000-00006AAA0000}"/>
    <cellStyle name="표준 5 20 9" xfId="33388" xr:uid="{00000000-0005-0000-0000-00006BAA0000}"/>
    <cellStyle name="표준 5 21" xfId="33389" xr:uid="{00000000-0005-0000-0000-00006CAA0000}"/>
    <cellStyle name="표준 5 21 10" xfId="33390" xr:uid="{00000000-0005-0000-0000-00006DAA0000}"/>
    <cellStyle name="표준 5 21 11" xfId="33391" xr:uid="{00000000-0005-0000-0000-00006EAA0000}"/>
    <cellStyle name="표준 5 21 2" xfId="33392" xr:uid="{00000000-0005-0000-0000-00006FAA0000}"/>
    <cellStyle name="표준 5 21 3" xfId="33393" xr:uid="{00000000-0005-0000-0000-000070AA0000}"/>
    <cellStyle name="표준 5 21 4" xfId="33394" xr:uid="{00000000-0005-0000-0000-000071AA0000}"/>
    <cellStyle name="표준 5 21 5" xfId="33395" xr:uid="{00000000-0005-0000-0000-000072AA0000}"/>
    <cellStyle name="표준 5 21 6" xfId="33396" xr:uid="{00000000-0005-0000-0000-000073AA0000}"/>
    <cellStyle name="표준 5 21 7" xfId="33397" xr:uid="{00000000-0005-0000-0000-000074AA0000}"/>
    <cellStyle name="표준 5 21 8" xfId="33398" xr:uid="{00000000-0005-0000-0000-000075AA0000}"/>
    <cellStyle name="표준 5 21 9" xfId="33399" xr:uid="{00000000-0005-0000-0000-000076AA0000}"/>
    <cellStyle name="표준 5 22" xfId="33400" xr:uid="{00000000-0005-0000-0000-000077AA0000}"/>
    <cellStyle name="표준 5 23" xfId="33401" xr:uid="{00000000-0005-0000-0000-000078AA0000}"/>
    <cellStyle name="표준 5 24" xfId="33402" xr:uid="{00000000-0005-0000-0000-000079AA0000}"/>
    <cellStyle name="표준 5 25" xfId="33403" xr:uid="{00000000-0005-0000-0000-00007AAA0000}"/>
    <cellStyle name="표준 5 26" xfId="33404" xr:uid="{00000000-0005-0000-0000-00007BAA0000}"/>
    <cellStyle name="표준 5 27" xfId="33405" xr:uid="{00000000-0005-0000-0000-00007CAA0000}"/>
    <cellStyle name="표준 5 28" xfId="33406" xr:uid="{00000000-0005-0000-0000-00007DAA0000}"/>
    <cellStyle name="표준 5 29" xfId="33407" xr:uid="{00000000-0005-0000-0000-00007EAA0000}"/>
    <cellStyle name="표준 5 3" xfId="2351" xr:uid="{00000000-0005-0000-0000-00007FAA0000}"/>
    <cellStyle name="표준 5 3 10" xfId="2352" xr:uid="{00000000-0005-0000-0000-000080AA0000}"/>
    <cellStyle name="표준 5 3 10 2" xfId="33408" xr:uid="{00000000-0005-0000-0000-000081AA0000}"/>
    <cellStyle name="표준 5 3 11" xfId="2353" xr:uid="{00000000-0005-0000-0000-000082AA0000}"/>
    <cellStyle name="표준 5 3 11 2" xfId="33409" xr:uid="{00000000-0005-0000-0000-000083AA0000}"/>
    <cellStyle name="표준 5 3 12" xfId="2354" xr:uid="{00000000-0005-0000-0000-000084AA0000}"/>
    <cellStyle name="표준 5 3 12 2" xfId="33410" xr:uid="{00000000-0005-0000-0000-000085AA0000}"/>
    <cellStyle name="표준 5 3 13" xfId="2355" xr:uid="{00000000-0005-0000-0000-000086AA0000}"/>
    <cellStyle name="표준 5 3 13 2" xfId="33411" xr:uid="{00000000-0005-0000-0000-000087AA0000}"/>
    <cellStyle name="표준 5 3 14" xfId="2356" xr:uid="{00000000-0005-0000-0000-000088AA0000}"/>
    <cellStyle name="표준 5 3 14 2" xfId="33412" xr:uid="{00000000-0005-0000-0000-000089AA0000}"/>
    <cellStyle name="표준 5 3 15" xfId="2357" xr:uid="{00000000-0005-0000-0000-00008AAA0000}"/>
    <cellStyle name="표준 5 3 15 2" xfId="33413" xr:uid="{00000000-0005-0000-0000-00008BAA0000}"/>
    <cellStyle name="표준 5 3 16" xfId="2358" xr:uid="{00000000-0005-0000-0000-00008CAA0000}"/>
    <cellStyle name="표준 5 3 16 2" xfId="33414" xr:uid="{00000000-0005-0000-0000-00008DAA0000}"/>
    <cellStyle name="표준 5 3 17" xfId="2359" xr:uid="{00000000-0005-0000-0000-00008EAA0000}"/>
    <cellStyle name="표준 5 3 17 2" xfId="33415" xr:uid="{00000000-0005-0000-0000-00008FAA0000}"/>
    <cellStyle name="표준 5 3 18" xfId="33416" xr:uid="{00000000-0005-0000-0000-000090AA0000}"/>
    <cellStyle name="표준 5 3 19" xfId="33417" xr:uid="{00000000-0005-0000-0000-000091AA0000}"/>
    <cellStyle name="표준 5 3 2" xfId="2360" xr:uid="{00000000-0005-0000-0000-000092AA0000}"/>
    <cellStyle name="표준 5 3 2 2" xfId="33418" xr:uid="{00000000-0005-0000-0000-000093AA0000}"/>
    <cellStyle name="표준 5 3 20" xfId="33419" xr:uid="{00000000-0005-0000-0000-000094AA0000}"/>
    <cellStyle name="표준 5 3 21" xfId="33420" xr:uid="{00000000-0005-0000-0000-000095AA0000}"/>
    <cellStyle name="표준 5 3 22" xfId="33421" xr:uid="{00000000-0005-0000-0000-000096AA0000}"/>
    <cellStyle name="표준 5 3 23" xfId="33422" xr:uid="{00000000-0005-0000-0000-000097AA0000}"/>
    <cellStyle name="표준 5 3 24" xfId="33423" xr:uid="{00000000-0005-0000-0000-000098AA0000}"/>
    <cellStyle name="표준 5 3 25" xfId="33424" xr:uid="{00000000-0005-0000-0000-000099AA0000}"/>
    <cellStyle name="표준 5 3 26" xfId="33425" xr:uid="{00000000-0005-0000-0000-00009AAA0000}"/>
    <cellStyle name="표준 5 3 27" xfId="33426" xr:uid="{00000000-0005-0000-0000-00009BAA0000}"/>
    <cellStyle name="표준 5 3 28" xfId="8552" xr:uid="{00000000-0005-0000-0000-00009CAA0000}"/>
    <cellStyle name="표준 5 3 3" xfId="2361" xr:uid="{00000000-0005-0000-0000-00009DAA0000}"/>
    <cellStyle name="표준 5 3 3 2" xfId="33427" xr:uid="{00000000-0005-0000-0000-00009EAA0000}"/>
    <cellStyle name="표준 5 3 4" xfId="2362" xr:uid="{00000000-0005-0000-0000-00009FAA0000}"/>
    <cellStyle name="표준 5 3 4 2" xfId="33428" xr:uid="{00000000-0005-0000-0000-0000A0AA0000}"/>
    <cellStyle name="표준 5 3 5" xfId="2363" xr:uid="{00000000-0005-0000-0000-0000A1AA0000}"/>
    <cellStyle name="표준 5 3 5 2" xfId="33429" xr:uid="{00000000-0005-0000-0000-0000A2AA0000}"/>
    <cellStyle name="표준 5 3 6" xfId="2364" xr:uid="{00000000-0005-0000-0000-0000A3AA0000}"/>
    <cellStyle name="표준 5 3 6 2" xfId="33430" xr:uid="{00000000-0005-0000-0000-0000A4AA0000}"/>
    <cellStyle name="표준 5 3 7" xfId="2365" xr:uid="{00000000-0005-0000-0000-0000A5AA0000}"/>
    <cellStyle name="표준 5 3 7 2" xfId="33431" xr:uid="{00000000-0005-0000-0000-0000A6AA0000}"/>
    <cellStyle name="표준 5 3 8" xfId="2366" xr:uid="{00000000-0005-0000-0000-0000A7AA0000}"/>
    <cellStyle name="표준 5 3 8 2" xfId="33432" xr:uid="{00000000-0005-0000-0000-0000A8AA0000}"/>
    <cellStyle name="표준 5 3 9" xfId="2367" xr:uid="{00000000-0005-0000-0000-0000A9AA0000}"/>
    <cellStyle name="표준 5 3 9 2" xfId="33433" xr:uid="{00000000-0005-0000-0000-0000AAAA0000}"/>
    <cellStyle name="표준 5 30" xfId="33434" xr:uid="{00000000-0005-0000-0000-0000ABAA0000}"/>
    <cellStyle name="표준 5 31" xfId="33435" xr:uid="{00000000-0005-0000-0000-0000ACAA0000}"/>
    <cellStyle name="표준 5 32" xfId="33436" xr:uid="{00000000-0005-0000-0000-0000ADAA0000}"/>
    <cellStyle name="표준 5 33" xfId="33437" xr:uid="{00000000-0005-0000-0000-0000AEAA0000}"/>
    <cellStyle name="표준 5 34" xfId="33438" xr:uid="{00000000-0005-0000-0000-0000AFAA0000}"/>
    <cellStyle name="표준 5 35" xfId="33439" xr:uid="{00000000-0005-0000-0000-0000B0AA0000}"/>
    <cellStyle name="표준 5 36" xfId="33440" xr:uid="{00000000-0005-0000-0000-0000B1AA0000}"/>
    <cellStyle name="표준 5 37" xfId="33441" xr:uid="{00000000-0005-0000-0000-0000B2AA0000}"/>
    <cellStyle name="표준 5 38" xfId="33442" xr:uid="{00000000-0005-0000-0000-0000B3AA0000}"/>
    <cellStyle name="표준 5 39" xfId="33443" xr:uid="{00000000-0005-0000-0000-0000B4AA0000}"/>
    <cellStyle name="표준 5 4" xfId="7435" xr:uid="{00000000-0005-0000-0000-0000B5AA0000}"/>
    <cellStyle name="표준 5 4 10" xfId="33444" xr:uid="{00000000-0005-0000-0000-0000B6AA0000}"/>
    <cellStyle name="표준 5 4 11" xfId="33445" xr:uid="{00000000-0005-0000-0000-0000B7AA0000}"/>
    <cellStyle name="표준 5 4 12" xfId="8553" xr:uid="{00000000-0005-0000-0000-0000B8AA0000}"/>
    <cellStyle name="표준 5 4 2" xfId="33446" xr:uid="{00000000-0005-0000-0000-0000B9AA0000}"/>
    <cellStyle name="표준 5 4 3" xfId="33447" xr:uid="{00000000-0005-0000-0000-0000BAAA0000}"/>
    <cellStyle name="표준 5 4 4" xfId="33448" xr:uid="{00000000-0005-0000-0000-0000BBAA0000}"/>
    <cellStyle name="표준 5 4 5" xfId="33449" xr:uid="{00000000-0005-0000-0000-0000BCAA0000}"/>
    <cellStyle name="표준 5 4 6" xfId="33450" xr:uid="{00000000-0005-0000-0000-0000BDAA0000}"/>
    <cellStyle name="표준 5 4 7" xfId="33451" xr:uid="{00000000-0005-0000-0000-0000BEAA0000}"/>
    <cellStyle name="표준 5 4 8" xfId="33452" xr:uid="{00000000-0005-0000-0000-0000BFAA0000}"/>
    <cellStyle name="표준 5 4 9" xfId="33453" xr:uid="{00000000-0005-0000-0000-0000C0AA0000}"/>
    <cellStyle name="표준 5 40" xfId="33454" xr:uid="{00000000-0005-0000-0000-0000C1AA0000}"/>
    <cellStyle name="표준 5 41" xfId="33455" xr:uid="{00000000-0005-0000-0000-0000C2AA0000}"/>
    <cellStyle name="표준 5 42" xfId="33456" xr:uid="{00000000-0005-0000-0000-0000C3AA0000}"/>
    <cellStyle name="표준 5 43" xfId="33457" xr:uid="{00000000-0005-0000-0000-0000C4AA0000}"/>
    <cellStyle name="표준 5 44" xfId="33458" xr:uid="{00000000-0005-0000-0000-0000C5AA0000}"/>
    <cellStyle name="표준 5 45" xfId="33459" xr:uid="{00000000-0005-0000-0000-0000C6AA0000}"/>
    <cellStyle name="표준 5 46" xfId="33460" xr:uid="{00000000-0005-0000-0000-0000C7AA0000}"/>
    <cellStyle name="표준 5 47" xfId="33461" xr:uid="{00000000-0005-0000-0000-0000C8AA0000}"/>
    <cellStyle name="표준 5 48" xfId="33462" xr:uid="{00000000-0005-0000-0000-0000C9AA0000}"/>
    <cellStyle name="표준 5 49" xfId="33463" xr:uid="{00000000-0005-0000-0000-0000CAAA0000}"/>
    <cellStyle name="표준 5 5" xfId="7436" xr:uid="{00000000-0005-0000-0000-0000CBAA0000}"/>
    <cellStyle name="표준 5 5 10" xfId="33464" xr:uid="{00000000-0005-0000-0000-0000CCAA0000}"/>
    <cellStyle name="표준 5 5 11" xfId="33465" xr:uid="{00000000-0005-0000-0000-0000CDAA0000}"/>
    <cellStyle name="표준 5 5 12" xfId="8554" xr:uid="{00000000-0005-0000-0000-0000CEAA0000}"/>
    <cellStyle name="표준 5 5 2" xfId="33466" xr:uid="{00000000-0005-0000-0000-0000CFAA0000}"/>
    <cellStyle name="표준 5 5 3" xfId="33467" xr:uid="{00000000-0005-0000-0000-0000D0AA0000}"/>
    <cellStyle name="표준 5 5 4" xfId="33468" xr:uid="{00000000-0005-0000-0000-0000D1AA0000}"/>
    <cellStyle name="표준 5 5 5" xfId="33469" xr:uid="{00000000-0005-0000-0000-0000D2AA0000}"/>
    <cellStyle name="표준 5 5 6" xfId="33470" xr:uid="{00000000-0005-0000-0000-0000D3AA0000}"/>
    <cellStyle name="표준 5 5 7" xfId="33471" xr:uid="{00000000-0005-0000-0000-0000D4AA0000}"/>
    <cellStyle name="표준 5 5 8" xfId="33472" xr:uid="{00000000-0005-0000-0000-0000D5AA0000}"/>
    <cellStyle name="표준 5 5 9" xfId="33473" xr:uid="{00000000-0005-0000-0000-0000D6AA0000}"/>
    <cellStyle name="표준 5 50" xfId="33474" xr:uid="{00000000-0005-0000-0000-0000D7AA0000}"/>
    <cellStyle name="표준 5 51" xfId="33475" xr:uid="{00000000-0005-0000-0000-0000D8AA0000}"/>
    <cellStyle name="표준 5 52" xfId="33476" xr:uid="{00000000-0005-0000-0000-0000D9AA0000}"/>
    <cellStyle name="표준 5 53" xfId="33477" xr:uid="{00000000-0005-0000-0000-0000DAAA0000}"/>
    <cellStyle name="표준 5 54" xfId="8549" xr:uid="{00000000-0005-0000-0000-0000DBAA0000}"/>
    <cellStyle name="표준 5 6" xfId="33478" xr:uid="{00000000-0005-0000-0000-0000DCAA0000}"/>
    <cellStyle name="표준 5 6 10" xfId="33479" xr:uid="{00000000-0005-0000-0000-0000DDAA0000}"/>
    <cellStyle name="표준 5 6 11" xfId="33480" xr:uid="{00000000-0005-0000-0000-0000DEAA0000}"/>
    <cellStyle name="표준 5 6 2" xfId="33481" xr:uid="{00000000-0005-0000-0000-0000DFAA0000}"/>
    <cellStyle name="표준 5 6 3" xfId="33482" xr:uid="{00000000-0005-0000-0000-0000E0AA0000}"/>
    <cellStyle name="표준 5 6 4" xfId="33483" xr:uid="{00000000-0005-0000-0000-0000E1AA0000}"/>
    <cellStyle name="표준 5 6 5" xfId="33484" xr:uid="{00000000-0005-0000-0000-0000E2AA0000}"/>
    <cellStyle name="표준 5 6 6" xfId="33485" xr:uid="{00000000-0005-0000-0000-0000E3AA0000}"/>
    <cellStyle name="표준 5 6 7" xfId="33486" xr:uid="{00000000-0005-0000-0000-0000E4AA0000}"/>
    <cellStyle name="표준 5 6 8" xfId="33487" xr:uid="{00000000-0005-0000-0000-0000E5AA0000}"/>
    <cellStyle name="표준 5 6 9" xfId="33488" xr:uid="{00000000-0005-0000-0000-0000E6AA0000}"/>
    <cellStyle name="표준 5 7" xfId="33489" xr:uid="{00000000-0005-0000-0000-0000E7AA0000}"/>
    <cellStyle name="표준 5 7 10" xfId="33490" xr:uid="{00000000-0005-0000-0000-0000E8AA0000}"/>
    <cellStyle name="표준 5 7 11" xfId="33491" xr:uid="{00000000-0005-0000-0000-0000E9AA0000}"/>
    <cellStyle name="표준 5 7 2" xfId="33492" xr:uid="{00000000-0005-0000-0000-0000EAAA0000}"/>
    <cellStyle name="표준 5 7 3" xfId="33493" xr:uid="{00000000-0005-0000-0000-0000EBAA0000}"/>
    <cellStyle name="표준 5 7 4" xfId="33494" xr:uid="{00000000-0005-0000-0000-0000ECAA0000}"/>
    <cellStyle name="표준 5 7 5" xfId="33495" xr:uid="{00000000-0005-0000-0000-0000EDAA0000}"/>
    <cellStyle name="표준 5 7 6" xfId="33496" xr:uid="{00000000-0005-0000-0000-0000EEAA0000}"/>
    <cellStyle name="표준 5 7 7" xfId="33497" xr:uid="{00000000-0005-0000-0000-0000EFAA0000}"/>
    <cellStyle name="표준 5 7 8" xfId="33498" xr:uid="{00000000-0005-0000-0000-0000F0AA0000}"/>
    <cellStyle name="표준 5 7 9" xfId="33499" xr:uid="{00000000-0005-0000-0000-0000F1AA0000}"/>
    <cellStyle name="표준 5 8" xfId="33500" xr:uid="{00000000-0005-0000-0000-0000F2AA0000}"/>
    <cellStyle name="표준 5 8 10" xfId="33501" xr:uid="{00000000-0005-0000-0000-0000F3AA0000}"/>
    <cellStyle name="표준 5 8 11" xfId="33502" xr:uid="{00000000-0005-0000-0000-0000F4AA0000}"/>
    <cellStyle name="표준 5 8 2" xfId="33503" xr:uid="{00000000-0005-0000-0000-0000F5AA0000}"/>
    <cellStyle name="표준 5 8 3" xfId="33504" xr:uid="{00000000-0005-0000-0000-0000F6AA0000}"/>
    <cellStyle name="표준 5 8 4" xfId="33505" xr:uid="{00000000-0005-0000-0000-0000F7AA0000}"/>
    <cellStyle name="표준 5 8 5" xfId="33506" xr:uid="{00000000-0005-0000-0000-0000F8AA0000}"/>
    <cellStyle name="표준 5 8 6" xfId="33507" xr:uid="{00000000-0005-0000-0000-0000F9AA0000}"/>
    <cellStyle name="표준 5 8 7" xfId="33508" xr:uid="{00000000-0005-0000-0000-0000FAAA0000}"/>
    <cellStyle name="표준 5 8 8" xfId="33509" xr:uid="{00000000-0005-0000-0000-0000FBAA0000}"/>
    <cellStyle name="표준 5 8 9" xfId="33510" xr:uid="{00000000-0005-0000-0000-0000FCAA0000}"/>
    <cellStyle name="표준 5 9" xfId="33511" xr:uid="{00000000-0005-0000-0000-0000FDAA0000}"/>
    <cellStyle name="표준 5 9 10" xfId="33512" xr:uid="{00000000-0005-0000-0000-0000FEAA0000}"/>
    <cellStyle name="표준 5 9 11" xfId="33513" xr:uid="{00000000-0005-0000-0000-0000FFAA0000}"/>
    <cellStyle name="표준 5 9 2" xfId="33514" xr:uid="{00000000-0005-0000-0000-000000AB0000}"/>
    <cellStyle name="표준 5 9 3" xfId="33515" xr:uid="{00000000-0005-0000-0000-000001AB0000}"/>
    <cellStyle name="표준 5 9 4" xfId="33516" xr:uid="{00000000-0005-0000-0000-000002AB0000}"/>
    <cellStyle name="표준 5 9 5" xfId="33517" xr:uid="{00000000-0005-0000-0000-000003AB0000}"/>
    <cellStyle name="표준 5 9 6" xfId="33518" xr:uid="{00000000-0005-0000-0000-000004AB0000}"/>
    <cellStyle name="표준 5 9 7" xfId="33519" xr:uid="{00000000-0005-0000-0000-000005AB0000}"/>
    <cellStyle name="표준 5 9 8" xfId="33520" xr:uid="{00000000-0005-0000-0000-000006AB0000}"/>
    <cellStyle name="표준 5 9 9" xfId="33521" xr:uid="{00000000-0005-0000-0000-000007AB0000}"/>
    <cellStyle name="표준 5_03. 토지명세(154kV 양주-일산)___10.04.29_v3_다시수정" xfId="8555" xr:uid="{00000000-0005-0000-0000-000008AB0000}"/>
    <cellStyle name="표준 50" xfId="4748" xr:uid="{00000000-0005-0000-0000-000009AB0000}"/>
    <cellStyle name="표준 50 2" xfId="33522" xr:uid="{00000000-0005-0000-0000-00000AAB0000}"/>
    <cellStyle name="표준 51" xfId="4749" xr:uid="{00000000-0005-0000-0000-00000BAB0000}"/>
    <cellStyle name="표준 51 2" xfId="8556" xr:uid="{00000000-0005-0000-0000-00000CAB0000}"/>
    <cellStyle name="표준 52" xfId="4750" xr:uid="{00000000-0005-0000-0000-00000DAB0000}"/>
    <cellStyle name="표준 52 2" xfId="8557" xr:uid="{00000000-0005-0000-0000-00000EAB0000}"/>
    <cellStyle name="표준 53" xfId="4751" xr:uid="{00000000-0005-0000-0000-00000FAB0000}"/>
    <cellStyle name="표준 53 2" xfId="8558" xr:uid="{00000000-0005-0000-0000-000010AB0000}"/>
    <cellStyle name="표준 54" xfId="4752" xr:uid="{00000000-0005-0000-0000-000011AB0000}"/>
    <cellStyle name="표준 54 2" xfId="33523" xr:uid="{00000000-0005-0000-0000-000012AB0000}"/>
    <cellStyle name="표준 55" xfId="4753" xr:uid="{00000000-0005-0000-0000-000013AB0000}"/>
    <cellStyle name="표준 55 2" xfId="33524" xr:uid="{00000000-0005-0000-0000-000014AB0000}"/>
    <cellStyle name="표준 56" xfId="4754" xr:uid="{00000000-0005-0000-0000-000015AB0000}"/>
    <cellStyle name="표준 57" xfId="4755" xr:uid="{00000000-0005-0000-0000-000016AB0000}"/>
    <cellStyle name="표준 58" xfId="4756" xr:uid="{00000000-0005-0000-0000-000017AB0000}"/>
    <cellStyle name="표준 59" xfId="4757" xr:uid="{00000000-0005-0000-0000-000018AB0000}"/>
    <cellStyle name="표준 6" xfId="2368" xr:uid="{00000000-0005-0000-0000-000019AB0000}"/>
    <cellStyle name="표준 6 10" xfId="33525" xr:uid="{00000000-0005-0000-0000-00001AAB0000}"/>
    <cellStyle name="표준 6 11" xfId="33526" xr:uid="{00000000-0005-0000-0000-00001BAB0000}"/>
    <cellStyle name="표준 6 12" xfId="33527" xr:uid="{00000000-0005-0000-0000-00001CAB0000}"/>
    <cellStyle name="표준 6 13" xfId="33528" xr:uid="{00000000-0005-0000-0000-00001DAB0000}"/>
    <cellStyle name="표준 6 14" xfId="8559" xr:uid="{00000000-0005-0000-0000-00001EAB0000}"/>
    <cellStyle name="표준 6 2" xfId="7437" xr:uid="{00000000-0005-0000-0000-00001FAB0000}"/>
    <cellStyle name="표준 6 2 10" xfId="33529" xr:uid="{00000000-0005-0000-0000-000020AB0000}"/>
    <cellStyle name="표준 6 2 11" xfId="33530" xr:uid="{00000000-0005-0000-0000-000021AB0000}"/>
    <cellStyle name="표준 6 2 12" xfId="33531" xr:uid="{00000000-0005-0000-0000-000022AB0000}"/>
    <cellStyle name="표준 6 2 13" xfId="33532" xr:uid="{00000000-0005-0000-0000-000023AB0000}"/>
    <cellStyle name="표준 6 2 14" xfId="33533" xr:uid="{00000000-0005-0000-0000-000024AB0000}"/>
    <cellStyle name="표준 6 2 15" xfId="33534" xr:uid="{00000000-0005-0000-0000-000025AB0000}"/>
    <cellStyle name="표준 6 2 16" xfId="33535" xr:uid="{00000000-0005-0000-0000-000026AB0000}"/>
    <cellStyle name="표준 6 2 17" xfId="33536" xr:uid="{00000000-0005-0000-0000-000027AB0000}"/>
    <cellStyle name="표준 6 2 18" xfId="33537" xr:uid="{00000000-0005-0000-0000-000028AB0000}"/>
    <cellStyle name="표준 6 2 19" xfId="33538" xr:uid="{00000000-0005-0000-0000-000029AB0000}"/>
    <cellStyle name="표준 6 2 2" xfId="33539" xr:uid="{00000000-0005-0000-0000-00002AAB0000}"/>
    <cellStyle name="표준 6 2 20" xfId="33540" xr:uid="{00000000-0005-0000-0000-00002BAB0000}"/>
    <cellStyle name="표준 6 2 21" xfId="33541" xr:uid="{00000000-0005-0000-0000-00002CAB0000}"/>
    <cellStyle name="표준 6 2 22" xfId="33542" xr:uid="{00000000-0005-0000-0000-00002DAB0000}"/>
    <cellStyle name="표준 6 2 23" xfId="33543" xr:uid="{00000000-0005-0000-0000-00002EAB0000}"/>
    <cellStyle name="표준 6 2 24" xfId="33544" xr:uid="{00000000-0005-0000-0000-00002FAB0000}"/>
    <cellStyle name="표준 6 2 25" xfId="33545" xr:uid="{00000000-0005-0000-0000-000030AB0000}"/>
    <cellStyle name="표준 6 2 26" xfId="33546" xr:uid="{00000000-0005-0000-0000-000031AB0000}"/>
    <cellStyle name="표준 6 2 27" xfId="33547" xr:uid="{00000000-0005-0000-0000-000032AB0000}"/>
    <cellStyle name="표준 6 2 28" xfId="33548" xr:uid="{00000000-0005-0000-0000-000033AB0000}"/>
    <cellStyle name="표준 6 2 29" xfId="33549" xr:uid="{00000000-0005-0000-0000-000034AB0000}"/>
    <cellStyle name="표준 6 2 3" xfId="33550" xr:uid="{00000000-0005-0000-0000-000035AB0000}"/>
    <cellStyle name="표준 6 2 30" xfId="33551" xr:uid="{00000000-0005-0000-0000-000036AB0000}"/>
    <cellStyle name="표준 6 2 31" xfId="33552" xr:uid="{00000000-0005-0000-0000-000037AB0000}"/>
    <cellStyle name="표준 6 2 32" xfId="33553" xr:uid="{00000000-0005-0000-0000-000038AB0000}"/>
    <cellStyle name="표준 6 2 33" xfId="33554" xr:uid="{00000000-0005-0000-0000-000039AB0000}"/>
    <cellStyle name="표준 6 2 34" xfId="33555" xr:uid="{00000000-0005-0000-0000-00003AAB0000}"/>
    <cellStyle name="표준 6 2 35" xfId="33556" xr:uid="{00000000-0005-0000-0000-00003BAB0000}"/>
    <cellStyle name="표준 6 2 36" xfId="33557" xr:uid="{00000000-0005-0000-0000-00003CAB0000}"/>
    <cellStyle name="표준 6 2 37" xfId="33558" xr:uid="{00000000-0005-0000-0000-00003DAB0000}"/>
    <cellStyle name="표준 6 2 38" xfId="33559" xr:uid="{00000000-0005-0000-0000-00003EAB0000}"/>
    <cellStyle name="표준 6 2 39" xfId="33560" xr:uid="{00000000-0005-0000-0000-00003FAB0000}"/>
    <cellStyle name="표준 6 2 4" xfId="33561" xr:uid="{00000000-0005-0000-0000-000040AB0000}"/>
    <cellStyle name="표준 6 2 40" xfId="33562" xr:uid="{00000000-0005-0000-0000-000041AB0000}"/>
    <cellStyle name="표준 6 2 41" xfId="33563" xr:uid="{00000000-0005-0000-0000-000042AB0000}"/>
    <cellStyle name="표준 6 2 42" xfId="33564" xr:uid="{00000000-0005-0000-0000-000043AB0000}"/>
    <cellStyle name="표준 6 2 43" xfId="33565" xr:uid="{00000000-0005-0000-0000-000044AB0000}"/>
    <cellStyle name="표준 6 2 44" xfId="33566" xr:uid="{00000000-0005-0000-0000-000045AB0000}"/>
    <cellStyle name="표준 6 2 45" xfId="8560" xr:uid="{00000000-0005-0000-0000-000046AB0000}"/>
    <cellStyle name="표준 6 2 5" xfId="33567" xr:uid="{00000000-0005-0000-0000-000047AB0000}"/>
    <cellStyle name="표준 6 2 6" xfId="33568" xr:uid="{00000000-0005-0000-0000-000048AB0000}"/>
    <cellStyle name="표준 6 2 7" xfId="33569" xr:uid="{00000000-0005-0000-0000-000049AB0000}"/>
    <cellStyle name="표준 6 2 8" xfId="33570" xr:uid="{00000000-0005-0000-0000-00004AAB0000}"/>
    <cellStyle name="표준 6 2 9" xfId="33571" xr:uid="{00000000-0005-0000-0000-00004BAB0000}"/>
    <cellStyle name="표준 6 3" xfId="7438" xr:uid="{00000000-0005-0000-0000-00004CAB0000}"/>
    <cellStyle name="표준 6 3 2" xfId="8561" xr:uid="{00000000-0005-0000-0000-00004DAB0000}"/>
    <cellStyle name="표준 6 4" xfId="33572" xr:uid="{00000000-0005-0000-0000-00004EAB0000}"/>
    <cellStyle name="표준 6 5" xfId="33573" xr:uid="{00000000-0005-0000-0000-00004FAB0000}"/>
    <cellStyle name="표준 6 6" xfId="33574" xr:uid="{00000000-0005-0000-0000-000050AB0000}"/>
    <cellStyle name="표준 6 7" xfId="33575" xr:uid="{00000000-0005-0000-0000-000051AB0000}"/>
    <cellStyle name="표준 6 8" xfId="33576" xr:uid="{00000000-0005-0000-0000-000052AB0000}"/>
    <cellStyle name="표준 6 9" xfId="33577" xr:uid="{00000000-0005-0000-0000-000053AB0000}"/>
    <cellStyle name="표준 60" xfId="4758" xr:uid="{00000000-0005-0000-0000-000054AB0000}"/>
    <cellStyle name="표준 61" xfId="4759" xr:uid="{00000000-0005-0000-0000-000055AB0000}"/>
    <cellStyle name="표준 62" xfId="4760" xr:uid="{00000000-0005-0000-0000-000056AB0000}"/>
    <cellStyle name="표준 63" xfId="4761" xr:uid="{00000000-0005-0000-0000-000057AB0000}"/>
    <cellStyle name="표준 64" xfId="4762" xr:uid="{00000000-0005-0000-0000-000058AB0000}"/>
    <cellStyle name="표준 65" xfId="4763" xr:uid="{00000000-0005-0000-0000-000059AB0000}"/>
    <cellStyle name="표준 66" xfId="4764" xr:uid="{00000000-0005-0000-0000-00005AAB0000}"/>
    <cellStyle name="표준 67" xfId="4765" xr:uid="{00000000-0005-0000-0000-00005BAB0000}"/>
    <cellStyle name="표준 68" xfId="4766" xr:uid="{00000000-0005-0000-0000-00005CAB0000}"/>
    <cellStyle name="표준 68 2" xfId="4767" xr:uid="{00000000-0005-0000-0000-00005DAB0000}"/>
    <cellStyle name="표준 69" xfId="4768" xr:uid="{00000000-0005-0000-0000-00005EAB0000}"/>
    <cellStyle name="표준 69 2" xfId="44653" xr:uid="{00000000-0005-0000-0000-00005FAB0000}"/>
    <cellStyle name="표준 69 2 2" xfId="44665" xr:uid="{00000000-0005-0000-0000-000060AB0000}"/>
    <cellStyle name="표준 69 3" xfId="44648" xr:uid="{00000000-0005-0000-0000-000061AB0000}"/>
    <cellStyle name="표준 69 4" xfId="44661" xr:uid="{00000000-0005-0000-0000-000062AB0000}"/>
    <cellStyle name="표준 7" xfId="2369" xr:uid="{00000000-0005-0000-0000-000063AB0000}"/>
    <cellStyle name="표준 7 10" xfId="33578" xr:uid="{00000000-0005-0000-0000-000064AB0000}"/>
    <cellStyle name="표준 7 11" xfId="33579" xr:uid="{00000000-0005-0000-0000-000065AB0000}"/>
    <cellStyle name="표준 7 12" xfId="33580" xr:uid="{00000000-0005-0000-0000-000066AB0000}"/>
    <cellStyle name="표준 7 13" xfId="33581" xr:uid="{00000000-0005-0000-0000-000067AB0000}"/>
    <cellStyle name="표준 7 14" xfId="33582" xr:uid="{00000000-0005-0000-0000-000068AB0000}"/>
    <cellStyle name="표준 7 15" xfId="33583" xr:uid="{00000000-0005-0000-0000-000069AB0000}"/>
    <cellStyle name="표준 7 16" xfId="33584" xr:uid="{00000000-0005-0000-0000-00006AAB0000}"/>
    <cellStyle name="표준 7 17" xfId="33585" xr:uid="{00000000-0005-0000-0000-00006BAB0000}"/>
    <cellStyle name="표준 7 18" xfId="33586" xr:uid="{00000000-0005-0000-0000-00006CAB0000}"/>
    <cellStyle name="표준 7 19" xfId="33587" xr:uid="{00000000-0005-0000-0000-00006DAB0000}"/>
    <cellStyle name="표준 7 2" xfId="4769" xr:uid="{00000000-0005-0000-0000-00006EAB0000}"/>
    <cellStyle name="표준 7 2 10" xfId="33588" xr:uid="{00000000-0005-0000-0000-00006FAB0000}"/>
    <cellStyle name="표준 7 2 11" xfId="33589" xr:uid="{00000000-0005-0000-0000-000070AB0000}"/>
    <cellStyle name="표준 7 2 12" xfId="33590" xr:uid="{00000000-0005-0000-0000-000071AB0000}"/>
    <cellStyle name="표준 7 2 13" xfId="33591" xr:uid="{00000000-0005-0000-0000-000072AB0000}"/>
    <cellStyle name="표준 7 2 14" xfId="33592" xr:uid="{00000000-0005-0000-0000-000073AB0000}"/>
    <cellStyle name="표준 7 2 15" xfId="33593" xr:uid="{00000000-0005-0000-0000-000074AB0000}"/>
    <cellStyle name="표준 7 2 16" xfId="33594" xr:uid="{00000000-0005-0000-0000-000075AB0000}"/>
    <cellStyle name="표준 7 2 17" xfId="33595" xr:uid="{00000000-0005-0000-0000-000076AB0000}"/>
    <cellStyle name="표준 7 2 18" xfId="33596" xr:uid="{00000000-0005-0000-0000-000077AB0000}"/>
    <cellStyle name="표준 7 2 19" xfId="33597" xr:uid="{00000000-0005-0000-0000-000078AB0000}"/>
    <cellStyle name="표준 7 2 2" xfId="33598" xr:uid="{00000000-0005-0000-0000-000079AB0000}"/>
    <cellStyle name="표준 7 2 2 10" xfId="33599" xr:uid="{00000000-0005-0000-0000-00007AAB0000}"/>
    <cellStyle name="표준 7 2 2 11" xfId="33600" xr:uid="{00000000-0005-0000-0000-00007BAB0000}"/>
    <cellStyle name="표준 7 2 2 2" xfId="33601" xr:uid="{00000000-0005-0000-0000-00007CAB0000}"/>
    <cellStyle name="표준 7 2 2 3" xfId="33602" xr:uid="{00000000-0005-0000-0000-00007DAB0000}"/>
    <cellStyle name="표준 7 2 2 4" xfId="33603" xr:uid="{00000000-0005-0000-0000-00007EAB0000}"/>
    <cellStyle name="표준 7 2 2 5" xfId="33604" xr:uid="{00000000-0005-0000-0000-00007FAB0000}"/>
    <cellStyle name="표준 7 2 2 6" xfId="33605" xr:uid="{00000000-0005-0000-0000-000080AB0000}"/>
    <cellStyle name="표준 7 2 2 7" xfId="33606" xr:uid="{00000000-0005-0000-0000-000081AB0000}"/>
    <cellStyle name="표준 7 2 2 8" xfId="33607" xr:uid="{00000000-0005-0000-0000-000082AB0000}"/>
    <cellStyle name="표준 7 2 2 9" xfId="33608" xr:uid="{00000000-0005-0000-0000-000083AB0000}"/>
    <cellStyle name="표준 7 2 20" xfId="33609" xr:uid="{00000000-0005-0000-0000-000084AB0000}"/>
    <cellStyle name="표준 7 2 21" xfId="33610" xr:uid="{00000000-0005-0000-0000-000085AB0000}"/>
    <cellStyle name="표준 7 2 22" xfId="33611" xr:uid="{00000000-0005-0000-0000-000086AB0000}"/>
    <cellStyle name="표준 7 2 23" xfId="33612" xr:uid="{00000000-0005-0000-0000-000087AB0000}"/>
    <cellStyle name="표준 7 2 24" xfId="33613" xr:uid="{00000000-0005-0000-0000-000088AB0000}"/>
    <cellStyle name="표준 7 2 25" xfId="33614" xr:uid="{00000000-0005-0000-0000-000089AB0000}"/>
    <cellStyle name="표준 7 2 26" xfId="33615" xr:uid="{00000000-0005-0000-0000-00008AAB0000}"/>
    <cellStyle name="표준 7 2 27" xfId="33616" xr:uid="{00000000-0005-0000-0000-00008BAB0000}"/>
    <cellStyle name="표준 7 2 28" xfId="33617" xr:uid="{00000000-0005-0000-0000-00008CAB0000}"/>
    <cellStyle name="표준 7 2 29" xfId="33618" xr:uid="{00000000-0005-0000-0000-00008DAB0000}"/>
    <cellStyle name="표준 7 2 3" xfId="33619" xr:uid="{00000000-0005-0000-0000-00008EAB0000}"/>
    <cellStyle name="표준 7 2 3 10" xfId="33620" xr:uid="{00000000-0005-0000-0000-00008FAB0000}"/>
    <cellStyle name="표준 7 2 3 11" xfId="33621" xr:uid="{00000000-0005-0000-0000-000090AB0000}"/>
    <cellStyle name="표준 7 2 3 2" xfId="33622" xr:uid="{00000000-0005-0000-0000-000091AB0000}"/>
    <cellStyle name="표준 7 2 3 3" xfId="33623" xr:uid="{00000000-0005-0000-0000-000092AB0000}"/>
    <cellStyle name="표준 7 2 3 4" xfId="33624" xr:uid="{00000000-0005-0000-0000-000093AB0000}"/>
    <cellStyle name="표준 7 2 3 5" xfId="33625" xr:uid="{00000000-0005-0000-0000-000094AB0000}"/>
    <cellStyle name="표준 7 2 3 6" xfId="33626" xr:uid="{00000000-0005-0000-0000-000095AB0000}"/>
    <cellStyle name="표준 7 2 3 7" xfId="33627" xr:uid="{00000000-0005-0000-0000-000096AB0000}"/>
    <cellStyle name="표준 7 2 3 8" xfId="33628" xr:uid="{00000000-0005-0000-0000-000097AB0000}"/>
    <cellStyle name="표준 7 2 3 9" xfId="33629" xr:uid="{00000000-0005-0000-0000-000098AB0000}"/>
    <cellStyle name="표준 7 2 30" xfId="33630" xr:uid="{00000000-0005-0000-0000-000099AB0000}"/>
    <cellStyle name="표준 7 2 31" xfId="33631" xr:uid="{00000000-0005-0000-0000-00009AAB0000}"/>
    <cellStyle name="표준 7 2 32" xfId="33632" xr:uid="{00000000-0005-0000-0000-00009BAB0000}"/>
    <cellStyle name="표준 7 2 33" xfId="33633" xr:uid="{00000000-0005-0000-0000-00009CAB0000}"/>
    <cellStyle name="표준 7 2 34" xfId="33634" xr:uid="{00000000-0005-0000-0000-00009DAB0000}"/>
    <cellStyle name="표준 7 2 35" xfId="33635" xr:uid="{00000000-0005-0000-0000-00009EAB0000}"/>
    <cellStyle name="표준 7 2 36" xfId="33636" xr:uid="{00000000-0005-0000-0000-00009FAB0000}"/>
    <cellStyle name="표준 7 2 37" xfId="33637" xr:uid="{00000000-0005-0000-0000-0000A0AB0000}"/>
    <cellStyle name="표준 7 2 38" xfId="33638" xr:uid="{00000000-0005-0000-0000-0000A1AB0000}"/>
    <cellStyle name="표준 7 2 39" xfId="33639" xr:uid="{00000000-0005-0000-0000-0000A2AB0000}"/>
    <cellStyle name="표준 7 2 4" xfId="33640" xr:uid="{00000000-0005-0000-0000-0000A3AB0000}"/>
    <cellStyle name="표준 7 2 4 10" xfId="33641" xr:uid="{00000000-0005-0000-0000-0000A4AB0000}"/>
    <cellStyle name="표준 7 2 4 11" xfId="33642" xr:uid="{00000000-0005-0000-0000-0000A5AB0000}"/>
    <cellStyle name="표준 7 2 4 2" xfId="33643" xr:uid="{00000000-0005-0000-0000-0000A6AB0000}"/>
    <cellStyle name="표준 7 2 4 3" xfId="33644" xr:uid="{00000000-0005-0000-0000-0000A7AB0000}"/>
    <cellStyle name="표준 7 2 4 4" xfId="33645" xr:uid="{00000000-0005-0000-0000-0000A8AB0000}"/>
    <cellStyle name="표준 7 2 4 5" xfId="33646" xr:uid="{00000000-0005-0000-0000-0000A9AB0000}"/>
    <cellStyle name="표준 7 2 4 6" xfId="33647" xr:uid="{00000000-0005-0000-0000-0000AAAB0000}"/>
    <cellStyle name="표준 7 2 4 7" xfId="33648" xr:uid="{00000000-0005-0000-0000-0000ABAB0000}"/>
    <cellStyle name="표준 7 2 4 8" xfId="33649" xr:uid="{00000000-0005-0000-0000-0000ACAB0000}"/>
    <cellStyle name="표준 7 2 4 9" xfId="33650" xr:uid="{00000000-0005-0000-0000-0000ADAB0000}"/>
    <cellStyle name="표준 7 2 40" xfId="33651" xr:uid="{00000000-0005-0000-0000-0000AEAB0000}"/>
    <cellStyle name="표준 7 2 41" xfId="33652" xr:uid="{00000000-0005-0000-0000-0000AFAB0000}"/>
    <cellStyle name="표준 7 2 42" xfId="33653" xr:uid="{00000000-0005-0000-0000-0000B0AB0000}"/>
    <cellStyle name="표준 7 2 43" xfId="33654" xr:uid="{00000000-0005-0000-0000-0000B1AB0000}"/>
    <cellStyle name="표준 7 2 44" xfId="33655" xr:uid="{00000000-0005-0000-0000-0000B2AB0000}"/>
    <cellStyle name="표준 7 2 45" xfId="33656" xr:uid="{00000000-0005-0000-0000-0000B3AB0000}"/>
    <cellStyle name="표준 7 2 46" xfId="33657" xr:uid="{00000000-0005-0000-0000-0000B4AB0000}"/>
    <cellStyle name="표준 7 2 47" xfId="33658" xr:uid="{00000000-0005-0000-0000-0000B5AB0000}"/>
    <cellStyle name="표준 7 2 48" xfId="8563" xr:uid="{00000000-0005-0000-0000-0000B6AB0000}"/>
    <cellStyle name="표준 7 2 5" xfId="33659" xr:uid="{00000000-0005-0000-0000-0000B7AB0000}"/>
    <cellStyle name="표준 7 2 6" xfId="33660" xr:uid="{00000000-0005-0000-0000-0000B8AB0000}"/>
    <cellStyle name="표준 7 2 7" xfId="33661" xr:uid="{00000000-0005-0000-0000-0000B9AB0000}"/>
    <cellStyle name="표준 7 2 8" xfId="33662" xr:uid="{00000000-0005-0000-0000-0000BAAB0000}"/>
    <cellStyle name="표준 7 2 9" xfId="33663" xr:uid="{00000000-0005-0000-0000-0000BBAB0000}"/>
    <cellStyle name="표준 7 20" xfId="33664" xr:uid="{00000000-0005-0000-0000-0000BCAB0000}"/>
    <cellStyle name="표준 7 21" xfId="33665" xr:uid="{00000000-0005-0000-0000-0000BDAB0000}"/>
    <cellStyle name="표준 7 22" xfId="33666" xr:uid="{00000000-0005-0000-0000-0000BEAB0000}"/>
    <cellStyle name="표준 7 23" xfId="33667" xr:uid="{00000000-0005-0000-0000-0000BFAB0000}"/>
    <cellStyle name="표준 7 24" xfId="33668" xr:uid="{00000000-0005-0000-0000-0000C0AB0000}"/>
    <cellStyle name="표준 7 25" xfId="33669" xr:uid="{00000000-0005-0000-0000-0000C1AB0000}"/>
    <cellStyle name="표준 7 26" xfId="33670" xr:uid="{00000000-0005-0000-0000-0000C2AB0000}"/>
    <cellStyle name="표준 7 27" xfId="33671" xr:uid="{00000000-0005-0000-0000-0000C3AB0000}"/>
    <cellStyle name="표준 7 28" xfId="33672" xr:uid="{00000000-0005-0000-0000-0000C4AB0000}"/>
    <cellStyle name="표준 7 29" xfId="33673" xr:uid="{00000000-0005-0000-0000-0000C5AB0000}"/>
    <cellStyle name="표준 7 3" xfId="7439" xr:uid="{00000000-0005-0000-0000-0000C6AB0000}"/>
    <cellStyle name="표준 7 3 10" xfId="33674" xr:uid="{00000000-0005-0000-0000-0000C7AB0000}"/>
    <cellStyle name="표준 7 3 11" xfId="33675" xr:uid="{00000000-0005-0000-0000-0000C8AB0000}"/>
    <cellStyle name="표준 7 3 12" xfId="8564" xr:uid="{00000000-0005-0000-0000-0000C9AB0000}"/>
    <cellStyle name="표준 7 3 2" xfId="33676" xr:uid="{00000000-0005-0000-0000-0000CAAB0000}"/>
    <cellStyle name="표준 7 3 3" xfId="33677" xr:uid="{00000000-0005-0000-0000-0000CBAB0000}"/>
    <cellStyle name="표준 7 3 4" xfId="33678" xr:uid="{00000000-0005-0000-0000-0000CCAB0000}"/>
    <cellStyle name="표준 7 3 5" xfId="33679" xr:uid="{00000000-0005-0000-0000-0000CDAB0000}"/>
    <cellStyle name="표준 7 3 6" xfId="33680" xr:uid="{00000000-0005-0000-0000-0000CEAB0000}"/>
    <cellStyle name="표준 7 3 7" xfId="33681" xr:uid="{00000000-0005-0000-0000-0000CFAB0000}"/>
    <cellStyle name="표준 7 3 8" xfId="33682" xr:uid="{00000000-0005-0000-0000-0000D0AB0000}"/>
    <cellStyle name="표준 7 3 9" xfId="33683" xr:uid="{00000000-0005-0000-0000-0000D1AB0000}"/>
    <cellStyle name="표준 7 30" xfId="33684" xr:uid="{00000000-0005-0000-0000-0000D2AB0000}"/>
    <cellStyle name="표준 7 31" xfId="33685" xr:uid="{00000000-0005-0000-0000-0000D3AB0000}"/>
    <cellStyle name="표준 7 32" xfId="33686" xr:uid="{00000000-0005-0000-0000-0000D4AB0000}"/>
    <cellStyle name="표준 7 33" xfId="8562" xr:uid="{00000000-0005-0000-0000-0000D5AB0000}"/>
    <cellStyle name="표준 7 4" xfId="33687" xr:uid="{00000000-0005-0000-0000-0000D6AB0000}"/>
    <cellStyle name="표준 7 4 10" xfId="33688" xr:uid="{00000000-0005-0000-0000-0000D7AB0000}"/>
    <cellStyle name="표준 7 4 11" xfId="33689" xr:uid="{00000000-0005-0000-0000-0000D8AB0000}"/>
    <cellStyle name="표준 7 4 2" xfId="33690" xr:uid="{00000000-0005-0000-0000-0000D9AB0000}"/>
    <cellStyle name="표준 7 4 3" xfId="33691" xr:uid="{00000000-0005-0000-0000-0000DAAB0000}"/>
    <cellStyle name="표준 7 4 4" xfId="33692" xr:uid="{00000000-0005-0000-0000-0000DBAB0000}"/>
    <cellStyle name="표준 7 4 5" xfId="33693" xr:uid="{00000000-0005-0000-0000-0000DCAB0000}"/>
    <cellStyle name="표준 7 4 6" xfId="33694" xr:uid="{00000000-0005-0000-0000-0000DDAB0000}"/>
    <cellStyle name="표준 7 4 7" xfId="33695" xr:uid="{00000000-0005-0000-0000-0000DEAB0000}"/>
    <cellStyle name="표준 7 4 8" xfId="33696" xr:uid="{00000000-0005-0000-0000-0000DFAB0000}"/>
    <cellStyle name="표준 7 4 9" xfId="33697" xr:uid="{00000000-0005-0000-0000-0000E0AB0000}"/>
    <cellStyle name="표준 7 5" xfId="33698" xr:uid="{00000000-0005-0000-0000-0000E1AB0000}"/>
    <cellStyle name="표준 7 6" xfId="33699" xr:uid="{00000000-0005-0000-0000-0000E2AB0000}"/>
    <cellStyle name="표준 7 7" xfId="33700" xr:uid="{00000000-0005-0000-0000-0000E3AB0000}"/>
    <cellStyle name="표준 7 8" xfId="33701" xr:uid="{00000000-0005-0000-0000-0000E4AB0000}"/>
    <cellStyle name="표준 7 9" xfId="33702" xr:uid="{00000000-0005-0000-0000-0000E5AB0000}"/>
    <cellStyle name="표준 7_101220-0012(이한덕-구미시,황상~4공단간 도시계획도로(중1-83) 개설공사)" xfId="4770" xr:uid="{00000000-0005-0000-0000-0000E6AB0000}"/>
    <cellStyle name="표준 70" xfId="4771" xr:uid="{00000000-0005-0000-0000-0000E7AB0000}"/>
    <cellStyle name="표준 71" xfId="4772" xr:uid="{00000000-0005-0000-0000-0000E8AB0000}"/>
    <cellStyle name="표준 72" xfId="4773" xr:uid="{00000000-0005-0000-0000-0000E9AB0000}"/>
    <cellStyle name="표준 73" xfId="4774" xr:uid="{00000000-0005-0000-0000-0000EAAB0000}"/>
    <cellStyle name="표준 74" xfId="4775" xr:uid="{00000000-0005-0000-0000-0000EBAB0000}"/>
    <cellStyle name="표준 75" xfId="4776" xr:uid="{00000000-0005-0000-0000-0000ECAB0000}"/>
    <cellStyle name="표준 76" xfId="4777" xr:uid="{00000000-0005-0000-0000-0000EDAB0000}"/>
    <cellStyle name="표준 77" xfId="4778" xr:uid="{00000000-0005-0000-0000-0000EEAB0000}"/>
    <cellStyle name="표준 78" xfId="4779" xr:uid="{00000000-0005-0000-0000-0000EFAB0000}"/>
    <cellStyle name="표준 79" xfId="4780" xr:uid="{00000000-0005-0000-0000-0000F0AB0000}"/>
    <cellStyle name="표준 8" xfId="2370" xr:uid="{00000000-0005-0000-0000-0000F1AB0000}"/>
    <cellStyle name="표준 8 10" xfId="2371" xr:uid="{00000000-0005-0000-0000-0000F2AB0000}"/>
    <cellStyle name="표준 8 10 2" xfId="33703" xr:uid="{00000000-0005-0000-0000-0000F3AB0000}"/>
    <cellStyle name="표준 8 11" xfId="2372" xr:uid="{00000000-0005-0000-0000-0000F4AB0000}"/>
    <cellStyle name="표준 8 11 2" xfId="33704" xr:uid="{00000000-0005-0000-0000-0000F5AB0000}"/>
    <cellStyle name="표준 8 12" xfId="2373" xr:uid="{00000000-0005-0000-0000-0000F6AB0000}"/>
    <cellStyle name="표준 8 12 2" xfId="33705" xr:uid="{00000000-0005-0000-0000-0000F7AB0000}"/>
    <cellStyle name="표준 8 13" xfId="2374" xr:uid="{00000000-0005-0000-0000-0000F8AB0000}"/>
    <cellStyle name="표준 8 13 2" xfId="33706" xr:uid="{00000000-0005-0000-0000-0000F9AB0000}"/>
    <cellStyle name="표준 8 14" xfId="2375" xr:uid="{00000000-0005-0000-0000-0000FAAB0000}"/>
    <cellStyle name="표준 8 15" xfId="2376" xr:uid="{00000000-0005-0000-0000-0000FBAB0000}"/>
    <cellStyle name="표준 8 2" xfId="2377" xr:uid="{00000000-0005-0000-0000-0000FCAB0000}"/>
    <cellStyle name="표준 8 2 10" xfId="33707" xr:uid="{00000000-0005-0000-0000-0000FDAB0000}"/>
    <cellStyle name="표준 8 2 11" xfId="33708" xr:uid="{00000000-0005-0000-0000-0000FEAB0000}"/>
    <cellStyle name="표준 8 2 12" xfId="33709" xr:uid="{00000000-0005-0000-0000-0000FFAB0000}"/>
    <cellStyle name="표준 8 2 13" xfId="33710" xr:uid="{00000000-0005-0000-0000-000000AC0000}"/>
    <cellStyle name="표준 8 2 14" xfId="33711" xr:uid="{00000000-0005-0000-0000-000001AC0000}"/>
    <cellStyle name="표준 8 2 15" xfId="33712" xr:uid="{00000000-0005-0000-0000-000002AC0000}"/>
    <cellStyle name="표준 8 2 16" xfId="33713" xr:uid="{00000000-0005-0000-0000-000003AC0000}"/>
    <cellStyle name="표준 8 2 17" xfId="33714" xr:uid="{00000000-0005-0000-0000-000004AC0000}"/>
    <cellStyle name="표준 8 2 18" xfId="33715" xr:uid="{00000000-0005-0000-0000-000005AC0000}"/>
    <cellStyle name="표준 8 2 19" xfId="33716" xr:uid="{00000000-0005-0000-0000-000006AC0000}"/>
    <cellStyle name="표준 8 2 2" xfId="33717" xr:uid="{00000000-0005-0000-0000-000007AC0000}"/>
    <cellStyle name="표준 8 2 20" xfId="33718" xr:uid="{00000000-0005-0000-0000-000008AC0000}"/>
    <cellStyle name="표준 8 2 21" xfId="33719" xr:uid="{00000000-0005-0000-0000-000009AC0000}"/>
    <cellStyle name="표준 8 2 22" xfId="33720" xr:uid="{00000000-0005-0000-0000-00000AAC0000}"/>
    <cellStyle name="표준 8 2 23" xfId="33721" xr:uid="{00000000-0005-0000-0000-00000BAC0000}"/>
    <cellStyle name="표준 8 2 24" xfId="33722" xr:uid="{00000000-0005-0000-0000-00000CAC0000}"/>
    <cellStyle name="표준 8 2 25" xfId="33723" xr:uid="{00000000-0005-0000-0000-00000DAC0000}"/>
    <cellStyle name="표준 8 2 26" xfId="33724" xr:uid="{00000000-0005-0000-0000-00000EAC0000}"/>
    <cellStyle name="표준 8 2 27" xfId="33725" xr:uid="{00000000-0005-0000-0000-00000FAC0000}"/>
    <cellStyle name="표준 8 2 28" xfId="33726" xr:uid="{00000000-0005-0000-0000-000010AC0000}"/>
    <cellStyle name="표준 8 2 29" xfId="33727" xr:uid="{00000000-0005-0000-0000-000011AC0000}"/>
    <cellStyle name="표준 8 2 3" xfId="33728" xr:uid="{00000000-0005-0000-0000-000012AC0000}"/>
    <cellStyle name="표준 8 2 30" xfId="33729" xr:uid="{00000000-0005-0000-0000-000013AC0000}"/>
    <cellStyle name="표준 8 2 31" xfId="33730" xr:uid="{00000000-0005-0000-0000-000014AC0000}"/>
    <cellStyle name="표준 8 2 32" xfId="33731" xr:uid="{00000000-0005-0000-0000-000015AC0000}"/>
    <cellStyle name="표준 8 2 33" xfId="33732" xr:uid="{00000000-0005-0000-0000-000016AC0000}"/>
    <cellStyle name="표준 8 2 34" xfId="33733" xr:uid="{00000000-0005-0000-0000-000017AC0000}"/>
    <cellStyle name="표준 8 2 35" xfId="33734" xr:uid="{00000000-0005-0000-0000-000018AC0000}"/>
    <cellStyle name="표준 8 2 36" xfId="33735" xr:uid="{00000000-0005-0000-0000-000019AC0000}"/>
    <cellStyle name="표준 8 2 37" xfId="33736" xr:uid="{00000000-0005-0000-0000-00001AAC0000}"/>
    <cellStyle name="표준 8 2 38" xfId="33737" xr:uid="{00000000-0005-0000-0000-00001BAC0000}"/>
    <cellStyle name="표준 8 2 39" xfId="33738" xr:uid="{00000000-0005-0000-0000-00001CAC0000}"/>
    <cellStyle name="표준 8 2 4" xfId="33739" xr:uid="{00000000-0005-0000-0000-00001DAC0000}"/>
    <cellStyle name="표준 8 2 40" xfId="33740" xr:uid="{00000000-0005-0000-0000-00001EAC0000}"/>
    <cellStyle name="표준 8 2 41" xfId="33741" xr:uid="{00000000-0005-0000-0000-00001FAC0000}"/>
    <cellStyle name="표준 8 2 42" xfId="33742" xr:uid="{00000000-0005-0000-0000-000020AC0000}"/>
    <cellStyle name="표준 8 2 43" xfId="33743" xr:uid="{00000000-0005-0000-0000-000021AC0000}"/>
    <cellStyle name="표준 8 2 44" xfId="33744" xr:uid="{00000000-0005-0000-0000-000022AC0000}"/>
    <cellStyle name="표준 8 2 45" xfId="8565" xr:uid="{00000000-0005-0000-0000-000023AC0000}"/>
    <cellStyle name="표준 8 2 5" xfId="33745" xr:uid="{00000000-0005-0000-0000-000024AC0000}"/>
    <cellStyle name="표준 8 2 6" xfId="33746" xr:uid="{00000000-0005-0000-0000-000025AC0000}"/>
    <cellStyle name="표준 8 2 7" xfId="33747" xr:uid="{00000000-0005-0000-0000-000026AC0000}"/>
    <cellStyle name="표준 8 2 8" xfId="33748" xr:uid="{00000000-0005-0000-0000-000027AC0000}"/>
    <cellStyle name="표준 8 2 9" xfId="33749" xr:uid="{00000000-0005-0000-0000-000028AC0000}"/>
    <cellStyle name="표준 8 3" xfId="2378" xr:uid="{00000000-0005-0000-0000-000029AC0000}"/>
    <cellStyle name="표준 8 3 10" xfId="33750" xr:uid="{00000000-0005-0000-0000-00002AAC0000}"/>
    <cellStyle name="표준 8 3 11" xfId="33751" xr:uid="{00000000-0005-0000-0000-00002BAC0000}"/>
    <cellStyle name="표준 8 3 12" xfId="33752" xr:uid="{00000000-0005-0000-0000-00002CAC0000}"/>
    <cellStyle name="표준 8 3 13" xfId="33753" xr:uid="{00000000-0005-0000-0000-00002DAC0000}"/>
    <cellStyle name="표준 8 3 14" xfId="33754" xr:uid="{00000000-0005-0000-0000-00002EAC0000}"/>
    <cellStyle name="표준 8 3 15" xfId="33755" xr:uid="{00000000-0005-0000-0000-00002FAC0000}"/>
    <cellStyle name="표준 8 3 16" xfId="33756" xr:uid="{00000000-0005-0000-0000-000030AC0000}"/>
    <cellStyle name="표준 8 3 17" xfId="33757" xr:uid="{00000000-0005-0000-0000-000031AC0000}"/>
    <cellStyle name="표준 8 3 18" xfId="33758" xr:uid="{00000000-0005-0000-0000-000032AC0000}"/>
    <cellStyle name="표준 8 3 19" xfId="33759" xr:uid="{00000000-0005-0000-0000-000033AC0000}"/>
    <cellStyle name="표준 8 3 2" xfId="33760" xr:uid="{00000000-0005-0000-0000-000034AC0000}"/>
    <cellStyle name="표준 8 3 20" xfId="33761" xr:uid="{00000000-0005-0000-0000-000035AC0000}"/>
    <cellStyle name="표준 8 3 21" xfId="33762" xr:uid="{00000000-0005-0000-0000-000036AC0000}"/>
    <cellStyle name="표준 8 3 22" xfId="33763" xr:uid="{00000000-0005-0000-0000-000037AC0000}"/>
    <cellStyle name="표준 8 3 23" xfId="33764" xr:uid="{00000000-0005-0000-0000-000038AC0000}"/>
    <cellStyle name="표준 8 3 24" xfId="33765" xr:uid="{00000000-0005-0000-0000-000039AC0000}"/>
    <cellStyle name="표준 8 3 25" xfId="33766" xr:uid="{00000000-0005-0000-0000-00003AAC0000}"/>
    <cellStyle name="표준 8 3 26" xfId="33767" xr:uid="{00000000-0005-0000-0000-00003BAC0000}"/>
    <cellStyle name="표준 8 3 27" xfId="33768" xr:uid="{00000000-0005-0000-0000-00003CAC0000}"/>
    <cellStyle name="표준 8 3 28" xfId="33769" xr:uid="{00000000-0005-0000-0000-00003DAC0000}"/>
    <cellStyle name="표준 8 3 29" xfId="33770" xr:uid="{00000000-0005-0000-0000-00003EAC0000}"/>
    <cellStyle name="표준 8 3 3" xfId="33771" xr:uid="{00000000-0005-0000-0000-00003FAC0000}"/>
    <cellStyle name="표준 8 3 30" xfId="33772" xr:uid="{00000000-0005-0000-0000-000040AC0000}"/>
    <cellStyle name="표준 8 3 31" xfId="33773" xr:uid="{00000000-0005-0000-0000-000041AC0000}"/>
    <cellStyle name="표준 8 3 32" xfId="33774" xr:uid="{00000000-0005-0000-0000-000042AC0000}"/>
    <cellStyle name="표준 8 3 33" xfId="33775" xr:uid="{00000000-0005-0000-0000-000043AC0000}"/>
    <cellStyle name="표준 8 3 34" xfId="33776" xr:uid="{00000000-0005-0000-0000-000044AC0000}"/>
    <cellStyle name="표준 8 3 35" xfId="33777" xr:uid="{00000000-0005-0000-0000-000045AC0000}"/>
    <cellStyle name="표준 8 3 36" xfId="33778" xr:uid="{00000000-0005-0000-0000-000046AC0000}"/>
    <cellStyle name="표준 8 3 37" xfId="33779" xr:uid="{00000000-0005-0000-0000-000047AC0000}"/>
    <cellStyle name="표준 8 3 38" xfId="33780" xr:uid="{00000000-0005-0000-0000-000048AC0000}"/>
    <cellStyle name="표준 8 3 39" xfId="33781" xr:uid="{00000000-0005-0000-0000-000049AC0000}"/>
    <cellStyle name="표준 8 3 4" xfId="33782" xr:uid="{00000000-0005-0000-0000-00004AAC0000}"/>
    <cellStyle name="표준 8 3 40" xfId="33783" xr:uid="{00000000-0005-0000-0000-00004BAC0000}"/>
    <cellStyle name="표준 8 3 41" xfId="33784" xr:uid="{00000000-0005-0000-0000-00004CAC0000}"/>
    <cellStyle name="표준 8 3 42" xfId="33785" xr:uid="{00000000-0005-0000-0000-00004DAC0000}"/>
    <cellStyle name="표준 8 3 43" xfId="33786" xr:uid="{00000000-0005-0000-0000-00004EAC0000}"/>
    <cellStyle name="표준 8 3 44" xfId="33787" xr:uid="{00000000-0005-0000-0000-00004FAC0000}"/>
    <cellStyle name="표준 8 3 45" xfId="8566" xr:uid="{00000000-0005-0000-0000-000050AC0000}"/>
    <cellStyle name="표준 8 3 5" xfId="33788" xr:uid="{00000000-0005-0000-0000-000051AC0000}"/>
    <cellStyle name="표준 8 3 6" xfId="33789" xr:uid="{00000000-0005-0000-0000-000052AC0000}"/>
    <cellStyle name="표준 8 3 7" xfId="33790" xr:uid="{00000000-0005-0000-0000-000053AC0000}"/>
    <cellStyle name="표준 8 3 8" xfId="33791" xr:uid="{00000000-0005-0000-0000-000054AC0000}"/>
    <cellStyle name="표준 8 3 9" xfId="33792" xr:uid="{00000000-0005-0000-0000-000055AC0000}"/>
    <cellStyle name="표준 8 4" xfId="2379" xr:uid="{00000000-0005-0000-0000-000056AC0000}"/>
    <cellStyle name="표준 8 4 2" xfId="33793" xr:uid="{00000000-0005-0000-0000-000057AC0000}"/>
    <cellStyle name="표준 8 5" xfId="2380" xr:uid="{00000000-0005-0000-0000-000058AC0000}"/>
    <cellStyle name="표준 8 5 2" xfId="33794" xr:uid="{00000000-0005-0000-0000-000059AC0000}"/>
    <cellStyle name="표준 8 6" xfId="2381" xr:uid="{00000000-0005-0000-0000-00005AAC0000}"/>
    <cellStyle name="표준 8 6 2" xfId="33795" xr:uid="{00000000-0005-0000-0000-00005BAC0000}"/>
    <cellStyle name="표준 8 7" xfId="2382" xr:uid="{00000000-0005-0000-0000-00005CAC0000}"/>
    <cellStyle name="표준 8 7 2" xfId="33796" xr:uid="{00000000-0005-0000-0000-00005DAC0000}"/>
    <cellStyle name="표준 8 8" xfId="2383" xr:uid="{00000000-0005-0000-0000-00005EAC0000}"/>
    <cellStyle name="표준 8 8 2" xfId="33797" xr:uid="{00000000-0005-0000-0000-00005FAC0000}"/>
    <cellStyle name="표준 8 9" xfId="2384" xr:uid="{00000000-0005-0000-0000-000060AC0000}"/>
    <cellStyle name="표준 8 9 2" xfId="33798" xr:uid="{00000000-0005-0000-0000-000061AC0000}"/>
    <cellStyle name="표준 8_101220-0012(이한덕-구미시,황상~4공단간 도시계획도로(중1-83) 개설공사)" xfId="4781" xr:uid="{00000000-0005-0000-0000-000062AC0000}"/>
    <cellStyle name="표준 80" xfId="4782" xr:uid="{00000000-0005-0000-0000-000063AC0000}"/>
    <cellStyle name="표준 81" xfId="4783" xr:uid="{00000000-0005-0000-0000-000064AC0000}"/>
    <cellStyle name="표준 82" xfId="4784" xr:uid="{00000000-0005-0000-0000-000065AC0000}"/>
    <cellStyle name="표준 82 2" xfId="4785" xr:uid="{00000000-0005-0000-0000-000066AC0000}"/>
    <cellStyle name="표준 82 3" xfId="4786" xr:uid="{00000000-0005-0000-0000-000067AC0000}"/>
    <cellStyle name="표준 82 4" xfId="4787" xr:uid="{00000000-0005-0000-0000-000068AC0000}"/>
    <cellStyle name="표준 83" xfId="4788" xr:uid="{00000000-0005-0000-0000-000069AC0000}"/>
    <cellStyle name="표준 83 2" xfId="4789" xr:uid="{00000000-0005-0000-0000-00006AAC0000}"/>
    <cellStyle name="표준 83_제41호노송공원" xfId="4790" xr:uid="{00000000-0005-0000-0000-00006BAC0000}"/>
    <cellStyle name="표준 84" xfId="4791" xr:uid="{00000000-0005-0000-0000-00006CAC0000}"/>
    <cellStyle name="표준 84 2" xfId="4792" xr:uid="{00000000-0005-0000-0000-00006DAC0000}"/>
    <cellStyle name="표준 84_제41호노송공원" xfId="4793" xr:uid="{00000000-0005-0000-0000-00006EAC0000}"/>
    <cellStyle name="표준 85" xfId="4794" xr:uid="{00000000-0005-0000-0000-00006FAC0000}"/>
    <cellStyle name="표준 85 2" xfId="4795" xr:uid="{00000000-0005-0000-0000-000070AC0000}"/>
    <cellStyle name="표준 85_제41호노송공원" xfId="4796" xr:uid="{00000000-0005-0000-0000-000071AC0000}"/>
    <cellStyle name="표준 86" xfId="4797" xr:uid="{00000000-0005-0000-0000-000072AC0000}"/>
    <cellStyle name="표준 86 2" xfId="4798" xr:uid="{00000000-0005-0000-0000-000073AC0000}"/>
    <cellStyle name="표준 86_제41호노송공원" xfId="4799" xr:uid="{00000000-0005-0000-0000-000074AC0000}"/>
    <cellStyle name="표준 87" xfId="4800" xr:uid="{00000000-0005-0000-0000-000075AC0000}"/>
    <cellStyle name="표준 87 2" xfId="4801" xr:uid="{00000000-0005-0000-0000-000076AC0000}"/>
    <cellStyle name="표준 87_제41호노송공원" xfId="4802" xr:uid="{00000000-0005-0000-0000-000077AC0000}"/>
    <cellStyle name="표준 88" xfId="4803" xr:uid="{00000000-0005-0000-0000-000078AC0000}"/>
    <cellStyle name="표준 88 2" xfId="4804" xr:uid="{00000000-0005-0000-0000-000079AC0000}"/>
    <cellStyle name="표준 88_제41호노송공원" xfId="4805" xr:uid="{00000000-0005-0000-0000-00007AAC0000}"/>
    <cellStyle name="표준 89" xfId="4806" xr:uid="{00000000-0005-0000-0000-00007BAC0000}"/>
    <cellStyle name="표준 89 2" xfId="4807" xr:uid="{00000000-0005-0000-0000-00007CAC0000}"/>
    <cellStyle name="표준 89_제41호노송공원" xfId="4808" xr:uid="{00000000-0005-0000-0000-00007DAC0000}"/>
    <cellStyle name="표준 9" xfId="2385" xr:uid="{00000000-0005-0000-0000-00007EAC0000}"/>
    <cellStyle name="표준 9 10" xfId="2386" xr:uid="{00000000-0005-0000-0000-00007FAC0000}"/>
    <cellStyle name="표준 9 10 2" xfId="33799" xr:uid="{00000000-0005-0000-0000-000080AC0000}"/>
    <cellStyle name="표준 9 11" xfId="2387" xr:uid="{00000000-0005-0000-0000-000081AC0000}"/>
    <cellStyle name="표준 9 11 2" xfId="33800" xr:uid="{00000000-0005-0000-0000-000082AC0000}"/>
    <cellStyle name="표준 9 12" xfId="2388" xr:uid="{00000000-0005-0000-0000-000083AC0000}"/>
    <cellStyle name="표준 9 12 2" xfId="33801" xr:uid="{00000000-0005-0000-0000-000084AC0000}"/>
    <cellStyle name="표준 9 13" xfId="2389" xr:uid="{00000000-0005-0000-0000-000085AC0000}"/>
    <cellStyle name="표준 9 13 2" xfId="33802" xr:uid="{00000000-0005-0000-0000-000086AC0000}"/>
    <cellStyle name="표준 9 14" xfId="2390" xr:uid="{00000000-0005-0000-0000-000087AC0000}"/>
    <cellStyle name="표준 9 14 2" xfId="33803" xr:uid="{00000000-0005-0000-0000-000088AC0000}"/>
    <cellStyle name="표준 9 15" xfId="8567" xr:uid="{00000000-0005-0000-0000-000089AC0000}"/>
    <cellStyle name="표준 9 2" xfId="2391" xr:uid="{00000000-0005-0000-0000-00008AAC0000}"/>
    <cellStyle name="표준 9 2 10" xfId="33804" xr:uid="{00000000-0005-0000-0000-00008BAC0000}"/>
    <cellStyle name="표준 9 2 11" xfId="33805" xr:uid="{00000000-0005-0000-0000-00008CAC0000}"/>
    <cellStyle name="표준 9 2 12" xfId="33806" xr:uid="{00000000-0005-0000-0000-00008DAC0000}"/>
    <cellStyle name="표준 9 2 13" xfId="33807" xr:uid="{00000000-0005-0000-0000-00008EAC0000}"/>
    <cellStyle name="표준 9 2 14" xfId="33808" xr:uid="{00000000-0005-0000-0000-00008FAC0000}"/>
    <cellStyle name="표준 9 2 15" xfId="33809" xr:uid="{00000000-0005-0000-0000-000090AC0000}"/>
    <cellStyle name="표준 9 2 16" xfId="33810" xr:uid="{00000000-0005-0000-0000-000091AC0000}"/>
    <cellStyle name="표준 9 2 17" xfId="33811" xr:uid="{00000000-0005-0000-0000-000092AC0000}"/>
    <cellStyle name="표준 9 2 18" xfId="33812" xr:uid="{00000000-0005-0000-0000-000093AC0000}"/>
    <cellStyle name="표준 9 2 19" xfId="33813" xr:uid="{00000000-0005-0000-0000-000094AC0000}"/>
    <cellStyle name="표준 9 2 2" xfId="33814" xr:uid="{00000000-0005-0000-0000-000095AC0000}"/>
    <cellStyle name="표준 9 2 20" xfId="33815" xr:uid="{00000000-0005-0000-0000-000096AC0000}"/>
    <cellStyle name="표준 9 2 21" xfId="33816" xr:uid="{00000000-0005-0000-0000-000097AC0000}"/>
    <cellStyle name="표준 9 2 22" xfId="33817" xr:uid="{00000000-0005-0000-0000-000098AC0000}"/>
    <cellStyle name="표준 9 2 23" xfId="33818" xr:uid="{00000000-0005-0000-0000-000099AC0000}"/>
    <cellStyle name="표준 9 2 24" xfId="33819" xr:uid="{00000000-0005-0000-0000-00009AAC0000}"/>
    <cellStyle name="표준 9 2 25" xfId="33820" xr:uid="{00000000-0005-0000-0000-00009BAC0000}"/>
    <cellStyle name="표준 9 2 26" xfId="33821" xr:uid="{00000000-0005-0000-0000-00009CAC0000}"/>
    <cellStyle name="표준 9 2 27" xfId="33822" xr:uid="{00000000-0005-0000-0000-00009DAC0000}"/>
    <cellStyle name="표준 9 2 28" xfId="33823" xr:uid="{00000000-0005-0000-0000-00009EAC0000}"/>
    <cellStyle name="표준 9 2 29" xfId="33824" xr:uid="{00000000-0005-0000-0000-00009FAC0000}"/>
    <cellStyle name="표준 9 2 3" xfId="33825" xr:uid="{00000000-0005-0000-0000-0000A0AC0000}"/>
    <cellStyle name="표준 9 2 30" xfId="33826" xr:uid="{00000000-0005-0000-0000-0000A1AC0000}"/>
    <cellStyle name="표준 9 2 31" xfId="33827" xr:uid="{00000000-0005-0000-0000-0000A2AC0000}"/>
    <cellStyle name="표준 9 2 32" xfId="33828" xr:uid="{00000000-0005-0000-0000-0000A3AC0000}"/>
    <cellStyle name="표준 9 2 33" xfId="33829" xr:uid="{00000000-0005-0000-0000-0000A4AC0000}"/>
    <cellStyle name="표준 9 2 34" xfId="33830" xr:uid="{00000000-0005-0000-0000-0000A5AC0000}"/>
    <cellStyle name="표준 9 2 35" xfId="33831" xr:uid="{00000000-0005-0000-0000-0000A6AC0000}"/>
    <cellStyle name="표준 9 2 36" xfId="33832" xr:uid="{00000000-0005-0000-0000-0000A7AC0000}"/>
    <cellStyle name="표준 9 2 37" xfId="33833" xr:uid="{00000000-0005-0000-0000-0000A8AC0000}"/>
    <cellStyle name="표준 9 2 38" xfId="33834" xr:uid="{00000000-0005-0000-0000-0000A9AC0000}"/>
    <cellStyle name="표준 9 2 39" xfId="33835" xr:uid="{00000000-0005-0000-0000-0000AAAC0000}"/>
    <cellStyle name="표준 9 2 4" xfId="33836" xr:uid="{00000000-0005-0000-0000-0000ABAC0000}"/>
    <cellStyle name="표준 9 2 40" xfId="33837" xr:uid="{00000000-0005-0000-0000-0000ACAC0000}"/>
    <cellStyle name="표준 9 2 41" xfId="33838" xr:uid="{00000000-0005-0000-0000-0000ADAC0000}"/>
    <cellStyle name="표준 9 2 42" xfId="33839" xr:uid="{00000000-0005-0000-0000-0000AEAC0000}"/>
    <cellStyle name="표준 9 2 43" xfId="33840" xr:uid="{00000000-0005-0000-0000-0000AFAC0000}"/>
    <cellStyle name="표준 9 2 44" xfId="33841" xr:uid="{00000000-0005-0000-0000-0000B0AC0000}"/>
    <cellStyle name="표준 9 2 5" xfId="33842" xr:uid="{00000000-0005-0000-0000-0000B1AC0000}"/>
    <cellStyle name="표준 9 2 6" xfId="33843" xr:uid="{00000000-0005-0000-0000-0000B2AC0000}"/>
    <cellStyle name="표준 9 2 7" xfId="33844" xr:uid="{00000000-0005-0000-0000-0000B3AC0000}"/>
    <cellStyle name="표준 9 2 8" xfId="33845" xr:uid="{00000000-0005-0000-0000-0000B4AC0000}"/>
    <cellStyle name="표준 9 2 9" xfId="33846" xr:uid="{00000000-0005-0000-0000-0000B5AC0000}"/>
    <cellStyle name="표준 9 3" xfId="2392" xr:uid="{00000000-0005-0000-0000-0000B6AC0000}"/>
    <cellStyle name="표준 9 3 10" xfId="33848" xr:uid="{00000000-0005-0000-0000-0000B7AC0000}"/>
    <cellStyle name="표준 9 3 11" xfId="33849" xr:uid="{00000000-0005-0000-0000-0000B8AC0000}"/>
    <cellStyle name="표준 9 3 12" xfId="33850" xr:uid="{00000000-0005-0000-0000-0000B9AC0000}"/>
    <cellStyle name="표준 9 3 13" xfId="33851" xr:uid="{00000000-0005-0000-0000-0000BAAC0000}"/>
    <cellStyle name="표준 9 3 14" xfId="33852" xr:uid="{00000000-0005-0000-0000-0000BBAC0000}"/>
    <cellStyle name="표준 9 3 15" xfId="33853" xr:uid="{00000000-0005-0000-0000-0000BCAC0000}"/>
    <cellStyle name="표준 9 3 16" xfId="33854" xr:uid="{00000000-0005-0000-0000-0000BDAC0000}"/>
    <cellStyle name="표준 9 3 17" xfId="33855" xr:uid="{00000000-0005-0000-0000-0000BEAC0000}"/>
    <cellStyle name="표준 9 3 18" xfId="33856" xr:uid="{00000000-0005-0000-0000-0000BFAC0000}"/>
    <cellStyle name="표준 9 3 19" xfId="33857" xr:uid="{00000000-0005-0000-0000-0000C0AC0000}"/>
    <cellStyle name="표준 9 3 2" xfId="33858" xr:uid="{00000000-0005-0000-0000-0000C1AC0000}"/>
    <cellStyle name="표준 9 3 20" xfId="33859" xr:uid="{00000000-0005-0000-0000-0000C2AC0000}"/>
    <cellStyle name="표준 9 3 21" xfId="33860" xr:uid="{00000000-0005-0000-0000-0000C3AC0000}"/>
    <cellStyle name="표준 9 3 22" xfId="33861" xr:uid="{00000000-0005-0000-0000-0000C4AC0000}"/>
    <cellStyle name="표준 9 3 23" xfId="33862" xr:uid="{00000000-0005-0000-0000-0000C5AC0000}"/>
    <cellStyle name="표준 9 3 24" xfId="33863" xr:uid="{00000000-0005-0000-0000-0000C6AC0000}"/>
    <cellStyle name="표준 9 3 25" xfId="33864" xr:uid="{00000000-0005-0000-0000-0000C7AC0000}"/>
    <cellStyle name="표준 9 3 26" xfId="33865" xr:uid="{00000000-0005-0000-0000-0000C8AC0000}"/>
    <cellStyle name="표준 9 3 27" xfId="33866" xr:uid="{00000000-0005-0000-0000-0000C9AC0000}"/>
    <cellStyle name="표준 9 3 28" xfId="33867" xr:uid="{00000000-0005-0000-0000-0000CAAC0000}"/>
    <cellStyle name="표준 9 3 29" xfId="33868" xr:uid="{00000000-0005-0000-0000-0000CBAC0000}"/>
    <cellStyle name="표준 9 3 3" xfId="33869" xr:uid="{00000000-0005-0000-0000-0000CCAC0000}"/>
    <cellStyle name="표준 9 3 30" xfId="33870" xr:uid="{00000000-0005-0000-0000-0000CDAC0000}"/>
    <cellStyle name="표준 9 3 31" xfId="33871" xr:uid="{00000000-0005-0000-0000-0000CEAC0000}"/>
    <cellStyle name="표준 9 3 32" xfId="33872" xr:uid="{00000000-0005-0000-0000-0000CFAC0000}"/>
    <cellStyle name="표준 9 3 33" xfId="33873" xr:uid="{00000000-0005-0000-0000-0000D0AC0000}"/>
    <cellStyle name="표준 9 3 34" xfId="33874" xr:uid="{00000000-0005-0000-0000-0000D1AC0000}"/>
    <cellStyle name="표준 9 3 35" xfId="33875" xr:uid="{00000000-0005-0000-0000-0000D2AC0000}"/>
    <cellStyle name="표준 9 3 36" xfId="33876" xr:uid="{00000000-0005-0000-0000-0000D3AC0000}"/>
    <cellStyle name="표준 9 3 37" xfId="33877" xr:uid="{00000000-0005-0000-0000-0000D4AC0000}"/>
    <cellStyle name="표준 9 3 38" xfId="33878" xr:uid="{00000000-0005-0000-0000-0000D5AC0000}"/>
    <cellStyle name="표준 9 3 39" xfId="33879" xr:uid="{00000000-0005-0000-0000-0000D6AC0000}"/>
    <cellStyle name="표준 9 3 4" xfId="33880" xr:uid="{00000000-0005-0000-0000-0000D7AC0000}"/>
    <cellStyle name="표준 9 3 40" xfId="33881" xr:uid="{00000000-0005-0000-0000-0000D8AC0000}"/>
    <cellStyle name="표준 9 3 41" xfId="33882" xr:uid="{00000000-0005-0000-0000-0000D9AC0000}"/>
    <cellStyle name="표준 9 3 42" xfId="33883" xr:uid="{00000000-0005-0000-0000-0000DAAC0000}"/>
    <cellStyle name="표준 9 3 43" xfId="33884" xr:uid="{00000000-0005-0000-0000-0000DBAC0000}"/>
    <cellStyle name="표준 9 3 44" xfId="33885" xr:uid="{00000000-0005-0000-0000-0000DCAC0000}"/>
    <cellStyle name="표준 9 3 45" xfId="33847" xr:uid="{00000000-0005-0000-0000-0000DDAC0000}"/>
    <cellStyle name="표준 9 3 5" xfId="33886" xr:uid="{00000000-0005-0000-0000-0000DEAC0000}"/>
    <cellStyle name="표준 9 3 6" xfId="33887" xr:uid="{00000000-0005-0000-0000-0000DFAC0000}"/>
    <cellStyle name="표준 9 3 7" xfId="33888" xr:uid="{00000000-0005-0000-0000-0000E0AC0000}"/>
    <cellStyle name="표준 9 3 8" xfId="33889" xr:uid="{00000000-0005-0000-0000-0000E1AC0000}"/>
    <cellStyle name="표준 9 3 9" xfId="33890" xr:uid="{00000000-0005-0000-0000-0000E2AC0000}"/>
    <cellStyle name="표준 9 4" xfId="2393" xr:uid="{00000000-0005-0000-0000-0000E3AC0000}"/>
    <cellStyle name="표준 9 4 10" xfId="33892" xr:uid="{00000000-0005-0000-0000-0000E4AC0000}"/>
    <cellStyle name="표준 9 4 11" xfId="33893" xr:uid="{00000000-0005-0000-0000-0000E5AC0000}"/>
    <cellStyle name="표준 9 4 12" xfId="33891" xr:uid="{00000000-0005-0000-0000-0000E6AC0000}"/>
    <cellStyle name="표준 9 4 2" xfId="33894" xr:uid="{00000000-0005-0000-0000-0000E7AC0000}"/>
    <cellStyle name="표준 9 4 3" xfId="33895" xr:uid="{00000000-0005-0000-0000-0000E8AC0000}"/>
    <cellStyle name="표준 9 4 4" xfId="33896" xr:uid="{00000000-0005-0000-0000-0000E9AC0000}"/>
    <cellStyle name="표준 9 4 5" xfId="33897" xr:uid="{00000000-0005-0000-0000-0000EAAC0000}"/>
    <cellStyle name="표준 9 4 6" xfId="33898" xr:uid="{00000000-0005-0000-0000-0000EBAC0000}"/>
    <cellStyle name="표준 9 4 7" xfId="33899" xr:uid="{00000000-0005-0000-0000-0000ECAC0000}"/>
    <cellStyle name="표준 9 4 8" xfId="33900" xr:uid="{00000000-0005-0000-0000-0000EDAC0000}"/>
    <cellStyle name="표준 9 4 9" xfId="33901" xr:uid="{00000000-0005-0000-0000-0000EEAC0000}"/>
    <cellStyle name="표준 9 5" xfId="2394" xr:uid="{00000000-0005-0000-0000-0000EFAC0000}"/>
    <cellStyle name="표준 9 5 2" xfId="33902" xr:uid="{00000000-0005-0000-0000-0000F0AC0000}"/>
    <cellStyle name="표준 9 6" xfId="2395" xr:uid="{00000000-0005-0000-0000-0000F1AC0000}"/>
    <cellStyle name="표준 9 6 2" xfId="33903" xr:uid="{00000000-0005-0000-0000-0000F2AC0000}"/>
    <cellStyle name="표준 9 7" xfId="2396" xr:uid="{00000000-0005-0000-0000-0000F3AC0000}"/>
    <cellStyle name="표준 9 7 2" xfId="33904" xr:uid="{00000000-0005-0000-0000-0000F4AC0000}"/>
    <cellStyle name="표준 9 8" xfId="2397" xr:uid="{00000000-0005-0000-0000-0000F5AC0000}"/>
    <cellStyle name="표준 9 8 2" xfId="33905" xr:uid="{00000000-0005-0000-0000-0000F6AC0000}"/>
    <cellStyle name="표준 9 9" xfId="2398" xr:uid="{00000000-0005-0000-0000-0000F7AC0000}"/>
    <cellStyle name="표준 9 9 2" xfId="33906" xr:uid="{00000000-0005-0000-0000-0000F8AC0000}"/>
    <cellStyle name="표준 9_개별필지" xfId="4809" xr:uid="{00000000-0005-0000-0000-0000F9AC0000}"/>
    <cellStyle name="표준 90" xfId="4810" xr:uid="{00000000-0005-0000-0000-0000FAAC0000}"/>
    <cellStyle name="표준 90 2" xfId="4811" xr:uid="{00000000-0005-0000-0000-0000FBAC0000}"/>
    <cellStyle name="표준 90_제41호노송공원" xfId="4812" xr:uid="{00000000-0005-0000-0000-0000FCAC0000}"/>
    <cellStyle name="표준 91" xfId="4813" xr:uid="{00000000-0005-0000-0000-0000FDAC0000}"/>
    <cellStyle name="표준 91 2" xfId="4814" xr:uid="{00000000-0005-0000-0000-0000FEAC0000}"/>
    <cellStyle name="표준 91_제41호노송공원" xfId="4815" xr:uid="{00000000-0005-0000-0000-0000FFAC0000}"/>
    <cellStyle name="표준 92" xfId="4816" xr:uid="{00000000-0005-0000-0000-000000AD0000}"/>
    <cellStyle name="표준 93" xfId="4817" xr:uid="{00000000-0005-0000-0000-000001AD0000}"/>
    <cellStyle name="표준 93 2" xfId="4818" xr:uid="{00000000-0005-0000-0000-000002AD0000}"/>
    <cellStyle name="표준 93_제41호노송공원" xfId="4819" xr:uid="{00000000-0005-0000-0000-000003AD0000}"/>
    <cellStyle name="표준 94" xfId="4820" xr:uid="{00000000-0005-0000-0000-000004AD0000}"/>
    <cellStyle name="표준 94 2" xfId="4821" xr:uid="{00000000-0005-0000-0000-000005AD0000}"/>
    <cellStyle name="표준 94_제41호노송공원" xfId="4822" xr:uid="{00000000-0005-0000-0000-000006AD0000}"/>
    <cellStyle name="표준 95" xfId="4823" xr:uid="{00000000-0005-0000-0000-000007AD0000}"/>
    <cellStyle name="표준 95 2" xfId="4824" xr:uid="{00000000-0005-0000-0000-000008AD0000}"/>
    <cellStyle name="표준 95_제41호노송공원" xfId="4825" xr:uid="{00000000-0005-0000-0000-000009AD0000}"/>
    <cellStyle name="표준 96" xfId="4826" xr:uid="{00000000-0005-0000-0000-00000AAD0000}"/>
    <cellStyle name="표준 96 2" xfId="4827" xr:uid="{00000000-0005-0000-0000-00000BAD0000}"/>
    <cellStyle name="표준 96_제41호노송공원" xfId="4828" xr:uid="{00000000-0005-0000-0000-00000CAD0000}"/>
    <cellStyle name="표준 97" xfId="4829" xr:uid="{00000000-0005-0000-0000-00000DAD0000}"/>
    <cellStyle name="표준 97 2" xfId="4830" xr:uid="{00000000-0005-0000-0000-00000EAD0000}"/>
    <cellStyle name="표준 97_제41호노송공원" xfId="4831" xr:uid="{00000000-0005-0000-0000-00000FAD0000}"/>
    <cellStyle name="표준 98" xfId="4832" xr:uid="{00000000-0005-0000-0000-000010AD0000}"/>
    <cellStyle name="표준 98 2" xfId="4833" xr:uid="{00000000-0005-0000-0000-000011AD0000}"/>
    <cellStyle name="표준 98_제41호노송공원" xfId="4834" xr:uid="{00000000-0005-0000-0000-000012AD0000}"/>
    <cellStyle name="표준 99" xfId="4835" xr:uid="{00000000-0005-0000-0000-000013AD0000}"/>
    <cellStyle name="표준 99 2" xfId="4836" xr:uid="{00000000-0005-0000-0000-000014AD0000}"/>
    <cellStyle name="표준 99_제41호노송공원" xfId="4837" xr:uid="{00000000-0005-0000-0000-000015AD0000}"/>
    <cellStyle name="표준(배분)" xfId="8568" xr:uid="{00000000-0005-0000-0000-000016AD0000}"/>
    <cellStyle name="표준(중앙)" xfId="2399" xr:uid="{00000000-0005-0000-0000-000017AD0000}"/>
    <cellStyle name="標準_~6253976" xfId="4838" xr:uid="{00000000-0005-0000-0000-000018AD0000}"/>
    <cellStyle name="표준_52004-0518-001(산출근거)" xfId="7441" xr:uid="{00000000-0005-0000-0000-000019AD0000}"/>
    <cellStyle name="표준_A04062401-조서" xfId="44671" xr:uid="{E7068E79-C355-444D-BF87-4EE7F7F1BB94}"/>
    <cellStyle name="標準_Akia(F）-8" xfId="7450" xr:uid="{00000000-0005-0000-0000-00001AAD0000}"/>
    <cellStyle name="표준_ND2009-0202-0008" xfId="7440" xr:uid="{00000000-0005-0000-0000-00001BAD0000}"/>
    <cellStyle name="표준_수목및동력기준(최종)-옥정지구" xfId="44605" xr:uid="{00000000-0005-0000-0000-00001DAD0000}"/>
    <cellStyle name="표준_아평909-2001 " xfId="44673" xr:uid="{8D21B892-9E3F-4D3B-9A39-EA617EECE61F}"/>
    <cellStyle name="표준_용지조서(1)" xfId="44606" xr:uid="{00000000-0005-0000-0000-00001EAD0000}"/>
    <cellStyle name="표준1" xfId="4839" xr:uid="{00000000-0005-0000-0000-00001FAD0000}"/>
    <cellStyle name="하이퍼링크 2" xfId="2400" xr:uid="{00000000-0005-0000-0000-000020AD0000}"/>
    <cellStyle name="하이퍼링크 2 10" xfId="2401" xr:uid="{00000000-0005-0000-0000-000021AD0000}"/>
    <cellStyle name="하이퍼링크 2 10 2" xfId="8570" xr:uid="{00000000-0005-0000-0000-000022AD0000}"/>
    <cellStyle name="하이퍼링크 2 11" xfId="2402" xr:uid="{00000000-0005-0000-0000-000023AD0000}"/>
    <cellStyle name="하이퍼링크 2 11 2" xfId="8571" xr:uid="{00000000-0005-0000-0000-000024AD0000}"/>
    <cellStyle name="하이퍼링크 2 12" xfId="2403" xr:uid="{00000000-0005-0000-0000-000025AD0000}"/>
    <cellStyle name="하이퍼링크 2 12 2" xfId="8572" xr:uid="{00000000-0005-0000-0000-000026AD0000}"/>
    <cellStyle name="하이퍼링크 2 13" xfId="2404" xr:uid="{00000000-0005-0000-0000-000027AD0000}"/>
    <cellStyle name="하이퍼링크 2 13 2" xfId="8573" xr:uid="{00000000-0005-0000-0000-000028AD0000}"/>
    <cellStyle name="하이퍼링크 2 14" xfId="2405" xr:uid="{00000000-0005-0000-0000-000029AD0000}"/>
    <cellStyle name="하이퍼링크 2 14 2" xfId="8574" xr:uid="{00000000-0005-0000-0000-00002AAD0000}"/>
    <cellStyle name="하이퍼링크 2 15" xfId="2406" xr:uid="{00000000-0005-0000-0000-00002BAD0000}"/>
    <cellStyle name="하이퍼링크 2 15 2" xfId="8575" xr:uid="{00000000-0005-0000-0000-00002CAD0000}"/>
    <cellStyle name="하이퍼링크 2 16" xfId="8576" xr:uid="{00000000-0005-0000-0000-00002DAD0000}"/>
    <cellStyle name="하이퍼링크 2 17" xfId="8569" xr:uid="{00000000-0005-0000-0000-00002EAD0000}"/>
    <cellStyle name="하이퍼링크 2 2" xfId="2407" xr:uid="{00000000-0005-0000-0000-00002FAD0000}"/>
    <cellStyle name="하이퍼링크 2 2 10" xfId="33907" xr:uid="{00000000-0005-0000-0000-000030AD0000}"/>
    <cellStyle name="하이퍼링크 2 2 11" xfId="33908" xr:uid="{00000000-0005-0000-0000-000031AD0000}"/>
    <cellStyle name="하이퍼링크 2 2 12" xfId="8577" xr:uid="{00000000-0005-0000-0000-000032AD0000}"/>
    <cellStyle name="하이퍼링크 2 2 2" xfId="33909" xr:uid="{00000000-0005-0000-0000-000033AD0000}"/>
    <cellStyle name="하이퍼링크 2 2 3" xfId="33910" xr:uid="{00000000-0005-0000-0000-000034AD0000}"/>
    <cellStyle name="하이퍼링크 2 2 4" xfId="33911" xr:uid="{00000000-0005-0000-0000-000035AD0000}"/>
    <cellStyle name="하이퍼링크 2 2 5" xfId="33912" xr:uid="{00000000-0005-0000-0000-000036AD0000}"/>
    <cellStyle name="하이퍼링크 2 2 6" xfId="33913" xr:uid="{00000000-0005-0000-0000-000037AD0000}"/>
    <cellStyle name="하이퍼링크 2 2 7" xfId="33914" xr:uid="{00000000-0005-0000-0000-000038AD0000}"/>
    <cellStyle name="하이퍼링크 2 2 8" xfId="33915" xr:uid="{00000000-0005-0000-0000-000039AD0000}"/>
    <cellStyle name="하이퍼링크 2 2 9" xfId="33916" xr:uid="{00000000-0005-0000-0000-00003AAD0000}"/>
    <cellStyle name="하이퍼링크 2 3" xfId="2408" xr:uid="{00000000-0005-0000-0000-00003BAD0000}"/>
    <cellStyle name="하이퍼링크 2 3 2" xfId="8578" xr:uid="{00000000-0005-0000-0000-00003CAD0000}"/>
    <cellStyle name="하이퍼링크 2 4" xfId="2409" xr:uid="{00000000-0005-0000-0000-00003DAD0000}"/>
    <cellStyle name="하이퍼링크 2 4 2" xfId="8579" xr:uid="{00000000-0005-0000-0000-00003EAD0000}"/>
    <cellStyle name="하이퍼링크 2 5" xfId="2410" xr:uid="{00000000-0005-0000-0000-00003FAD0000}"/>
    <cellStyle name="하이퍼링크 2 5 2" xfId="8580" xr:uid="{00000000-0005-0000-0000-000040AD0000}"/>
    <cellStyle name="하이퍼링크 2 6" xfId="2411" xr:uid="{00000000-0005-0000-0000-000041AD0000}"/>
    <cellStyle name="하이퍼링크 2 6 2" xfId="8581" xr:uid="{00000000-0005-0000-0000-000042AD0000}"/>
    <cellStyle name="하이퍼링크 2 7" xfId="2412" xr:uid="{00000000-0005-0000-0000-000043AD0000}"/>
    <cellStyle name="하이퍼링크 2 7 2" xfId="8582" xr:uid="{00000000-0005-0000-0000-000044AD0000}"/>
    <cellStyle name="하이퍼링크 2 8" xfId="2413" xr:uid="{00000000-0005-0000-0000-000045AD0000}"/>
    <cellStyle name="하이퍼링크 2 8 2" xfId="8583" xr:uid="{00000000-0005-0000-0000-000046AD0000}"/>
    <cellStyle name="하이퍼링크 2 9" xfId="2414" xr:uid="{00000000-0005-0000-0000-000047AD0000}"/>
    <cellStyle name="하이퍼링크 2 9 2" xfId="8584" xr:uid="{00000000-0005-0000-0000-000048AD0000}"/>
    <cellStyle name="하이퍼링크 3" xfId="8585" xr:uid="{00000000-0005-0000-0000-000049AD0000}"/>
    <cellStyle name="합산" xfId="2415" xr:uid="{00000000-0005-0000-0000-00004AAD0000}"/>
    <cellStyle name="합산 10" xfId="33917" xr:uid="{00000000-0005-0000-0000-00004BAD0000}"/>
    <cellStyle name="합산 11" xfId="33918" xr:uid="{00000000-0005-0000-0000-00004CAD0000}"/>
    <cellStyle name="합산 12" xfId="33919" xr:uid="{00000000-0005-0000-0000-00004DAD0000}"/>
    <cellStyle name="합산 13" xfId="33920" xr:uid="{00000000-0005-0000-0000-00004EAD0000}"/>
    <cellStyle name="합산 14" xfId="33921" xr:uid="{00000000-0005-0000-0000-00004FAD0000}"/>
    <cellStyle name="합산 15" xfId="33922" xr:uid="{00000000-0005-0000-0000-000050AD0000}"/>
    <cellStyle name="합산 16" xfId="33923" xr:uid="{00000000-0005-0000-0000-000051AD0000}"/>
    <cellStyle name="합산 17" xfId="33924" xr:uid="{00000000-0005-0000-0000-000052AD0000}"/>
    <cellStyle name="합산 18" xfId="33925" xr:uid="{00000000-0005-0000-0000-000053AD0000}"/>
    <cellStyle name="합산 19" xfId="33926" xr:uid="{00000000-0005-0000-0000-000054AD0000}"/>
    <cellStyle name="합산 2" xfId="2416" xr:uid="{00000000-0005-0000-0000-000055AD0000}"/>
    <cellStyle name="합산 2 2" xfId="8586" xr:uid="{00000000-0005-0000-0000-000056AD0000}"/>
    <cellStyle name="합산 20" xfId="33927" xr:uid="{00000000-0005-0000-0000-000057AD0000}"/>
    <cellStyle name="합산 21" xfId="33928" xr:uid="{00000000-0005-0000-0000-000058AD0000}"/>
    <cellStyle name="합산 22" xfId="33929" xr:uid="{00000000-0005-0000-0000-000059AD0000}"/>
    <cellStyle name="합산 23" xfId="33930" xr:uid="{00000000-0005-0000-0000-00005AAD0000}"/>
    <cellStyle name="합산 24" xfId="33931" xr:uid="{00000000-0005-0000-0000-00005BAD0000}"/>
    <cellStyle name="합산 25" xfId="33932" xr:uid="{00000000-0005-0000-0000-00005CAD0000}"/>
    <cellStyle name="합산 26" xfId="33933" xr:uid="{00000000-0005-0000-0000-00005DAD0000}"/>
    <cellStyle name="합산 27" xfId="33934" xr:uid="{00000000-0005-0000-0000-00005EAD0000}"/>
    <cellStyle name="합산 28" xfId="33935" xr:uid="{00000000-0005-0000-0000-00005FAD0000}"/>
    <cellStyle name="합산 29" xfId="33936" xr:uid="{00000000-0005-0000-0000-000060AD0000}"/>
    <cellStyle name="합산 3" xfId="2417" xr:uid="{00000000-0005-0000-0000-000061AD0000}"/>
    <cellStyle name="합산 30" xfId="33937" xr:uid="{00000000-0005-0000-0000-000062AD0000}"/>
    <cellStyle name="합산 31" xfId="33938" xr:uid="{00000000-0005-0000-0000-000063AD0000}"/>
    <cellStyle name="합산 32" xfId="33939" xr:uid="{00000000-0005-0000-0000-000064AD0000}"/>
    <cellStyle name="합산 33" xfId="33940" xr:uid="{00000000-0005-0000-0000-000065AD0000}"/>
    <cellStyle name="합산 34" xfId="33941" xr:uid="{00000000-0005-0000-0000-000066AD0000}"/>
    <cellStyle name="합산 35" xfId="33942" xr:uid="{00000000-0005-0000-0000-000067AD0000}"/>
    <cellStyle name="합산 36" xfId="33943" xr:uid="{00000000-0005-0000-0000-000068AD0000}"/>
    <cellStyle name="합산 37" xfId="33944" xr:uid="{00000000-0005-0000-0000-000069AD0000}"/>
    <cellStyle name="합산 38" xfId="33945" xr:uid="{00000000-0005-0000-0000-00006AAD0000}"/>
    <cellStyle name="합산 39" xfId="33946" xr:uid="{00000000-0005-0000-0000-00006BAD0000}"/>
    <cellStyle name="합산 4" xfId="2418" xr:uid="{00000000-0005-0000-0000-00006CAD0000}"/>
    <cellStyle name="합산 4 2" xfId="33947" xr:uid="{00000000-0005-0000-0000-00006DAD0000}"/>
    <cellStyle name="합산 40" xfId="33948" xr:uid="{00000000-0005-0000-0000-00006EAD0000}"/>
    <cellStyle name="합산 41" xfId="33949" xr:uid="{00000000-0005-0000-0000-00006FAD0000}"/>
    <cellStyle name="합산 42" xfId="33950" xr:uid="{00000000-0005-0000-0000-000070AD0000}"/>
    <cellStyle name="합산 43" xfId="33951" xr:uid="{00000000-0005-0000-0000-000071AD0000}"/>
    <cellStyle name="합산 44" xfId="33952" xr:uid="{00000000-0005-0000-0000-000072AD0000}"/>
    <cellStyle name="합산 45" xfId="33953" xr:uid="{00000000-0005-0000-0000-000073AD0000}"/>
    <cellStyle name="합산 46" xfId="33954" xr:uid="{00000000-0005-0000-0000-000074AD0000}"/>
    <cellStyle name="합산 47" xfId="33955" xr:uid="{00000000-0005-0000-0000-000075AD0000}"/>
    <cellStyle name="합산 48" xfId="33956" xr:uid="{00000000-0005-0000-0000-000076AD0000}"/>
    <cellStyle name="합산 49" xfId="33957" xr:uid="{00000000-0005-0000-0000-000077AD0000}"/>
    <cellStyle name="합산 5" xfId="2419" xr:uid="{00000000-0005-0000-0000-000078AD0000}"/>
    <cellStyle name="합산 5 2" xfId="33958" xr:uid="{00000000-0005-0000-0000-000079AD0000}"/>
    <cellStyle name="합산 50" xfId="33959" xr:uid="{00000000-0005-0000-0000-00007AAD0000}"/>
    <cellStyle name="합산 51" xfId="33960" xr:uid="{00000000-0005-0000-0000-00007BAD0000}"/>
    <cellStyle name="합산 52" xfId="33961" xr:uid="{00000000-0005-0000-0000-00007CAD0000}"/>
    <cellStyle name="합산 53" xfId="33962" xr:uid="{00000000-0005-0000-0000-00007DAD0000}"/>
    <cellStyle name="합산 54" xfId="33963" xr:uid="{00000000-0005-0000-0000-00007EAD0000}"/>
    <cellStyle name="합산 55" xfId="33964" xr:uid="{00000000-0005-0000-0000-00007FAD0000}"/>
    <cellStyle name="합산 56" xfId="33965" xr:uid="{00000000-0005-0000-0000-000080AD0000}"/>
    <cellStyle name="합산 57" xfId="33966" xr:uid="{00000000-0005-0000-0000-000081AD0000}"/>
    <cellStyle name="합산 58" xfId="33967" xr:uid="{00000000-0005-0000-0000-000082AD0000}"/>
    <cellStyle name="합산 59" xfId="33968" xr:uid="{00000000-0005-0000-0000-000083AD0000}"/>
    <cellStyle name="합산 6" xfId="2420" xr:uid="{00000000-0005-0000-0000-000084AD0000}"/>
    <cellStyle name="합산 6 2" xfId="33969" xr:uid="{00000000-0005-0000-0000-000085AD0000}"/>
    <cellStyle name="합산 60" xfId="33970" xr:uid="{00000000-0005-0000-0000-000086AD0000}"/>
    <cellStyle name="합산 61" xfId="33971" xr:uid="{00000000-0005-0000-0000-000087AD0000}"/>
    <cellStyle name="합산 62" xfId="33972" xr:uid="{00000000-0005-0000-0000-000088AD0000}"/>
    <cellStyle name="합산 63" xfId="33973" xr:uid="{00000000-0005-0000-0000-000089AD0000}"/>
    <cellStyle name="합산 64" xfId="33974" xr:uid="{00000000-0005-0000-0000-00008AAD0000}"/>
    <cellStyle name="합산 65" xfId="33975" xr:uid="{00000000-0005-0000-0000-00008BAD0000}"/>
    <cellStyle name="합산 66" xfId="33976" xr:uid="{00000000-0005-0000-0000-00008CAD0000}"/>
    <cellStyle name="합산 67" xfId="33977" xr:uid="{00000000-0005-0000-0000-00008DAD0000}"/>
    <cellStyle name="합산 68" xfId="33978" xr:uid="{00000000-0005-0000-0000-00008EAD0000}"/>
    <cellStyle name="합산 69" xfId="33979" xr:uid="{00000000-0005-0000-0000-00008FAD0000}"/>
    <cellStyle name="합산 7" xfId="2421" xr:uid="{00000000-0005-0000-0000-000090AD0000}"/>
    <cellStyle name="합산 7 2" xfId="33980" xr:uid="{00000000-0005-0000-0000-000091AD0000}"/>
    <cellStyle name="합산 70" xfId="33981" xr:uid="{00000000-0005-0000-0000-000092AD0000}"/>
    <cellStyle name="합산 71" xfId="33982" xr:uid="{00000000-0005-0000-0000-000093AD0000}"/>
    <cellStyle name="합산 8" xfId="2422" xr:uid="{00000000-0005-0000-0000-000094AD0000}"/>
    <cellStyle name="합산 8 2" xfId="33983" xr:uid="{00000000-0005-0000-0000-000095AD0000}"/>
    <cellStyle name="합산 9" xfId="2423" xr:uid="{00000000-0005-0000-0000-000096AD0000}"/>
    <cellStyle name="합산 9 2" xfId="33984" xr:uid="{00000000-0005-0000-0000-000097AD0000}"/>
    <cellStyle name="합산_지장물작업" xfId="2424" xr:uid="{00000000-0005-0000-0000-000098AD0000}"/>
    <cellStyle name="桁区切り [0.00]_MDL TWO Erisa loan 2000" xfId="4840" xr:uid="{00000000-0005-0000-0000-000099AD0000}"/>
    <cellStyle name="桁区切り_020826提出分" xfId="4841" xr:uid="{00000000-0005-0000-0000-00009AAD0000}"/>
    <cellStyle name="항목" xfId="8587" xr:uid="{00000000-0005-0000-0000-00009BAD0000}"/>
    <cellStyle name="垓" xfId="8588" xr:uid="{00000000-0005-0000-0000-00009CAD0000}"/>
    <cellStyle name="貨幣 [0]_GARMENT STEP FORM HK" xfId="4842" xr:uid="{00000000-0005-0000-0000-00009DAD0000}"/>
    <cellStyle name="貨幣_GARMENT STEP FORM HK" xfId="4843" xr:uid="{00000000-0005-0000-0000-00009EAD0000}"/>
    <cellStyle name="화폐기호" xfId="2425" xr:uid="{00000000-0005-0000-0000-00009FAD0000}"/>
    <cellStyle name="화폐기호 10" xfId="33985" xr:uid="{00000000-0005-0000-0000-0000A0AD0000}"/>
    <cellStyle name="화폐기호 11" xfId="33986" xr:uid="{00000000-0005-0000-0000-0000A1AD0000}"/>
    <cellStyle name="화폐기호 12" xfId="33987" xr:uid="{00000000-0005-0000-0000-0000A2AD0000}"/>
    <cellStyle name="화폐기호 13" xfId="33988" xr:uid="{00000000-0005-0000-0000-0000A3AD0000}"/>
    <cellStyle name="화폐기호 14" xfId="33989" xr:uid="{00000000-0005-0000-0000-0000A4AD0000}"/>
    <cellStyle name="화폐기호 15" xfId="33990" xr:uid="{00000000-0005-0000-0000-0000A5AD0000}"/>
    <cellStyle name="화폐기호 16" xfId="33991" xr:uid="{00000000-0005-0000-0000-0000A6AD0000}"/>
    <cellStyle name="화폐기호 17" xfId="33992" xr:uid="{00000000-0005-0000-0000-0000A7AD0000}"/>
    <cellStyle name="화폐기호 18" xfId="33993" xr:uid="{00000000-0005-0000-0000-0000A8AD0000}"/>
    <cellStyle name="화폐기호 19" xfId="33994" xr:uid="{00000000-0005-0000-0000-0000A9AD0000}"/>
    <cellStyle name="화폐기호 2" xfId="2426" xr:uid="{00000000-0005-0000-0000-0000AAAD0000}"/>
    <cellStyle name="화폐기호 2 10" xfId="33995" xr:uid="{00000000-0005-0000-0000-0000ABAD0000}"/>
    <cellStyle name="화폐기호 2 11" xfId="33996" xr:uid="{00000000-0005-0000-0000-0000ACAD0000}"/>
    <cellStyle name="화폐기호 2 12" xfId="8590" xr:uid="{00000000-0005-0000-0000-0000ADAD0000}"/>
    <cellStyle name="화폐기호 2 2" xfId="8591" xr:uid="{00000000-0005-0000-0000-0000AEAD0000}"/>
    <cellStyle name="화폐기호 2 3" xfId="33997" xr:uid="{00000000-0005-0000-0000-0000AFAD0000}"/>
    <cellStyle name="화폐기호 2 4" xfId="33998" xr:uid="{00000000-0005-0000-0000-0000B0AD0000}"/>
    <cellStyle name="화폐기호 2 5" xfId="33999" xr:uid="{00000000-0005-0000-0000-0000B1AD0000}"/>
    <cellStyle name="화폐기호 2 6" xfId="34000" xr:uid="{00000000-0005-0000-0000-0000B2AD0000}"/>
    <cellStyle name="화폐기호 2 7" xfId="34001" xr:uid="{00000000-0005-0000-0000-0000B3AD0000}"/>
    <cellStyle name="화폐기호 2 8" xfId="34002" xr:uid="{00000000-0005-0000-0000-0000B4AD0000}"/>
    <cellStyle name="화폐기호 2 9" xfId="34003" xr:uid="{00000000-0005-0000-0000-0000B5AD0000}"/>
    <cellStyle name="화폐기호 20" xfId="34004" xr:uid="{00000000-0005-0000-0000-0000B6AD0000}"/>
    <cellStyle name="화폐기호 21" xfId="34005" xr:uid="{00000000-0005-0000-0000-0000B7AD0000}"/>
    <cellStyle name="화폐기호 22" xfId="34006" xr:uid="{00000000-0005-0000-0000-0000B8AD0000}"/>
    <cellStyle name="화폐기호 23" xfId="34007" xr:uid="{00000000-0005-0000-0000-0000B9AD0000}"/>
    <cellStyle name="화폐기호 24" xfId="34008" xr:uid="{00000000-0005-0000-0000-0000BAAD0000}"/>
    <cellStyle name="화폐기호 25" xfId="34009" xr:uid="{00000000-0005-0000-0000-0000BBAD0000}"/>
    <cellStyle name="화폐기호 26" xfId="34010" xr:uid="{00000000-0005-0000-0000-0000BCAD0000}"/>
    <cellStyle name="화폐기호 27" xfId="34011" xr:uid="{00000000-0005-0000-0000-0000BDAD0000}"/>
    <cellStyle name="화폐기호 28" xfId="34012" xr:uid="{00000000-0005-0000-0000-0000BEAD0000}"/>
    <cellStyle name="화폐기호 29" xfId="34013" xr:uid="{00000000-0005-0000-0000-0000BFAD0000}"/>
    <cellStyle name="화폐기호 3" xfId="2427" xr:uid="{00000000-0005-0000-0000-0000C0AD0000}"/>
    <cellStyle name="화폐기호 3 10" xfId="34014" xr:uid="{00000000-0005-0000-0000-0000C1AD0000}"/>
    <cellStyle name="화폐기호 3 11" xfId="34015" xr:uid="{00000000-0005-0000-0000-0000C2AD0000}"/>
    <cellStyle name="화폐기호 3 12" xfId="9002" xr:uid="{00000000-0005-0000-0000-0000C3AD0000}"/>
    <cellStyle name="화폐기호 3 2" xfId="34016" xr:uid="{00000000-0005-0000-0000-0000C4AD0000}"/>
    <cellStyle name="화폐기호 3 3" xfId="34017" xr:uid="{00000000-0005-0000-0000-0000C5AD0000}"/>
    <cellStyle name="화폐기호 3 4" xfId="34018" xr:uid="{00000000-0005-0000-0000-0000C6AD0000}"/>
    <cellStyle name="화폐기호 3 5" xfId="34019" xr:uid="{00000000-0005-0000-0000-0000C7AD0000}"/>
    <cellStyle name="화폐기호 3 6" xfId="34020" xr:uid="{00000000-0005-0000-0000-0000C8AD0000}"/>
    <cellStyle name="화폐기호 3 7" xfId="34021" xr:uid="{00000000-0005-0000-0000-0000C9AD0000}"/>
    <cellStyle name="화폐기호 3 8" xfId="34022" xr:uid="{00000000-0005-0000-0000-0000CAAD0000}"/>
    <cellStyle name="화폐기호 3 9" xfId="34023" xr:uid="{00000000-0005-0000-0000-0000CBAD0000}"/>
    <cellStyle name="화폐기호 30" xfId="34024" xr:uid="{00000000-0005-0000-0000-0000CCAD0000}"/>
    <cellStyle name="화폐기호 31" xfId="34025" xr:uid="{00000000-0005-0000-0000-0000CDAD0000}"/>
    <cellStyle name="화폐기호 32" xfId="34026" xr:uid="{00000000-0005-0000-0000-0000CEAD0000}"/>
    <cellStyle name="화폐기호 33" xfId="34027" xr:uid="{00000000-0005-0000-0000-0000CFAD0000}"/>
    <cellStyle name="화폐기호 34" xfId="34028" xr:uid="{00000000-0005-0000-0000-0000D0AD0000}"/>
    <cellStyle name="화폐기호 35" xfId="34029" xr:uid="{00000000-0005-0000-0000-0000D1AD0000}"/>
    <cellStyle name="화폐기호 36" xfId="34030" xr:uid="{00000000-0005-0000-0000-0000D2AD0000}"/>
    <cellStyle name="화폐기호 37" xfId="34031" xr:uid="{00000000-0005-0000-0000-0000D3AD0000}"/>
    <cellStyle name="화폐기호 38" xfId="34032" xr:uid="{00000000-0005-0000-0000-0000D4AD0000}"/>
    <cellStyle name="화폐기호 39" xfId="34033" xr:uid="{00000000-0005-0000-0000-0000D5AD0000}"/>
    <cellStyle name="화폐기호 4" xfId="2428" xr:uid="{00000000-0005-0000-0000-0000D6AD0000}"/>
    <cellStyle name="화폐기호 4 10" xfId="34035" xr:uid="{00000000-0005-0000-0000-0000D7AD0000}"/>
    <cellStyle name="화폐기호 4 11" xfId="34036" xr:uid="{00000000-0005-0000-0000-0000D8AD0000}"/>
    <cellStyle name="화폐기호 4 12" xfId="34034" xr:uid="{00000000-0005-0000-0000-0000D9AD0000}"/>
    <cellStyle name="화폐기호 4 2" xfId="34037" xr:uid="{00000000-0005-0000-0000-0000DAAD0000}"/>
    <cellStyle name="화폐기호 4 3" xfId="34038" xr:uid="{00000000-0005-0000-0000-0000DBAD0000}"/>
    <cellStyle name="화폐기호 4 4" xfId="34039" xr:uid="{00000000-0005-0000-0000-0000DCAD0000}"/>
    <cellStyle name="화폐기호 4 5" xfId="34040" xr:uid="{00000000-0005-0000-0000-0000DDAD0000}"/>
    <cellStyle name="화폐기호 4 6" xfId="34041" xr:uid="{00000000-0005-0000-0000-0000DEAD0000}"/>
    <cellStyle name="화폐기호 4 7" xfId="34042" xr:uid="{00000000-0005-0000-0000-0000DFAD0000}"/>
    <cellStyle name="화폐기호 4 8" xfId="34043" xr:uid="{00000000-0005-0000-0000-0000E0AD0000}"/>
    <cellStyle name="화폐기호 4 9" xfId="34044" xr:uid="{00000000-0005-0000-0000-0000E1AD0000}"/>
    <cellStyle name="화폐기호 40" xfId="34045" xr:uid="{00000000-0005-0000-0000-0000E2AD0000}"/>
    <cellStyle name="화폐기호 41" xfId="34046" xr:uid="{00000000-0005-0000-0000-0000E3AD0000}"/>
    <cellStyle name="화폐기호 42" xfId="34047" xr:uid="{00000000-0005-0000-0000-0000E4AD0000}"/>
    <cellStyle name="화폐기호 43" xfId="34048" xr:uid="{00000000-0005-0000-0000-0000E5AD0000}"/>
    <cellStyle name="화폐기호 44" xfId="34049" xr:uid="{00000000-0005-0000-0000-0000E6AD0000}"/>
    <cellStyle name="화폐기호 45" xfId="34050" xr:uid="{00000000-0005-0000-0000-0000E7AD0000}"/>
    <cellStyle name="화폐기호 46" xfId="34051" xr:uid="{00000000-0005-0000-0000-0000E8AD0000}"/>
    <cellStyle name="화폐기호 47" xfId="34052" xr:uid="{00000000-0005-0000-0000-0000E9AD0000}"/>
    <cellStyle name="화폐기호 48" xfId="34053" xr:uid="{00000000-0005-0000-0000-0000EAAD0000}"/>
    <cellStyle name="화폐기호 49" xfId="34054" xr:uid="{00000000-0005-0000-0000-0000EBAD0000}"/>
    <cellStyle name="화폐기호 5" xfId="2429" xr:uid="{00000000-0005-0000-0000-0000ECAD0000}"/>
    <cellStyle name="화폐기호 5 2" xfId="34055" xr:uid="{00000000-0005-0000-0000-0000EDAD0000}"/>
    <cellStyle name="화폐기호 50" xfId="34056" xr:uid="{00000000-0005-0000-0000-0000EEAD0000}"/>
    <cellStyle name="화폐기호 51" xfId="34057" xr:uid="{00000000-0005-0000-0000-0000EFAD0000}"/>
    <cellStyle name="화폐기호 52" xfId="34058" xr:uid="{00000000-0005-0000-0000-0000F0AD0000}"/>
    <cellStyle name="화폐기호 53" xfId="34059" xr:uid="{00000000-0005-0000-0000-0000F1AD0000}"/>
    <cellStyle name="화폐기호 54" xfId="34060" xr:uid="{00000000-0005-0000-0000-0000F2AD0000}"/>
    <cellStyle name="화폐기호 55" xfId="34061" xr:uid="{00000000-0005-0000-0000-0000F3AD0000}"/>
    <cellStyle name="화폐기호 56" xfId="34062" xr:uid="{00000000-0005-0000-0000-0000F4AD0000}"/>
    <cellStyle name="화폐기호 57" xfId="34063" xr:uid="{00000000-0005-0000-0000-0000F5AD0000}"/>
    <cellStyle name="화폐기호 58" xfId="34064" xr:uid="{00000000-0005-0000-0000-0000F6AD0000}"/>
    <cellStyle name="화폐기호 59" xfId="34065" xr:uid="{00000000-0005-0000-0000-0000F7AD0000}"/>
    <cellStyle name="화폐기호 6" xfId="2430" xr:uid="{00000000-0005-0000-0000-0000F8AD0000}"/>
    <cellStyle name="화폐기호 6 2" xfId="34066" xr:uid="{00000000-0005-0000-0000-0000F9AD0000}"/>
    <cellStyle name="화폐기호 60" xfId="34067" xr:uid="{00000000-0005-0000-0000-0000FAAD0000}"/>
    <cellStyle name="화폐기호 61" xfId="34068" xr:uid="{00000000-0005-0000-0000-0000FBAD0000}"/>
    <cellStyle name="화폐기호 62" xfId="34069" xr:uid="{00000000-0005-0000-0000-0000FCAD0000}"/>
    <cellStyle name="화폐기호 63" xfId="34070" xr:uid="{00000000-0005-0000-0000-0000FDAD0000}"/>
    <cellStyle name="화폐기호 64" xfId="34071" xr:uid="{00000000-0005-0000-0000-0000FEAD0000}"/>
    <cellStyle name="화폐기호 65" xfId="34072" xr:uid="{00000000-0005-0000-0000-0000FFAD0000}"/>
    <cellStyle name="화폐기호 66" xfId="34073" xr:uid="{00000000-0005-0000-0000-000000AE0000}"/>
    <cellStyle name="화폐기호 67" xfId="34074" xr:uid="{00000000-0005-0000-0000-000001AE0000}"/>
    <cellStyle name="화폐기호 68" xfId="34075" xr:uid="{00000000-0005-0000-0000-000002AE0000}"/>
    <cellStyle name="화폐기호 69" xfId="34076" xr:uid="{00000000-0005-0000-0000-000003AE0000}"/>
    <cellStyle name="화폐기호 7" xfId="2431" xr:uid="{00000000-0005-0000-0000-000004AE0000}"/>
    <cellStyle name="화폐기호 7 2" xfId="34077" xr:uid="{00000000-0005-0000-0000-000005AE0000}"/>
    <cellStyle name="화폐기호 70" xfId="34078" xr:uid="{00000000-0005-0000-0000-000006AE0000}"/>
    <cellStyle name="화폐기호 71" xfId="34079" xr:uid="{00000000-0005-0000-0000-000007AE0000}"/>
    <cellStyle name="화폐기호 72" xfId="34080" xr:uid="{00000000-0005-0000-0000-000008AE0000}"/>
    <cellStyle name="화폐기호 73" xfId="34081" xr:uid="{00000000-0005-0000-0000-000009AE0000}"/>
    <cellStyle name="화폐기호 74" xfId="34082" xr:uid="{00000000-0005-0000-0000-00000AAE0000}"/>
    <cellStyle name="화폐기호 75" xfId="8589" xr:uid="{00000000-0005-0000-0000-00000BAE0000}"/>
    <cellStyle name="화폐기호 8" xfId="2432" xr:uid="{00000000-0005-0000-0000-00000CAE0000}"/>
    <cellStyle name="화폐기호 8 2" xfId="34083" xr:uid="{00000000-0005-0000-0000-00000DAE0000}"/>
    <cellStyle name="화폐기호 9" xfId="2433" xr:uid="{00000000-0005-0000-0000-00000EAE0000}"/>
    <cellStyle name="화폐기호 9 2" xfId="34084" xr:uid="{00000000-0005-0000-0000-00000FAE0000}"/>
    <cellStyle name="화폐기호_지장물작업" xfId="2434" xr:uid="{00000000-0005-0000-0000-000010AE0000}"/>
    <cellStyle name="화폐기호0" xfId="2435" xr:uid="{00000000-0005-0000-0000-000011AE0000}"/>
    <cellStyle name="화폐기호0 10" xfId="34085" xr:uid="{00000000-0005-0000-0000-000012AE0000}"/>
    <cellStyle name="화폐기호0 11" xfId="34086" xr:uid="{00000000-0005-0000-0000-000013AE0000}"/>
    <cellStyle name="화폐기호0 12" xfId="34087" xr:uid="{00000000-0005-0000-0000-000014AE0000}"/>
    <cellStyle name="화폐기호0 13" xfId="34088" xr:uid="{00000000-0005-0000-0000-000015AE0000}"/>
    <cellStyle name="화폐기호0 14" xfId="34089" xr:uid="{00000000-0005-0000-0000-000016AE0000}"/>
    <cellStyle name="화폐기호0 15" xfId="34090" xr:uid="{00000000-0005-0000-0000-000017AE0000}"/>
    <cellStyle name="화폐기호0 16" xfId="34091" xr:uid="{00000000-0005-0000-0000-000018AE0000}"/>
    <cellStyle name="화폐기호0 17" xfId="34092" xr:uid="{00000000-0005-0000-0000-000019AE0000}"/>
    <cellStyle name="화폐기호0 18" xfId="34093" xr:uid="{00000000-0005-0000-0000-00001AAE0000}"/>
    <cellStyle name="화폐기호0 19" xfId="34094" xr:uid="{00000000-0005-0000-0000-00001BAE0000}"/>
    <cellStyle name="화폐기호0 2" xfId="2436" xr:uid="{00000000-0005-0000-0000-00001CAE0000}"/>
    <cellStyle name="화폐기호0 2 10" xfId="34095" xr:uid="{00000000-0005-0000-0000-00001DAE0000}"/>
    <cellStyle name="화폐기호0 2 11" xfId="34096" xr:uid="{00000000-0005-0000-0000-00001EAE0000}"/>
    <cellStyle name="화폐기호0 2 12" xfId="8592" xr:uid="{00000000-0005-0000-0000-00001FAE0000}"/>
    <cellStyle name="화폐기호0 2 2" xfId="8593" xr:uid="{00000000-0005-0000-0000-000020AE0000}"/>
    <cellStyle name="화폐기호0 2 3" xfId="34097" xr:uid="{00000000-0005-0000-0000-000021AE0000}"/>
    <cellStyle name="화폐기호0 2 4" xfId="34098" xr:uid="{00000000-0005-0000-0000-000022AE0000}"/>
    <cellStyle name="화폐기호0 2 5" xfId="34099" xr:uid="{00000000-0005-0000-0000-000023AE0000}"/>
    <cellStyle name="화폐기호0 2 6" xfId="34100" xr:uid="{00000000-0005-0000-0000-000024AE0000}"/>
    <cellStyle name="화폐기호0 2 7" xfId="34101" xr:uid="{00000000-0005-0000-0000-000025AE0000}"/>
    <cellStyle name="화폐기호0 2 8" xfId="34102" xr:uid="{00000000-0005-0000-0000-000026AE0000}"/>
    <cellStyle name="화폐기호0 2 9" xfId="34103" xr:uid="{00000000-0005-0000-0000-000027AE0000}"/>
    <cellStyle name="화폐기호0 20" xfId="34104" xr:uid="{00000000-0005-0000-0000-000028AE0000}"/>
    <cellStyle name="화폐기호0 21" xfId="34105" xr:uid="{00000000-0005-0000-0000-000029AE0000}"/>
    <cellStyle name="화폐기호0 22" xfId="34106" xr:uid="{00000000-0005-0000-0000-00002AAE0000}"/>
    <cellStyle name="화폐기호0 23" xfId="34107" xr:uid="{00000000-0005-0000-0000-00002BAE0000}"/>
    <cellStyle name="화폐기호0 24" xfId="34108" xr:uid="{00000000-0005-0000-0000-00002CAE0000}"/>
    <cellStyle name="화폐기호0 25" xfId="34109" xr:uid="{00000000-0005-0000-0000-00002DAE0000}"/>
    <cellStyle name="화폐기호0 26" xfId="34110" xr:uid="{00000000-0005-0000-0000-00002EAE0000}"/>
    <cellStyle name="화폐기호0 27" xfId="34111" xr:uid="{00000000-0005-0000-0000-00002FAE0000}"/>
    <cellStyle name="화폐기호0 28" xfId="34112" xr:uid="{00000000-0005-0000-0000-000030AE0000}"/>
    <cellStyle name="화폐기호0 29" xfId="34113" xr:uid="{00000000-0005-0000-0000-000031AE0000}"/>
    <cellStyle name="화폐기호0 3" xfId="2437" xr:uid="{00000000-0005-0000-0000-000032AE0000}"/>
    <cellStyle name="화폐기호0 3 10" xfId="34114" xr:uid="{00000000-0005-0000-0000-000033AE0000}"/>
    <cellStyle name="화폐기호0 3 11" xfId="34115" xr:uid="{00000000-0005-0000-0000-000034AE0000}"/>
    <cellStyle name="화폐기호0 3 12" xfId="9003" xr:uid="{00000000-0005-0000-0000-000035AE0000}"/>
    <cellStyle name="화폐기호0 3 2" xfId="34116" xr:uid="{00000000-0005-0000-0000-000036AE0000}"/>
    <cellStyle name="화폐기호0 3 3" xfId="34117" xr:uid="{00000000-0005-0000-0000-000037AE0000}"/>
    <cellStyle name="화폐기호0 3 4" xfId="34118" xr:uid="{00000000-0005-0000-0000-000038AE0000}"/>
    <cellStyle name="화폐기호0 3 5" xfId="34119" xr:uid="{00000000-0005-0000-0000-000039AE0000}"/>
    <cellStyle name="화폐기호0 3 6" xfId="34120" xr:uid="{00000000-0005-0000-0000-00003AAE0000}"/>
    <cellStyle name="화폐기호0 3 7" xfId="34121" xr:uid="{00000000-0005-0000-0000-00003BAE0000}"/>
    <cellStyle name="화폐기호0 3 8" xfId="34122" xr:uid="{00000000-0005-0000-0000-00003CAE0000}"/>
    <cellStyle name="화폐기호0 3 9" xfId="34123" xr:uid="{00000000-0005-0000-0000-00003DAE0000}"/>
    <cellStyle name="화폐기호0 30" xfId="34124" xr:uid="{00000000-0005-0000-0000-00003EAE0000}"/>
    <cellStyle name="화폐기호0 31" xfId="34125" xr:uid="{00000000-0005-0000-0000-00003FAE0000}"/>
    <cellStyle name="화폐기호0 32" xfId="34126" xr:uid="{00000000-0005-0000-0000-000040AE0000}"/>
    <cellStyle name="화폐기호0 33" xfId="34127" xr:uid="{00000000-0005-0000-0000-000041AE0000}"/>
    <cellStyle name="화폐기호0 34" xfId="34128" xr:uid="{00000000-0005-0000-0000-000042AE0000}"/>
    <cellStyle name="화폐기호0 35" xfId="34129" xr:uid="{00000000-0005-0000-0000-000043AE0000}"/>
    <cellStyle name="화폐기호0 36" xfId="34130" xr:uid="{00000000-0005-0000-0000-000044AE0000}"/>
    <cellStyle name="화폐기호0 37" xfId="34131" xr:uid="{00000000-0005-0000-0000-000045AE0000}"/>
    <cellStyle name="화폐기호0 38" xfId="34132" xr:uid="{00000000-0005-0000-0000-000046AE0000}"/>
    <cellStyle name="화폐기호0 39" xfId="34133" xr:uid="{00000000-0005-0000-0000-000047AE0000}"/>
    <cellStyle name="화폐기호0 4" xfId="2438" xr:uid="{00000000-0005-0000-0000-000048AE0000}"/>
    <cellStyle name="화폐기호0 4 10" xfId="34135" xr:uid="{00000000-0005-0000-0000-000049AE0000}"/>
    <cellStyle name="화폐기호0 4 11" xfId="34136" xr:uid="{00000000-0005-0000-0000-00004AAE0000}"/>
    <cellStyle name="화폐기호0 4 12" xfId="34134" xr:uid="{00000000-0005-0000-0000-00004BAE0000}"/>
    <cellStyle name="화폐기호0 4 2" xfId="34137" xr:uid="{00000000-0005-0000-0000-00004CAE0000}"/>
    <cellStyle name="화폐기호0 4 3" xfId="34138" xr:uid="{00000000-0005-0000-0000-00004DAE0000}"/>
    <cellStyle name="화폐기호0 4 4" xfId="34139" xr:uid="{00000000-0005-0000-0000-00004EAE0000}"/>
    <cellStyle name="화폐기호0 4 5" xfId="34140" xr:uid="{00000000-0005-0000-0000-00004FAE0000}"/>
    <cellStyle name="화폐기호0 4 6" xfId="34141" xr:uid="{00000000-0005-0000-0000-000050AE0000}"/>
    <cellStyle name="화폐기호0 4 7" xfId="34142" xr:uid="{00000000-0005-0000-0000-000051AE0000}"/>
    <cellStyle name="화폐기호0 4 8" xfId="34143" xr:uid="{00000000-0005-0000-0000-000052AE0000}"/>
    <cellStyle name="화폐기호0 4 9" xfId="34144" xr:uid="{00000000-0005-0000-0000-000053AE0000}"/>
    <cellStyle name="화폐기호0 40" xfId="34145" xr:uid="{00000000-0005-0000-0000-000054AE0000}"/>
    <cellStyle name="화폐기호0 41" xfId="34146" xr:uid="{00000000-0005-0000-0000-000055AE0000}"/>
    <cellStyle name="화폐기호0 42" xfId="34147" xr:uid="{00000000-0005-0000-0000-000056AE0000}"/>
    <cellStyle name="화폐기호0 43" xfId="34148" xr:uid="{00000000-0005-0000-0000-000057AE0000}"/>
    <cellStyle name="화폐기호0 44" xfId="34149" xr:uid="{00000000-0005-0000-0000-000058AE0000}"/>
    <cellStyle name="화폐기호0 45" xfId="34150" xr:uid="{00000000-0005-0000-0000-000059AE0000}"/>
    <cellStyle name="화폐기호0 46" xfId="34151" xr:uid="{00000000-0005-0000-0000-00005AAE0000}"/>
    <cellStyle name="화폐기호0 47" xfId="34152" xr:uid="{00000000-0005-0000-0000-00005BAE0000}"/>
    <cellStyle name="화폐기호0 48" xfId="34153" xr:uid="{00000000-0005-0000-0000-00005CAE0000}"/>
    <cellStyle name="화폐기호0 49" xfId="34154" xr:uid="{00000000-0005-0000-0000-00005DAE0000}"/>
    <cellStyle name="화폐기호0 5" xfId="2439" xr:uid="{00000000-0005-0000-0000-00005EAE0000}"/>
    <cellStyle name="화폐기호0 5 2" xfId="34155" xr:uid="{00000000-0005-0000-0000-00005FAE0000}"/>
    <cellStyle name="화폐기호0 50" xfId="34156" xr:uid="{00000000-0005-0000-0000-000060AE0000}"/>
    <cellStyle name="화폐기호0 51" xfId="34157" xr:uid="{00000000-0005-0000-0000-000061AE0000}"/>
    <cellStyle name="화폐기호0 52" xfId="34158" xr:uid="{00000000-0005-0000-0000-000062AE0000}"/>
    <cellStyle name="화폐기호0 53" xfId="34159" xr:uid="{00000000-0005-0000-0000-000063AE0000}"/>
    <cellStyle name="화폐기호0 54" xfId="34160" xr:uid="{00000000-0005-0000-0000-000064AE0000}"/>
    <cellStyle name="화폐기호0 55" xfId="34161" xr:uid="{00000000-0005-0000-0000-000065AE0000}"/>
    <cellStyle name="화폐기호0 56" xfId="34162" xr:uid="{00000000-0005-0000-0000-000066AE0000}"/>
    <cellStyle name="화폐기호0 57" xfId="34163" xr:uid="{00000000-0005-0000-0000-000067AE0000}"/>
    <cellStyle name="화폐기호0 58" xfId="34164" xr:uid="{00000000-0005-0000-0000-000068AE0000}"/>
    <cellStyle name="화폐기호0 59" xfId="34165" xr:uid="{00000000-0005-0000-0000-000069AE0000}"/>
    <cellStyle name="화폐기호0 6" xfId="2440" xr:uid="{00000000-0005-0000-0000-00006AAE0000}"/>
    <cellStyle name="화폐기호0 6 2" xfId="34166" xr:uid="{00000000-0005-0000-0000-00006BAE0000}"/>
    <cellStyle name="화폐기호0 60" xfId="34167" xr:uid="{00000000-0005-0000-0000-00006CAE0000}"/>
    <cellStyle name="화폐기호0 61" xfId="34168" xr:uid="{00000000-0005-0000-0000-00006DAE0000}"/>
    <cellStyle name="화폐기호0 62" xfId="34169" xr:uid="{00000000-0005-0000-0000-00006EAE0000}"/>
    <cellStyle name="화폐기호0 63" xfId="34170" xr:uid="{00000000-0005-0000-0000-00006FAE0000}"/>
    <cellStyle name="화폐기호0 64" xfId="34171" xr:uid="{00000000-0005-0000-0000-000070AE0000}"/>
    <cellStyle name="화폐기호0 65" xfId="34172" xr:uid="{00000000-0005-0000-0000-000071AE0000}"/>
    <cellStyle name="화폐기호0 66" xfId="34173" xr:uid="{00000000-0005-0000-0000-000072AE0000}"/>
    <cellStyle name="화폐기호0 67" xfId="34174" xr:uid="{00000000-0005-0000-0000-000073AE0000}"/>
    <cellStyle name="화폐기호0 68" xfId="34175" xr:uid="{00000000-0005-0000-0000-000074AE0000}"/>
    <cellStyle name="화폐기호0 69" xfId="34176" xr:uid="{00000000-0005-0000-0000-000075AE0000}"/>
    <cellStyle name="화폐기호0 7" xfId="2441" xr:uid="{00000000-0005-0000-0000-000076AE0000}"/>
    <cellStyle name="화폐기호0 7 2" xfId="34177" xr:uid="{00000000-0005-0000-0000-000077AE0000}"/>
    <cellStyle name="화폐기호0 70" xfId="34178" xr:uid="{00000000-0005-0000-0000-000078AE0000}"/>
    <cellStyle name="화폐기호0 71" xfId="34179" xr:uid="{00000000-0005-0000-0000-000079AE0000}"/>
    <cellStyle name="화폐기호0 72" xfId="34180" xr:uid="{00000000-0005-0000-0000-00007AAE0000}"/>
    <cellStyle name="화폐기호0 73" xfId="34181" xr:uid="{00000000-0005-0000-0000-00007BAE0000}"/>
    <cellStyle name="화폐기호0 74" xfId="34182" xr:uid="{00000000-0005-0000-0000-00007CAE0000}"/>
    <cellStyle name="화폐기호0 8" xfId="2442" xr:uid="{00000000-0005-0000-0000-00007DAE0000}"/>
    <cellStyle name="화폐기호0 8 2" xfId="34183" xr:uid="{00000000-0005-0000-0000-00007EAE0000}"/>
    <cellStyle name="화폐기호0 9" xfId="2443" xr:uid="{00000000-0005-0000-0000-00007FAE0000}"/>
    <cellStyle name="화폐기호0 9 2" xfId="34184" xr:uid="{00000000-0005-0000-0000-000080AE0000}"/>
    <cellStyle name="화폐기호0_지장물작업" xfId="2444" xr:uid="{00000000-0005-0000-0000-000081AE0000}"/>
  </cellStyles>
  <dxfs count="0"/>
  <tableStyles count="0" defaultTableStyle="TableStyleMedium9" defaultPivotStyle="PivotStyleLight16"/>
  <colors>
    <mruColors>
      <color rgb="FFE0F4FF"/>
      <color rgb="FFCCFFFF"/>
      <color rgb="FFCCD9F1"/>
      <color rgb="FF7EB2F2"/>
      <color rgb="FF99CCFF"/>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16</xdr:col>
      <xdr:colOff>235322</xdr:colOff>
      <xdr:row>23</xdr:row>
      <xdr:rowOff>403411</xdr:rowOff>
    </xdr:from>
    <xdr:to>
      <xdr:col>16</xdr:col>
      <xdr:colOff>425822</xdr:colOff>
      <xdr:row>26</xdr:row>
      <xdr:rowOff>425823</xdr:rowOff>
    </xdr:to>
    <xdr:grpSp>
      <xdr:nvGrpSpPr>
        <xdr:cNvPr id="2" name="Group 54">
          <a:extLst>
            <a:ext uri="{FF2B5EF4-FFF2-40B4-BE49-F238E27FC236}">
              <a16:creationId xmlns:a16="http://schemas.microsoft.com/office/drawing/2014/main" id="{EA579296-D9BE-4DA6-9E6C-209A04A8F6AF}"/>
            </a:ext>
          </a:extLst>
        </xdr:cNvPr>
        <xdr:cNvGrpSpPr>
          <a:grpSpLocks/>
        </xdr:cNvGrpSpPr>
      </xdr:nvGrpSpPr>
      <xdr:grpSpPr bwMode="auto">
        <a:xfrm flipV="1">
          <a:off x="16394204" y="11598087"/>
          <a:ext cx="190500" cy="1535207"/>
          <a:chOff x="382" y="3327"/>
          <a:chExt cx="9" cy="55"/>
        </a:xfrm>
      </xdr:grpSpPr>
      <xdr:sp macro="" textlink="">
        <xdr:nvSpPr>
          <xdr:cNvPr id="3" name="Line 55">
            <a:extLst>
              <a:ext uri="{FF2B5EF4-FFF2-40B4-BE49-F238E27FC236}">
                <a16:creationId xmlns:a16="http://schemas.microsoft.com/office/drawing/2014/main" id="{43C12DD6-C7A5-4DCA-AD4D-364F748EFE66}"/>
              </a:ext>
            </a:extLst>
          </xdr:cNvPr>
          <xdr:cNvSpPr>
            <a:spLocks noChangeShapeType="1"/>
          </xdr:cNvSpPr>
        </xdr:nvSpPr>
        <xdr:spPr bwMode="auto">
          <a:xfrm>
            <a:off x="382" y="3327"/>
            <a:ext cx="9" cy="0"/>
          </a:xfrm>
          <a:prstGeom prst="line">
            <a:avLst/>
          </a:prstGeom>
          <a:noFill/>
          <a:ln w="3175">
            <a:solidFill>
              <a:srgbClr val="000000"/>
            </a:solidFill>
            <a:round/>
            <a:headEnd/>
            <a:tailEnd/>
          </a:ln>
        </xdr:spPr>
      </xdr:sp>
      <xdr:sp macro="" textlink="">
        <xdr:nvSpPr>
          <xdr:cNvPr id="4" name="Line 56">
            <a:extLst>
              <a:ext uri="{FF2B5EF4-FFF2-40B4-BE49-F238E27FC236}">
                <a16:creationId xmlns:a16="http://schemas.microsoft.com/office/drawing/2014/main" id="{ED0625E5-A4E0-4C6D-BC5C-00069724F6B5}"/>
              </a:ext>
            </a:extLst>
          </xdr:cNvPr>
          <xdr:cNvSpPr>
            <a:spLocks noChangeShapeType="1"/>
          </xdr:cNvSpPr>
        </xdr:nvSpPr>
        <xdr:spPr bwMode="auto">
          <a:xfrm>
            <a:off x="391" y="3327"/>
            <a:ext cx="0" cy="55"/>
          </a:xfrm>
          <a:prstGeom prst="line">
            <a:avLst/>
          </a:prstGeom>
          <a:noFill/>
          <a:ln w="3175">
            <a:solidFill>
              <a:srgbClr val="000000"/>
            </a:solidFill>
            <a:round/>
            <a:headEnd/>
            <a:tailEnd/>
          </a:ln>
        </xdr:spPr>
      </xdr:sp>
      <xdr:sp macro="" textlink="">
        <xdr:nvSpPr>
          <xdr:cNvPr id="5" name="Line 57">
            <a:extLst>
              <a:ext uri="{FF2B5EF4-FFF2-40B4-BE49-F238E27FC236}">
                <a16:creationId xmlns:a16="http://schemas.microsoft.com/office/drawing/2014/main" id="{A9A88FEF-F82C-4A7F-BE39-7D7E0D5EF887}"/>
              </a:ext>
            </a:extLst>
          </xdr:cNvPr>
          <xdr:cNvSpPr>
            <a:spLocks noChangeShapeType="1"/>
          </xdr:cNvSpPr>
        </xdr:nvSpPr>
        <xdr:spPr bwMode="auto">
          <a:xfrm flipH="1">
            <a:off x="382" y="3382"/>
            <a:ext cx="9" cy="0"/>
          </a:xfrm>
          <a:prstGeom prst="line">
            <a:avLst/>
          </a:prstGeom>
          <a:noFill/>
          <a:ln w="3175">
            <a:solidFill>
              <a:srgbClr val="000000"/>
            </a:solidFill>
            <a:round/>
            <a:headEnd/>
            <a:tailEnd/>
          </a:ln>
        </xdr:spPr>
      </xdr:sp>
    </xdr:grpSp>
    <xdr:clientData/>
  </xdr:twoCellAnchor>
  <xdr:twoCellAnchor>
    <xdr:from>
      <xdr:col>16</xdr:col>
      <xdr:colOff>235322</xdr:colOff>
      <xdr:row>23</xdr:row>
      <xdr:rowOff>403411</xdr:rowOff>
    </xdr:from>
    <xdr:to>
      <xdr:col>16</xdr:col>
      <xdr:colOff>425822</xdr:colOff>
      <xdr:row>26</xdr:row>
      <xdr:rowOff>425823</xdr:rowOff>
    </xdr:to>
    <xdr:grpSp>
      <xdr:nvGrpSpPr>
        <xdr:cNvPr id="11" name="Group 54">
          <a:extLst>
            <a:ext uri="{FF2B5EF4-FFF2-40B4-BE49-F238E27FC236}">
              <a16:creationId xmlns:a16="http://schemas.microsoft.com/office/drawing/2014/main" id="{4B08161C-269E-4418-AF9B-11558F72A833}"/>
            </a:ext>
          </a:extLst>
        </xdr:cNvPr>
        <xdr:cNvGrpSpPr>
          <a:grpSpLocks/>
        </xdr:cNvGrpSpPr>
      </xdr:nvGrpSpPr>
      <xdr:grpSpPr bwMode="auto">
        <a:xfrm flipV="1">
          <a:off x="16394204" y="11598087"/>
          <a:ext cx="190500" cy="1535207"/>
          <a:chOff x="382" y="3327"/>
          <a:chExt cx="9" cy="55"/>
        </a:xfrm>
      </xdr:grpSpPr>
      <xdr:sp macro="" textlink="">
        <xdr:nvSpPr>
          <xdr:cNvPr id="12" name="Line 55">
            <a:extLst>
              <a:ext uri="{FF2B5EF4-FFF2-40B4-BE49-F238E27FC236}">
                <a16:creationId xmlns:a16="http://schemas.microsoft.com/office/drawing/2014/main" id="{549ACF44-DA63-455E-B03D-DE132BCD04D3}"/>
              </a:ext>
            </a:extLst>
          </xdr:cNvPr>
          <xdr:cNvSpPr>
            <a:spLocks noChangeShapeType="1"/>
          </xdr:cNvSpPr>
        </xdr:nvSpPr>
        <xdr:spPr bwMode="auto">
          <a:xfrm>
            <a:off x="382" y="3327"/>
            <a:ext cx="9" cy="0"/>
          </a:xfrm>
          <a:prstGeom prst="line">
            <a:avLst/>
          </a:prstGeom>
          <a:noFill/>
          <a:ln w="3175">
            <a:solidFill>
              <a:srgbClr val="000000"/>
            </a:solidFill>
            <a:round/>
            <a:headEnd/>
            <a:tailEnd/>
          </a:ln>
        </xdr:spPr>
      </xdr:sp>
      <xdr:sp macro="" textlink="">
        <xdr:nvSpPr>
          <xdr:cNvPr id="13" name="Line 56">
            <a:extLst>
              <a:ext uri="{FF2B5EF4-FFF2-40B4-BE49-F238E27FC236}">
                <a16:creationId xmlns:a16="http://schemas.microsoft.com/office/drawing/2014/main" id="{7B0B5254-36F5-4033-BB90-4B9D1909B350}"/>
              </a:ext>
            </a:extLst>
          </xdr:cNvPr>
          <xdr:cNvSpPr>
            <a:spLocks noChangeShapeType="1"/>
          </xdr:cNvSpPr>
        </xdr:nvSpPr>
        <xdr:spPr bwMode="auto">
          <a:xfrm>
            <a:off x="391" y="3327"/>
            <a:ext cx="0" cy="55"/>
          </a:xfrm>
          <a:prstGeom prst="line">
            <a:avLst/>
          </a:prstGeom>
          <a:noFill/>
          <a:ln w="3175">
            <a:solidFill>
              <a:srgbClr val="000000"/>
            </a:solidFill>
            <a:round/>
            <a:headEnd/>
            <a:tailEnd/>
          </a:ln>
        </xdr:spPr>
      </xdr:sp>
      <xdr:sp macro="" textlink="">
        <xdr:nvSpPr>
          <xdr:cNvPr id="14" name="Line 57">
            <a:extLst>
              <a:ext uri="{FF2B5EF4-FFF2-40B4-BE49-F238E27FC236}">
                <a16:creationId xmlns:a16="http://schemas.microsoft.com/office/drawing/2014/main" id="{025FABBC-EB47-4683-AD0F-6825CC5FCA10}"/>
              </a:ext>
            </a:extLst>
          </xdr:cNvPr>
          <xdr:cNvSpPr>
            <a:spLocks noChangeShapeType="1"/>
          </xdr:cNvSpPr>
        </xdr:nvSpPr>
        <xdr:spPr bwMode="auto">
          <a:xfrm flipH="1">
            <a:off x="382" y="3382"/>
            <a:ext cx="9" cy="0"/>
          </a:xfrm>
          <a:prstGeom prst="line">
            <a:avLst/>
          </a:prstGeom>
          <a:noFill/>
          <a:ln w="3175">
            <a:solidFill>
              <a:srgbClr val="000000"/>
            </a:solidFill>
            <a:round/>
            <a:headEnd/>
            <a:tailEnd/>
          </a:ln>
        </xdr:spPr>
      </xdr:sp>
    </xdr:grp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25"/>
  <sheetViews>
    <sheetView topLeftCell="T1" workbookViewId="0">
      <pane ySplit="2" topLeftCell="A3" activePane="bottomLeft" state="frozen"/>
      <selection pane="bottomLeft" activeCell="AD32" sqref="AD32"/>
    </sheetView>
  </sheetViews>
  <sheetFormatPr defaultRowHeight="11.25"/>
  <cols>
    <col min="1" max="1" width="9" style="142"/>
    <col min="2" max="2" width="6.25" style="143" customWidth="1"/>
    <col min="3" max="3" width="10.625" style="143" customWidth="1"/>
    <col min="4" max="4" width="5.75" style="143" customWidth="1"/>
    <col min="5" max="5" width="6.875" style="144" customWidth="1"/>
    <col min="6" max="6" width="6.875" style="145" customWidth="1"/>
    <col min="7" max="7" width="17.25" style="145" bestFit="1" customWidth="1"/>
    <col min="8" max="10" width="21.625" style="145" hidden="1" customWidth="1"/>
    <col min="11" max="12" width="6.75" style="143" customWidth="1"/>
    <col min="13" max="15" width="6.75" style="143" hidden="1" customWidth="1"/>
    <col min="16" max="17" width="6.75" style="143" bestFit="1" customWidth="1"/>
    <col min="18" max="18" width="6.25" style="143" customWidth="1"/>
    <col min="19" max="19" width="6.125" style="143" customWidth="1"/>
    <col min="20" max="20" width="11.25" style="143" customWidth="1"/>
    <col min="21" max="21" width="11.5" style="138" bestFit="1" customWidth="1"/>
    <col min="22" max="22" width="11.25" style="138" customWidth="1"/>
    <col min="23" max="23" width="11.25" style="143" customWidth="1"/>
    <col min="24" max="24" width="47" style="143" customWidth="1"/>
    <col min="25" max="25" width="6.25" style="139" customWidth="1"/>
    <col min="26" max="26" width="5.75" style="139" customWidth="1"/>
    <col min="27" max="27" width="5" style="140" customWidth="1"/>
    <col min="28" max="28" width="5.5" style="140" customWidth="1"/>
    <col min="29" max="29" width="5.25" style="140" customWidth="1"/>
    <col min="30" max="30" width="11.375" style="146" customWidth="1"/>
    <col min="31" max="32" width="11.375" style="143" customWidth="1"/>
    <col min="33" max="33" width="11.375" style="138" customWidth="1"/>
    <col min="34" max="34" width="23.875" style="143" customWidth="1"/>
    <col min="35" max="35" width="8.5" style="143" customWidth="1"/>
    <col min="36" max="36" width="7" style="143" customWidth="1"/>
    <col min="37" max="37" width="18.5" style="143" bestFit="1" customWidth="1"/>
    <col min="38" max="38" width="7" style="143" customWidth="1"/>
    <col min="39" max="264" width="9" style="142"/>
    <col min="265" max="265" width="6.25" style="142" customWidth="1"/>
    <col min="266" max="266" width="10.625" style="142" customWidth="1"/>
    <col min="267" max="267" width="5.75" style="142" customWidth="1"/>
    <col min="268" max="268" width="9" style="142"/>
    <col min="269" max="269" width="10.375" style="142" bestFit="1" customWidth="1"/>
    <col min="270" max="270" width="14.375" style="142" customWidth="1"/>
    <col min="271" max="273" width="6.75" style="142" customWidth="1"/>
    <col min="274" max="275" width="6.75" style="142" bestFit="1" customWidth="1"/>
    <col min="276" max="276" width="6.25" style="142" customWidth="1"/>
    <col min="277" max="277" width="6.125" style="142" customWidth="1"/>
    <col min="278" max="278" width="11.25" style="142" customWidth="1"/>
    <col min="279" max="279" width="11.5" style="142" bestFit="1" customWidth="1"/>
    <col min="280" max="281" width="11.25" style="142" customWidth="1"/>
    <col min="282" max="282" width="47" style="142" customWidth="1"/>
    <col min="283" max="283" width="6.25" style="142" customWidth="1"/>
    <col min="284" max="284" width="5.75" style="142" customWidth="1"/>
    <col min="285" max="285" width="5" style="142" customWidth="1"/>
    <col min="286" max="286" width="5.5" style="142" customWidth="1"/>
    <col min="287" max="287" width="5.25" style="142" customWidth="1"/>
    <col min="288" max="291" width="11.375" style="142" customWidth="1"/>
    <col min="292" max="292" width="23.875" style="142" customWidth="1"/>
    <col min="293" max="293" width="9" style="142" bestFit="1" customWidth="1"/>
    <col min="294" max="294" width="7" style="142" customWidth="1"/>
    <col min="295" max="520" width="9" style="142"/>
    <col min="521" max="521" width="6.25" style="142" customWidth="1"/>
    <col min="522" max="522" width="10.625" style="142" customWidth="1"/>
    <col min="523" max="523" width="5.75" style="142" customWidth="1"/>
    <col min="524" max="524" width="9" style="142"/>
    <col min="525" max="525" width="10.375" style="142" bestFit="1" customWidth="1"/>
    <col min="526" max="526" width="14.375" style="142" customWidth="1"/>
    <col min="527" max="529" width="6.75" style="142" customWidth="1"/>
    <col min="530" max="531" width="6.75" style="142" bestFit="1" customWidth="1"/>
    <col min="532" max="532" width="6.25" style="142" customWidth="1"/>
    <col min="533" max="533" width="6.125" style="142" customWidth="1"/>
    <col min="534" max="534" width="11.25" style="142" customWidth="1"/>
    <col min="535" max="535" width="11.5" style="142" bestFit="1" customWidth="1"/>
    <col min="536" max="537" width="11.25" style="142" customWidth="1"/>
    <col min="538" max="538" width="47" style="142" customWidth="1"/>
    <col min="539" max="539" width="6.25" style="142" customWidth="1"/>
    <col min="540" max="540" width="5.75" style="142" customWidth="1"/>
    <col min="541" max="541" width="5" style="142" customWidth="1"/>
    <col min="542" max="542" width="5.5" style="142" customWidth="1"/>
    <col min="543" max="543" width="5.25" style="142" customWidth="1"/>
    <col min="544" max="547" width="11.375" style="142" customWidth="1"/>
    <col min="548" max="548" width="23.875" style="142" customWidth="1"/>
    <col min="549" max="549" width="9" style="142" bestFit="1" customWidth="1"/>
    <col min="550" max="550" width="7" style="142" customWidth="1"/>
    <col min="551" max="776" width="9" style="142"/>
    <col min="777" max="777" width="6.25" style="142" customWidth="1"/>
    <col min="778" max="778" width="10.625" style="142" customWidth="1"/>
    <col min="779" max="779" width="5.75" style="142" customWidth="1"/>
    <col min="780" max="780" width="9" style="142"/>
    <col min="781" max="781" width="10.375" style="142" bestFit="1" customWidth="1"/>
    <col min="782" max="782" width="14.375" style="142" customWidth="1"/>
    <col min="783" max="785" width="6.75" style="142" customWidth="1"/>
    <col min="786" max="787" width="6.75" style="142" bestFit="1" customWidth="1"/>
    <col min="788" max="788" width="6.25" style="142" customWidth="1"/>
    <col min="789" max="789" width="6.125" style="142" customWidth="1"/>
    <col min="790" max="790" width="11.25" style="142" customWidth="1"/>
    <col min="791" max="791" width="11.5" style="142" bestFit="1" customWidth="1"/>
    <col min="792" max="793" width="11.25" style="142" customWidth="1"/>
    <col min="794" max="794" width="47" style="142" customWidth="1"/>
    <col min="795" max="795" width="6.25" style="142" customWidth="1"/>
    <col min="796" max="796" width="5.75" style="142" customWidth="1"/>
    <col min="797" max="797" width="5" style="142" customWidth="1"/>
    <col min="798" max="798" width="5.5" style="142" customWidth="1"/>
    <col min="799" max="799" width="5.25" style="142" customWidth="1"/>
    <col min="800" max="803" width="11.375" style="142" customWidth="1"/>
    <col min="804" max="804" width="23.875" style="142" customWidth="1"/>
    <col min="805" max="805" width="9" style="142" bestFit="1" customWidth="1"/>
    <col min="806" max="806" width="7" style="142" customWidth="1"/>
    <col min="807" max="1032" width="9" style="142"/>
    <col min="1033" max="1033" width="6.25" style="142" customWidth="1"/>
    <col min="1034" max="1034" width="10.625" style="142" customWidth="1"/>
    <col min="1035" max="1035" width="5.75" style="142" customWidth="1"/>
    <col min="1036" max="1036" width="9" style="142"/>
    <col min="1037" max="1037" width="10.375" style="142" bestFit="1" customWidth="1"/>
    <col min="1038" max="1038" width="14.375" style="142" customWidth="1"/>
    <col min="1039" max="1041" width="6.75" style="142" customWidth="1"/>
    <col min="1042" max="1043" width="6.75" style="142" bestFit="1" customWidth="1"/>
    <col min="1044" max="1044" width="6.25" style="142" customWidth="1"/>
    <col min="1045" max="1045" width="6.125" style="142" customWidth="1"/>
    <col min="1046" max="1046" width="11.25" style="142" customWidth="1"/>
    <col min="1047" max="1047" width="11.5" style="142" bestFit="1" customWidth="1"/>
    <col min="1048" max="1049" width="11.25" style="142" customWidth="1"/>
    <col min="1050" max="1050" width="47" style="142" customWidth="1"/>
    <col min="1051" max="1051" width="6.25" style="142" customWidth="1"/>
    <col min="1052" max="1052" width="5.75" style="142" customWidth="1"/>
    <col min="1053" max="1053" width="5" style="142" customWidth="1"/>
    <col min="1054" max="1054" width="5.5" style="142" customWidth="1"/>
    <col min="1055" max="1055" width="5.25" style="142" customWidth="1"/>
    <col min="1056" max="1059" width="11.375" style="142" customWidth="1"/>
    <col min="1060" max="1060" width="23.875" style="142" customWidth="1"/>
    <col min="1061" max="1061" width="9" style="142" bestFit="1" customWidth="1"/>
    <col min="1062" max="1062" width="7" style="142" customWidth="1"/>
    <col min="1063" max="1288" width="9" style="142"/>
    <col min="1289" max="1289" width="6.25" style="142" customWidth="1"/>
    <col min="1290" max="1290" width="10.625" style="142" customWidth="1"/>
    <col min="1291" max="1291" width="5.75" style="142" customWidth="1"/>
    <col min="1292" max="1292" width="9" style="142"/>
    <col min="1293" max="1293" width="10.375" style="142" bestFit="1" customWidth="1"/>
    <col min="1294" max="1294" width="14.375" style="142" customWidth="1"/>
    <col min="1295" max="1297" width="6.75" style="142" customWidth="1"/>
    <col min="1298" max="1299" width="6.75" style="142" bestFit="1" customWidth="1"/>
    <col min="1300" max="1300" width="6.25" style="142" customWidth="1"/>
    <col min="1301" max="1301" width="6.125" style="142" customWidth="1"/>
    <col min="1302" max="1302" width="11.25" style="142" customWidth="1"/>
    <col min="1303" max="1303" width="11.5" style="142" bestFit="1" customWidth="1"/>
    <col min="1304" max="1305" width="11.25" style="142" customWidth="1"/>
    <col min="1306" max="1306" width="47" style="142" customWidth="1"/>
    <col min="1307" max="1307" width="6.25" style="142" customWidth="1"/>
    <col min="1308" max="1308" width="5.75" style="142" customWidth="1"/>
    <col min="1309" max="1309" width="5" style="142" customWidth="1"/>
    <col min="1310" max="1310" width="5.5" style="142" customWidth="1"/>
    <col min="1311" max="1311" width="5.25" style="142" customWidth="1"/>
    <col min="1312" max="1315" width="11.375" style="142" customWidth="1"/>
    <col min="1316" max="1316" width="23.875" style="142" customWidth="1"/>
    <col min="1317" max="1317" width="9" style="142" bestFit="1" customWidth="1"/>
    <col min="1318" max="1318" width="7" style="142" customWidth="1"/>
    <col min="1319" max="1544" width="9" style="142"/>
    <col min="1545" max="1545" width="6.25" style="142" customWidth="1"/>
    <col min="1546" max="1546" width="10.625" style="142" customWidth="1"/>
    <col min="1547" max="1547" width="5.75" style="142" customWidth="1"/>
    <col min="1548" max="1548" width="9" style="142"/>
    <col min="1549" max="1549" width="10.375" style="142" bestFit="1" customWidth="1"/>
    <col min="1550" max="1550" width="14.375" style="142" customWidth="1"/>
    <col min="1551" max="1553" width="6.75" style="142" customWidth="1"/>
    <col min="1554" max="1555" width="6.75" style="142" bestFit="1" customWidth="1"/>
    <col min="1556" max="1556" width="6.25" style="142" customWidth="1"/>
    <col min="1557" max="1557" width="6.125" style="142" customWidth="1"/>
    <col min="1558" max="1558" width="11.25" style="142" customWidth="1"/>
    <col min="1559" max="1559" width="11.5" style="142" bestFit="1" customWidth="1"/>
    <col min="1560" max="1561" width="11.25" style="142" customWidth="1"/>
    <col min="1562" max="1562" width="47" style="142" customWidth="1"/>
    <col min="1563" max="1563" width="6.25" style="142" customWidth="1"/>
    <col min="1564" max="1564" width="5.75" style="142" customWidth="1"/>
    <col min="1565" max="1565" width="5" style="142" customWidth="1"/>
    <col min="1566" max="1566" width="5.5" style="142" customWidth="1"/>
    <col min="1567" max="1567" width="5.25" style="142" customWidth="1"/>
    <col min="1568" max="1571" width="11.375" style="142" customWidth="1"/>
    <col min="1572" max="1572" width="23.875" style="142" customWidth="1"/>
    <col min="1573" max="1573" width="9" style="142" bestFit="1" customWidth="1"/>
    <col min="1574" max="1574" width="7" style="142" customWidth="1"/>
    <col min="1575" max="1800" width="9" style="142"/>
    <col min="1801" max="1801" width="6.25" style="142" customWidth="1"/>
    <col min="1802" max="1802" width="10.625" style="142" customWidth="1"/>
    <col min="1803" max="1803" width="5.75" style="142" customWidth="1"/>
    <col min="1804" max="1804" width="9" style="142"/>
    <col min="1805" max="1805" width="10.375" style="142" bestFit="1" customWidth="1"/>
    <col min="1806" max="1806" width="14.375" style="142" customWidth="1"/>
    <col min="1807" max="1809" width="6.75" style="142" customWidth="1"/>
    <col min="1810" max="1811" width="6.75" style="142" bestFit="1" customWidth="1"/>
    <col min="1812" max="1812" width="6.25" style="142" customWidth="1"/>
    <col min="1813" max="1813" width="6.125" style="142" customWidth="1"/>
    <col min="1814" max="1814" width="11.25" style="142" customWidth="1"/>
    <col min="1815" max="1815" width="11.5" style="142" bestFit="1" customWidth="1"/>
    <col min="1816" max="1817" width="11.25" style="142" customWidth="1"/>
    <col min="1818" max="1818" width="47" style="142" customWidth="1"/>
    <col min="1819" max="1819" width="6.25" style="142" customWidth="1"/>
    <col min="1820" max="1820" width="5.75" style="142" customWidth="1"/>
    <col min="1821" max="1821" width="5" style="142" customWidth="1"/>
    <col min="1822" max="1822" width="5.5" style="142" customWidth="1"/>
    <col min="1823" max="1823" width="5.25" style="142" customWidth="1"/>
    <col min="1824" max="1827" width="11.375" style="142" customWidth="1"/>
    <col min="1828" max="1828" width="23.875" style="142" customWidth="1"/>
    <col min="1829" max="1829" width="9" style="142" bestFit="1" customWidth="1"/>
    <col min="1830" max="1830" width="7" style="142" customWidth="1"/>
    <col min="1831" max="2056" width="9" style="142"/>
    <col min="2057" max="2057" width="6.25" style="142" customWidth="1"/>
    <col min="2058" max="2058" width="10.625" style="142" customWidth="1"/>
    <col min="2059" max="2059" width="5.75" style="142" customWidth="1"/>
    <col min="2060" max="2060" width="9" style="142"/>
    <col min="2061" max="2061" width="10.375" style="142" bestFit="1" customWidth="1"/>
    <col min="2062" max="2062" width="14.375" style="142" customWidth="1"/>
    <col min="2063" max="2065" width="6.75" style="142" customWidth="1"/>
    <col min="2066" max="2067" width="6.75" style="142" bestFit="1" customWidth="1"/>
    <col min="2068" max="2068" width="6.25" style="142" customWidth="1"/>
    <col min="2069" max="2069" width="6.125" style="142" customWidth="1"/>
    <col min="2070" max="2070" width="11.25" style="142" customWidth="1"/>
    <col min="2071" max="2071" width="11.5" style="142" bestFit="1" customWidth="1"/>
    <col min="2072" max="2073" width="11.25" style="142" customWidth="1"/>
    <col min="2074" max="2074" width="47" style="142" customWidth="1"/>
    <col min="2075" max="2075" width="6.25" style="142" customWidth="1"/>
    <col min="2076" max="2076" width="5.75" style="142" customWidth="1"/>
    <col min="2077" max="2077" width="5" style="142" customWidth="1"/>
    <col min="2078" max="2078" width="5.5" style="142" customWidth="1"/>
    <col min="2079" max="2079" width="5.25" style="142" customWidth="1"/>
    <col min="2080" max="2083" width="11.375" style="142" customWidth="1"/>
    <col min="2084" max="2084" width="23.875" style="142" customWidth="1"/>
    <col min="2085" max="2085" width="9" style="142" bestFit="1" customWidth="1"/>
    <col min="2086" max="2086" width="7" style="142" customWidth="1"/>
    <col min="2087" max="2312" width="9" style="142"/>
    <col min="2313" max="2313" width="6.25" style="142" customWidth="1"/>
    <col min="2314" max="2314" width="10.625" style="142" customWidth="1"/>
    <col min="2315" max="2315" width="5.75" style="142" customWidth="1"/>
    <col min="2316" max="2316" width="9" style="142"/>
    <col min="2317" max="2317" width="10.375" style="142" bestFit="1" customWidth="1"/>
    <col min="2318" max="2318" width="14.375" style="142" customWidth="1"/>
    <col min="2319" max="2321" width="6.75" style="142" customWidth="1"/>
    <col min="2322" max="2323" width="6.75" style="142" bestFit="1" customWidth="1"/>
    <col min="2324" max="2324" width="6.25" style="142" customWidth="1"/>
    <col min="2325" max="2325" width="6.125" style="142" customWidth="1"/>
    <col min="2326" max="2326" width="11.25" style="142" customWidth="1"/>
    <col min="2327" max="2327" width="11.5" style="142" bestFit="1" customWidth="1"/>
    <col min="2328" max="2329" width="11.25" style="142" customWidth="1"/>
    <col min="2330" max="2330" width="47" style="142" customWidth="1"/>
    <col min="2331" max="2331" width="6.25" style="142" customWidth="1"/>
    <col min="2332" max="2332" width="5.75" style="142" customWidth="1"/>
    <col min="2333" max="2333" width="5" style="142" customWidth="1"/>
    <col min="2334" max="2334" width="5.5" style="142" customWidth="1"/>
    <col min="2335" max="2335" width="5.25" style="142" customWidth="1"/>
    <col min="2336" max="2339" width="11.375" style="142" customWidth="1"/>
    <col min="2340" max="2340" width="23.875" style="142" customWidth="1"/>
    <col min="2341" max="2341" width="9" style="142" bestFit="1" customWidth="1"/>
    <col min="2342" max="2342" width="7" style="142" customWidth="1"/>
    <col min="2343" max="2568" width="9" style="142"/>
    <col min="2569" max="2569" width="6.25" style="142" customWidth="1"/>
    <col min="2570" max="2570" width="10.625" style="142" customWidth="1"/>
    <col min="2571" max="2571" width="5.75" style="142" customWidth="1"/>
    <col min="2572" max="2572" width="9" style="142"/>
    <col min="2573" max="2573" width="10.375" style="142" bestFit="1" customWidth="1"/>
    <col min="2574" max="2574" width="14.375" style="142" customWidth="1"/>
    <col min="2575" max="2577" width="6.75" style="142" customWidth="1"/>
    <col min="2578" max="2579" width="6.75" style="142" bestFit="1" customWidth="1"/>
    <col min="2580" max="2580" width="6.25" style="142" customWidth="1"/>
    <col min="2581" max="2581" width="6.125" style="142" customWidth="1"/>
    <col min="2582" max="2582" width="11.25" style="142" customWidth="1"/>
    <col min="2583" max="2583" width="11.5" style="142" bestFit="1" customWidth="1"/>
    <col min="2584" max="2585" width="11.25" style="142" customWidth="1"/>
    <col min="2586" max="2586" width="47" style="142" customWidth="1"/>
    <col min="2587" max="2587" width="6.25" style="142" customWidth="1"/>
    <col min="2588" max="2588" width="5.75" style="142" customWidth="1"/>
    <col min="2589" max="2589" width="5" style="142" customWidth="1"/>
    <col min="2590" max="2590" width="5.5" style="142" customWidth="1"/>
    <col min="2591" max="2591" width="5.25" style="142" customWidth="1"/>
    <col min="2592" max="2595" width="11.375" style="142" customWidth="1"/>
    <col min="2596" max="2596" width="23.875" style="142" customWidth="1"/>
    <col min="2597" max="2597" width="9" style="142" bestFit="1" customWidth="1"/>
    <col min="2598" max="2598" width="7" style="142" customWidth="1"/>
    <col min="2599" max="2824" width="9" style="142"/>
    <col min="2825" max="2825" width="6.25" style="142" customWidth="1"/>
    <col min="2826" max="2826" width="10.625" style="142" customWidth="1"/>
    <col min="2827" max="2827" width="5.75" style="142" customWidth="1"/>
    <col min="2828" max="2828" width="9" style="142"/>
    <col min="2829" max="2829" width="10.375" style="142" bestFit="1" customWidth="1"/>
    <col min="2830" max="2830" width="14.375" style="142" customWidth="1"/>
    <col min="2831" max="2833" width="6.75" style="142" customWidth="1"/>
    <col min="2834" max="2835" width="6.75" style="142" bestFit="1" customWidth="1"/>
    <col min="2836" max="2836" width="6.25" style="142" customWidth="1"/>
    <col min="2837" max="2837" width="6.125" style="142" customWidth="1"/>
    <col min="2838" max="2838" width="11.25" style="142" customWidth="1"/>
    <col min="2839" max="2839" width="11.5" style="142" bestFit="1" customWidth="1"/>
    <col min="2840" max="2841" width="11.25" style="142" customWidth="1"/>
    <col min="2842" max="2842" width="47" style="142" customWidth="1"/>
    <col min="2843" max="2843" width="6.25" style="142" customWidth="1"/>
    <col min="2844" max="2844" width="5.75" style="142" customWidth="1"/>
    <col min="2845" max="2845" width="5" style="142" customWidth="1"/>
    <col min="2846" max="2846" width="5.5" style="142" customWidth="1"/>
    <col min="2847" max="2847" width="5.25" style="142" customWidth="1"/>
    <col min="2848" max="2851" width="11.375" style="142" customWidth="1"/>
    <col min="2852" max="2852" width="23.875" style="142" customWidth="1"/>
    <col min="2853" max="2853" width="9" style="142" bestFit="1" customWidth="1"/>
    <col min="2854" max="2854" width="7" style="142" customWidth="1"/>
    <col min="2855" max="3080" width="9" style="142"/>
    <col min="3081" max="3081" width="6.25" style="142" customWidth="1"/>
    <col min="3082" max="3082" width="10.625" style="142" customWidth="1"/>
    <col min="3083" max="3083" width="5.75" style="142" customWidth="1"/>
    <col min="3084" max="3084" width="9" style="142"/>
    <col min="3085" max="3085" width="10.375" style="142" bestFit="1" customWidth="1"/>
    <col min="3086" max="3086" width="14.375" style="142" customWidth="1"/>
    <col min="3087" max="3089" width="6.75" style="142" customWidth="1"/>
    <col min="3090" max="3091" width="6.75" style="142" bestFit="1" customWidth="1"/>
    <col min="3092" max="3092" width="6.25" style="142" customWidth="1"/>
    <col min="3093" max="3093" width="6.125" style="142" customWidth="1"/>
    <col min="3094" max="3094" width="11.25" style="142" customWidth="1"/>
    <col min="3095" max="3095" width="11.5" style="142" bestFit="1" customWidth="1"/>
    <col min="3096" max="3097" width="11.25" style="142" customWidth="1"/>
    <col min="3098" max="3098" width="47" style="142" customWidth="1"/>
    <col min="3099" max="3099" width="6.25" style="142" customWidth="1"/>
    <col min="3100" max="3100" width="5.75" style="142" customWidth="1"/>
    <col min="3101" max="3101" width="5" style="142" customWidth="1"/>
    <col min="3102" max="3102" width="5.5" style="142" customWidth="1"/>
    <col min="3103" max="3103" width="5.25" style="142" customWidth="1"/>
    <col min="3104" max="3107" width="11.375" style="142" customWidth="1"/>
    <col min="3108" max="3108" width="23.875" style="142" customWidth="1"/>
    <col min="3109" max="3109" width="9" style="142" bestFit="1" customWidth="1"/>
    <col min="3110" max="3110" width="7" style="142" customWidth="1"/>
    <col min="3111" max="3336" width="9" style="142"/>
    <col min="3337" max="3337" width="6.25" style="142" customWidth="1"/>
    <col min="3338" max="3338" width="10.625" style="142" customWidth="1"/>
    <col min="3339" max="3339" width="5.75" style="142" customWidth="1"/>
    <col min="3340" max="3340" width="9" style="142"/>
    <col min="3341" max="3341" width="10.375" style="142" bestFit="1" customWidth="1"/>
    <col min="3342" max="3342" width="14.375" style="142" customWidth="1"/>
    <col min="3343" max="3345" width="6.75" style="142" customWidth="1"/>
    <col min="3346" max="3347" width="6.75" style="142" bestFit="1" customWidth="1"/>
    <col min="3348" max="3348" width="6.25" style="142" customWidth="1"/>
    <col min="3349" max="3349" width="6.125" style="142" customWidth="1"/>
    <col min="3350" max="3350" width="11.25" style="142" customWidth="1"/>
    <col min="3351" max="3351" width="11.5" style="142" bestFit="1" customWidth="1"/>
    <col min="3352" max="3353" width="11.25" style="142" customWidth="1"/>
    <col min="3354" max="3354" width="47" style="142" customWidth="1"/>
    <col min="3355" max="3355" width="6.25" style="142" customWidth="1"/>
    <col min="3356" max="3356" width="5.75" style="142" customWidth="1"/>
    <col min="3357" max="3357" width="5" style="142" customWidth="1"/>
    <col min="3358" max="3358" width="5.5" style="142" customWidth="1"/>
    <col min="3359" max="3359" width="5.25" style="142" customWidth="1"/>
    <col min="3360" max="3363" width="11.375" style="142" customWidth="1"/>
    <col min="3364" max="3364" width="23.875" style="142" customWidth="1"/>
    <col min="3365" max="3365" width="9" style="142" bestFit="1" customWidth="1"/>
    <col min="3366" max="3366" width="7" style="142" customWidth="1"/>
    <col min="3367" max="3592" width="9" style="142"/>
    <col min="3593" max="3593" width="6.25" style="142" customWidth="1"/>
    <col min="3594" max="3594" width="10.625" style="142" customWidth="1"/>
    <col min="3595" max="3595" width="5.75" style="142" customWidth="1"/>
    <col min="3596" max="3596" width="9" style="142"/>
    <col min="3597" max="3597" width="10.375" style="142" bestFit="1" customWidth="1"/>
    <col min="3598" max="3598" width="14.375" style="142" customWidth="1"/>
    <col min="3599" max="3601" width="6.75" style="142" customWidth="1"/>
    <col min="3602" max="3603" width="6.75" style="142" bestFit="1" customWidth="1"/>
    <col min="3604" max="3604" width="6.25" style="142" customWidth="1"/>
    <col min="3605" max="3605" width="6.125" style="142" customWidth="1"/>
    <col min="3606" max="3606" width="11.25" style="142" customWidth="1"/>
    <col min="3607" max="3607" width="11.5" style="142" bestFit="1" customWidth="1"/>
    <col min="3608" max="3609" width="11.25" style="142" customWidth="1"/>
    <col min="3610" max="3610" width="47" style="142" customWidth="1"/>
    <col min="3611" max="3611" width="6.25" style="142" customWidth="1"/>
    <col min="3612" max="3612" width="5.75" style="142" customWidth="1"/>
    <col min="3613" max="3613" width="5" style="142" customWidth="1"/>
    <col min="3614" max="3614" width="5.5" style="142" customWidth="1"/>
    <col min="3615" max="3615" width="5.25" style="142" customWidth="1"/>
    <col min="3616" max="3619" width="11.375" style="142" customWidth="1"/>
    <col min="3620" max="3620" width="23.875" style="142" customWidth="1"/>
    <col min="3621" max="3621" width="9" style="142" bestFit="1" customWidth="1"/>
    <col min="3622" max="3622" width="7" style="142" customWidth="1"/>
    <col min="3623" max="3848" width="9" style="142"/>
    <col min="3849" max="3849" width="6.25" style="142" customWidth="1"/>
    <col min="3850" max="3850" width="10.625" style="142" customWidth="1"/>
    <col min="3851" max="3851" width="5.75" style="142" customWidth="1"/>
    <col min="3852" max="3852" width="9" style="142"/>
    <col min="3853" max="3853" width="10.375" style="142" bestFit="1" customWidth="1"/>
    <col min="3854" max="3854" width="14.375" style="142" customWidth="1"/>
    <col min="3855" max="3857" width="6.75" style="142" customWidth="1"/>
    <col min="3858" max="3859" width="6.75" style="142" bestFit="1" customWidth="1"/>
    <col min="3860" max="3860" width="6.25" style="142" customWidth="1"/>
    <col min="3861" max="3861" width="6.125" style="142" customWidth="1"/>
    <col min="3862" max="3862" width="11.25" style="142" customWidth="1"/>
    <col min="3863" max="3863" width="11.5" style="142" bestFit="1" customWidth="1"/>
    <col min="3864" max="3865" width="11.25" style="142" customWidth="1"/>
    <col min="3866" max="3866" width="47" style="142" customWidth="1"/>
    <col min="3867" max="3867" width="6.25" style="142" customWidth="1"/>
    <col min="3868" max="3868" width="5.75" style="142" customWidth="1"/>
    <col min="3869" max="3869" width="5" style="142" customWidth="1"/>
    <col min="3870" max="3870" width="5.5" style="142" customWidth="1"/>
    <col min="3871" max="3871" width="5.25" style="142" customWidth="1"/>
    <col min="3872" max="3875" width="11.375" style="142" customWidth="1"/>
    <col min="3876" max="3876" width="23.875" style="142" customWidth="1"/>
    <col min="3877" max="3877" width="9" style="142" bestFit="1" customWidth="1"/>
    <col min="3878" max="3878" width="7" style="142" customWidth="1"/>
    <col min="3879" max="4104" width="9" style="142"/>
    <col min="4105" max="4105" width="6.25" style="142" customWidth="1"/>
    <col min="4106" max="4106" width="10.625" style="142" customWidth="1"/>
    <col min="4107" max="4107" width="5.75" style="142" customWidth="1"/>
    <col min="4108" max="4108" width="9" style="142"/>
    <col min="4109" max="4109" width="10.375" style="142" bestFit="1" customWidth="1"/>
    <col min="4110" max="4110" width="14.375" style="142" customWidth="1"/>
    <col min="4111" max="4113" width="6.75" style="142" customWidth="1"/>
    <col min="4114" max="4115" width="6.75" style="142" bestFit="1" customWidth="1"/>
    <col min="4116" max="4116" width="6.25" style="142" customWidth="1"/>
    <col min="4117" max="4117" width="6.125" style="142" customWidth="1"/>
    <col min="4118" max="4118" width="11.25" style="142" customWidth="1"/>
    <col min="4119" max="4119" width="11.5" style="142" bestFit="1" customWidth="1"/>
    <col min="4120" max="4121" width="11.25" style="142" customWidth="1"/>
    <col min="4122" max="4122" width="47" style="142" customWidth="1"/>
    <col min="4123" max="4123" width="6.25" style="142" customWidth="1"/>
    <col min="4124" max="4124" width="5.75" style="142" customWidth="1"/>
    <col min="4125" max="4125" width="5" style="142" customWidth="1"/>
    <col min="4126" max="4126" width="5.5" style="142" customWidth="1"/>
    <col min="4127" max="4127" width="5.25" style="142" customWidth="1"/>
    <col min="4128" max="4131" width="11.375" style="142" customWidth="1"/>
    <col min="4132" max="4132" width="23.875" style="142" customWidth="1"/>
    <col min="4133" max="4133" width="9" style="142" bestFit="1" customWidth="1"/>
    <col min="4134" max="4134" width="7" style="142" customWidth="1"/>
    <col min="4135" max="4360" width="9" style="142"/>
    <col min="4361" max="4361" width="6.25" style="142" customWidth="1"/>
    <col min="4362" max="4362" width="10.625" style="142" customWidth="1"/>
    <col min="4363" max="4363" width="5.75" style="142" customWidth="1"/>
    <col min="4364" max="4364" width="9" style="142"/>
    <col min="4365" max="4365" width="10.375" style="142" bestFit="1" customWidth="1"/>
    <col min="4366" max="4366" width="14.375" style="142" customWidth="1"/>
    <col min="4367" max="4369" width="6.75" style="142" customWidth="1"/>
    <col min="4370" max="4371" width="6.75" style="142" bestFit="1" customWidth="1"/>
    <col min="4372" max="4372" width="6.25" style="142" customWidth="1"/>
    <col min="4373" max="4373" width="6.125" style="142" customWidth="1"/>
    <col min="4374" max="4374" width="11.25" style="142" customWidth="1"/>
    <col min="4375" max="4375" width="11.5" style="142" bestFit="1" customWidth="1"/>
    <col min="4376" max="4377" width="11.25" style="142" customWidth="1"/>
    <col min="4378" max="4378" width="47" style="142" customWidth="1"/>
    <col min="4379" max="4379" width="6.25" style="142" customWidth="1"/>
    <col min="4380" max="4380" width="5.75" style="142" customWidth="1"/>
    <col min="4381" max="4381" width="5" style="142" customWidth="1"/>
    <col min="4382" max="4382" width="5.5" style="142" customWidth="1"/>
    <col min="4383" max="4383" width="5.25" style="142" customWidth="1"/>
    <col min="4384" max="4387" width="11.375" style="142" customWidth="1"/>
    <col min="4388" max="4388" width="23.875" style="142" customWidth="1"/>
    <col min="4389" max="4389" width="9" style="142" bestFit="1" customWidth="1"/>
    <col min="4390" max="4390" width="7" style="142" customWidth="1"/>
    <col min="4391" max="4616" width="9" style="142"/>
    <col min="4617" max="4617" width="6.25" style="142" customWidth="1"/>
    <col min="4618" max="4618" width="10.625" style="142" customWidth="1"/>
    <col min="4619" max="4619" width="5.75" style="142" customWidth="1"/>
    <col min="4620" max="4620" width="9" style="142"/>
    <col min="4621" max="4621" width="10.375" style="142" bestFit="1" customWidth="1"/>
    <col min="4622" max="4622" width="14.375" style="142" customWidth="1"/>
    <col min="4623" max="4625" width="6.75" style="142" customWidth="1"/>
    <col min="4626" max="4627" width="6.75" style="142" bestFit="1" customWidth="1"/>
    <col min="4628" max="4628" width="6.25" style="142" customWidth="1"/>
    <col min="4629" max="4629" width="6.125" style="142" customWidth="1"/>
    <col min="4630" max="4630" width="11.25" style="142" customWidth="1"/>
    <col min="4631" max="4631" width="11.5" style="142" bestFit="1" customWidth="1"/>
    <col min="4632" max="4633" width="11.25" style="142" customWidth="1"/>
    <col min="4634" max="4634" width="47" style="142" customWidth="1"/>
    <col min="4635" max="4635" width="6.25" style="142" customWidth="1"/>
    <col min="4636" max="4636" width="5.75" style="142" customWidth="1"/>
    <col min="4637" max="4637" width="5" style="142" customWidth="1"/>
    <col min="4638" max="4638" width="5.5" style="142" customWidth="1"/>
    <col min="4639" max="4639" width="5.25" style="142" customWidth="1"/>
    <col min="4640" max="4643" width="11.375" style="142" customWidth="1"/>
    <col min="4644" max="4644" width="23.875" style="142" customWidth="1"/>
    <col min="4645" max="4645" width="9" style="142" bestFit="1" customWidth="1"/>
    <col min="4646" max="4646" width="7" style="142" customWidth="1"/>
    <col min="4647" max="4872" width="9" style="142"/>
    <col min="4873" max="4873" width="6.25" style="142" customWidth="1"/>
    <col min="4874" max="4874" width="10.625" style="142" customWidth="1"/>
    <col min="4875" max="4875" width="5.75" style="142" customWidth="1"/>
    <col min="4876" max="4876" width="9" style="142"/>
    <col min="4877" max="4877" width="10.375" style="142" bestFit="1" customWidth="1"/>
    <col min="4878" max="4878" width="14.375" style="142" customWidth="1"/>
    <col min="4879" max="4881" width="6.75" style="142" customWidth="1"/>
    <col min="4882" max="4883" width="6.75" style="142" bestFit="1" customWidth="1"/>
    <col min="4884" max="4884" width="6.25" style="142" customWidth="1"/>
    <col min="4885" max="4885" width="6.125" style="142" customWidth="1"/>
    <col min="4886" max="4886" width="11.25" style="142" customWidth="1"/>
    <col min="4887" max="4887" width="11.5" style="142" bestFit="1" customWidth="1"/>
    <col min="4888" max="4889" width="11.25" style="142" customWidth="1"/>
    <col min="4890" max="4890" width="47" style="142" customWidth="1"/>
    <col min="4891" max="4891" width="6.25" style="142" customWidth="1"/>
    <col min="4892" max="4892" width="5.75" style="142" customWidth="1"/>
    <col min="4893" max="4893" width="5" style="142" customWidth="1"/>
    <col min="4894" max="4894" width="5.5" style="142" customWidth="1"/>
    <col min="4895" max="4895" width="5.25" style="142" customWidth="1"/>
    <col min="4896" max="4899" width="11.375" style="142" customWidth="1"/>
    <col min="4900" max="4900" width="23.875" style="142" customWidth="1"/>
    <col min="4901" max="4901" width="9" style="142" bestFit="1" customWidth="1"/>
    <col min="4902" max="4902" width="7" style="142" customWidth="1"/>
    <col min="4903" max="5128" width="9" style="142"/>
    <col min="5129" max="5129" width="6.25" style="142" customWidth="1"/>
    <col min="5130" max="5130" width="10.625" style="142" customWidth="1"/>
    <col min="5131" max="5131" width="5.75" style="142" customWidth="1"/>
    <col min="5132" max="5132" width="9" style="142"/>
    <col min="5133" max="5133" width="10.375" style="142" bestFit="1" customWidth="1"/>
    <col min="5134" max="5134" width="14.375" style="142" customWidth="1"/>
    <col min="5135" max="5137" width="6.75" style="142" customWidth="1"/>
    <col min="5138" max="5139" width="6.75" style="142" bestFit="1" customWidth="1"/>
    <col min="5140" max="5140" width="6.25" style="142" customWidth="1"/>
    <col min="5141" max="5141" width="6.125" style="142" customWidth="1"/>
    <col min="5142" max="5142" width="11.25" style="142" customWidth="1"/>
    <col min="5143" max="5143" width="11.5" style="142" bestFit="1" customWidth="1"/>
    <col min="5144" max="5145" width="11.25" style="142" customWidth="1"/>
    <col min="5146" max="5146" width="47" style="142" customWidth="1"/>
    <col min="5147" max="5147" width="6.25" style="142" customWidth="1"/>
    <col min="5148" max="5148" width="5.75" style="142" customWidth="1"/>
    <col min="5149" max="5149" width="5" style="142" customWidth="1"/>
    <col min="5150" max="5150" width="5.5" style="142" customWidth="1"/>
    <col min="5151" max="5151" width="5.25" style="142" customWidth="1"/>
    <col min="5152" max="5155" width="11.375" style="142" customWidth="1"/>
    <col min="5156" max="5156" width="23.875" style="142" customWidth="1"/>
    <col min="5157" max="5157" width="9" style="142" bestFit="1" customWidth="1"/>
    <col min="5158" max="5158" width="7" style="142" customWidth="1"/>
    <col min="5159" max="5384" width="9" style="142"/>
    <col min="5385" max="5385" width="6.25" style="142" customWidth="1"/>
    <col min="5386" max="5386" width="10.625" style="142" customWidth="1"/>
    <col min="5387" max="5387" width="5.75" style="142" customWidth="1"/>
    <col min="5388" max="5388" width="9" style="142"/>
    <col min="5389" max="5389" width="10.375" style="142" bestFit="1" customWidth="1"/>
    <col min="5390" max="5390" width="14.375" style="142" customWidth="1"/>
    <col min="5391" max="5393" width="6.75" style="142" customWidth="1"/>
    <col min="5394" max="5395" width="6.75" style="142" bestFit="1" customWidth="1"/>
    <col min="5396" max="5396" width="6.25" style="142" customWidth="1"/>
    <col min="5397" max="5397" width="6.125" style="142" customWidth="1"/>
    <col min="5398" max="5398" width="11.25" style="142" customWidth="1"/>
    <col min="5399" max="5399" width="11.5" style="142" bestFit="1" customWidth="1"/>
    <col min="5400" max="5401" width="11.25" style="142" customWidth="1"/>
    <col min="5402" max="5402" width="47" style="142" customWidth="1"/>
    <col min="5403" max="5403" width="6.25" style="142" customWidth="1"/>
    <col min="5404" max="5404" width="5.75" style="142" customWidth="1"/>
    <col min="5405" max="5405" width="5" style="142" customWidth="1"/>
    <col min="5406" max="5406" width="5.5" style="142" customWidth="1"/>
    <col min="5407" max="5407" width="5.25" style="142" customWidth="1"/>
    <col min="5408" max="5411" width="11.375" style="142" customWidth="1"/>
    <col min="5412" max="5412" width="23.875" style="142" customWidth="1"/>
    <col min="5413" max="5413" width="9" style="142" bestFit="1" customWidth="1"/>
    <col min="5414" max="5414" width="7" style="142" customWidth="1"/>
    <col min="5415" max="5640" width="9" style="142"/>
    <col min="5641" max="5641" width="6.25" style="142" customWidth="1"/>
    <col min="5642" max="5642" width="10.625" style="142" customWidth="1"/>
    <col min="5643" max="5643" width="5.75" style="142" customWidth="1"/>
    <col min="5644" max="5644" width="9" style="142"/>
    <col min="5645" max="5645" width="10.375" style="142" bestFit="1" customWidth="1"/>
    <col min="5646" max="5646" width="14.375" style="142" customWidth="1"/>
    <col min="5647" max="5649" width="6.75" style="142" customWidth="1"/>
    <col min="5650" max="5651" width="6.75" style="142" bestFit="1" customWidth="1"/>
    <col min="5652" max="5652" width="6.25" style="142" customWidth="1"/>
    <col min="5653" max="5653" width="6.125" style="142" customWidth="1"/>
    <col min="5654" max="5654" width="11.25" style="142" customWidth="1"/>
    <col min="5655" max="5655" width="11.5" style="142" bestFit="1" customWidth="1"/>
    <col min="5656" max="5657" width="11.25" style="142" customWidth="1"/>
    <col min="5658" max="5658" width="47" style="142" customWidth="1"/>
    <col min="5659" max="5659" width="6.25" style="142" customWidth="1"/>
    <col min="5660" max="5660" width="5.75" style="142" customWidth="1"/>
    <col min="5661" max="5661" width="5" style="142" customWidth="1"/>
    <col min="5662" max="5662" width="5.5" style="142" customWidth="1"/>
    <col min="5663" max="5663" width="5.25" style="142" customWidth="1"/>
    <col min="5664" max="5667" width="11.375" style="142" customWidth="1"/>
    <col min="5668" max="5668" width="23.875" style="142" customWidth="1"/>
    <col min="5669" max="5669" width="9" style="142" bestFit="1" customWidth="1"/>
    <col min="5670" max="5670" width="7" style="142" customWidth="1"/>
    <col min="5671" max="5896" width="9" style="142"/>
    <col min="5897" max="5897" width="6.25" style="142" customWidth="1"/>
    <col min="5898" max="5898" width="10.625" style="142" customWidth="1"/>
    <col min="5899" max="5899" width="5.75" style="142" customWidth="1"/>
    <col min="5900" max="5900" width="9" style="142"/>
    <col min="5901" max="5901" width="10.375" style="142" bestFit="1" customWidth="1"/>
    <col min="5902" max="5902" width="14.375" style="142" customWidth="1"/>
    <col min="5903" max="5905" width="6.75" style="142" customWidth="1"/>
    <col min="5906" max="5907" width="6.75" style="142" bestFit="1" customWidth="1"/>
    <col min="5908" max="5908" width="6.25" style="142" customWidth="1"/>
    <col min="5909" max="5909" width="6.125" style="142" customWidth="1"/>
    <col min="5910" max="5910" width="11.25" style="142" customWidth="1"/>
    <col min="5911" max="5911" width="11.5" style="142" bestFit="1" customWidth="1"/>
    <col min="5912" max="5913" width="11.25" style="142" customWidth="1"/>
    <col min="5914" max="5914" width="47" style="142" customWidth="1"/>
    <col min="5915" max="5915" width="6.25" style="142" customWidth="1"/>
    <col min="5916" max="5916" width="5.75" style="142" customWidth="1"/>
    <col min="5917" max="5917" width="5" style="142" customWidth="1"/>
    <col min="5918" max="5918" width="5.5" style="142" customWidth="1"/>
    <col min="5919" max="5919" width="5.25" style="142" customWidth="1"/>
    <col min="5920" max="5923" width="11.375" style="142" customWidth="1"/>
    <col min="5924" max="5924" width="23.875" style="142" customWidth="1"/>
    <col min="5925" max="5925" width="9" style="142" bestFit="1" customWidth="1"/>
    <col min="5926" max="5926" width="7" style="142" customWidth="1"/>
    <col min="5927" max="6152" width="9" style="142"/>
    <col min="6153" max="6153" width="6.25" style="142" customWidth="1"/>
    <col min="6154" max="6154" width="10.625" style="142" customWidth="1"/>
    <col min="6155" max="6155" width="5.75" style="142" customWidth="1"/>
    <col min="6156" max="6156" width="9" style="142"/>
    <col min="6157" max="6157" width="10.375" style="142" bestFit="1" customWidth="1"/>
    <col min="6158" max="6158" width="14.375" style="142" customWidth="1"/>
    <col min="6159" max="6161" width="6.75" style="142" customWidth="1"/>
    <col min="6162" max="6163" width="6.75" style="142" bestFit="1" customWidth="1"/>
    <col min="6164" max="6164" width="6.25" style="142" customWidth="1"/>
    <col min="6165" max="6165" width="6.125" style="142" customWidth="1"/>
    <col min="6166" max="6166" width="11.25" style="142" customWidth="1"/>
    <col min="6167" max="6167" width="11.5" style="142" bestFit="1" customWidth="1"/>
    <col min="6168" max="6169" width="11.25" style="142" customWidth="1"/>
    <col min="6170" max="6170" width="47" style="142" customWidth="1"/>
    <col min="6171" max="6171" width="6.25" style="142" customWidth="1"/>
    <col min="6172" max="6172" width="5.75" style="142" customWidth="1"/>
    <col min="6173" max="6173" width="5" style="142" customWidth="1"/>
    <col min="6174" max="6174" width="5.5" style="142" customWidth="1"/>
    <col min="6175" max="6175" width="5.25" style="142" customWidth="1"/>
    <col min="6176" max="6179" width="11.375" style="142" customWidth="1"/>
    <col min="6180" max="6180" width="23.875" style="142" customWidth="1"/>
    <col min="6181" max="6181" width="9" style="142" bestFit="1" customWidth="1"/>
    <col min="6182" max="6182" width="7" style="142" customWidth="1"/>
    <col min="6183" max="6408" width="9" style="142"/>
    <col min="6409" max="6409" width="6.25" style="142" customWidth="1"/>
    <col min="6410" max="6410" width="10.625" style="142" customWidth="1"/>
    <col min="6411" max="6411" width="5.75" style="142" customWidth="1"/>
    <col min="6412" max="6412" width="9" style="142"/>
    <col min="6413" max="6413" width="10.375" style="142" bestFit="1" customWidth="1"/>
    <col min="6414" max="6414" width="14.375" style="142" customWidth="1"/>
    <col min="6415" max="6417" width="6.75" style="142" customWidth="1"/>
    <col min="6418" max="6419" width="6.75" style="142" bestFit="1" customWidth="1"/>
    <col min="6420" max="6420" width="6.25" style="142" customWidth="1"/>
    <col min="6421" max="6421" width="6.125" style="142" customWidth="1"/>
    <col min="6422" max="6422" width="11.25" style="142" customWidth="1"/>
    <col min="6423" max="6423" width="11.5" style="142" bestFit="1" customWidth="1"/>
    <col min="6424" max="6425" width="11.25" style="142" customWidth="1"/>
    <col min="6426" max="6426" width="47" style="142" customWidth="1"/>
    <col min="6427" max="6427" width="6.25" style="142" customWidth="1"/>
    <col min="6428" max="6428" width="5.75" style="142" customWidth="1"/>
    <col min="6429" max="6429" width="5" style="142" customWidth="1"/>
    <col min="6430" max="6430" width="5.5" style="142" customWidth="1"/>
    <col min="6431" max="6431" width="5.25" style="142" customWidth="1"/>
    <col min="6432" max="6435" width="11.375" style="142" customWidth="1"/>
    <col min="6436" max="6436" width="23.875" style="142" customWidth="1"/>
    <col min="6437" max="6437" width="9" style="142" bestFit="1" customWidth="1"/>
    <col min="6438" max="6438" width="7" style="142" customWidth="1"/>
    <col min="6439" max="6664" width="9" style="142"/>
    <col min="6665" max="6665" width="6.25" style="142" customWidth="1"/>
    <col min="6666" max="6666" width="10.625" style="142" customWidth="1"/>
    <col min="6667" max="6667" width="5.75" style="142" customWidth="1"/>
    <col min="6668" max="6668" width="9" style="142"/>
    <col min="6669" max="6669" width="10.375" style="142" bestFit="1" customWidth="1"/>
    <col min="6670" max="6670" width="14.375" style="142" customWidth="1"/>
    <col min="6671" max="6673" width="6.75" style="142" customWidth="1"/>
    <col min="6674" max="6675" width="6.75" style="142" bestFit="1" customWidth="1"/>
    <col min="6676" max="6676" width="6.25" style="142" customWidth="1"/>
    <col min="6677" max="6677" width="6.125" style="142" customWidth="1"/>
    <col min="6678" max="6678" width="11.25" style="142" customWidth="1"/>
    <col min="6679" max="6679" width="11.5" style="142" bestFit="1" customWidth="1"/>
    <col min="6680" max="6681" width="11.25" style="142" customWidth="1"/>
    <col min="6682" max="6682" width="47" style="142" customWidth="1"/>
    <col min="6683" max="6683" width="6.25" style="142" customWidth="1"/>
    <col min="6684" max="6684" width="5.75" style="142" customWidth="1"/>
    <col min="6685" max="6685" width="5" style="142" customWidth="1"/>
    <col min="6686" max="6686" width="5.5" style="142" customWidth="1"/>
    <col min="6687" max="6687" width="5.25" style="142" customWidth="1"/>
    <col min="6688" max="6691" width="11.375" style="142" customWidth="1"/>
    <col min="6692" max="6692" width="23.875" style="142" customWidth="1"/>
    <col min="6693" max="6693" width="9" style="142" bestFit="1" customWidth="1"/>
    <col min="6694" max="6694" width="7" style="142" customWidth="1"/>
    <col min="6695" max="6920" width="9" style="142"/>
    <col min="6921" max="6921" width="6.25" style="142" customWidth="1"/>
    <col min="6922" max="6922" width="10.625" style="142" customWidth="1"/>
    <col min="6923" max="6923" width="5.75" style="142" customWidth="1"/>
    <col min="6924" max="6924" width="9" style="142"/>
    <col min="6925" max="6925" width="10.375" style="142" bestFit="1" customWidth="1"/>
    <col min="6926" max="6926" width="14.375" style="142" customWidth="1"/>
    <col min="6927" max="6929" width="6.75" style="142" customWidth="1"/>
    <col min="6930" max="6931" width="6.75" style="142" bestFit="1" customWidth="1"/>
    <col min="6932" max="6932" width="6.25" style="142" customWidth="1"/>
    <col min="6933" max="6933" width="6.125" style="142" customWidth="1"/>
    <col min="6934" max="6934" width="11.25" style="142" customWidth="1"/>
    <col min="6935" max="6935" width="11.5" style="142" bestFit="1" customWidth="1"/>
    <col min="6936" max="6937" width="11.25" style="142" customWidth="1"/>
    <col min="6938" max="6938" width="47" style="142" customWidth="1"/>
    <col min="6939" max="6939" width="6.25" style="142" customWidth="1"/>
    <col min="6940" max="6940" width="5.75" style="142" customWidth="1"/>
    <col min="6941" max="6941" width="5" style="142" customWidth="1"/>
    <col min="6942" max="6942" width="5.5" style="142" customWidth="1"/>
    <col min="6943" max="6943" width="5.25" style="142" customWidth="1"/>
    <col min="6944" max="6947" width="11.375" style="142" customWidth="1"/>
    <col min="6948" max="6948" width="23.875" style="142" customWidth="1"/>
    <col min="6949" max="6949" width="9" style="142" bestFit="1" customWidth="1"/>
    <col min="6950" max="6950" width="7" style="142" customWidth="1"/>
    <col min="6951" max="7176" width="9" style="142"/>
    <col min="7177" max="7177" width="6.25" style="142" customWidth="1"/>
    <col min="7178" max="7178" width="10.625" style="142" customWidth="1"/>
    <col min="7179" max="7179" width="5.75" style="142" customWidth="1"/>
    <col min="7180" max="7180" width="9" style="142"/>
    <col min="7181" max="7181" width="10.375" style="142" bestFit="1" customWidth="1"/>
    <col min="7182" max="7182" width="14.375" style="142" customWidth="1"/>
    <col min="7183" max="7185" width="6.75" style="142" customWidth="1"/>
    <col min="7186" max="7187" width="6.75" style="142" bestFit="1" customWidth="1"/>
    <col min="7188" max="7188" width="6.25" style="142" customWidth="1"/>
    <col min="7189" max="7189" width="6.125" style="142" customWidth="1"/>
    <col min="7190" max="7190" width="11.25" style="142" customWidth="1"/>
    <col min="7191" max="7191" width="11.5" style="142" bestFit="1" customWidth="1"/>
    <col min="7192" max="7193" width="11.25" style="142" customWidth="1"/>
    <col min="7194" max="7194" width="47" style="142" customWidth="1"/>
    <col min="7195" max="7195" width="6.25" style="142" customWidth="1"/>
    <col min="7196" max="7196" width="5.75" style="142" customWidth="1"/>
    <col min="7197" max="7197" width="5" style="142" customWidth="1"/>
    <col min="7198" max="7198" width="5.5" style="142" customWidth="1"/>
    <col min="7199" max="7199" width="5.25" style="142" customWidth="1"/>
    <col min="7200" max="7203" width="11.375" style="142" customWidth="1"/>
    <col min="7204" max="7204" width="23.875" style="142" customWidth="1"/>
    <col min="7205" max="7205" width="9" style="142" bestFit="1" customWidth="1"/>
    <col min="7206" max="7206" width="7" style="142" customWidth="1"/>
    <col min="7207" max="7432" width="9" style="142"/>
    <col min="7433" max="7433" width="6.25" style="142" customWidth="1"/>
    <col min="7434" max="7434" width="10.625" style="142" customWidth="1"/>
    <col min="7435" max="7435" width="5.75" style="142" customWidth="1"/>
    <col min="7436" max="7436" width="9" style="142"/>
    <col min="7437" max="7437" width="10.375" style="142" bestFit="1" customWidth="1"/>
    <col min="7438" max="7438" width="14.375" style="142" customWidth="1"/>
    <col min="7439" max="7441" width="6.75" style="142" customWidth="1"/>
    <col min="7442" max="7443" width="6.75" style="142" bestFit="1" customWidth="1"/>
    <col min="7444" max="7444" width="6.25" style="142" customWidth="1"/>
    <col min="7445" max="7445" width="6.125" style="142" customWidth="1"/>
    <col min="7446" max="7446" width="11.25" style="142" customWidth="1"/>
    <col min="7447" max="7447" width="11.5" style="142" bestFit="1" customWidth="1"/>
    <col min="7448" max="7449" width="11.25" style="142" customWidth="1"/>
    <col min="7450" max="7450" width="47" style="142" customWidth="1"/>
    <col min="7451" max="7451" width="6.25" style="142" customWidth="1"/>
    <col min="7452" max="7452" width="5.75" style="142" customWidth="1"/>
    <col min="7453" max="7453" width="5" style="142" customWidth="1"/>
    <col min="7454" max="7454" width="5.5" style="142" customWidth="1"/>
    <col min="7455" max="7455" width="5.25" style="142" customWidth="1"/>
    <col min="7456" max="7459" width="11.375" style="142" customWidth="1"/>
    <col min="7460" max="7460" width="23.875" style="142" customWidth="1"/>
    <col min="7461" max="7461" width="9" style="142" bestFit="1" customWidth="1"/>
    <col min="7462" max="7462" width="7" style="142" customWidth="1"/>
    <col min="7463" max="7688" width="9" style="142"/>
    <col min="7689" max="7689" width="6.25" style="142" customWidth="1"/>
    <col min="7690" max="7690" width="10.625" style="142" customWidth="1"/>
    <col min="7691" max="7691" width="5.75" style="142" customWidth="1"/>
    <col min="7692" max="7692" width="9" style="142"/>
    <col min="7693" max="7693" width="10.375" style="142" bestFit="1" customWidth="1"/>
    <col min="7694" max="7694" width="14.375" style="142" customWidth="1"/>
    <col min="7695" max="7697" width="6.75" style="142" customWidth="1"/>
    <col min="7698" max="7699" width="6.75" style="142" bestFit="1" customWidth="1"/>
    <col min="7700" max="7700" width="6.25" style="142" customWidth="1"/>
    <col min="7701" max="7701" width="6.125" style="142" customWidth="1"/>
    <col min="7702" max="7702" width="11.25" style="142" customWidth="1"/>
    <col min="7703" max="7703" width="11.5" style="142" bestFit="1" customWidth="1"/>
    <col min="7704" max="7705" width="11.25" style="142" customWidth="1"/>
    <col min="7706" max="7706" width="47" style="142" customWidth="1"/>
    <col min="7707" max="7707" width="6.25" style="142" customWidth="1"/>
    <col min="7708" max="7708" width="5.75" style="142" customWidth="1"/>
    <col min="7709" max="7709" width="5" style="142" customWidth="1"/>
    <col min="7710" max="7710" width="5.5" style="142" customWidth="1"/>
    <col min="7711" max="7711" width="5.25" style="142" customWidth="1"/>
    <col min="7712" max="7715" width="11.375" style="142" customWidth="1"/>
    <col min="7716" max="7716" width="23.875" style="142" customWidth="1"/>
    <col min="7717" max="7717" width="9" style="142" bestFit="1" customWidth="1"/>
    <col min="7718" max="7718" width="7" style="142" customWidth="1"/>
    <col min="7719" max="7944" width="9" style="142"/>
    <col min="7945" max="7945" width="6.25" style="142" customWidth="1"/>
    <col min="7946" max="7946" width="10.625" style="142" customWidth="1"/>
    <col min="7947" max="7947" width="5.75" style="142" customWidth="1"/>
    <col min="7948" max="7948" width="9" style="142"/>
    <col min="7949" max="7949" width="10.375" style="142" bestFit="1" customWidth="1"/>
    <col min="7950" max="7950" width="14.375" style="142" customWidth="1"/>
    <col min="7951" max="7953" width="6.75" style="142" customWidth="1"/>
    <col min="7954" max="7955" width="6.75" style="142" bestFit="1" customWidth="1"/>
    <col min="7956" max="7956" width="6.25" style="142" customWidth="1"/>
    <col min="7957" max="7957" width="6.125" style="142" customWidth="1"/>
    <col min="7958" max="7958" width="11.25" style="142" customWidth="1"/>
    <col min="7959" max="7959" width="11.5" style="142" bestFit="1" customWidth="1"/>
    <col min="7960" max="7961" width="11.25" style="142" customWidth="1"/>
    <col min="7962" max="7962" width="47" style="142" customWidth="1"/>
    <col min="7963" max="7963" width="6.25" style="142" customWidth="1"/>
    <col min="7964" max="7964" width="5.75" style="142" customWidth="1"/>
    <col min="7965" max="7965" width="5" style="142" customWidth="1"/>
    <col min="7966" max="7966" width="5.5" style="142" customWidth="1"/>
    <col min="7967" max="7967" width="5.25" style="142" customWidth="1"/>
    <col min="7968" max="7971" width="11.375" style="142" customWidth="1"/>
    <col min="7972" max="7972" width="23.875" style="142" customWidth="1"/>
    <col min="7973" max="7973" width="9" style="142" bestFit="1" customWidth="1"/>
    <col min="7974" max="7974" width="7" style="142" customWidth="1"/>
    <col min="7975" max="8200" width="9" style="142"/>
    <col min="8201" max="8201" width="6.25" style="142" customWidth="1"/>
    <col min="8202" max="8202" width="10.625" style="142" customWidth="1"/>
    <col min="8203" max="8203" width="5.75" style="142" customWidth="1"/>
    <col min="8204" max="8204" width="9" style="142"/>
    <col min="8205" max="8205" width="10.375" style="142" bestFit="1" customWidth="1"/>
    <col min="8206" max="8206" width="14.375" style="142" customWidth="1"/>
    <col min="8207" max="8209" width="6.75" style="142" customWidth="1"/>
    <col min="8210" max="8211" width="6.75" style="142" bestFit="1" customWidth="1"/>
    <col min="8212" max="8212" width="6.25" style="142" customWidth="1"/>
    <col min="8213" max="8213" width="6.125" style="142" customWidth="1"/>
    <col min="8214" max="8214" width="11.25" style="142" customWidth="1"/>
    <col min="8215" max="8215" width="11.5" style="142" bestFit="1" customWidth="1"/>
    <col min="8216" max="8217" width="11.25" style="142" customWidth="1"/>
    <col min="8218" max="8218" width="47" style="142" customWidth="1"/>
    <col min="8219" max="8219" width="6.25" style="142" customWidth="1"/>
    <col min="8220" max="8220" width="5.75" style="142" customWidth="1"/>
    <col min="8221" max="8221" width="5" style="142" customWidth="1"/>
    <col min="8222" max="8222" width="5.5" style="142" customWidth="1"/>
    <col min="8223" max="8223" width="5.25" style="142" customWidth="1"/>
    <col min="8224" max="8227" width="11.375" style="142" customWidth="1"/>
    <col min="8228" max="8228" width="23.875" style="142" customWidth="1"/>
    <col min="8229" max="8229" width="9" style="142" bestFit="1" customWidth="1"/>
    <col min="8230" max="8230" width="7" style="142" customWidth="1"/>
    <col min="8231" max="8456" width="9" style="142"/>
    <col min="8457" max="8457" width="6.25" style="142" customWidth="1"/>
    <col min="8458" max="8458" width="10.625" style="142" customWidth="1"/>
    <col min="8459" max="8459" width="5.75" style="142" customWidth="1"/>
    <col min="8460" max="8460" width="9" style="142"/>
    <col min="8461" max="8461" width="10.375" style="142" bestFit="1" customWidth="1"/>
    <col min="8462" max="8462" width="14.375" style="142" customWidth="1"/>
    <col min="8463" max="8465" width="6.75" style="142" customWidth="1"/>
    <col min="8466" max="8467" width="6.75" style="142" bestFit="1" customWidth="1"/>
    <col min="8468" max="8468" width="6.25" style="142" customWidth="1"/>
    <col min="8469" max="8469" width="6.125" style="142" customWidth="1"/>
    <col min="8470" max="8470" width="11.25" style="142" customWidth="1"/>
    <col min="8471" max="8471" width="11.5" style="142" bestFit="1" customWidth="1"/>
    <col min="8472" max="8473" width="11.25" style="142" customWidth="1"/>
    <col min="8474" max="8474" width="47" style="142" customWidth="1"/>
    <col min="8475" max="8475" width="6.25" style="142" customWidth="1"/>
    <col min="8476" max="8476" width="5.75" style="142" customWidth="1"/>
    <col min="8477" max="8477" width="5" style="142" customWidth="1"/>
    <col min="8478" max="8478" width="5.5" style="142" customWidth="1"/>
    <col min="8479" max="8479" width="5.25" style="142" customWidth="1"/>
    <col min="8480" max="8483" width="11.375" style="142" customWidth="1"/>
    <col min="8484" max="8484" width="23.875" style="142" customWidth="1"/>
    <col min="8485" max="8485" width="9" style="142" bestFit="1" customWidth="1"/>
    <col min="8486" max="8486" width="7" style="142" customWidth="1"/>
    <col min="8487" max="8712" width="9" style="142"/>
    <col min="8713" max="8713" width="6.25" style="142" customWidth="1"/>
    <col min="8714" max="8714" width="10.625" style="142" customWidth="1"/>
    <col min="8715" max="8715" width="5.75" style="142" customWidth="1"/>
    <col min="8716" max="8716" width="9" style="142"/>
    <col min="8717" max="8717" width="10.375" style="142" bestFit="1" customWidth="1"/>
    <col min="8718" max="8718" width="14.375" style="142" customWidth="1"/>
    <col min="8719" max="8721" width="6.75" style="142" customWidth="1"/>
    <col min="8722" max="8723" width="6.75" style="142" bestFit="1" customWidth="1"/>
    <col min="8724" max="8724" width="6.25" style="142" customWidth="1"/>
    <col min="8725" max="8725" width="6.125" style="142" customWidth="1"/>
    <col min="8726" max="8726" width="11.25" style="142" customWidth="1"/>
    <col min="8727" max="8727" width="11.5" style="142" bestFit="1" customWidth="1"/>
    <col min="8728" max="8729" width="11.25" style="142" customWidth="1"/>
    <col min="8730" max="8730" width="47" style="142" customWidth="1"/>
    <col min="8731" max="8731" width="6.25" style="142" customWidth="1"/>
    <col min="8732" max="8732" width="5.75" style="142" customWidth="1"/>
    <col min="8733" max="8733" width="5" style="142" customWidth="1"/>
    <col min="8734" max="8734" width="5.5" style="142" customWidth="1"/>
    <col min="8735" max="8735" width="5.25" style="142" customWidth="1"/>
    <col min="8736" max="8739" width="11.375" style="142" customWidth="1"/>
    <col min="8740" max="8740" width="23.875" style="142" customWidth="1"/>
    <col min="8741" max="8741" width="9" style="142" bestFit="1" customWidth="1"/>
    <col min="8742" max="8742" width="7" style="142" customWidth="1"/>
    <col min="8743" max="8968" width="9" style="142"/>
    <col min="8969" max="8969" width="6.25" style="142" customWidth="1"/>
    <col min="8970" max="8970" width="10.625" style="142" customWidth="1"/>
    <col min="8971" max="8971" width="5.75" style="142" customWidth="1"/>
    <col min="8972" max="8972" width="9" style="142"/>
    <col min="8973" max="8973" width="10.375" style="142" bestFit="1" customWidth="1"/>
    <col min="8974" max="8974" width="14.375" style="142" customWidth="1"/>
    <col min="8975" max="8977" width="6.75" style="142" customWidth="1"/>
    <col min="8978" max="8979" width="6.75" style="142" bestFit="1" customWidth="1"/>
    <col min="8980" max="8980" width="6.25" style="142" customWidth="1"/>
    <col min="8981" max="8981" width="6.125" style="142" customWidth="1"/>
    <col min="8982" max="8982" width="11.25" style="142" customWidth="1"/>
    <col min="8983" max="8983" width="11.5" style="142" bestFit="1" customWidth="1"/>
    <col min="8984" max="8985" width="11.25" style="142" customWidth="1"/>
    <col min="8986" max="8986" width="47" style="142" customWidth="1"/>
    <col min="8987" max="8987" width="6.25" style="142" customWidth="1"/>
    <col min="8988" max="8988" width="5.75" style="142" customWidth="1"/>
    <col min="8989" max="8989" width="5" style="142" customWidth="1"/>
    <col min="8990" max="8990" width="5.5" style="142" customWidth="1"/>
    <col min="8991" max="8991" width="5.25" style="142" customWidth="1"/>
    <col min="8992" max="8995" width="11.375" style="142" customWidth="1"/>
    <col min="8996" max="8996" width="23.875" style="142" customWidth="1"/>
    <col min="8997" max="8997" width="9" style="142" bestFit="1" customWidth="1"/>
    <col min="8998" max="8998" width="7" style="142" customWidth="1"/>
    <col min="8999" max="9224" width="9" style="142"/>
    <col min="9225" max="9225" width="6.25" style="142" customWidth="1"/>
    <col min="9226" max="9226" width="10.625" style="142" customWidth="1"/>
    <col min="9227" max="9227" width="5.75" style="142" customWidth="1"/>
    <col min="9228" max="9228" width="9" style="142"/>
    <col min="9229" max="9229" width="10.375" style="142" bestFit="1" customWidth="1"/>
    <col min="9230" max="9230" width="14.375" style="142" customWidth="1"/>
    <col min="9231" max="9233" width="6.75" style="142" customWidth="1"/>
    <col min="9234" max="9235" width="6.75" style="142" bestFit="1" customWidth="1"/>
    <col min="9236" max="9236" width="6.25" style="142" customWidth="1"/>
    <col min="9237" max="9237" width="6.125" style="142" customWidth="1"/>
    <col min="9238" max="9238" width="11.25" style="142" customWidth="1"/>
    <col min="9239" max="9239" width="11.5" style="142" bestFit="1" customWidth="1"/>
    <col min="9240" max="9241" width="11.25" style="142" customWidth="1"/>
    <col min="9242" max="9242" width="47" style="142" customWidth="1"/>
    <col min="9243" max="9243" width="6.25" style="142" customWidth="1"/>
    <col min="9244" max="9244" width="5.75" style="142" customWidth="1"/>
    <col min="9245" max="9245" width="5" style="142" customWidth="1"/>
    <col min="9246" max="9246" width="5.5" style="142" customWidth="1"/>
    <col min="9247" max="9247" width="5.25" style="142" customWidth="1"/>
    <col min="9248" max="9251" width="11.375" style="142" customWidth="1"/>
    <col min="9252" max="9252" width="23.875" style="142" customWidth="1"/>
    <col min="9253" max="9253" width="9" style="142" bestFit="1" customWidth="1"/>
    <col min="9254" max="9254" width="7" style="142" customWidth="1"/>
    <col min="9255" max="9480" width="9" style="142"/>
    <col min="9481" max="9481" width="6.25" style="142" customWidth="1"/>
    <col min="9482" max="9482" width="10.625" style="142" customWidth="1"/>
    <col min="9483" max="9483" width="5.75" style="142" customWidth="1"/>
    <col min="9484" max="9484" width="9" style="142"/>
    <col min="9485" max="9485" width="10.375" style="142" bestFit="1" customWidth="1"/>
    <col min="9486" max="9486" width="14.375" style="142" customWidth="1"/>
    <col min="9487" max="9489" width="6.75" style="142" customWidth="1"/>
    <col min="9490" max="9491" width="6.75" style="142" bestFit="1" customWidth="1"/>
    <col min="9492" max="9492" width="6.25" style="142" customWidth="1"/>
    <col min="9493" max="9493" width="6.125" style="142" customWidth="1"/>
    <col min="9494" max="9494" width="11.25" style="142" customWidth="1"/>
    <col min="9495" max="9495" width="11.5" style="142" bestFit="1" customWidth="1"/>
    <col min="9496" max="9497" width="11.25" style="142" customWidth="1"/>
    <col min="9498" max="9498" width="47" style="142" customWidth="1"/>
    <col min="9499" max="9499" width="6.25" style="142" customWidth="1"/>
    <col min="9500" max="9500" width="5.75" style="142" customWidth="1"/>
    <col min="9501" max="9501" width="5" style="142" customWidth="1"/>
    <col min="9502" max="9502" width="5.5" style="142" customWidth="1"/>
    <col min="9503" max="9503" width="5.25" style="142" customWidth="1"/>
    <col min="9504" max="9507" width="11.375" style="142" customWidth="1"/>
    <col min="9508" max="9508" width="23.875" style="142" customWidth="1"/>
    <col min="9509" max="9509" width="9" style="142" bestFit="1" customWidth="1"/>
    <col min="9510" max="9510" width="7" style="142" customWidth="1"/>
    <col min="9511" max="9736" width="9" style="142"/>
    <col min="9737" max="9737" width="6.25" style="142" customWidth="1"/>
    <col min="9738" max="9738" width="10.625" style="142" customWidth="1"/>
    <col min="9739" max="9739" width="5.75" style="142" customWidth="1"/>
    <col min="9740" max="9740" width="9" style="142"/>
    <col min="9741" max="9741" width="10.375" style="142" bestFit="1" customWidth="1"/>
    <col min="9742" max="9742" width="14.375" style="142" customWidth="1"/>
    <col min="9743" max="9745" width="6.75" style="142" customWidth="1"/>
    <col min="9746" max="9747" width="6.75" style="142" bestFit="1" customWidth="1"/>
    <col min="9748" max="9748" width="6.25" style="142" customWidth="1"/>
    <col min="9749" max="9749" width="6.125" style="142" customWidth="1"/>
    <col min="9750" max="9750" width="11.25" style="142" customWidth="1"/>
    <col min="9751" max="9751" width="11.5" style="142" bestFit="1" customWidth="1"/>
    <col min="9752" max="9753" width="11.25" style="142" customWidth="1"/>
    <col min="9754" max="9754" width="47" style="142" customWidth="1"/>
    <col min="9755" max="9755" width="6.25" style="142" customWidth="1"/>
    <col min="9756" max="9756" width="5.75" style="142" customWidth="1"/>
    <col min="9757" max="9757" width="5" style="142" customWidth="1"/>
    <col min="9758" max="9758" width="5.5" style="142" customWidth="1"/>
    <col min="9759" max="9759" width="5.25" style="142" customWidth="1"/>
    <col min="9760" max="9763" width="11.375" style="142" customWidth="1"/>
    <col min="9764" max="9764" width="23.875" style="142" customWidth="1"/>
    <col min="9765" max="9765" width="9" style="142" bestFit="1" customWidth="1"/>
    <col min="9766" max="9766" width="7" style="142" customWidth="1"/>
    <col min="9767" max="9992" width="9" style="142"/>
    <col min="9993" max="9993" width="6.25" style="142" customWidth="1"/>
    <col min="9994" max="9994" width="10.625" style="142" customWidth="1"/>
    <col min="9995" max="9995" width="5.75" style="142" customWidth="1"/>
    <col min="9996" max="9996" width="9" style="142"/>
    <col min="9997" max="9997" width="10.375" style="142" bestFit="1" customWidth="1"/>
    <col min="9998" max="9998" width="14.375" style="142" customWidth="1"/>
    <col min="9999" max="10001" width="6.75" style="142" customWidth="1"/>
    <col min="10002" max="10003" width="6.75" style="142" bestFit="1" customWidth="1"/>
    <col min="10004" max="10004" width="6.25" style="142" customWidth="1"/>
    <col min="10005" max="10005" width="6.125" style="142" customWidth="1"/>
    <col min="10006" max="10006" width="11.25" style="142" customWidth="1"/>
    <col min="10007" max="10007" width="11.5" style="142" bestFit="1" customWidth="1"/>
    <col min="10008" max="10009" width="11.25" style="142" customWidth="1"/>
    <col min="10010" max="10010" width="47" style="142" customWidth="1"/>
    <col min="10011" max="10011" width="6.25" style="142" customWidth="1"/>
    <col min="10012" max="10012" width="5.75" style="142" customWidth="1"/>
    <col min="10013" max="10013" width="5" style="142" customWidth="1"/>
    <col min="10014" max="10014" width="5.5" style="142" customWidth="1"/>
    <col min="10015" max="10015" width="5.25" style="142" customWidth="1"/>
    <col min="10016" max="10019" width="11.375" style="142" customWidth="1"/>
    <col min="10020" max="10020" width="23.875" style="142" customWidth="1"/>
    <col min="10021" max="10021" width="9" style="142" bestFit="1" customWidth="1"/>
    <col min="10022" max="10022" width="7" style="142" customWidth="1"/>
    <col min="10023" max="10248" width="9" style="142"/>
    <col min="10249" max="10249" width="6.25" style="142" customWidth="1"/>
    <col min="10250" max="10250" width="10.625" style="142" customWidth="1"/>
    <col min="10251" max="10251" width="5.75" style="142" customWidth="1"/>
    <col min="10252" max="10252" width="9" style="142"/>
    <col min="10253" max="10253" width="10.375" style="142" bestFit="1" customWidth="1"/>
    <col min="10254" max="10254" width="14.375" style="142" customWidth="1"/>
    <col min="10255" max="10257" width="6.75" style="142" customWidth="1"/>
    <col min="10258" max="10259" width="6.75" style="142" bestFit="1" customWidth="1"/>
    <col min="10260" max="10260" width="6.25" style="142" customWidth="1"/>
    <col min="10261" max="10261" width="6.125" style="142" customWidth="1"/>
    <col min="10262" max="10262" width="11.25" style="142" customWidth="1"/>
    <col min="10263" max="10263" width="11.5" style="142" bestFit="1" customWidth="1"/>
    <col min="10264" max="10265" width="11.25" style="142" customWidth="1"/>
    <col min="10266" max="10266" width="47" style="142" customWidth="1"/>
    <col min="10267" max="10267" width="6.25" style="142" customWidth="1"/>
    <col min="10268" max="10268" width="5.75" style="142" customWidth="1"/>
    <col min="10269" max="10269" width="5" style="142" customWidth="1"/>
    <col min="10270" max="10270" width="5.5" style="142" customWidth="1"/>
    <col min="10271" max="10271" width="5.25" style="142" customWidth="1"/>
    <col min="10272" max="10275" width="11.375" style="142" customWidth="1"/>
    <col min="10276" max="10276" width="23.875" style="142" customWidth="1"/>
    <col min="10277" max="10277" width="9" style="142" bestFit="1" customWidth="1"/>
    <col min="10278" max="10278" width="7" style="142" customWidth="1"/>
    <col min="10279" max="10504" width="9" style="142"/>
    <col min="10505" max="10505" width="6.25" style="142" customWidth="1"/>
    <col min="10506" max="10506" width="10.625" style="142" customWidth="1"/>
    <col min="10507" max="10507" width="5.75" style="142" customWidth="1"/>
    <col min="10508" max="10508" width="9" style="142"/>
    <col min="10509" max="10509" width="10.375" style="142" bestFit="1" customWidth="1"/>
    <col min="10510" max="10510" width="14.375" style="142" customWidth="1"/>
    <col min="10511" max="10513" width="6.75" style="142" customWidth="1"/>
    <col min="10514" max="10515" width="6.75" style="142" bestFit="1" customWidth="1"/>
    <col min="10516" max="10516" width="6.25" style="142" customWidth="1"/>
    <col min="10517" max="10517" width="6.125" style="142" customWidth="1"/>
    <col min="10518" max="10518" width="11.25" style="142" customWidth="1"/>
    <col min="10519" max="10519" width="11.5" style="142" bestFit="1" customWidth="1"/>
    <col min="10520" max="10521" width="11.25" style="142" customWidth="1"/>
    <col min="10522" max="10522" width="47" style="142" customWidth="1"/>
    <col min="10523" max="10523" width="6.25" style="142" customWidth="1"/>
    <col min="10524" max="10524" width="5.75" style="142" customWidth="1"/>
    <col min="10525" max="10525" width="5" style="142" customWidth="1"/>
    <col min="10526" max="10526" width="5.5" style="142" customWidth="1"/>
    <col min="10527" max="10527" width="5.25" style="142" customWidth="1"/>
    <col min="10528" max="10531" width="11.375" style="142" customWidth="1"/>
    <col min="10532" max="10532" width="23.875" style="142" customWidth="1"/>
    <col min="10533" max="10533" width="9" style="142" bestFit="1" customWidth="1"/>
    <col min="10534" max="10534" width="7" style="142" customWidth="1"/>
    <col min="10535" max="10760" width="9" style="142"/>
    <col min="10761" max="10761" width="6.25" style="142" customWidth="1"/>
    <col min="10762" max="10762" width="10.625" style="142" customWidth="1"/>
    <col min="10763" max="10763" width="5.75" style="142" customWidth="1"/>
    <col min="10764" max="10764" width="9" style="142"/>
    <col min="10765" max="10765" width="10.375" style="142" bestFit="1" customWidth="1"/>
    <col min="10766" max="10766" width="14.375" style="142" customWidth="1"/>
    <col min="10767" max="10769" width="6.75" style="142" customWidth="1"/>
    <col min="10770" max="10771" width="6.75" style="142" bestFit="1" customWidth="1"/>
    <col min="10772" max="10772" width="6.25" style="142" customWidth="1"/>
    <col min="10773" max="10773" width="6.125" style="142" customWidth="1"/>
    <col min="10774" max="10774" width="11.25" style="142" customWidth="1"/>
    <col min="10775" max="10775" width="11.5" style="142" bestFit="1" customWidth="1"/>
    <col min="10776" max="10777" width="11.25" style="142" customWidth="1"/>
    <col min="10778" max="10778" width="47" style="142" customWidth="1"/>
    <col min="10779" max="10779" width="6.25" style="142" customWidth="1"/>
    <col min="10780" max="10780" width="5.75" style="142" customWidth="1"/>
    <col min="10781" max="10781" width="5" style="142" customWidth="1"/>
    <col min="10782" max="10782" width="5.5" style="142" customWidth="1"/>
    <col min="10783" max="10783" width="5.25" style="142" customWidth="1"/>
    <col min="10784" max="10787" width="11.375" style="142" customWidth="1"/>
    <col min="10788" max="10788" width="23.875" style="142" customWidth="1"/>
    <col min="10789" max="10789" width="9" style="142" bestFit="1" customWidth="1"/>
    <col min="10790" max="10790" width="7" style="142" customWidth="1"/>
    <col min="10791" max="11016" width="9" style="142"/>
    <col min="11017" max="11017" width="6.25" style="142" customWidth="1"/>
    <col min="11018" max="11018" width="10.625" style="142" customWidth="1"/>
    <col min="11019" max="11019" width="5.75" style="142" customWidth="1"/>
    <col min="11020" max="11020" width="9" style="142"/>
    <col min="11021" max="11021" width="10.375" style="142" bestFit="1" customWidth="1"/>
    <col min="11022" max="11022" width="14.375" style="142" customWidth="1"/>
    <col min="11023" max="11025" width="6.75" style="142" customWidth="1"/>
    <col min="11026" max="11027" width="6.75" style="142" bestFit="1" customWidth="1"/>
    <col min="11028" max="11028" width="6.25" style="142" customWidth="1"/>
    <col min="11029" max="11029" width="6.125" style="142" customWidth="1"/>
    <col min="11030" max="11030" width="11.25" style="142" customWidth="1"/>
    <col min="11031" max="11031" width="11.5" style="142" bestFit="1" customWidth="1"/>
    <col min="11032" max="11033" width="11.25" style="142" customWidth="1"/>
    <col min="11034" max="11034" width="47" style="142" customWidth="1"/>
    <col min="11035" max="11035" width="6.25" style="142" customWidth="1"/>
    <col min="11036" max="11036" width="5.75" style="142" customWidth="1"/>
    <col min="11037" max="11037" width="5" style="142" customWidth="1"/>
    <col min="11038" max="11038" width="5.5" style="142" customWidth="1"/>
    <col min="11039" max="11039" width="5.25" style="142" customWidth="1"/>
    <col min="11040" max="11043" width="11.375" style="142" customWidth="1"/>
    <col min="11044" max="11044" width="23.875" style="142" customWidth="1"/>
    <col min="11045" max="11045" width="9" style="142" bestFit="1" customWidth="1"/>
    <col min="11046" max="11046" width="7" style="142" customWidth="1"/>
    <col min="11047" max="11272" width="9" style="142"/>
    <col min="11273" max="11273" width="6.25" style="142" customWidth="1"/>
    <col min="11274" max="11274" width="10.625" style="142" customWidth="1"/>
    <col min="11275" max="11275" width="5.75" style="142" customWidth="1"/>
    <col min="11276" max="11276" width="9" style="142"/>
    <col min="11277" max="11277" width="10.375" style="142" bestFit="1" customWidth="1"/>
    <col min="11278" max="11278" width="14.375" style="142" customWidth="1"/>
    <col min="11279" max="11281" width="6.75" style="142" customWidth="1"/>
    <col min="11282" max="11283" width="6.75" style="142" bestFit="1" customWidth="1"/>
    <col min="11284" max="11284" width="6.25" style="142" customWidth="1"/>
    <col min="11285" max="11285" width="6.125" style="142" customWidth="1"/>
    <col min="11286" max="11286" width="11.25" style="142" customWidth="1"/>
    <col min="11287" max="11287" width="11.5" style="142" bestFit="1" customWidth="1"/>
    <col min="11288" max="11289" width="11.25" style="142" customWidth="1"/>
    <col min="11290" max="11290" width="47" style="142" customWidth="1"/>
    <col min="11291" max="11291" width="6.25" style="142" customWidth="1"/>
    <col min="11292" max="11292" width="5.75" style="142" customWidth="1"/>
    <col min="11293" max="11293" width="5" style="142" customWidth="1"/>
    <col min="11294" max="11294" width="5.5" style="142" customWidth="1"/>
    <col min="11295" max="11295" width="5.25" style="142" customWidth="1"/>
    <col min="11296" max="11299" width="11.375" style="142" customWidth="1"/>
    <col min="11300" max="11300" width="23.875" style="142" customWidth="1"/>
    <col min="11301" max="11301" width="9" style="142" bestFit="1" customWidth="1"/>
    <col min="11302" max="11302" width="7" style="142" customWidth="1"/>
    <col min="11303" max="11528" width="9" style="142"/>
    <col min="11529" max="11529" width="6.25" style="142" customWidth="1"/>
    <col min="11530" max="11530" width="10.625" style="142" customWidth="1"/>
    <col min="11531" max="11531" width="5.75" style="142" customWidth="1"/>
    <col min="11532" max="11532" width="9" style="142"/>
    <col min="11533" max="11533" width="10.375" style="142" bestFit="1" customWidth="1"/>
    <col min="11534" max="11534" width="14.375" style="142" customWidth="1"/>
    <col min="11535" max="11537" width="6.75" style="142" customWidth="1"/>
    <col min="11538" max="11539" width="6.75" style="142" bestFit="1" customWidth="1"/>
    <col min="11540" max="11540" width="6.25" style="142" customWidth="1"/>
    <col min="11541" max="11541" width="6.125" style="142" customWidth="1"/>
    <col min="11542" max="11542" width="11.25" style="142" customWidth="1"/>
    <col min="11543" max="11543" width="11.5" style="142" bestFit="1" customWidth="1"/>
    <col min="11544" max="11545" width="11.25" style="142" customWidth="1"/>
    <col min="11546" max="11546" width="47" style="142" customWidth="1"/>
    <col min="11547" max="11547" width="6.25" style="142" customWidth="1"/>
    <col min="11548" max="11548" width="5.75" style="142" customWidth="1"/>
    <col min="11549" max="11549" width="5" style="142" customWidth="1"/>
    <col min="11550" max="11550" width="5.5" style="142" customWidth="1"/>
    <col min="11551" max="11551" width="5.25" style="142" customWidth="1"/>
    <col min="11552" max="11555" width="11.375" style="142" customWidth="1"/>
    <col min="11556" max="11556" width="23.875" style="142" customWidth="1"/>
    <col min="11557" max="11557" width="9" style="142" bestFit="1" customWidth="1"/>
    <col min="11558" max="11558" width="7" style="142" customWidth="1"/>
    <col min="11559" max="11784" width="9" style="142"/>
    <col min="11785" max="11785" width="6.25" style="142" customWidth="1"/>
    <col min="11786" max="11786" width="10.625" style="142" customWidth="1"/>
    <col min="11787" max="11787" width="5.75" style="142" customWidth="1"/>
    <col min="11788" max="11788" width="9" style="142"/>
    <col min="11789" max="11789" width="10.375" style="142" bestFit="1" customWidth="1"/>
    <col min="11790" max="11790" width="14.375" style="142" customWidth="1"/>
    <col min="11791" max="11793" width="6.75" style="142" customWidth="1"/>
    <col min="11794" max="11795" width="6.75" style="142" bestFit="1" customWidth="1"/>
    <col min="11796" max="11796" width="6.25" style="142" customWidth="1"/>
    <col min="11797" max="11797" width="6.125" style="142" customWidth="1"/>
    <col min="11798" max="11798" width="11.25" style="142" customWidth="1"/>
    <col min="11799" max="11799" width="11.5" style="142" bestFit="1" customWidth="1"/>
    <col min="11800" max="11801" width="11.25" style="142" customWidth="1"/>
    <col min="11802" max="11802" width="47" style="142" customWidth="1"/>
    <col min="11803" max="11803" width="6.25" style="142" customWidth="1"/>
    <col min="11804" max="11804" width="5.75" style="142" customWidth="1"/>
    <col min="11805" max="11805" width="5" style="142" customWidth="1"/>
    <col min="11806" max="11806" width="5.5" style="142" customWidth="1"/>
    <col min="11807" max="11807" width="5.25" style="142" customWidth="1"/>
    <col min="11808" max="11811" width="11.375" style="142" customWidth="1"/>
    <col min="11812" max="11812" width="23.875" style="142" customWidth="1"/>
    <col min="11813" max="11813" width="9" style="142" bestFit="1" customWidth="1"/>
    <col min="11814" max="11814" width="7" style="142" customWidth="1"/>
    <col min="11815" max="12040" width="9" style="142"/>
    <col min="12041" max="12041" width="6.25" style="142" customWidth="1"/>
    <col min="12042" max="12042" width="10.625" style="142" customWidth="1"/>
    <col min="12043" max="12043" width="5.75" style="142" customWidth="1"/>
    <col min="12044" max="12044" width="9" style="142"/>
    <col min="12045" max="12045" width="10.375" style="142" bestFit="1" customWidth="1"/>
    <col min="12046" max="12046" width="14.375" style="142" customWidth="1"/>
    <col min="12047" max="12049" width="6.75" style="142" customWidth="1"/>
    <col min="12050" max="12051" width="6.75" style="142" bestFit="1" customWidth="1"/>
    <col min="12052" max="12052" width="6.25" style="142" customWidth="1"/>
    <col min="12053" max="12053" width="6.125" style="142" customWidth="1"/>
    <col min="12054" max="12054" width="11.25" style="142" customWidth="1"/>
    <col min="12055" max="12055" width="11.5" style="142" bestFit="1" customWidth="1"/>
    <col min="12056" max="12057" width="11.25" style="142" customWidth="1"/>
    <col min="12058" max="12058" width="47" style="142" customWidth="1"/>
    <col min="12059" max="12059" width="6.25" style="142" customWidth="1"/>
    <col min="12060" max="12060" width="5.75" style="142" customWidth="1"/>
    <col min="12061" max="12061" width="5" style="142" customWidth="1"/>
    <col min="12062" max="12062" width="5.5" style="142" customWidth="1"/>
    <col min="12063" max="12063" width="5.25" style="142" customWidth="1"/>
    <col min="12064" max="12067" width="11.375" style="142" customWidth="1"/>
    <col min="12068" max="12068" width="23.875" style="142" customWidth="1"/>
    <col min="12069" max="12069" width="9" style="142" bestFit="1" customWidth="1"/>
    <col min="12070" max="12070" width="7" style="142" customWidth="1"/>
    <col min="12071" max="12296" width="9" style="142"/>
    <col min="12297" max="12297" width="6.25" style="142" customWidth="1"/>
    <col min="12298" max="12298" width="10.625" style="142" customWidth="1"/>
    <col min="12299" max="12299" width="5.75" style="142" customWidth="1"/>
    <col min="12300" max="12300" width="9" style="142"/>
    <col min="12301" max="12301" width="10.375" style="142" bestFit="1" customWidth="1"/>
    <col min="12302" max="12302" width="14.375" style="142" customWidth="1"/>
    <col min="12303" max="12305" width="6.75" style="142" customWidth="1"/>
    <col min="12306" max="12307" width="6.75" style="142" bestFit="1" customWidth="1"/>
    <col min="12308" max="12308" width="6.25" style="142" customWidth="1"/>
    <col min="12309" max="12309" width="6.125" style="142" customWidth="1"/>
    <col min="12310" max="12310" width="11.25" style="142" customWidth="1"/>
    <col min="12311" max="12311" width="11.5" style="142" bestFit="1" customWidth="1"/>
    <col min="12312" max="12313" width="11.25" style="142" customWidth="1"/>
    <col min="12314" max="12314" width="47" style="142" customWidth="1"/>
    <col min="12315" max="12315" width="6.25" style="142" customWidth="1"/>
    <col min="12316" max="12316" width="5.75" style="142" customWidth="1"/>
    <col min="12317" max="12317" width="5" style="142" customWidth="1"/>
    <col min="12318" max="12318" width="5.5" style="142" customWidth="1"/>
    <col min="12319" max="12319" width="5.25" style="142" customWidth="1"/>
    <col min="12320" max="12323" width="11.375" style="142" customWidth="1"/>
    <col min="12324" max="12324" width="23.875" style="142" customWidth="1"/>
    <col min="12325" max="12325" width="9" style="142" bestFit="1" customWidth="1"/>
    <col min="12326" max="12326" width="7" style="142" customWidth="1"/>
    <col min="12327" max="12552" width="9" style="142"/>
    <col min="12553" max="12553" width="6.25" style="142" customWidth="1"/>
    <col min="12554" max="12554" width="10.625" style="142" customWidth="1"/>
    <col min="12555" max="12555" width="5.75" style="142" customWidth="1"/>
    <col min="12556" max="12556" width="9" style="142"/>
    <col min="12557" max="12557" width="10.375" style="142" bestFit="1" customWidth="1"/>
    <col min="12558" max="12558" width="14.375" style="142" customWidth="1"/>
    <col min="12559" max="12561" width="6.75" style="142" customWidth="1"/>
    <col min="12562" max="12563" width="6.75" style="142" bestFit="1" customWidth="1"/>
    <col min="12564" max="12564" width="6.25" style="142" customWidth="1"/>
    <col min="12565" max="12565" width="6.125" style="142" customWidth="1"/>
    <col min="12566" max="12566" width="11.25" style="142" customWidth="1"/>
    <col min="12567" max="12567" width="11.5" style="142" bestFit="1" customWidth="1"/>
    <col min="12568" max="12569" width="11.25" style="142" customWidth="1"/>
    <col min="12570" max="12570" width="47" style="142" customWidth="1"/>
    <col min="12571" max="12571" width="6.25" style="142" customWidth="1"/>
    <col min="12572" max="12572" width="5.75" style="142" customWidth="1"/>
    <col min="12573" max="12573" width="5" style="142" customWidth="1"/>
    <col min="12574" max="12574" width="5.5" style="142" customWidth="1"/>
    <col min="12575" max="12575" width="5.25" style="142" customWidth="1"/>
    <col min="12576" max="12579" width="11.375" style="142" customWidth="1"/>
    <col min="12580" max="12580" width="23.875" style="142" customWidth="1"/>
    <col min="12581" max="12581" width="9" style="142" bestFit="1" customWidth="1"/>
    <col min="12582" max="12582" width="7" style="142" customWidth="1"/>
    <col min="12583" max="12808" width="9" style="142"/>
    <col min="12809" max="12809" width="6.25" style="142" customWidth="1"/>
    <col min="12810" max="12810" width="10.625" style="142" customWidth="1"/>
    <col min="12811" max="12811" width="5.75" style="142" customWidth="1"/>
    <col min="12812" max="12812" width="9" style="142"/>
    <col min="12813" max="12813" width="10.375" style="142" bestFit="1" customWidth="1"/>
    <col min="12814" max="12814" width="14.375" style="142" customWidth="1"/>
    <col min="12815" max="12817" width="6.75" style="142" customWidth="1"/>
    <col min="12818" max="12819" width="6.75" style="142" bestFit="1" customWidth="1"/>
    <col min="12820" max="12820" width="6.25" style="142" customWidth="1"/>
    <col min="12821" max="12821" width="6.125" style="142" customWidth="1"/>
    <col min="12822" max="12822" width="11.25" style="142" customWidth="1"/>
    <col min="12823" max="12823" width="11.5" style="142" bestFit="1" customWidth="1"/>
    <col min="12824" max="12825" width="11.25" style="142" customWidth="1"/>
    <col min="12826" max="12826" width="47" style="142" customWidth="1"/>
    <col min="12827" max="12827" width="6.25" style="142" customWidth="1"/>
    <col min="12828" max="12828" width="5.75" style="142" customWidth="1"/>
    <col min="12829" max="12829" width="5" style="142" customWidth="1"/>
    <col min="12830" max="12830" width="5.5" style="142" customWidth="1"/>
    <col min="12831" max="12831" width="5.25" style="142" customWidth="1"/>
    <col min="12832" max="12835" width="11.375" style="142" customWidth="1"/>
    <col min="12836" max="12836" width="23.875" style="142" customWidth="1"/>
    <col min="12837" max="12837" width="9" style="142" bestFit="1" customWidth="1"/>
    <col min="12838" max="12838" width="7" style="142" customWidth="1"/>
    <col min="12839" max="13064" width="9" style="142"/>
    <col min="13065" max="13065" width="6.25" style="142" customWidth="1"/>
    <col min="13066" max="13066" width="10.625" style="142" customWidth="1"/>
    <col min="13067" max="13067" width="5.75" style="142" customWidth="1"/>
    <col min="13068" max="13068" width="9" style="142"/>
    <col min="13069" max="13069" width="10.375" style="142" bestFit="1" customWidth="1"/>
    <col min="13070" max="13070" width="14.375" style="142" customWidth="1"/>
    <col min="13071" max="13073" width="6.75" style="142" customWidth="1"/>
    <col min="13074" max="13075" width="6.75" style="142" bestFit="1" customWidth="1"/>
    <col min="13076" max="13076" width="6.25" style="142" customWidth="1"/>
    <col min="13077" max="13077" width="6.125" style="142" customWidth="1"/>
    <col min="13078" max="13078" width="11.25" style="142" customWidth="1"/>
    <col min="13079" max="13079" width="11.5" style="142" bestFit="1" customWidth="1"/>
    <col min="13080" max="13081" width="11.25" style="142" customWidth="1"/>
    <col min="13082" max="13082" width="47" style="142" customWidth="1"/>
    <col min="13083" max="13083" width="6.25" style="142" customWidth="1"/>
    <col min="13084" max="13084" width="5.75" style="142" customWidth="1"/>
    <col min="13085" max="13085" width="5" style="142" customWidth="1"/>
    <col min="13086" max="13086" width="5.5" style="142" customWidth="1"/>
    <col min="13087" max="13087" width="5.25" style="142" customWidth="1"/>
    <col min="13088" max="13091" width="11.375" style="142" customWidth="1"/>
    <col min="13092" max="13092" width="23.875" style="142" customWidth="1"/>
    <col min="13093" max="13093" width="9" style="142" bestFit="1" customWidth="1"/>
    <col min="13094" max="13094" width="7" style="142" customWidth="1"/>
    <col min="13095" max="13320" width="9" style="142"/>
    <col min="13321" max="13321" width="6.25" style="142" customWidth="1"/>
    <col min="13322" max="13322" width="10.625" style="142" customWidth="1"/>
    <col min="13323" max="13323" width="5.75" style="142" customWidth="1"/>
    <col min="13324" max="13324" width="9" style="142"/>
    <col min="13325" max="13325" width="10.375" style="142" bestFit="1" customWidth="1"/>
    <col min="13326" max="13326" width="14.375" style="142" customWidth="1"/>
    <col min="13327" max="13329" width="6.75" style="142" customWidth="1"/>
    <col min="13330" max="13331" width="6.75" style="142" bestFit="1" customWidth="1"/>
    <col min="13332" max="13332" width="6.25" style="142" customWidth="1"/>
    <col min="13333" max="13333" width="6.125" style="142" customWidth="1"/>
    <col min="13334" max="13334" width="11.25" style="142" customWidth="1"/>
    <col min="13335" max="13335" width="11.5" style="142" bestFit="1" customWidth="1"/>
    <col min="13336" max="13337" width="11.25" style="142" customWidth="1"/>
    <col min="13338" max="13338" width="47" style="142" customWidth="1"/>
    <col min="13339" max="13339" width="6.25" style="142" customWidth="1"/>
    <col min="13340" max="13340" width="5.75" style="142" customWidth="1"/>
    <col min="13341" max="13341" width="5" style="142" customWidth="1"/>
    <col min="13342" max="13342" width="5.5" style="142" customWidth="1"/>
    <col min="13343" max="13343" width="5.25" style="142" customWidth="1"/>
    <col min="13344" max="13347" width="11.375" style="142" customWidth="1"/>
    <col min="13348" max="13348" width="23.875" style="142" customWidth="1"/>
    <col min="13349" max="13349" width="9" style="142" bestFit="1" customWidth="1"/>
    <col min="13350" max="13350" width="7" style="142" customWidth="1"/>
    <col min="13351" max="13576" width="9" style="142"/>
    <col min="13577" max="13577" width="6.25" style="142" customWidth="1"/>
    <col min="13578" max="13578" width="10.625" style="142" customWidth="1"/>
    <col min="13579" max="13579" width="5.75" style="142" customWidth="1"/>
    <col min="13580" max="13580" width="9" style="142"/>
    <col min="13581" max="13581" width="10.375" style="142" bestFit="1" customWidth="1"/>
    <col min="13582" max="13582" width="14.375" style="142" customWidth="1"/>
    <col min="13583" max="13585" width="6.75" style="142" customWidth="1"/>
    <col min="13586" max="13587" width="6.75" style="142" bestFit="1" customWidth="1"/>
    <col min="13588" max="13588" width="6.25" style="142" customWidth="1"/>
    <col min="13589" max="13589" width="6.125" style="142" customWidth="1"/>
    <col min="13590" max="13590" width="11.25" style="142" customWidth="1"/>
    <col min="13591" max="13591" width="11.5" style="142" bestFit="1" customWidth="1"/>
    <col min="13592" max="13593" width="11.25" style="142" customWidth="1"/>
    <col min="13594" max="13594" width="47" style="142" customWidth="1"/>
    <col min="13595" max="13595" width="6.25" style="142" customWidth="1"/>
    <col min="13596" max="13596" width="5.75" style="142" customWidth="1"/>
    <col min="13597" max="13597" width="5" style="142" customWidth="1"/>
    <col min="13598" max="13598" width="5.5" style="142" customWidth="1"/>
    <col min="13599" max="13599" width="5.25" style="142" customWidth="1"/>
    <col min="13600" max="13603" width="11.375" style="142" customWidth="1"/>
    <col min="13604" max="13604" width="23.875" style="142" customWidth="1"/>
    <col min="13605" max="13605" width="9" style="142" bestFit="1" customWidth="1"/>
    <col min="13606" max="13606" width="7" style="142" customWidth="1"/>
    <col min="13607" max="13832" width="9" style="142"/>
    <col min="13833" max="13833" width="6.25" style="142" customWidth="1"/>
    <col min="13834" max="13834" width="10.625" style="142" customWidth="1"/>
    <col min="13835" max="13835" width="5.75" style="142" customWidth="1"/>
    <col min="13836" max="13836" width="9" style="142"/>
    <col min="13837" max="13837" width="10.375" style="142" bestFit="1" customWidth="1"/>
    <col min="13838" max="13838" width="14.375" style="142" customWidth="1"/>
    <col min="13839" max="13841" width="6.75" style="142" customWidth="1"/>
    <col min="13842" max="13843" width="6.75" style="142" bestFit="1" customWidth="1"/>
    <col min="13844" max="13844" width="6.25" style="142" customWidth="1"/>
    <col min="13845" max="13845" width="6.125" style="142" customWidth="1"/>
    <col min="13846" max="13846" width="11.25" style="142" customWidth="1"/>
    <col min="13847" max="13847" width="11.5" style="142" bestFit="1" customWidth="1"/>
    <col min="13848" max="13849" width="11.25" style="142" customWidth="1"/>
    <col min="13850" max="13850" width="47" style="142" customWidth="1"/>
    <col min="13851" max="13851" width="6.25" style="142" customWidth="1"/>
    <col min="13852" max="13852" width="5.75" style="142" customWidth="1"/>
    <col min="13853" max="13853" width="5" style="142" customWidth="1"/>
    <col min="13854" max="13854" width="5.5" style="142" customWidth="1"/>
    <col min="13855" max="13855" width="5.25" style="142" customWidth="1"/>
    <col min="13856" max="13859" width="11.375" style="142" customWidth="1"/>
    <col min="13860" max="13860" width="23.875" style="142" customWidth="1"/>
    <col min="13861" max="13861" width="9" style="142" bestFit="1" customWidth="1"/>
    <col min="13862" max="13862" width="7" style="142" customWidth="1"/>
    <col min="13863" max="14088" width="9" style="142"/>
    <col min="14089" max="14089" width="6.25" style="142" customWidth="1"/>
    <col min="14090" max="14090" width="10.625" style="142" customWidth="1"/>
    <col min="14091" max="14091" width="5.75" style="142" customWidth="1"/>
    <col min="14092" max="14092" width="9" style="142"/>
    <col min="14093" max="14093" width="10.375" style="142" bestFit="1" customWidth="1"/>
    <col min="14094" max="14094" width="14.375" style="142" customWidth="1"/>
    <col min="14095" max="14097" width="6.75" style="142" customWidth="1"/>
    <col min="14098" max="14099" width="6.75" style="142" bestFit="1" customWidth="1"/>
    <col min="14100" max="14100" width="6.25" style="142" customWidth="1"/>
    <col min="14101" max="14101" width="6.125" style="142" customWidth="1"/>
    <col min="14102" max="14102" width="11.25" style="142" customWidth="1"/>
    <col min="14103" max="14103" width="11.5" style="142" bestFit="1" customWidth="1"/>
    <col min="14104" max="14105" width="11.25" style="142" customWidth="1"/>
    <col min="14106" max="14106" width="47" style="142" customWidth="1"/>
    <col min="14107" max="14107" width="6.25" style="142" customWidth="1"/>
    <col min="14108" max="14108" width="5.75" style="142" customWidth="1"/>
    <col min="14109" max="14109" width="5" style="142" customWidth="1"/>
    <col min="14110" max="14110" width="5.5" style="142" customWidth="1"/>
    <col min="14111" max="14111" width="5.25" style="142" customWidth="1"/>
    <col min="14112" max="14115" width="11.375" style="142" customWidth="1"/>
    <col min="14116" max="14116" width="23.875" style="142" customWidth="1"/>
    <col min="14117" max="14117" width="9" style="142" bestFit="1" customWidth="1"/>
    <col min="14118" max="14118" width="7" style="142" customWidth="1"/>
    <col min="14119" max="14344" width="9" style="142"/>
    <col min="14345" max="14345" width="6.25" style="142" customWidth="1"/>
    <col min="14346" max="14346" width="10.625" style="142" customWidth="1"/>
    <col min="14347" max="14347" width="5.75" style="142" customWidth="1"/>
    <col min="14348" max="14348" width="9" style="142"/>
    <col min="14349" max="14349" width="10.375" style="142" bestFit="1" customWidth="1"/>
    <col min="14350" max="14350" width="14.375" style="142" customWidth="1"/>
    <col min="14351" max="14353" width="6.75" style="142" customWidth="1"/>
    <col min="14354" max="14355" width="6.75" style="142" bestFit="1" customWidth="1"/>
    <col min="14356" max="14356" width="6.25" style="142" customWidth="1"/>
    <col min="14357" max="14357" width="6.125" style="142" customWidth="1"/>
    <col min="14358" max="14358" width="11.25" style="142" customWidth="1"/>
    <col min="14359" max="14359" width="11.5" style="142" bestFit="1" customWidth="1"/>
    <col min="14360" max="14361" width="11.25" style="142" customWidth="1"/>
    <col min="14362" max="14362" width="47" style="142" customWidth="1"/>
    <col min="14363" max="14363" width="6.25" style="142" customWidth="1"/>
    <col min="14364" max="14364" width="5.75" style="142" customWidth="1"/>
    <col min="14365" max="14365" width="5" style="142" customWidth="1"/>
    <col min="14366" max="14366" width="5.5" style="142" customWidth="1"/>
    <col min="14367" max="14367" width="5.25" style="142" customWidth="1"/>
    <col min="14368" max="14371" width="11.375" style="142" customWidth="1"/>
    <col min="14372" max="14372" width="23.875" style="142" customWidth="1"/>
    <col min="14373" max="14373" width="9" style="142" bestFit="1" customWidth="1"/>
    <col min="14374" max="14374" width="7" style="142" customWidth="1"/>
    <col min="14375" max="14600" width="9" style="142"/>
    <col min="14601" max="14601" width="6.25" style="142" customWidth="1"/>
    <col min="14602" max="14602" width="10.625" style="142" customWidth="1"/>
    <col min="14603" max="14603" width="5.75" style="142" customWidth="1"/>
    <col min="14604" max="14604" width="9" style="142"/>
    <col min="14605" max="14605" width="10.375" style="142" bestFit="1" customWidth="1"/>
    <col min="14606" max="14606" width="14.375" style="142" customWidth="1"/>
    <col min="14607" max="14609" width="6.75" style="142" customWidth="1"/>
    <col min="14610" max="14611" width="6.75" style="142" bestFit="1" customWidth="1"/>
    <col min="14612" max="14612" width="6.25" style="142" customWidth="1"/>
    <col min="14613" max="14613" width="6.125" style="142" customWidth="1"/>
    <col min="14614" max="14614" width="11.25" style="142" customWidth="1"/>
    <col min="14615" max="14615" width="11.5" style="142" bestFit="1" customWidth="1"/>
    <col min="14616" max="14617" width="11.25" style="142" customWidth="1"/>
    <col min="14618" max="14618" width="47" style="142" customWidth="1"/>
    <col min="14619" max="14619" width="6.25" style="142" customWidth="1"/>
    <col min="14620" max="14620" width="5.75" style="142" customWidth="1"/>
    <col min="14621" max="14621" width="5" style="142" customWidth="1"/>
    <col min="14622" max="14622" width="5.5" style="142" customWidth="1"/>
    <col min="14623" max="14623" width="5.25" style="142" customWidth="1"/>
    <col min="14624" max="14627" width="11.375" style="142" customWidth="1"/>
    <col min="14628" max="14628" width="23.875" style="142" customWidth="1"/>
    <col min="14629" max="14629" width="9" style="142" bestFit="1" customWidth="1"/>
    <col min="14630" max="14630" width="7" style="142" customWidth="1"/>
    <col min="14631" max="14856" width="9" style="142"/>
    <col min="14857" max="14857" width="6.25" style="142" customWidth="1"/>
    <col min="14858" max="14858" width="10.625" style="142" customWidth="1"/>
    <col min="14859" max="14859" width="5.75" style="142" customWidth="1"/>
    <col min="14860" max="14860" width="9" style="142"/>
    <col min="14861" max="14861" width="10.375" style="142" bestFit="1" customWidth="1"/>
    <col min="14862" max="14862" width="14.375" style="142" customWidth="1"/>
    <col min="14863" max="14865" width="6.75" style="142" customWidth="1"/>
    <col min="14866" max="14867" width="6.75" style="142" bestFit="1" customWidth="1"/>
    <col min="14868" max="14868" width="6.25" style="142" customWidth="1"/>
    <col min="14869" max="14869" width="6.125" style="142" customWidth="1"/>
    <col min="14870" max="14870" width="11.25" style="142" customWidth="1"/>
    <col min="14871" max="14871" width="11.5" style="142" bestFit="1" customWidth="1"/>
    <col min="14872" max="14873" width="11.25" style="142" customWidth="1"/>
    <col min="14874" max="14874" width="47" style="142" customWidth="1"/>
    <col min="14875" max="14875" width="6.25" style="142" customWidth="1"/>
    <col min="14876" max="14876" width="5.75" style="142" customWidth="1"/>
    <col min="14877" max="14877" width="5" style="142" customWidth="1"/>
    <col min="14878" max="14878" width="5.5" style="142" customWidth="1"/>
    <col min="14879" max="14879" width="5.25" style="142" customWidth="1"/>
    <col min="14880" max="14883" width="11.375" style="142" customWidth="1"/>
    <col min="14884" max="14884" width="23.875" style="142" customWidth="1"/>
    <col min="14885" max="14885" width="9" style="142" bestFit="1" customWidth="1"/>
    <col min="14886" max="14886" width="7" style="142" customWidth="1"/>
    <col min="14887" max="15112" width="9" style="142"/>
    <col min="15113" max="15113" width="6.25" style="142" customWidth="1"/>
    <col min="15114" max="15114" width="10.625" style="142" customWidth="1"/>
    <col min="15115" max="15115" width="5.75" style="142" customWidth="1"/>
    <col min="15116" max="15116" width="9" style="142"/>
    <col min="15117" max="15117" width="10.375" style="142" bestFit="1" customWidth="1"/>
    <col min="15118" max="15118" width="14.375" style="142" customWidth="1"/>
    <col min="15119" max="15121" width="6.75" style="142" customWidth="1"/>
    <col min="15122" max="15123" width="6.75" style="142" bestFit="1" customWidth="1"/>
    <col min="15124" max="15124" width="6.25" style="142" customWidth="1"/>
    <col min="15125" max="15125" width="6.125" style="142" customWidth="1"/>
    <col min="15126" max="15126" width="11.25" style="142" customWidth="1"/>
    <col min="15127" max="15127" width="11.5" style="142" bestFit="1" customWidth="1"/>
    <col min="15128" max="15129" width="11.25" style="142" customWidth="1"/>
    <col min="15130" max="15130" width="47" style="142" customWidth="1"/>
    <col min="15131" max="15131" width="6.25" style="142" customWidth="1"/>
    <col min="15132" max="15132" width="5.75" style="142" customWidth="1"/>
    <col min="15133" max="15133" width="5" style="142" customWidth="1"/>
    <col min="15134" max="15134" width="5.5" style="142" customWidth="1"/>
    <col min="15135" max="15135" width="5.25" style="142" customWidth="1"/>
    <col min="15136" max="15139" width="11.375" style="142" customWidth="1"/>
    <col min="15140" max="15140" width="23.875" style="142" customWidth="1"/>
    <col min="15141" max="15141" width="9" style="142" bestFit="1" customWidth="1"/>
    <col min="15142" max="15142" width="7" style="142" customWidth="1"/>
    <col min="15143" max="15368" width="9" style="142"/>
    <col min="15369" max="15369" width="6.25" style="142" customWidth="1"/>
    <col min="15370" max="15370" width="10.625" style="142" customWidth="1"/>
    <col min="15371" max="15371" width="5.75" style="142" customWidth="1"/>
    <col min="15372" max="15372" width="9" style="142"/>
    <col min="15373" max="15373" width="10.375" style="142" bestFit="1" customWidth="1"/>
    <col min="15374" max="15374" width="14.375" style="142" customWidth="1"/>
    <col min="15375" max="15377" width="6.75" style="142" customWidth="1"/>
    <col min="15378" max="15379" width="6.75" style="142" bestFit="1" customWidth="1"/>
    <col min="15380" max="15380" width="6.25" style="142" customWidth="1"/>
    <col min="15381" max="15381" width="6.125" style="142" customWidth="1"/>
    <col min="15382" max="15382" width="11.25" style="142" customWidth="1"/>
    <col min="15383" max="15383" width="11.5" style="142" bestFit="1" customWidth="1"/>
    <col min="15384" max="15385" width="11.25" style="142" customWidth="1"/>
    <col min="15386" max="15386" width="47" style="142" customWidth="1"/>
    <col min="15387" max="15387" width="6.25" style="142" customWidth="1"/>
    <col min="15388" max="15388" width="5.75" style="142" customWidth="1"/>
    <col min="15389" max="15389" width="5" style="142" customWidth="1"/>
    <col min="15390" max="15390" width="5.5" style="142" customWidth="1"/>
    <col min="15391" max="15391" width="5.25" style="142" customWidth="1"/>
    <col min="15392" max="15395" width="11.375" style="142" customWidth="1"/>
    <col min="15396" max="15396" width="23.875" style="142" customWidth="1"/>
    <col min="15397" max="15397" width="9" style="142" bestFit="1" customWidth="1"/>
    <col min="15398" max="15398" width="7" style="142" customWidth="1"/>
    <col min="15399" max="15624" width="9" style="142"/>
    <col min="15625" max="15625" width="6.25" style="142" customWidth="1"/>
    <col min="15626" max="15626" width="10.625" style="142" customWidth="1"/>
    <col min="15627" max="15627" width="5.75" style="142" customWidth="1"/>
    <col min="15628" max="15628" width="9" style="142"/>
    <col min="15629" max="15629" width="10.375" style="142" bestFit="1" customWidth="1"/>
    <col min="15630" max="15630" width="14.375" style="142" customWidth="1"/>
    <col min="15631" max="15633" width="6.75" style="142" customWidth="1"/>
    <col min="15634" max="15635" width="6.75" style="142" bestFit="1" customWidth="1"/>
    <col min="15636" max="15636" width="6.25" style="142" customWidth="1"/>
    <col min="15637" max="15637" width="6.125" style="142" customWidth="1"/>
    <col min="15638" max="15638" width="11.25" style="142" customWidth="1"/>
    <col min="15639" max="15639" width="11.5" style="142" bestFit="1" customWidth="1"/>
    <col min="15640" max="15641" width="11.25" style="142" customWidth="1"/>
    <col min="15642" max="15642" width="47" style="142" customWidth="1"/>
    <col min="15643" max="15643" width="6.25" style="142" customWidth="1"/>
    <col min="15644" max="15644" width="5.75" style="142" customWidth="1"/>
    <col min="15645" max="15645" width="5" style="142" customWidth="1"/>
    <col min="15646" max="15646" width="5.5" style="142" customWidth="1"/>
    <col min="15647" max="15647" width="5.25" style="142" customWidth="1"/>
    <col min="15648" max="15651" width="11.375" style="142" customWidth="1"/>
    <col min="15652" max="15652" width="23.875" style="142" customWidth="1"/>
    <col min="15653" max="15653" width="9" style="142" bestFit="1" customWidth="1"/>
    <col min="15654" max="15654" width="7" style="142" customWidth="1"/>
    <col min="15655" max="15880" width="9" style="142"/>
    <col min="15881" max="15881" width="6.25" style="142" customWidth="1"/>
    <col min="15882" max="15882" width="10.625" style="142" customWidth="1"/>
    <col min="15883" max="15883" width="5.75" style="142" customWidth="1"/>
    <col min="15884" max="15884" width="9" style="142"/>
    <col min="15885" max="15885" width="10.375" style="142" bestFit="1" customWidth="1"/>
    <col min="15886" max="15886" width="14.375" style="142" customWidth="1"/>
    <col min="15887" max="15889" width="6.75" style="142" customWidth="1"/>
    <col min="15890" max="15891" width="6.75" style="142" bestFit="1" customWidth="1"/>
    <col min="15892" max="15892" width="6.25" style="142" customWidth="1"/>
    <col min="15893" max="15893" width="6.125" style="142" customWidth="1"/>
    <col min="15894" max="15894" width="11.25" style="142" customWidth="1"/>
    <col min="15895" max="15895" width="11.5" style="142" bestFit="1" customWidth="1"/>
    <col min="15896" max="15897" width="11.25" style="142" customWidth="1"/>
    <col min="15898" max="15898" width="47" style="142" customWidth="1"/>
    <col min="15899" max="15899" width="6.25" style="142" customWidth="1"/>
    <col min="15900" max="15900" width="5.75" style="142" customWidth="1"/>
    <col min="15901" max="15901" width="5" style="142" customWidth="1"/>
    <col min="15902" max="15902" width="5.5" style="142" customWidth="1"/>
    <col min="15903" max="15903" width="5.25" style="142" customWidth="1"/>
    <col min="15904" max="15907" width="11.375" style="142" customWidth="1"/>
    <col min="15908" max="15908" width="23.875" style="142" customWidth="1"/>
    <col min="15909" max="15909" width="9" style="142" bestFit="1" customWidth="1"/>
    <col min="15910" max="15910" width="7" style="142" customWidth="1"/>
    <col min="15911" max="16136" width="9" style="142"/>
    <col min="16137" max="16137" width="6.25" style="142" customWidth="1"/>
    <col min="16138" max="16138" width="10.625" style="142" customWidth="1"/>
    <col min="16139" max="16139" width="5.75" style="142" customWidth="1"/>
    <col min="16140" max="16140" width="9" style="142"/>
    <col min="16141" max="16141" width="10.375" style="142" bestFit="1" customWidth="1"/>
    <col min="16142" max="16142" width="14.375" style="142" customWidth="1"/>
    <col min="16143" max="16145" width="6.75" style="142" customWidth="1"/>
    <col min="16146" max="16147" width="6.75" style="142" bestFit="1" customWidth="1"/>
    <col min="16148" max="16148" width="6.25" style="142" customWidth="1"/>
    <col min="16149" max="16149" width="6.125" style="142" customWidth="1"/>
    <col min="16150" max="16150" width="11.25" style="142" customWidth="1"/>
    <col min="16151" max="16151" width="11.5" style="142" bestFit="1" customWidth="1"/>
    <col min="16152" max="16153" width="11.25" style="142" customWidth="1"/>
    <col min="16154" max="16154" width="47" style="142" customWidth="1"/>
    <col min="16155" max="16155" width="6.25" style="142" customWidth="1"/>
    <col min="16156" max="16156" width="5.75" style="142" customWidth="1"/>
    <col min="16157" max="16157" width="5" style="142" customWidth="1"/>
    <col min="16158" max="16158" width="5.5" style="142" customWidth="1"/>
    <col min="16159" max="16159" width="5.25" style="142" customWidth="1"/>
    <col min="16160" max="16163" width="11.375" style="142" customWidth="1"/>
    <col min="16164" max="16164" width="23.875" style="142" customWidth="1"/>
    <col min="16165" max="16165" width="9" style="142" bestFit="1" customWidth="1"/>
    <col min="16166" max="16166" width="7" style="142" customWidth="1"/>
    <col min="16167" max="16384" width="9" style="142"/>
  </cols>
  <sheetData>
    <row r="1" spans="1:38" s="141" customFormat="1" ht="32.25" customHeight="1">
      <c r="B1" s="260" t="s">
        <v>442</v>
      </c>
      <c r="C1" s="260"/>
      <c r="D1" s="261" t="s">
        <v>443</v>
      </c>
      <c r="E1" s="261"/>
      <c r="F1" s="261"/>
      <c r="G1" s="261"/>
      <c r="H1" s="261"/>
      <c r="I1" s="261"/>
      <c r="J1" s="261"/>
      <c r="K1" s="261"/>
      <c r="L1" s="261"/>
      <c r="M1" s="261"/>
      <c r="N1" s="261"/>
      <c r="O1" s="261"/>
      <c r="P1" s="261"/>
      <c r="Q1" s="261"/>
      <c r="R1" s="261"/>
      <c r="S1" s="261"/>
      <c r="T1" s="261"/>
      <c r="U1" s="160" t="s">
        <v>444</v>
      </c>
      <c r="V1" s="262" t="s">
        <v>445</v>
      </c>
      <c r="W1" s="263"/>
      <c r="X1" s="264" t="s">
        <v>446</v>
      </c>
      <c r="Y1" s="265"/>
      <c r="Z1" s="265"/>
      <c r="AA1" s="265"/>
      <c r="AB1" s="265"/>
      <c r="AC1" s="266"/>
      <c r="AD1" s="267" t="s">
        <v>447</v>
      </c>
      <c r="AE1" s="267"/>
      <c r="AF1" s="267"/>
      <c r="AG1" s="267"/>
      <c r="AH1" s="268" t="s">
        <v>448</v>
      </c>
      <c r="AI1" s="268"/>
      <c r="AJ1" s="268"/>
      <c r="AK1" s="268"/>
      <c r="AL1" s="268"/>
    </row>
    <row r="2" spans="1:38" s="141" customFormat="1" ht="57.75" customHeight="1" thickBot="1">
      <c r="A2" s="164" t="s">
        <v>480</v>
      </c>
      <c r="B2" s="126" t="s">
        <v>449</v>
      </c>
      <c r="C2" s="127" t="s">
        <v>450</v>
      </c>
      <c r="D2" s="128" t="s">
        <v>555</v>
      </c>
      <c r="E2" s="129" t="s">
        <v>451</v>
      </c>
      <c r="F2" s="129" t="s">
        <v>452</v>
      </c>
      <c r="G2" s="129" t="s">
        <v>0</v>
      </c>
      <c r="H2" s="129"/>
      <c r="I2" s="129"/>
      <c r="J2" s="129"/>
      <c r="K2" s="129" t="s">
        <v>453</v>
      </c>
      <c r="L2" s="129" t="s">
        <v>576</v>
      </c>
      <c r="M2" s="129"/>
      <c r="N2" s="129" t="s">
        <v>454</v>
      </c>
      <c r="O2" s="129" t="s">
        <v>455</v>
      </c>
      <c r="P2" s="129" t="s">
        <v>1</v>
      </c>
      <c r="Q2" s="129" t="s">
        <v>2</v>
      </c>
      <c r="R2" s="129" t="s">
        <v>456</v>
      </c>
      <c r="S2" s="129" t="s">
        <v>457</v>
      </c>
      <c r="T2" s="130" t="s">
        <v>458</v>
      </c>
      <c r="U2" s="131" t="s">
        <v>459</v>
      </c>
      <c r="V2" s="132" t="s">
        <v>460</v>
      </c>
      <c r="W2" s="132" t="s">
        <v>460</v>
      </c>
      <c r="X2" s="133" t="s">
        <v>461</v>
      </c>
      <c r="Y2" s="134" t="s">
        <v>462</v>
      </c>
      <c r="Z2" s="134" t="s">
        <v>463</v>
      </c>
      <c r="AA2" s="134" t="s">
        <v>464</v>
      </c>
      <c r="AB2" s="134" t="s">
        <v>465</v>
      </c>
      <c r="AC2" s="135" t="s">
        <v>466</v>
      </c>
      <c r="AD2" s="136" t="s">
        <v>467</v>
      </c>
      <c r="AE2" s="136" t="s">
        <v>468</v>
      </c>
      <c r="AF2" s="136" t="s">
        <v>469</v>
      </c>
      <c r="AG2" s="136" t="s">
        <v>469</v>
      </c>
      <c r="AH2" s="130" t="s">
        <v>559</v>
      </c>
      <c r="AI2" s="258" t="s">
        <v>560</v>
      </c>
      <c r="AJ2" s="259"/>
      <c r="AK2" s="130" t="s">
        <v>471</v>
      </c>
      <c r="AL2" s="137" t="s">
        <v>472</v>
      </c>
    </row>
    <row r="3" spans="1:38">
      <c r="A3" s="165">
        <v>1</v>
      </c>
      <c r="B3" s="143">
        <v>43006</v>
      </c>
      <c r="C3" s="143">
        <v>785272</v>
      </c>
      <c r="D3" s="147">
        <v>1</v>
      </c>
      <c r="E3" s="144" t="s">
        <v>513</v>
      </c>
      <c r="F3" s="145" t="s">
        <v>514</v>
      </c>
      <c r="G3" s="161" t="str">
        <f>H3&amp;CHAR(10)&amp;I3&amp;CHAR(10)&amp;J3</f>
        <v>파주시
광탄면
방축리</v>
      </c>
      <c r="H3" s="161" t="s">
        <v>563</v>
      </c>
      <c r="I3" s="161" t="s">
        <v>564</v>
      </c>
      <c r="J3" s="161" t="s">
        <v>569</v>
      </c>
      <c r="K3" s="147">
        <v>2</v>
      </c>
      <c r="L3" s="147" t="str">
        <f>M3&amp;N3&amp;"-"&amp;O3</f>
        <v>산53-6</v>
      </c>
      <c r="M3" s="147" t="s">
        <v>582</v>
      </c>
      <c r="N3" s="147">
        <v>53</v>
      </c>
      <c r="O3" s="147">
        <v>6</v>
      </c>
      <c r="P3" s="143" t="s">
        <v>473</v>
      </c>
      <c r="Q3" s="143" t="s">
        <v>473</v>
      </c>
      <c r="R3" s="143">
        <v>0</v>
      </c>
      <c r="S3" s="162">
        <v>2133</v>
      </c>
      <c r="T3" s="163">
        <v>57500</v>
      </c>
      <c r="W3" s="143">
        <v>0</v>
      </c>
      <c r="X3" s="143">
        <v>4</v>
      </c>
      <c r="Y3" s="139">
        <v>0</v>
      </c>
      <c r="Z3" s="139">
        <v>0</v>
      </c>
      <c r="AA3" s="140">
        <v>0</v>
      </c>
      <c r="AB3" s="140">
        <v>0</v>
      </c>
      <c r="AC3" s="140">
        <v>0</v>
      </c>
      <c r="AD3" s="146">
        <v>0</v>
      </c>
      <c r="AE3" s="143" t="s">
        <v>474</v>
      </c>
      <c r="AF3" s="143" t="s">
        <v>474</v>
      </c>
      <c r="AG3" s="138" t="s">
        <v>440</v>
      </c>
      <c r="AH3" s="147" t="s">
        <v>557</v>
      </c>
      <c r="AI3" s="147">
        <v>1</v>
      </c>
      <c r="AJ3" s="143">
        <v>1</v>
      </c>
      <c r="AK3" s="143" t="s">
        <v>515</v>
      </c>
      <c r="AL3" s="143">
        <v>1</v>
      </c>
    </row>
    <row r="4" spans="1:38">
      <c r="A4" s="165">
        <v>2</v>
      </c>
      <c r="B4" s="143">
        <v>43006</v>
      </c>
      <c r="C4" s="143">
        <v>785273</v>
      </c>
      <c r="D4" s="147">
        <v>2</v>
      </c>
      <c r="E4" s="144" t="s">
        <v>513</v>
      </c>
      <c r="F4" s="145" t="s">
        <v>514</v>
      </c>
      <c r="G4" s="161" t="str">
        <f t="shared" ref="G4:G25" si="0">H4&amp;CHAR(10)&amp;I4&amp;CHAR(10)&amp;J4</f>
        <v>파주시
광탄면
방축리</v>
      </c>
      <c r="H4" s="161" t="s">
        <v>563</v>
      </c>
      <c r="I4" s="161" t="s">
        <v>564</v>
      </c>
      <c r="J4" s="161" t="s">
        <v>569</v>
      </c>
      <c r="K4" s="147">
        <v>2</v>
      </c>
      <c r="L4" s="147" t="str">
        <f t="shared" ref="L4:L25" si="1">M4&amp;N4&amp;"-"&amp;O4</f>
        <v>산53-7</v>
      </c>
      <c r="M4" s="147" t="s">
        <v>582</v>
      </c>
      <c r="N4" s="147">
        <v>53</v>
      </c>
      <c r="O4" s="147">
        <v>7</v>
      </c>
      <c r="P4" s="143" t="s">
        <v>473</v>
      </c>
      <c r="Q4" s="143" t="s">
        <v>473</v>
      </c>
      <c r="R4" s="143">
        <v>0</v>
      </c>
      <c r="S4" s="162">
        <v>1575</v>
      </c>
      <c r="T4" s="163">
        <v>53900</v>
      </c>
      <c r="W4" s="143">
        <v>0</v>
      </c>
      <c r="X4" s="143">
        <v>4</v>
      </c>
      <c r="Y4" s="139">
        <v>0</v>
      </c>
      <c r="Z4" s="139">
        <v>0</v>
      </c>
      <c r="AA4" s="140">
        <v>0</v>
      </c>
      <c r="AB4" s="140">
        <v>0</v>
      </c>
      <c r="AC4" s="140">
        <v>0</v>
      </c>
      <c r="AD4" s="146">
        <v>0</v>
      </c>
      <c r="AE4" s="143" t="s">
        <v>474</v>
      </c>
      <c r="AF4" s="143" t="s">
        <v>474</v>
      </c>
      <c r="AG4" s="138" t="s">
        <v>440</v>
      </c>
      <c r="AH4" s="147" t="s">
        <v>557</v>
      </c>
      <c r="AI4" s="147">
        <v>1</v>
      </c>
      <c r="AJ4" s="143">
        <v>1</v>
      </c>
      <c r="AK4" s="143" t="s">
        <v>515</v>
      </c>
      <c r="AL4" s="143">
        <v>2</v>
      </c>
    </row>
    <row r="5" spans="1:38">
      <c r="A5" s="165">
        <v>3</v>
      </c>
      <c r="B5" s="143">
        <v>43006</v>
      </c>
      <c r="C5" s="143">
        <v>785274</v>
      </c>
      <c r="D5" s="147">
        <v>3</v>
      </c>
      <c r="E5" s="144" t="s">
        <v>513</v>
      </c>
      <c r="F5" s="145" t="s">
        <v>516</v>
      </c>
      <c r="G5" s="161" t="str">
        <f t="shared" si="0"/>
        <v>파주시
광탄면
신산리</v>
      </c>
      <c r="H5" s="161" t="s">
        <v>563</v>
      </c>
      <c r="I5" s="161" t="s">
        <v>564</v>
      </c>
      <c r="J5" s="161" t="s">
        <v>565</v>
      </c>
      <c r="K5" s="147">
        <v>1</v>
      </c>
      <c r="L5" s="147" t="str">
        <f t="shared" si="1"/>
        <v>393-15</v>
      </c>
      <c r="M5" s="147"/>
      <c r="N5" s="147">
        <v>393</v>
      </c>
      <c r="O5" s="147">
        <v>15</v>
      </c>
      <c r="P5" s="143" t="s">
        <v>477</v>
      </c>
      <c r="Q5" s="143" t="s">
        <v>477</v>
      </c>
      <c r="R5" s="143">
        <v>0</v>
      </c>
      <c r="S5" s="162">
        <v>824</v>
      </c>
      <c r="T5" s="163">
        <v>147750</v>
      </c>
      <c r="W5" s="143">
        <v>0</v>
      </c>
      <c r="X5" s="143">
        <v>1</v>
      </c>
      <c r="Y5" s="139">
        <v>0</v>
      </c>
      <c r="Z5" s="139">
        <v>0</v>
      </c>
      <c r="AA5" s="140">
        <v>0</v>
      </c>
      <c r="AB5" s="140">
        <v>0</v>
      </c>
      <c r="AC5" s="140">
        <v>0</v>
      </c>
      <c r="AD5" s="146">
        <v>0</v>
      </c>
      <c r="AE5" s="143" t="s">
        <v>476</v>
      </c>
      <c r="AF5" s="143" t="s">
        <v>476</v>
      </c>
      <c r="AG5" s="138" t="s">
        <v>440</v>
      </c>
      <c r="AH5" s="147" t="s">
        <v>557</v>
      </c>
      <c r="AI5" s="147">
        <v>1</v>
      </c>
      <c r="AJ5" s="143">
        <v>1</v>
      </c>
      <c r="AK5" s="143" t="s">
        <v>515</v>
      </c>
      <c r="AL5" s="143">
        <v>3</v>
      </c>
    </row>
    <row r="6" spans="1:38">
      <c r="A6" s="165">
        <v>4</v>
      </c>
      <c r="B6" s="143">
        <v>43006</v>
      </c>
      <c r="C6" s="143">
        <v>785275</v>
      </c>
      <c r="D6" s="147">
        <v>4</v>
      </c>
      <c r="E6" s="144" t="s">
        <v>513</v>
      </c>
      <c r="F6" s="145" t="s">
        <v>516</v>
      </c>
      <c r="G6" s="161" t="str">
        <f t="shared" si="0"/>
        <v>파주시
광탄면
신산리</v>
      </c>
      <c r="H6" s="161" t="s">
        <v>563</v>
      </c>
      <c r="I6" s="161" t="s">
        <v>564</v>
      </c>
      <c r="J6" s="161" t="s">
        <v>565</v>
      </c>
      <c r="K6" s="147">
        <v>1</v>
      </c>
      <c r="L6" s="147" t="str">
        <f t="shared" si="1"/>
        <v>393-16</v>
      </c>
      <c r="M6" s="147"/>
      <c r="N6" s="147">
        <v>393</v>
      </c>
      <c r="O6" s="147">
        <v>16</v>
      </c>
      <c r="P6" s="143" t="s">
        <v>477</v>
      </c>
      <c r="Q6" s="143" t="s">
        <v>477</v>
      </c>
      <c r="R6" s="143">
        <v>0</v>
      </c>
      <c r="S6" s="162">
        <v>9</v>
      </c>
      <c r="T6" s="163">
        <v>147750</v>
      </c>
      <c r="W6" s="143">
        <v>0</v>
      </c>
      <c r="X6" s="143">
        <v>1</v>
      </c>
      <c r="Y6" s="139">
        <v>0</v>
      </c>
      <c r="Z6" s="139">
        <v>0</v>
      </c>
      <c r="AA6" s="140">
        <v>0</v>
      </c>
      <c r="AB6" s="140">
        <v>0</v>
      </c>
      <c r="AC6" s="140">
        <v>0</v>
      </c>
      <c r="AD6" s="146">
        <v>0</v>
      </c>
      <c r="AE6" s="143" t="s">
        <v>476</v>
      </c>
      <c r="AF6" s="143" t="s">
        <v>476</v>
      </c>
      <c r="AG6" s="138" t="s">
        <v>440</v>
      </c>
      <c r="AH6" s="147" t="s">
        <v>557</v>
      </c>
      <c r="AI6" s="147">
        <v>1</v>
      </c>
      <c r="AJ6" s="143">
        <v>1</v>
      </c>
      <c r="AK6" s="143" t="s">
        <v>515</v>
      </c>
      <c r="AL6" s="143">
        <v>4</v>
      </c>
    </row>
    <row r="7" spans="1:38">
      <c r="A7" s="165">
        <v>5</v>
      </c>
      <c r="B7" s="143">
        <v>43006</v>
      </c>
      <c r="C7" s="143">
        <v>785276</v>
      </c>
      <c r="D7" s="147">
        <v>5</v>
      </c>
      <c r="E7" s="144" t="s">
        <v>513</v>
      </c>
      <c r="F7" s="145" t="s">
        <v>516</v>
      </c>
      <c r="G7" s="161" t="str">
        <f t="shared" si="0"/>
        <v>파주시
광탄면
신산리</v>
      </c>
      <c r="H7" s="161" t="s">
        <v>563</v>
      </c>
      <c r="I7" s="161" t="s">
        <v>564</v>
      </c>
      <c r="J7" s="161" t="s">
        <v>565</v>
      </c>
      <c r="K7" s="147">
        <v>1</v>
      </c>
      <c r="L7" s="147" t="str">
        <f t="shared" si="1"/>
        <v>395-28</v>
      </c>
      <c r="M7" s="147"/>
      <c r="N7" s="147">
        <v>395</v>
      </c>
      <c r="O7" s="147">
        <v>28</v>
      </c>
      <c r="P7" s="143" t="s">
        <v>477</v>
      </c>
      <c r="Q7" s="143" t="s">
        <v>477</v>
      </c>
      <c r="R7" s="143">
        <v>0</v>
      </c>
      <c r="S7" s="162">
        <v>17</v>
      </c>
      <c r="T7" s="163">
        <v>174850</v>
      </c>
      <c r="W7" s="143">
        <v>0</v>
      </c>
      <c r="X7" s="143">
        <v>1</v>
      </c>
      <c r="Y7" s="139">
        <v>0</v>
      </c>
      <c r="Z7" s="139">
        <v>0</v>
      </c>
      <c r="AA7" s="140">
        <v>0</v>
      </c>
      <c r="AB7" s="140">
        <v>0</v>
      </c>
      <c r="AC7" s="140">
        <v>0</v>
      </c>
      <c r="AD7" s="146">
        <v>0</v>
      </c>
      <c r="AE7" s="143" t="s">
        <v>476</v>
      </c>
      <c r="AF7" s="143" t="s">
        <v>476</v>
      </c>
      <c r="AG7" s="138" t="s">
        <v>440</v>
      </c>
      <c r="AH7" s="147" t="s">
        <v>557</v>
      </c>
      <c r="AI7" s="147">
        <v>1</v>
      </c>
      <c r="AJ7" s="143">
        <v>1</v>
      </c>
      <c r="AK7" s="143" t="s">
        <v>515</v>
      </c>
      <c r="AL7" s="143">
        <v>5</v>
      </c>
    </row>
    <row r="8" spans="1:38">
      <c r="A8" s="165">
        <v>6</v>
      </c>
      <c r="B8" s="143">
        <v>43006</v>
      </c>
      <c r="C8" s="143">
        <v>785277</v>
      </c>
      <c r="D8" s="147">
        <v>6</v>
      </c>
      <c r="E8" s="144" t="s">
        <v>513</v>
      </c>
      <c r="F8" s="145" t="s">
        <v>516</v>
      </c>
      <c r="G8" s="161" t="str">
        <f t="shared" si="0"/>
        <v>파주시
광탄면
신산리</v>
      </c>
      <c r="H8" s="161" t="s">
        <v>563</v>
      </c>
      <c r="I8" s="161" t="s">
        <v>564</v>
      </c>
      <c r="J8" s="161" t="s">
        <v>565</v>
      </c>
      <c r="K8" s="147">
        <v>1</v>
      </c>
      <c r="L8" s="147" t="str">
        <f t="shared" si="1"/>
        <v>395-29</v>
      </c>
      <c r="M8" s="147"/>
      <c r="N8" s="147">
        <v>395</v>
      </c>
      <c r="O8" s="147">
        <v>29</v>
      </c>
      <c r="P8" s="143" t="s">
        <v>477</v>
      </c>
      <c r="Q8" s="143" t="s">
        <v>477</v>
      </c>
      <c r="R8" s="143">
        <v>0</v>
      </c>
      <c r="S8" s="162">
        <v>56</v>
      </c>
      <c r="T8" s="163">
        <v>174850</v>
      </c>
      <c r="W8" s="143">
        <v>0</v>
      </c>
      <c r="X8" s="143">
        <v>1</v>
      </c>
      <c r="Y8" s="139">
        <v>0</v>
      </c>
      <c r="Z8" s="139">
        <v>0</v>
      </c>
      <c r="AA8" s="140">
        <v>0</v>
      </c>
      <c r="AB8" s="140">
        <v>0</v>
      </c>
      <c r="AC8" s="140">
        <v>0</v>
      </c>
      <c r="AD8" s="146">
        <v>0</v>
      </c>
      <c r="AE8" s="143" t="s">
        <v>476</v>
      </c>
      <c r="AF8" s="143" t="s">
        <v>476</v>
      </c>
      <c r="AG8" s="138" t="s">
        <v>440</v>
      </c>
      <c r="AH8" s="147" t="s">
        <v>557</v>
      </c>
      <c r="AI8" s="147">
        <v>1</v>
      </c>
      <c r="AJ8" s="143">
        <v>1</v>
      </c>
      <c r="AK8" s="143" t="s">
        <v>515</v>
      </c>
      <c r="AL8" s="143">
        <v>6</v>
      </c>
    </row>
    <row r="9" spans="1:38">
      <c r="A9" s="165">
        <v>7</v>
      </c>
      <c r="B9" s="143">
        <v>43006</v>
      </c>
      <c r="C9" s="143">
        <v>785278</v>
      </c>
      <c r="D9" s="147">
        <v>7</v>
      </c>
      <c r="E9" s="144" t="s">
        <v>513</v>
      </c>
      <c r="F9" s="145" t="s">
        <v>516</v>
      </c>
      <c r="G9" s="161" t="str">
        <f t="shared" si="0"/>
        <v>파주시
광탄면
신산리</v>
      </c>
      <c r="H9" s="161" t="s">
        <v>563</v>
      </c>
      <c r="I9" s="161" t="s">
        <v>564</v>
      </c>
      <c r="J9" s="161" t="s">
        <v>565</v>
      </c>
      <c r="K9" s="147">
        <v>1</v>
      </c>
      <c r="L9" s="147" t="str">
        <f t="shared" si="1"/>
        <v>426-10</v>
      </c>
      <c r="M9" s="147"/>
      <c r="N9" s="147">
        <v>426</v>
      </c>
      <c r="O9" s="147">
        <v>10</v>
      </c>
      <c r="P9" s="143" t="s">
        <v>477</v>
      </c>
      <c r="Q9" s="143" t="s">
        <v>477</v>
      </c>
      <c r="R9" s="143">
        <v>0</v>
      </c>
      <c r="S9" s="162">
        <v>174</v>
      </c>
      <c r="T9" s="163">
        <v>147750</v>
      </c>
      <c r="W9" s="143">
        <v>0</v>
      </c>
      <c r="X9" s="143">
        <v>1</v>
      </c>
      <c r="Y9" s="139">
        <v>0</v>
      </c>
      <c r="Z9" s="139">
        <v>0</v>
      </c>
      <c r="AA9" s="140">
        <v>0</v>
      </c>
      <c r="AB9" s="140">
        <v>0</v>
      </c>
      <c r="AC9" s="140">
        <v>0</v>
      </c>
      <c r="AD9" s="146">
        <v>0</v>
      </c>
      <c r="AE9" s="143" t="s">
        <v>476</v>
      </c>
      <c r="AF9" s="143" t="s">
        <v>476</v>
      </c>
      <c r="AG9" s="138" t="s">
        <v>440</v>
      </c>
      <c r="AH9" s="147" t="s">
        <v>557</v>
      </c>
      <c r="AI9" s="147">
        <v>1</v>
      </c>
      <c r="AJ9" s="143">
        <v>1</v>
      </c>
      <c r="AK9" s="143" t="s">
        <v>515</v>
      </c>
      <c r="AL9" s="143">
        <v>7</v>
      </c>
    </row>
    <row r="10" spans="1:38">
      <c r="A10" s="165">
        <v>8</v>
      </c>
      <c r="B10" s="143">
        <v>43006</v>
      </c>
      <c r="C10" s="143">
        <v>785286</v>
      </c>
      <c r="D10" s="147">
        <v>15</v>
      </c>
      <c r="E10" s="144" t="s">
        <v>513</v>
      </c>
      <c r="F10" s="145" t="s">
        <v>522</v>
      </c>
      <c r="G10" s="161" t="str">
        <f t="shared" si="0"/>
        <v>파주시
조리읍
등원리</v>
      </c>
      <c r="H10" s="161" t="s">
        <v>563</v>
      </c>
      <c r="I10" s="161" t="s">
        <v>570</v>
      </c>
      <c r="J10" s="161" t="s">
        <v>571</v>
      </c>
      <c r="K10" s="147">
        <v>2</v>
      </c>
      <c r="L10" s="147" t="str">
        <f t="shared" si="1"/>
        <v>산20-25</v>
      </c>
      <c r="M10" s="147" t="s">
        <v>582</v>
      </c>
      <c r="N10" s="147">
        <v>20</v>
      </c>
      <c r="O10" s="147">
        <v>25</v>
      </c>
      <c r="P10" s="143" t="s">
        <v>473</v>
      </c>
      <c r="Q10" s="143" t="s">
        <v>473</v>
      </c>
      <c r="R10" s="143">
        <v>0</v>
      </c>
      <c r="S10" s="162">
        <v>85</v>
      </c>
      <c r="T10" s="163">
        <v>109750</v>
      </c>
      <c r="W10" s="143">
        <v>0</v>
      </c>
      <c r="X10" s="143">
        <v>4</v>
      </c>
      <c r="Y10" s="139">
        <v>0</v>
      </c>
      <c r="Z10" s="139">
        <v>0</v>
      </c>
      <c r="AA10" s="140">
        <v>0</v>
      </c>
      <c r="AB10" s="140">
        <v>0</v>
      </c>
      <c r="AC10" s="140">
        <v>0</v>
      </c>
      <c r="AD10" s="146">
        <v>0</v>
      </c>
      <c r="AE10" s="143" t="s">
        <v>474</v>
      </c>
      <c r="AF10" s="143" t="s">
        <v>474</v>
      </c>
      <c r="AG10" s="138" t="s">
        <v>440</v>
      </c>
      <c r="AH10" s="147" t="s">
        <v>557</v>
      </c>
      <c r="AI10" s="147">
        <v>1</v>
      </c>
      <c r="AJ10" s="143">
        <v>1</v>
      </c>
      <c r="AK10" s="143" t="s">
        <v>515</v>
      </c>
      <c r="AL10" s="143">
        <v>15</v>
      </c>
    </row>
    <row r="11" spans="1:38">
      <c r="A11" s="165">
        <v>9</v>
      </c>
      <c r="B11" s="143">
        <v>43006</v>
      </c>
      <c r="C11" s="143">
        <v>785287</v>
      </c>
      <c r="D11" s="147">
        <v>16</v>
      </c>
      <c r="E11" s="144" t="s">
        <v>513</v>
      </c>
      <c r="F11" s="145" t="s">
        <v>522</v>
      </c>
      <c r="G11" s="161" t="str">
        <f t="shared" si="0"/>
        <v>파주시
조리읍
등원리</v>
      </c>
      <c r="H11" s="161" t="s">
        <v>563</v>
      </c>
      <c r="I11" s="161" t="s">
        <v>570</v>
      </c>
      <c r="J11" s="161" t="s">
        <v>571</v>
      </c>
      <c r="K11" s="147">
        <v>2</v>
      </c>
      <c r="L11" s="147" t="str">
        <f t="shared" si="1"/>
        <v>산20-25</v>
      </c>
      <c r="M11" s="147" t="s">
        <v>582</v>
      </c>
      <c r="N11" s="147">
        <v>20</v>
      </c>
      <c r="O11" s="147">
        <v>25</v>
      </c>
      <c r="P11" s="143" t="s">
        <v>473</v>
      </c>
      <c r="Q11" s="143" t="s">
        <v>479</v>
      </c>
      <c r="R11" s="143">
        <v>0</v>
      </c>
      <c r="S11" s="162">
        <v>188</v>
      </c>
      <c r="T11" s="163">
        <v>36150</v>
      </c>
      <c r="W11" s="143">
        <v>0</v>
      </c>
      <c r="X11" s="143">
        <v>4</v>
      </c>
      <c r="Y11" s="139">
        <v>0</v>
      </c>
      <c r="Z11" s="139">
        <v>0</v>
      </c>
      <c r="AA11" s="140">
        <v>0</v>
      </c>
      <c r="AB11" s="140">
        <v>0</v>
      </c>
      <c r="AC11" s="140">
        <v>0</v>
      </c>
      <c r="AD11" s="146">
        <v>0</v>
      </c>
      <c r="AE11" s="143" t="s">
        <v>474</v>
      </c>
      <c r="AF11" s="143" t="s">
        <v>474</v>
      </c>
      <c r="AG11" s="138" t="s">
        <v>440</v>
      </c>
      <c r="AH11" s="147" t="s">
        <v>557</v>
      </c>
      <c r="AI11" s="147">
        <v>1</v>
      </c>
      <c r="AJ11" s="143">
        <v>1</v>
      </c>
      <c r="AK11" s="143" t="s">
        <v>515</v>
      </c>
      <c r="AL11" s="143">
        <v>16</v>
      </c>
    </row>
    <row r="12" spans="1:38">
      <c r="A12" s="165">
        <v>10</v>
      </c>
      <c r="B12" s="143">
        <v>43006</v>
      </c>
      <c r="C12" s="143">
        <v>785290</v>
      </c>
      <c r="D12" s="147">
        <v>19</v>
      </c>
      <c r="E12" s="144" t="s">
        <v>513</v>
      </c>
      <c r="F12" s="145" t="s">
        <v>523</v>
      </c>
      <c r="G12" s="161" t="str">
        <f t="shared" si="0"/>
        <v>파주시
파주읍
연풍리</v>
      </c>
      <c r="H12" s="161" t="s">
        <v>563</v>
      </c>
      <c r="I12" s="161" t="s">
        <v>572</v>
      </c>
      <c r="J12" s="161" t="s">
        <v>573</v>
      </c>
      <c r="K12" s="147">
        <v>1</v>
      </c>
      <c r="L12" s="147" t="str">
        <f t="shared" si="1"/>
        <v>68-2</v>
      </c>
      <c r="M12" s="147"/>
      <c r="N12" s="147">
        <v>68</v>
      </c>
      <c r="O12" s="147">
        <v>2</v>
      </c>
      <c r="P12" s="143" t="s">
        <v>475</v>
      </c>
      <c r="Q12" s="143" t="s">
        <v>475</v>
      </c>
      <c r="R12" s="143">
        <v>0</v>
      </c>
      <c r="S12" s="162">
        <v>971</v>
      </c>
      <c r="T12" s="163">
        <v>347200</v>
      </c>
      <c r="W12" s="143">
        <v>0</v>
      </c>
      <c r="X12" s="143">
        <v>1</v>
      </c>
      <c r="Y12" s="139">
        <v>0</v>
      </c>
      <c r="Z12" s="139">
        <v>0</v>
      </c>
      <c r="AA12" s="140">
        <v>0</v>
      </c>
      <c r="AB12" s="140">
        <v>0</v>
      </c>
      <c r="AC12" s="140">
        <v>0</v>
      </c>
      <c r="AD12" s="146">
        <v>0</v>
      </c>
      <c r="AE12" s="143" t="s">
        <v>476</v>
      </c>
      <c r="AF12" s="143" t="s">
        <v>476</v>
      </c>
      <c r="AG12" s="138" t="s">
        <v>440</v>
      </c>
      <c r="AH12" s="147" t="s">
        <v>557</v>
      </c>
      <c r="AI12" s="147">
        <v>4</v>
      </c>
      <c r="AJ12" s="143">
        <v>931</v>
      </c>
      <c r="AK12" s="143" t="s">
        <v>515</v>
      </c>
      <c r="AL12" s="143">
        <v>19</v>
      </c>
    </row>
    <row r="13" spans="1:38">
      <c r="A13" s="165">
        <v>11</v>
      </c>
      <c r="B13" s="143">
        <v>43006</v>
      </c>
      <c r="C13" s="143">
        <v>785291</v>
      </c>
      <c r="D13" s="147">
        <v>20</v>
      </c>
      <c r="E13" s="144" t="s">
        <v>513</v>
      </c>
      <c r="F13" s="145" t="s">
        <v>523</v>
      </c>
      <c r="G13" s="161" t="str">
        <f t="shared" si="0"/>
        <v>파주시
파주읍
연풍리</v>
      </c>
      <c r="H13" s="161" t="s">
        <v>563</v>
      </c>
      <c r="I13" s="161" t="s">
        <v>572</v>
      </c>
      <c r="J13" s="161" t="s">
        <v>573</v>
      </c>
      <c r="K13" s="147">
        <v>1</v>
      </c>
      <c r="L13" s="147" t="str">
        <f t="shared" si="1"/>
        <v>68-6</v>
      </c>
      <c r="M13" s="147"/>
      <c r="N13" s="147">
        <v>68</v>
      </c>
      <c r="O13" s="147">
        <v>6</v>
      </c>
      <c r="P13" s="143" t="s">
        <v>524</v>
      </c>
      <c r="Q13" s="143" t="s">
        <v>524</v>
      </c>
      <c r="R13" s="143">
        <v>0</v>
      </c>
      <c r="S13" s="162">
        <v>2093</v>
      </c>
      <c r="T13" s="163">
        <v>222150</v>
      </c>
      <c r="W13" s="143">
        <v>0</v>
      </c>
      <c r="X13" s="143">
        <v>1</v>
      </c>
      <c r="Y13" s="139">
        <v>0</v>
      </c>
      <c r="Z13" s="139">
        <v>0</v>
      </c>
      <c r="AA13" s="140">
        <v>0</v>
      </c>
      <c r="AB13" s="140">
        <v>0</v>
      </c>
      <c r="AC13" s="140">
        <v>0</v>
      </c>
      <c r="AD13" s="146">
        <v>0</v>
      </c>
      <c r="AE13" s="143" t="s">
        <v>476</v>
      </c>
      <c r="AF13" s="143" t="s">
        <v>476</v>
      </c>
      <c r="AG13" s="138" t="s">
        <v>440</v>
      </c>
      <c r="AH13" s="147" t="s">
        <v>557</v>
      </c>
      <c r="AI13" s="147">
        <v>4</v>
      </c>
      <c r="AJ13" s="143">
        <v>931</v>
      </c>
      <c r="AK13" s="143" t="s">
        <v>515</v>
      </c>
      <c r="AL13" s="143">
        <v>20</v>
      </c>
    </row>
    <row r="14" spans="1:38">
      <c r="A14" s="165">
        <v>12</v>
      </c>
      <c r="B14" s="143">
        <v>43006</v>
      </c>
      <c r="C14" s="143">
        <v>785292</v>
      </c>
      <c r="D14" s="147">
        <v>21</v>
      </c>
      <c r="E14" s="144" t="s">
        <v>513</v>
      </c>
      <c r="F14" s="145" t="s">
        <v>523</v>
      </c>
      <c r="G14" s="161" t="str">
        <f t="shared" si="0"/>
        <v>파주시
파주읍
연풍리</v>
      </c>
      <c r="H14" s="161" t="s">
        <v>563</v>
      </c>
      <c r="I14" s="161" t="s">
        <v>572</v>
      </c>
      <c r="J14" s="161" t="s">
        <v>573</v>
      </c>
      <c r="K14" s="147">
        <v>1</v>
      </c>
      <c r="L14" s="147" t="str">
        <f t="shared" si="1"/>
        <v>68-7</v>
      </c>
      <c r="M14" s="147"/>
      <c r="N14" s="147">
        <v>68</v>
      </c>
      <c r="O14" s="147">
        <v>7</v>
      </c>
      <c r="P14" s="143" t="s">
        <v>479</v>
      </c>
      <c r="Q14" s="143" t="s">
        <v>479</v>
      </c>
      <c r="R14" s="143">
        <v>0</v>
      </c>
      <c r="S14" s="162">
        <v>14</v>
      </c>
      <c r="T14" s="163">
        <v>73350</v>
      </c>
      <c r="W14" s="143">
        <v>0</v>
      </c>
      <c r="X14" s="143">
        <v>4</v>
      </c>
      <c r="Y14" s="139">
        <v>0</v>
      </c>
      <c r="Z14" s="139">
        <v>0</v>
      </c>
      <c r="AA14" s="140">
        <v>0</v>
      </c>
      <c r="AB14" s="140">
        <v>0</v>
      </c>
      <c r="AC14" s="140">
        <v>0</v>
      </c>
      <c r="AD14" s="146">
        <v>0</v>
      </c>
      <c r="AE14" s="143" t="s">
        <v>474</v>
      </c>
      <c r="AF14" s="143" t="s">
        <v>474</v>
      </c>
      <c r="AG14" s="138" t="s">
        <v>440</v>
      </c>
      <c r="AH14" s="147" t="s">
        <v>557</v>
      </c>
      <c r="AI14" s="147">
        <v>4</v>
      </c>
      <c r="AJ14" s="143">
        <v>931</v>
      </c>
      <c r="AK14" s="143" t="s">
        <v>515</v>
      </c>
      <c r="AL14" s="143">
        <v>21</v>
      </c>
    </row>
    <row r="15" spans="1:38">
      <c r="A15" s="165">
        <v>13</v>
      </c>
      <c r="B15" s="143">
        <v>43006</v>
      </c>
      <c r="C15" s="143">
        <v>785279</v>
      </c>
      <c r="D15" s="147">
        <v>8</v>
      </c>
      <c r="E15" s="144" t="s">
        <v>513</v>
      </c>
      <c r="F15" s="145" t="s">
        <v>517</v>
      </c>
      <c r="G15" s="161" t="str">
        <f t="shared" si="0"/>
        <v>파주시
법원읍
대능리</v>
      </c>
      <c r="H15" s="161" t="s">
        <v>563</v>
      </c>
      <c r="I15" s="161" t="s">
        <v>566</v>
      </c>
      <c r="J15" s="161" t="s">
        <v>567</v>
      </c>
      <c r="K15" s="147">
        <v>1</v>
      </c>
      <c r="L15" s="147" t="str">
        <f t="shared" si="1"/>
        <v>413-5</v>
      </c>
      <c r="M15" s="147"/>
      <c r="N15" s="147">
        <v>413</v>
      </c>
      <c r="O15" s="147">
        <v>5</v>
      </c>
      <c r="P15" s="143" t="s">
        <v>479</v>
      </c>
      <c r="Q15" s="143" t="s">
        <v>479</v>
      </c>
      <c r="R15" s="143">
        <v>0</v>
      </c>
      <c r="S15" s="162">
        <v>314</v>
      </c>
      <c r="T15" s="163">
        <v>61900</v>
      </c>
      <c r="W15" s="143">
        <v>0</v>
      </c>
      <c r="X15" s="143">
        <v>4</v>
      </c>
      <c r="Y15" s="139">
        <v>0</v>
      </c>
      <c r="Z15" s="139">
        <v>0</v>
      </c>
      <c r="AA15" s="140">
        <v>0</v>
      </c>
      <c r="AB15" s="140">
        <v>0</v>
      </c>
      <c r="AC15" s="140">
        <v>0</v>
      </c>
      <c r="AD15" s="146">
        <v>0</v>
      </c>
      <c r="AE15" s="143" t="s">
        <v>474</v>
      </c>
      <c r="AF15" s="143" t="s">
        <v>474</v>
      </c>
      <c r="AG15" s="138" t="s">
        <v>440</v>
      </c>
      <c r="AH15" s="147" t="s">
        <v>558</v>
      </c>
      <c r="AI15" s="147">
        <v>1</v>
      </c>
      <c r="AJ15" s="143">
        <v>1</v>
      </c>
      <c r="AK15" s="143" t="s">
        <v>515</v>
      </c>
      <c r="AL15" s="143">
        <v>8</v>
      </c>
    </row>
    <row r="16" spans="1:38">
      <c r="A16" s="165">
        <v>14</v>
      </c>
      <c r="B16" s="143">
        <v>43006</v>
      </c>
      <c r="C16" s="143">
        <v>785280</v>
      </c>
      <c r="D16" s="147">
        <v>9</v>
      </c>
      <c r="E16" s="144" t="s">
        <v>513</v>
      </c>
      <c r="F16" s="145" t="s">
        <v>518</v>
      </c>
      <c r="G16" s="161" t="str">
        <f t="shared" si="0"/>
        <v>파주시
법원읍
삼방리</v>
      </c>
      <c r="H16" s="161" t="s">
        <v>563</v>
      </c>
      <c r="I16" s="161" t="s">
        <v>566</v>
      </c>
      <c r="J16" s="161" t="s">
        <v>574</v>
      </c>
      <c r="K16" s="147">
        <v>1</v>
      </c>
      <c r="L16" s="147" t="str">
        <f t="shared" si="1"/>
        <v>505-6</v>
      </c>
      <c r="M16" s="147"/>
      <c r="N16" s="147">
        <v>505</v>
      </c>
      <c r="O16" s="147">
        <v>6</v>
      </c>
      <c r="P16" s="143" t="s">
        <v>519</v>
      </c>
      <c r="Q16" s="143" t="s">
        <v>519</v>
      </c>
      <c r="R16" s="143">
        <v>0</v>
      </c>
      <c r="S16" s="162">
        <v>35</v>
      </c>
      <c r="T16" s="163">
        <v>78050</v>
      </c>
      <c r="W16" s="143">
        <v>0</v>
      </c>
      <c r="X16" s="143">
        <v>3</v>
      </c>
      <c r="Y16" s="139">
        <v>0</v>
      </c>
      <c r="Z16" s="139">
        <v>0</v>
      </c>
      <c r="AA16" s="140">
        <v>0</v>
      </c>
      <c r="AB16" s="140">
        <v>0</v>
      </c>
      <c r="AC16" s="140">
        <v>0</v>
      </c>
      <c r="AD16" s="146">
        <v>0</v>
      </c>
      <c r="AE16" s="143" t="s">
        <v>478</v>
      </c>
      <c r="AF16" s="143" t="s">
        <v>478</v>
      </c>
      <c r="AG16" s="138" t="s">
        <v>440</v>
      </c>
      <c r="AH16" s="147" t="s">
        <v>558</v>
      </c>
      <c r="AI16" s="147">
        <v>1</v>
      </c>
      <c r="AJ16" s="143">
        <v>1</v>
      </c>
      <c r="AK16" s="143" t="s">
        <v>515</v>
      </c>
      <c r="AL16" s="143">
        <v>9</v>
      </c>
    </row>
    <row r="17" spans="1:38">
      <c r="A17" s="165">
        <v>15</v>
      </c>
      <c r="B17" s="143">
        <v>43006</v>
      </c>
      <c r="C17" s="143">
        <v>785281</v>
      </c>
      <c r="D17" s="147">
        <v>10</v>
      </c>
      <c r="E17" s="144" t="s">
        <v>513</v>
      </c>
      <c r="F17" s="145" t="s">
        <v>520</v>
      </c>
      <c r="G17" s="161" t="str">
        <f t="shared" si="0"/>
        <v>파주시
조리읍
뇌조리</v>
      </c>
      <c r="H17" s="161" t="s">
        <v>563</v>
      </c>
      <c r="I17" s="161" t="s">
        <v>570</v>
      </c>
      <c r="J17" s="161" t="s">
        <v>575</v>
      </c>
      <c r="K17" s="147">
        <v>1</v>
      </c>
      <c r="L17" s="147" t="str">
        <f t="shared" si="1"/>
        <v>346-2</v>
      </c>
      <c r="M17" s="147"/>
      <c r="N17" s="147">
        <v>346</v>
      </c>
      <c r="O17" s="147">
        <v>2</v>
      </c>
      <c r="P17" s="143" t="s">
        <v>521</v>
      </c>
      <c r="Q17" s="143" t="s">
        <v>521</v>
      </c>
      <c r="R17" s="143">
        <v>0</v>
      </c>
      <c r="S17" s="162">
        <v>60</v>
      </c>
      <c r="T17" s="163">
        <v>39800</v>
      </c>
      <c r="W17" s="143">
        <v>0</v>
      </c>
      <c r="X17" s="143">
        <v>4</v>
      </c>
      <c r="Y17" s="139">
        <v>0</v>
      </c>
      <c r="Z17" s="139">
        <v>0</v>
      </c>
      <c r="AA17" s="140">
        <v>0</v>
      </c>
      <c r="AB17" s="140">
        <v>0</v>
      </c>
      <c r="AC17" s="140">
        <v>0</v>
      </c>
      <c r="AD17" s="146">
        <v>0</v>
      </c>
      <c r="AE17" s="143" t="s">
        <v>474</v>
      </c>
      <c r="AF17" s="143" t="s">
        <v>474</v>
      </c>
      <c r="AG17" s="138" t="s">
        <v>440</v>
      </c>
      <c r="AH17" s="147" t="s">
        <v>558</v>
      </c>
      <c r="AI17" s="147">
        <v>1</v>
      </c>
      <c r="AJ17" s="143">
        <v>1</v>
      </c>
      <c r="AK17" s="143" t="s">
        <v>515</v>
      </c>
      <c r="AL17" s="143">
        <v>10</v>
      </c>
    </row>
    <row r="18" spans="1:38">
      <c r="A18" s="165">
        <v>16</v>
      </c>
      <c r="B18" s="143">
        <v>43006</v>
      </c>
      <c r="C18" s="143">
        <v>785282</v>
      </c>
      <c r="D18" s="147">
        <v>11</v>
      </c>
      <c r="E18" s="144" t="s">
        <v>513</v>
      </c>
      <c r="F18" s="145" t="s">
        <v>520</v>
      </c>
      <c r="G18" s="161" t="str">
        <f t="shared" si="0"/>
        <v>파주시
조리읍
뇌조리</v>
      </c>
      <c r="H18" s="161" t="s">
        <v>563</v>
      </c>
      <c r="I18" s="161" t="s">
        <v>570</v>
      </c>
      <c r="J18" s="161" t="s">
        <v>575</v>
      </c>
      <c r="K18" s="147">
        <v>1</v>
      </c>
      <c r="L18" s="147" t="str">
        <f t="shared" si="1"/>
        <v>364-2</v>
      </c>
      <c r="M18" s="147"/>
      <c r="N18" s="147">
        <v>364</v>
      </c>
      <c r="O18" s="147">
        <v>2</v>
      </c>
      <c r="P18" s="143" t="s">
        <v>521</v>
      </c>
      <c r="Q18" s="143" t="s">
        <v>521</v>
      </c>
      <c r="R18" s="143">
        <v>0</v>
      </c>
      <c r="S18" s="162">
        <v>149</v>
      </c>
      <c r="T18" s="163">
        <v>73400</v>
      </c>
      <c r="W18" s="143">
        <v>0</v>
      </c>
      <c r="X18" s="143">
        <v>4</v>
      </c>
      <c r="Y18" s="139">
        <v>0</v>
      </c>
      <c r="Z18" s="139">
        <v>0</v>
      </c>
      <c r="AA18" s="140">
        <v>0</v>
      </c>
      <c r="AB18" s="140">
        <v>0</v>
      </c>
      <c r="AC18" s="140">
        <v>0</v>
      </c>
      <c r="AD18" s="146">
        <v>0</v>
      </c>
      <c r="AE18" s="143" t="s">
        <v>474</v>
      </c>
      <c r="AF18" s="143" t="s">
        <v>474</v>
      </c>
      <c r="AG18" s="138" t="s">
        <v>440</v>
      </c>
      <c r="AH18" s="147" t="s">
        <v>558</v>
      </c>
      <c r="AI18" s="147">
        <v>1</v>
      </c>
      <c r="AJ18" s="143">
        <v>1</v>
      </c>
      <c r="AK18" s="143" t="s">
        <v>515</v>
      </c>
      <c r="AL18" s="143">
        <v>11</v>
      </c>
    </row>
    <row r="19" spans="1:38">
      <c r="A19" s="165">
        <v>17</v>
      </c>
      <c r="B19" s="143">
        <v>43006</v>
      </c>
      <c r="C19" s="143">
        <v>785283</v>
      </c>
      <c r="D19" s="147">
        <v>12</v>
      </c>
      <c r="E19" s="144" t="s">
        <v>513</v>
      </c>
      <c r="F19" s="145" t="s">
        <v>520</v>
      </c>
      <c r="G19" s="161" t="str">
        <f t="shared" si="0"/>
        <v>파주시
조리읍
뇌조리</v>
      </c>
      <c r="H19" s="161" t="s">
        <v>563</v>
      </c>
      <c r="I19" s="161" t="s">
        <v>570</v>
      </c>
      <c r="J19" s="161" t="s">
        <v>575</v>
      </c>
      <c r="K19" s="147">
        <v>1</v>
      </c>
      <c r="L19" s="147" t="str">
        <f t="shared" si="1"/>
        <v>365-2</v>
      </c>
      <c r="M19" s="147"/>
      <c r="N19" s="147">
        <v>365</v>
      </c>
      <c r="O19" s="147">
        <v>2</v>
      </c>
      <c r="P19" s="143" t="s">
        <v>521</v>
      </c>
      <c r="Q19" s="143" t="s">
        <v>521</v>
      </c>
      <c r="R19" s="143">
        <v>0</v>
      </c>
      <c r="S19" s="162">
        <v>215</v>
      </c>
      <c r="T19" s="163">
        <v>73400</v>
      </c>
      <c r="W19" s="143">
        <v>0</v>
      </c>
      <c r="X19" s="143">
        <v>4</v>
      </c>
      <c r="Y19" s="139">
        <v>0</v>
      </c>
      <c r="Z19" s="139">
        <v>0</v>
      </c>
      <c r="AA19" s="140">
        <v>0</v>
      </c>
      <c r="AB19" s="140">
        <v>0</v>
      </c>
      <c r="AC19" s="140">
        <v>0</v>
      </c>
      <c r="AD19" s="146">
        <v>0</v>
      </c>
      <c r="AE19" s="143" t="s">
        <v>474</v>
      </c>
      <c r="AF19" s="143" t="s">
        <v>474</v>
      </c>
      <c r="AG19" s="138" t="s">
        <v>440</v>
      </c>
      <c r="AH19" s="147" t="s">
        <v>558</v>
      </c>
      <c r="AI19" s="147">
        <v>1</v>
      </c>
      <c r="AJ19" s="143">
        <v>1</v>
      </c>
      <c r="AK19" s="143" t="s">
        <v>515</v>
      </c>
      <c r="AL19" s="143">
        <v>12</v>
      </c>
    </row>
    <row r="20" spans="1:38">
      <c r="A20" s="165">
        <v>18</v>
      </c>
      <c r="B20" s="143">
        <v>43006</v>
      </c>
      <c r="C20" s="143">
        <v>785284</v>
      </c>
      <c r="D20" s="147">
        <v>13</v>
      </c>
      <c r="E20" s="144" t="s">
        <v>513</v>
      </c>
      <c r="F20" s="145" t="s">
        <v>520</v>
      </c>
      <c r="G20" s="161" t="str">
        <f t="shared" si="0"/>
        <v>파주시
조리읍
뇌조리</v>
      </c>
      <c r="H20" s="161" t="s">
        <v>563</v>
      </c>
      <c r="I20" s="161" t="s">
        <v>570</v>
      </c>
      <c r="J20" s="161" t="s">
        <v>575</v>
      </c>
      <c r="K20" s="147">
        <v>1</v>
      </c>
      <c r="L20" s="147" t="str">
        <f t="shared" si="1"/>
        <v>369-6</v>
      </c>
      <c r="M20" s="147"/>
      <c r="N20" s="147">
        <v>369</v>
      </c>
      <c r="O20" s="147">
        <v>6</v>
      </c>
      <c r="P20" s="143" t="s">
        <v>521</v>
      </c>
      <c r="Q20" s="143" t="s">
        <v>521</v>
      </c>
      <c r="R20" s="143">
        <v>0</v>
      </c>
      <c r="S20" s="162">
        <v>215</v>
      </c>
      <c r="T20" s="163">
        <v>73400</v>
      </c>
      <c r="W20" s="143">
        <v>0</v>
      </c>
      <c r="X20" s="143">
        <v>4</v>
      </c>
      <c r="Y20" s="139">
        <v>0</v>
      </c>
      <c r="Z20" s="139">
        <v>0</v>
      </c>
      <c r="AA20" s="140">
        <v>0</v>
      </c>
      <c r="AB20" s="140">
        <v>0</v>
      </c>
      <c r="AC20" s="140">
        <v>0</v>
      </c>
      <c r="AD20" s="146">
        <v>0</v>
      </c>
      <c r="AE20" s="143" t="s">
        <v>474</v>
      </c>
      <c r="AF20" s="143" t="s">
        <v>474</v>
      </c>
      <c r="AG20" s="138" t="s">
        <v>440</v>
      </c>
      <c r="AH20" s="147" t="s">
        <v>558</v>
      </c>
      <c r="AI20" s="147">
        <v>1</v>
      </c>
      <c r="AJ20" s="143">
        <v>1</v>
      </c>
      <c r="AK20" s="143" t="s">
        <v>515</v>
      </c>
      <c r="AL20" s="143">
        <v>13</v>
      </c>
    </row>
    <row r="21" spans="1:38">
      <c r="A21" s="165">
        <v>19</v>
      </c>
      <c r="B21" s="143">
        <v>43006</v>
      </c>
      <c r="C21" s="143">
        <v>785285</v>
      </c>
      <c r="D21" s="147">
        <v>14</v>
      </c>
      <c r="E21" s="144" t="s">
        <v>513</v>
      </c>
      <c r="F21" s="145" t="s">
        <v>520</v>
      </c>
      <c r="G21" s="161" t="str">
        <f t="shared" si="0"/>
        <v>파주시
조리읍
뇌조리</v>
      </c>
      <c r="H21" s="161" t="s">
        <v>563</v>
      </c>
      <c r="I21" s="161" t="s">
        <v>570</v>
      </c>
      <c r="J21" s="161" t="s">
        <v>575</v>
      </c>
      <c r="K21" s="147">
        <v>1</v>
      </c>
      <c r="L21" s="147" t="str">
        <f t="shared" si="1"/>
        <v>370-2</v>
      </c>
      <c r="M21" s="147"/>
      <c r="N21" s="147">
        <v>370</v>
      </c>
      <c r="O21" s="147">
        <v>2</v>
      </c>
      <c r="P21" s="143" t="s">
        <v>521</v>
      </c>
      <c r="Q21" s="143" t="s">
        <v>521</v>
      </c>
      <c r="R21" s="143">
        <v>0</v>
      </c>
      <c r="S21" s="162">
        <v>165</v>
      </c>
      <c r="T21" s="163">
        <v>73400</v>
      </c>
      <c r="W21" s="143">
        <v>0</v>
      </c>
      <c r="X21" s="143">
        <v>4</v>
      </c>
      <c r="Y21" s="139">
        <v>0</v>
      </c>
      <c r="Z21" s="139">
        <v>0</v>
      </c>
      <c r="AA21" s="140">
        <v>0</v>
      </c>
      <c r="AB21" s="140">
        <v>0</v>
      </c>
      <c r="AC21" s="140">
        <v>0</v>
      </c>
      <c r="AD21" s="146">
        <v>0</v>
      </c>
      <c r="AE21" s="143" t="s">
        <v>474</v>
      </c>
      <c r="AF21" s="143" t="s">
        <v>474</v>
      </c>
      <c r="AG21" s="138" t="s">
        <v>440</v>
      </c>
      <c r="AH21" s="147" t="s">
        <v>558</v>
      </c>
      <c r="AI21" s="147">
        <v>1</v>
      </c>
      <c r="AJ21" s="143">
        <v>1</v>
      </c>
      <c r="AK21" s="143" t="s">
        <v>515</v>
      </c>
      <c r="AL21" s="143">
        <v>14</v>
      </c>
    </row>
    <row r="22" spans="1:38">
      <c r="A22" s="165">
        <v>20</v>
      </c>
      <c r="B22" s="143">
        <v>43006</v>
      </c>
      <c r="C22" s="143">
        <v>785288</v>
      </c>
      <c r="D22" s="147">
        <v>17</v>
      </c>
      <c r="E22" s="144" t="s">
        <v>513</v>
      </c>
      <c r="F22" s="145" t="s">
        <v>523</v>
      </c>
      <c r="G22" s="161" t="str">
        <f t="shared" si="0"/>
        <v>파주시
파주읍
연풍리</v>
      </c>
      <c r="H22" s="161" t="s">
        <v>563</v>
      </c>
      <c r="I22" s="161" t="s">
        <v>572</v>
      </c>
      <c r="J22" s="161" t="s">
        <v>573</v>
      </c>
      <c r="K22" s="147">
        <v>1</v>
      </c>
      <c r="L22" s="147" t="str">
        <f t="shared" si="1"/>
        <v>9-9</v>
      </c>
      <c r="M22" s="147"/>
      <c r="N22" s="147">
        <v>9</v>
      </c>
      <c r="O22" s="147">
        <v>9</v>
      </c>
      <c r="P22" s="143" t="s">
        <v>521</v>
      </c>
      <c r="Q22" s="143" t="s">
        <v>479</v>
      </c>
      <c r="R22" s="143">
        <v>0</v>
      </c>
      <c r="S22" s="162">
        <v>53</v>
      </c>
      <c r="T22" s="163">
        <v>76850</v>
      </c>
      <c r="W22" s="143">
        <v>0</v>
      </c>
      <c r="X22" s="143">
        <v>4</v>
      </c>
      <c r="Y22" s="139">
        <v>0</v>
      </c>
      <c r="Z22" s="139">
        <v>0</v>
      </c>
      <c r="AA22" s="140">
        <v>0</v>
      </c>
      <c r="AB22" s="140">
        <v>0</v>
      </c>
      <c r="AC22" s="140">
        <v>0</v>
      </c>
      <c r="AD22" s="146">
        <v>0</v>
      </c>
      <c r="AE22" s="143" t="s">
        <v>474</v>
      </c>
      <c r="AF22" s="143" t="s">
        <v>474</v>
      </c>
      <c r="AG22" s="138" t="s">
        <v>440</v>
      </c>
      <c r="AH22" s="147" t="s">
        <v>558</v>
      </c>
      <c r="AI22" s="147">
        <v>1</v>
      </c>
      <c r="AJ22" s="143">
        <v>1</v>
      </c>
      <c r="AK22" s="143" t="s">
        <v>515</v>
      </c>
      <c r="AL22" s="143">
        <v>17</v>
      </c>
    </row>
    <row r="23" spans="1:38">
      <c r="A23" s="165">
        <v>21</v>
      </c>
      <c r="B23" s="143">
        <v>43006</v>
      </c>
      <c r="C23" s="143">
        <v>785289</v>
      </c>
      <c r="D23" s="147">
        <v>18</v>
      </c>
      <c r="E23" s="144" t="s">
        <v>513</v>
      </c>
      <c r="F23" s="145" t="s">
        <v>523</v>
      </c>
      <c r="G23" s="161" t="str">
        <f t="shared" si="0"/>
        <v>파주시
파주읍
연풍리</v>
      </c>
      <c r="H23" s="161" t="s">
        <v>563</v>
      </c>
      <c r="I23" s="161" t="s">
        <v>572</v>
      </c>
      <c r="J23" s="161" t="s">
        <v>573</v>
      </c>
      <c r="K23" s="147">
        <v>1</v>
      </c>
      <c r="L23" s="147" t="str">
        <f t="shared" si="1"/>
        <v>9-9</v>
      </c>
      <c r="M23" s="147"/>
      <c r="N23" s="147">
        <v>9</v>
      </c>
      <c r="O23" s="147">
        <v>9</v>
      </c>
      <c r="P23" s="143" t="s">
        <v>521</v>
      </c>
      <c r="Q23" s="143" t="s">
        <v>521</v>
      </c>
      <c r="R23" s="143">
        <v>0</v>
      </c>
      <c r="S23" s="162">
        <v>291</v>
      </c>
      <c r="T23" s="163">
        <v>76850</v>
      </c>
      <c r="W23" s="143">
        <v>0</v>
      </c>
      <c r="X23" s="143">
        <v>4</v>
      </c>
      <c r="Y23" s="139">
        <v>0</v>
      </c>
      <c r="Z23" s="139">
        <v>0</v>
      </c>
      <c r="AA23" s="140">
        <v>0</v>
      </c>
      <c r="AB23" s="140">
        <v>0</v>
      </c>
      <c r="AC23" s="140">
        <v>0</v>
      </c>
      <c r="AD23" s="146">
        <v>0</v>
      </c>
      <c r="AE23" s="143" t="s">
        <v>474</v>
      </c>
      <c r="AF23" s="143" t="s">
        <v>474</v>
      </c>
      <c r="AG23" s="138" t="s">
        <v>440</v>
      </c>
      <c r="AH23" s="147" t="s">
        <v>558</v>
      </c>
      <c r="AI23" s="147">
        <v>1</v>
      </c>
      <c r="AJ23" s="143">
        <v>1</v>
      </c>
      <c r="AK23" s="143" t="s">
        <v>515</v>
      </c>
      <c r="AL23" s="143">
        <v>18</v>
      </c>
    </row>
    <row r="24" spans="1:38">
      <c r="A24" s="165">
        <v>22</v>
      </c>
      <c r="B24" s="143">
        <v>43006</v>
      </c>
      <c r="C24" s="143">
        <v>785293</v>
      </c>
      <c r="D24" s="147">
        <v>22</v>
      </c>
      <c r="E24" s="144" t="s">
        <v>513</v>
      </c>
      <c r="F24" s="145" t="s">
        <v>523</v>
      </c>
      <c r="G24" s="161" t="str">
        <f t="shared" si="0"/>
        <v>파주시
파주읍
연풍리</v>
      </c>
      <c r="H24" s="161" t="s">
        <v>563</v>
      </c>
      <c r="I24" s="161" t="s">
        <v>572</v>
      </c>
      <c r="J24" s="161" t="s">
        <v>573</v>
      </c>
      <c r="K24" s="147">
        <v>2</v>
      </c>
      <c r="L24" s="147" t="str">
        <f t="shared" si="1"/>
        <v>산52-2</v>
      </c>
      <c r="M24" s="147" t="s">
        <v>582</v>
      </c>
      <c r="N24" s="147">
        <v>52</v>
      </c>
      <c r="O24" s="147">
        <v>2</v>
      </c>
      <c r="P24" s="143" t="s">
        <v>473</v>
      </c>
      <c r="Q24" s="143" t="s">
        <v>473</v>
      </c>
      <c r="R24" s="143">
        <v>0</v>
      </c>
      <c r="S24" s="162">
        <v>886</v>
      </c>
      <c r="T24" s="163">
        <v>105100</v>
      </c>
      <c r="W24" s="143">
        <v>0</v>
      </c>
      <c r="X24" s="143">
        <v>4</v>
      </c>
      <c r="Y24" s="139">
        <v>0</v>
      </c>
      <c r="Z24" s="139">
        <v>0</v>
      </c>
      <c r="AA24" s="140">
        <v>0</v>
      </c>
      <c r="AB24" s="140">
        <v>0</v>
      </c>
      <c r="AC24" s="140">
        <v>0</v>
      </c>
      <c r="AD24" s="146">
        <v>0</v>
      </c>
      <c r="AE24" s="143" t="s">
        <v>474</v>
      </c>
      <c r="AF24" s="143" t="s">
        <v>474</v>
      </c>
      <c r="AG24" s="138" t="s">
        <v>440</v>
      </c>
      <c r="AH24" s="147" t="s">
        <v>558</v>
      </c>
      <c r="AI24" s="147">
        <v>1</v>
      </c>
      <c r="AJ24" s="143">
        <v>1</v>
      </c>
      <c r="AK24" s="143" t="s">
        <v>515</v>
      </c>
      <c r="AL24" s="143">
        <v>22</v>
      </c>
    </row>
    <row r="25" spans="1:38">
      <c r="A25" s="165">
        <v>23</v>
      </c>
      <c r="B25" s="143">
        <v>43006</v>
      </c>
      <c r="C25" s="143">
        <v>785294</v>
      </c>
      <c r="D25" s="147">
        <v>23</v>
      </c>
      <c r="E25" s="144" t="s">
        <v>513</v>
      </c>
      <c r="F25" s="145" t="s">
        <v>523</v>
      </c>
      <c r="G25" s="161" t="str">
        <f t="shared" si="0"/>
        <v>파주시
파주읍
연풍리</v>
      </c>
      <c r="H25" s="161" t="s">
        <v>563</v>
      </c>
      <c r="I25" s="161" t="s">
        <v>572</v>
      </c>
      <c r="J25" s="161" t="s">
        <v>573</v>
      </c>
      <c r="K25" s="147">
        <v>2</v>
      </c>
      <c r="L25" s="147" t="str">
        <f t="shared" si="1"/>
        <v>산52-2</v>
      </c>
      <c r="M25" s="147" t="s">
        <v>582</v>
      </c>
      <c r="N25" s="147">
        <v>52</v>
      </c>
      <c r="O25" s="147">
        <v>2</v>
      </c>
      <c r="P25" s="143" t="s">
        <v>473</v>
      </c>
      <c r="Q25" s="143" t="s">
        <v>479</v>
      </c>
      <c r="R25" s="143">
        <v>0</v>
      </c>
      <c r="S25" s="162">
        <v>282</v>
      </c>
      <c r="T25" s="163">
        <v>34750</v>
      </c>
      <c r="W25" s="143">
        <v>0</v>
      </c>
      <c r="X25" s="143">
        <v>4</v>
      </c>
      <c r="Y25" s="139">
        <v>0</v>
      </c>
      <c r="Z25" s="139">
        <v>0</v>
      </c>
      <c r="AA25" s="140">
        <v>0</v>
      </c>
      <c r="AB25" s="140">
        <v>0</v>
      </c>
      <c r="AC25" s="140">
        <v>0</v>
      </c>
      <c r="AD25" s="146">
        <v>0</v>
      </c>
      <c r="AE25" s="143" t="s">
        <v>474</v>
      </c>
      <c r="AF25" s="143" t="s">
        <v>474</v>
      </c>
      <c r="AG25" s="138" t="s">
        <v>440</v>
      </c>
      <c r="AH25" s="147" t="s">
        <v>558</v>
      </c>
      <c r="AI25" s="147">
        <v>1</v>
      </c>
      <c r="AJ25" s="143">
        <v>1</v>
      </c>
      <c r="AK25" s="143" t="s">
        <v>515</v>
      </c>
      <c r="AL25" s="143">
        <v>23</v>
      </c>
    </row>
  </sheetData>
  <autoFilter ref="D2:AG25" xr:uid="{00000000-0009-0000-0000-000000000000}"/>
  <sortState xmlns:xlrd2="http://schemas.microsoft.com/office/spreadsheetml/2017/richdata2" ref="A3:AL25">
    <sortCondition ref="AH3:AH25"/>
  </sortState>
  <mergeCells count="7">
    <mergeCell ref="AI2:AJ2"/>
    <mergeCell ref="B1:C1"/>
    <mergeCell ref="D1:T1"/>
    <mergeCell ref="V1:W1"/>
    <mergeCell ref="X1:AC1"/>
    <mergeCell ref="AD1:AG1"/>
    <mergeCell ref="AH1:AL1"/>
  </mergeCells>
  <phoneticPr fontId="12" type="noConversion"/>
  <pageMargins left="0.35" right="0.17" top="0.51" bottom="0.49" header="0.5" footer="0.5"/>
  <pageSetup paperSize="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28"/>
  <sheetViews>
    <sheetView topLeftCell="Y1" workbookViewId="0">
      <pane ySplit="2" topLeftCell="A3" activePane="bottomLeft" state="frozen"/>
      <selection pane="bottomLeft" activeCell="Y20" sqref="A20:XFD22"/>
    </sheetView>
  </sheetViews>
  <sheetFormatPr defaultRowHeight="11.25"/>
  <cols>
    <col min="1" max="1" width="7.75" style="142" customWidth="1"/>
    <col min="2" max="2" width="6" style="147" customWidth="1"/>
    <col min="3" max="3" width="7.5" style="144" customWidth="1"/>
    <col min="4" max="4" width="6" style="145" customWidth="1"/>
    <col min="5" max="5" width="6.375" style="145" bestFit="1" customWidth="1"/>
    <col min="6" max="6" width="6.375" style="143" bestFit="1" customWidth="1"/>
    <col min="7" max="7" width="26.25" style="143" customWidth="1"/>
    <col min="8" max="10" width="10" style="143" hidden="1" customWidth="1"/>
    <col min="11" max="11" width="4.75" style="143" bestFit="1" customWidth="1"/>
    <col min="12" max="12" width="4.75" style="143" customWidth="1"/>
    <col min="13" max="13" width="5" style="143" customWidth="1"/>
    <col min="14" max="14" width="4.75" style="143" bestFit="1" customWidth="1"/>
    <col min="15" max="15" width="4.75" style="143" customWidth="1"/>
    <col min="16" max="16" width="4.75" style="143" bestFit="1" customWidth="1"/>
    <col min="17" max="17" width="8.875" style="143" bestFit="1" customWidth="1"/>
    <col min="18" max="18" width="13.75" style="143" customWidth="1"/>
    <col min="19" max="19" width="14" style="143" customWidth="1"/>
    <col min="20" max="20" width="10.125" style="143" customWidth="1"/>
    <col min="21" max="21" width="21.375" style="143" customWidth="1"/>
    <col min="22" max="22" width="8.125" style="143" customWidth="1"/>
    <col min="23" max="23" width="8.125" style="159" bestFit="1" customWidth="1"/>
    <col min="24" max="24" width="8.125" style="143" bestFit="1" customWidth="1"/>
    <col min="25" max="25" width="8" style="159" bestFit="1" customWidth="1"/>
    <col min="26" max="26" width="8" style="143" bestFit="1" customWidth="1"/>
    <col min="27" max="27" width="12.125" style="143" customWidth="1"/>
    <col min="28" max="28" width="6.125" style="143" customWidth="1"/>
    <col min="29" max="29" width="31.125" style="147" customWidth="1"/>
    <col min="30" max="30" width="23.5" style="159" customWidth="1"/>
    <col min="31" max="34" width="4.25" style="159" customWidth="1"/>
    <col min="35" max="35" width="5.625" style="143" customWidth="1"/>
    <col min="36" max="36" width="46.375" style="159" customWidth="1"/>
    <col min="37" max="37" width="12" style="143" bestFit="1" customWidth="1"/>
    <col min="38" max="39" width="8" style="143" bestFit="1" customWidth="1"/>
    <col min="40" max="40" width="10.5" style="143" customWidth="1"/>
    <col min="41" max="41" width="15.75" style="143" customWidth="1"/>
    <col min="42" max="42" width="7.625" style="143" customWidth="1"/>
    <col min="43" max="43" width="4.75" style="143" bestFit="1" customWidth="1"/>
    <col min="44" max="44" width="7.125" style="143" customWidth="1"/>
    <col min="45" max="45" width="31.125" style="143" bestFit="1" customWidth="1"/>
    <col min="46" max="46" width="25.625" style="143" bestFit="1" customWidth="1"/>
    <col min="47" max="47" width="12.25" style="143" bestFit="1" customWidth="1"/>
    <col min="48" max="50" width="11.5" style="146" bestFit="1" customWidth="1"/>
    <col min="51" max="51" width="73.875" style="143" customWidth="1"/>
    <col min="52" max="52" width="8.75" style="143" customWidth="1"/>
    <col min="53" max="53" width="11.375" style="143" customWidth="1"/>
    <col min="54" max="57" width="0" style="142" hidden="1" customWidth="1"/>
    <col min="58" max="262" width="9" style="142"/>
    <col min="263" max="263" width="6" style="142" customWidth="1"/>
    <col min="264" max="264" width="7.5" style="142" customWidth="1"/>
    <col min="265" max="265" width="4.25" style="142" customWidth="1"/>
    <col min="266" max="267" width="6.375" style="142" bestFit="1" customWidth="1"/>
    <col min="268" max="268" width="12.375" style="142" customWidth="1"/>
    <col min="269" max="269" width="4.75" style="142" bestFit="1" customWidth="1"/>
    <col min="270" max="270" width="5" style="142" customWidth="1"/>
    <col min="271" max="272" width="4.75" style="142" bestFit="1" customWidth="1"/>
    <col min="273" max="273" width="8.875" style="142" bestFit="1" customWidth="1"/>
    <col min="274" max="274" width="13.75" style="142" customWidth="1"/>
    <col min="275" max="275" width="14" style="142" customWidth="1"/>
    <col min="276" max="276" width="10.125" style="142" customWidth="1"/>
    <col min="277" max="277" width="21.375" style="142" customWidth="1"/>
    <col min="278" max="278" width="8.125" style="142" customWidth="1"/>
    <col min="279" max="280" width="8.125" style="142" bestFit="1" customWidth="1"/>
    <col min="281" max="282" width="8" style="142" bestFit="1" customWidth="1"/>
    <col min="283" max="283" width="12.125" style="142" customWidth="1"/>
    <col min="284" max="284" width="6.125" style="142" customWidth="1"/>
    <col min="285" max="285" width="31.125" style="142" customWidth="1"/>
    <col min="286" max="286" width="23.5" style="142" customWidth="1"/>
    <col min="287" max="290" width="4.25" style="142" customWidth="1"/>
    <col min="291" max="291" width="5.625" style="142" customWidth="1"/>
    <col min="292" max="292" width="46.375" style="142" customWidth="1"/>
    <col min="293" max="293" width="12" style="142" bestFit="1" customWidth="1"/>
    <col min="294" max="295" width="8" style="142" bestFit="1" customWidth="1"/>
    <col min="296" max="296" width="10.5" style="142" customWidth="1"/>
    <col min="297" max="297" width="15.75" style="142" customWidth="1"/>
    <col min="298" max="298" width="7.625" style="142" customWidth="1"/>
    <col min="299" max="299" width="4.75" style="142" bestFit="1" customWidth="1"/>
    <col min="300" max="300" width="7.125" style="142" customWidth="1"/>
    <col min="301" max="301" width="31.125" style="142" bestFit="1" customWidth="1"/>
    <col min="302" max="302" width="25.625" style="142" bestFit="1" customWidth="1"/>
    <col min="303" max="303" width="12.25" style="142" bestFit="1" customWidth="1"/>
    <col min="304" max="306" width="11.5" style="142" bestFit="1" customWidth="1"/>
    <col min="307" max="307" width="73.875" style="142" customWidth="1"/>
    <col min="308" max="308" width="8.75" style="142" customWidth="1"/>
    <col min="309" max="309" width="11.375" style="142" customWidth="1"/>
    <col min="310" max="313" width="0" style="142" hidden="1" customWidth="1"/>
    <col min="314" max="518" width="9" style="142"/>
    <col min="519" max="519" width="6" style="142" customWidth="1"/>
    <col min="520" max="520" width="7.5" style="142" customWidth="1"/>
    <col min="521" max="521" width="4.25" style="142" customWidth="1"/>
    <col min="522" max="523" width="6.375" style="142" bestFit="1" customWidth="1"/>
    <col min="524" max="524" width="12.375" style="142" customWidth="1"/>
    <col min="525" max="525" width="4.75" style="142" bestFit="1" customWidth="1"/>
    <col min="526" max="526" width="5" style="142" customWidth="1"/>
    <col min="527" max="528" width="4.75" style="142" bestFit="1" customWidth="1"/>
    <col min="529" max="529" width="8.875" style="142" bestFit="1" customWidth="1"/>
    <col min="530" max="530" width="13.75" style="142" customWidth="1"/>
    <col min="531" max="531" width="14" style="142" customWidth="1"/>
    <col min="532" max="532" width="10.125" style="142" customWidth="1"/>
    <col min="533" max="533" width="21.375" style="142" customWidth="1"/>
    <col min="534" max="534" width="8.125" style="142" customWidth="1"/>
    <col min="535" max="536" width="8.125" style="142" bestFit="1" customWidth="1"/>
    <col min="537" max="538" width="8" style="142" bestFit="1" customWidth="1"/>
    <col min="539" max="539" width="12.125" style="142" customWidth="1"/>
    <col min="540" max="540" width="6.125" style="142" customWidth="1"/>
    <col min="541" max="541" width="31.125" style="142" customWidth="1"/>
    <col min="542" max="542" width="23.5" style="142" customWidth="1"/>
    <col min="543" max="546" width="4.25" style="142" customWidth="1"/>
    <col min="547" max="547" width="5.625" style="142" customWidth="1"/>
    <col min="548" max="548" width="46.375" style="142" customWidth="1"/>
    <col min="549" max="549" width="12" style="142" bestFit="1" customWidth="1"/>
    <col min="550" max="551" width="8" style="142" bestFit="1" customWidth="1"/>
    <col min="552" max="552" width="10.5" style="142" customWidth="1"/>
    <col min="553" max="553" width="15.75" style="142" customWidth="1"/>
    <col min="554" max="554" width="7.625" style="142" customWidth="1"/>
    <col min="555" max="555" width="4.75" style="142" bestFit="1" customWidth="1"/>
    <col min="556" max="556" width="7.125" style="142" customWidth="1"/>
    <col min="557" max="557" width="31.125" style="142" bestFit="1" customWidth="1"/>
    <col min="558" max="558" width="25.625" style="142" bestFit="1" customWidth="1"/>
    <col min="559" max="559" width="12.25" style="142" bestFit="1" customWidth="1"/>
    <col min="560" max="562" width="11.5" style="142" bestFit="1" customWidth="1"/>
    <col min="563" max="563" width="73.875" style="142" customWidth="1"/>
    <col min="564" max="564" width="8.75" style="142" customWidth="1"/>
    <col min="565" max="565" width="11.375" style="142" customWidth="1"/>
    <col min="566" max="569" width="0" style="142" hidden="1" customWidth="1"/>
    <col min="570" max="774" width="9" style="142"/>
    <col min="775" max="775" width="6" style="142" customWidth="1"/>
    <col min="776" max="776" width="7.5" style="142" customWidth="1"/>
    <col min="777" max="777" width="4.25" style="142" customWidth="1"/>
    <col min="778" max="779" width="6.375" style="142" bestFit="1" customWidth="1"/>
    <col min="780" max="780" width="12.375" style="142" customWidth="1"/>
    <col min="781" max="781" width="4.75" style="142" bestFit="1" customWidth="1"/>
    <col min="782" max="782" width="5" style="142" customWidth="1"/>
    <col min="783" max="784" width="4.75" style="142" bestFit="1" customWidth="1"/>
    <col min="785" max="785" width="8.875" style="142" bestFit="1" customWidth="1"/>
    <col min="786" max="786" width="13.75" style="142" customWidth="1"/>
    <col min="787" max="787" width="14" style="142" customWidth="1"/>
    <col min="788" max="788" width="10.125" style="142" customWidth="1"/>
    <col min="789" max="789" width="21.375" style="142" customWidth="1"/>
    <col min="790" max="790" width="8.125" style="142" customWidth="1"/>
    <col min="791" max="792" width="8.125" style="142" bestFit="1" customWidth="1"/>
    <col min="793" max="794" width="8" style="142" bestFit="1" customWidth="1"/>
    <col min="795" max="795" width="12.125" style="142" customWidth="1"/>
    <col min="796" max="796" width="6.125" style="142" customWidth="1"/>
    <col min="797" max="797" width="31.125" style="142" customWidth="1"/>
    <col min="798" max="798" width="23.5" style="142" customWidth="1"/>
    <col min="799" max="802" width="4.25" style="142" customWidth="1"/>
    <col min="803" max="803" width="5.625" style="142" customWidth="1"/>
    <col min="804" max="804" width="46.375" style="142" customWidth="1"/>
    <col min="805" max="805" width="12" style="142" bestFit="1" customWidth="1"/>
    <col min="806" max="807" width="8" style="142" bestFit="1" customWidth="1"/>
    <col min="808" max="808" width="10.5" style="142" customWidth="1"/>
    <col min="809" max="809" width="15.75" style="142" customWidth="1"/>
    <col min="810" max="810" width="7.625" style="142" customWidth="1"/>
    <col min="811" max="811" width="4.75" style="142" bestFit="1" customWidth="1"/>
    <col min="812" max="812" width="7.125" style="142" customWidth="1"/>
    <col min="813" max="813" width="31.125" style="142" bestFit="1" customWidth="1"/>
    <col min="814" max="814" width="25.625" style="142" bestFit="1" customWidth="1"/>
    <col min="815" max="815" width="12.25" style="142" bestFit="1" customWidth="1"/>
    <col min="816" max="818" width="11.5" style="142" bestFit="1" customWidth="1"/>
    <col min="819" max="819" width="73.875" style="142" customWidth="1"/>
    <col min="820" max="820" width="8.75" style="142" customWidth="1"/>
    <col min="821" max="821" width="11.375" style="142" customWidth="1"/>
    <col min="822" max="825" width="0" style="142" hidden="1" customWidth="1"/>
    <col min="826" max="1030" width="9" style="142"/>
    <col min="1031" max="1031" width="6" style="142" customWidth="1"/>
    <col min="1032" max="1032" width="7.5" style="142" customWidth="1"/>
    <col min="1033" max="1033" width="4.25" style="142" customWidth="1"/>
    <col min="1034" max="1035" width="6.375" style="142" bestFit="1" customWidth="1"/>
    <col min="1036" max="1036" width="12.375" style="142" customWidth="1"/>
    <col min="1037" max="1037" width="4.75" style="142" bestFit="1" customWidth="1"/>
    <col min="1038" max="1038" width="5" style="142" customWidth="1"/>
    <col min="1039" max="1040" width="4.75" style="142" bestFit="1" customWidth="1"/>
    <col min="1041" max="1041" width="8.875" style="142" bestFit="1" customWidth="1"/>
    <col min="1042" max="1042" width="13.75" style="142" customWidth="1"/>
    <col min="1043" max="1043" width="14" style="142" customWidth="1"/>
    <col min="1044" max="1044" width="10.125" style="142" customWidth="1"/>
    <col min="1045" max="1045" width="21.375" style="142" customWidth="1"/>
    <col min="1046" max="1046" width="8.125" style="142" customWidth="1"/>
    <col min="1047" max="1048" width="8.125" style="142" bestFit="1" customWidth="1"/>
    <col min="1049" max="1050" width="8" style="142" bestFit="1" customWidth="1"/>
    <col min="1051" max="1051" width="12.125" style="142" customWidth="1"/>
    <col min="1052" max="1052" width="6.125" style="142" customWidth="1"/>
    <col min="1053" max="1053" width="31.125" style="142" customWidth="1"/>
    <col min="1054" max="1054" width="23.5" style="142" customWidth="1"/>
    <col min="1055" max="1058" width="4.25" style="142" customWidth="1"/>
    <col min="1059" max="1059" width="5.625" style="142" customWidth="1"/>
    <col min="1060" max="1060" width="46.375" style="142" customWidth="1"/>
    <col min="1061" max="1061" width="12" style="142" bestFit="1" customWidth="1"/>
    <col min="1062" max="1063" width="8" style="142" bestFit="1" customWidth="1"/>
    <col min="1064" max="1064" width="10.5" style="142" customWidth="1"/>
    <col min="1065" max="1065" width="15.75" style="142" customWidth="1"/>
    <col min="1066" max="1066" width="7.625" style="142" customWidth="1"/>
    <col min="1067" max="1067" width="4.75" style="142" bestFit="1" customWidth="1"/>
    <col min="1068" max="1068" width="7.125" style="142" customWidth="1"/>
    <col min="1069" max="1069" width="31.125" style="142" bestFit="1" customWidth="1"/>
    <col min="1070" max="1070" width="25.625" style="142" bestFit="1" customWidth="1"/>
    <col min="1071" max="1071" width="12.25" style="142" bestFit="1" customWidth="1"/>
    <col min="1072" max="1074" width="11.5" style="142" bestFit="1" customWidth="1"/>
    <col min="1075" max="1075" width="73.875" style="142" customWidth="1"/>
    <col min="1076" max="1076" width="8.75" style="142" customWidth="1"/>
    <col min="1077" max="1077" width="11.375" style="142" customWidth="1"/>
    <col min="1078" max="1081" width="0" style="142" hidden="1" customWidth="1"/>
    <col min="1082" max="1286" width="9" style="142"/>
    <col min="1287" max="1287" width="6" style="142" customWidth="1"/>
    <col min="1288" max="1288" width="7.5" style="142" customWidth="1"/>
    <col min="1289" max="1289" width="4.25" style="142" customWidth="1"/>
    <col min="1290" max="1291" width="6.375" style="142" bestFit="1" customWidth="1"/>
    <col min="1292" max="1292" width="12.375" style="142" customWidth="1"/>
    <col min="1293" max="1293" width="4.75" style="142" bestFit="1" customWidth="1"/>
    <col min="1294" max="1294" width="5" style="142" customWidth="1"/>
    <col min="1295" max="1296" width="4.75" style="142" bestFit="1" customWidth="1"/>
    <col min="1297" max="1297" width="8.875" style="142" bestFit="1" customWidth="1"/>
    <col min="1298" max="1298" width="13.75" style="142" customWidth="1"/>
    <col min="1299" max="1299" width="14" style="142" customWidth="1"/>
    <col min="1300" max="1300" width="10.125" style="142" customWidth="1"/>
    <col min="1301" max="1301" width="21.375" style="142" customWidth="1"/>
    <col min="1302" max="1302" width="8.125" style="142" customWidth="1"/>
    <col min="1303" max="1304" width="8.125" style="142" bestFit="1" customWidth="1"/>
    <col min="1305" max="1306" width="8" style="142" bestFit="1" customWidth="1"/>
    <col min="1307" max="1307" width="12.125" style="142" customWidth="1"/>
    <col min="1308" max="1308" width="6.125" style="142" customWidth="1"/>
    <col min="1309" max="1309" width="31.125" style="142" customWidth="1"/>
    <col min="1310" max="1310" width="23.5" style="142" customWidth="1"/>
    <col min="1311" max="1314" width="4.25" style="142" customWidth="1"/>
    <col min="1315" max="1315" width="5.625" style="142" customWidth="1"/>
    <col min="1316" max="1316" width="46.375" style="142" customWidth="1"/>
    <col min="1317" max="1317" width="12" style="142" bestFit="1" customWidth="1"/>
    <col min="1318" max="1319" width="8" style="142" bestFit="1" customWidth="1"/>
    <col min="1320" max="1320" width="10.5" style="142" customWidth="1"/>
    <col min="1321" max="1321" width="15.75" style="142" customWidth="1"/>
    <col min="1322" max="1322" width="7.625" style="142" customWidth="1"/>
    <col min="1323" max="1323" width="4.75" style="142" bestFit="1" customWidth="1"/>
    <col min="1324" max="1324" width="7.125" style="142" customWidth="1"/>
    <col min="1325" max="1325" width="31.125" style="142" bestFit="1" customWidth="1"/>
    <col min="1326" max="1326" width="25.625" style="142" bestFit="1" customWidth="1"/>
    <col min="1327" max="1327" width="12.25" style="142" bestFit="1" customWidth="1"/>
    <col min="1328" max="1330" width="11.5" style="142" bestFit="1" customWidth="1"/>
    <col min="1331" max="1331" width="73.875" style="142" customWidth="1"/>
    <col min="1332" max="1332" width="8.75" style="142" customWidth="1"/>
    <col min="1333" max="1333" width="11.375" style="142" customWidth="1"/>
    <col min="1334" max="1337" width="0" style="142" hidden="1" customWidth="1"/>
    <col min="1338" max="1542" width="9" style="142"/>
    <col min="1543" max="1543" width="6" style="142" customWidth="1"/>
    <col min="1544" max="1544" width="7.5" style="142" customWidth="1"/>
    <col min="1545" max="1545" width="4.25" style="142" customWidth="1"/>
    <col min="1546" max="1547" width="6.375" style="142" bestFit="1" customWidth="1"/>
    <col min="1548" max="1548" width="12.375" style="142" customWidth="1"/>
    <col min="1549" max="1549" width="4.75" style="142" bestFit="1" customWidth="1"/>
    <col min="1550" max="1550" width="5" style="142" customWidth="1"/>
    <col min="1551" max="1552" width="4.75" style="142" bestFit="1" customWidth="1"/>
    <col min="1553" max="1553" width="8.875" style="142" bestFit="1" customWidth="1"/>
    <col min="1554" max="1554" width="13.75" style="142" customWidth="1"/>
    <col min="1555" max="1555" width="14" style="142" customWidth="1"/>
    <col min="1556" max="1556" width="10.125" style="142" customWidth="1"/>
    <col min="1557" max="1557" width="21.375" style="142" customWidth="1"/>
    <col min="1558" max="1558" width="8.125" style="142" customWidth="1"/>
    <col min="1559" max="1560" width="8.125" style="142" bestFit="1" customWidth="1"/>
    <col min="1561" max="1562" width="8" style="142" bestFit="1" customWidth="1"/>
    <col min="1563" max="1563" width="12.125" style="142" customWidth="1"/>
    <col min="1564" max="1564" width="6.125" style="142" customWidth="1"/>
    <col min="1565" max="1565" width="31.125" style="142" customWidth="1"/>
    <col min="1566" max="1566" width="23.5" style="142" customWidth="1"/>
    <col min="1567" max="1570" width="4.25" style="142" customWidth="1"/>
    <col min="1571" max="1571" width="5.625" style="142" customWidth="1"/>
    <col min="1572" max="1572" width="46.375" style="142" customWidth="1"/>
    <col min="1573" max="1573" width="12" style="142" bestFit="1" customWidth="1"/>
    <col min="1574" max="1575" width="8" style="142" bestFit="1" customWidth="1"/>
    <col min="1576" max="1576" width="10.5" style="142" customWidth="1"/>
    <col min="1577" max="1577" width="15.75" style="142" customWidth="1"/>
    <col min="1578" max="1578" width="7.625" style="142" customWidth="1"/>
    <col min="1579" max="1579" width="4.75" style="142" bestFit="1" customWidth="1"/>
    <col min="1580" max="1580" width="7.125" style="142" customWidth="1"/>
    <col min="1581" max="1581" width="31.125" style="142" bestFit="1" customWidth="1"/>
    <col min="1582" max="1582" width="25.625" style="142" bestFit="1" customWidth="1"/>
    <col min="1583" max="1583" width="12.25" style="142" bestFit="1" customWidth="1"/>
    <col min="1584" max="1586" width="11.5" style="142" bestFit="1" customWidth="1"/>
    <col min="1587" max="1587" width="73.875" style="142" customWidth="1"/>
    <col min="1588" max="1588" width="8.75" style="142" customWidth="1"/>
    <col min="1589" max="1589" width="11.375" style="142" customWidth="1"/>
    <col min="1590" max="1593" width="0" style="142" hidden="1" customWidth="1"/>
    <col min="1594" max="1798" width="9" style="142"/>
    <col min="1799" max="1799" width="6" style="142" customWidth="1"/>
    <col min="1800" max="1800" width="7.5" style="142" customWidth="1"/>
    <col min="1801" max="1801" width="4.25" style="142" customWidth="1"/>
    <col min="1802" max="1803" width="6.375" style="142" bestFit="1" customWidth="1"/>
    <col min="1804" max="1804" width="12.375" style="142" customWidth="1"/>
    <col min="1805" max="1805" width="4.75" style="142" bestFit="1" customWidth="1"/>
    <col min="1806" max="1806" width="5" style="142" customWidth="1"/>
    <col min="1807" max="1808" width="4.75" style="142" bestFit="1" customWidth="1"/>
    <col min="1809" max="1809" width="8.875" style="142" bestFit="1" customWidth="1"/>
    <col min="1810" max="1810" width="13.75" style="142" customWidth="1"/>
    <col min="1811" max="1811" width="14" style="142" customWidth="1"/>
    <col min="1812" max="1812" width="10.125" style="142" customWidth="1"/>
    <col min="1813" max="1813" width="21.375" style="142" customWidth="1"/>
    <col min="1814" max="1814" width="8.125" style="142" customWidth="1"/>
    <col min="1815" max="1816" width="8.125" style="142" bestFit="1" customWidth="1"/>
    <col min="1817" max="1818" width="8" style="142" bestFit="1" customWidth="1"/>
    <col min="1819" max="1819" width="12.125" style="142" customWidth="1"/>
    <col min="1820" max="1820" width="6.125" style="142" customWidth="1"/>
    <col min="1821" max="1821" width="31.125" style="142" customWidth="1"/>
    <col min="1822" max="1822" width="23.5" style="142" customWidth="1"/>
    <col min="1823" max="1826" width="4.25" style="142" customWidth="1"/>
    <col min="1827" max="1827" width="5.625" style="142" customWidth="1"/>
    <col min="1828" max="1828" width="46.375" style="142" customWidth="1"/>
    <col min="1829" max="1829" width="12" style="142" bestFit="1" customWidth="1"/>
    <col min="1830" max="1831" width="8" style="142" bestFit="1" customWidth="1"/>
    <col min="1832" max="1832" width="10.5" style="142" customWidth="1"/>
    <col min="1833" max="1833" width="15.75" style="142" customWidth="1"/>
    <col min="1834" max="1834" width="7.625" style="142" customWidth="1"/>
    <col min="1835" max="1835" width="4.75" style="142" bestFit="1" customWidth="1"/>
    <col min="1836" max="1836" width="7.125" style="142" customWidth="1"/>
    <col min="1837" max="1837" width="31.125" style="142" bestFit="1" customWidth="1"/>
    <col min="1838" max="1838" width="25.625" style="142" bestFit="1" customWidth="1"/>
    <col min="1839" max="1839" width="12.25" style="142" bestFit="1" customWidth="1"/>
    <col min="1840" max="1842" width="11.5" style="142" bestFit="1" customWidth="1"/>
    <col min="1843" max="1843" width="73.875" style="142" customWidth="1"/>
    <col min="1844" max="1844" width="8.75" style="142" customWidth="1"/>
    <col min="1845" max="1845" width="11.375" style="142" customWidth="1"/>
    <col min="1846" max="1849" width="0" style="142" hidden="1" customWidth="1"/>
    <col min="1850" max="2054" width="9" style="142"/>
    <col min="2055" max="2055" width="6" style="142" customWidth="1"/>
    <col min="2056" max="2056" width="7.5" style="142" customWidth="1"/>
    <col min="2057" max="2057" width="4.25" style="142" customWidth="1"/>
    <col min="2058" max="2059" width="6.375" style="142" bestFit="1" customWidth="1"/>
    <col min="2060" max="2060" width="12.375" style="142" customWidth="1"/>
    <col min="2061" max="2061" width="4.75" style="142" bestFit="1" customWidth="1"/>
    <col min="2062" max="2062" width="5" style="142" customWidth="1"/>
    <col min="2063" max="2064" width="4.75" style="142" bestFit="1" customWidth="1"/>
    <col min="2065" max="2065" width="8.875" style="142" bestFit="1" customWidth="1"/>
    <col min="2066" max="2066" width="13.75" style="142" customWidth="1"/>
    <col min="2067" max="2067" width="14" style="142" customWidth="1"/>
    <col min="2068" max="2068" width="10.125" style="142" customWidth="1"/>
    <col min="2069" max="2069" width="21.375" style="142" customWidth="1"/>
    <col min="2070" max="2070" width="8.125" style="142" customWidth="1"/>
    <col min="2071" max="2072" width="8.125" style="142" bestFit="1" customWidth="1"/>
    <col min="2073" max="2074" width="8" style="142" bestFit="1" customWidth="1"/>
    <col min="2075" max="2075" width="12.125" style="142" customWidth="1"/>
    <col min="2076" max="2076" width="6.125" style="142" customWidth="1"/>
    <col min="2077" max="2077" width="31.125" style="142" customWidth="1"/>
    <col min="2078" max="2078" width="23.5" style="142" customWidth="1"/>
    <col min="2079" max="2082" width="4.25" style="142" customWidth="1"/>
    <col min="2083" max="2083" width="5.625" style="142" customWidth="1"/>
    <col min="2084" max="2084" width="46.375" style="142" customWidth="1"/>
    <col min="2085" max="2085" width="12" style="142" bestFit="1" customWidth="1"/>
    <col min="2086" max="2087" width="8" style="142" bestFit="1" customWidth="1"/>
    <col min="2088" max="2088" width="10.5" style="142" customWidth="1"/>
    <col min="2089" max="2089" width="15.75" style="142" customWidth="1"/>
    <col min="2090" max="2090" width="7.625" style="142" customWidth="1"/>
    <col min="2091" max="2091" width="4.75" style="142" bestFit="1" customWidth="1"/>
    <col min="2092" max="2092" width="7.125" style="142" customWidth="1"/>
    <col min="2093" max="2093" width="31.125" style="142" bestFit="1" customWidth="1"/>
    <col min="2094" max="2094" width="25.625" style="142" bestFit="1" customWidth="1"/>
    <col min="2095" max="2095" width="12.25" style="142" bestFit="1" customWidth="1"/>
    <col min="2096" max="2098" width="11.5" style="142" bestFit="1" customWidth="1"/>
    <col min="2099" max="2099" width="73.875" style="142" customWidth="1"/>
    <col min="2100" max="2100" width="8.75" style="142" customWidth="1"/>
    <col min="2101" max="2101" width="11.375" style="142" customWidth="1"/>
    <col min="2102" max="2105" width="0" style="142" hidden="1" customWidth="1"/>
    <col min="2106" max="2310" width="9" style="142"/>
    <col min="2311" max="2311" width="6" style="142" customWidth="1"/>
    <col min="2312" max="2312" width="7.5" style="142" customWidth="1"/>
    <col min="2313" max="2313" width="4.25" style="142" customWidth="1"/>
    <col min="2314" max="2315" width="6.375" style="142" bestFit="1" customWidth="1"/>
    <col min="2316" max="2316" width="12.375" style="142" customWidth="1"/>
    <col min="2317" max="2317" width="4.75" style="142" bestFit="1" customWidth="1"/>
    <col min="2318" max="2318" width="5" style="142" customWidth="1"/>
    <col min="2319" max="2320" width="4.75" style="142" bestFit="1" customWidth="1"/>
    <col min="2321" max="2321" width="8.875" style="142" bestFit="1" customWidth="1"/>
    <col min="2322" max="2322" width="13.75" style="142" customWidth="1"/>
    <col min="2323" max="2323" width="14" style="142" customWidth="1"/>
    <col min="2324" max="2324" width="10.125" style="142" customWidth="1"/>
    <col min="2325" max="2325" width="21.375" style="142" customWidth="1"/>
    <col min="2326" max="2326" width="8.125" style="142" customWidth="1"/>
    <col min="2327" max="2328" width="8.125" style="142" bestFit="1" customWidth="1"/>
    <col min="2329" max="2330" width="8" style="142" bestFit="1" customWidth="1"/>
    <col min="2331" max="2331" width="12.125" style="142" customWidth="1"/>
    <col min="2332" max="2332" width="6.125" style="142" customWidth="1"/>
    <col min="2333" max="2333" width="31.125" style="142" customWidth="1"/>
    <col min="2334" max="2334" width="23.5" style="142" customWidth="1"/>
    <col min="2335" max="2338" width="4.25" style="142" customWidth="1"/>
    <col min="2339" max="2339" width="5.625" style="142" customWidth="1"/>
    <col min="2340" max="2340" width="46.375" style="142" customWidth="1"/>
    <col min="2341" max="2341" width="12" style="142" bestFit="1" customWidth="1"/>
    <col min="2342" max="2343" width="8" style="142" bestFit="1" customWidth="1"/>
    <col min="2344" max="2344" width="10.5" style="142" customWidth="1"/>
    <col min="2345" max="2345" width="15.75" style="142" customWidth="1"/>
    <col min="2346" max="2346" width="7.625" style="142" customWidth="1"/>
    <col min="2347" max="2347" width="4.75" style="142" bestFit="1" customWidth="1"/>
    <col min="2348" max="2348" width="7.125" style="142" customWidth="1"/>
    <col min="2349" max="2349" width="31.125" style="142" bestFit="1" customWidth="1"/>
    <col min="2350" max="2350" width="25.625" style="142" bestFit="1" customWidth="1"/>
    <col min="2351" max="2351" width="12.25" style="142" bestFit="1" customWidth="1"/>
    <col min="2352" max="2354" width="11.5" style="142" bestFit="1" customWidth="1"/>
    <col min="2355" max="2355" width="73.875" style="142" customWidth="1"/>
    <col min="2356" max="2356" width="8.75" style="142" customWidth="1"/>
    <col min="2357" max="2357" width="11.375" style="142" customWidth="1"/>
    <col min="2358" max="2361" width="0" style="142" hidden="1" customWidth="1"/>
    <col min="2362" max="2566" width="9" style="142"/>
    <col min="2567" max="2567" width="6" style="142" customWidth="1"/>
    <col min="2568" max="2568" width="7.5" style="142" customWidth="1"/>
    <col min="2569" max="2569" width="4.25" style="142" customWidth="1"/>
    <col min="2570" max="2571" width="6.375" style="142" bestFit="1" customWidth="1"/>
    <col min="2572" max="2572" width="12.375" style="142" customWidth="1"/>
    <col min="2573" max="2573" width="4.75" style="142" bestFit="1" customWidth="1"/>
    <col min="2574" max="2574" width="5" style="142" customWidth="1"/>
    <col min="2575" max="2576" width="4.75" style="142" bestFit="1" customWidth="1"/>
    <col min="2577" max="2577" width="8.875" style="142" bestFit="1" customWidth="1"/>
    <col min="2578" max="2578" width="13.75" style="142" customWidth="1"/>
    <col min="2579" max="2579" width="14" style="142" customWidth="1"/>
    <col min="2580" max="2580" width="10.125" style="142" customWidth="1"/>
    <col min="2581" max="2581" width="21.375" style="142" customWidth="1"/>
    <col min="2582" max="2582" width="8.125" style="142" customWidth="1"/>
    <col min="2583" max="2584" width="8.125" style="142" bestFit="1" customWidth="1"/>
    <col min="2585" max="2586" width="8" style="142" bestFit="1" customWidth="1"/>
    <col min="2587" max="2587" width="12.125" style="142" customWidth="1"/>
    <col min="2588" max="2588" width="6.125" style="142" customWidth="1"/>
    <col min="2589" max="2589" width="31.125" style="142" customWidth="1"/>
    <col min="2590" max="2590" width="23.5" style="142" customWidth="1"/>
    <col min="2591" max="2594" width="4.25" style="142" customWidth="1"/>
    <col min="2595" max="2595" width="5.625" style="142" customWidth="1"/>
    <col min="2596" max="2596" width="46.375" style="142" customWidth="1"/>
    <col min="2597" max="2597" width="12" style="142" bestFit="1" customWidth="1"/>
    <col min="2598" max="2599" width="8" style="142" bestFit="1" customWidth="1"/>
    <col min="2600" max="2600" width="10.5" style="142" customWidth="1"/>
    <col min="2601" max="2601" width="15.75" style="142" customWidth="1"/>
    <col min="2602" max="2602" width="7.625" style="142" customWidth="1"/>
    <col min="2603" max="2603" width="4.75" style="142" bestFit="1" customWidth="1"/>
    <col min="2604" max="2604" width="7.125" style="142" customWidth="1"/>
    <col min="2605" max="2605" width="31.125" style="142" bestFit="1" customWidth="1"/>
    <col min="2606" max="2606" width="25.625" style="142" bestFit="1" customWidth="1"/>
    <col min="2607" max="2607" width="12.25" style="142" bestFit="1" customWidth="1"/>
    <col min="2608" max="2610" width="11.5" style="142" bestFit="1" customWidth="1"/>
    <col min="2611" max="2611" width="73.875" style="142" customWidth="1"/>
    <col min="2612" max="2612" width="8.75" style="142" customWidth="1"/>
    <col min="2613" max="2613" width="11.375" style="142" customWidth="1"/>
    <col min="2614" max="2617" width="0" style="142" hidden="1" customWidth="1"/>
    <col min="2618" max="2822" width="9" style="142"/>
    <col min="2823" max="2823" width="6" style="142" customWidth="1"/>
    <col min="2824" max="2824" width="7.5" style="142" customWidth="1"/>
    <col min="2825" max="2825" width="4.25" style="142" customWidth="1"/>
    <col min="2826" max="2827" width="6.375" style="142" bestFit="1" customWidth="1"/>
    <col min="2828" max="2828" width="12.375" style="142" customWidth="1"/>
    <col min="2829" max="2829" width="4.75" style="142" bestFit="1" customWidth="1"/>
    <col min="2830" max="2830" width="5" style="142" customWidth="1"/>
    <col min="2831" max="2832" width="4.75" style="142" bestFit="1" customWidth="1"/>
    <col min="2833" max="2833" width="8.875" style="142" bestFit="1" customWidth="1"/>
    <col min="2834" max="2834" width="13.75" style="142" customWidth="1"/>
    <col min="2835" max="2835" width="14" style="142" customWidth="1"/>
    <col min="2836" max="2836" width="10.125" style="142" customWidth="1"/>
    <col min="2837" max="2837" width="21.375" style="142" customWidth="1"/>
    <col min="2838" max="2838" width="8.125" style="142" customWidth="1"/>
    <col min="2839" max="2840" width="8.125" style="142" bestFit="1" customWidth="1"/>
    <col min="2841" max="2842" width="8" style="142" bestFit="1" customWidth="1"/>
    <col min="2843" max="2843" width="12.125" style="142" customWidth="1"/>
    <col min="2844" max="2844" width="6.125" style="142" customWidth="1"/>
    <col min="2845" max="2845" width="31.125" style="142" customWidth="1"/>
    <col min="2846" max="2846" width="23.5" style="142" customWidth="1"/>
    <col min="2847" max="2850" width="4.25" style="142" customWidth="1"/>
    <col min="2851" max="2851" width="5.625" style="142" customWidth="1"/>
    <col min="2852" max="2852" width="46.375" style="142" customWidth="1"/>
    <col min="2853" max="2853" width="12" style="142" bestFit="1" customWidth="1"/>
    <col min="2854" max="2855" width="8" style="142" bestFit="1" customWidth="1"/>
    <col min="2856" max="2856" width="10.5" style="142" customWidth="1"/>
    <col min="2857" max="2857" width="15.75" style="142" customWidth="1"/>
    <col min="2858" max="2858" width="7.625" style="142" customWidth="1"/>
    <col min="2859" max="2859" width="4.75" style="142" bestFit="1" customWidth="1"/>
    <col min="2860" max="2860" width="7.125" style="142" customWidth="1"/>
    <col min="2861" max="2861" width="31.125" style="142" bestFit="1" customWidth="1"/>
    <col min="2862" max="2862" width="25.625" style="142" bestFit="1" customWidth="1"/>
    <col min="2863" max="2863" width="12.25" style="142" bestFit="1" customWidth="1"/>
    <col min="2864" max="2866" width="11.5" style="142" bestFit="1" customWidth="1"/>
    <col min="2867" max="2867" width="73.875" style="142" customWidth="1"/>
    <col min="2868" max="2868" width="8.75" style="142" customWidth="1"/>
    <col min="2869" max="2869" width="11.375" style="142" customWidth="1"/>
    <col min="2870" max="2873" width="0" style="142" hidden="1" customWidth="1"/>
    <col min="2874" max="3078" width="9" style="142"/>
    <col min="3079" max="3079" width="6" style="142" customWidth="1"/>
    <col min="3080" max="3080" width="7.5" style="142" customWidth="1"/>
    <col min="3081" max="3081" width="4.25" style="142" customWidth="1"/>
    <col min="3082" max="3083" width="6.375" style="142" bestFit="1" customWidth="1"/>
    <col min="3084" max="3084" width="12.375" style="142" customWidth="1"/>
    <col min="3085" max="3085" width="4.75" style="142" bestFit="1" customWidth="1"/>
    <col min="3086" max="3086" width="5" style="142" customWidth="1"/>
    <col min="3087" max="3088" width="4.75" style="142" bestFit="1" customWidth="1"/>
    <col min="3089" max="3089" width="8.875" style="142" bestFit="1" customWidth="1"/>
    <col min="3090" max="3090" width="13.75" style="142" customWidth="1"/>
    <col min="3091" max="3091" width="14" style="142" customWidth="1"/>
    <col min="3092" max="3092" width="10.125" style="142" customWidth="1"/>
    <col min="3093" max="3093" width="21.375" style="142" customWidth="1"/>
    <col min="3094" max="3094" width="8.125" style="142" customWidth="1"/>
    <col min="3095" max="3096" width="8.125" style="142" bestFit="1" customWidth="1"/>
    <col min="3097" max="3098" width="8" style="142" bestFit="1" customWidth="1"/>
    <col min="3099" max="3099" width="12.125" style="142" customWidth="1"/>
    <col min="3100" max="3100" width="6.125" style="142" customWidth="1"/>
    <col min="3101" max="3101" width="31.125" style="142" customWidth="1"/>
    <col min="3102" max="3102" width="23.5" style="142" customWidth="1"/>
    <col min="3103" max="3106" width="4.25" style="142" customWidth="1"/>
    <col min="3107" max="3107" width="5.625" style="142" customWidth="1"/>
    <col min="3108" max="3108" width="46.375" style="142" customWidth="1"/>
    <col min="3109" max="3109" width="12" style="142" bestFit="1" customWidth="1"/>
    <col min="3110" max="3111" width="8" style="142" bestFit="1" customWidth="1"/>
    <col min="3112" max="3112" width="10.5" style="142" customWidth="1"/>
    <col min="3113" max="3113" width="15.75" style="142" customWidth="1"/>
    <col min="3114" max="3114" width="7.625" style="142" customWidth="1"/>
    <col min="3115" max="3115" width="4.75" style="142" bestFit="1" customWidth="1"/>
    <col min="3116" max="3116" width="7.125" style="142" customWidth="1"/>
    <col min="3117" max="3117" width="31.125" style="142" bestFit="1" customWidth="1"/>
    <col min="3118" max="3118" width="25.625" style="142" bestFit="1" customWidth="1"/>
    <col min="3119" max="3119" width="12.25" style="142" bestFit="1" customWidth="1"/>
    <col min="3120" max="3122" width="11.5" style="142" bestFit="1" customWidth="1"/>
    <col min="3123" max="3123" width="73.875" style="142" customWidth="1"/>
    <col min="3124" max="3124" width="8.75" style="142" customWidth="1"/>
    <col min="3125" max="3125" width="11.375" style="142" customWidth="1"/>
    <col min="3126" max="3129" width="0" style="142" hidden="1" customWidth="1"/>
    <col min="3130" max="3334" width="9" style="142"/>
    <col min="3335" max="3335" width="6" style="142" customWidth="1"/>
    <col min="3336" max="3336" width="7.5" style="142" customWidth="1"/>
    <col min="3337" max="3337" width="4.25" style="142" customWidth="1"/>
    <col min="3338" max="3339" width="6.375" style="142" bestFit="1" customWidth="1"/>
    <col min="3340" max="3340" width="12.375" style="142" customWidth="1"/>
    <col min="3341" max="3341" width="4.75" style="142" bestFit="1" customWidth="1"/>
    <col min="3342" max="3342" width="5" style="142" customWidth="1"/>
    <col min="3343" max="3344" width="4.75" style="142" bestFit="1" customWidth="1"/>
    <col min="3345" max="3345" width="8.875" style="142" bestFit="1" customWidth="1"/>
    <col min="3346" max="3346" width="13.75" style="142" customWidth="1"/>
    <col min="3347" max="3347" width="14" style="142" customWidth="1"/>
    <col min="3348" max="3348" width="10.125" style="142" customWidth="1"/>
    <col min="3349" max="3349" width="21.375" style="142" customWidth="1"/>
    <col min="3350" max="3350" width="8.125" style="142" customWidth="1"/>
    <col min="3351" max="3352" width="8.125" style="142" bestFit="1" customWidth="1"/>
    <col min="3353" max="3354" width="8" style="142" bestFit="1" customWidth="1"/>
    <col min="3355" max="3355" width="12.125" style="142" customWidth="1"/>
    <col min="3356" max="3356" width="6.125" style="142" customWidth="1"/>
    <col min="3357" max="3357" width="31.125" style="142" customWidth="1"/>
    <col min="3358" max="3358" width="23.5" style="142" customWidth="1"/>
    <col min="3359" max="3362" width="4.25" style="142" customWidth="1"/>
    <col min="3363" max="3363" width="5.625" style="142" customWidth="1"/>
    <col min="3364" max="3364" width="46.375" style="142" customWidth="1"/>
    <col min="3365" max="3365" width="12" style="142" bestFit="1" customWidth="1"/>
    <col min="3366" max="3367" width="8" style="142" bestFit="1" customWidth="1"/>
    <col min="3368" max="3368" width="10.5" style="142" customWidth="1"/>
    <col min="3369" max="3369" width="15.75" style="142" customWidth="1"/>
    <col min="3370" max="3370" width="7.625" style="142" customWidth="1"/>
    <col min="3371" max="3371" width="4.75" style="142" bestFit="1" customWidth="1"/>
    <col min="3372" max="3372" width="7.125" style="142" customWidth="1"/>
    <col min="3373" max="3373" width="31.125" style="142" bestFit="1" customWidth="1"/>
    <col min="3374" max="3374" width="25.625" style="142" bestFit="1" customWidth="1"/>
    <col min="3375" max="3375" width="12.25" style="142" bestFit="1" customWidth="1"/>
    <col min="3376" max="3378" width="11.5" style="142" bestFit="1" customWidth="1"/>
    <col min="3379" max="3379" width="73.875" style="142" customWidth="1"/>
    <col min="3380" max="3380" width="8.75" style="142" customWidth="1"/>
    <col min="3381" max="3381" width="11.375" style="142" customWidth="1"/>
    <col min="3382" max="3385" width="0" style="142" hidden="1" customWidth="1"/>
    <col min="3386" max="3590" width="9" style="142"/>
    <col min="3591" max="3591" width="6" style="142" customWidth="1"/>
    <col min="3592" max="3592" width="7.5" style="142" customWidth="1"/>
    <col min="3593" max="3593" width="4.25" style="142" customWidth="1"/>
    <col min="3594" max="3595" width="6.375" style="142" bestFit="1" customWidth="1"/>
    <col min="3596" max="3596" width="12.375" style="142" customWidth="1"/>
    <col min="3597" max="3597" width="4.75" style="142" bestFit="1" customWidth="1"/>
    <col min="3598" max="3598" width="5" style="142" customWidth="1"/>
    <col min="3599" max="3600" width="4.75" style="142" bestFit="1" customWidth="1"/>
    <col min="3601" max="3601" width="8.875" style="142" bestFit="1" customWidth="1"/>
    <col min="3602" max="3602" width="13.75" style="142" customWidth="1"/>
    <col min="3603" max="3603" width="14" style="142" customWidth="1"/>
    <col min="3604" max="3604" width="10.125" style="142" customWidth="1"/>
    <col min="3605" max="3605" width="21.375" style="142" customWidth="1"/>
    <col min="3606" max="3606" width="8.125" style="142" customWidth="1"/>
    <col min="3607" max="3608" width="8.125" style="142" bestFit="1" customWidth="1"/>
    <col min="3609" max="3610" width="8" style="142" bestFit="1" customWidth="1"/>
    <col min="3611" max="3611" width="12.125" style="142" customWidth="1"/>
    <col min="3612" max="3612" width="6.125" style="142" customWidth="1"/>
    <col min="3613" max="3613" width="31.125" style="142" customWidth="1"/>
    <col min="3614" max="3614" width="23.5" style="142" customWidth="1"/>
    <col min="3615" max="3618" width="4.25" style="142" customWidth="1"/>
    <col min="3619" max="3619" width="5.625" style="142" customWidth="1"/>
    <col min="3620" max="3620" width="46.375" style="142" customWidth="1"/>
    <col min="3621" max="3621" width="12" style="142" bestFit="1" customWidth="1"/>
    <col min="3622" max="3623" width="8" style="142" bestFit="1" customWidth="1"/>
    <col min="3624" max="3624" width="10.5" style="142" customWidth="1"/>
    <col min="3625" max="3625" width="15.75" style="142" customWidth="1"/>
    <col min="3626" max="3626" width="7.625" style="142" customWidth="1"/>
    <col min="3627" max="3627" width="4.75" style="142" bestFit="1" customWidth="1"/>
    <col min="3628" max="3628" width="7.125" style="142" customWidth="1"/>
    <col min="3629" max="3629" width="31.125" style="142" bestFit="1" customWidth="1"/>
    <col min="3630" max="3630" width="25.625" style="142" bestFit="1" customWidth="1"/>
    <col min="3631" max="3631" width="12.25" style="142" bestFit="1" customWidth="1"/>
    <col min="3632" max="3634" width="11.5" style="142" bestFit="1" customWidth="1"/>
    <col min="3635" max="3635" width="73.875" style="142" customWidth="1"/>
    <col min="3636" max="3636" width="8.75" style="142" customWidth="1"/>
    <col min="3637" max="3637" width="11.375" style="142" customWidth="1"/>
    <col min="3638" max="3641" width="0" style="142" hidden="1" customWidth="1"/>
    <col min="3642" max="3846" width="9" style="142"/>
    <col min="3847" max="3847" width="6" style="142" customWidth="1"/>
    <col min="3848" max="3848" width="7.5" style="142" customWidth="1"/>
    <col min="3849" max="3849" width="4.25" style="142" customWidth="1"/>
    <col min="3850" max="3851" width="6.375" style="142" bestFit="1" customWidth="1"/>
    <col min="3852" max="3852" width="12.375" style="142" customWidth="1"/>
    <col min="3853" max="3853" width="4.75" style="142" bestFit="1" customWidth="1"/>
    <col min="3854" max="3854" width="5" style="142" customWidth="1"/>
    <col min="3855" max="3856" width="4.75" style="142" bestFit="1" customWidth="1"/>
    <col min="3857" max="3857" width="8.875" style="142" bestFit="1" customWidth="1"/>
    <col min="3858" max="3858" width="13.75" style="142" customWidth="1"/>
    <col min="3859" max="3859" width="14" style="142" customWidth="1"/>
    <col min="3860" max="3860" width="10.125" style="142" customWidth="1"/>
    <col min="3861" max="3861" width="21.375" style="142" customWidth="1"/>
    <col min="3862" max="3862" width="8.125" style="142" customWidth="1"/>
    <col min="3863" max="3864" width="8.125" style="142" bestFit="1" customWidth="1"/>
    <col min="3865" max="3866" width="8" style="142" bestFit="1" customWidth="1"/>
    <col min="3867" max="3867" width="12.125" style="142" customWidth="1"/>
    <col min="3868" max="3868" width="6.125" style="142" customWidth="1"/>
    <col min="3869" max="3869" width="31.125" style="142" customWidth="1"/>
    <col min="3870" max="3870" width="23.5" style="142" customWidth="1"/>
    <col min="3871" max="3874" width="4.25" style="142" customWidth="1"/>
    <col min="3875" max="3875" width="5.625" style="142" customWidth="1"/>
    <col min="3876" max="3876" width="46.375" style="142" customWidth="1"/>
    <col min="3877" max="3877" width="12" style="142" bestFit="1" customWidth="1"/>
    <col min="3878" max="3879" width="8" style="142" bestFit="1" customWidth="1"/>
    <col min="3880" max="3880" width="10.5" style="142" customWidth="1"/>
    <col min="3881" max="3881" width="15.75" style="142" customWidth="1"/>
    <col min="3882" max="3882" width="7.625" style="142" customWidth="1"/>
    <col min="3883" max="3883" width="4.75" style="142" bestFit="1" customWidth="1"/>
    <col min="3884" max="3884" width="7.125" style="142" customWidth="1"/>
    <col min="3885" max="3885" width="31.125" style="142" bestFit="1" customWidth="1"/>
    <col min="3886" max="3886" width="25.625" style="142" bestFit="1" customWidth="1"/>
    <col min="3887" max="3887" width="12.25" style="142" bestFit="1" customWidth="1"/>
    <col min="3888" max="3890" width="11.5" style="142" bestFit="1" customWidth="1"/>
    <col min="3891" max="3891" width="73.875" style="142" customWidth="1"/>
    <col min="3892" max="3892" width="8.75" style="142" customWidth="1"/>
    <col min="3893" max="3893" width="11.375" style="142" customWidth="1"/>
    <col min="3894" max="3897" width="0" style="142" hidden="1" customWidth="1"/>
    <col min="3898" max="4102" width="9" style="142"/>
    <col min="4103" max="4103" width="6" style="142" customWidth="1"/>
    <col min="4104" max="4104" width="7.5" style="142" customWidth="1"/>
    <col min="4105" max="4105" width="4.25" style="142" customWidth="1"/>
    <col min="4106" max="4107" width="6.375" style="142" bestFit="1" customWidth="1"/>
    <col min="4108" max="4108" width="12.375" style="142" customWidth="1"/>
    <col min="4109" max="4109" width="4.75" style="142" bestFit="1" customWidth="1"/>
    <col min="4110" max="4110" width="5" style="142" customWidth="1"/>
    <col min="4111" max="4112" width="4.75" style="142" bestFit="1" customWidth="1"/>
    <col min="4113" max="4113" width="8.875" style="142" bestFit="1" customWidth="1"/>
    <col min="4114" max="4114" width="13.75" style="142" customWidth="1"/>
    <col min="4115" max="4115" width="14" style="142" customWidth="1"/>
    <col min="4116" max="4116" width="10.125" style="142" customWidth="1"/>
    <col min="4117" max="4117" width="21.375" style="142" customWidth="1"/>
    <col min="4118" max="4118" width="8.125" style="142" customWidth="1"/>
    <col min="4119" max="4120" width="8.125" style="142" bestFit="1" customWidth="1"/>
    <col min="4121" max="4122" width="8" style="142" bestFit="1" customWidth="1"/>
    <col min="4123" max="4123" width="12.125" style="142" customWidth="1"/>
    <col min="4124" max="4124" width="6.125" style="142" customWidth="1"/>
    <col min="4125" max="4125" width="31.125" style="142" customWidth="1"/>
    <col min="4126" max="4126" width="23.5" style="142" customWidth="1"/>
    <col min="4127" max="4130" width="4.25" style="142" customWidth="1"/>
    <col min="4131" max="4131" width="5.625" style="142" customWidth="1"/>
    <col min="4132" max="4132" width="46.375" style="142" customWidth="1"/>
    <col min="4133" max="4133" width="12" style="142" bestFit="1" customWidth="1"/>
    <col min="4134" max="4135" width="8" style="142" bestFit="1" customWidth="1"/>
    <col min="4136" max="4136" width="10.5" style="142" customWidth="1"/>
    <col min="4137" max="4137" width="15.75" style="142" customWidth="1"/>
    <col min="4138" max="4138" width="7.625" style="142" customWidth="1"/>
    <col min="4139" max="4139" width="4.75" style="142" bestFit="1" customWidth="1"/>
    <col min="4140" max="4140" width="7.125" style="142" customWidth="1"/>
    <col min="4141" max="4141" width="31.125" style="142" bestFit="1" customWidth="1"/>
    <col min="4142" max="4142" width="25.625" style="142" bestFit="1" customWidth="1"/>
    <col min="4143" max="4143" width="12.25" style="142" bestFit="1" customWidth="1"/>
    <col min="4144" max="4146" width="11.5" style="142" bestFit="1" customWidth="1"/>
    <col min="4147" max="4147" width="73.875" style="142" customWidth="1"/>
    <col min="4148" max="4148" width="8.75" style="142" customWidth="1"/>
    <col min="4149" max="4149" width="11.375" style="142" customWidth="1"/>
    <col min="4150" max="4153" width="0" style="142" hidden="1" customWidth="1"/>
    <col min="4154" max="4358" width="9" style="142"/>
    <col min="4359" max="4359" width="6" style="142" customWidth="1"/>
    <col min="4360" max="4360" width="7.5" style="142" customWidth="1"/>
    <col min="4361" max="4361" width="4.25" style="142" customWidth="1"/>
    <col min="4362" max="4363" width="6.375" style="142" bestFit="1" customWidth="1"/>
    <col min="4364" max="4364" width="12.375" style="142" customWidth="1"/>
    <col min="4365" max="4365" width="4.75" style="142" bestFit="1" customWidth="1"/>
    <col min="4366" max="4366" width="5" style="142" customWidth="1"/>
    <col min="4367" max="4368" width="4.75" style="142" bestFit="1" customWidth="1"/>
    <col min="4369" max="4369" width="8.875" style="142" bestFit="1" customWidth="1"/>
    <col min="4370" max="4370" width="13.75" style="142" customWidth="1"/>
    <col min="4371" max="4371" width="14" style="142" customWidth="1"/>
    <col min="4372" max="4372" width="10.125" style="142" customWidth="1"/>
    <col min="4373" max="4373" width="21.375" style="142" customWidth="1"/>
    <col min="4374" max="4374" width="8.125" style="142" customWidth="1"/>
    <col min="4375" max="4376" width="8.125" style="142" bestFit="1" customWidth="1"/>
    <col min="4377" max="4378" width="8" style="142" bestFit="1" customWidth="1"/>
    <col min="4379" max="4379" width="12.125" style="142" customWidth="1"/>
    <col min="4380" max="4380" width="6.125" style="142" customWidth="1"/>
    <col min="4381" max="4381" width="31.125" style="142" customWidth="1"/>
    <col min="4382" max="4382" width="23.5" style="142" customWidth="1"/>
    <col min="4383" max="4386" width="4.25" style="142" customWidth="1"/>
    <col min="4387" max="4387" width="5.625" style="142" customWidth="1"/>
    <col min="4388" max="4388" width="46.375" style="142" customWidth="1"/>
    <col min="4389" max="4389" width="12" style="142" bestFit="1" customWidth="1"/>
    <col min="4390" max="4391" width="8" style="142" bestFit="1" customWidth="1"/>
    <col min="4392" max="4392" width="10.5" style="142" customWidth="1"/>
    <col min="4393" max="4393" width="15.75" style="142" customWidth="1"/>
    <col min="4394" max="4394" width="7.625" style="142" customWidth="1"/>
    <col min="4395" max="4395" width="4.75" style="142" bestFit="1" customWidth="1"/>
    <col min="4396" max="4396" width="7.125" style="142" customWidth="1"/>
    <col min="4397" max="4397" width="31.125" style="142" bestFit="1" customWidth="1"/>
    <col min="4398" max="4398" width="25.625" style="142" bestFit="1" customWidth="1"/>
    <col min="4399" max="4399" width="12.25" style="142" bestFit="1" customWidth="1"/>
    <col min="4400" max="4402" width="11.5" style="142" bestFit="1" customWidth="1"/>
    <col min="4403" max="4403" width="73.875" style="142" customWidth="1"/>
    <col min="4404" max="4404" width="8.75" style="142" customWidth="1"/>
    <col min="4405" max="4405" width="11.375" style="142" customWidth="1"/>
    <col min="4406" max="4409" width="0" style="142" hidden="1" customWidth="1"/>
    <col min="4410" max="4614" width="9" style="142"/>
    <col min="4615" max="4615" width="6" style="142" customWidth="1"/>
    <col min="4616" max="4616" width="7.5" style="142" customWidth="1"/>
    <col min="4617" max="4617" width="4.25" style="142" customWidth="1"/>
    <col min="4618" max="4619" width="6.375" style="142" bestFit="1" customWidth="1"/>
    <col min="4620" max="4620" width="12.375" style="142" customWidth="1"/>
    <col min="4621" max="4621" width="4.75" style="142" bestFit="1" customWidth="1"/>
    <col min="4622" max="4622" width="5" style="142" customWidth="1"/>
    <col min="4623" max="4624" width="4.75" style="142" bestFit="1" customWidth="1"/>
    <col min="4625" max="4625" width="8.875" style="142" bestFit="1" customWidth="1"/>
    <col min="4626" max="4626" width="13.75" style="142" customWidth="1"/>
    <col min="4627" max="4627" width="14" style="142" customWidth="1"/>
    <col min="4628" max="4628" width="10.125" style="142" customWidth="1"/>
    <col min="4629" max="4629" width="21.375" style="142" customWidth="1"/>
    <col min="4630" max="4630" width="8.125" style="142" customWidth="1"/>
    <col min="4631" max="4632" width="8.125" style="142" bestFit="1" customWidth="1"/>
    <col min="4633" max="4634" width="8" style="142" bestFit="1" customWidth="1"/>
    <col min="4635" max="4635" width="12.125" style="142" customWidth="1"/>
    <col min="4636" max="4636" width="6.125" style="142" customWidth="1"/>
    <col min="4637" max="4637" width="31.125" style="142" customWidth="1"/>
    <col min="4638" max="4638" width="23.5" style="142" customWidth="1"/>
    <col min="4639" max="4642" width="4.25" style="142" customWidth="1"/>
    <col min="4643" max="4643" width="5.625" style="142" customWidth="1"/>
    <col min="4644" max="4644" width="46.375" style="142" customWidth="1"/>
    <col min="4645" max="4645" width="12" style="142" bestFit="1" customWidth="1"/>
    <col min="4646" max="4647" width="8" style="142" bestFit="1" customWidth="1"/>
    <col min="4648" max="4648" width="10.5" style="142" customWidth="1"/>
    <col min="4649" max="4649" width="15.75" style="142" customWidth="1"/>
    <col min="4650" max="4650" width="7.625" style="142" customWidth="1"/>
    <col min="4651" max="4651" width="4.75" style="142" bestFit="1" customWidth="1"/>
    <col min="4652" max="4652" width="7.125" style="142" customWidth="1"/>
    <col min="4653" max="4653" width="31.125" style="142" bestFit="1" customWidth="1"/>
    <col min="4654" max="4654" width="25.625" style="142" bestFit="1" customWidth="1"/>
    <col min="4655" max="4655" width="12.25" style="142" bestFit="1" customWidth="1"/>
    <col min="4656" max="4658" width="11.5" style="142" bestFit="1" customWidth="1"/>
    <col min="4659" max="4659" width="73.875" style="142" customWidth="1"/>
    <col min="4660" max="4660" width="8.75" style="142" customWidth="1"/>
    <col min="4661" max="4661" width="11.375" style="142" customWidth="1"/>
    <col min="4662" max="4665" width="0" style="142" hidden="1" customWidth="1"/>
    <col min="4666" max="4870" width="9" style="142"/>
    <col min="4871" max="4871" width="6" style="142" customWidth="1"/>
    <col min="4872" max="4872" width="7.5" style="142" customWidth="1"/>
    <col min="4873" max="4873" width="4.25" style="142" customWidth="1"/>
    <col min="4874" max="4875" width="6.375" style="142" bestFit="1" customWidth="1"/>
    <col min="4876" max="4876" width="12.375" style="142" customWidth="1"/>
    <col min="4877" max="4877" width="4.75" style="142" bestFit="1" customWidth="1"/>
    <col min="4878" max="4878" width="5" style="142" customWidth="1"/>
    <col min="4879" max="4880" width="4.75" style="142" bestFit="1" customWidth="1"/>
    <col min="4881" max="4881" width="8.875" style="142" bestFit="1" customWidth="1"/>
    <col min="4882" max="4882" width="13.75" style="142" customWidth="1"/>
    <col min="4883" max="4883" width="14" style="142" customWidth="1"/>
    <col min="4884" max="4884" width="10.125" style="142" customWidth="1"/>
    <col min="4885" max="4885" width="21.375" style="142" customWidth="1"/>
    <col min="4886" max="4886" width="8.125" style="142" customWidth="1"/>
    <col min="4887" max="4888" width="8.125" style="142" bestFit="1" customWidth="1"/>
    <col min="4889" max="4890" width="8" style="142" bestFit="1" customWidth="1"/>
    <col min="4891" max="4891" width="12.125" style="142" customWidth="1"/>
    <col min="4892" max="4892" width="6.125" style="142" customWidth="1"/>
    <col min="4893" max="4893" width="31.125" style="142" customWidth="1"/>
    <col min="4894" max="4894" width="23.5" style="142" customWidth="1"/>
    <col min="4895" max="4898" width="4.25" style="142" customWidth="1"/>
    <col min="4899" max="4899" width="5.625" style="142" customWidth="1"/>
    <col min="4900" max="4900" width="46.375" style="142" customWidth="1"/>
    <col min="4901" max="4901" width="12" style="142" bestFit="1" customWidth="1"/>
    <col min="4902" max="4903" width="8" style="142" bestFit="1" customWidth="1"/>
    <col min="4904" max="4904" width="10.5" style="142" customWidth="1"/>
    <col min="4905" max="4905" width="15.75" style="142" customWidth="1"/>
    <col min="4906" max="4906" width="7.625" style="142" customWidth="1"/>
    <col min="4907" max="4907" width="4.75" style="142" bestFit="1" customWidth="1"/>
    <col min="4908" max="4908" width="7.125" style="142" customWidth="1"/>
    <col min="4909" max="4909" width="31.125" style="142" bestFit="1" customWidth="1"/>
    <col min="4910" max="4910" width="25.625" style="142" bestFit="1" customWidth="1"/>
    <col min="4911" max="4911" width="12.25" style="142" bestFit="1" customWidth="1"/>
    <col min="4912" max="4914" width="11.5" style="142" bestFit="1" customWidth="1"/>
    <col min="4915" max="4915" width="73.875" style="142" customWidth="1"/>
    <col min="4916" max="4916" width="8.75" style="142" customWidth="1"/>
    <col min="4917" max="4917" width="11.375" style="142" customWidth="1"/>
    <col min="4918" max="4921" width="0" style="142" hidden="1" customWidth="1"/>
    <col min="4922" max="5126" width="9" style="142"/>
    <col min="5127" max="5127" width="6" style="142" customWidth="1"/>
    <col min="5128" max="5128" width="7.5" style="142" customWidth="1"/>
    <col min="5129" max="5129" width="4.25" style="142" customWidth="1"/>
    <col min="5130" max="5131" width="6.375" style="142" bestFit="1" customWidth="1"/>
    <col min="5132" max="5132" width="12.375" style="142" customWidth="1"/>
    <col min="5133" max="5133" width="4.75" style="142" bestFit="1" customWidth="1"/>
    <col min="5134" max="5134" width="5" style="142" customWidth="1"/>
    <col min="5135" max="5136" width="4.75" style="142" bestFit="1" customWidth="1"/>
    <col min="5137" max="5137" width="8.875" style="142" bestFit="1" customWidth="1"/>
    <col min="5138" max="5138" width="13.75" style="142" customWidth="1"/>
    <col min="5139" max="5139" width="14" style="142" customWidth="1"/>
    <col min="5140" max="5140" width="10.125" style="142" customWidth="1"/>
    <col min="5141" max="5141" width="21.375" style="142" customWidth="1"/>
    <col min="5142" max="5142" width="8.125" style="142" customWidth="1"/>
    <col min="5143" max="5144" width="8.125" style="142" bestFit="1" customWidth="1"/>
    <col min="5145" max="5146" width="8" style="142" bestFit="1" customWidth="1"/>
    <col min="5147" max="5147" width="12.125" style="142" customWidth="1"/>
    <col min="5148" max="5148" width="6.125" style="142" customWidth="1"/>
    <col min="5149" max="5149" width="31.125" style="142" customWidth="1"/>
    <col min="5150" max="5150" width="23.5" style="142" customWidth="1"/>
    <col min="5151" max="5154" width="4.25" style="142" customWidth="1"/>
    <col min="5155" max="5155" width="5.625" style="142" customWidth="1"/>
    <col min="5156" max="5156" width="46.375" style="142" customWidth="1"/>
    <col min="5157" max="5157" width="12" style="142" bestFit="1" customWidth="1"/>
    <col min="5158" max="5159" width="8" style="142" bestFit="1" customWidth="1"/>
    <col min="5160" max="5160" width="10.5" style="142" customWidth="1"/>
    <col min="5161" max="5161" width="15.75" style="142" customWidth="1"/>
    <col min="5162" max="5162" width="7.625" style="142" customWidth="1"/>
    <col min="5163" max="5163" width="4.75" style="142" bestFit="1" customWidth="1"/>
    <col min="5164" max="5164" width="7.125" style="142" customWidth="1"/>
    <col min="5165" max="5165" width="31.125" style="142" bestFit="1" customWidth="1"/>
    <col min="5166" max="5166" width="25.625" style="142" bestFit="1" customWidth="1"/>
    <col min="5167" max="5167" width="12.25" style="142" bestFit="1" customWidth="1"/>
    <col min="5168" max="5170" width="11.5" style="142" bestFit="1" customWidth="1"/>
    <col min="5171" max="5171" width="73.875" style="142" customWidth="1"/>
    <col min="5172" max="5172" width="8.75" style="142" customWidth="1"/>
    <col min="5173" max="5173" width="11.375" style="142" customWidth="1"/>
    <col min="5174" max="5177" width="0" style="142" hidden="1" customWidth="1"/>
    <col min="5178" max="5382" width="9" style="142"/>
    <col min="5383" max="5383" width="6" style="142" customWidth="1"/>
    <col min="5384" max="5384" width="7.5" style="142" customWidth="1"/>
    <col min="5385" max="5385" width="4.25" style="142" customWidth="1"/>
    <col min="5386" max="5387" width="6.375" style="142" bestFit="1" customWidth="1"/>
    <col min="5388" max="5388" width="12.375" style="142" customWidth="1"/>
    <col min="5389" max="5389" width="4.75" style="142" bestFit="1" customWidth="1"/>
    <col min="5390" max="5390" width="5" style="142" customWidth="1"/>
    <col min="5391" max="5392" width="4.75" style="142" bestFit="1" customWidth="1"/>
    <col min="5393" max="5393" width="8.875" style="142" bestFit="1" customWidth="1"/>
    <col min="5394" max="5394" width="13.75" style="142" customWidth="1"/>
    <col min="5395" max="5395" width="14" style="142" customWidth="1"/>
    <col min="5396" max="5396" width="10.125" style="142" customWidth="1"/>
    <col min="5397" max="5397" width="21.375" style="142" customWidth="1"/>
    <col min="5398" max="5398" width="8.125" style="142" customWidth="1"/>
    <col min="5399" max="5400" width="8.125" style="142" bestFit="1" customWidth="1"/>
    <col min="5401" max="5402" width="8" style="142" bestFit="1" customWidth="1"/>
    <col min="5403" max="5403" width="12.125" style="142" customWidth="1"/>
    <col min="5404" max="5404" width="6.125" style="142" customWidth="1"/>
    <col min="5405" max="5405" width="31.125" style="142" customWidth="1"/>
    <col min="5406" max="5406" width="23.5" style="142" customWidth="1"/>
    <col min="5407" max="5410" width="4.25" style="142" customWidth="1"/>
    <col min="5411" max="5411" width="5.625" style="142" customWidth="1"/>
    <col min="5412" max="5412" width="46.375" style="142" customWidth="1"/>
    <col min="5413" max="5413" width="12" style="142" bestFit="1" customWidth="1"/>
    <col min="5414" max="5415" width="8" style="142" bestFit="1" customWidth="1"/>
    <col min="5416" max="5416" width="10.5" style="142" customWidth="1"/>
    <col min="5417" max="5417" width="15.75" style="142" customWidth="1"/>
    <col min="5418" max="5418" width="7.625" style="142" customWidth="1"/>
    <col min="5419" max="5419" width="4.75" style="142" bestFit="1" customWidth="1"/>
    <col min="5420" max="5420" width="7.125" style="142" customWidth="1"/>
    <col min="5421" max="5421" width="31.125" style="142" bestFit="1" customWidth="1"/>
    <col min="5422" max="5422" width="25.625" style="142" bestFit="1" customWidth="1"/>
    <col min="5423" max="5423" width="12.25" style="142" bestFit="1" customWidth="1"/>
    <col min="5424" max="5426" width="11.5" style="142" bestFit="1" customWidth="1"/>
    <col min="5427" max="5427" width="73.875" style="142" customWidth="1"/>
    <col min="5428" max="5428" width="8.75" style="142" customWidth="1"/>
    <col min="5429" max="5429" width="11.375" style="142" customWidth="1"/>
    <col min="5430" max="5433" width="0" style="142" hidden="1" customWidth="1"/>
    <col min="5434" max="5638" width="9" style="142"/>
    <col min="5639" max="5639" width="6" style="142" customWidth="1"/>
    <col min="5640" max="5640" width="7.5" style="142" customWidth="1"/>
    <col min="5641" max="5641" width="4.25" style="142" customWidth="1"/>
    <col min="5642" max="5643" width="6.375" style="142" bestFit="1" customWidth="1"/>
    <col min="5644" max="5644" width="12.375" style="142" customWidth="1"/>
    <col min="5645" max="5645" width="4.75" style="142" bestFit="1" customWidth="1"/>
    <col min="5646" max="5646" width="5" style="142" customWidth="1"/>
    <col min="5647" max="5648" width="4.75" style="142" bestFit="1" customWidth="1"/>
    <col min="5649" max="5649" width="8.875" style="142" bestFit="1" customWidth="1"/>
    <col min="5650" max="5650" width="13.75" style="142" customWidth="1"/>
    <col min="5651" max="5651" width="14" style="142" customWidth="1"/>
    <col min="5652" max="5652" width="10.125" style="142" customWidth="1"/>
    <col min="5653" max="5653" width="21.375" style="142" customWidth="1"/>
    <col min="5654" max="5654" width="8.125" style="142" customWidth="1"/>
    <col min="5655" max="5656" width="8.125" style="142" bestFit="1" customWidth="1"/>
    <col min="5657" max="5658" width="8" style="142" bestFit="1" customWidth="1"/>
    <col min="5659" max="5659" width="12.125" style="142" customWidth="1"/>
    <col min="5660" max="5660" width="6.125" style="142" customWidth="1"/>
    <col min="5661" max="5661" width="31.125" style="142" customWidth="1"/>
    <col min="5662" max="5662" width="23.5" style="142" customWidth="1"/>
    <col min="5663" max="5666" width="4.25" style="142" customWidth="1"/>
    <col min="5667" max="5667" width="5.625" style="142" customWidth="1"/>
    <col min="5668" max="5668" width="46.375" style="142" customWidth="1"/>
    <col min="5669" max="5669" width="12" style="142" bestFit="1" customWidth="1"/>
    <col min="5670" max="5671" width="8" style="142" bestFit="1" customWidth="1"/>
    <col min="5672" max="5672" width="10.5" style="142" customWidth="1"/>
    <col min="5673" max="5673" width="15.75" style="142" customWidth="1"/>
    <col min="5674" max="5674" width="7.625" style="142" customWidth="1"/>
    <col min="5675" max="5675" width="4.75" style="142" bestFit="1" customWidth="1"/>
    <col min="5676" max="5676" width="7.125" style="142" customWidth="1"/>
    <col min="5677" max="5677" width="31.125" style="142" bestFit="1" customWidth="1"/>
    <col min="5678" max="5678" width="25.625" style="142" bestFit="1" customWidth="1"/>
    <col min="5679" max="5679" width="12.25" style="142" bestFit="1" customWidth="1"/>
    <col min="5680" max="5682" width="11.5" style="142" bestFit="1" customWidth="1"/>
    <col min="5683" max="5683" width="73.875" style="142" customWidth="1"/>
    <col min="5684" max="5684" width="8.75" style="142" customWidth="1"/>
    <col min="5685" max="5685" width="11.375" style="142" customWidth="1"/>
    <col min="5686" max="5689" width="0" style="142" hidden="1" customWidth="1"/>
    <col min="5690" max="5894" width="9" style="142"/>
    <col min="5895" max="5895" width="6" style="142" customWidth="1"/>
    <col min="5896" max="5896" width="7.5" style="142" customWidth="1"/>
    <col min="5897" max="5897" width="4.25" style="142" customWidth="1"/>
    <col min="5898" max="5899" width="6.375" style="142" bestFit="1" customWidth="1"/>
    <col min="5900" max="5900" width="12.375" style="142" customWidth="1"/>
    <col min="5901" max="5901" width="4.75" style="142" bestFit="1" customWidth="1"/>
    <col min="5902" max="5902" width="5" style="142" customWidth="1"/>
    <col min="5903" max="5904" width="4.75" style="142" bestFit="1" customWidth="1"/>
    <col min="5905" max="5905" width="8.875" style="142" bestFit="1" customWidth="1"/>
    <col min="5906" max="5906" width="13.75" style="142" customWidth="1"/>
    <col min="5907" max="5907" width="14" style="142" customWidth="1"/>
    <col min="5908" max="5908" width="10.125" style="142" customWidth="1"/>
    <col min="5909" max="5909" width="21.375" style="142" customWidth="1"/>
    <col min="5910" max="5910" width="8.125" style="142" customWidth="1"/>
    <col min="5911" max="5912" width="8.125" style="142" bestFit="1" customWidth="1"/>
    <col min="5913" max="5914" width="8" style="142" bestFit="1" customWidth="1"/>
    <col min="5915" max="5915" width="12.125" style="142" customWidth="1"/>
    <col min="5916" max="5916" width="6.125" style="142" customWidth="1"/>
    <col min="5917" max="5917" width="31.125" style="142" customWidth="1"/>
    <col min="5918" max="5918" width="23.5" style="142" customWidth="1"/>
    <col min="5919" max="5922" width="4.25" style="142" customWidth="1"/>
    <col min="5923" max="5923" width="5.625" style="142" customWidth="1"/>
    <col min="5924" max="5924" width="46.375" style="142" customWidth="1"/>
    <col min="5925" max="5925" width="12" style="142" bestFit="1" customWidth="1"/>
    <col min="5926" max="5927" width="8" style="142" bestFit="1" customWidth="1"/>
    <col min="5928" max="5928" width="10.5" style="142" customWidth="1"/>
    <col min="5929" max="5929" width="15.75" style="142" customWidth="1"/>
    <col min="5930" max="5930" width="7.625" style="142" customWidth="1"/>
    <col min="5931" max="5931" width="4.75" style="142" bestFit="1" customWidth="1"/>
    <col min="5932" max="5932" width="7.125" style="142" customWidth="1"/>
    <col min="5933" max="5933" width="31.125" style="142" bestFit="1" customWidth="1"/>
    <col min="5934" max="5934" width="25.625" style="142" bestFit="1" customWidth="1"/>
    <col min="5935" max="5935" width="12.25" style="142" bestFit="1" customWidth="1"/>
    <col min="5936" max="5938" width="11.5" style="142" bestFit="1" customWidth="1"/>
    <col min="5939" max="5939" width="73.875" style="142" customWidth="1"/>
    <col min="5940" max="5940" width="8.75" style="142" customWidth="1"/>
    <col min="5941" max="5941" width="11.375" style="142" customWidth="1"/>
    <col min="5942" max="5945" width="0" style="142" hidden="1" customWidth="1"/>
    <col min="5946" max="6150" width="9" style="142"/>
    <col min="6151" max="6151" width="6" style="142" customWidth="1"/>
    <col min="6152" max="6152" width="7.5" style="142" customWidth="1"/>
    <col min="6153" max="6153" width="4.25" style="142" customWidth="1"/>
    <col min="6154" max="6155" width="6.375" style="142" bestFit="1" customWidth="1"/>
    <col min="6156" max="6156" width="12.375" style="142" customWidth="1"/>
    <col min="6157" max="6157" width="4.75" style="142" bestFit="1" customWidth="1"/>
    <col min="6158" max="6158" width="5" style="142" customWidth="1"/>
    <col min="6159" max="6160" width="4.75" style="142" bestFit="1" customWidth="1"/>
    <col min="6161" max="6161" width="8.875" style="142" bestFit="1" customWidth="1"/>
    <col min="6162" max="6162" width="13.75" style="142" customWidth="1"/>
    <col min="6163" max="6163" width="14" style="142" customWidth="1"/>
    <col min="6164" max="6164" width="10.125" style="142" customWidth="1"/>
    <col min="6165" max="6165" width="21.375" style="142" customWidth="1"/>
    <col min="6166" max="6166" width="8.125" style="142" customWidth="1"/>
    <col min="6167" max="6168" width="8.125" style="142" bestFit="1" customWidth="1"/>
    <col min="6169" max="6170" width="8" style="142" bestFit="1" customWidth="1"/>
    <col min="6171" max="6171" width="12.125" style="142" customWidth="1"/>
    <col min="6172" max="6172" width="6.125" style="142" customWidth="1"/>
    <col min="6173" max="6173" width="31.125" style="142" customWidth="1"/>
    <col min="6174" max="6174" width="23.5" style="142" customWidth="1"/>
    <col min="6175" max="6178" width="4.25" style="142" customWidth="1"/>
    <col min="6179" max="6179" width="5.625" style="142" customWidth="1"/>
    <col min="6180" max="6180" width="46.375" style="142" customWidth="1"/>
    <col min="6181" max="6181" width="12" style="142" bestFit="1" customWidth="1"/>
    <col min="6182" max="6183" width="8" style="142" bestFit="1" customWidth="1"/>
    <col min="6184" max="6184" width="10.5" style="142" customWidth="1"/>
    <col min="6185" max="6185" width="15.75" style="142" customWidth="1"/>
    <col min="6186" max="6186" width="7.625" style="142" customWidth="1"/>
    <col min="6187" max="6187" width="4.75" style="142" bestFit="1" customWidth="1"/>
    <col min="6188" max="6188" width="7.125" style="142" customWidth="1"/>
    <col min="6189" max="6189" width="31.125" style="142" bestFit="1" customWidth="1"/>
    <col min="6190" max="6190" width="25.625" style="142" bestFit="1" customWidth="1"/>
    <col min="6191" max="6191" width="12.25" style="142" bestFit="1" customWidth="1"/>
    <col min="6192" max="6194" width="11.5" style="142" bestFit="1" customWidth="1"/>
    <col min="6195" max="6195" width="73.875" style="142" customWidth="1"/>
    <col min="6196" max="6196" width="8.75" style="142" customWidth="1"/>
    <col min="6197" max="6197" width="11.375" style="142" customWidth="1"/>
    <col min="6198" max="6201" width="0" style="142" hidden="1" customWidth="1"/>
    <col min="6202" max="6406" width="9" style="142"/>
    <col min="6407" max="6407" width="6" style="142" customWidth="1"/>
    <col min="6408" max="6408" width="7.5" style="142" customWidth="1"/>
    <col min="6409" max="6409" width="4.25" style="142" customWidth="1"/>
    <col min="6410" max="6411" width="6.375" style="142" bestFit="1" customWidth="1"/>
    <col min="6412" max="6412" width="12.375" style="142" customWidth="1"/>
    <col min="6413" max="6413" width="4.75" style="142" bestFit="1" customWidth="1"/>
    <col min="6414" max="6414" width="5" style="142" customWidth="1"/>
    <col min="6415" max="6416" width="4.75" style="142" bestFit="1" customWidth="1"/>
    <col min="6417" max="6417" width="8.875" style="142" bestFit="1" customWidth="1"/>
    <col min="6418" max="6418" width="13.75" style="142" customWidth="1"/>
    <col min="6419" max="6419" width="14" style="142" customWidth="1"/>
    <col min="6420" max="6420" width="10.125" style="142" customWidth="1"/>
    <col min="6421" max="6421" width="21.375" style="142" customWidth="1"/>
    <col min="6422" max="6422" width="8.125" style="142" customWidth="1"/>
    <col min="6423" max="6424" width="8.125" style="142" bestFit="1" customWidth="1"/>
    <col min="6425" max="6426" width="8" style="142" bestFit="1" customWidth="1"/>
    <col min="6427" max="6427" width="12.125" style="142" customWidth="1"/>
    <col min="6428" max="6428" width="6.125" style="142" customWidth="1"/>
    <col min="6429" max="6429" width="31.125" style="142" customWidth="1"/>
    <col min="6430" max="6430" width="23.5" style="142" customWidth="1"/>
    <col min="6431" max="6434" width="4.25" style="142" customWidth="1"/>
    <col min="6435" max="6435" width="5.625" style="142" customWidth="1"/>
    <col min="6436" max="6436" width="46.375" style="142" customWidth="1"/>
    <col min="6437" max="6437" width="12" style="142" bestFit="1" customWidth="1"/>
    <col min="6438" max="6439" width="8" style="142" bestFit="1" customWidth="1"/>
    <col min="6440" max="6440" width="10.5" style="142" customWidth="1"/>
    <col min="6441" max="6441" width="15.75" style="142" customWidth="1"/>
    <col min="6442" max="6442" width="7.625" style="142" customWidth="1"/>
    <col min="6443" max="6443" width="4.75" style="142" bestFit="1" customWidth="1"/>
    <col min="6444" max="6444" width="7.125" style="142" customWidth="1"/>
    <col min="6445" max="6445" width="31.125" style="142" bestFit="1" customWidth="1"/>
    <col min="6446" max="6446" width="25.625" style="142" bestFit="1" customWidth="1"/>
    <col min="6447" max="6447" width="12.25" style="142" bestFit="1" customWidth="1"/>
    <col min="6448" max="6450" width="11.5" style="142" bestFit="1" customWidth="1"/>
    <col min="6451" max="6451" width="73.875" style="142" customWidth="1"/>
    <col min="6452" max="6452" width="8.75" style="142" customWidth="1"/>
    <col min="6453" max="6453" width="11.375" style="142" customWidth="1"/>
    <col min="6454" max="6457" width="0" style="142" hidden="1" customWidth="1"/>
    <col min="6458" max="6662" width="9" style="142"/>
    <col min="6663" max="6663" width="6" style="142" customWidth="1"/>
    <col min="6664" max="6664" width="7.5" style="142" customWidth="1"/>
    <col min="6665" max="6665" width="4.25" style="142" customWidth="1"/>
    <col min="6666" max="6667" width="6.375" style="142" bestFit="1" customWidth="1"/>
    <col min="6668" max="6668" width="12.375" style="142" customWidth="1"/>
    <col min="6669" max="6669" width="4.75" style="142" bestFit="1" customWidth="1"/>
    <col min="6670" max="6670" width="5" style="142" customWidth="1"/>
    <col min="6671" max="6672" width="4.75" style="142" bestFit="1" customWidth="1"/>
    <col min="6673" max="6673" width="8.875" style="142" bestFit="1" customWidth="1"/>
    <col min="6674" max="6674" width="13.75" style="142" customWidth="1"/>
    <col min="6675" max="6675" width="14" style="142" customWidth="1"/>
    <col min="6676" max="6676" width="10.125" style="142" customWidth="1"/>
    <col min="6677" max="6677" width="21.375" style="142" customWidth="1"/>
    <col min="6678" max="6678" width="8.125" style="142" customWidth="1"/>
    <col min="6679" max="6680" width="8.125" style="142" bestFit="1" customWidth="1"/>
    <col min="6681" max="6682" width="8" style="142" bestFit="1" customWidth="1"/>
    <col min="6683" max="6683" width="12.125" style="142" customWidth="1"/>
    <col min="6684" max="6684" width="6.125" style="142" customWidth="1"/>
    <col min="6685" max="6685" width="31.125" style="142" customWidth="1"/>
    <col min="6686" max="6686" width="23.5" style="142" customWidth="1"/>
    <col min="6687" max="6690" width="4.25" style="142" customWidth="1"/>
    <col min="6691" max="6691" width="5.625" style="142" customWidth="1"/>
    <col min="6692" max="6692" width="46.375" style="142" customWidth="1"/>
    <col min="6693" max="6693" width="12" style="142" bestFit="1" customWidth="1"/>
    <col min="6694" max="6695" width="8" style="142" bestFit="1" customWidth="1"/>
    <col min="6696" max="6696" width="10.5" style="142" customWidth="1"/>
    <col min="6697" max="6697" width="15.75" style="142" customWidth="1"/>
    <col min="6698" max="6698" width="7.625" style="142" customWidth="1"/>
    <col min="6699" max="6699" width="4.75" style="142" bestFit="1" customWidth="1"/>
    <col min="6700" max="6700" width="7.125" style="142" customWidth="1"/>
    <col min="6701" max="6701" width="31.125" style="142" bestFit="1" customWidth="1"/>
    <col min="6702" max="6702" width="25.625" style="142" bestFit="1" customWidth="1"/>
    <col min="6703" max="6703" width="12.25" style="142" bestFit="1" customWidth="1"/>
    <col min="6704" max="6706" width="11.5" style="142" bestFit="1" customWidth="1"/>
    <col min="6707" max="6707" width="73.875" style="142" customWidth="1"/>
    <col min="6708" max="6708" width="8.75" style="142" customWidth="1"/>
    <col min="6709" max="6709" width="11.375" style="142" customWidth="1"/>
    <col min="6710" max="6713" width="0" style="142" hidden="1" customWidth="1"/>
    <col min="6714" max="6918" width="9" style="142"/>
    <col min="6919" max="6919" width="6" style="142" customWidth="1"/>
    <col min="6920" max="6920" width="7.5" style="142" customWidth="1"/>
    <col min="6921" max="6921" width="4.25" style="142" customWidth="1"/>
    <col min="6922" max="6923" width="6.375" style="142" bestFit="1" customWidth="1"/>
    <col min="6924" max="6924" width="12.375" style="142" customWidth="1"/>
    <col min="6925" max="6925" width="4.75" style="142" bestFit="1" customWidth="1"/>
    <col min="6926" max="6926" width="5" style="142" customWidth="1"/>
    <col min="6927" max="6928" width="4.75" style="142" bestFit="1" customWidth="1"/>
    <col min="6929" max="6929" width="8.875" style="142" bestFit="1" customWidth="1"/>
    <col min="6930" max="6930" width="13.75" style="142" customWidth="1"/>
    <col min="6931" max="6931" width="14" style="142" customWidth="1"/>
    <col min="6932" max="6932" width="10.125" style="142" customWidth="1"/>
    <col min="6933" max="6933" width="21.375" style="142" customWidth="1"/>
    <col min="6934" max="6934" width="8.125" style="142" customWidth="1"/>
    <col min="6935" max="6936" width="8.125" style="142" bestFit="1" customWidth="1"/>
    <col min="6937" max="6938" width="8" style="142" bestFit="1" customWidth="1"/>
    <col min="6939" max="6939" width="12.125" style="142" customWidth="1"/>
    <col min="6940" max="6940" width="6.125" style="142" customWidth="1"/>
    <col min="6941" max="6941" width="31.125" style="142" customWidth="1"/>
    <col min="6942" max="6942" width="23.5" style="142" customWidth="1"/>
    <col min="6943" max="6946" width="4.25" style="142" customWidth="1"/>
    <col min="6947" max="6947" width="5.625" style="142" customWidth="1"/>
    <col min="6948" max="6948" width="46.375" style="142" customWidth="1"/>
    <col min="6949" max="6949" width="12" style="142" bestFit="1" customWidth="1"/>
    <col min="6950" max="6951" width="8" style="142" bestFit="1" customWidth="1"/>
    <col min="6952" max="6952" width="10.5" style="142" customWidth="1"/>
    <col min="6953" max="6953" width="15.75" style="142" customWidth="1"/>
    <col min="6954" max="6954" width="7.625" style="142" customWidth="1"/>
    <col min="6955" max="6955" width="4.75" style="142" bestFit="1" customWidth="1"/>
    <col min="6956" max="6956" width="7.125" style="142" customWidth="1"/>
    <col min="6957" max="6957" width="31.125" style="142" bestFit="1" customWidth="1"/>
    <col min="6958" max="6958" width="25.625" style="142" bestFit="1" customWidth="1"/>
    <col min="6959" max="6959" width="12.25" style="142" bestFit="1" customWidth="1"/>
    <col min="6960" max="6962" width="11.5" style="142" bestFit="1" customWidth="1"/>
    <col min="6963" max="6963" width="73.875" style="142" customWidth="1"/>
    <col min="6964" max="6964" width="8.75" style="142" customWidth="1"/>
    <col min="6965" max="6965" width="11.375" style="142" customWidth="1"/>
    <col min="6966" max="6969" width="0" style="142" hidden="1" customWidth="1"/>
    <col min="6970" max="7174" width="9" style="142"/>
    <col min="7175" max="7175" width="6" style="142" customWidth="1"/>
    <col min="7176" max="7176" width="7.5" style="142" customWidth="1"/>
    <col min="7177" max="7177" width="4.25" style="142" customWidth="1"/>
    <col min="7178" max="7179" width="6.375" style="142" bestFit="1" customWidth="1"/>
    <col min="7180" max="7180" width="12.375" style="142" customWidth="1"/>
    <col min="7181" max="7181" width="4.75" style="142" bestFit="1" customWidth="1"/>
    <col min="7182" max="7182" width="5" style="142" customWidth="1"/>
    <col min="7183" max="7184" width="4.75" style="142" bestFit="1" customWidth="1"/>
    <col min="7185" max="7185" width="8.875" style="142" bestFit="1" customWidth="1"/>
    <col min="7186" max="7186" width="13.75" style="142" customWidth="1"/>
    <col min="7187" max="7187" width="14" style="142" customWidth="1"/>
    <col min="7188" max="7188" width="10.125" style="142" customWidth="1"/>
    <col min="7189" max="7189" width="21.375" style="142" customWidth="1"/>
    <col min="7190" max="7190" width="8.125" style="142" customWidth="1"/>
    <col min="7191" max="7192" width="8.125" style="142" bestFit="1" customWidth="1"/>
    <col min="7193" max="7194" width="8" style="142" bestFit="1" customWidth="1"/>
    <col min="7195" max="7195" width="12.125" style="142" customWidth="1"/>
    <col min="7196" max="7196" width="6.125" style="142" customWidth="1"/>
    <col min="7197" max="7197" width="31.125" style="142" customWidth="1"/>
    <col min="7198" max="7198" width="23.5" style="142" customWidth="1"/>
    <col min="7199" max="7202" width="4.25" style="142" customWidth="1"/>
    <col min="7203" max="7203" width="5.625" style="142" customWidth="1"/>
    <col min="7204" max="7204" width="46.375" style="142" customWidth="1"/>
    <col min="7205" max="7205" width="12" style="142" bestFit="1" customWidth="1"/>
    <col min="7206" max="7207" width="8" style="142" bestFit="1" customWidth="1"/>
    <col min="7208" max="7208" width="10.5" style="142" customWidth="1"/>
    <col min="7209" max="7209" width="15.75" style="142" customWidth="1"/>
    <col min="7210" max="7210" width="7.625" style="142" customWidth="1"/>
    <col min="7211" max="7211" width="4.75" style="142" bestFit="1" customWidth="1"/>
    <col min="7212" max="7212" width="7.125" style="142" customWidth="1"/>
    <col min="7213" max="7213" width="31.125" style="142" bestFit="1" customWidth="1"/>
    <col min="7214" max="7214" width="25.625" style="142" bestFit="1" customWidth="1"/>
    <col min="7215" max="7215" width="12.25" style="142" bestFit="1" customWidth="1"/>
    <col min="7216" max="7218" width="11.5" style="142" bestFit="1" customWidth="1"/>
    <col min="7219" max="7219" width="73.875" style="142" customWidth="1"/>
    <col min="7220" max="7220" width="8.75" style="142" customWidth="1"/>
    <col min="7221" max="7221" width="11.375" style="142" customWidth="1"/>
    <col min="7222" max="7225" width="0" style="142" hidden="1" customWidth="1"/>
    <col min="7226" max="7430" width="9" style="142"/>
    <col min="7431" max="7431" width="6" style="142" customWidth="1"/>
    <col min="7432" max="7432" width="7.5" style="142" customWidth="1"/>
    <col min="7433" max="7433" width="4.25" style="142" customWidth="1"/>
    <col min="7434" max="7435" width="6.375" style="142" bestFit="1" customWidth="1"/>
    <col min="7436" max="7436" width="12.375" style="142" customWidth="1"/>
    <col min="7437" max="7437" width="4.75" style="142" bestFit="1" customWidth="1"/>
    <col min="7438" max="7438" width="5" style="142" customWidth="1"/>
    <col min="7439" max="7440" width="4.75" style="142" bestFit="1" customWidth="1"/>
    <col min="7441" max="7441" width="8.875" style="142" bestFit="1" customWidth="1"/>
    <col min="7442" max="7442" width="13.75" style="142" customWidth="1"/>
    <col min="7443" max="7443" width="14" style="142" customWidth="1"/>
    <col min="7444" max="7444" width="10.125" style="142" customWidth="1"/>
    <col min="7445" max="7445" width="21.375" style="142" customWidth="1"/>
    <col min="7446" max="7446" width="8.125" style="142" customWidth="1"/>
    <col min="7447" max="7448" width="8.125" style="142" bestFit="1" customWidth="1"/>
    <col min="7449" max="7450" width="8" style="142" bestFit="1" customWidth="1"/>
    <col min="7451" max="7451" width="12.125" style="142" customWidth="1"/>
    <col min="7452" max="7452" width="6.125" style="142" customWidth="1"/>
    <col min="7453" max="7453" width="31.125" style="142" customWidth="1"/>
    <col min="7454" max="7454" width="23.5" style="142" customWidth="1"/>
    <col min="7455" max="7458" width="4.25" style="142" customWidth="1"/>
    <col min="7459" max="7459" width="5.625" style="142" customWidth="1"/>
    <col min="7460" max="7460" width="46.375" style="142" customWidth="1"/>
    <col min="7461" max="7461" width="12" style="142" bestFit="1" customWidth="1"/>
    <col min="7462" max="7463" width="8" style="142" bestFit="1" customWidth="1"/>
    <col min="7464" max="7464" width="10.5" style="142" customWidth="1"/>
    <col min="7465" max="7465" width="15.75" style="142" customWidth="1"/>
    <col min="7466" max="7466" width="7.625" style="142" customWidth="1"/>
    <col min="7467" max="7467" width="4.75" style="142" bestFit="1" customWidth="1"/>
    <col min="7468" max="7468" width="7.125" style="142" customWidth="1"/>
    <col min="7469" max="7469" width="31.125" style="142" bestFit="1" customWidth="1"/>
    <col min="7470" max="7470" width="25.625" style="142" bestFit="1" customWidth="1"/>
    <col min="7471" max="7471" width="12.25" style="142" bestFit="1" customWidth="1"/>
    <col min="7472" max="7474" width="11.5" style="142" bestFit="1" customWidth="1"/>
    <col min="7475" max="7475" width="73.875" style="142" customWidth="1"/>
    <col min="7476" max="7476" width="8.75" style="142" customWidth="1"/>
    <col min="7477" max="7477" width="11.375" style="142" customWidth="1"/>
    <col min="7478" max="7481" width="0" style="142" hidden="1" customWidth="1"/>
    <col min="7482" max="7686" width="9" style="142"/>
    <col min="7687" max="7687" width="6" style="142" customWidth="1"/>
    <col min="7688" max="7688" width="7.5" style="142" customWidth="1"/>
    <col min="7689" max="7689" width="4.25" style="142" customWidth="1"/>
    <col min="7690" max="7691" width="6.375" style="142" bestFit="1" customWidth="1"/>
    <col min="7692" max="7692" width="12.375" style="142" customWidth="1"/>
    <col min="7693" max="7693" width="4.75" style="142" bestFit="1" customWidth="1"/>
    <col min="7694" max="7694" width="5" style="142" customWidth="1"/>
    <col min="7695" max="7696" width="4.75" style="142" bestFit="1" customWidth="1"/>
    <col min="7697" max="7697" width="8.875" style="142" bestFit="1" customWidth="1"/>
    <col min="7698" max="7698" width="13.75" style="142" customWidth="1"/>
    <col min="7699" max="7699" width="14" style="142" customWidth="1"/>
    <col min="7700" max="7700" width="10.125" style="142" customWidth="1"/>
    <col min="7701" max="7701" width="21.375" style="142" customWidth="1"/>
    <col min="7702" max="7702" width="8.125" style="142" customWidth="1"/>
    <col min="7703" max="7704" width="8.125" style="142" bestFit="1" customWidth="1"/>
    <col min="7705" max="7706" width="8" style="142" bestFit="1" customWidth="1"/>
    <col min="7707" max="7707" width="12.125" style="142" customWidth="1"/>
    <col min="7708" max="7708" width="6.125" style="142" customWidth="1"/>
    <col min="7709" max="7709" width="31.125" style="142" customWidth="1"/>
    <col min="7710" max="7710" width="23.5" style="142" customWidth="1"/>
    <col min="7711" max="7714" width="4.25" style="142" customWidth="1"/>
    <col min="7715" max="7715" width="5.625" style="142" customWidth="1"/>
    <col min="7716" max="7716" width="46.375" style="142" customWidth="1"/>
    <col min="7717" max="7717" width="12" style="142" bestFit="1" customWidth="1"/>
    <col min="7718" max="7719" width="8" style="142" bestFit="1" customWidth="1"/>
    <col min="7720" max="7720" width="10.5" style="142" customWidth="1"/>
    <col min="7721" max="7721" width="15.75" style="142" customWidth="1"/>
    <col min="7722" max="7722" width="7.625" style="142" customWidth="1"/>
    <col min="7723" max="7723" width="4.75" style="142" bestFit="1" customWidth="1"/>
    <col min="7724" max="7724" width="7.125" style="142" customWidth="1"/>
    <col min="7725" max="7725" width="31.125" style="142" bestFit="1" customWidth="1"/>
    <col min="7726" max="7726" width="25.625" style="142" bestFit="1" customWidth="1"/>
    <col min="7727" max="7727" width="12.25" style="142" bestFit="1" customWidth="1"/>
    <col min="7728" max="7730" width="11.5" style="142" bestFit="1" customWidth="1"/>
    <col min="7731" max="7731" width="73.875" style="142" customWidth="1"/>
    <col min="7732" max="7732" width="8.75" style="142" customWidth="1"/>
    <col min="7733" max="7733" width="11.375" style="142" customWidth="1"/>
    <col min="7734" max="7737" width="0" style="142" hidden="1" customWidth="1"/>
    <col min="7738" max="7942" width="9" style="142"/>
    <col min="7943" max="7943" width="6" style="142" customWidth="1"/>
    <col min="7944" max="7944" width="7.5" style="142" customWidth="1"/>
    <col min="7945" max="7945" width="4.25" style="142" customWidth="1"/>
    <col min="7946" max="7947" width="6.375" style="142" bestFit="1" customWidth="1"/>
    <col min="7948" max="7948" width="12.375" style="142" customWidth="1"/>
    <col min="7949" max="7949" width="4.75" style="142" bestFit="1" customWidth="1"/>
    <col min="7950" max="7950" width="5" style="142" customWidth="1"/>
    <col min="7951" max="7952" width="4.75" style="142" bestFit="1" customWidth="1"/>
    <col min="7953" max="7953" width="8.875" style="142" bestFit="1" customWidth="1"/>
    <col min="7954" max="7954" width="13.75" style="142" customWidth="1"/>
    <col min="7955" max="7955" width="14" style="142" customWidth="1"/>
    <col min="7956" max="7956" width="10.125" style="142" customWidth="1"/>
    <col min="7957" max="7957" width="21.375" style="142" customWidth="1"/>
    <col min="7958" max="7958" width="8.125" style="142" customWidth="1"/>
    <col min="7959" max="7960" width="8.125" style="142" bestFit="1" customWidth="1"/>
    <col min="7961" max="7962" width="8" style="142" bestFit="1" customWidth="1"/>
    <col min="7963" max="7963" width="12.125" style="142" customWidth="1"/>
    <col min="7964" max="7964" width="6.125" style="142" customWidth="1"/>
    <col min="7965" max="7965" width="31.125" style="142" customWidth="1"/>
    <col min="7966" max="7966" width="23.5" style="142" customWidth="1"/>
    <col min="7967" max="7970" width="4.25" style="142" customWidth="1"/>
    <col min="7971" max="7971" width="5.625" style="142" customWidth="1"/>
    <col min="7972" max="7972" width="46.375" style="142" customWidth="1"/>
    <col min="7973" max="7973" width="12" style="142" bestFit="1" customWidth="1"/>
    <col min="7974" max="7975" width="8" style="142" bestFit="1" customWidth="1"/>
    <col min="7976" max="7976" width="10.5" style="142" customWidth="1"/>
    <col min="7977" max="7977" width="15.75" style="142" customWidth="1"/>
    <col min="7978" max="7978" width="7.625" style="142" customWidth="1"/>
    <col min="7979" max="7979" width="4.75" style="142" bestFit="1" customWidth="1"/>
    <col min="7980" max="7980" width="7.125" style="142" customWidth="1"/>
    <col min="7981" max="7981" width="31.125" style="142" bestFit="1" customWidth="1"/>
    <col min="7982" max="7982" width="25.625" style="142" bestFit="1" customWidth="1"/>
    <col min="7983" max="7983" width="12.25" style="142" bestFit="1" customWidth="1"/>
    <col min="7984" max="7986" width="11.5" style="142" bestFit="1" customWidth="1"/>
    <col min="7987" max="7987" width="73.875" style="142" customWidth="1"/>
    <col min="7988" max="7988" width="8.75" style="142" customWidth="1"/>
    <col min="7989" max="7989" width="11.375" style="142" customWidth="1"/>
    <col min="7990" max="7993" width="0" style="142" hidden="1" customWidth="1"/>
    <col min="7994" max="8198" width="9" style="142"/>
    <col min="8199" max="8199" width="6" style="142" customWidth="1"/>
    <col min="8200" max="8200" width="7.5" style="142" customWidth="1"/>
    <col min="8201" max="8201" width="4.25" style="142" customWidth="1"/>
    <col min="8202" max="8203" width="6.375" style="142" bestFit="1" customWidth="1"/>
    <col min="8204" max="8204" width="12.375" style="142" customWidth="1"/>
    <col min="8205" max="8205" width="4.75" style="142" bestFit="1" customWidth="1"/>
    <col min="8206" max="8206" width="5" style="142" customWidth="1"/>
    <col min="8207" max="8208" width="4.75" style="142" bestFit="1" customWidth="1"/>
    <col min="8209" max="8209" width="8.875" style="142" bestFit="1" customWidth="1"/>
    <col min="8210" max="8210" width="13.75" style="142" customWidth="1"/>
    <col min="8211" max="8211" width="14" style="142" customWidth="1"/>
    <col min="8212" max="8212" width="10.125" style="142" customWidth="1"/>
    <col min="8213" max="8213" width="21.375" style="142" customWidth="1"/>
    <col min="8214" max="8214" width="8.125" style="142" customWidth="1"/>
    <col min="8215" max="8216" width="8.125" style="142" bestFit="1" customWidth="1"/>
    <col min="8217" max="8218" width="8" style="142" bestFit="1" customWidth="1"/>
    <col min="8219" max="8219" width="12.125" style="142" customWidth="1"/>
    <col min="8220" max="8220" width="6.125" style="142" customWidth="1"/>
    <col min="8221" max="8221" width="31.125" style="142" customWidth="1"/>
    <col min="8222" max="8222" width="23.5" style="142" customWidth="1"/>
    <col min="8223" max="8226" width="4.25" style="142" customWidth="1"/>
    <col min="8227" max="8227" width="5.625" style="142" customWidth="1"/>
    <col min="8228" max="8228" width="46.375" style="142" customWidth="1"/>
    <col min="8229" max="8229" width="12" style="142" bestFit="1" customWidth="1"/>
    <col min="8230" max="8231" width="8" style="142" bestFit="1" customWidth="1"/>
    <col min="8232" max="8232" width="10.5" style="142" customWidth="1"/>
    <col min="8233" max="8233" width="15.75" style="142" customWidth="1"/>
    <col min="8234" max="8234" width="7.625" style="142" customWidth="1"/>
    <col min="8235" max="8235" width="4.75" style="142" bestFit="1" customWidth="1"/>
    <col min="8236" max="8236" width="7.125" style="142" customWidth="1"/>
    <col min="8237" max="8237" width="31.125" style="142" bestFit="1" customWidth="1"/>
    <col min="8238" max="8238" width="25.625" style="142" bestFit="1" customWidth="1"/>
    <col min="8239" max="8239" width="12.25" style="142" bestFit="1" customWidth="1"/>
    <col min="8240" max="8242" width="11.5" style="142" bestFit="1" customWidth="1"/>
    <col min="8243" max="8243" width="73.875" style="142" customWidth="1"/>
    <col min="8244" max="8244" width="8.75" style="142" customWidth="1"/>
    <col min="8245" max="8245" width="11.375" style="142" customWidth="1"/>
    <col min="8246" max="8249" width="0" style="142" hidden="1" customWidth="1"/>
    <col min="8250" max="8454" width="9" style="142"/>
    <col min="8455" max="8455" width="6" style="142" customWidth="1"/>
    <col min="8456" max="8456" width="7.5" style="142" customWidth="1"/>
    <col min="8457" max="8457" width="4.25" style="142" customWidth="1"/>
    <col min="8458" max="8459" width="6.375" style="142" bestFit="1" customWidth="1"/>
    <col min="8460" max="8460" width="12.375" style="142" customWidth="1"/>
    <col min="8461" max="8461" width="4.75" style="142" bestFit="1" customWidth="1"/>
    <col min="8462" max="8462" width="5" style="142" customWidth="1"/>
    <col min="8463" max="8464" width="4.75" style="142" bestFit="1" customWidth="1"/>
    <col min="8465" max="8465" width="8.875" style="142" bestFit="1" customWidth="1"/>
    <col min="8466" max="8466" width="13.75" style="142" customWidth="1"/>
    <col min="8467" max="8467" width="14" style="142" customWidth="1"/>
    <col min="8468" max="8468" width="10.125" style="142" customWidth="1"/>
    <col min="8469" max="8469" width="21.375" style="142" customWidth="1"/>
    <col min="8470" max="8470" width="8.125" style="142" customWidth="1"/>
    <col min="8471" max="8472" width="8.125" style="142" bestFit="1" customWidth="1"/>
    <col min="8473" max="8474" width="8" style="142" bestFit="1" customWidth="1"/>
    <col min="8475" max="8475" width="12.125" style="142" customWidth="1"/>
    <col min="8476" max="8476" width="6.125" style="142" customWidth="1"/>
    <col min="8477" max="8477" width="31.125" style="142" customWidth="1"/>
    <col min="8478" max="8478" width="23.5" style="142" customWidth="1"/>
    <col min="8479" max="8482" width="4.25" style="142" customWidth="1"/>
    <col min="8483" max="8483" width="5.625" style="142" customWidth="1"/>
    <col min="8484" max="8484" width="46.375" style="142" customWidth="1"/>
    <col min="8485" max="8485" width="12" style="142" bestFit="1" customWidth="1"/>
    <col min="8486" max="8487" width="8" style="142" bestFit="1" customWidth="1"/>
    <col min="8488" max="8488" width="10.5" style="142" customWidth="1"/>
    <col min="8489" max="8489" width="15.75" style="142" customWidth="1"/>
    <col min="8490" max="8490" width="7.625" style="142" customWidth="1"/>
    <col min="8491" max="8491" width="4.75" style="142" bestFit="1" customWidth="1"/>
    <col min="8492" max="8492" width="7.125" style="142" customWidth="1"/>
    <col min="8493" max="8493" width="31.125" style="142" bestFit="1" customWidth="1"/>
    <col min="8494" max="8494" width="25.625" style="142" bestFit="1" customWidth="1"/>
    <col min="8495" max="8495" width="12.25" style="142" bestFit="1" customWidth="1"/>
    <col min="8496" max="8498" width="11.5" style="142" bestFit="1" customWidth="1"/>
    <col min="8499" max="8499" width="73.875" style="142" customWidth="1"/>
    <col min="8500" max="8500" width="8.75" style="142" customWidth="1"/>
    <col min="8501" max="8501" width="11.375" style="142" customWidth="1"/>
    <col min="8502" max="8505" width="0" style="142" hidden="1" customWidth="1"/>
    <col min="8506" max="8710" width="9" style="142"/>
    <col min="8711" max="8711" width="6" style="142" customWidth="1"/>
    <col min="8712" max="8712" width="7.5" style="142" customWidth="1"/>
    <col min="8713" max="8713" width="4.25" style="142" customWidth="1"/>
    <col min="8714" max="8715" width="6.375" style="142" bestFit="1" customWidth="1"/>
    <col min="8716" max="8716" width="12.375" style="142" customWidth="1"/>
    <col min="8717" max="8717" width="4.75" style="142" bestFit="1" customWidth="1"/>
    <col min="8718" max="8718" width="5" style="142" customWidth="1"/>
    <col min="8719" max="8720" width="4.75" style="142" bestFit="1" customWidth="1"/>
    <col min="8721" max="8721" width="8.875" style="142" bestFit="1" customWidth="1"/>
    <col min="8722" max="8722" width="13.75" style="142" customWidth="1"/>
    <col min="8723" max="8723" width="14" style="142" customWidth="1"/>
    <col min="8724" max="8724" width="10.125" style="142" customWidth="1"/>
    <col min="8725" max="8725" width="21.375" style="142" customWidth="1"/>
    <col min="8726" max="8726" width="8.125" style="142" customWidth="1"/>
    <col min="8727" max="8728" width="8.125" style="142" bestFit="1" customWidth="1"/>
    <col min="8729" max="8730" width="8" style="142" bestFit="1" customWidth="1"/>
    <col min="8731" max="8731" width="12.125" style="142" customWidth="1"/>
    <col min="8732" max="8732" width="6.125" style="142" customWidth="1"/>
    <col min="8733" max="8733" width="31.125" style="142" customWidth="1"/>
    <col min="8734" max="8734" width="23.5" style="142" customWidth="1"/>
    <col min="8735" max="8738" width="4.25" style="142" customWidth="1"/>
    <col min="8739" max="8739" width="5.625" style="142" customWidth="1"/>
    <col min="8740" max="8740" width="46.375" style="142" customWidth="1"/>
    <col min="8741" max="8741" width="12" style="142" bestFit="1" customWidth="1"/>
    <col min="8742" max="8743" width="8" style="142" bestFit="1" customWidth="1"/>
    <col min="8744" max="8744" width="10.5" style="142" customWidth="1"/>
    <col min="8745" max="8745" width="15.75" style="142" customWidth="1"/>
    <col min="8746" max="8746" width="7.625" style="142" customWidth="1"/>
    <col min="8747" max="8747" width="4.75" style="142" bestFit="1" customWidth="1"/>
    <col min="8748" max="8748" width="7.125" style="142" customWidth="1"/>
    <col min="8749" max="8749" width="31.125" style="142" bestFit="1" customWidth="1"/>
    <col min="8750" max="8750" width="25.625" style="142" bestFit="1" customWidth="1"/>
    <col min="8751" max="8751" width="12.25" style="142" bestFit="1" customWidth="1"/>
    <col min="8752" max="8754" width="11.5" style="142" bestFit="1" customWidth="1"/>
    <col min="8755" max="8755" width="73.875" style="142" customWidth="1"/>
    <col min="8756" max="8756" width="8.75" style="142" customWidth="1"/>
    <col min="8757" max="8757" width="11.375" style="142" customWidth="1"/>
    <col min="8758" max="8761" width="0" style="142" hidden="1" customWidth="1"/>
    <col min="8762" max="8966" width="9" style="142"/>
    <col min="8967" max="8967" width="6" style="142" customWidth="1"/>
    <col min="8968" max="8968" width="7.5" style="142" customWidth="1"/>
    <col min="8969" max="8969" width="4.25" style="142" customWidth="1"/>
    <col min="8970" max="8971" width="6.375" style="142" bestFit="1" customWidth="1"/>
    <col min="8972" max="8972" width="12.375" style="142" customWidth="1"/>
    <col min="8973" max="8973" width="4.75" style="142" bestFit="1" customWidth="1"/>
    <col min="8974" max="8974" width="5" style="142" customWidth="1"/>
    <col min="8975" max="8976" width="4.75" style="142" bestFit="1" customWidth="1"/>
    <col min="8977" max="8977" width="8.875" style="142" bestFit="1" customWidth="1"/>
    <col min="8978" max="8978" width="13.75" style="142" customWidth="1"/>
    <col min="8979" max="8979" width="14" style="142" customWidth="1"/>
    <col min="8980" max="8980" width="10.125" style="142" customWidth="1"/>
    <col min="8981" max="8981" width="21.375" style="142" customWidth="1"/>
    <col min="8982" max="8982" width="8.125" style="142" customWidth="1"/>
    <col min="8983" max="8984" width="8.125" style="142" bestFit="1" customWidth="1"/>
    <col min="8985" max="8986" width="8" style="142" bestFit="1" customWidth="1"/>
    <col min="8987" max="8987" width="12.125" style="142" customWidth="1"/>
    <col min="8988" max="8988" width="6.125" style="142" customWidth="1"/>
    <col min="8989" max="8989" width="31.125" style="142" customWidth="1"/>
    <col min="8990" max="8990" width="23.5" style="142" customWidth="1"/>
    <col min="8991" max="8994" width="4.25" style="142" customWidth="1"/>
    <col min="8995" max="8995" width="5.625" style="142" customWidth="1"/>
    <col min="8996" max="8996" width="46.375" style="142" customWidth="1"/>
    <col min="8997" max="8997" width="12" style="142" bestFit="1" customWidth="1"/>
    <col min="8998" max="8999" width="8" style="142" bestFit="1" customWidth="1"/>
    <col min="9000" max="9000" width="10.5" style="142" customWidth="1"/>
    <col min="9001" max="9001" width="15.75" style="142" customWidth="1"/>
    <col min="9002" max="9002" width="7.625" style="142" customWidth="1"/>
    <col min="9003" max="9003" width="4.75" style="142" bestFit="1" customWidth="1"/>
    <col min="9004" max="9004" width="7.125" style="142" customWidth="1"/>
    <col min="9005" max="9005" width="31.125" style="142" bestFit="1" customWidth="1"/>
    <col min="9006" max="9006" width="25.625" style="142" bestFit="1" customWidth="1"/>
    <col min="9007" max="9007" width="12.25" style="142" bestFit="1" customWidth="1"/>
    <col min="9008" max="9010" width="11.5" style="142" bestFit="1" customWidth="1"/>
    <col min="9011" max="9011" width="73.875" style="142" customWidth="1"/>
    <col min="9012" max="9012" width="8.75" style="142" customWidth="1"/>
    <col min="9013" max="9013" width="11.375" style="142" customWidth="1"/>
    <col min="9014" max="9017" width="0" style="142" hidden="1" customWidth="1"/>
    <col min="9018" max="9222" width="9" style="142"/>
    <col min="9223" max="9223" width="6" style="142" customWidth="1"/>
    <col min="9224" max="9224" width="7.5" style="142" customWidth="1"/>
    <col min="9225" max="9225" width="4.25" style="142" customWidth="1"/>
    <col min="9226" max="9227" width="6.375" style="142" bestFit="1" customWidth="1"/>
    <col min="9228" max="9228" width="12.375" style="142" customWidth="1"/>
    <col min="9229" max="9229" width="4.75" style="142" bestFit="1" customWidth="1"/>
    <col min="9230" max="9230" width="5" style="142" customWidth="1"/>
    <col min="9231" max="9232" width="4.75" style="142" bestFit="1" customWidth="1"/>
    <col min="9233" max="9233" width="8.875" style="142" bestFit="1" customWidth="1"/>
    <col min="9234" max="9234" width="13.75" style="142" customWidth="1"/>
    <col min="9235" max="9235" width="14" style="142" customWidth="1"/>
    <col min="9236" max="9236" width="10.125" style="142" customWidth="1"/>
    <col min="9237" max="9237" width="21.375" style="142" customWidth="1"/>
    <col min="9238" max="9238" width="8.125" style="142" customWidth="1"/>
    <col min="9239" max="9240" width="8.125" style="142" bestFit="1" customWidth="1"/>
    <col min="9241" max="9242" width="8" style="142" bestFit="1" customWidth="1"/>
    <col min="9243" max="9243" width="12.125" style="142" customWidth="1"/>
    <col min="9244" max="9244" width="6.125" style="142" customWidth="1"/>
    <col min="9245" max="9245" width="31.125" style="142" customWidth="1"/>
    <col min="9246" max="9246" width="23.5" style="142" customWidth="1"/>
    <col min="9247" max="9250" width="4.25" style="142" customWidth="1"/>
    <col min="9251" max="9251" width="5.625" style="142" customWidth="1"/>
    <col min="9252" max="9252" width="46.375" style="142" customWidth="1"/>
    <col min="9253" max="9253" width="12" style="142" bestFit="1" customWidth="1"/>
    <col min="9254" max="9255" width="8" style="142" bestFit="1" customWidth="1"/>
    <col min="9256" max="9256" width="10.5" style="142" customWidth="1"/>
    <col min="9257" max="9257" width="15.75" style="142" customWidth="1"/>
    <col min="9258" max="9258" width="7.625" style="142" customWidth="1"/>
    <col min="9259" max="9259" width="4.75" style="142" bestFit="1" customWidth="1"/>
    <col min="9260" max="9260" width="7.125" style="142" customWidth="1"/>
    <col min="9261" max="9261" width="31.125" style="142" bestFit="1" customWidth="1"/>
    <col min="9262" max="9262" width="25.625" style="142" bestFit="1" customWidth="1"/>
    <col min="9263" max="9263" width="12.25" style="142" bestFit="1" customWidth="1"/>
    <col min="9264" max="9266" width="11.5" style="142" bestFit="1" customWidth="1"/>
    <col min="9267" max="9267" width="73.875" style="142" customWidth="1"/>
    <col min="9268" max="9268" width="8.75" style="142" customWidth="1"/>
    <col min="9269" max="9269" width="11.375" style="142" customWidth="1"/>
    <col min="9270" max="9273" width="0" style="142" hidden="1" customWidth="1"/>
    <col min="9274" max="9478" width="9" style="142"/>
    <col min="9479" max="9479" width="6" style="142" customWidth="1"/>
    <col min="9480" max="9480" width="7.5" style="142" customWidth="1"/>
    <col min="9481" max="9481" width="4.25" style="142" customWidth="1"/>
    <col min="9482" max="9483" width="6.375" style="142" bestFit="1" customWidth="1"/>
    <col min="9484" max="9484" width="12.375" style="142" customWidth="1"/>
    <col min="9485" max="9485" width="4.75" style="142" bestFit="1" customWidth="1"/>
    <col min="9486" max="9486" width="5" style="142" customWidth="1"/>
    <col min="9487" max="9488" width="4.75" style="142" bestFit="1" customWidth="1"/>
    <col min="9489" max="9489" width="8.875" style="142" bestFit="1" customWidth="1"/>
    <col min="9490" max="9490" width="13.75" style="142" customWidth="1"/>
    <col min="9491" max="9491" width="14" style="142" customWidth="1"/>
    <col min="9492" max="9492" width="10.125" style="142" customWidth="1"/>
    <col min="9493" max="9493" width="21.375" style="142" customWidth="1"/>
    <col min="9494" max="9494" width="8.125" style="142" customWidth="1"/>
    <col min="9495" max="9496" width="8.125" style="142" bestFit="1" customWidth="1"/>
    <col min="9497" max="9498" width="8" style="142" bestFit="1" customWidth="1"/>
    <col min="9499" max="9499" width="12.125" style="142" customWidth="1"/>
    <col min="9500" max="9500" width="6.125" style="142" customWidth="1"/>
    <col min="9501" max="9501" width="31.125" style="142" customWidth="1"/>
    <col min="9502" max="9502" width="23.5" style="142" customWidth="1"/>
    <col min="9503" max="9506" width="4.25" style="142" customWidth="1"/>
    <col min="9507" max="9507" width="5.625" style="142" customWidth="1"/>
    <col min="9508" max="9508" width="46.375" style="142" customWidth="1"/>
    <col min="9509" max="9509" width="12" style="142" bestFit="1" customWidth="1"/>
    <col min="9510" max="9511" width="8" style="142" bestFit="1" customWidth="1"/>
    <col min="9512" max="9512" width="10.5" style="142" customWidth="1"/>
    <col min="9513" max="9513" width="15.75" style="142" customWidth="1"/>
    <col min="9514" max="9514" width="7.625" style="142" customWidth="1"/>
    <col min="9515" max="9515" width="4.75" style="142" bestFit="1" customWidth="1"/>
    <col min="9516" max="9516" width="7.125" style="142" customWidth="1"/>
    <col min="9517" max="9517" width="31.125" style="142" bestFit="1" customWidth="1"/>
    <col min="9518" max="9518" width="25.625" style="142" bestFit="1" customWidth="1"/>
    <col min="9519" max="9519" width="12.25" style="142" bestFit="1" customWidth="1"/>
    <col min="9520" max="9522" width="11.5" style="142" bestFit="1" customWidth="1"/>
    <col min="9523" max="9523" width="73.875" style="142" customWidth="1"/>
    <col min="9524" max="9524" width="8.75" style="142" customWidth="1"/>
    <col min="9525" max="9525" width="11.375" style="142" customWidth="1"/>
    <col min="9526" max="9529" width="0" style="142" hidden="1" customWidth="1"/>
    <col min="9530" max="9734" width="9" style="142"/>
    <col min="9735" max="9735" width="6" style="142" customWidth="1"/>
    <col min="9736" max="9736" width="7.5" style="142" customWidth="1"/>
    <col min="9737" max="9737" width="4.25" style="142" customWidth="1"/>
    <col min="9738" max="9739" width="6.375" style="142" bestFit="1" customWidth="1"/>
    <col min="9740" max="9740" width="12.375" style="142" customWidth="1"/>
    <col min="9741" max="9741" width="4.75" style="142" bestFit="1" customWidth="1"/>
    <col min="9742" max="9742" width="5" style="142" customWidth="1"/>
    <col min="9743" max="9744" width="4.75" style="142" bestFit="1" customWidth="1"/>
    <col min="9745" max="9745" width="8.875" style="142" bestFit="1" customWidth="1"/>
    <col min="9746" max="9746" width="13.75" style="142" customWidth="1"/>
    <col min="9747" max="9747" width="14" style="142" customWidth="1"/>
    <col min="9748" max="9748" width="10.125" style="142" customWidth="1"/>
    <col min="9749" max="9749" width="21.375" style="142" customWidth="1"/>
    <col min="9750" max="9750" width="8.125" style="142" customWidth="1"/>
    <col min="9751" max="9752" width="8.125" style="142" bestFit="1" customWidth="1"/>
    <col min="9753" max="9754" width="8" style="142" bestFit="1" customWidth="1"/>
    <col min="9755" max="9755" width="12.125" style="142" customWidth="1"/>
    <col min="9756" max="9756" width="6.125" style="142" customWidth="1"/>
    <col min="9757" max="9757" width="31.125" style="142" customWidth="1"/>
    <col min="9758" max="9758" width="23.5" style="142" customWidth="1"/>
    <col min="9759" max="9762" width="4.25" style="142" customWidth="1"/>
    <col min="9763" max="9763" width="5.625" style="142" customWidth="1"/>
    <col min="9764" max="9764" width="46.375" style="142" customWidth="1"/>
    <col min="9765" max="9765" width="12" style="142" bestFit="1" customWidth="1"/>
    <col min="9766" max="9767" width="8" style="142" bestFit="1" customWidth="1"/>
    <col min="9768" max="9768" width="10.5" style="142" customWidth="1"/>
    <col min="9769" max="9769" width="15.75" style="142" customWidth="1"/>
    <col min="9770" max="9770" width="7.625" style="142" customWidth="1"/>
    <col min="9771" max="9771" width="4.75" style="142" bestFit="1" customWidth="1"/>
    <col min="9772" max="9772" width="7.125" style="142" customWidth="1"/>
    <col min="9773" max="9773" width="31.125" style="142" bestFit="1" customWidth="1"/>
    <col min="9774" max="9774" width="25.625" style="142" bestFit="1" customWidth="1"/>
    <col min="9775" max="9775" width="12.25" style="142" bestFit="1" customWidth="1"/>
    <col min="9776" max="9778" width="11.5" style="142" bestFit="1" customWidth="1"/>
    <col min="9779" max="9779" width="73.875" style="142" customWidth="1"/>
    <col min="9780" max="9780" width="8.75" style="142" customWidth="1"/>
    <col min="9781" max="9781" width="11.375" style="142" customWidth="1"/>
    <col min="9782" max="9785" width="0" style="142" hidden="1" customWidth="1"/>
    <col min="9786" max="9990" width="9" style="142"/>
    <col min="9991" max="9991" width="6" style="142" customWidth="1"/>
    <col min="9992" max="9992" width="7.5" style="142" customWidth="1"/>
    <col min="9993" max="9993" width="4.25" style="142" customWidth="1"/>
    <col min="9994" max="9995" width="6.375" style="142" bestFit="1" customWidth="1"/>
    <col min="9996" max="9996" width="12.375" style="142" customWidth="1"/>
    <col min="9997" max="9997" width="4.75" style="142" bestFit="1" customWidth="1"/>
    <col min="9998" max="9998" width="5" style="142" customWidth="1"/>
    <col min="9999" max="10000" width="4.75" style="142" bestFit="1" customWidth="1"/>
    <col min="10001" max="10001" width="8.875" style="142" bestFit="1" customWidth="1"/>
    <col min="10002" max="10002" width="13.75" style="142" customWidth="1"/>
    <col min="10003" max="10003" width="14" style="142" customWidth="1"/>
    <col min="10004" max="10004" width="10.125" style="142" customWidth="1"/>
    <col min="10005" max="10005" width="21.375" style="142" customWidth="1"/>
    <col min="10006" max="10006" width="8.125" style="142" customWidth="1"/>
    <col min="10007" max="10008" width="8.125" style="142" bestFit="1" customWidth="1"/>
    <col min="10009" max="10010" width="8" style="142" bestFit="1" customWidth="1"/>
    <col min="10011" max="10011" width="12.125" style="142" customWidth="1"/>
    <col min="10012" max="10012" width="6.125" style="142" customWidth="1"/>
    <col min="10013" max="10013" width="31.125" style="142" customWidth="1"/>
    <col min="10014" max="10014" width="23.5" style="142" customWidth="1"/>
    <col min="10015" max="10018" width="4.25" style="142" customWidth="1"/>
    <col min="10019" max="10019" width="5.625" style="142" customWidth="1"/>
    <col min="10020" max="10020" width="46.375" style="142" customWidth="1"/>
    <col min="10021" max="10021" width="12" style="142" bestFit="1" customWidth="1"/>
    <col min="10022" max="10023" width="8" style="142" bestFit="1" customWidth="1"/>
    <col min="10024" max="10024" width="10.5" style="142" customWidth="1"/>
    <col min="10025" max="10025" width="15.75" style="142" customWidth="1"/>
    <col min="10026" max="10026" width="7.625" style="142" customWidth="1"/>
    <col min="10027" max="10027" width="4.75" style="142" bestFit="1" customWidth="1"/>
    <col min="10028" max="10028" width="7.125" style="142" customWidth="1"/>
    <col min="10029" max="10029" width="31.125" style="142" bestFit="1" customWidth="1"/>
    <col min="10030" max="10030" width="25.625" style="142" bestFit="1" customWidth="1"/>
    <col min="10031" max="10031" width="12.25" style="142" bestFit="1" customWidth="1"/>
    <col min="10032" max="10034" width="11.5" style="142" bestFit="1" customWidth="1"/>
    <col min="10035" max="10035" width="73.875" style="142" customWidth="1"/>
    <col min="10036" max="10036" width="8.75" style="142" customWidth="1"/>
    <col min="10037" max="10037" width="11.375" style="142" customWidth="1"/>
    <col min="10038" max="10041" width="0" style="142" hidden="1" customWidth="1"/>
    <col min="10042" max="10246" width="9" style="142"/>
    <col min="10247" max="10247" width="6" style="142" customWidth="1"/>
    <col min="10248" max="10248" width="7.5" style="142" customWidth="1"/>
    <col min="10249" max="10249" width="4.25" style="142" customWidth="1"/>
    <col min="10250" max="10251" width="6.375" style="142" bestFit="1" customWidth="1"/>
    <col min="10252" max="10252" width="12.375" style="142" customWidth="1"/>
    <col min="10253" max="10253" width="4.75" style="142" bestFit="1" customWidth="1"/>
    <col min="10254" max="10254" width="5" style="142" customWidth="1"/>
    <col min="10255" max="10256" width="4.75" style="142" bestFit="1" customWidth="1"/>
    <col min="10257" max="10257" width="8.875" style="142" bestFit="1" customWidth="1"/>
    <col min="10258" max="10258" width="13.75" style="142" customWidth="1"/>
    <col min="10259" max="10259" width="14" style="142" customWidth="1"/>
    <col min="10260" max="10260" width="10.125" style="142" customWidth="1"/>
    <col min="10261" max="10261" width="21.375" style="142" customWidth="1"/>
    <col min="10262" max="10262" width="8.125" style="142" customWidth="1"/>
    <col min="10263" max="10264" width="8.125" style="142" bestFit="1" customWidth="1"/>
    <col min="10265" max="10266" width="8" style="142" bestFit="1" customWidth="1"/>
    <col min="10267" max="10267" width="12.125" style="142" customWidth="1"/>
    <col min="10268" max="10268" width="6.125" style="142" customWidth="1"/>
    <col min="10269" max="10269" width="31.125" style="142" customWidth="1"/>
    <col min="10270" max="10270" width="23.5" style="142" customWidth="1"/>
    <col min="10271" max="10274" width="4.25" style="142" customWidth="1"/>
    <col min="10275" max="10275" width="5.625" style="142" customWidth="1"/>
    <col min="10276" max="10276" width="46.375" style="142" customWidth="1"/>
    <col min="10277" max="10277" width="12" style="142" bestFit="1" customWidth="1"/>
    <col min="10278" max="10279" width="8" style="142" bestFit="1" customWidth="1"/>
    <col min="10280" max="10280" width="10.5" style="142" customWidth="1"/>
    <col min="10281" max="10281" width="15.75" style="142" customWidth="1"/>
    <col min="10282" max="10282" width="7.625" style="142" customWidth="1"/>
    <col min="10283" max="10283" width="4.75" style="142" bestFit="1" customWidth="1"/>
    <col min="10284" max="10284" width="7.125" style="142" customWidth="1"/>
    <col min="10285" max="10285" width="31.125" style="142" bestFit="1" customWidth="1"/>
    <col min="10286" max="10286" width="25.625" style="142" bestFit="1" customWidth="1"/>
    <col min="10287" max="10287" width="12.25" style="142" bestFit="1" customWidth="1"/>
    <col min="10288" max="10290" width="11.5" style="142" bestFit="1" customWidth="1"/>
    <col min="10291" max="10291" width="73.875" style="142" customWidth="1"/>
    <col min="10292" max="10292" width="8.75" style="142" customWidth="1"/>
    <col min="10293" max="10293" width="11.375" style="142" customWidth="1"/>
    <col min="10294" max="10297" width="0" style="142" hidden="1" customWidth="1"/>
    <col min="10298" max="10502" width="9" style="142"/>
    <col min="10503" max="10503" width="6" style="142" customWidth="1"/>
    <col min="10504" max="10504" width="7.5" style="142" customWidth="1"/>
    <col min="10505" max="10505" width="4.25" style="142" customWidth="1"/>
    <col min="10506" max="10507" width="6.375" style="142" bestFit="1" customWidth="1"/>
    <col min="10508" max="10508" width="12.375" style="142" customWidth="1"/>
    <col min="10509" max="10509" width="4.75" style="142" bestFit="1" customWidth="1"/>
    <col min="10510" max="10510" width="5" style="142" customWidth="1"/>
    <col min="10511" max="10512" width="4.75" style="142" bestFit="1" customWidth="1"/>
    <col min="10513" max="10513" width="8.875" style="142" bestFit="1" customWidth="1"/>
    <col min="10514" max="10514" width="13.75" style="142" customWidth="1"/>
    <col min="10515" max="10515" width="14" style="142" customWidth="1"/>
    <col min="10516" max="10516" width="10.125" style="142" customWidth="1"/>
    <col min="10517" max="10517" width="21.375" style="142" customWidth="1"/>
    <col min="10518" max="10518" width="8.125" style="142" customWidth="1"/>
    <col min="10519" max="10520" width="8.125" style="142" bestFit="1" customWidth="1"/>
    <col min="10521" max="10522" width="8" style="142" bestFit="1" customWidth="1"/>
    <col min="10523" max="10523" width="12.125" style="142" customWidth="1"/>
    <col min="10524" max="10524" width="6.125" style="142" customWidth="1"/>
    <col min="10525" max="10525" width="31.125" style="142" customWidth="1"/>
    <col min="10526" max="10526" width="23.5" style="142" customWidth="1"/>
    <col min="10527" max="10530" width="4.25" style="142" customWidth="1"/>
    <col min="10531" max="10531" width="5.625" style="142" customWidth="1"/>
    <col min="10532" max="10532" width="46.375" style="142" customWidth="1"/>
    <col min="10533" max="10533" width="12" style="142" bestFit="1" customWidth="1"/>
    <col min="10534" max="10535" width="8" style="142" bestFit="1" customWidth="1"/>
    <col min="10536" max="10536" width="10.5" style="142" customWidth="1"/>
    <col min="10537" max="10537" width="15.75" style="142" customWidth="1"/>
    <col min="10538" max="10538" width="7.625" style="142" customWidth="1"/>
    <col min="10539" max="10539" width="4.75" style="142" bestFit="1" customWidth="1"/>
    <col min="10540" max="10540" width="7.125" style="142" customWidth="1"/>
    <col min="10541" max="10541" width="31.125" style="142" bestFit="1" customWidth="1"/>
    <col min="10542" max="10542" width="25.625" style="142" bestFit="1" customWidth="1"/>
    <col min="10543" max="10543" width="12.25" style="142" bestFit="1" customWidth="1"/>
    <col min="10544" max="10546" width="11.5" style="142" bestFit="1" customWidth="1"/>
    <col min="10547" max="10547" width="73.875" style="142" customWidth="1"/>
    <col min="10548" max="10548" width="8.75" style="142" customWidth="1"/>
    <col min="10549" max="10549" width="11.375" style="142" customWidth="1"/>
    <col min="10550" max="10553" width="0" style="142" hidden="1" customWidth="1"/>
    <col min="10554" max="10758" width="9" style="142"/>
    <col min="10759" max="10759" width="6" style="142" customWidth="1"/>
    <col min="10760" max="10760" width="7.5" style="142" customWidth="1"/>
    <col min="10761" max="10761" width="4.25" style="142" customWidth="1"/>
    <col min="10762" max="10763" width="6.375" style="142" bestFit="1" customWidth="1"/>
    <col min="10764" max="10764" width="12.375" style="142" customWidth="1"/>
    <col min="10765" max="10765" width="4.75" style="142" bestFit="1" customWidth="1"/>
    <col min="10766" max="10766" width="5" style="142" customWidth="1"/>
    <col min="10767" max="10768" width="4.75" style="142" bestFit="1" customWidth="1"/>
    <col min="10769" max="10769" width="8.875" style="142" bestFit="1" customWidth="1"/>
    <col min="10770" max="10770" width="13.75" style="142" customWidth="1"/>
    <col min="10771" max="10771" width="14" style="142" customWidth="1"/>
    <col min="10772" max="10772" width="10.125" style="142" customWidth="1"/>
    <col min="10773" max="10773" width="21.375" style="142" customWidth="1"/>
    <col min="10774" max="10774" width="8.125" style="142" customWidth="1"/>
    <col min="10775" max="10776" width="8.125" style="142" bestFit="1" customWidth="1"/>
    <col min="10777" max="10778" width="8" style="142" bestFit="1" customWidth="1"/>
    <col min="10779" max="10779" width="12.125" style="142" customWidth="1"/>
    <col min="10780" max="10780" width="6.125" style="142" customWidth="1"/>
    <col min="10781" max="10781" width="31.125" style="142" customWidth="1"/>
    <col min="10782" max="10782" width="23.5" style="142" customWidth="1"/>
    <col min="10783" max="10786" width="4.25" style="142" customWidth="1"/>
    <col min="10787" max="10787" width="5.625" style="142" customWidth="1"/>
    <col min="10788" max="10788" width="46.375" style="142" customWidth="1"/>
    <col min="10789" max="10789" width="12" style="142" bestFit="1" customWidth="1"/>
    <col min="10790" max="10791" width="8" style="142" bestFit="1" customWidth="1"/>
    <col min="10792" max="10792" width="10.5" style="142" customWidth="1"/>
    <col min="10793" max="10793" width="15.75" style="142" customWidth="1"/>
    <col min="10794" max="10794" width="7.625" style="142" customWidth="1"/>
    <col min="10795" max="10795" width="4.75" style="142" bestFit="1" customWidth="1"/>
    <col min="10796" max="10796" width="7.125" style="142" customWidth="1"/>
    <col min="10797" max="10797" width="31.125" style="142" bestFit="1" customWidth="1"/>
    <col min="10798" max="10798" width="25.625" style="142" bestFit="1" customWidth="1"/>
    <col min="10799" max="10799" width="12.25" style="142" bestFit="1" customWidth="1"/>
    <col min="10800" max="10802" width="11.5" style="142" bestFit="1" customWidth="1"/>
    <col min="10803" max="10803" width="73.875" style="142" customWidth="1"/>
    <col min="10804" max="10804" width="8.75" style="142" customWidth="1"/>
    <col min="10805" max="10805" width="11.375" style="142" customWidth="1"/>
    <col min="10806" max="10809" width="0" style="142" hidden="1" customWidth="1"/>
    <col min="10810" max="11014" width="9" style="142"/>
    <col min="11015" max="11015" width="6" style="142" customWidth="1"/>
    <col min="11016" max="11016" width="7.5" style="142" customWidth="1"/>
    <col min="11017" max="11017" width="4.25" style="142" customWidth="1"/>
    <col min="11018" max="11019" width="6.375" style="142" bestFit="1" customWidth="1"/>
    <col min="11020" max="11020" width="12.375" style="142" customWidth="1"/>
    <col min="11021" max="11021" width="4.75" style="142" bestFit="1" customWidth="1"/>
    <col min="11022" max="11022" width="5" style="142" customWidth="1"/>
    <col min="11023" max="11024" width="4.75" style="142" bestFit="1" customWidth="1"/>
    <col min="11025" max="11025" width="8.875" style="142" bestFit="1" customWidth="1"/>
    <col min="11026" max="11026" width="13.75" style="142" customWidth="1"/>
    <col min="11027" max="11027" width="14" style="142" customWidth="1"/>
    <col min="11028" max="11028" width="10.125" style="142" customWidth="1"/>
    <col min="11029" max="11029" width="21.375" style="142" customWidth="1"/>
    <col min="11030" max="11030" width="8.125" style="142" customWidth="1"/>
    <col min="11031" max="11032" width="8.125" style="142" bestFit="1" customWidth="1"/>
    <col min="11033" max="11034" width="8" style="142" bestFit="1" customWidth="1"/>
    <col min="11035" max="11035" width="12.125" style="142" customWidth="1"/>
    <col min="11036" max="11036" width="6.125" style="142" customWidth="1"/>
    <col min="11037" max="11037" width="31.125" style="142" customWidth="1"/>
    <col min="11038" max="11038" width="23.5" style="142" customWidth="1"/>
    <col min="11039" max="11042" width="4.25" style="142" customWidth="1"/>
    <col min="11043" max="11043" width="5.625" style="142" customWidth="1"/>
    <col min="11044" max="11044" width="46.375" style="142" customWidth="1"/>
    <col min="11045" max="11045" width="12" style="142" bestFit="1" customWidth="1"/>
    <col min="11046" max="11047" width="8" style="142" bestFit="1" customWidth="1"/>
    <col min="11048" max="11048" width="10.5" style="142" customWidth="1"/>
    <col min="11049" max="11049" width="15.75" style="142" customWidth="1"/>
    <col min="11050" max="11050" width="7.625" style="142" customWidth="1"/>
    <col min="11051" max="11051" width="4.75" style="142" bestFit="1" customWidth="1"/>
    <col min="11052" max="11052" width="7.125" style="142" customWidth="1"/>
    <col min="11053" max="11053" width="31.125" style="142" bestFit="1" customWidth="1"/>
    <col min="11054" max="11054" width="25.625" style="142" bestFit="1" customWidth="1"/>
    <col min="11055" max="11055" width="12.25" style="142" bestFit="1" customWidth="1"/>
    <col min="11056" max="11058" width="11.5" style="142" bestFit="1" customWidth="1"/>
    <col min="11059" max="11059" width="73.875" style="142" customWidth="1"/>
    <col min="11060" max="11060" width="8.75" style="142" customWidth="1"/>
    <col min="11061" max="11061" width="11.375" style="142" customWidth="1"/>
    <col min="11062" max="11065" width="0" style="142" hidden="1" customWidth="1"/>
    <col min="11066" max="11270" width="9" style="142"/>
    <col min="11271" max="11271" width="6" style="142" customWidth="1"/>
    <col min="11272" max="11272" width="7.5" style="142" customWidth="1"/>
    <col min="11273" max="11273" width="4.25" style="142" customWidth="1"/>
    <col min="11274" max="11275" width="6.375" style="142" bestFit="1" customWidth="1"/>
    <col min="11276" max="11276" width="12.375" style="142" customWidth="1"/>
    <col min="11277" max="11277" width="4.75" style="142" bestFit="1" customWidth="1"/>
    <col min="11278" max="11278" width="5" style="142" customWidth="1"/>
    <col min="11279" max="11280" width="4.75" style="142" bestFit="1" customWidth="1"/>
    <col min="11281" max="11281" width="8.875" style="142" bestFit="1" customWidth="1"/>
    <col min="11282" max="11282" width="13.75" style="142" customWidth="1"/>
    <col min="11283" max="11283" width="14" style="142" customWidth="1"/>
    <col min="11284" max="11284" width="10.125" style="142" customWidth="1"/>
    <col min="11285" max="11285" width="21.375" style="142" customWidth="1"/>
    <col min="11286" max="11286" width="8.125" style="142" customWidth="1"/>
    <col min="11287" max="11288" width="8.125" style="142" bestFit="1" customWidth="1"/>
    <col min="11289" max="11290" width="8" style="142" bestFit="1" customWidth="1"/>
    <col min="11291" max="11291" width="12.125" style="142" customWidth="1"/>
    <col min="11292" max="11292" width="6.125" style="142" customWidth="1"/>
    <col min="11293" max="11293" width="31.125" style="142" customWidth="1"/>
    <col min="11294" max="11294" width="23.5" style="142" customWidth="1"/>
    <col min="11295" max="11298" width="4.25" style="142" customWidth="1"/>
    <col min="11299" max="11299" width="5.625" style="142" customWidth="1"/>
    <col min="11300" max="11300" width="46.375" style="142" customWidth="1"/>
    <col min="11301" max="11301" width="12" style="142" bestFit="1" customWidth="1"/>
    <col min="11302" max="11303" width="8" style="142" bestFit="1" customWidth="1"/>
    <col min="11304" max="11304" width="10.5" style="142" customWidth="1"/>
    <col min="11305" max="11305" width="15.75" style="142" customWidth="1"/>
    <col min="11306" max="11306" width="7.625" style="142" customWidth="1"/>
    <col min="11307" max="11307" width="4.75" style="142" bestFit="1" customWidth="1"/>
    <col min="11308" max="11308" width="7.125" style="142" customWidth="1"/>
    <col min="11309" max="11309" width="31.125" style="142" bestFit="1" customWidth="1"/>
    <col min="11310" max="11310" width="25.625" style="142" bestFit="1" customWidth="1"/>
    <col min="11311" max="11311" width="12.25" style="142" bestFit="1" customWidth="1"/>
    <col min="11312" max="11314" width="11.5" style="142" bestFit="1" customWidth="1"/>
    <col min="11315" max="11315" width="73.875" style="142" customWidth="1"/>
    <col min="11316" max="11316" width="8.75" style="142" customWidth="1"/>
    <col min="11317" max="11317" width="11.375" style="142" customWidth="1"/>
    <col min="11318" max="11321" width="0" style="142" hidden="1" customWidth="1"/>
    <col min="11322" max="11526" width="9" style="142"/>
    <col min="11527" max="11527" width="6" style="142" customWidth="1"/>
    <col min="11528" max="11528" width="7.5" style="142" customWidth="1"/>
    <col min="11529" max="11529" width="4.25" style="142" customWidth="1"/>
    <col min="11530" max="11531" width="6.375" style="142" bestFit="1" customWidth="1"/>
    <col min="11532" max="11532" width="12.375" style="142" customWidth="1"/>
    <col min="11533" max="11533" width="4.75" style="142" bestFit="1" customWidth="1"/>
    <col min="11534" max="11534" width="5" style="142" customWidth="1"/>
    <col min="11535" max="11536" width="4.75" style="142" bestFit="1" customWidth="1"/>
    <col min="11537" max="11537" width="8.875" style="142" bestFit="1" customWidth="1"/>
    <col min="11538" max="11538" width="13.75" style="142" customWidth="1"/>
    <col min="11539" max="11539" width="14" style="142" customWidth="1"/>
    <col min="11540" max="11540" width="10.125" style="142" customWidth="1"/>
    <col min="11541" max="11541" width="21.375" style="142" customWidth="1"/>
    <col min="11542" max="11542" width="8.125" style="142" customWidth="1"/>
    <col min="11543" max="11544" width="8.125" style="142" bestFit="1" customWidth="1"/>
    <col min="11545" max="11546" width="8" style="142" bestFit="1" customWidth="1"/>
    <col min="11547" max="11547" width="12.125" style="142" customWidth="1"/>
    <col min="11548" max="11548" width="6.125" style="142" customWidth="1"/>
    <col min="11549" max="11549" width="31.125" style="142" customWidth="1"/>
    <col min="11550" max="11550" width="23.5" style="142" customWidth="1"/>
    <col min="11551" max="11554" width="4.25" style="142" customWidth="1"/>
    <col min="11555" max="11555" width="5.625" style="142" customWidth="1"/>
    <col min="11556" max="11556" width="46.375" style="142" customWidth="1"/>
    <col min="11557" max="11557" width="12" style="142" bestFit="1" customWidth="1"/>
    <col min="11558" max="11559" width="8" style="142" bestFit="1" customWidth="1"/>
    <col min="11560" max="11560" width="10.5" style="142" customWidth="1"/>
    <col min="11561" max="11561" width="15.75" style="142" customWidth="1"/>
    <col min="11562" max="11562" width="7.625" style="142" customWidth="1"/>
    <col min="11563" max="11563" width="4.75" style="142" bestFit="1" customWidth="1"/>
    <col min="11564" max="11564" width="7.125" style="142" customWidth="1"/>
    <col min="11565" max="11565" width="31.125" style="142" bestFit="1" customWidth="1"/>
    <col min="11566" max="11566" width="25.625" style="142" bestFit="1" customWidth="1"/>
    <col min="11567" max="11567" width="12.25" style="142" bestFit="1" customWidth="1"/>
    <col min="11568" max="11570" width="11.5" style="142" bestFit="1" customWidth="1"/>
    <col min="11571" max="11571" width="73.875" style="142" customWidth="1"/>
    <col min="11572" max="11572" width="8.75" style="142" customWidth="1"/>
    <col min="11573" max="11573" width="11.375" style="142" customWidth="1"/>
    <col min="11574" max="11577" width="0" style="142" hidden="1" customWidth="1"/>
    <col min="11578" max="11782" width="9" style="142"/>
    <col min="11783" max="11783" width="6" style="142" customWidth="1"/>
    <col min="11784" max="11784" width="7.5" style="142" customWidth="1"/>
    <col min="11785" max="11785" width="4.25" style="142" customWidth="1"/>
    <col min="11786" max="11787" width="6.375" style="142" bestFit="1" customWidth="1"/>
    <col min="11788" max="11788" width="12.375" style="142" customWidth="1"/>
    <col min="11789" max="11789" width="4.75" style="142" bestFit="1" customWidth="1"/>
    <col min="11790" max="11790" width="5" style="142" customWidth="1"/>
    <col min="11791" max="11792" width="4.75" style="142" bestFit="1" customWidth="1"/>
    <col min="11793" max="11793" width="8.875" style="142" bestFit="1" customWidth="1"/>
    <col min="11794" max="11794" width="13.75" style="142" customWidth="1"/>
    <col min="11795" max="11795" width="14" style="142" customWidth="1"/>
    <col min="11796" max="11796" width="10.125" style="142" customWidth="1"/>
    <col min="11797" max="11797" width="21.375" style="142" customWidth="1"/>
    <col min="11798" max="11798" width="8.125" style="142" customWidth="1"/>
    <col min="11799" max="11800" width="8.125" style="142" bestFit="1" customWidth="1"/>
    <col min="11801" max="11802" width="8" style="142" bestFit="1" customWidth="1"/>
    <col min="11803" max="11803" width="12.125" style="142" customWidth="1"/>
    <col min="11804" max="11804" width="6.125" style="142" customWidth="1"/>
    <col min="11805" max="11805" width="31.125" style="142" customWidth="1"/>
    <col min="11806" max="11806" width="23.5" style="142" customWidth="1"/>
    <col min="11807" max="11810" width="4.25" style="142" customWidth="1"/>
    <col min="11811" max="11811" width="5.625" style="142" customWidth="1"/>
    <col min="11812" max="11812" width="46.375" style="142" customWidth="1"/>
    <col min="11813" max="11813" width="12" style="142" bestFit="1" customWidth="1"/>
    <col min="11814" max="11815" width="8" style="142" bestFit="1" customWidth="1"/>
    <col min="11816" max="11816" width="10.5" style="142" customWidth="1"/>
    <col min="11817" max="11817" width="15.75" style="142" customWidth="1"/>
    <col min="11818" max="11818" width="7.625" style="142" customWidth="1"/>
    <col min="11819" max="11819" width="4.75" style="142" bestFit="1" customWidth="1"/>
    <col min="11820" max="11820" width="7.125" style="142" customWidth="1"/>
    <col min="11821" max="11821" width="31.125" style="142" bestFit="1" customWidth="1"/>
    <col min="11822" max="11822" width="25.625" style="142" bestFit="1" customWidth="1"/>
    <col min="11823" max="11823" width="12.25" style="142" bestFit="1" customWidth="1"/>
    <col min="11824" max="11826" width="11.5" style="142" bestFit="1" customWidth="1"/>
    <col min="11827" max="11827" width="73.875" style="142" customWidth="1"/>
    <col min="11828" max="11828" width="8.75" style="142" customWidth="1"/>
    <col min="11829" max="11829" width="11.375" style="142" customWidth="1"/>
    <col min="11830" max="11833" width="0" style="142" hidden="1" customWidth="1"/>
    <col min="11834" max="12038" width="9" style="142"/>
    <col min="12039" max="12039" width="6" style="142" customWidth="1"/>
    <col min="12040" max="12040" width="7.5" style="142" customWidth="1"/>
    <col min="12041" max="12041" width="4.25" style="142" customWidth="1"/>
    <col min="12042" max="12043" width="6.375" style="142" bestFit="1" customWidth="1"/>
    <col min="12044" max="12044" width="12.375" style="142" customWidth="1"/>
    <col min="12045" max="12045" width="4.75" style="142" bestFit="1" customWidth="1"/>
    <col min="12046" max="12046" width="5" style="142" customWidth="1"/>
    <col min="12047" max="12048" width="4.75" style="142" bestFit="1" customWidth="1"/>
    <col min="12049" max="12049" width="8.875" style="142" bestFit="1" customWidth="1"/>
    <col min="12050" max="12050" width="13.75" style="142" customWidth="1"/>
    <col min="12051" max="12051" width="14" style="142" customWidth="1"/>
    <col min="12052" max="12052" width="10.125" style="142" customWidth="1"/>
    <col min="12053" max="12053" width="21.375" style="142" customWidth="1"/>
    <col min="12054" max="12054" width="8.125" style="142" customWidth="1"/>
    <col min="12055" max="12056" width="8.125" style="142" bestFit="1" customWidth="1"/>
    <col min="12057" max="12058" width="8" style="142" bestFit="1" customWidth="1"/>
    <col min="12059" max="12059" width="12.125" style="142" customWidth="1"/>
    <col min="12060" max="12060" width="6.125" style="142" customWidth="1"/>
    <col min="12061" max="12061" width="31.125" style="142" customWidth="1"/>
    <col min="12062" max="12062" width="23.5" style="142" customWidth="1"/>
    <col min="12063" max="12066" width="4.25" style="142" customWidth="1"/>
    <col min="12067" max="12067" width="5.625" style="142" customWidth="1"/>
    <col min="12068" max="12068" width="46.375" style="142" customWidth="1"/>
    <col min="12069" max="12069" width="12" style="142" bestFit="1" customWidth="1"/>
    <col min="12070" max="12071" width="8" style="142" bestFit="1" customWidth="1"/>
    <col min="12072" max="12072" width="10.5" style="142" customWidth="1"/>
    <col min="12073" max="12073" width="15.75" style="142" customWidth="1"/>
    <col min="12074" max="12074" width="7.625" style="142" customWidth="1"/>
    <col min="12075" max="12075" width="4.75" style="142" bestFit="1" customWidth="1"/>
    <col min="12076" max="12076" width="7.125" style="142" customWidth="1"/>
    <col min="12077" max="12077" width="31.125" style="142" bestFit="1" customWidth="1"/>
    <col min="12078" max="12078" width="25.625" style="142" bestFit="1" customWidth="1"/>
    <col min="12079" max="12079" width="12.25" style="142" bestFit="1" customWidth="1"/>
    <col min="12080" max="12082" width="11.5" style="142" bestFit="1" customWidth="1"/>
    <col min="12083" max="12083" width="73.875" style="142" customWidth="1"/>
    <col min="12084" max="12084" width="8.75" style="142" customWidth="1"/>
    <col min="12085" max="12085" width="11.375" style="142" customWidth="1"/>
    <col min="12086" max="12089" width="0" style="142" hidden="1" customWidth="1"/>
    <col min="12090" max="12294" width="9" style="142"/>
    <col min="12295" max="12295" width="6" style="142" customWidth="1"/>
    <col min="12296" max="12296" width="7.5" style="142" customWidth="1"/>
    <col min="12297" max="12297" width="4.25" style="142" customWidth="1"/>
    <col min="12298" max="12299" width="6.375" style="142" bestFit="1" customWidth="1"/>
    <col min="12300" max="12300" width="12.375" style="142" customWidth="1"/>
    <col min="12301" max="12301" width="4.75" style="142" bestFit="1" customWidth="1"/>
    <col min="12302" max="12302" width="5" style="142" customWidth="1"/>
    <col min="12303" max="12304" width="4.75" style="142" bestFit="1" customWidth="1"/>
    <col min="12305" max="12305" width="8.875" style="142" bestFit="1" customWidth="1"/>
    <col min="12306" max="12306" width="13.75" style="142" customWidth="1"/>
    <col min="12307" max="12307" width="14" style="142" customWidth="1"/>
    <col min="12308" max="12308" width="10.125" style="142" customWidth="1"/>
    <col min="12309" max="12309" width="21.375" style="142" customWidth="1"/>
    <col min="12310" max="12310" width="8.125" style="142" customWidth="1"/>
    <col min="12311" max="12312" width="8.125" style="142" bestFit="1" customWidth="1"/>
    <col min="12313" max="12314" width="8" style="142" bestFit="1" customWidth="1"/>
    <col min="12315" max="12315" width="12.125" style="142" customWidth="1"/>
    <col min="12316" max="12316" width="6.125" style="142" customWidth="1"/>
    <col min="12317" max="12317" width="31.125" style="142" customWidth="1"/>
    <col min="12318" max="12318" width="23.5" style="142" customWidth="1"/>
    <col min="12319" max="12322" width="4.25" style="142" customWidth="1"/>
    <col min="12323" max="12323" width="5.625" style="142" customWidth="1"/>
    <col min="12324" max="12324" width="46.375" style="142" customWidth="1"/>
    <col min="12325" max="12325" width="12" style="142" bestFit="1" customWidth="1"/>
    <col min="12326" max="12327" width="8" style="142" bestFit="1" customWidth="1"/>
    <col min="12328" max="12328" width="10.5" style="142" customWidth="1"/>
    <col min="12329" max="12329" width="15.75" style="142" customWidth="1"/>
    <col min="12330" max="12330" width="7.625" style="142" customWidth="1"/>
    <col min="12331" max="12331" width="4.75" style="142" bestFit="1" customWidth="1"/>
    <col min="12332" max="12332" width="7.125" style="142" customWidth="1"/>
    <col min="12333" max="12333" width="31.125" style="142" bestFit="1" customWidth="1"/>
    <col min="12334" max="12334" width="25.625" style="142" bestFit="1" customWidth="1"/>
    <col min="12335" max="12335" width="12.25" style="142" bestFit="1" customWidth="1"/>
    <col min="12336" max="12338" width="11.5" style="142" bestFit="1" customWidth="1"/>
    <col min="12339" max="12339" width="73.875" style="142" customWidth="1"/>
    <col min="12340" max="12340" width="8.75" style="142" customWidth="1"/>
    <col min="12341" max="12341" width="11.375" style="142" customWidth="1"/>
    <col min="12342" max="12345" width="0" style="142" hidden="1" customWidth="1"/>
    <col min="12346" max="12550" width="9" style="142"/>
    <col min="12551" max="12551" width="6" style="142" customWidth="1"/>
    <col min="12552" max="12552" width="7.5" style="142" customWidth="1"/>
    <col min="12553" max="12553" width="4.25" style="142" customWidth="1"/>
    <col min="12554" max="12555" width="6.375" style="142" bestFit="1" customWidth="1"/>
    <col min="12556" max="12556" width="12.375" style="142" customWidth="1"/>
    <col min="12557" max="12557" width="4.75" style="142" bestFit="1" customWidth="1"/>
    <col min="12558" max="12558" width="5" style="142" customWidth="1"/>
    <col min="12559" max="12560" width="4.75" style="142" bestFit="1" customWidth="1"/>
    <col min="12561" max="12561" width="8.875" style="142" bestFit="1" customWidth="1"/>
    <col min="12562" max="12562" width="13.75" style="142" customWidth="1"/>
    <col min="12563" max="12563" width="14" style="142" customWidth="1"/>
    <col min="12564" max="12564" width="10.125" style="142" customWidth="1"/>
    <col min="12565" max="12565" width="21.375" style="142" customWidth="1"/>
    <col min="12566" max="12566" width="8.125" style="142" customWidth="1"/>
    <col min="12567" max="12568" width="8.125" style="142" bestFit="1" customWidth="1"/>
    <col min="12569" max="12570" width="8" style="142" bestFit="1" customWidth="1"/>
    <col min="12571" max="12571" width="12.125" style="142" customWidth="1"/>
    <col min="12572" max="12572" width="6.125" style="142" customWidth="1"/>
    <col min="12573" max="12573" width="31.125" style="142" customWidth="1"/>
    <col min="12574" max="12574" width="23.5" style="142" customWidth="1"/>
    <col min="12575" max="12578" width="4.25" style="142" customWidth="1"/>
    <col min="12579" max="12579" width="5.625" style="142" customWidth="1"/>
    <col min="12580" max="12580" width="46.375" style="142" customWidth="1"/>
    <col min="12581" max="12581" width="12" style="142" bestFit="1" customWidth="1"/>
    <col min="12582" max="12583" width="8" style="142" bestFit="1" customWidth="1"/>
    <col min="12584" max="12584" width="10.5" style="142" customWidth="1"/>
    <col min="12585" max="12585" width="15.75" style="142" customWidth="1"/>
    <col min="12586" max="12586" width="7.625" style="142" customWidth="1"/>
    <col min="12587" max="12587" width="4.75" style="142" bestFit="1" customWidth="1"/>
    <col min="12588" max="12588" width="7.125" style="142" customWidth="1"/>
    <col min="12589" max="12589" width="31.125" style="142" bestFit="1" customWidth="1"/>
    <col min="12590" max="12590" width="25.625" style="142" bestFit="1" customWidth="1"/>
    <col min="12591" max="12591" width="12.25" style="142" bestFit="1" customWidth="1"/>
    <col min="12592" max="12594" width="11.5" style="142" bestFit="1" customWidth="1"/>
    <col min="12595" max="12595" width="73.875" style="142" customWidth="1"/>
    <col min="12596" max="12596" width="8.75" style="142" customWidth="1"/>
    <col min="12597" max="12597" width="11.375" style="142" customWidth="1"/>
    <col min="12598" max="12601" width="0" style="142" hidden="1" customWidth="1"/>
    <col min="12602" max="12806" width="9" style="142"/>
    <col min="12807" max="12807" width="6" style="142" customWidth="1"/>
    <col min="12808" max="12808" width="7.5" style="142" customWidth="1"/>
    <col min="12809" max="12809" width="4.25" style="142" customWidth="1"/>
    <col min="12810" max="12811" width="6.375" style="142" bestFit="1" customWidth="1"/>
    <col min="12812" max="12812" width="12.375" style="142" customWidth="1"/>
    <col min="12813" max="12813" width="4.75" style="142" bestFit="1" customWidth="1"/>
    <col min="12814" max="12814" width="5" style="142" customWidth="1"/>
    <col min="12815" max="12816" width="4.75" style="142" bestFit="1" customWidth="1"/>
    <col min="12817" max="12817" width="8.875" style="142" bestFit="1" customWidth="1"/>
    <col min="12818" max="12818" width="13.75" style="142" customWidth="1"/>
    <col min="12819" max="12819" width="14" style="142" customWidth="1"/>
    <col min="12820" max="12820" width="10.125" style="142" customWidth="1"/>
    <col min="12821" max="12821" width="21.375" style="142" customWidth="1"/>
    <col min="12822" max="12822" width="8.125" style="142" customWidth="1"/>
    <col min="12823" max="12824" width="8.125" style="142" bestFit="1" customWidth="1"/>
    <col min="12825" max="12826" width="8" style="142" bestFit="1" customWidth="1"/>
    <col min="12827" max="12827" width="12.125" style="142" customWidth="1"/>
    <col min="12828" max="12828" width="6.125" style="142" customWidth="1"/>
    <col min="12829" max="12829" width="31.125" style="142" customWidth="1"/>
    <col min="12830" max="12830" width="23.5" style="142" customWidth="1"/>
    <col min="12831" max="12834" width="4.25" style="142" customWidth="1"/>
    <col min="12835" max="12835" width="5.625" style="142" customWidth="1"/>
    <col min="12836" max="12836" width="46.375" style="142" customWidth="1"/>
    <col min="12837" max="12837" width="12" style="142" bestFit="1" customWidth="1"/>
    <col min="12838" max="12839" width="8" style="142" bestFit="1" customWidth="1"/>
    <col min="12840" max="12840" width="10.5" style="142" customWidth="1"/>
    <col min="12841" max="12841" width="15.75" style="142" customWidth="1"/>
    <col min="12842" max="12842" width="7.625" style="142" customWidth="1"/>
    <col min="12843" max="12843" width="4.75" style="142" bestFit="1" customWidth="1"/>
    <col min="12844" max="12844" width="7.125" style="142" customWidth="1"/>
    <col min="12845" max="12845" width="31.125" style="142" bestFit="1" customWidth="1"/>
    <col min="12846" max="12846" width="25.625" style="142" bestFit="1" customWidth="1"/>
    <col min="12847" max="12847" width="12.25" style="142" bestFit="1" customWidth="1"/>
    <col min="12848" max="12850" width="11.5" style="142" bestFit="1" customWidth="1"/>
    <col min="12851" max="12851" width="73.875" style="142" customWidth="1"/>
    <col min="12852" max="12852" width="8.75" style="142" customWidth="1"/>
    <col min="12853" max="12853" width="11.375" style="142" customWidth="1"/>
    <col min="12854" max="12857" width="0" style="142" hidden="1" customWidth="1"/>
    <col min="12858" max="13062" width="9" style="142"/>
    <col min="13063" max="13063" width="6" style="142" customWidth="1"/>
    <col min="13064" max="13064" width="7.5" style="142" customWidth="1"/>
    <col min="13065" max="13065" width="4.25" style="142" customWidth="1"/>
    <col min="13066" max="13067" width="6.375" style="142" bestFit="1" customWidth="1"/>
    <col min="13068" max="13068" width="12.375" style="142" customWidth="1"/>
    <col min="13069" max="13069" width="4.75" style="142" bestFit="1" customWidth="1"/>
    <col min="13070" max="13070" width="5" style="142" customWidth="1"/>
    <col min="13071" max="13072" width="4.75" style="142" bestFit="1" customWidth="1"/>
    <col min="13073" max="13073" width="8.875" style="142" bestFit="1" customWidth="1"/>
    <col min="13074" max="13074" width="13.75" style="142" customWidth="1"/>
    <col min="13075" max="13075" width="14" style="142" customWidth="1"/>
    <col min="13076" max="13076" width="10.125" style="142" customWidth="1"/>
    <col min="13077" max="13077" width="21.375" style="142" customWidth="1"/>
    <col min="13078" max="13078" width="8.125" style="142" customWidth="1"/>
    <col min="13079" max="13080" width="8.125" style="142" bestFit="1" customWidth="1"/>
    <col min="13081" max="13082" width="8" style="142" bestFit="1" customWidth="1"/>
    <col min="13083" max="13083" width="12.125" style="142" customWidth="1"/>
    <col min="13084" max="13084" width="6.125" style="142" customWidth="1"/>
    <col min="13085" max="13085" width="31.125" style="142" customWidth="1"/>
    <col min="13086" max="13086" width="23.5" style="142" customWidth="1"/>
    <col min="13087" max="13090" width="4.25" style="142" customWidth="1"/>
    <col min="13091" max="13091" width="5.625" style="142" customWidth="1"/>
    <col min="13092" max="13092" width="46.375" style="142" customWidth="1"/>
    <col min="13093" max="13093" width="12" style="142" bestFit="1" customWidth="1"/>
    <col min="13094" max="13095" width="8" style="142" bestFit="1" customWidth="1"/>
    <col min="13096" max="13096" width="10.5" style="142" customWidth="1"/>
    <col min="13097" max="13097" width="15.75" style="142" customWidth="1"/>
    <col min="13098" max="13098" width="7.625" style="142" customWidth="1"/>
    <col min="13099" max="13099" width="4.75" style="142" bestFit="1" customWidth="1"/>
    <col min="13100" max="13100" width="7.125" style="142" customWidth="1"/>
    <col min="13101" max="13101" width="31.125" style="142" bestFit="1" customWidth="1"/>
    <col min="13102" max="13102" width="25.625" style="142" bestFit="1" customWidth="1"/>
    <col min="13103" max="13103" width="12.25" style="142" bestFit="1" customWidth="1"/>
    <col min="13104" max="13106" width="11.5" style="142" bestFit="1" customWidth="1"/>
    <col min="13107" max="13107" width="73.875" style="142" customWidth="1"/>
    <col min="13108" max="13108" width="8.75" style="142" customWidth="1"/>
    <col min="13109" max="13109" width="11.375" style="142" customWidth="1"/>
    <col min="13110" max="13113" width="0" style="142" hidden="1" customWidth="1"/>
    <col min="13114" max="13318" width="9" style="142"/>
    <col min="13319" max="13319" width="6" style="142" customWidth="1"/>
    <col min="13320" max="13320" width="7.5" style="142" customWidth="1"/>
    <col min="13321" max="13321" width="4.25" style="142" customWidth="1"/>
    <col min="13322" max="13323" width="6.375" style="142" bestFit="1" customWidth="1"/>
    <col min="13324" max="13324" width="12.375" style="142" customWidth="1"/>
    <col min="13325" max="13325" width="4.75" style="142" bestFit="1" customWidth="1"/>
    <col min="13326" max="13326" width="5" style="142" customWidth="1"/>
    <col min="13327" max="13328" width="4.75" style="142" bestFit="1" customWidth="1"/>
    <col min="13329" max="13329" width="8.875" style="142" bestFit="1" customWidth="1"/>
    <col min="13330" max="13330" width="13.75" style="142" customWidth="1"/>
    <col min="13331" max="13331" width="14" style="142" customWidth="1"/>
    <col min="13332" max="13332" width="10.125" style="142" customWidth="1"/>
    <col min="13333" max="13333" width="21.375" style="142" customWidth="1"/>
    <col min="13334" max="13334" width="8.125" style="142" customWidth="1"/>
    <col min="13335" max="13336" width="8.125" style="142" bestFit="1" customWidth="1"/>
    <col min="13337" max="13338" width="8" style="142" bestFit="1" customWidth="1"/>
    <col min="13339" max="13339" width="12.125" style="142" customWidth="1"/>
    <col min="13340" max="13340" width="6.125" style="142" customWidth="1"/>
    <col min="13341" max="13341" width="31.125" style="142" customWidth="1"/>
    <col min="13342" max="13342" width="23.5" style="142" customWidth="1"/>
    <col min="13343" max="13346" width="4.25" style="142" customWidth="1"/>
    <col min="13347" max="13347" width="5.625" style="142" customWidth="1"/>
    <col min="13348" max="13348" width="46.375" style="142" customWidth="1"/>
    <col min="13349" max="13349" width="12" style="142" bestFit="1" customWidth="1"/>
    <col min="13350" max="13351" width="8" style="142" bestFit="1" customWidth="1"/>
    <col min="13352" max="13352" width="10.5" style="142" customWidth="1"/>
    <col min="13353" max="13353" width="15.75" style="142" customWidth="1"/>
    <col min="13354" max="13354" width="7.625" style="142" customWidth="1"/>
    <col min="13355" max="13355" width="4.75" style="142" bestFit="1" customWidth="1"/>
    <col min="13356" max="13356" width="7.125" style="142" customWidth="1"/>
    <col min="13357" max="13357" width="31.125" style="142" bestFit="1" customWidth="1"/>
    <col min="13358" max="13358" width="25.625" style="142" bestFit="1" customWidth="1"/>
    <col min="13359" max="13359" width="12.25" style="142" bestFit="1" customWidth="1"/>
    <col min="13360" max="13362" width="11.5" style="142" bestFit="1" customWidth="1"/>
    <col min="13363" max="13363" width="73.875" style="142" customWidth="1"/>
    <col min="13364" max="13364" width="8.75" style="142" customWidth="1"/>
    <col min="13365" max="13365" width="11.375" style="142" customWidth="1"/>
    <col min="13366" max="13369" width="0" style="142" hidden="1" customWidth="1"/>
    <col min="13370" max="13574" width="9" style="142"/>
    <col min="13575" max="13575" width="6" style="142" customWidth="1"/>
    <col min="13576" max="13576" width="7.5" style="142" customWidth="1"/>
    <col min="13577" max="13577" width="4.25" style="142" customWidth="1"/>
    <col min="13578" max="13579" width="6.375" style="142" bestFit="1" customWidth="1"/>
    <col min="13580" max="13580" width="12.375" style="142" customWidth="1"/>
    <col min="13581" max="13581" width="4.75" style="142" bestFit="1" customWidth="1"/>
    <col min="13582" max="13582" width="5" style="142" customWidth="1"/>
    <col min="13583" max="13584" width="4.75" style="142" bestFit="1" customWidth="1"/>
    <col min="13585" max="13585" width="8.875" style="142" bestFit="1" customWidth="1"/>
    <col min="13586" max="13586" width="13.75" style="142" customWidth="1"/>
    <col min="13587" max="13587" width="14" style="142" customWidth="1"/>
    <col min="13588" max="13588" width="10.125" style="142" customWidth="1"/>
    <col min="13589" max="13589" width="21.375" style="142" customWidth="1"/>
    <col min="13590" max="13590" width="8.125" style="142" customWidth="1"/>
    <col min="13591" max="13592" width="8.125" style="142" bestFit="1" customWidth="1"/>
    <col min="13593" max="13594" width="8" style="142" bestFit="1" customWidth="1"/>
    <col min="13595" max="13595" width="12.125" style="142" customWidth="1"/>
    <col min="13596" max="13596" width="6.125" style="142" customWidth="1"/>
    <col min="13597" max="13597" width="31.125" style="142" customWidth="1"/>
    <col min="13598" max="13598" width="23.5" style="142" customWidth="1"/>
    <col min="13599" max="13602" width="4.25" style="142" customWidth="1"/>
    <col min="13603" max="13603" width="5.625" style="142" customWidth="1"/>
    <col min="13604" max="13604" width="46.375" style="142" customWidth="1"/>
    <col min="13605" max="13605" width="12" style="142" bestFit="1" customWidth="1"/>
    <col min="13606" max="13607" width="8" style="142" bestFit="1" customWidth="1"/>
    <col min="13608" max="13608" width="10.5" style="142" customWidth="1"/>
    <col min="13609" max="13609" width="15.75" style="142" customWidth="1"/>
    <col min="13610" max="13610" width="7.625" style="142" customWidth="1"/>
    <col min="13611" max="13611" width="4.75" style="142" bestFit="1" customWidth="1"/>
    <col min="13612" max="13612" width="7.125" style="142" customWidth="1"/>
    <col min="13613" max="13613" width="31.125" style="142" bestFit="1" customWidth="1"/>
    <col min="13614" max="13614" width="25.625" style="142" bestFit="1" customWidth="1"/>
    <col min="13615" max="13615" width="12.25" style="142" bestFit="1" customWidth="1"/>
    <col min="13616" max="13618" width="11.5" style="142" bestFit="1" customWidth="1"/>
    <col min="13619" max="13619" width="73.875" style="142" customWidth="1"/>
    <col min="13620" max="13620" width="8.75" style="142" customWidth="1"/>
    <col min="13621" max="13621" width="11.375" style="142" customWidth="1"/>
    <col min="13622" max="13625" width="0" style="142" hidden="1" customWidth="1"/>
    <col min="13626" max="13830" width="9" style="142"/>
    <col min="13831" max="13831" width="6" style="142" customWidth="1"/>
    <col min="13832" max="13832" width="7.5" style="142" customWidth="1"/>
    <col min="13833" max="13833" width="4.25" style="142" customWidth="1"/>
    <col min="13834" max="13835" width="6.375" style="142" bestFit="1" customWidth="1"/>
    <col min="13836" max="13836" width="12.375" style="142" customWidth="1"/>
    <col min="13837" max="13837" width="4.75" style="142" bestFit="1" customWidth="1"/>
    <col min="13838" max="13838" width="5" style="142" customWidth="1"/>
    <col min="13839" max="13840" width="4.75" style="142" bestFit="1" customWidth="1"/>
    <col min="13841" max="13841" width="8.875" style="142" bestFit="1" customWidth="1"/>
    <col min="13842" max="13842" width="13.75" style="142" customWidth="1"/>
    <col min="13843" max="13843" width="14" style="142" customWidth="1"/>
    <col min="13844" max="13844" width="10.125" style="142" customWidth="1"/>
    <col min="13845" max="13845" width="21.375" style="142" customWidth="1"/>
    <col min="13846" max="13846" width="8.125" style="142" customWidth="1"/>
    <col min="13847" max="13848" width="8.125" style="142" bestFit="1" customWidth="1"/>
    <col min="13849" max="13850" width="8" style="142" bestFit="1" customWidth="1"/>
    <col min="13851" max="13851" width="12.125" style="142" customWidth="1"/>
    <col min="13852" max="13852" width="6.125" style="142" customWidth="1"/>
    <col min="13853" max="13853" width="31.125" style="142" customWidth="1"/>
    <col min="13854" max="13854" width="23.5" style="142" customWidth="1"/>
    <col min="13855" max="13858" width="4.25" style="142" customWidth="1"/>
    <col min="13859" max="13859" width="5.625" style="142" customWidth="1"/>
    <col min="13860" max="13860" width="46.375" style="142" customWidth="1"/>
    <col min="13861" max="13861" width="12" style="142" bestFit="1" customWidth="1"/>
    <col min="13862" max="13863" width="8" style="142" bestFit="1" customWidth="1"/>
    <col min="13864" max="13864" width="10.5" style="142" customWidth="1"/>
    <col min="13865" max="13865" width="15.75" style="142" customWidth="1"/>
    <col min="13866" max="13866" width="7.625" style="142" customWidth="1"/>
    <col min="13867" max="13867" width="4.75" style="142" bestFit="1" customWidth="1"/>
    <col min="13868" max="13868" width="7.125" style="142" customWidth="1"/>
    <col min="13869" max="13869" width="31.125" style="142" bestFit="1" customWidth="1"/>
    <col min="13870" max="13870" width="25.625" style="142" bestFit="1" customWidth="1"/>
    <col min="13871" max="13871" width="12.25" style="142" bestFit="1" customWidth="1"/>
    <col min="13872" max="13874" width="11.5" style="142" bestFit="1" customWidth="1"/>
    <col min="13875" max="13875" width="73.875" style="142" customWidth="1"/>
    <col min="13876" max="13876" width="8.75" style="142" customWidth="1"/>
    <col min="13877" max="13877" width="11.375" style="142" customWidth="1"/>
    <col min="13878" max="13881" width="0" style="142" hidden="1" customWidth="1"/>
    <col min="13882" max="14086" width="9" style="142"/>
    <col min="14087" max="14087" width="6" style="142" customWidth="1"/>
    <col min="14088" max="14088" width="7.5" style="142" customWidth="1"/>
    <col min="14089" max="14089" width="4.25" style="142" customWidth="1"/>
    <col min="14090" max="14091" width="6.375" style="142" bestFit="1" customWidth="1"/>
    <col min="14092" max="14092" width="12.375" style="142" customWidth="1"/>
    <col min="14093" max="14093" width="4.75" style="142" bestFit="1" customWidth="1"/>
    <col min="14094" max="14094" width="5" style="142" customWidth="1"/>
    <col min="14095" max="14096" width="4.75" style="142" bestFit="1" customWidth="1"/>
    <col min="14097" max="14097" width="8.875" style="142" bestFit="1" customWidth="1"/>
    <col min="14098" max="14098" width="13.75" style="142" customWidth="1"/>
    <col min="14099" max="14099" width="14" style="142" customWidth="1"/>
    <col min="14100" max="14100" width="10.125" style="142" customWidth="1"/>
    <col min="14101" max="14101" width="21.375" style="142" customWidth="1"/>
    <col min="14102" max="14102" width="8.125" style="142" customWidth="1"/>
    <col min="14103" max="14104" width="8.125" style="142" bestFit="1" customWidth="1"/>
    <col min="14105" max="14106" width="8" style="142" bestFit="1" customWidth="1"/>
    <col min="14107" max="14107" width="12.125" style="142" customWidth="1"/>
    <col min="14108" max="14108" width="6.125" style="142" customWidth="1"/>
    <col min="14109" max="14109" width="31.125" style="142" customWidth="1"/>
    <col min="14110" max="14110" width="23.5" style="142" customWidth="1"/>
    <col min="14111" max="14114" width="4.25" style="142" customWidth="1"/>
    <col min="14115" max="14115" width="5.625" style="142" customWidth="1"/>
    <col min="14116" max="14116" width="46.375" style="142" customWidth="1"/>
    <col min="14117" max="14117" width="12" style="142" bestFit="1" customWidth="1"/>
    <col min="14118" max="14119" width="8" style="142" bestFit="1" customWidth="1"/>
    <col min="14120" max="14120" width="10.5" style="142" customWidth="1"/>
    <col min="14121" max="14121" width="15.75" style="142" customWidth="1"/>
    <col min="14122" max="14122" width="7.625" style="142" customWidth="1"/>
    <col min="14123" max="14123" width="4.75" style="142" bestFit="1" customWidth="1"/>
    <col min="14124" max="14124" width="7.125" style="142" customWidth="1"/>
    <col min="14125" max="14125" width="31.125" style="142" bestFit="1" customWidth="1"/>
    <col min="14126" max="14126" width="25.625" style="142" bestFit="1" customWidth="1"/>
    <col min="14127" max="14127" width="12.25" style="142" bestFit="1" customWidth="1"/>
    <col min="14128" max="14130" width="11.5" style="142" bestFit="1" customWidth="1"/>
    <col min="14131" max="14131" width="73.875" style="142" customWidth="1"/>
    <col min="14132" max="14132" width="8.75" style="142" customWidth="1"/>
    <col min="14133" max="14133" width="11.375" style="142" customWidth="1"/>
    <col min="14134" max="14137" width="0" style="142" hidden="1" customWidth="1"/>
    <col min="14138" max="14342" width="9" style="142"/>
    <col min="14343" max="14343" width="6" style="142" customWidth="1"/>
    <col min="14344" max="14344" width="7.5" style="142" customWidth="1"/>
    <col min="14345" max="14345" width="4.25" style="142" customWidth="1"/>
    <col min="14346" max="14347" width="6.375" style="142" bestFit="1" customWidth="1"/>
    <col min="14348" max="14348" width="12.375" style="142" customWidth="1"/>
    <col min="14349" max="14349" width="4.75" style="142" bestFit="1" customWidth="1"/>
    <col min="14350" max="14350" width="5" style="142" customWidth="1"/>
    <col min="14351" max="14352" width="4.75" style="142" bestFit="1" customWidth="1"/>
    <col min="14353" max="14353" width="8.875" style="142" bestFit="1" customWidth="1"/>
    <col min="14354" max="14354" width="13.75" style="142" customWidth="1"/>
    <col min="14355" max="14355" width="14" style="142" customWidth="1"/>
    <col min="14356" max="14356" width="10.125" style="142" customWidth="1"/>
    <col min="14357" max="14357" width="21.375" style="142" customWidth="1"/>
    <col min="14358" max="14358" width="8.125" style="142" customWidth="1"/>
    <col min="14359" max="14360" width="8.125" style="142" bestFit="1" customWidth="1"/>
    <col min="14361" max="14362" width="8" style="142" bestFit="1" customWidth="1"/>
    <col min="14363" max="14363" width="12.125" style="142" customWidth="1"/>
    <col min="14364" max="14364" width="6.125" style="142" customWidth="1"/>
    <col min="14365" max="14365" width="31.125" style="142" customWidth="1"/>
    <col min="14366" max="14366" width="23.5" style="142" customWidth="1"/>
    <col min="14367" max="14370" width="4.25" style="142" customWidth="1"/>
    <col min="14371" max="14371" width="5.625" style="142" customWidth="1"/>
    <col min="14372" max="14372" width="46.375" style="142" customWidth="1"/>
    <col min="14373" max="14373" width="12" style="142" bestFit="1" customWidth="1"/>
    <col min="14374" max="14375" width="8" style="142" bestFit="1" customWidth="1"/>
    <col min="14376" max="14376" width="10.5" style="142" customWidth="1"/>
    <col min="14377" max="14377" width="15.75" style="142" customWidth="1"/>
    <col min="14378" max="14378" width="7.625" style="142" customWidth="1"/>
    <col min="14379" max="14379" width="4.75" style="142" bestFit="1" customWidth="1"/>
    <col min="14380" max="14380" width="7.125" style="142" customWidth="1"/>
    <col min="14381" max="14381" width="31.125" style="142" bestFit="1" customWidth="1"/>
    <col min="14382" max="14382" width="25.625" style="142" bestFit="1" customWidth="1"/>
    <col min="14383" max="14383" width="12.25" style="142" bestFit="1" customWidth="1"/>
    <col min="14384" max="14386" width="11.5" style="142" bestFit="1" customWidth="1"/>
    <col min="14387" max="14387" width="73.875" style="142" customWidth="1"/>
    <col min="14388" max="14388" width="8.75" style="142" customWidth="1"/>
    <col min="14389" max="14389" width="11.375" style="142" customWidth="1"/>
    <col min="14390" max="14393" width="0" style="142" hidden="1" customWidth="1"/>
    <col min="14394" max="14598" width="9" style="142"/>
    <col min="14599" max="14599" width="6" style="142" customWidth="1"/>
    <col min="14600" max="14600" width="7.5" style="142" customWidth="1"/>
    <col min="14601" max="14601" width="4.25" style="142" customWidth="1"/>
    <col min="14602" max="14603" width="6.375" style="142" bestFit="1" customWidth="1"/>
    <col min="14604" max="14604" width="12.375" style="142" customWidth="1"/>
    <col min="14605" max="14605" width="4.75" style="142" bestFit="1" customWidth="1"/>
    <col min="14606" max="14606" width="5" style="142" customWidth="1"/>
    <col min="14607" max="14608" width="4.75" style="142" bestFit="1" customWidth="1"/>
    <col min="14609" max="14609" width="8.875" style="142" bestFit="1" customWidth="1"/>
    <col min="14610" max="14610" width="13.75" style="142" customWidth="1"/>
    <col min="14611" max="14611" width="14" style="142" customWidth="1"/>
    <col min="14612" max="14612" width="10.125" style="142" customWidth="1"/>
    <col min="14613" max="14613" width="21.375" style="142" customWidth="1"/>
    <col min="14614" max="14614" width="8.125" style="142" customWidth="1"/>
    <col min="14615" max="14616" width="8.125" style="142" bestFit="1" customWidth="1"/>
    <col min="14617" max="14618" width="8" style="142" bestFit="1" customWidth="1"/>
    <col min="14619" max="14619" width="12.125" style="142" customWidth="1"/>
    <col min="14620" max="14620" width="6.125" style="142" customWidth="1"/>
    <col min="14621" max="14621" width="31.125" style="142" customWidth="1"/>
    <col min="14622" max="14622" width="23.5" style="142" customWidth="1"/>
    <col min="14623" max="14626" width="4.25" style="142" customWidth="1"/>
    <col min="14627" max="14627" width="5.625" style="142" customWidth="1"/>
    <col min="14628" max="14628" width="46.375" style="142" customWidth="1"/>
    <col min="14629" max="14629" width="12" style="142" bestFit="1" customWidth="1"/>
    <col min="14630" max="14631" width="8" style="142" bestFit="1" customWidth="1"/>
    <col min="14632" max="14632" width="10.5" style="142" customWidth="1"/>
    <col min="14633" max="14633" width="15.75" style="142" customWidth="1"/>
    <col min="14634" max="14634" width="7.625" style="142" customWidth="1"/>
    <col min="14635" max="14635" width="4.75" style="142" bestFit="1" customWidth="1"/>
    <col min="14636" max="14636" width="7.125" style="142" customWidth="1"/>
    <col min="14637" max="14637" width="31.125" style="142" bestFit="1" customWidth="1"/>
    <col min="14638" max="14638" width="25.625" style="142" bestFit="1" customWidth="1"/>
    <col min="14639" max="14639" width="12.25" style="142" bestFit="1" customWidth="1"/>
    <col min="14640" max="14642" width="11.5" style="142" bestFit="1" customWidth="1"/>
    <col min="14643" max="14643" width="73.875" style="142" customWidth="1"/>
    <col min="14644" max="14644" width="8.75" style="142" customWidth="1"/>
    <col min="14645" max="14645" width="11.375" style="142" customWidth="1"/>
    <col min="14646" max="14649" width="0" style="142" hidden="1" customWidth="1"/>
    <col min="14650" max="14854" width="9" style="142"/>
    <col min="14855" max="14855" width="6" style="142" customWidth="1"/>
    <col min="14856" max="14856" width="7.5" style="142" customWidth="1"/>
    <col min="14857" max="14857" width="4.25" style="142" customWidth="1"/>
    <col min="14858" max="14859" width="6.375" style="142" bestFit="1" customWidth="1"/>
    <col min="14860" max="14860" width="12.375" style="142" customWidth="1"/>
    <col min="14861" max="14861" width="4.75" style="142" bestFit="1" customWidth="1"/>
    <col min="14862" max="14862" width="5" style="142" customWidth="1"/>
    <col min="14863" max="14864" width="4.75" style="142" bestFit="1" customWidth="1"/>
    <col min="14865" max="14865" width="8.875" style="142" bestFit="1" customWidth="1"/>
    <col min="14866" max="14866" width="13.75" style="142" customWidth="1"/>
    <col min="14867" max="14867" width="14" style="142" customWidth="1"/>
    <col min="14868" max="14868" width="10.125" style="142" customWidth="1"/>
    <col min="14869" max="14869" width="21.375" style="142" customWidth="1"/>
    <col min="14870" max="14870" width="8.125" style="142" customWidth="1"/>
    <col min="14871" max="14872" width="8.125" style="142" bestFit="1" customWidth="1"/>
    <col min="14873" max="14874" width="8" style="142" bestFit="1" customWidth="1"/>
    <col min="14875" max="14875" width="12.125" style="142" customWidth="1"/>
    <col min="14876" max="14876" width="6.125" style="142" customWidth="1"/>
    <col min="14877" max="14877" width="31.125" style="142" customWidth="1"/>
    <col min="14878" max="14878" width="23.5" style="142" customWidth="1"/>
    <col min="14879" max="14882" width="4.25" style="142" customWidth="1"/>
    <col min="14883" max="14883" width="5.625" style="142" customWidth="1"/>
    <col min="14884" max="14884" width="46.375" style="142" customWidth="1"/>
    <col min="14885" max="14885" width="12" style="142" bestFit="1" customWidth="1"/>
    <col min="14886" max="14887" width="8" style="142" bestFit="1" customWidth="1"/>
    <col min="14888" max="14888" width="10.5" style="142" customWidth="1"/>
    <col min="14889" max="14889" width="15.75" style="142" customWidth="1"/>
    <col min="14890" max="14890" width="7.625" style="142" customWidth="1"/>
    <col min="14891" max="14891" width="4.75" style="142" bestFit="1" customWidth="1"/>
    <col min="14892" max="14892" width="7.125" style="142" customWidth="1"/>
    <col min="14893" max="14893" width="31.125" style="142" bestFit="1" customWidth="1"/>
    <col min="14894" max="14894" width="25.625" style="142" bestFit="1" customWidth="1"/>
    <col min="14895" max="14895" width="12.25" style="142" bestFit="1" customWidth="1"/>
    <col min="14896" max="14898" width="11.5" style="142" bestFit="1" customWidth="1"/>
    <col min="14899" max="14899" width="73.875" style="142" customWidth="1"/>
    <col min="14900" max="14900" width="8.75" style="142" customWidth="1"/>
    <col min="14901" max="14901" width="11.375" style="142" customWidth="1"/>
    <col min="14902" max="14905" width="0" style="142" hidden="1" customWidth="1"/>
    <col min="14906" max="15110" width="9" style="142"/>
    <col min="15111" max="15111" width="6" style="142" customWidth="1"/>
    <col min="15112" max="15112" width="7.5" style="142" customWidth="1"/>
    <col min="15113" max="15113" width="4.25" style="142" customWidth="1"/>
    <col min="15114" max="15115" width="6.375" style="142" bestFit="1" customWidth="1"/>
    <col min="15116" max="15116" width="12.375" style="142" customWidth="1"/>
    <col min="15117" max="15117" width="4.75" style="142" bestFit="1" customWidth="1"/>
    <col min="15118" max="15118" width="5" style="142" customWidth="1"/>
    <col min="15119" max="15120" width="4.75" style="142" bestFit="1" customWidth="1"/>
    <col min="15121" max="15121" width="8.875" style="142" bestFit="1" customWidth="1"/>
    <col min="15122" max="15122" width="13.75" style="142" customWidth="1"/>
    <col min="15123" max="15123" width="14" style="142" customWidth="1"/>
    <col min="15124" max="15124" width="10.125" style="142" customWidth="1"/>
    <col min="15125" max="15125" width="21.375" style="142" customWidth="1"/>
    <col min="15126" max="15126" width="8.125" style="142" customWidth="1"/>
    <col min="15127" max="15128" width="8.125" style="142" bestFit="1" customWidth="1"/>
    <col min="15129" max="15130" width="8" style="142" bestFit="1" customWidth="1"/>
    <col min="15131" max="15131" width="12.125" style="142" customWidth="1"/>
    <col min="15132" max="15132" width="6.125" style="142" customWidth="1"/>
    <col min="15133" max="15133" width="31.125" style="142" customWidth="1"/>
    <col min="15134" max="15134" width="23.5" style="142" customWidth="1"/>
    <col min="15135" max="15138" width="4.25" style="142" customWidth="1"/>
    <col min="15139" max="15139" width="5.625" style="142" customWidth="1"/>
    <col min="15140" max="15140" width="46.375" style="142" customWidth="1"/>
    <col min="15141" max="15141" width="12" style="142" bestFit="1" customWidth="1"/>
    <col min="15142" max="15143" width="8" style="142" bestFit="1" customWidth="1"/>
    <col min="15144" max="15144" width="10.5" style="142" customWidth="1"/>
    <col min="15145" max="15145" width="15.75" style="142" customWidth="1"/>
    <col min="15146" max="15146" width="7.625" style="142" customWidth="1"/>
    <col min="15147" max="15147" width="4.75" style="142" bestFit="1" customWidth="1"/>
    <col min="15148" max="15148" width="7.125" style="142" customWidth="1"/>
    <col min="15149" max="15149" width="31.125" style="142" bestFit="1" customWidth="1"/>
    <col min="15150" max="15150" width="25.625" style="142" bestFit="1" customWidth="1"/>
    <col min="15151" max="15151" width="12.25" style="142" bestFit="1" customWidth="1"/>
    <col min="15152" max="15154" width="11.5" style="142" bestFit="1" customWidth="1"/>
    <col min="15155" max="15155" width="73.875" style="142" customWidth="1"/>
    <col min="15156" max="15156" width="8.75" style="142" customWidth="1"/>
    <col min="15157" max="15157" width="11.375" style="142" customWidth="1"/>
    <col min="15158" max="15161" width="0" style="142" hidden="1" customWidth="1"/>
    <col min="15162" max="15366" width="9" style="142"/>
    <col min="15367" max="15367" width="6" style="142" customWidth="1"/>
    <col min="15368" max="15368" width="7.5" style="142" customWidth="1"/>
    <col min="15369" max="15369" width="4.25" style="142" customWidth="1"/>
    <col min="15370" max="15371" width="6.375" style="142" bestFit="1" customWidth="1"/>
    <col min="15372" max="15372" width="12.375" style="142" customWidth="1"/>
    <col min="15373" max="15373" width="4.75" style="142" bestFit="1" customWidth="1"/>
    <col min="15374" max="15374" width="5" style="142" customWidth="1"/>
    <col min="15375" max="15376" width="4.75" style="142" bestFit="1" customWidth="1"/>
    <col min="15377" max="15377" width="8.875" style="142" bestFit="1" customWidth="1"/>
    <col min="15378" max="15378" width="13.75" style="142" customWidth="1"/>
    <col min="15379" max="15379" width="14" style="142" customWidth="1"/>
    <col min="15380" max="15380" width="10.125" style="142" customWidth="1"/>
    <col min="15381" max="15381" width="21.375" style="142" customWidth="1"/>
    <col min="15382" max="15382" width="8.125" style="142" customWidth="1"/>
    <col min="15383" max="15384" width="8.125" style="142" bestFit="1" customWidth="1"/>
    <col min="15385" max="15386" width="8" style="142" bestFit="1" customWidth="1"/>
    <col min="15387" max="15387" width="12.125" style="142" customWidth="1"/>
    <col min="15388" max="15388" width="6.125" style="142" customWidth="1"/>
    <col min="15389" max="15389" width="31.125" style="142" customWidth="1"/>
    <col min="15390" max="15390" width="23.5" style="142" customWidth="1"/>
    <col min="15391" max="15394" width="4.25" style="142" customWidth="1"/>
    <col min="15395" max="15395" width="5.625" style="142" customWidth="1"/>
    <col min="15396" max="15396" width="46.375" style="142" customWidth="1"/>
    <col min="15397" max="15397" width="12" style="142" bestFit="1" customWidth="1"/>
    <col min="15398" max="15399" width="8" style="142" bestFit="1" customWidth="1"/>
    <col min="15400" max="15400" width="10.5" style="142" customWidth="1"/>
    <col min="15401" max="15401" width="15.75" style="142" customWidth="1"/>
    <col min="15402" max="15402" width="7.625" style="142" customWidth="1"/>
    <col min="15403" max="15403" width="4.75" style="142" bestFit="1" customWidth="1"/>
    <col min="15404" max="15404" width="7.125" style="142" customWidth="1"/>
    <col min="15405" max="15405" width="31.125" style="142" bestFit="1" customWidth="1"/>
    <col min="15406" max="15406" width="25.625" style="142" bestFit="1" customWidth="1"/>
    <col min="15407" max="15407" width="12.25" style="142" bestFit="1" customWidth="1"/>
    <col min="15408" max="15410" width="11.5" style="142" bestFit="1" customWidth="1"/>
    <col min="15411" max="15411" width="73.875" style="142" customWidth="1"/>
    <col min="15412" max="15412" width="8.75" style="142" customWidth="1"/>
    <col min="15413" max="15413" width="11.375" style="142" customWidth="1"/>
    <col min="15414" max="15417" width="0" style="142" hidden="1" customWidth="1"/>
    <col min="15418" max="15622" width="9" style="142"/>
    <col min="15623" max="15623" width="6" style="142" customWidth="1"/>
    <col min="15624" max="15624" width="7.5" style="142" customWidth="1"/>
    <col min="15625" max="15625" width="4.25" style="142" customWidth="1"/>
    <col min="15626" max="15627" width="6.375" style="142" bestFit="1" customWidth="1"/>
    <col min="15628" max="15628" width="12.375" style="142" customWidth="1"/>
    <col min="15629" max="15629" width="4.75" style="142" bestFit="1" customWidth="1"/>
    <col min="15630" max="15630" width="5" style="142" customWidth="1"/>
    <col min="15631" max="15632" width="4.75" style="142" bestFit="1" customWidth="1"/>
    <col min="15633" max="15633" width="8.875" style="142" bestFit="1" customWidth="1"/>
    <col min="15634" max="15634" width="13.75" style="142" customWidth="1"/>
    <col min="15635" max="15635" width="14" style="142" customWidth="1"/>
    <col min="15636" max="15636" width="10.125" style="142" customWidth="1"/>
    <col min="15637" max="15637" width="21.375" style="142" customWidth="1"/>
    <col min="15638" max="15638" width="8.125" style="142" customWidth="1"/>
    <col min="15639" max="15640" width="8.125" style="142" bestFit="1" customWidth="1"/>
    <col min="15641" max="15642" width="8" style="142" bestFit="1" customWidth="1"/>
    <col min="15643" max="15643" width="12.125" style="142" customWidth="1"/>
    <col min="15644" max="15644" width="6.125" style="142" customWidth="1"/>
    <col min="15645" max="15645" width="31.125" style="142" customWidth="1"/>
    <col min="15646" max="15646" width="23.5" style="142" customWidth="1"/>
    <col min="15647" max="15650" width="4.25" style="142" customWidth="1"/>
    <col min="15651" max="15651" width="5.625" style="142" customWidth="1"/>
    <col min="15652" max="15652" width="46.375" style="142" customWidth="1"/>
    <col min="15653" max="15653" width="12" style="142" bestFit="1" customWidth="1"/>
    <col min="15654" max="15655" width="8" style="142" bestFit="1" customWidth="1"/>
    <col min="15656" max="15656" width="10.5" style="142" customWidth="1"/>
    <col min="15657" max="15657" width="15.75" style="142" customWidth="1"/>
    <col min="15658" max="15658" width="7.625" style="142" customWidth="1"/>
    <col min="15659" max="15659" width="4.75" style="142" bestFit="1" customWidth="1"/>
    <col min="15660" max="15660" width="7.125" style="142" customWidth="1"/>
    <col min="15661" max="15661" width="31.125" style="142" bestFit="1" customWidth="1"/>
    <col min="15662" max="15662" width="25.625" style="142" bestFit="1" customWidth="1"/>
    <col min="15663" max="15663" width="12.25" style="142" bestFit="1" customWidth="1"/>
    <col min="15664" max="15666" width="11.5" style="142" bestFit="1" customWidth="1"/>
    <col min="15667" max="15667" width="73.875" style="142" customWidth="1"/>
    <col min="15668" max="15668" width="8.75" style="142" customWidth="1"/>
    <col min="15669" max="15669" width="11.375" style="142" customWidth="1"/>
    <col min="15670" max="15673" width="0" style="142" hidden="1" customWidth="1"/>
    <col min="15674" max="15878" width="9" style="142"/>
    <col min="15879" max="15879" width="6" style="142" customWidth="1"/>
    <col min="15880" max="15880" width="7.5" style="142" customWidth="1"/>
    <col min="15881" max="15881" width="4.25" style="142" customWidth="1"/>
    <col min="15882" max="15883" width="6.375" style="142" bestFit="1" customWidth="1"/>
    <col min="15884" max="15884" width="12.375" style="142" customWidth="1"/>
    <col min="15885" max="15885" width="4.75" style="142" bestFit="1" customWidth="1"/>
    <col min="15886" max="15886" width="5" style="142" customWidth="1"/>
    <col min="15887" max="15888" width="4.75" style="142" bestFit="1" customWidth="1"/>
    <col min="15889" max="15889" width="8.875" style="142" bestFit="1" customWidth="1"/>
    <col min="15890" max="15890" width="13.75" style="142" customWidth="1"/>
    <col min="15891" max="15891" width="14" style="142" customWidth="1"/>
    <col min="15892" max="15892" width="10.125" style="142" customWidth="1"/>
    <col min="15893" max="15893" width="21.375" style="142" customWidth="1"/>
    <col min="15894" max="15894" width="8.125" style="142" customWidth="1"/>
    <col min="15895" max="15896" width="8.125" style="142" bestFit="1" customWidth="1"/>
    <col min="15897" max="15898" width="8" style="142" bestFit="1" customWidth="1"/>
    <col min="15899" max="15899" width="12.125" style="142" customWidth="1"/>
    <col min="15900" max="15900" width="6.125" style="142" customWidth="1"/>
    <col min="15901" max="15901" width="31.125" style="142" customWidth="1"/>
    <col min="15902" max="15902" width="23.5" style="142" customWidth="1"/>
    <col min="15903" max="15906" width="4.25" style="142" customWidth="1"/>
    <col min="15907" max="15907" width="5.625" style="142" customWidth="1"/>
    <col min="15908" max="15908" width="46.375" style="142" customWidth="1"/>
    <col min="15909" max="15909" width="12" style="142" bestFit="1" customWidth="1"/>
    <col min="15910" max="15911" width="8" style="142" bestFit="1" customWidth="1"/>
    <col min="15912" max="15912" width="10.5" style="142" customWidth="1"/>
    <col min="15913" max="15913" width="15.75" style="142" customWidth="1"/>
    <col min="15914" max="15914" width="7.625" style="142" customWidth="1"/>
    <col min="15915" max="15915" width="4.75" style="142" bestFit="1" customWidth="1"/>
    <col min="15916" max="15916" width="7.125" style="142" customWidth="1"/>
    <col min="15917" max="15917" width="31.125" style="142" bestFit="1" customWidth="1"/>
    <col min="15918" max="15918" width="25.625" style="142" bestFit="1" customWidth="1"/>
    <col min="15919" max="15919" width="12.25" style="142" bestFit="1" customWidth="1"/>
    <col min="15920" max="15922" width="11.5" style="142" bestFit="1" customWidth="1"/>
    <col min="15923" max="15923" width="73.875" style="142" customWidth="1"/>
    <col min="15924" max="15924" width="8.75" style="142" customWidth="1"/>
    <col min="15925" max="15925" width="11.375" style="142" customWidth="1"/>
    <col min="15926" max="15929" width="0" style="142" hidden="1" customWidth="1"/>
    <col min="15930" max="16134" width="9" style="142"/>
    <col min="16135" max="16135" width="6" style="142" customWidth="1"/>
    <col min="16136" max="16136" width="7.5" style="142" customWidth="1"/>
    <col min="16137" max="16137" width="4.25" style="142" customWidth="1"/>
    <col min="16138" max="16139" width="6.375" style="142" bestFit="1" customWidth="1"/>
    <col min="16140" max="16140" width="12.375" style="142" customWidth="1"/>
    <col min="16141" max="16141" width="4.75" style="142" bestFit="1" customWidth="1"/>
    <col min="16142" max="16142" width="5" style="142" customWidth="1"/>
    <col min="16143" max="16144" width="4.75" style="142" bestFit="1" customWidth="1"/>
    <col min="16145" max="16145" width="8.875" style="142" bestFit="1" customWidth="1"/>
    <col min="16146" max="16146" width="13.75" style="142" customWidth="1"/>
    <col min="16147" max="16147" width="14" style="142" customWidth="1"/>
    <col min="16148" max="16148" width="10.125" style="142" customWidth="1"/>
    <col min="16149" max="16149" width="21.375" style="142" customWidth="1"/>
    <col min="16150" max="16150" width="8.125" style="142" customWidth="1"/>
    <col min="16151" max="16152" width="8.125" style="142" bestFit="1" customWidth="1"/>
    <col min="16153" max="16154" width="8" style="142" bestFit="1" customWidth="1"/>
    <col min="16155" max="16155" width="12.125" style="142" customWidth="1"/>
    <col min="16156" max="16156" width="6.125" style="142" customWidth="1"/>
    <col min="16157" max="16157" width="31.125" style="142" customWidth="1"/>
    <col min="16158" max="16158" width="23.5" style="142" customWidth="1"/>
    <col min="16159" max="16162" width="4.25" style="142" customWidth="1"/>
    <col min="16163" max="16163" width="5.625" style="142" customWidth="1"/>
    <col min="16164" max="16164" width="46.375" style="142" customWidth="1"/>
    <col min="16165" max="16165" width="12" style="142" bestFit="1" customWidth="1"/>
    <col min="16166" max="16167" width="8" style="142" bestFit="1" customWidth="1"/>
    <col min="16168" max="16168" width="10.5" style="142" customWidth="1"/>
    <col min="16169" max="16169" width="15.75" style="142" customWidth="1"/>
    <col min="16170" max="16170" width="7.625" style="142" customWidth="1"/>
    <col min="16171" max="16171" width="4.75" style="142" bestFit="1" customWidth="1"/>
    <col min="16172" max="16172" width="7.125" style="142" customWidth="1"/>
    <col min="16173" max="16173" width="31.125" style="142" bestFit="1" customWidth="1"/>
    <col min="16174" max="16174" width="25.625" style="142" bestFit="1" customWidth="1"/>
    <col min="16175" max="16175" width="12.25" style="142" bestFit="1" customWidth="1"/>
    <col min="16176" max="16178" width="11.5" style="142" bestFit="1" customWidth="1"/>
    <col min="16179" max="16179" width="73.875" style="142" customWidth="1"/>
    <col min="16180" max="16180" width="8.75" style="142" customWidth="1"/>
    <col min="16181" max="16181" width="11.375" style="142" customWidth="1"/>
    <col min="16182" max="16185" width="0" style="142" hidden="1" customWidth="1"/>
    <col min="16186" max="16384" width="9" style="142"/>
  </cols>
  <sheetData>
    <row r="1" spans="1:43" s="141" customFormat="1" ht="32.25" customHeight="1">
      <c r="B1" s="272" t="s">
        <v>442</v>
      </c>
      <c r="C1" s="273"/>
      <c r="D1" s="274" t="s">
        <v>443</v>
      </c>
      <c r="E1" s="275"/>
      <c r="F1" s="275"/>
      <c r="G1" s="275"/>
      <c r="H1" s="275"/>
      <c r="I1" s="275"/>
      <c r="J1" s="275"/>
      <c r="K1" s="275"/>
      <c r="L1" s="275"/>
      <c r="M1" s="275"/>
      <c r="N1" s="275"/>
      <c r="O1" s="275"/>
      <c r="P1" s="275"/>
      <c r="Q1" s="275"/>
      <c r="R1" s="275"/>
      <c r="S1" s="275"/>
      <c r="T1" s="276"/>
      <c r="U1" s="277" t="s">
        <v>444</v>
      </c>
      <c r="V1" s="278"/>
      <c r="W1" s="279" t="s">
        <v>481</v>
      </c>
      <c r="X1" s="280"/>
      <c r="Y1" s="280"/>
      <c r="Z1" s="281"/>
      <c r="AA1" s="277" t="s">
        <v>446</v>
      </c>
      <c r="AB1" s="282"/>
      <c r="AC1" s="282"/>
      <c r="AD1" s="282"/>
      <c r="AE1" s="282"/>
      <c r="AF1" s="282"/>
      <c r="AG1" s="282"/>
      <c r="AH1" s="282"/>
      <c r="AI1" s="282"/>
      <c r="AJ1" s="282"/>
      <c r="AK1" s="283" t="s">
        <v>447</v>
      </c>
      <c r="AL1" s="284"/>
      <c r="AM1" s="284"/>
      <c r="AN1" s="285"/>
      <c r="AO1" s="269" t="s">
        <v>448</v>
      </c>
      <c r="AP1" s="270"/>
      <c r="AQ1" s="271"/>
    </row>
    <row r="2" spans="1:43" s="141" customFormat="1" ht="75" customHeight="1" thickBot="1">
      <c r="A2" s="164" t="s">
        <v>480</v>
      </c>
      <c r="B2" s="149" t="s">
        <v>449</v>
      </c>
      <c r="C2" s="149" t="s">
        <v>450</v>
      </c>
      <c r="D2" s="128" t="s">
        <v>556</v>
      </c>
      <c r="E2" s="129" t="s">
        <v>482</v>
      </c>
      <c r="F2" s="129" t="s">
        <v>452</v>
      </c>
      <c r="G2" s="129" t="s">
        <v>0</v>
      </c>
      <c r="H2" s="129"/>
      <c r="I2" s="129"/>
      <c r="J2" s="129"/>
      <c r="K2" s="129" t="s">
        <v>453</v>
      </c>
      <c r="L2" s="129"/>
      <c r="M2" s="129" t="s">
        <v>454</v>
      </c>
      <c r="N2" s="129" t="s">
        <v>455</v>
      </c>
      <c r="O2" s="129" t="s">
        <v>576</v>
      </c>
      <c r="P2" s="129" t="s">
        <v>483</v>
      </c>
      <c r="Q2" s="129" t="s">
        <v>484</v>
      </c>
      <c r="R2" s="129" t="s">
        <v>485</v>
      </c>
      <c r="S2" s="129" t="s">
        <v>486</v>
      </c>
      <c r="T2" s="137" t="s">
        <v>458</v>
      </c>
      <c r="U2" s="150" t="s">
        <v>487</v>
      </c>
      <c r="V2" s="151" t="s">
        <v>488</v>
      </c>
      <c r="W2" s="152" t="s">
        <v>489</v>
      </c>
      <c r="X2" s="130" t="s">
        <v>489</v>
      </c>
      <c r="Y2" s="132" t="s">
        <v>490</v>
      </c>
      <c r="Z2" s="132" t="s">
        <v>490</v>
      </c>
      <c r="AA2" s="153" t="s">
        <v>491</v>
      </c>
      <c r="AB2" s="154" t="s">
        <v>492</v>
      </c>
      <c r="AC2" s="155" t="s">
        <v>493</v>
      </c>
      <c r="AD2" s="155" t="s">
        <v>494</v>
      </c>
      <c r="AE2" s="154" t="s">
        <v>495</v>
      </c>
      <c r="AF2" s="154" t="s">
        <v>496</v>
      </c>
      <c r="AG2" s="154" t="s">
        <v>497</v>
      </c>
      <c r="AH2" s="154" t="s">
        <v>498</v>
      </c>
      <c r="AI2" s="154" t="s">
        <v>499</v>
      </c>
      <c r="AJ2" s="156" t="s">
        <v>500</v>
      </c>
      <c r="AK2" s="157" t="s">
        <v>467</v>
      </c>
      <c r="AL2" s="136" t="s">
        <v>468</v>
      </c>
      <c r="AM2" s="136" t="s">
        <v>469</v>
      </c>
      <c r="AN2" s="158" t="s">
        <v>469</v>
      </c>
      <c r="AO2" s="152" t="s">
        <v>470</v>
      </c>
      <c r="AP2" s="130" t="s">
        <v>471</v>
      </c>
      <c r="AQ2" s="137" t="s">
        <v>472</v>
      </c>
    </row>
    <row r="3" spans="1:43" ht="22.5">
      <c r="A3" s="165">
        <v>1</v>
      </c>
      <c r="B3" s="147">
        <v>43006</v>
      </c>
      <c r="C3" s="144">
        <v>3898195</v>
      </c>
      <c r="D3" s="147">
        <v>1</v>
      </c>
      <c r="E3" s="161">
        <v>41480</v>
      </c>
      <c r="F3" s="147">
        <v>35027</v>
      </c>
      <c r="G3" s="147" t="str">
        <f>H3&amp;CHAR(10)&amp;I3&amp;CHAR(10)&amp;J3</f>
        <v>파주시
광탄면
신산리</v>
      </c>
      <c r="H3" s="143" t="s">
        <v>568</v>
      </c>
      <c r="I3" s="147" t="s">
        <v>564</v>
      </c>
      <c r="J3" s="147" t="s">
        <v>565</v>
      </c>
      <c r="K3" s="147">
        <v>1</v>
      </c>
      <c r="L3" s="147"/>
      <c r="M3" s="147">
        <v>582</v>
      </c>
      <c r="N3" s="147">
        <v>3</v>
      </c>
      <c r="O3" s="147" t="str">
        <f>M3&amp;"-"&amp;N3</f>
        <v>582-3</v>
      </c>
      <c r="P3" s="143" t="s">
        <v>440</v>
      </c>
      <c r="Q3" s="143">
        <v>94.9</v>
      </c>
      <c r="R3" s="148" t="s">
        <v>577</v>
      </c>
      <c r="S3" s="148" t="s">
        <v>578</v>
      </c>
      <c r="T3" s="143">
        <v>33032000</v>
      </c>
      <c r="U3" s="143" t="s">
        <v>505</v>
      </c>
      <c r="X3" s="143">
        <v>0</v>
      </c>
      <c r="Y3" s="159" t="s">
        <v>505</v>
      </c>
      <c r="Z3" s="143" t="s">
        <v>505</v>
      </c>
      <c r="AA3" s="143" t="s">
        <v>501</v>
      </c>
      <c r="AB3" s="143" t="s">
        <v>502</v>
      </c>
      <c r="AC3" s="147">
        <v>0</v>
      </c>
      <c r="AD3" s="159">
        <v>0</v>
      </c>
      <c r="AE3" s="159">
        <v>0</v>
      </c>
      <c r="AF3" s="159">
        <v>0</v>
      </c>
      <c r="AG3" s="159">
        <v>0</v>
      </c>
      <c r="AH3" s="159">
        <v>0</v>
      </c>
      <c r="AI3" s="143">
        <v>94</v>
      </c>
      <c r="AJ3" s="159">
        <v>0</v>
      </c>
      <c r="AK3" s="143">
        <v>0</v>
      </c>
      <c r="AL3" s="143" t="s">
        <v>503</v>
      </c>
      <c r="AM3" s="143" t="s">
        <v>503</v>
      </c>
      <c r="AN3" s="143" t="s">
        <v>440</v>
      </c>
      <c r="AO3" s="143" t="s">
        <v>561</v>
      </c>
      <c r="AP3" s="143" t="s">
        <v>515</v>
      </c>
      <c r="AQ3" s="143">
        <v>1</v>
      </c>
    </row>
    <row r="4" spans="1:43">
      <c r="A4" s="165">
        <v>2</v>
      </c>
      <c r="B4" s="147">
        <v>43006</v>
      </c>
      <c r="C4" s="144">
        <v>3898196</v>
      </c>
      <c r="D4" s="147">
        <v>2</v>
      </c>
      <c r="E4" s="161">
        <v>41480</v>
      </c>
      <c r="F4" s="147">
        <v>35027</v>
      </c>
      <c r="G4" s="147" t="str">
        <f t="shared" ref="G4:G24" si="0">H4&amp;CHAR(10)&amp;I4&amp;CHAR(10)&amp;J4</f>
        <v>파주시
광탄면
신산리</v>
      </c>
      <c r="H4" s="143" t="s">
        <v>563</v>
      </c>
      <c r="I4" s="147" t="s">
        <v>564</v>
      </c>
      <c r="J4" s="147" t="s">
        <v>565</v>
      </c>
      <c r="K4" s="147">
        <v>1</v>
      </c>
      <c r="L4" s="147"/>
      <c r="M4" s="147">
        <v>582</v>
      </c>
      <c r="N4" s="147">
        <v>3</v>
      </c>
      <c r="O4" s="147" t="str">
        <f t="shared" ref="O4:O23" si="1">M4&amp;"-"&amp;N4</f>
        <v>582-3</v>
      </c>
      <c r="P4" s="143" t="s">
        <v>440</v>
      </c>
      <c r="Q4" s="143">
        <v>1</v>
      </c>
      <c r="R4" s="143" t="s">
        <v>525</v>
      </c>
      <c r="S4" s="143" t="s">
        <v>526</v>
      </c>
      <c r="T4" s="143">
        <v>0</v>
      </c>
      <c r="U4" s="143" t="s">
        <v>506</v>
      </c>
      <c r="X4" s="143">
        <v>0</v>
      </c>
      <c r="Y4" s="159" t="s">
        <v>506</v>
      </c>
      <c r="Z4" s="143" t="s">
        <v>506</v>
      </c>
      <c r="AA4" s="143" t="s">
        <v>501</v>
      </c>
      <c r="AB4" s="143" t="s">
        <v>502</v>
      </c>
      <c r="AC4" s="147">
        <v>0</v>
      </c>
      <c r="AD4" s="159">
        <v>0</v>
      </c>
      <c r="AE4" s="159">
        <v>0</v>
      </c>
      <c r="AF4" s="159">
        <v>0</v>
      </c>
      <c r="AG4" s="159">
        <v>0</v>
      </c>
      <c r="AH4" s="159">
        <v>0</v>
      </c>
      <c r="AI4" s="143">
        <v>1</v>
      </c>
      <c r="AJ4" s="159">
        <v>0</v>
      </c>
      <c r="AK4" s="143">
        <v>0</v>
      </c>
      <c r="AL4" s="143" t="s">
        <v>503</v>
      </c>
      <c r="AM4" s="143" t="s">
        <v>503</v>
      </c>
      <c r="AN4" s="143" t="s">
        <v>440</v>
      </c>
      <c r="AO4" s="143" t="s">
        <v>561</v>
      </c>
      <c r="AP4" s="143" t="s">
        <v>515</v>
      </c>
      <c r="AQ4" s="143">
        <v>2</v>
      </c>
    </row>
    <row r="5" spans="1:43">
      <c r="A5" s="165">
        <v>3</v>
      </c>
      <c r="B5" s="147">
        <v>43006</v>
      </c>
      <c r="C5" s="144">
        <v>3898197</v>
      </c>
      <c r="D5" s="147">
        <v>3</v>
      </c>
      <c r="E5" s="161">
        <v>41480</v>
      </c>
      <c r="F5" s="147">
        <v>35027</v>
      </c>
      <c r="G5" s="147" t="str">
        <f t="shared" si="0"/>
        <v>파주시
광탄면
신산리</v>
      </c>
      <c r="H5" s="143" t="s">
        <v>563</v>
      </c>
      <c r="I5" s="147" t="s">
        <v>564</v>
      </c>
      <c r="J5" s="147" t="s">
        <v>565</v>
      </c>
      <c r="K5" s="147">
        <v>1</v>
      </c>
      <c r="L5" s="147"/>
      <c r="M5" s="147">
        <v>582</v>
      </c>
      <c r="N5" s="147">
        <v>3</v>
      </c>
      <c r="O5" s="147" t="str">
        <f t="shared" si="1"/>
        <v>582-3</v>
      </c>
      <c r="P5" s="143" t="s">
        <v>440</v>
      </c>
      <c r="Q5" s="143">
        <v>1</v>
      </c>
      <c r="R5" s="143" t="s">
        <v>527</v>
      </c>
      <c r="S5" s="143" t="s">
        <v>528</v>
      </c>
      <c r="T5" s="143">
        <v>0</v>
      </c>
      <c r="U5" s="143" t="s">
        <v>506</v>
      </c>
      <c r="X5" s="143">
        <v>0</v>
      </c>
      <c r="Y5" s="159" t="s">
        <v>506</v>
      </c>
      <c r="Z5" s="143" t="s">
        <v>506</v>
      </c>
      <c r="AA5" s="143" t="s">
        <v>501</v>
      </c>
      <c r="AB5" s="143" t="s">
        <v>502</v>
      </c>
      <c r="AC5" s="147">
        <v>0</v>
      </c>
      <c r="AD5" s="159">
        <v>0</v>
      </c>
      <c r="AE5" s="159">
        <v>0</v>
      </c>
      <c r="AF5" s="159">
        <v>0</v>
      </c>
      <c r="AG5" s="159">
        <v>0</v>
      </c>
      <c r="AH5" s="159">
        <v>0</v>
      </c>
      <c r="AI5" s="143">
        <v>1</v>
      </c>
      <c r="AJ5" s="159">
        <v>0</v>
      </c>
      <c r="AK5" s="143">
        <v>0</v>
      </c>
      <c r="AL5" s="143" t="s">
        <v>503</v>
      </c>
      <c r="AM5" s="143" t="s">
        <v>503</v>
      </c>
      <c r="AN5" s="143" t="s">
        <v>440</v>
      </c>
      <c r="AO5" s="143" t="s">
        <v>561</v>
      </c>
      <c r="AP5" s="143" t="s">
        <v>515</v>
      </c>
      <c r="AQ5" s="143">
        <v>3</v>
      </c>
    </row>
    <row r="6" spans="1:43">
      <c r="A6" s="165">
        <v>4</v>
      </c>
      <c r="B6" s="147">
        <v>43006</v>
      </c>
      <c r="C6" s="144">
        <v>3898198</v>
      </c>
      <c r="D6" s="147">
        <v>4</v>
      </c>
      <c r="E6" s="161">
        <v>41480</v>
      </c>
      <c r="F6" s="147">
        <v>35027</v>
      </c>
      <c r="G6" s="147" t="str">
        <f t="shared" si="0"/>
        <v>파주시
광탄면
신산리</v>
      </c>
      <c r="H6" s="143" t="s">
        <v>563</v>
      </c>
      <c r="I6" s="147" t="s">
        <v>564</v>
      </c>
      <c r="J6" s="147" t="s">
        <v>565</v>
      </c>
      <c r="K6" s="147">
        <v>1</v>
      </c>
      <c r="L6" s="147"/>
      <c r="M6" s="147">
        <v>582</v>
      </c>
      <c r="N6" s="147">
        <v>3</v>
      </c>
      <c r="O6" s="147" t="str">
        <f t="shared" si="1"/>
        <v>582-3</v>
      </c>
      <c r="P6" s="143" t="s">
        <v>440</v>
      </c>
      <c r="Q6" s="143">
        <v>45.6</v>
      </c>
      <c r="R6" s="143" t="s">
        <v>510</v>
      </c>
      <c r="S6" s="143" t="s">
        <v>529</v>
      </c>
      <c r="T6" s="143">
        <v>11382000</v>
      </c>
      <c r="U6" s="143" t="s">
        <v>505</v>
      </c>
      <c r="X6" s="143">
        <v>0</v>
      </c>
      <c r="Y6" s="159" t="s">
        <v>505</v>
      </c>
      <c r="Z6" s="143" t="s">
        <v>505</v>
      </c>
      <c r="AA6" s="143" t="s">
        <v>507</v>
      </c>
      <c r="AB6" s="143" t="s">
        <v>502</v>
      </c>
      <c r="AC6" s="147">
        <v>0</v>
      </c>
      <c r="AD6" s="159">
        <v>0</v>
      </c>
      <c r="AE6" s="159">
        <v>0</v>
      </c>
      <c r="AF6" s="159">
        <v>0</v>
      </c>
      <c r="AG6" s="159">
        <v>0</v>
      </c>
      <c r="AH6" s="159">
        <v>0</v>
      </c>
      <c r="AI6" s="143">
        <v>45</v>
      </c>
      <c r="AJ6" s="159">
        <v>0</v>
      </c>
      <c r="AK6" s="143">
        <v>0</v>
      </c>
      <c r="AL6" s="143" t="s">
        <v>508</v>
      </c>
      <c r="AM6" s="143" t="s">
        <v>508</v>
      </c>
      <c r="AN6" s="143" t="s">
        <v>440</v>
      </c>
      <c r="AO6" s="143" t="s">
        <v>561</v>
      </c>
      <c r="AP6" s="143" t="s">
        <v>515</v>
      </c>
      <c r="AQ6" s="143">
        <v>4</v>
      </c>
    </row>
    <row r="7" spans="1:43">
      <c r="A7" s="165">
        <v>5</v>
      </c>
      <c r="B7" s="147">
        <v>43006</v>
      </c>
      <c r="C7" s="144">
        <v>3898199</v>
      </c>
      <c r="D7" s="147">
        <v>5</v>
      </c>
      <c r="E7" s="161">
        <v>41480</v>
      </c>
      <c r="F7" s="147">
        <v>35027</v>
      </c>
      <c r="G7" s="147" t="str">
        <f t="shared" si="0"/>
        <v>파주시
광탄면
신산리</v>
      </c>
      <c r="H7" s="143" t="s">
        <v>563</v>
      </c>
      <c r="I7" s="147" t="s">
        <v>564</v>
      </c>
      <c r="J7" s="147" t="s">
        <v>565</v>
      </c>
      <c r="K7" s="147">
        <v>1</v>
      </c>
      <c r="L7" s="147"/>
      <c r="M7" s="147">
        <v>582</v>
      </c>
      <c r="N7" s="147">
        <v>3</v>
      </c>
      <c r="O7" s="147" t="str">
        <f t="shared" si="1"/>
        <v>582-3</v>
      </c>
      <c r="P7" s="143" t="s">
        <v>440</v>
      </c>
      <c r="Q7" s="143">
        <v>40</v>
      </c>
      <c r="R7" s="143" t="s">
        <v>510</v>
      </c>
      <c r="S7" s="143" t="s">
        <v>530</v>
      </c>
      <c r="T7" s="143">
        <v>0</v>
      </c>
      <c r="U7" s="143" t="s">
        <v>506</v>
      </c>
      <c r="X7" s="143">
        <v>0</v>
      </c>
      <c r="Y7" s="159" t="s">
        <v>506</v>
      </c>
      <c r="Z7" s="143" t="s">
        <v>506</v>
      </c>
      <c r="AA7" s="143" t="s">
        <v>507</v>
      </c>
      <c r="AB7" s="143" t="s">
        <v>502</v>
      </c>
      <c r="AC7" s="147">
        <v>0</v>
      </c>
      <c r="AD7" s="159">
        <v>0</v>
      </c>
      <c r="AE7" s="159">
        <v>0</v>
      </c>
      <c r="AF7" s="159">
        <v>0</v>
      </c>
      <c r="AG7" s="159">
        <v>0</v>
      </c>
      <c r="AH7" s="159">
        <v>0</v>
      </c>
      <c r="AI7" s="143">
        <v>40</v>
      </c>
      <c r="AJ7" s="159">
        <v>0</v>
      </c>
      <c r="AK7" s="143">
        <v>0</v>
      </c>
      <c r="AL7" s="143" t="s">
        <v>508</v>
      </c>
      <c r="AM7" s="143" t="s">
        <v>508</v>
      </c>
      <c r="AN7" s="143" t="s">
        <v>440</v>
      </c>
      <c r="AO7" s="143" t="s">
        <v>561</v>
      </c>
      <c r="AP7" s="143" t="s">
        <v>515</v>
      </c>
      <c r="AQ7" s="143">
        <v>5</v>
      </c>
    </row>
    <row r="8" spans="1:43" ht="22.5">
      <c r="A8" s="165">
        <v>6</v>
      </c>
      <c r="B8" s="147">
        <v>43006</v>
      </c>
      <c r="C8" s="144">
        <v>3898200</v>
      </c>
      <c r="D8" s="147">
        <v>6</v>
      </c>
      <c r="E8" s="161">
        <v>41480</v>
      </c>
      <c r="F8" s="147">
        <v>35027</v>
      </c>
      <c r="G8" s="147" t="str">
        <f t="shared" si="0"/>
        <v>파주시
광탄면
신산리</v>
      </c>
      <c r="H8" s="143" t="s">
        <v>563</v>
      </c>
      <c r="I8" s="147" t="s">
        <v>564</v>
      </c>
      <c r="J8" s="147" t="s">
        <v>565</v>
      </c>
      <c r="K8" s="147">
        <v>1</v>
      </c>
      <c r="L8" s="147"/>
      <c r="M8" s="147">
        <v>582</v>
      </c>
      <c r="N8" s="147">
        <v>3</v>
      </c>
      <c r="O8" s="147" t="str">
        <f t="shared" si="1"/>
        <v>582-3</v>
      </c>
      <c r="P8" s="143" t="s">
        <v>440</v>
      </c>
      <c r="Q8" s="143">
        <v>24</v>
      </c>
      <c r="R8" s="148" t="s">
        <v>581</v>
      </c>
      <c r="S8" s="143" t="s">
        <v>531</v>
      </c>
      <c r="T8" s="143">
        <v>0</v>
      </c>
      <c r="U8" s="143" t="s">
        <v>506</v>
      </c>
      <c r="X8" s="143">
        <v>0</v>
      </c>
      <c r="Y8" s="159" t="s">
        <v>506</v>
      </c>
      <c r="Z8" s="143" t="s">
        <v>506</v>
      </c>
      <c r="AA8" s="143" t="s">
        <v>507</v>
      </c>
      <c r="AB8" s="143" t="s">
        <v>502</v>
      </c>
      <c r="AC8" s="147">
        <v>0</v>
      </c>
      <c r="AD8" s="159">
        <v>0</v>
      </c>
      <c r="AE8" s="159">
        <v>0</v>
      </c>
      <c r="AF8" s="159">
        <v>0</v>
      </c>
      <c r="AG8" s="159">
        <v>0</v>
      </c>
      <c r="AH8" s="159">
        <v>0</v>
      </c>
      <c r="AI8" s="143">
        <v>24</v>
      </c>
      <c r="AJ8" s="159">
        <v>0</v>
      </c>
      <c r="AK8" s="143">
        <v>0</v>
      </c>
      <c r="AL8" s="143" t="s">
        <v>508</v>
      </c>
      <c r="AM8" s="143" t="s">
        <v>508</v>
      </c>
      <c r="AN8" s="143" t="s">
        <v>440</v>
      </c>
      <c r="AO8" s="143" t="s">
        <v>561</v>
      </c>
      <c r="AP8" s="143" t="s">
        <v>515</v>
      </c>
      <c r="AQ8" s="143">
        <v>6</v>
      </c>
    </row>
    <row r="9" spans="1:43">
      <c r="A9" s="165">
        <v>7</v>
      </c>
      <c r="B9" s="147">
        <v>43006</v>
      </c>
      <c r="C9" s="144">
        <v>3898201</v>
      </c>
      <c r="D9" s="147">
        <v>7</v>
      </c>
      <c r="E9" s="161">
        <v>41480</v>
      </c>
      <c r="F9" s="147">
        <v>35027</v>
      </c>
      <c r="G9" s="147" t="str">
        <f t="shared" si="0"/>
        <v>파주시
광탄면
신산리</v>
      </c>
      <c r="H9" s="143" t="s">
        <v>563</v>
      </c>
      <c r="I9" s="147" t="s">
        <v>564</v>
      </c>
      <c r="J9" s="147" t="s">
        <v>565</v>
      </c>
      <c r="K9" s="147">
        <v>1</v>
      </c>
      <c r="L9" s="147"/>
      <c r="M9" s="147">
        <v>582</v>
      </c>
      <c r="N9" s="147">
        <v>3</v>
      </c>
      <c r="O9" s="147" t="str">
        <f t="shared" si="1"/>
        <v>582-3</v>
      </c>
      <c r="P9" s="143" t="s">
        <v>440</v>
      </c>
      <c r="Q9" s="143">
        <v>56</v>
      </c>
      <c r="R9" s="143" t="s">
        <v>532</v>
      </c>
      <c r="S9" s="143" t="s">
        <v>533</v>
      </c>
      <c r="T9" s="143">
        <v>15500</v>
      </c>
      <c r="U9" s="143" t="s">
        <v>509</v>
      </c>
      <c r="X9" s="143">
        <v>0</v>
      </c>
      <c r="Y9" s="159" t="s">
        <v>509</v>
      </c>
      <c r="Z9" s="143" t="s">
        <v>509</v>
      </c>
      <c r="AA9" s="143" t="s">
        <v>501</v>
      </c>
      <c r="AB9" s="143" t="s">
        <v>502</v>
      </c>
      <c r="AC9" s="147">
        <v>0</v>
      </c>
      <c r="AD9" s="159">
        <v>0</v>
      </c>
      <c r="AE9" s="159">
        <v>0</v>
      </c>
      <c r="AF9" s="159">
        <v>0</v>
      </c>
      <c r="AG9" s="159">
        <v>0</v>
      </c>
      <c r="AH9" s="159">
        <v>0</v>
      </c>
      <c r="AI9" s="143">
        <v>56</v>
      </c>
      <c r="AJ9" s="159">
        <v>0</v>
      </c>
      <c r="AK9" s="143">
        <v>0</v>
      </c>
      <c r="AL9" s="143" t="s">
        <v>503</v>
      </c>
      <c r="AM9" s="143" t="s">
        <v>503</v>
      </c>
      <c r="AN9" s="143" t="s">
        <v>440</v>
      </c>
      <c r="AO9" s="143" t="s">
        <v>561</v>
      </c>
      <c r="AP9" s="143" t="s">
        <v>515</v>
      </c>
      <c r="AQ9" s="143">
        <v>7</v>
      </c>
    </row>
    <row r="10" spans="1:43">
      <c r="A10" s="165">
        <v>8</v>
      </c>
      <c r="B10" s="147">
        <v>43006</v>
      </c>
      <c r="C10" s="144">
        <v>3898202</v>
      </c>
      <c r="D10" s="147">
        <v>8</v>
      </c>
      <c r="E10" s="161">
        <v>41480</v>
      </c>
      <c r="F10" s="147">
        <v>35027</v>
      </c>
      <c r="G10" s="147" t="str">
        <f t="shared" si="0"/>
        <v>파주시
광탄면
신산리</v>
      </c>
      <c r="H10" s="143" t="s">
        <v>563</v>
      </c>
      <c r="I10" s="147" t="s">
        <v>564</v>
      </c>
      <c r="J10" s="147" t="s">
        <v>565</v>
      </c>
      <c r="K10" s="147">
        <v>1</v>
      </c>
      <c r="L10" s="147"/>
      <c r="M10" s="147">
        <v>582</v>
      </c>
      <c r="N10" s="147">
        <v>3</v>
      </c>
      <c r="O10" s="147" t="str">
        <f t="shared" si="1"/>
        <v>582-3</v>
      </c>
      <c r="P10" s="143" t="s">
        <v>440</v>
      </c>
      <c r="Q10" s="143">
        <v>1</v>
      </c>
      <c r="R10" s="143" t="s">
        <v>534</v>
      </c>
      <c r="S10" s="143" t="s">
        <v>535</v>
      </c>
      <c r="T10" s="143">
        <v>700000</v>
      </c>
      <c r="U10" s="143" t="s">
        <v>504</v>
      </c>
      <c r="X10" s="143">
        <v>0</v>
      </c>
      <c r="Y10" s="159" t="s">
        <v>504</v>
      </c>
      <c r="Z10" s="143" t="s">
        <v>504</v>
      </c>
      <c r="AA10" s="143" t="s">
        <v>501</v>
      </c>
      <c r="AB10" s="143" t="s">
        <v>502</v>
      </c>
      <c r="AC10" s="147">
        <v>0</v>
      </c>
      <c r="AD10" s="159">
        <v>0</v>
      </c>
      <c r="AE10" s="159">
        <v>0</v>
      </c>
      <c r="AF10" s="159">
        <v>0</v>
      </c>
      <c r="AG10" s="159">
        <v>0</v>
      </c>
      <c r="AH10" s="159">
        <v>0</v>
      </c>
      <c r="AI10" s="143">
        <v>1</v>
      </c>
      <c r="AJ10" s="159">
        <v>0</v>
      </c>
      <c r="AK10" s="143">
        <v>0</v>
      </c>
      <c r="AL10" s="143" t="s">
        <v>503</v>
      </c>
      <c r="AM10" s="143" t="s">
        <v>503</v>
      </c>
      <c r="AN10" s="143" t="s">
        <v>440</v>
      </c>
      <c r="AO10" s="143" t="s">
        <v>561</v>
      </c>
      <c r="AP10" s="143" t="s">
        <v>515</v>
      </c>
      <c r="AQ10" s="143">
        <v>8</v>
      </c>
    </row>
    <row r="11" spans="1:43" ht="22.5">
      <c r="A11" s="165">
        <v>9</v>
      </c>
      <c r="B11" s="147">
        <v>43006</v>
      </c>
      <c r="C11" s="144">
        <v>3898203</v>
      </c>
      <c r="D11" s="147">
        <v>9</v>
      </c>
      <c r="E11" s="161">
        <v>41480</v>
      </c>
      <c r="F11" s="147">
        <v>35027</v>
      </c>
      <c r="G11" s="147" t="str">
        <f t="shared" si="0"/>
        <v>파주시
광탄면
신산리</v>
      </c>
      <c r="H11" s="143" t="s">
        <v>563</v>
      </c>
      <c r="I11" s="147" t="s">
        <v>564</v>
      </c>
      <c r="J11" s="147" t="s">
        <v>565</v>
      </c>
      <c r="K11" s="147">
        <v>1</v>
      </c>
      <c r="L11" s="147"/>
      <c r="M11" s="147">
        <v>582</v>
      </c>
      <c r="N11" s="147">
        <v>3</v>
      </c>
      <c r="O11" s="147" t="str">
        <f t="shared" si="1"/>
        <v>582-3</v>
      </c>
      <c r="P11" s="143" t="s">
        <v>440</v>
      </c>
      <c r="Q11" s="143">
        <v>92</v>
      </c>
      <c r="R11" s="148" t="s">
        <v>579</v>
      </c>
      <c r="S11" s="143" t="s">
        <v>536</v>
      </c>
      <c r="T11" s="143">
        <v>3455000</v>
      </c>
      <c r="U11" s="143" t="s">
        <v>505</v>
      </c>
      <c r="X11" s="143">
        <v>0</v>
      </c>
      <c r="Y11" s="159" t="s">
        <v>505</v>
      </c>
      <c r="Z11" s="143" t="s">
        <v>505</v>
      </c>
      <c r="AA11" s="143" t="s">
        <v>501</v>
      </c>
      <c r="AB11" s="143" t="s">
        <v>502</v>
      </c>
      <c r="AC11" s="147">
        <v>0</v>
      </c>
      <c r="AD11" s="159">
        <v>0</v>
      </c>
      <c r="AE11" s="159">
        <v>0</v>
      </c>
      <c r="AF11" s="159">
        <v>0</v>
      </c>
      <c r="AG11" s="159">
        <v>0</v>
      </c>
      <c r="AH11" s="159">
        <v>0</v>
      </c>
      <c r="AI11" s="143">
        <v>92</v>
      </c>
      <c r="AJ11" s="159">
        <v>0</v>
      </c>
      <c r="AK11" s="143">
        <v>0</v>
      </c>
      <c r="AL11" s="143" t="s">
        <v>503</v>
      </c>
      <c r="AM11" s="143" t="s">
        <v>503</v>
      </c>
      <c r="AN11" s="143" t="s">
        <v>440</v>
      </c>
      <c r="AO11" s="143" t="s">
        <v>561</v>
      </c>
      <c r="AP11" s="143" t="s">
        <v>515</v>
      </c>
      <c r="AQ11" s="143">
        <v>9</v>
      </c>
    </row>
    <row r="12" spans="1:43">
      <c r="A12" s="165">
        <v>10</v>
      </c>
      <c r="B12" s="147">
        <v>43006</v>
      </c>
      <c r="C12" s="144">
        <v>3898204</v>
      </c>
      <c r="D12" s="147">
        <v>10</v>
      </c>
      <c r="E12" s="161">
        <v>41480</v>
      </c>
      <c r="F12" s="147">
        <v>35027</v>
      </c>
      <c r="G12" s="147" t="str">
        <f t="shared" si="0"/>
        <v>파주시
광탄면
신산리</v>
      </c>
      <c r="H12" s="143" t="s">
        <v>563</v>
      </c>
      <c r="I12" s="147" t="s">
        <v>564</v>
      </c>
      <c r="J12" s="147" t="s">
        <v>565</v>
      </c>
      <c r="K12" s="147">
        <v>1</v>
      </c>
      <c r="L12" s="147"/>
      <c r="M12" s="147">
        <v>582</v>
      </c>
      <c r="N12" s="147">
        <v>3</v>
      </c>
      <c r="O12" s="147" t="str">
        <f t="shared" si="1"/>
        <v>582-3</v>
      </c>
      <c r="P12" s="143" t="s">
        <v>440</v>
      </c>
      <c r="Q12" s="143">
        <v>10</v>
      </c>
      <c r="R12" s="143" t="s">
        <v>309</v>
      </c>
      <c r="S12" s="143" t="s">
        <v>537</v>
      </c>
      <c r="T12" s="143">
        <v>0</v>
      </c>
      <c r="U12" s="143" t="s">
        <v>506</v>
      </c>
      <c r="X12" s="143">
        <v>0</v>
      </c>
      <c r="Y12" s="159" t="s">
        <v>506</v>
      </c>
      <c r="Z12" s="143" t="s">
        <v>506</v>
      </c>
      <c r="AA12" s="143" t="s">
        <v>511</v>
      </c>
      <c r="AB12" s="143" t="s">
        <v>502</v>
      </c>
      <c r="AC12" s="147">
        <v>0</v>
      </c>
      <c r="AD12" s="159">
        <v>0</v>
      </c>
      <c r="AE12" s="159">
        <v>0</v>
      </c>
      <c r="AF12" s="159">
        <v>0</v>
      </c>
      <c r="AG12" s="159">
        <v>0</v>
      </c>
      <c r="AH12" s="159">
        <v>0</v>
      </c>
      <c r="AI12" s="143">
        <v>10</v>
      </c>
      <c r="AJ12" s="159">
        <v>0</v>
      </c>
      <c r="AK12" s="143">
        <v>0</v>
      </c>
      <c r="AL12" s="143" t="s">
        <v>512</v>
      </c>
      <c r="AM12" s="143" t="s">
        <v>512</v>
      </c>
      <c r="AN12" s="143" t="s">
        <v>440</v>
      </c>
      <c r="AO12" s="143" t="s">
        <v>561</v>
      </c>
      <c r="AP12" s="143" t="s">
        <v>515</v>
      </c>
      <c r="AQ12" s="143">
        <v>10</v>
      </c>
    </row>
    <row r="13" spans="1:43">
      <c r="A13" s="165">
        <v>11</v>
      </c>
      <c r="B13" s="147">
        <v>43006</v>
      </c>
      <c r="C13" s="144">
        <v>3898205</v>
      </c>
      <c r="D13" s="147">
        <v>11</v>
      </c>
      <c r="E13" s="161">
        <v>41480</v>
      </c>
      <c r="F13" s="147">
        <v>35027</v>
      </c>
      <c r="G13" s="147" t="str">
        <f t="shared" si="0"/>
        <v>파주시
광탄면
신산리</v>
      </c>
      <c r="H13" s="143" t="s">
        <v>563</v>
      </c>
      <c r="I13" s="147" t="s">
        <v>564</v>
      </c>
      <c r="J13" s="147" t="s">
        <v>565</v>
      </c>
      <c r="K13" s="147">
        <v>1</v>
      </c>
      <c r="L13" s="147"/>
      <c r="M13" s="147">
        <v>582</v>
      </c>
      <c r="N13" s="147">
        <v>3</v>
      </c>
      <c r="O13" s="147" t="str">
        <f t="shared" si="1"/>
        <v>582-3</v>
      </c>
      <c r="P13" s="143" t="s">
        <v>440</v>
      </c>
      <c r="Q13" s="143">
        <v>4</v>
      </c>
      <c r="R13" s="143" t="s">
        <v>538</v>
      </c>
      <c r="S13" s="143" t="s">
        <v>537</v>
      </c>
      <c r="T13" s="143">
        <v>0</v>
      </c>
      <c r="U13" s="143" t="s">
        <v>506</v>
      </c>
      <c r="X13" s="143">
        <v>0</v>
      </c>
      <c r="Y13" s="159" t="s">
        <v>506</v>
      </c>
      <c r="Z13" s="143" t="s">
        <v>506</v>
      </c>
      <c r="AA13" s="143" t="s">
        <v>511</v>
      </c>
      <c r="AB13" s="143" t="s">
        <v>502</v>
      </c>
      <c r="AC13" s="147">
        <v>0</v>
      </c>
      <c r="AD13" s="159">
        <v>0</v>
      </c>
      <c r="AE13" s="159">
        <v>0</v>
      </c>
      <c r="AF13" s="159">
        <v>0</v>
      </c>
      <c r="AG13" s="159">
        <v>0</v>
      </c>
      <c r="AH13" s="159">
        <v>0</v>
      </c>
      <c r="AI13" s="143">
        <v>4</v>
      </c>
      <c r="AJ13" s="159">
        <v>0</v>
      </c>
      <c r="AK13" s="143">
        <v>0</v>
      </c>
      <c r="AL13" s="143" t="s">
        <v>512</v>
      </c>
      <c r="AM13" s="143" t="s">
        <v>512</v>
      </c>
      <c r="AN13" s="143" t="s">
        <v>440</v>
      </c>
      <c r="AO13" s="143" t="s">
        <v>561</v>
      </c>
      <c r="AP13" s="143" t="s">
        <v>515</v>
      </c>
      <c r="AQ13" s="143">
        <v>11</v>
      </c>
    </row>
    <row r="14" spans="1:43">
      <c r="A14" s="165">
        <v>12</v>
      </c>
      <c r="B14" s="147">
        <v>43006</v>
      </c>
      <c r="C14" s="144">
        <v>3898206</v>
      </c>
      <c r="D14" s="147">
        <v>12</v>
      </c>
      <c r="E14" s="161">
        <v>41480</v>
      </c>
      <c r="F14" s="147">
        <v>35027</v>
      </c>
      <c r="G14" s="147" t="str">
        <f t="shared" si="0"/>
        <v>파주시
광탄면
신산리</v>
      </c>
      <c r="H14" s="143" t="s">
        <v>563</v>
      </c>
      <c r="I14" s="147" t="s">
        <v>564</v>
      </c>
      <c r="J14" s="147" t="s">
        <v>565</v>
      </c>
      <c r="K14" s="147">
        <v>1</v>
      </c>
      <c r="L14" s="147"/>
      <c r="M14" s="147">
        <v>582</v>
      </c>
      <c r="N14" s="147">
        <v>3</v>
      </c>
      <c r="O14" s="147" t="str">
        <f t="shared" si="1"/>
        <v>582-3</v>
      </c>
      <c r="P14" s="143" t="s">
        <v>440</v>
      </c>
      <c r="Q14" s="143">
        <v>2</v>
      </c>
      <c r="R14" s="143" t="s">
        <v>159</v>
      </c>
      <c r="S14" s="143" t="s">
        <v>539</v>
      </c>
      <c r="T14" s="143">
        <v>0</v>
      </c>
      <c r="U14" s="143" t="s">
        <v>506</v>
      </c>
      <c r="X14" s="143">
        <v>0</v>
      </c>
      <c r="Y14" s="159" t="s">
        <v>506</v>
      </c>
      <c r="Z14" s="143" t="s">
        <v>506</v>
      </c>
      <c r="AA14" s="143" t="s">
        <v>511</v>
      </c>
      <c r="AB14" s="143" t="s">
        <v>502</v>
      </c>
      <c r="AC14" s="147">
        <v>0</v>
      </c>
      <c r="AD14" s="159">
        <v>0</v>
      </c>
      <c r="AE14" s="159">
        <v>0</v>
      </c>
      <c r="AF14" s="159">
        <v>0</v>
      </c>
      <c r="AG14" s="159">
        <v>0</v>
      </c>
      <c r="AH14" s="159">
        <v>0</v>
      </c>
      <c r="AI14" s="143">
        <v>2</v>
      </c>
      <c r="AJ14" s="159">
        <v>0</v>
      </c>
      <c r="AK14" s="143">
        <v>0</v>
      </c>
      <c r="AL14" s="143" t="s">
        <v>512</v>
      </c>
      <c r="AM14" s="143" t="s">
        <v>512</v>
      </c>
      <c r="AN14" s="143" t="s">
        <v>440</v>
      </c>
      <c r="AO14" s="143" t="s">
        <v>561</v>
      </c>
      <c r="AP14" s="143" t="s">
        <v>515</v>
      </c>
      <c r="AQ14" s="143">
        <v>12</v>
      </c>
    </row>
    <row r="15" spans="1:43">
      <c r="A15" s="165">
        <v>13</v>
      </c>
      <c r="B15" s="147">
        <v>43006</v>
      </c>
      <c r="C15" s="144">
        <v>3898207</v>
      </c>
      <c r="D15" s="147">
        <v>13</v>
      </c>
      <c r="E15" s="161">
        <v>41480</v>
      </c>
      <c r="F15" s="147">
        <v>35027</v>
      </c>
      <c r="G15" s="147" t="str">
        <f t="shared" si="0"/>
        <v>파주시
광탄면
신산리</v>
      </c>
      <c r="H15" s="143" t="s">
        <v>563</v>
      </c>
      <c r="I15" s="147" t="s">
        <v>564</v>
      </c>
      <c r="J15" s="147" t="s">
        <v>565</v>
      </c>
      <c r="K15" s="147">
        <v>1</v>
      </c>
      <c r="L15" s="147"/>
      <c r="M15" s="147">
        <v>582</v>
      </c>
      <c r="N15" s="147">
        <v>3</v>
      </c>
      <c r="O15" s="147" t="str">
        <f t="shared" si="1"/>
        <v>582-3</v>
      </c>
      <c r="P15" s="143" t="s">
        <v>440</v>
      </c>
      <c r="Q15" s="143">
        <v>12</v>
      </c>
      <c r="R15" s="143" t="s">
        <v>540</v>
      </c>
      <c r="S15" s="143" t="s">
        <v>541</v>
      </c>
      <c r="T15" s="143">
        <v>0</v>
      </c>
      <c r="U15" s="143" t="s">
        <v>506</v>
      </c>
      <c r="X15" s="143">
        <v>0</v>
      </c>
      <c r="Y15" s="159" t="s">
        <v>506</v>
      </c>
      <c r="Z15" s="143" t="s">
        <v>506</v>
      </c>
      <c r="AA15" s="143" t="s">
        <v>511</v>
      </c>
      <c r="AB15" s="143" t="s">
        <v>502</v>
      </c>
      <c r="AC15" s="147">
        <v>0</v>
      </c>
      <c r="AD15" s="159">
        <v>0</v>
      </c>
      <c r="AE15" s="159">
        <v>0</v>
      </c>
      <c r="AF15" s="159">
        <v>0</v>
      </c>
      <c r="AG15" s="159">
        <v>0</v>
      </c>
      <c r="AH15" s="159">
        <v>0</v>
      </c>
      <c r="AI15" s="143">
        <v>12</v>
      </c>
      <c r="AJ15" s="159">
        <v>0</v>
      </c>
      <c r="AK15" s="143">
        <v>0</v>
      </c>
      <c r="AL15" s="143" t="s">
        <v>512</v>
      </c>
      <c r="AM15" s="143" t="s">
        <v>512</v>
      </c>
      <c r="AN15" s="143" t="s">
        <v>440</v>
      </c>
      <c r="AO15" s="143" t="s">
        <v>561</v>
      </c>
      <c r="AP15" s="143" t="s">
        <v>515</v>
      </c>
      <c r="AQ15" s="143">
        <v>13</v>
      </c>
    </row>
    <row r="16" spans="1:43">
      <c r="A16" s="165">
        <v>14</v>
      </c>
      <c r="B16" s="147">
        <v>43006</v>
      </c>
      <c r="C16" s="144">
        <v>3898208</v>
      </c>
      <c r="D16" s="147">
        <v>14</v>
      </c>
      <c r="E16" s="161">
        <v>41480</v>
      </c>
      <c r="F16" s="147">
        <v>35027</v>
      </c>
      <c r="G16" s="147" t="str">
        <f t="shared" si="0"/>
        <v>파주시
광탄면
신산리</v>
      </c>
      <c r="H16" s="143" t="s">
        <v>563</v>
      </c>
      <c r="I16" s="147" t="s">
        <v>564</v>
      </c>
      <c r="J16" s="147" t="s">
        <v>565</v>
      </c>
      <c r="K16" s="147">
        <v>1</v>
      </c>
      <c r="L16" s="147"/>
      <c r="M16" s="147">
        <v>582</v>
      </c>
      <c r="N16" s="147">
        <v>3</v>
      </c>
      <c r="O16" s="147" t="str">
        <f t="shared" si="1"/>
        <v>582-3</v>
      </c>
      <c r="P16" s="143" t="s">
        <v>440</v>
      </c>
      <c r="Q16" s="143">
        <v>3</v>
      </c>
      <c r="R16" s="143" t="s">
        <v>542</v>
      </c>
      <c r="S16" s="143" t="s">
        <v>541</v>
      </c>
      <c r="T16" s="143">
        <v>0</v>
      </c>
      <c r="U16" s="143" t="s">
        <v>506</v>
      </c>
      <c r="X16" s="143">
        <v>0</v>
      </c>
      <c r="Y16" s="159" t="s">
        <v>506</v>
      </c>
      <c r="Z16" s="143" t="s">
        <v>506</v>
      </c>
      <c r="AA16" s="143" t="s">
        <v>511</v>
      </c>
      <c r="AB16" s="143" t="s">
        <v>502</v>
      </c>
      <c r="AC16" s="147">
        <v>0</v>
      </c>
      <c r="AD16" s="159">
        <v>0</v>
      </c>
      <c r="AE16" s="159">
        <v>0</v>
      </c>
      <c r="AF16" s="159">
        <v>0</v>
      </c>
      <c r="AG16" s="159">
        <v>0</v>
      </c>
      <c r="AH16" s="159">
        <v>0</v>
      </c>
      <c r="AI16" s="143">
        <v>3</v>
      </c>
      <c r="AJ16" s="159">
        <v>0</v>
      </c>
      <c r="AK16" s="143">
        <v>0</v>
      </c>
      <c r="AL16" s="143" t="s">
        <v>512</v>
      </c>
      <c r="AM16" s="143" t="s">
        <v>512</v>
      </c>
      <c r="AN16" s="143" t="s">
        <v>440</v>
      </c>
      <c r="AO16" s="143" t="s">
        <v>561</v>
      </c>
      <c r="AP16" s="143" t="s">
        <v>515</v>
      </c>
      <c r="AQ16" s="143">
        <v>14</v>
      </c>
    </row>
    <row r="17" spans="1:43">
      <c r="A17" s="165">
        <v>15</v>
      </c>
      <c r="B17" s="147">
        <v>43006</v>
      </c>
      <c r="C17" s="144">
        <v>3898209</v>
      </c>
      <c r="D17" s="147">
        <v>15</v>
      </c>
      <c r="E17" s="161">
        <v>41480</v>
      </c>
      <c r="F17" s="147">
        <v>35027</v>
      </c>
      <c r="G17" s="147" t="str">
        <f t="shared" si="0"/>
        <v>파주시
광탄면
신산리</v>
      </c>
      <c r="H17" s="143" t="s">
        <v>563</v>
      </c>
      <c r="I17" s="147" t="s">
        <v>564</v>
      </c>
      <c r="J17" s="147" t="s">
        <v>565</v>
      </c>
      <c r="K17" s="147">
        <v>1</v>
      </c>
      <c r="L17" s="147"/>
      <c r="M17" s="147">
        <v>582</v>
      </c>
      <c r="N17" s="147">
        <v>3</v>
      </c>
      <c r="O17" s="147" t="str">
        <f t="shared" si="1"/>
        <v>582-3</v>
      </c>
      <c r="P17" s="143" t="s">
        <v>440</v>
      </c>
      <c r="Q17" s="143">
        <v>1</v>
      </c>
      <c r="R17" s="143" t="s">
        <v>543</v>
      </c>
      <c r="S17" s="143" t="s">
        <v>541</v>
      </c>
      <c r="T17" s="143">
        <v>0</v>
      </c>
      <c r="U17" s="143" t="s">
        <v>506</v>
      </c>
      <c r="X17" s="143">
        <v>0</v>
      </c>
      <c r="Y17" s="159" t="s">
        <v>506</v>
      </c>
      <c r="Z17" s="143" t="s">
        <v>506</v>
      </c>
      <c r="AA17" s="143" t="s">
        <v>511</v>
      </c>
      <c r="AB17" s="143" t="s">
        <v>502</v>
      </c>
      <c r="AC17" s="147">
        <v>0</v>
      </c>
      <c r="AD17" s="159">
        <v>0</v>
      </c>
      <c r="AE17" s="159">
        <v>0</v>
      </c>
      <c r="AF17" s="159">
        <v>0</v>
      </c>
      <c r="AG17" s="159">
        <v>0</v>
      </c>
      <c r="AH17" s="159">
        <v>0</v>
      </c>
      <c r="AI17" s="143">
        <v>1</v>
      </c>
      <c r="AJ17" s="159">
        <v>0</v>
      </c>
      <c r="AK17" s="143">
        <v>0</v>
      </c>
      <c r="AL17" s="143" t="s">
        <v>512</v>
      </c>
      <c r="AM17" s="143" t="s">
        <v>512</v>
      </c>
      <c r="AN17" s="143" t="s">
        <v>440</v>
      </c>
      <c r="AO17" s="143" t="s">
        <v>561</v>
      </c>
      <c r="AP17" s="143" t="s">
        <v>515</v>
      </c>
      <c r="AQ17" s="143">
        <v>15</v>
      </c>
    </row>
    <row r="18" spans="1:43">
      <c r="A18" s="165">
        <v>16</v>
      </c>
      <c r="B18" s="147">
        <v>43006</v>
      </c>
      <c r="C18" s="144">
        <v>3898210</v>
      </c>
      <c r="D18" s="147">
        <v>16</v>
      </c>
      <c r="E18" s="161">
        <v>41480</v>
      </c>
      <c r="F18" s="147">
        <v>35027</v>
      </c>
      <c r="G18" s="147" t="str">
        <f t="shared" si="0"/>
        <v>파주시
광탄면
신산리</v>
      </c>
      <c r="H18" s="143" t="s">
        <v>563</v>
      </c>
      <c r="I18" s="147" t="s">
        <v>564</v>
      </c>
      <c r="J18" s="147" t="s">
        <v>565</v>
      </c>
      <c r="K18" s="147">
        <v>1</v>
      </c>
      <c r="L18" s="147"/>
      <c r="M18" s="147">
        <v>582</v>
      </c>
      <c r="N18" s="147">
        <v>3</v>
      </c>
      <c r="O18" s="147" t="str">
        <f t="shared" si="1"/>
        <v>582-3</v>
      </c>
      <c r="P18" s="143" t="s">
        <v>440</v>
      </c>
      <c r="Q18" s="143">
        <v>1</v>
      </c>
      <c r="R18" s="143" t="s">
        <v>544</v>
      </c>
      <c r="S18" s="143" t="s">
        <v>545</v>
      </c>
      <c r="T18" s="143">
        <v>0</v>
      </c>
      <c r="U18" s="143" t="s">
        <v>506</v>
      </c>
      <c r="X18" s="143">
        <v>0</v>
      </c>
      <c r="Y18" s="159" t="s">
        <v>506</v>
      </c>
      <c r="Z18" s="143" t="s">
        <v>506</v>
      </c>
      <c r="AA18" s="143" t="s">
        <v>511</v>
      </c>
      <c r="AB18" s="143" t="s">
        <v>502</v>
      </c>
      <c r="AC18" s="147">
        <v>0</v>
      </c>
      <c r="AD18" s="159">
        <v>0</v>
      </c>
      <c r="AE18" s="159">
        <v>0</v>
      </c>
      <c r="AF18" s="159">
        <v>0</v>
      </c>
      <c r="AG18" s="159">
        <v>0</v>
      </c>
      <c r="AH18" s="159">
        <v>0</v>
      </c>
      <c r="AI18" s="143">
        <v>1</v>
      </c>
      <c r="AJ18" s="159">
        <v>0</v>
      </c>
      <c r="AK18" s="143">
        <v>0</v>
      </c>
      <c r="AL18" s="143" t="s">
        <v>512</v>
      </c>
      <c r="AM18" s="143" t="s">
        <v>512</v>
      </c>
      <c r="AN18" s="143" t="s">
        <v>440</v>
      </c>
      <c r="AO18" s="143" t="s">
        <v>561</v>
      </c>
      <c r="AP18" s="143" t="s">
        <v>515</v>
      </c>
      <c r="AQ18" s="143">
        <v>16</v>
      </c>
    </row>
    <row r="19" spans="1:43">
      <c r="A19" s="165">
        <v>17</v>
      </c>
      <c r="B19" s="147">
        <v>43006</v>
      </c>
      <c r="C19" s="144">
        <v>3898211</v>
      </c>
      <c r="D19" s="147">
        <v>17</v>
      </c>
      <c r="E19" s="161">
        <v>41480</v>
      </c>
      <c r="F19" s="147">
        <v>35027</v>
      </c>
      <c r="G19" s="147" t="str">
        <f t="shared" si="0"/>
        <v>파주시
광탄면
신산리</v>
      </c>
      <c r="H19" s="143" t="s">
        <v>563</v>
      </c>
      <c r="I19" s="147" t="s">
        <v>564</v>
      </c>
      <c r="J19" s="147" t="s">
        <v>565</v>
      </c>
      <c r="K19" s="147">
        <v>1</v>
      </c>
      <c r="L19" s="147"/>
      <c r="M19" s="147">
        <v>582</v>
      </c>
      <c r="N19" s="147">
        <v>3</v>
      </c>
      <c r="O19" s="147" t="str">
        <f t="shared" si="1"/>
        <v>582-3</v>
      </c>
      <c r="P19" s="143" t="s">
        <v>440</v>
      </c>
      <c r="Q19" s="143">
        <v>1</v>
      </c>
      <c r="R19" s="143" t="s">
        <v>546</v>
      </c>
      <c r="S19" s="143" t="s">
        <v>541</v>
      </c>
      <c r="T19" s="143">
        <v>0</v>
      </c>
      <c r="U19" s="143" t="s">
        <v>506</v>
      </c>
      <c r="X19" s="143">
        <v>0</v>
      </c>
      <c r="Y19" s="159" t="s">
        <v>506</v>
      </c>
      <c r="Z19" s="143" t="s">
        <v>506</v>
      </c>
      <c r="AA19" s="143" t="s">
        <v>501</v>
      </c>
      <c r="AB19" s="143" t="s">
        <v>502</v>
      </c>
      <c r="AC19" s="147">
        <v>0</v>
      </c>
      <c r="AD19" s="159">
        <v>0</v>
      </c>
      <c r="AE19" s="159">
        <v>0</v>
      </c>
      <c r="AF19" s="159">
        <v>0</v>
      </c>
      <c r="AG19" s="159">
        <v>0</v>
      </c>
      <c r="AH19" s="159">
        <v>0</v>
      </c>
      <c r="AI19" s="143">
        <v>1</v>
      </c>
      <c r="AJ19" s="159">
        <v>0</v>
      </c>
      <c r="AK19" s="143">
        <v>0</v>
      </c>
      <c r="AL19" s="143" t="s">
        <v>503</v>
      </c>
      <c r="AM19" s="143" t="s">
        <v>503</v>
      </c>
      <c r="AN19" s="143" t="s">
        <v>440</v>
      </c>
      <c r="AO19" s="143" t="s">
        <v>561</v>
      </c>
      <c r="AP19" s="143" t="s">
        <v>515</v>
      </c>
      <c r="AQ19" s="143">
        <v>17</v>
      </c>
    </row>
    <row r="20" spans="1:43">
      <c r="A20" s="165">
        <v>18</v>
      </c>
      <c r="B20" s="147">
        <v>43006</v>
      </c>
      <c r="C20" s="144">
        <v>3898212</v>
      </c>
      <c r="D20" s="147">
        <v>18</v>
      </c>
      <c r="E20" s="161">
        <v>41480</v>
      </c>
      <c r="F20" s="147">
        <v>35027</v>
      </c>
      <c r="G20" s="147" t="str">
        <f t="shared" si="0"/>
        <v>파주시
광탄면
신산리</v>
      </c>
      <c r="H20" s="143" t="s">
        <v>563</v>
      </c>
      <c r="I20" s="147" t="s">
        <v>564</v>
      </c>
      <c r="J20" s="147" t="s">
        <v>565</v>
      </c>
      <c r="K20" s="147">
        <v>1</v>
      </c>
      <c r="L20" s="147"/>
      <c r="M20" s="147">
        <v>582</v>
      </c>
      <c r="N20" s="147">
        <v>3</v>
      </c>
      <c r="O20" s="147" t="str">
        <f t="shared" si="1"/>
        <v>582-3</v>
      </c>
      <c r="P20" s="143" t="s">
        <v>440</v>
      </c>
      <c r="Q20" s="143">
        <v>2</v>
      </c>
      <c r="R20" s="143" t="s">
        <v>547</v>
      </c>
      <c r="S20" s="143" t="s">
        <v>537</v>
      </c>
      <c r="T20" s="143">
        <v>0</v>
      </c>
      <c r="U20" s="143" t="s">
        <v>506</v>
      </c>
      <c r="X20" s="143">
        <v>0</v>
      </c>
      <c r="Y20" s="159" t="s">
        <v>506</v>
      </c>
      <c r="Z20" s="143" t="s">
        <v>506</v>
      </c>
      <c r="AA20" s="143" t="s">
        <v>501</v>
      </c>
      <c r="AB20" s="143" t="s">
        <v>502</v>
      </c>
      <c r="AC20" s="147">
        <v>0</v>
      </c>
      <c r="AD20" s="159">
        <v>0</v>
      </c>
      <c r="AE20" s="159">
        <v>0</v>
      </c>
      <c r="AF20" s="159">
        <v>0</v>
      </c>
      <c r="AG20" s="159">
        <v>0</v>
      </c>
      <c r="AH20" s="159">
        <v>0</v>
      </c>
      <c r="AI20" s="143">
        <v>2</v>
      </c>
      <c r="AJ20" s="159">
        <v>0</v>
      </c>
      <c r="AK20" s="143">
        <v>0</v>
      </c>
      <c r="AL20" s="143" t="s">
        <v>503</v>
      </c>
      <c r="AM20" s="143" t="s">
        <v>503</v>
      </c>
      <c r="AN20" s="143" t="s">
        <v>440</v>
      </c>
      <c r="AO20" s="143" t="s">
        <v>561</v>
      </c>
      <c r="AP20" s="143" t="s">
        <v>515</v>
      </c>
      <c r="AQ20" s="143">
        <v>18</v>
      </c>
    </row>
    <row r="21" spans="1:43">
      <c r="A21" s="165">
        <v>19</v>
      </c>
      <c r="B21" s="147">
        <v>43006</v>
      </c>
      <c r="C21" s="144">
        <v>3898214</v>
      </c>
      <c r="D21" s="147">
        <v>42</v>
      </c>
      <c r="E21" s="161">
        <v>41480</v>
      </c>
      <c r="F21" s="147">
        <v>35027</v>
      </c>
      <c r="G21" s="147" t="str">
        <f t="shared" si="0"/>
        <v>파주시
광탄면
신산리</v>
      </c>
      <c r="H21" s="143" t="s">
        <v>563</v>
      </c>
      <c r="I21" s="147" t="s">
        <v>564</v>
      </c>
      <c r="J21" s="147" t="s">
        <v>565</v>
      </c>
      <c r="K21" s="147">
        <v>1</v>
      </c>
      <c r="L21" s="147"/>
      <c r="M21" s="147">
        <v>582</v>
      </c>
      <c r="N21" s="147">
        <v>3</v>
      </c>
      <c r="O21" s="147" t="str">
        <f t="shared" si="1"/>
        <v>582-3</v>
      </c>
      <c r="P21" s="143" t="s">
        <v>440</v>
      </c>
      <c r="Q21" s="143">
        <v>1</v>
      </c>
      <c r="R21" s="143" t="s">
        <v>549</v>
      </c>
      <c r="S21" s="143" t="s">
        <v>550</v>
      </c>
      <c r="T21" s="143">
        <v>1275000</v>
      </c>
      <c r="U21" s="143" t="s">
        <v>504</v>
      </c>
      <c r="X21" s="143">
        <v>0</v>
      </c>
      <c r="Y21" s="159" t="s">
        <v>504</v>
      </c>
      <c r="Z21" s="143" t="s">
        <v>504</v>
      </c>
      <c r="AA21" s="143" t="s">
        <v>501</v>
      </c>
      <c r="AB21" s="143" t="s">
        <v>502</v>
      </c>
      <c r="AC21" s="147">
        <v>0</v>
      </c>
      <c r="AD21" s="159">
        <v>0</v>
      </c>
      <c r="AE21" s="159">
        <v>0</v>
      </c>
      <c r="AF21" s="159">
        <v>0</v>
      </c>
      <c r="AG21" s="159">
        <v>0</v>
      </c>
      <c r="AH21" s="159">
        <v>0</v>
      </c>
      <c r="AI21" s="143">
        <v>1</v>
      </c>
    </row>
    <row r="22" spans="1:43">
      <c r="A22" s="165">
        <v>20</v>
      </c>
      <c r="B22" s="147">
        <v>43006</v>
      </c>
      <c r="C22" s="144">
        <v>3898215</v>
      </c>
      <c r="D22" s="147">
        <v>43</v>
      </c>
      <c r="E22" s="161">
        <v>41480</v>
      </c>
      <c r="F22" s="147">
        <v>35027</v>
      </c>
      <c r="G22" s="147" t="str">
        <f t="shared" si="0"/>
        <v>파주시
광탄면
신산리</v>
      </c>
      <c r="H22" s="143" t="s">
        <v>563</v>
      </c>
      <c r="I22" s="147" t="s">
        <v>564</v>
      </c>
      <c r="J22" s="147" t="s">
        <v>565</v>
      </c>
      <c r="K22" s="147">
        <v>1</v>
      </c>
      <c r="L22" s="147"/>
      <c r="M22" s="147">
        <v>582</v>
      </c>
      <c r="N22" s="147">
        <v>3</v>
      </c>
      <c r="O22" s="147" t="str">
        <f t="shared" si="1"/>
        <v>582-3</v>
      </c>
      <c r="P22" s="143" t="s">
        <v>440</v>
      </c>
      <c r="Q22" s="143">
        <v>4.8600000000000003</v>
      </c>
      <c r="R22" s="143" t="s">
        <v>551</v>
      </c>
      <c r="S22" s="143" t="s">
        <v>552</v>
      </c>
      <c r="T22" s="143">
        <v>30250</v>
      </c>
      <c r="U22" s="143" t="s">
        <v>509</v>
      </c>
      <c r="X22" s="143">
        <v>0</v>
      </c>
    </row>
    <row r="23" spans="1:43">
      <c r="A23" s="165">
        <v>21</v>
      </c>
      <c r="B23" s="147">
        <v>43006</v>
      </c>
      <c r="C23" s="144">
        <v>3898216</v>
      </c>
      <c r="D23" s="147">
        <v>44</v>
      </c>
      <c r="E23" s="161">
        <v>41480</v>
      </c>
      <c r="F23" s="147">
        <v>35027</v>
      </c>
      <c r="G23" s="147" t="str">
        <f t="shared" si="0"/>
        <v>파주시
광탄면
신산리</v>
      </c>
      <c r="H23" s="143" t="s">
        <v>563</v>
      </c>
      <c r="I23" s="147" t="s">
        <v>564</v>
      </c>
      <c r="J23" s="147" t="s">
        <v>565</v>
      </c>
      <c r="K23" s="147">
        <v>1</v>
      </c>
      <c r="L23" s="147"/>
      <c r="M23" s="147">
        <v>582</v>
      </c>
      <c r="N23" s="147">
        <v>3</v>
      </c>
      <c r="O23" s="147" t="str">
        <f t="shared" si="1"/>
        <v>582-3</v>
      </c>
      <c r="P23" s="143" t="s">
        <v>440</v>
      </c>
      <c r="Q23" s="143">
        <v>10</v>
      </c>
      <c r="R23" s="143" t="s">
        <v>553</v>
      </c>
      <c r="S23" s="143" t="s">
        <v>554</v>
      </c>
      <c r="T23" s="143">
        <v>20250</v>
      </c>
      <c r="U23" s="143" t="s">
        <v>509</v>
      </c>
      <c r="X23" s="143">
        <v>0</v>
      </c>
    </row>
    <row r="24" spans="1:43" ht="22.5">
      <c r="A24" s="165">
        <v>22</v>
      </c>
      <c r="B24" s="147">
        <v>43006</v>
      </c>
      <c r="C24" s="144">
        <v>3898213</v>
      </c>
      <c r="D24" s="147">
        <v>27</v>
      </c>
      <c r="E24" s="161">
        <v>41480</v>
      </c>
      <c r="F24" s="147">
        <v>25625</v>
      </c>
      <c r="G24" s="147" t="str">
        <f t="shared" si="0"/>
        <v>파주시
법원읍
대능리</v>
      </c>
      <c r="H24" s="143" t="s">
        <v>563</v>
      </c>
      <c r="I24" s="147" t="s">
        <v>566</v>
      </c>
      <c r="J24" s="147" t="s">
        <v>567</v>
      </c>
      <c r="K24" s="147">
        <v>2</v>
      </c>
      <c r="L24" s="147" t="s">
        <v>582</v>
      </c>
      <c r="M24" s="147">
        <v>3</v>
      </c>
      <c r="N24" s="147">
        <v>4</v>
      </c>
      <c r="O24" s="147" t="str">
        <f>L24&amp;M24&amp;"-"&amp;N24</f>
        <v>산3-4</v>
      </c>
      <c r="P24" s="143" t="s">
        <v>440</v>
      </c>
      <c r="Q24" s="143">
        <v>1</v>
      </c>
      <c r="R24" s="148" t="s">
        <v>580</v>
      </c>
      <c r="S24" s="143" t="s">
        <v>548</v>
      </c>
      <c r="T24" s="143">
        <v>5000000</v>
      </c>
      <c r="U24" s="143" t="s">
        <v>504</v>
      </c>
      <c r="X24" s="143">
        <v>0</v>
      </c>
      <c r="AA24" s="159"/>
    </row>
    <row r="28" spans="1:43">
      <c r="Y28" s="159" t="s">
        <v>504</v>
      </c>
      <c r="Z28" s="159" t="s">
        <v>504</v>
      </c>
      <c r="AA28" s="159" t="s">
        <v>504</v>
      </c>
      <c r="AL28" s="143" t="s">
        <v>503</v>
      </c>
      <c r="AM28" s="143" t="s">
        <v>503</v>
      </c>
      <c r="AO28" s="143" t="s">
        <v>562</v>
      </c>
    </row>
  </sheetData>
  <autoFilter ref="A2:AQ24" xr:uid="{00000000-0009-0000-0000-000001000000}"/>
  <sortState xmlns:xlrd2="http://schemas.microsoft.com/office/spreadsheetml/2017/richdata2" ref="A3:AU24">
    <sortCondition ref="AO3:AO24"/>
  </sortState>
  <dataConsolidate/>
  <mergeCells count="7">
    <mergeCell ref="AO1:AQ1"/>
    <mergeCell ref="B1:C1"/>
    <mergeCell ref="D1:T1"/>
    <mergeCell ref="U1:V1"/>
    <mergeCell ref="W1:Z1"/>
    <mergeCell ref="AA1:AJ1"/>
    <mergeCell ref="AK1:AN1"/>
  </mergeCells>
  <phoneticPr fontId="12" type="noConversion"/>
  <pageMargins left="0.35" right="0.17" top="0.51" bottom="0.49" header="0.5" footer="0.5"/>
  <pageSetup paperSize="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249977111117893"/>
  </sheetPr>
  <dimension ref="A1:P35"/>
  <sheetViews>
    <sheetView workbookViewId="0">
      <selection activeCell="I3" sqref="I3"/>
    </sheetView>
  </sheetViews>
  <sheetFormatPr defaultColWidth="9" defaultRowHeight="13.5"/>
  <cols>
    <col min="1" max="1" width="9" style="41"/>
    <col min="2" max="2" width="27.25" style="41" bestFit="1" customWidth="1"/>
    <col min="3" max="3" width="13.875" style="45" bestFit="1" customWidth="1"/>
    <col min="4" max="5" width="9" style="41"/>
    <col min="6" max="6" width="18" style="41" customWidth="1"/>
    <col min="7" max="7" width="9" style="41"/>
    <col min="8" max="8" width="15" style="41" bestFit="1" customWidth="1"/>
    <col min="9" max="9" width="11.625" style="41" bestFit="1" customWidth="1"/>
    <col min="10" max="10" width="12.75" style="41" bestFit="1" customWidth="1"/>
    <col min="11" max="13" width="9" style="41"/>
    <col min="14" max="14" width="15" style="42" bestFit="1" customWidth="1"/>
    <col min="15" max="15" width="9.125" style="44" bestFit="1" customWidth="1"/>
    <col min="16" max="16" width="16.125" style="41" bestFit="1" customWidth="1"/>
    <col min="17" max="16384" width="9" style="41"/>
  </cols>
  <sheetData>
    <row r="1" spans="1:16">
      <c r="N1" s="76" t="s">
        <v>626</v>
      </c>
    </row>
    <row r="2" spans="1:16">
      <c r="A2" s="71" t="s">
        <v>365</v>
      </c>
      <c r="B2" s="71" t="s">
        <v>0</v>
      </c>
      <c r="C2" s="72" t="s">
        <v>366</v>
      </c>
      <c r="D2" s="73" t="s">
        <v>357</v>
      </c>
      <c r="E2" s="73" t="s">
        <v>359</v>
      </c>
      <c r="F2" s="73" t="s">
        <v>358</v>
      </c>
      <c r="G2" s="73" t="s">
        <v>360</v>
      </c>
      <c r="H2" s="73" t="s">
        <v>584</v>
      </c>
      <c r="I2" s="73" t="s">
        <v>3</v>
      </c>
      <c r="J2" s="73" t="s">
        <v>399</v>
      </c>
      <c r="K2" s="73"/>
      <c r="L2" s="73"/>
      <c r="M2" s="73"/>
      <c r="N2" s="74" t="s">
        <v>362</v>
      </c>
      <c r="O2" s="75" t="s">
        <v>363</v>
      </c>
    </row>
    <row r="3" spans="1:16">
      <c r="A3" s="113" t="s">
        <v>367</v>
      </c>
      <c r="B3" s="113" t="s">
        <v>583</v>
      </c>
      <c r="C3" s="114">
        <v>14600</v>
      </c>
      <c r="D3" s="115" t="s">
        <v>585</v>
      </c>
      <c r="E3" s="115" t="s">
        <v>587</v>
      </c>
      <c r="F3" s="115" t="s">
        <v>586</v>
      </c>
      <c r="G3" s="115" t="s">
        <v>364</v>
      </c>
      <c r="H3" s="115" t="s">
        <v>588</v>
      </c>
      <c r="I3" s="115">
        <v>44000</v>
      </c>
      <c r="J3" s="115"/>
      <c r="K3" s="115"/>
      <c r="L3" s="115"/>
      <c r="M3" s="115"/>
      <c r="N3" s="116">
        <f>F20</f>
        <v>1.1143258628722759</v>
      </c>
      <c r="O3" s="117">
        <v>1.8</v>
      </c>
    </row>
    <row r="4" spans="1:16">
      <c r="A4" s="113" t="s">
        <v>589</v>
      </c>
      <c r="B4" s="113" t="s">
        <v>590</v>
      </c>
      <c r="C4" s="114">
        <v>5021</v>
      </c>
      <c r="D4" s="115" t="s">
        <v>591</v>
      </c>
      <c r="E4" s="115" t="s">
        <v>592</v>
      </c>
      <c r="F4" s="115" t="s">
        <v>591</v>
      </c>
      <c r="G4" s="115" t="s">
        <v>593</v>
      </c>
      <c r="H4" s="115" t="s">
        <v>594</v>
      </c>
      <c r="I4" s="115">
        <v>110000</v>
      </c>
      <c r="J4" s="115"/>
      <c r="K4" s="115"/>
      <c r="L4" s="115"/>
      <c r="M4" s="115"/>
      <c r="N4" s="116">
        <f>F20</f>
        <v>1.1143258628722759</v>
      </c>
      <c r="O4" s="117">
        <v>1.6</v>
      </c>
    </row>
    <row r="5" spans="1:16">
      <c r="A5" s="113" t="s">
        <v>595</v>
      </c>
      <c r="B5" s="113" t="s">
        <v>596</v>
      </c>
      <c r="C5" s="114">
        <v>955</v>
      </c>
      <c r="D5" s="115" t="s">
        <v>591</v>
      </c>
      <c r="E5" s="115" t="s">
        <v>592</v>
      </c>
      <c r="F5" s="115" t="s">
        <v>591</v>
      </c>
      <c r="G5" s="115" t="s">
        <v>597</v>
      </c>
      <c r="H5" s="115" t="s">
        <v>598</v>
      </c>
      <c r="I5" s="115">
        <v>70000</v>
      </c>
      <c r="J5" s="115"/>
      <c r="K5" s="115"/>
      <c r="L5" s="115"/>
      <c r="M5" s="115"/>
      <c r="N5" s="116">
        <f>F20</f>
        <v>1.1143258628722759</v>
      </c>
      <c r="O5" s="117">
        <v>2.4</v>
      </c>
    </row>
    <row r="6" spans="1:16">
      <c r="A6" s="118" t="s">
        <v>599</v>
      </c>
      <c r="B6" s="118" t="s">
        <v>607</v>
      </c>
      <c r="C6" s="119">
        <v>3882</v>
      </c>
      <c r="D6" s="118" t="s">
        <v>608</v>
      </c>
      <c r="E6" s="118" t="s">
        <v>609</v>
      </c>
      <c r="F6" s="118" t="s">
        <v>608</v>
      </c>
      <c r="G6" s="118" t="s">
        <v>610</v>
      </c>
      <c r="H6" s="118" t="s">
        <v>594</v>
      </c>
      <c r="I6" s="118">
        <v>55000</v>
      </c>
      <c r="J6" s="118"/>
      <c r="K6" s="118"/>
      <c r="L6" s="118"/>
      <c r="M6" s="118"/>
      <c r="N6" s="120">
        <v>1.0487</v>
      </c>
      <c r="O6" s="121">
        <v>2</v>
      </c>
    </row>
    <row r="7" spans="1:16">
      <c r="A7" s="118" t="s">
        <v>600</v>
      </c>
      <c r="B7" s="118" t="s">
        <v>611</v>
      </c>
      <c r="C7" s="119">
        <v>4608</v>
      </c>
      <c r="D7" s="118" t="s">
        <v>608</v>
      </c>
      <c r="E7" s="118" t="s">
        <v>609</v>
      </c>
      <c r="F7" s="118" t="s">
        <v>608</v>
      </c>
      <c r="G7" s="118" t="s">
        <v>597</v>
      </c>
      <c r="H7" s="118" t="s">
        <v>612</v>
      </c>
      <c r="I7" s="118">
        <v>70000</v>
      </c>
      <c r="J7" s="118"/>
      <c r="K7" s="118"/>
      <c r="L7" s="118"/>
      <c r="M7" s="118"/>
      <c r="N7" s="120">
        <v>1.0487</v>
      </c>
      <c r="O7" s="121">
        <v>1.65</v>
      </c>
    </row>
    <row r="8" spans="1:16">
      <c r="A8" s="118" t="s">
        <v>601</v>
      </c>
      <c r="B8" s="118" t="s">
        <v>613</v>
      </c>
      <c r="C8" s="119">
        <v>572</v>
      </c>
      <c r="D8" s="118" t="s">
        <v>591</v>
      </c>
      <c r="E8" s="118" t="s">
        <v>592</v>
      </c>
      <c r="F8" s="118" t="s">
        <v>591</v>
      </c>
      <c r="G8" s="118" t="s">
        <v>614</v>
      </c>
      <c r="H8" s="118" t="s">
        <v>598</v>
      </c>
      <c r="I8" s="118">
        <v>105000</v>
      </c>
      <c r="J8" s="118"/>
      <c r="K8" s="118"/>
      <c r="L8" s="118"/>
      <c r="M8" s="118"/>
      <c r="N8" s="120">
        <f>F20</f>
        <v>1.1143258628722759</v>
      </c>
      <c r="O8" s="121">
        <v>1.7</v>
      </c>
    </row>
    <row r="9" spans="1:16">
      <c r="A9" s="118" t="s">
        <v>602</v>
      </c>
      <c r="B9" s="118" t="s">
        <v>615</v>
      </c>
      <c r="C9" s="119">
        <v>9124</v>
      </c>
      <c r="D9" s="118" t="s">
        <v>616</v>
      </c>
      <c r="E9" s="118" t="s">
        <v>617</v>
      </c>
      <c r="F9" s="118" t="s">
        <v>618</v>
      </c>
      <c r="G9" s="118" t="s">
        <v>610</v>
      </c>
      <c r="H9" s="118" t="s">
        <v>598</v>
      </c>
      <c r="I9" s="118">
        <v>29000</v>
      </c>
      <c r="J9" s="118" t="s">
        <v>678</v>
      </c>
      <c r="K9" s="118"/>
      <c r="L9" s="118"/>
      <c r="M9" s="118"/>
      <c r="N9" s="120">
        <v>1.08724</v>
      </c>
      <c r="O9" s="121">
        <v>2.5</v>
      </c>
    </row>
    <row r="10" spans="1:16">
      <c r="A10" s="118" t="s">
        <v>603</v>
      </c>
      <c r="B10" s="118" t="s">
        <v>619</v>
      </c>
      <c r="C10" s="119">
        <v>2929</v>
      </c>
      <c r="D10" s="118" t="s">
        <v>608</v>
      </c>
      <c r="E10" s="118" t="s">
        <v>617</v>
      </c>
      <c r="F10" s="118" t="s">
        <v>608</v>
      </c>
      <c r="G10" s="118" t="s">
        <v>597</v>
      </c>
      <c r="H10" s="118" t="s">
        <v>598</v>
      </c>
      <c r="I10" s="118">
        <v>100000</v>
      </c>
      <c r="J10" s="118"/>
      <c r="K10" s="118"/>
      <c r="L10" s="118"/>
      <c r="M10" s="118"/>
      <c r="N10" s="120">
        <v>1.08724</v>
      </c>
      <c r="O10" s="121">
        <v>2</v>
      </c>
    </row>
    <row r="11" spans="1:16">
      <c r="A11" s="118" t="s">
        <v>604</v>
      </c>
      <c r="B11" s="118" t="s">
        <v>620</v>
      </c>
      <c r="C11" s="119">
        <v>307</v>
      </c>
      <c r="D11" s="118" t="s">
        <v>621</v>
      </c>
      <c r="E11" s="118" t="s">
        <v>617</v>
      </c>
      <c r="F11" s="118" t="s">
        <v>622</v>
      </c>
      <c r="G11" s="118" t="s">
        <v>597</v>
      </c>
      <c r="H11" s="118" t="s">
        <v>623</v>
      </c>
      <c r="I11" s="118">
        <v>290000</v>
      </c>
      <c r="J11" s="118"/>
      <c r="K11" s="118"/>
      <c r="L11" s="118"/>
      <c r="M11" s="118"/>
      <c r="N11" s="120">
        <v>1.08724</v>
      </c>
      <c r="O11" s="121">
        <v>1.3</v>
      </c>
    </row>
    <row r="12" spans="1:16">
      <c r="A12" s="118" t="s">
        <v>605</v>
      </c>
      <c r="B12" s="118" t="s">
        <v>624</v>
      </c>
      <c r="C12" s="119">
        <v>25686</v>
      </c>
      <c r="D12" s="118" t="s">
        <v>616</v>
      </c>
      <c r="E12" s="118" t="s">
        <v>617</v>
      </c>
      <c r="F12" s="118" t="s">
        <v>618</v>
      </c>
      <c r="G12" s="118" t="s">
        <v>597</v>
      </c>
      <c r="H12" s="118" t="s">
        <v>598</v>
      </c>
      <c r="I12" s="118">
        <v>46000</v>
      </c>
      <c r="J12" s="118"/>
      <c r="K12" s="118"/>
      <c r="L12" s="118"/>
      <c r="M12" s="118"/>
      <c r="N12" s="120">
        <v>1.08724</v>
      </c>
      <c r="O12" s="121">
        <v>2</v>
      </c>
    </row>
    <row r="13" spans="1:16" hidden="1">
      <c r="A13" s="118" t="s">
        <v>606</v>
      </c>
      <c r="B13" s="118" t="s">
        <v>625</v>
      </c>
      <c r="C13" s="119">
        <v>4598</v>
      </c>
      <c r="D13" s="118" t="s">
        <v>608</v>
      </c>
      <c r="E13" s="118" t="s">
        <v>617</v>
      </c>
      <c r="F13" s="118" t="s">
        <v>608</v>
      </c>
      <c r="G13" s="118" t="s">
        <v>597</v>
      </c>
      <c r="H13" s="118" t="s">
        <v>598</v>
      </c>
      <c r="I13" s="118">
        <v>107000</v>
      </c>
      <c r="J13" s="118"/>
      <c r="K13" s="118"/>
      <c r="L13" s="118"/>
      <c r="M13" s="118"/>
      <c r="N13" s="120">
        <v>1.03956</v>
      </c>
      <c r="O13" s="121">
        <v>1.9</v>
      </c>
      <c r="P13" s="76" t="s">
        <v>635</v>
      </c>
    </row>
    <row r="14" spans="1:16">
      <c r="C14" s="77"/>
    </row>
    <row r="15" spans="1:16">
      <c r="C15" s="77"/>
    </row>
    <row r="19" spans="1:6">
      <c r="A19" s="41" t="s">
        <v>634</v>
      </c>
      <c r="B19" s="41" t="s">
        <v>592</v>
      </c>
      <c r="F19" s="41" t="s">
        <v>633</v>
      </c>
    </row>
    <row r="20" spans="1:6">
      <c r="A20" s="76">
        <v>2007</v>
      </c>
      <c r="B20" s="42">
        <v>5.3929999999999999E-2</v>
      </c>
      <c r="C20" s="77">
        <f>B20+1</f>
        <v>1.05393</v>
      </c>
      <c r="F20" s="42">
        <f>C20*C21*C22*C23*C24*C25*C26*C27*C28*(1+B29*23/31)</f>
        <v>1.1143258628722759</v>
      </c>
    </row>
    <row r="21" spans="1:6">
      <c r="A21" s="76">
        <v>2008</v>
      </c>
      <c r="B21" s="42">
        <v>2.2799999999999999E-3</v>
      </c>
      <c r="C21" s="77">
        <f t="shared" ref="C21:C29" si="0">B21+1</f>
        <v>1.0022800000000001</v>
      </c>
    </row>
    <row r="22" spans="1:6">
      <c r="A22" s="76">
        <v>2009</v>
      </c>
      <c r="B22" s="42">
        <v>1.1679999999999999E-2</v>
      </c>
      <c r="C22" s="77">
        <f t="shared" si="0"/>
        <v>1.0116799999999999</v>
      </c>
    </row>
    <row r="23" spans="1:6">
      <c r="A23" s="76" t="s">
        <v>680</v>
      </c>
      <c r="B23" s="42">
        <v>1.3299999999999999E-2</v>
      </c>
      <c r="C23" s="77">
        <f t="shared" si="0"/>
        <v>1.0133000000000001</v>
      </c>
      <c r="F23" s="41" t="s">
        <v>679</v>
      </c>
    </row>
    <row r="24" spans="1:6">
      <c r="A24" s="76" t="s">
        <v>627</v>
      </c>
      <c r="B24" s="42">
        <v>-2.3400000000000001E-3</v>
      </c>
      <c r="C24" s="77">
        <f t="shared" si="0"/>
        <v>0.99765999999999999</v>
      </c>
    </row>
    <row r="25" spans="1:6">
      <c r="A25" s="76" t="s">
        <v>628</v>
      </c>
      <c r="B25" s="42">
        <v>9.0799999999999995E-3</v>
      </c>
      <c r="C25" s="77">
        <f t="shared" si="0"/>
        <v>1.00908</v>
      </c>
    </row>
    <row r="26" spans="1:6">
      <c r="A26" s="76" t="s">
        <v>629</v>
      </c>
      <c r="B26" s="42">
        <v>1.076E-2</v>
      </c>
      <c r="C26" s="77">
        <f t="shared" si="0"/>
        <v>1.0107600000000001</v>
      </c>
    </row>
    <row r="27" spans="1:6">
      <c r="A27" s="76" t="s">
        <v>630</v>
      </c>
      <c r="B27" s="42">
        <v>1.3999999999999999E-4</v>
      </c>
      <c r="C27" s="77">
        <f t="shared" si="0"/>
        <v>1.00014</v>
      </c>
    </row>
    <row r="28" spans="1:6">
      <c r="A28" s="76" t="s">
        <v>632</v>
      </c>
      <c r="B28" s="42">
        <v>1.0200000000000001E-2</v>
      </c>
      <c r="C28" s="77">
        <f t="shared" si="0"/>
        <v>1.0102</v>
      </c>
    </row>
    <row r="29" spans="1:6">
      <c r="A29" s="76" t="s">
        <v>631</v>
      </c>
      <c r="B29" s="42">
        <v>1.2600000000000001E-3</v>
      </c>
      <c r="C29" s="77">
        <f t="shared" si="0"/>
        <v>1.00126</v>
      </c>
    </row>
    <row r="30" spans="1:6">
      <c r="B30" s="42"/>
    </row>
    <row r="31" spans="1:6">
      <c r="B31" s="42"/>
    </row>
    <row r="32" spans="1:6">
      <c r="B32" s="42"/>
    </row>
    <row r="33" spans="2:2">
      <c r="B33" s="42"/>
    </row>
    <row r="34" spans="2:2">
      <c r="B34" s="42"/>
    </row>
    <row r="35" spans="2:2">
      <c r="B35" s="42"/>
    </row>
  </sheetData>
  <phoneticPr fontId="1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R43"/>
  <sheetViews>
    <sheetView workbookViewId="0">
      <selection activeCell="C10" sqref="C10"/>
    </sheetView>
  </sheetViews>
  <sheetFormatPr defaultColWidth="9" defaultRowHeight="13.5"/>
  <cols>
    <col min="1" max="1" width="9" style="40"/>
    <col min="2" max="2" width="50.5" style="40" bestFit="1" customWidth="1"/>
    <col min="3" max="3" width="23.875" style="40" bestFit="1" customWidth="1"/>
    <col min="4" max="4" width="19.375" style="40" bestFit="1" customWidth="1"/>
    <col min="5" max="6" width="9" style="40"/>
    <col min="7" max="7" width="9.125" style="39" bestFit="1" customWidth="1"/>
    <col min="8" max="8" width="11.625" style="39" bestFit="1" customWidth="1"/>
    <col min="9" max="9" width="11.625" style="46" bestFit="1" customWidth="1"/>
    <col min="10" max="10" width="11.625" style="124" customWidth="1"/>
    <col min="11" max="13" width="9" style="40"/>
    <col min="14" max="14" width="11.625" style="39" bestFit="1" customWidth="1"/>
    <col min="15" max="15" width="19.375" style="43" bestFit="1" customWidth="1"/>
    <col min="16" max="17" width="9" style="40"/>
    <col min="18" max="18" width="10.5" style="40" bestFit="1" customWidth="1"/>
    <col min="19" max="16384" width="9" style="40"/>
  </cols>
  <sheetData>
    <row r="2" spans="1:18">
      <c r="J2" s="124" t="s">
        <v>642</v>
      </c>
    </row>
    <row r="3" spans="1:18">
      <c r="A3" s="113" t="s">
        <v>365</v>
      </c>
      <c r="B3" s="113" t="s">
        <v>636</v>
      </c>
      <c r="C3" s="113" t="s">
        <v>0</v>
      </c>
      <c r="D3" s="113" t="s">
        <v>359</v>
      </c>
      <c r="E3" s="113" t="s">
        <v>357</v>
      </c>
      <c r="F3" s="113" t="s">
        <v>358</v>
      </c>
      <c r="G3" s="115" t="s">
        <v>368</v>
      </c>
      <c r="H3" s="115" t="s">
        <v>369</v>
      </c>
      <c r="I3" s="166" t="s">
        <v>640</v>
      </c>
      <c r="J3" s="167" t="s">
        <v>441</v>
      </c>
      <c r="K3" s="113" t="s">
        <v>360</v>
      </c>
      <c r="L3" s="113" t="s">
        <v>361</v>
      </c>
      <c r="M3" s="113" t="s">
        <v>370</v>
      </c>
      <c r="N3" s="39" t="s">
        <v>436</v>
      </c>
      <c r="O3" s="43" t="s">
        <v>437</v>
      </c>
      <c r="P3" s="40" t="s">
        <v>438</v>
      </c>
      <c r="Q3" s="40" t="s">
        <v>439</v>
      </c>
      <c r="R3" s="40" t="s">
        <v>435</v>
      </c>
    </row>
    <row r="4" spans="1:18">
      <c r="A4" s="113" t="s">
        <v>400</v>
      </c>
      <c r="B4" s="113" t="s">
        <v>637</v>
      </c>
      <c r="C4" s="113" t="s">
        <v>638</v>
      </c>
      <c r="D4" s="113" t="s">
        <v>639</v>
      </c>
      <c r="E4" s="113" t="s">
        <v>585</v>
      </c>
      <c r="F4" s="113"/>
      <c r="G4" s="115"/>
      <c r="H4" s="115">
        <v>112000</v>
      </c>
      <c r="I4" s="166" t="s">
        <v>641</v>
      </c>
      <c r="J4" s="167">
        <v>1.0921400000000001</v>
      </c>
      <c r="K4" s="113" t="s">
        <v>673</v>
      </c>
      <c r="L4" s="113" t="s">
        <v>674</v>
      </c>
      <c r="M4" s="113" t="s">
        <v>677</v>
      </c>
    </row>
    <row r="5" spans="1:18">
      <c r="A5" s="113" t="s">
        <v>643</v>
      </c>
      <c r="B5" s="113" t="s">
        <v>637</v>
      </c>
      <c r="C5" s="113" t="s">
        <v>651</v>
      </c>
      <c r="D5" s="113" t="s">
        <v>592</v>
      </c>
      <c r="E5" s="113" t="s">
        <v>591</v>
      </c>
      <c r="F5" s="113"/>
      <c r="G5" s="115"/>
      <c r="H5" s="115">
        <v>266000</v>
      </c>
      <c r="I5" s="166" t="s">
        <v>652</v>
      </c>
      <c r="J5" s="167">
        <v>1.0718099999999999</v>
      </c>
      <c r="K5" s="113" t="s">
        <v>673</v>
      </c>
      <c r="L5" s="113" t="s">
        <v>674</v>
      </c>
      <c r="M5" s="113" t="s">
        <v>675</v>
      </c>
    </row>
    <row r="6" spans="1:18">
      <c r="A6" s="113" t="s">
        <v>644</v>
      </c>
      <c r="B6" s="113" t="s">
        <v>653</v>
      </c>
      <c r="C6" s="113" t="s">
        <v>654</v>
      </c>
      <c r="D6" s="113" t="s">
        <v>592</v>
      </c>
      <c r="E6" s="113" t="s">
        <v>591</v>
      </c>
      <c r="F6" s="113"/>
      <c r="G6" s="115"/>
      <c r="H6" s="115">
        <v>191500</v>
      </c>
      <c r="I6" s="166" t="s">
        <v>655</v>
      </c>
      <c r="J6" s="167">
        <v>1.10301</v>
      </c>
      <c r="K6" s="113" t="s">
        <v>673</v>
      </c>
      <c r="L6" s="113" t="s">
        <v>674</v>
      </c>
      <c r="M6" s="113" t="s">
        <v>675</v>
      </c>
    </row>
    <row r="7" spans="1:18">
      <c r="A7" s="113" t="s">
        <v>645</v>
      </c>
      <c r="B7" s="113" t="s">
        <v>656</v>
      </c>
      <c r="C7" s="113" t="s">
        <v>657</v>
      </c>
      <c r="D7" s="113" t="s">
        <v>609</v>
      </c>
      <c r="E7" s="113" t="s">
        <v>608</v>
      </c>
      <c r="F7" s="113"/>
      <c r="G7" s="115"/>
      <c r="H7" s="115">
        <v>151333</v>
      </c>
      <c r="I7" s="166" t="s">
        <v>658</v>
      </c>
      <c r="J7" s="167">
        <v>1.00865</v>
      </c>
      <c r="K7" s="113" t="s">
        <v>597</v>
      </c>
      <c r="L7" s="113" t="s">
        <v>676</v>
      </c>
      <c r="M7" s="113" t="s">
        <v>675</v>
      </c>
    </row>
    <row r="8" spans="1:18">
      <c r="A8" s="113" t="s">
        <v>646</v>
      </c>
      <c r="B8" s="113" t="s">
        <v>659</v>
      </c>
      <c r="C8" s="113" t="s">
        <v>660</v>
      </c>
      <c r="D8" s="113" t="s">
        <v>609</v>
      </c>
      <c r="E8" s="113" t="s">
        <v>608</v>
      </c>
      <c r="F8" s="113"/>
      <c r="G8" s="115"/>
      <c r="H8" s="115">
        <v>111333</v>
      </c>
      <c r="I8" s="166" t="s">
        <v>661</v>
      </c>
      <c r="J8" s="167">
        <v>1.0035499999999999</v>
      </c>
      <c r="K8" s="113" t="s">
        <v>597</v>
      </c>
      <c r="L8" s="113" t="s">
        <v>676</v>
      </c>
      <c r="M8" s="113" t="s">
        <v>675</v>
      </c>
      <c r="N8" s="43"/>
    </row>
    <row r="9" spans="1:18">
      <c r="A9" s="168" t="s">
        <v>647</v>
      </c>
      <c r="B9" s="113" t="s">
        <v>662</v>
      </c>
      <c r="C9" s="113" t="s">
        <v>663</v>
      </c>
      <c r="D9" s="113" t="s">
        <v>592</v>
      </c>
      <c r="E9" s="113" t="s">
        <v>608</v>
      </c>
      <c r="F9" s="113"/>
      <c r="G9" s="115"/>
      <c r="H9" s="115">
        <v>292300</v>
      </c>
      <c r="I9" s="166" t="s">
        <v>664</v>
      </c>
      <c r="J9" s="167">
        <v>1.0708800000000001</v>
      </c>
      <c r="K9" s="113" t="s">
        <v>673</v>
      </c>
      <c r="L9" s="113" t="s">
        <v>674</v>
      </c>
      <c r="M9" s="113" t="s">
        <v>675</v>
      </c>
    </row>
    <row r="10" spans="1:18">
      <c r="A10" s="113" t="s">
        <v>648</v>
      </c>
      <c r="B10" s="113" t="s">
        <v>665</v>
      </c>
      <c r="C10" s="113" t="s">
        <v>666</v>
      </c>
      <c r="D10" s="113" t="s">
        <v>617</v>
      </c>
      <c r="E10" s="113" t="s">
        <v>616</v>
      </c>
      <c r="F10" s="113"/>
      <c r="G10" s="115"/>
      <c r="H10" s="115">
        <v>99000</v>
      </c>
      <c r="I10" s="166" t="s">
        <v>667</v>
      </c>
      <c r="J10" s="167">
        <v>0.99951999999999996</v>
      </c>
      <c r="K10" s="113" t="s">
        <v>610</v>
      </c>
      <c r="L10" s="113" t="s">
        <v>674</v>
      </c>
      <c r="M10" s="113" t="s">
        <v>677</v>
      </c>
    </row>
    <row r="11" spans="1:18">
      <c r="A11" s="113" t="s">
        <v>649</v>
      </c>
      <c r="B11" s="113" t="s">
        <v>668</v>
      </c>
      <c r="C11" s="113" t="s">
        <v>669</v>
      </c>
      <c r="D11" s="113" t="s">
        <v>617</v>
      </c>
      <c r="E11" s="113" t="s">
        <v>608</v>
      </c>
      <c r="F11" s="113"/>
      <c r="G11" s="115"/>
      <c r="H11" s="115">
        <v>192000</v>
      </c>
      <c r="I11" s="166" t="s">
        <v>670</v>
      </c>
      <c r="J11" s="167">
        <v>1.06134</v>
      </c>
      <c r="K11" s="113" t="s">
        <v>614</v>
      </c>
      <c r="L11" s="113" t="s">
        <v>674</v>
      </c>
      <c r="M11" s="113" t="s">
        <v>675</v>
      </c>
    </row>
    <row r="12" spans="1:18">
      <c r="A12" s="113" t="s">
        <v>650</v>
      </c>
      <c r="B12" s="113" t="s">
        <v>668</v>
      </c>
      <c r="C12" s="113" t="s">
        <v>671</v>
      </c>
      <c r="D12" s="113" t="s">
        <v>617</v>
      </c>
      <c r="E12" s="113" t="s">
        <v>621</v>
      </c>
      <c r="F12" s="113"/>
      <c r="G12" s="115"/>
      <c r="H12" s="115">
        <v>463000</v>
      </c>
      <c r="I12" s="166" t="s">
        <v>672</v>
      </c>
      <c r="J12" s="167">
        <v>1.01834</v>
      </c>
      <c r="K12" s="113" t="s">
        <v>597</v>
      </c>
      <c r="L12" s="113" t="s">
        <v>674</v>
      </c>
      <c r="M12" s="113" t="s">
        <v>675</v>
      </c>
    </row>
    <row r="30" spans="7:15" s="47" customFormat="1">
      <c r="G30" s="48"/>
      <c r="H30" s="48"/>
      <c r="I30" s="49"/>
      <c r="J30" s="125"/>
      <c r="N30" s="48"/>
      <c r="O30" s="50"/>
    </row>
    <row r="38" spans="3:15">
      <c r="C38" s="51"/>
    </row>
    <row r="42" spans="3:15" s="47" customFormat="1">
      <c r="G42" s="48"/>
      <c r="H42" s="48"/>
      <c r="I42" s="49"/>
      <c r="J42" s="125"/>
      <c r="N42" s="48"/>
      <c r="O42" s="50"/>
    </row>
    <row r="43" spans="3:15" s="47" customFormat="1">
      <c r="G43" s="48"/>
      <c r="H43" s="48"/>
      <c r="I43" s="49"/>
      <c r="J43" s="125"/>
      <c r="N43" s="48"/>
      <c r="O43" s="50"/>
    </row>
  </sheetData>
  <phoneticPr fontId="12" type="noConversion"/>
  <pageMargins left="0.7" right="0.7" top="0.75" bottom="0.75" header="0.3" footer="0.3"/>
  <pageSetup paperSize="9" orientation="portrait" verticalDpi="3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25"/>
  <sheetViews>
    <sheetView workbookViewId="0">
      <selection activeCell="N18" sqref="N18"/>
    </sheetView>
  </sheetViews>
  <sheetFormatPr defaultRowHeight="13.5"/>
  <cols>
    <col min="2" max="2" width="11.625" bestFit="1" customWidth="1"/>
    <col min="3" max="3" width="14.125" bestFit="1" customWidth="1"/>
    <col min="4" max="4" width="10.25" bestFit="1" customWidth="1"/>
    <col min="12" max="12" width="10.25" bestFit="1" customWidth="1"/>
    <col min="14" max="14" width="11.625" customWidth="1"/>
    <col min="15" max="15" width="9.5" bestFit="1" customWidth="1"/>
    <col min="18" max="18" width="11.125" customWidth="1"/>
  </cols>
  <sheetData>
    <row r="1" spans="1:18">
      <c r="A1" s="40"/>
      <c r="B1" s="40"/>
      <c r="C1" s="40"/>
      <c r="D1" s="40"/>
      <c r="E1" s="40"/>
      <c r="F1" s="40"/>
      <c r="G1" s="40"/>
      <c r="H1" s="40"/>
      <c r="I1" s="40"/>
      <c r="J1" s="40"/>
      <c r="K1" s="40"/>
      <c r="L1" s="40"/>
    </row>
    <row r="2" spans="1:18">
      <c r="A2" s="289" t="s">
        <v>401</v>
      </c>
      <c r="B2" s="289"/>
      <c r="C2" s="288" t="s">
        <v>371</v>
      </c>
      <c r="D2" s="290" t="s">
        <v>372</v>
      </c>
      <c r="E2" s="291" t="s">
        <v>373</v>
      </c>
      <c r="F2" s="292"/>
      <c r="G2" s="292"/>
      <c r="H2" s="292"/>
      <c r="I2" s="292"/>
      <c r="J2" s="292"/>
      <c r="K2" s="293"/>
      <c r="L2" s="288" t="s">
        <v>374</v>
      </c>
    </row>
    <row r="3" spans="1:18" ht="24">
      <c r="A3" s="52" t="s">
        <v>375</v>
      </c>
      <c r="B3" s="53" t="s">
        <v>376</v>
      </c>
      <c r="C3" s="288"/>
      <c r="D3" s="290"/>
      <c r="E3" s="52" t="s">
        <v>377</v>
      </c>
      <c r="F3" s="52" t="s">
        <v>378</v>
      </c>
      <c r="G3" s="52" t="s">
        <v>682</v>
      </c>
      <c r="H3" s="54" t="s">
        <v>379</v>
      </c>
      <c r="I3" s="52" t="s">
        <v>380</v>
      </c>
      <c r="J3" s="52" t="s">
        <v>381</v>
      </c>
      <c r="K3" s="52" t="s">
        <v>382</v>
      </c>
      <c r="L3" s="288"/>
    </row>
    <row r="4" spans="1:18">
      <c r="A4" s="55" t="s">
        <v>398</v>
      </c>
      <c r="B4" s="56">
        <v>751834</v>
      </c>
      <c r="C4" s="57">
        <v>1.0784499999999999</v>
      </c>
      <c r="D4" s="175">
        <v>1</v>
      </c>
      <c r="E4" s="184">
        <v>1</v>
      </c>
      <c r="F4" s="183">
        <v>0.95</v>
      </c>
      <c r="G4" s="183">
        <v>1</v>
      </c>
      <c r="H4" s="183">
        <v>1.03</v>
      </c>
      <c r="I4" s="58">
        <v>1</v>
      </c>
      <c r="J4" s="58">
        <v>1</v>
      </c>
      <c r="K4" s="59">
        <f>ROUND(E4*F4*G4*H4*I4*J4,3)</f>
        <v>0.97899999999999998</v>
      </c>
      <c r="L4" s="60">
        <f>B4*C4*D4*K4</f>
        <v>793788.25437669992</v>
      </c>
      <c r="N4" s="41">
        <f>B4</f>
        <v>751834</v>
      </c>
      <c r="O4" s="178">
        <f>C4</f>
        <v>1.0784499999999999</v>
      </c>
      <c r="P4" s="179">
        <f>D4</f>
        <v>1</v>
      </c>
      <c r="Q4" s="180">
        <f>K4</f>
        <v>0.97899999999999998</v>
      </c>
      <c r="R4" s="45">
        <f>L4</f>
        <v>793788.25437669992</v>
      </c>
    </row>
    <row r="5" spans="1:18">
      <c r="A5" s="55"/>
      <c r="B5" s="56"/>
      <c r="C5" s="57"/>
      <c r="D5" s="175"/>
      <c r="E5" s="183"/>
      <c r="F5" s="183"/>
      <c r="G5" s="183"/>
      <c r="H5" s="183"/>
      <c r="I5" s="58"/>
      <c r="J5" s="58"/>
      <c r="K5" s="59"/>
      <c r="L5" s="60"/>
      <c r="N5" s="41"/>
      <c r="O5" s="178"/>
      <c r="P5" s="179"/>
      <c r="Q5" s="180"/>
      <c r="R5" s="45"/>
    </row>
    <row r="6" spans="1:18">
      <c r="A6" s="55"/>
      <c r="B6" s="56"/>
      <c r="C6" s="57"/>
      <c r="D6" s="175"/>
      <c r="E6" s="183"/>
      <c r="F6" s="183"/>
      <c r="G6" s="183"/>
      <c r="H6" s="183"/>
      <c r="I6" s="58"/>
      <c r="J6" s="58"/>
      <c r="K6" s="59"/>
      <c r="L6" s="60"/>
      <c r="N6" s="41"/>
      <c r="O6" s="178"/>
      <c r="P6" s="179"/>
      <c r="Q6" s="180"/>
      <c r="R6" s="45"/>
    </row>
    <row r="7" spans="1:18">
      <c r="A7" s="55"/>
      <c r="B7" s="56"/>
      <c r="C7" s="57"/>
      <c r="D7" s="175"/>
      <c r="E7" s="183"/>
      <c r="F7" s="183"/>
      <c r="G7" s="183"/>
      <c r="H7" s="183"/>
      <c r="I7" s="58"/>
      <c r="J7" s="58"/>
      <c r="K7" s="59"/>
      <c r="L7" s="60"/>
      <c r="N7" s="41"/>
      <c r="O7" s="178"/>
      <c r="P7" s="179"/>
      <c r="Q7" s="180"/>
      <c r="R7" s="45"/>
    </row>
    <row r="8" spans="1:18">
      <c r="A8" s="55"/>
      <c r="B8" s="56"/>
      <c r="C8" s="57"/>
      <c r="D8" s="175"/>
      <c r="E8" s="183"/>
      <c r="F8" s="183"/>
      <c r="G8" s="183"/>
      <c r="H8" s="183"/>
      <c r="I8" s="58"/>
      <c r="J8" s="58"/>
      <c r="K8" s="59"/>
      <c r="L8" s="60"/>
    </row>
    <row r="9" spans="1:18">
      <c r="A9" s="55"/>
      <c r="B9" s="56"/>
      <c r="C9" s="57"/>
      <c r="D9" s="175"/>
      <c r="E9" s="58"/>
      <c r="F9" s="58"/>
      <c r="G9" s="58"/>
      <c r="H9" s="58"/>
      <c r="I9" s="58"/>
      <c r="J9" s="58"/>
      <c r="K9" s="59"/>
      <c r="L9" s="60"/>
    </row>
    <row r="10" spans="1:18">
      <c r="A10" s="55"/>
      <c r="B10" s="56"/>
      <c r="C10" s="57"/>
      <c r="D10" s="175"/>
      <c r="E10" s="58"/>
      <c r="F10" s="58"/>
      <c r="G10" s="58"/>
      <c r="H10" s="58"/>
      <c r="I10" s="58"/>
      <c r="J10" s="58"/>
      <c r="K10" s="59"/>
      <c r="L10" s="60"/>
    </row>
    <row r="11" spans="1:18">
      <c r="A11" s="294"/>
      <c r="B11" s="294"/>
      <c r="C11" s="61"/>
      <c r="D11" s="176"/>
      <c r="E11" s="62"/>
      <c r="F11" s="63"/>
      <c r="G11" s="62"/>
      <c r="H11" s="62"/>
      <c r="I11" s="62"/>
      <c r="J11" s="62"/>
      <c r="K11" s="62"/>
      <c r="L11" s="62"/>
    </row>
    <row r="12" spans="1:18">
      <c r="A12" s="288" t="s">
        <v>383</v>
      </c>
      <c r="B12" s="288"/>
      <c r="C12" s="288" t="s">
        <v>384</v>
      </c>
      <c r="D12" s="290" t="s">
        <v>385</v>
      </c>
      <c r="E12" s="288" t="s">
        <v>386</v>
      </c>
      <c r="F12" s="288"/>
      <c r="G12" s="288"/>
      <c r="H12" s="288"/>
      <c r="I12" s="288"/>
      <c r="J12" s="288"/>
      <c r="K12" s="288"/>
      <c r="L12" s="288" t="s">
        <v>387</v>
      </c>
    </row>
    <row r="13" spans="1:18" ht="24">
      <c r="A13" s="52" t="s">
        <v>388</v>
      </c>
      <c r="B13" s="53" t="s">
        <v>389</v>
      </c>
      <c r="C13" s="288"/>
      <c r="D13" s="290"/>
      <c r="E13" s="52" t="s">
        <v>390</v>
      </c>
      <c r="F13" s="52" t="s">
        <v>391</v>
      </c>
      <c r="G13" s="52" t="s">
        <v>682</v>
      </c>
      <c r="H13" s="54" t="s">
        <v>392</v>
      </c>
      <c r="I13" s="52" t="s">
        <v>380</v>
      </c>
      <c r="J13" s="52" t="s">
        <v>381</v>
      </c>
      <c r="K13" s="52" t="s">
        <v>382</v>
      </c>
      <c r="L13" s="288"/>
    </row>
    <row r="14" spans="1:18">
      <c r="A14" s="113" t="s">
        <v>367</v>
      </c>
      <c r="B14" s="64">
        <v>256000</v>
      </c>
      <c r="C14" s="169">
        <v>1.06369</v>
      </c>
      <c r="D14" s="177">
        <v>1</v>
      </c>
      <c r="E14" s="65">
        <v>1</v>
      </c>
      <c r="F14" s="65">
        <v>1</v>
      </c>
      <c r="G14" s="65">
        <v>1</v>
      </c>
      <c r="H14" s="65">
        <v>1</v>
      </c>
      <c r="I14" s="65">
        <v>1</v>
      </c>
      <c r="J14" s="65">
        <v>1</v>
      </c>
      <c r="K14" s="66">
        <v>1</v>
      </c>
      <c r="L14" s="67">
        <f>B14*C14</f>
        <v>272304.64000000001</v>
      </c>
      <c r="N14" s="45">
        <f>B14</f>
        <v>256000</v>
      </c>
      <c r="O14" s="178">
        <f>C14</f>
        <v>1.06369</v>
      </c>
      <c r="P14" s="179">
        <f>D14</f>
        <v>1</v>
      </c>
      <c r="Q14" s="181">
        <f>K14</f>
        <v>1</v>
      </c>
      <c r="R14" s="45">
        <f>L14</f>
        <v>272304.64000000001</v>
      </c>
    </row>
    <row r="15" spans="1:18">
      <c r="A15" s="113"/>
      <c r="B15" s="64"/>
      <c r="C15" s="169"/>
      <c r="D15" s="177"/>
      <c r="E15" s="65"/>
      <c r="F15" s="65"/>
      <c r="G15" s="65"/>
      <c r="H15" s="65"/>
      <c r="I15" s="65"/>
      <c r="J15" s="65"/>
      <c r="K15" s="66"/>
      <c r="L15" s="67"/>
      <c r="N15" s="45"/>
      <c r="O15" s="178"/>
      <c r="P15" s="179"/>
      <c r="Q15" s="181"/>
      <c r="R15" s="45"/>
    </row>
    <row r="16" spans="1:18">
      <c r="A16" s="113"/>
      <c r="B16" s="64"/>
      <c r="C16" s="169"/>
      <c r="D16" s="177"/>
      <c r="E16" s="65"/>
      <c r="F16" s="65"/>
      <c r="G16" s="65"/>
      <c r="H16" s="65"/>
      <c r="I16" s="65"/>
      <c r="J16" s="65"/>
      <c r="K16" s="66"/>
      <c r="L16" s="67"/>
      <c r="N16" s="45"/>
      <c r="O16" s="178"/>
      <c r="P16" s="179"/>
      <c r="Q16" s="181"/>
      <c r="R16" s="45"/>
    </row>
    <row r="17" spans="1:18">
      <c r="A17" s="118"/>
      <c r="B17" s="64"/>
      <c r="C17" s="169"/>
      <c r="D17" s="177"/>
      <c r="E17" s="65"/>
      <c r="F17" s="65"/>
      <c r="G17" s="65"/>
      <c r="H17" s="65"/>
      <c r="I17" s="65"/>
      <c r="J17" s="65"/>
      <c r="K17" s="66"/>
      <c r="L17" s="67"/>
      <c r="N17" s="45"/>
      <c r="O17" s="178"/>
      <c r="P17" s="179"/>
      <c r="Q17" s="181"/>
      <c r="R17" s="45"/>
    </row>
    <row r="18" spans="1:18">
      <c r="A18" s="64"/>
      <c r="B18" s="64"/>
      <c r="C18" s="169"/>
      <c r="D18" s="69"/>
      <c r="E18" s="65"/>
      <c r="F18" s="65"/>
      <c r="G18" s="65"/>
      <c r="H18" s="65"/>
      <c r="I18" s="65"/>
      <c r="J18" s="65"/>
      <c r="K18" s="66"/>
      <c r="L18" s="67"/>
    </row>
    <row r="19" spans="1:18">
      <c r="A19" s="64"/>
      <c r="B19" s="64"/>
      <c r="C19" s="68"/>
      <c r="D19" s="69"/>
      <c r="E19" s="65"/>
      <c r="F19" s="65"/>
      <c r="G19" s="65"/>
      <c r="H19" s="65"/>
      <c r="I19" s="65"/>
      <c r="J19" s="65"/>
      <c r="K19" s="66"/>
      <c r="L19" s="67"/>
    </row>
    <row r="20" spans="1:18" ht="24">
      <c r="A20" s="288" t="s">
        <v>383</v>
      </c>
      <c r="B20" s="288"/>
      <c r="C20" s="53" t="s">
        <v>393</v>
      </c>
      <c r="D20" s="53" t="s">
        <v>394</v>
      </c>
      <c r="E20" s="52" t="s">
        <v>395</v>
      </c>
      <c r="F20" s="53" t="s">
        <v>396</v>
      </c>
      <c r="G20" s="63"/>
      <c r="H20" s="62"/>
      <c r="I20" s="62"/>
      <c r="J20" s="62"/>
      <c r="K20" s="62"/>
      <c r="L20" s="62"/>
    </row>
    <row r="21" spans="1:18" s="123" customFormat="1">
      <c r="A21" s="168" t="s">
        <v>681</v>
      </c>
      <c r="B21" s="168" t="s">
        <v>367</v>
      </c>
      <c r="C21" s="122">
        <f>L4</f>
        <v>793788.25437669992</v>
      </c>
      <c r="D21" s="122">
        <f>L14</f>
        <v>272304.64000000001</v>
      </c>
      <c r="E21" s="182">
        <f>C21/D21</f>
        <v>2.9150742873007962</v>
      </c>
      <c r="F21" s="170">
        <v>2.91</v>
      </c>
      <c r="G21" s="171"/>
      <c r="H21" s="172"/>
      <c r="I21" s="172"/>
      <c r="J21" s="172"/>
      <c r="K21" s="172"/>
      <c r="L21" s="172"/>
    </row>
    <row r="22" spans="1:18" s="123" customFormat="1">
      <c r="A22" s="168"/>
      <c r="B22" s="168"/>
      <c r="C22" s="122"/>
      <c r="D22" s="122"/>
      <c r="E22" s="182"/>
      <c r="F22" s="170"/>
      <c r="G22" s="173"/>
      <c r="H22" s="173"/>
      <c r="I22" s="173"/>
      <c r="J22" s="173"/>
      <c r="K22" s="173"/>
      <c r="L22" s="173"/>
    </row>
    <row r="23" spans="1:18" s="123" customFormat="1">
      <c r="A23" s="168"/>
      <c r="B23" s="168"/>
      <c r="C23" s="122"/>
      <c r="D23" s="122"/>
      <c r="E23" s="182"/>
      <c r="F23" s="170"/>
      <c r="G23" s="173"/>
      <c r="H23" s="173"/>
      <c r="I23" s="173"/>
      <c r="J23" s="173"/>
      <c r="K23" s="173"/>
      <c r="L23" s="173"/>
    </row>
    <row r="24" spans="1:18" s="123" customFormat="1">
      <c r="A24" s="174"/>
      <c r="B24" s="174"/>
      <c r="C24" s="122"/>
      <c r="D24" s="122"/>
      <c r="E24" s="182"/>
      <c r="F24" s="170"/>
      <c r="G24" s="173"/>
      <c r="H24" s="173"/>
      <c r="I24" s="173"/>
      <c r="J24" s="173"/>
      <c r="K24" s="173"/>
      <c r="L24" s="173"/>
    </row>
    <row r="25" spans="1:18">
      <c r="A25" s="286"/>
      <c r="B25" s="287"/>
      <c r="C25" s="60"/>
      <c r="D25" s="60"/>
      <c r="E25" s="70"/>
      <c r="F25" s="70"/>
      <c r="G25" s="40"/>
      <c r="H25" s="40"/>
      <c r="I25" s="40"/>
      <c r="J25" s="40"/>
      <c r="K25" s="40"/>
      <c r="L25" s="40"/>
    </row>
  </sheetData>
  <mergeCells count="13">
    <mergeCell ref="A25:B25"/>
    <mergeCell ref="L12:L13"/>
    <mergeCell ref="A20:B20"/>
    <mergeCell ref="A2:B2"/>
    <mergeCell ref="C2:C3"/>
    <mergeCell ref="D2:D3"/>
    <mergeCell ref="E2:K2"/>
    <mergeCell ref="L2:L3"/>
    <mergeCell ref="A11:B11"/>
    <mergeCell ref="A12:B12"/>
    <mergeCell ref="C12:C13"/>
    <mergeCell ref="D12:D13"/>
    <mergeCell ref="E12:K12"/>
  </mergeCells>
  <phoneticPr fontId="12" type="noConversion"/>
  <pageMargins left="0.7" right="0.7" top="0.75" bottom="0.75" header="0.3" footer="0.3"/>
  <pageSetup paperSize="9" orientation="portrait" verticalDpi="30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A8DF0-84A8-4E77-B1CE-C6FF754F9C41}">
  <dimension ref="A1:G6"/>
  <sheetViews>
    <sheetView zoomScaleNormal="100" workbookViewId="0">
      <selection sqref="A1:G1"/>
    </sheetView>
  </sheetViews>
  <sheetFormatPr defaultRowHeight="13.5"/>
  <cols>
    <col min="1" max="1" width="16.5" customWidth="1"/>
    <col min="3" max="3" width="21.875" bestFit="1" customWidth="1"/>
    <col min="4" max="4" width="19.5" bestFit="1" customWidth="1"/>
    <col min="5" max="5" width="18.125" bestFit="1" customWidth="1"/>
    <col min="6" max="6" width="18.75" customWidth="1"/>
    <col min="7" max="7" width="18.125" bestFit="1" customWidth="1"/>
  </cols>
  <sheetData>
    <row r="1" spans="1:7" ht="35.25">
      <c r="A1" s="297" t="s">
        <v>811</v>
      </c>
      <c r="B1" s="297"/>
      <c r="C1" s="297"/>
      <c r="D1" s="297"/>
      <c r="E1" s="297"/>
      <c r="F1" s="297"/>
      <c r="G1" s="297"/>
    </row>
    <row r="2" spans="1:7" ht="22.5">
      <c r="A2" s="298" t="s">
        <v>825</v>
      </c>
      <c r="B2" s="298"/>
      <c r="C2" s="298"/>
      <c r="D2" s="298"/>
      <c r="E2" s="298"/>
      <c r="F2" s="298"/>
      <c r="G2" s="298"/>
    </row>
    <row r="3" spans="1:7">
      <c r="A3" s="40"/>
      <c r="B3" s="40"/>
      <c r="C3" s="40"/>
      <c r="D3" s="40"/>
      <c r="E3" s="40"/>
    </row>
    <row r="4" spans="1:7" ht="27" customHeight="1">
      <c r="A4" s="299" t="s">
        <v>824</v>
      </c>
      <c r="B4" s="295" t="s">
        <v>812</v>
      </c>
      <c r="C4" s="296"/>
      <c r="D4" s="295" t="s">
        <v>834</v>
      </c>
      <c r="E4" s="296"/>
      <c r="F4" s="295" t="s">
        <v>817</v>
      </c>
      <c r="G4" s="296"/>
    </row>
    <row r="5" spans="1:7" ht="27" customHeight="1" thickBot="1">
      <c r="A5" s="300"/>
      <c r="B5" s="235" t="s">
        <v>813</v>
      </c>
      <c r="C5" s="235" t="s">
        <v>814</v>
      </c>
      <c r="D5" s="235" t="s">
        <v>815</v>
      </c>
      <c r="E5" s="235" t="s">
        <v>816</v>
      </c>
      <c r="F5" s="235" t="s">
        <v>815</v>
      </c>
      <c r="G5" s="235" t="s">
        <v>816</v>
      </c>
    </row>
    <row r="6" spans="1:7" ht="36.75" customHeight="1" thickTop="1">
      <c r="A6" s="236" t="s">
        <v>826</v>
      </c>
      <c r="B6" s="237">
        <f>D6+F6</f>
        <v>8</v>
      </c>
      <c r="C6" s="237">
        <f>E6+G6</f>
        <v>94905300</v>
      </c>
      <c r="D6" s="237">
        <v>6</v>
      </c>
      <c r="E6" s="237">
        <f>물건조서!M29</f>
        <v>22657300</v>
      </c>
      <c r="F6" s="237">
        <v>2</v>
      </c>
      <c r="G6" s="237">
        <f>영업보상!M43</f>
        <v>72248000</v>
      </c>
    </row>
  </sheetData>
  <mergeCells count="6">
    <mergeCell ref="F4:G4"/>
    <mergeCell ref="A1:G1"/>
    <mergeCell ref="A2:G2"/>
    <mergeCell ref="A4:A5"/>
    <mergeCell ref="B4:C4"/>
    <mergeCell ref="D4:E4"/>
  </mergeCells>
  <phoneticPr fontId="12" type="noConversion"/>
  <pageMargins left="0.7" right="0.7" top="0.75" bottom="0.75" header="0.3" footer="0.3"/>
  <pageSetup paperSize="9" scale="84"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dimension ref="A1:AH2593"/>
  <sheetViews>
    <sheetView showGridLines="0" workbookViewId="0">
      <pane xSplit="17" ySplit="5" topLeftCell="Z6" activePane="bottomRight" state="frozen"/>
      <selection sqref="A1:XFD1"/>
      <selection pane="topRight" sqref="A1:XFD1"/>
      <selection pane="bottomLeft" sqref="A1:XFD1"/>
      <selection pane="bottomRight" activeCell="AH1732" sqref="AH1732:AH1733"/>
    </sheetView>
  </sheetViews>
  <sheetFormatPr defaultColWidth="9" defaultRowHeight="12.75" customHeight="1"/>
  <cols>
    <col min="1" max="1" width="15.125" style="36" customWidth="1"/>
    <col min="2" max="3" width="7.375" style="2" hidden="1" customWidth="1"/>
    <col min="4" max="4" width="4.75" style="36" customWidth="1"/>
    <col min="5" max="6" width="7.375" style="2" hidden="1" customWidth="1"/>
    <col min="7" max="7" width="5.25" style="36" customWidth="1"/>
    <col min="8" max="9" width="7.375" style="2" hidden="1" customWidth="1"/>
    <col min="10" max="10" width="4.25" style="36" customWidth="1"/>
    <col min="11" max="12" width="7.375" style="2" hidden="1" customWidth="1"/>
    <col min="13" max="13" width="4.25" style="36" customWidth="1"/>
    <col min="14" max="15" width="7.375" style="2" hidden="1" customWidth="1"/>
    <col min="16" max="16" width="5" style="36" customWidth="1"/>
    <col min="17" max="17" width="7.375" style="2" customWidth="1"/>
    <col min="18" max="18" width="8.875" style="37" customWidth="1"/>
    <col min="19" max="19" width="8.625" style="37" customWidth="1"/>
    <col min="20" max="20" width="8.375" style="37" customWidth="1"/>
    <col min="21" max="21" width="7.375" style="37" customWidth="1"/>
    <col min="22" max="22" width="8.5" style="37" customWidth="1"/>
    <col min="23" max="23" width="8.75" style="37" customWidth="1"/>
    <col min="24" max="24" width="7.75" style="37" customWidth="1"/>
    <col min="25" max="26" width="7.375" style="37" customWidth="1"/>
    <col min="27" max="27" width="8.625" style="2" customWidth="1"/>
    <col min="28" max="28" width="7.375" style="2" customWidth="1"/>
    <col min="29" max="29" width="9.875" style="2" customWidth="1"/>
    <col min="30" max="30" width="9.125" style="2" customWidth="1"/>
    <col min="31" max="31" width="10.75" style="2" customWidth="1"/>
    <col min="32" max="33" width="11.625" style="2" customWidth="1"/>
    <col min="34" max="34" width="11.625" style="38" customWidth="1"/>
    <col min="35" max="35" width="9" style="2" customWidth="1"/>
    <col min="36" max="16384" width="9" style="2"/>
  </cols>
  <sheetData>
    <row r="1" spans="1:34" ht="12.75" customHeight="1">
      <c r="A1" s="324" t="s">
        <v>8</v>
      </c>
      <c r="B1" s="1"/>
      <c r="C1" s="1" t="s">
        <v>9</v>
      </c>
      <c r="D1" s="324" t="s">
        <v>9</v>
      </c>
      <c r="E1" s="1"/>
      <c r="F1" s="1" t="s">
        <v>10</v>
      </c>
      <c r="G1" s="324" t="s">
        <v>10</v>
      </c>
      <c r="H1" s="1"/>
      <c r="I1" s="1" t="s">
        <v>11</v>
      </c>
      <c r="J1" s="324" t="s">
        <v>11</v>
      </c>
      <c r="K1" s="1"/>
      <c r="L1" s="1" t="s">
        <v>12</v>
      </c>
      <c r="M1" s="324" t="s">
        <v>12</v>
      </c>
      <c r="N1" s="1"/>
      <c r="O1" s="1" t="s">
        <v>13</v>
      </c>
      <c r="P1" s="324" t="s">
        <v>13</v>
      </c>
      <c r="Q1" s="318" t="s">
        <v>14</v>
      </c>
      <c r="R1" s="321" t="s">
        <v>15</v>
      </c>
      <c r="S1" s="321"/>
      <c r="T1" s="321"/>
      <c r="U1" s="321" t="s">
        <v>16</v>
      </c>
      <c r="V1" s="321"/>
      <c r="W1" s="322"/>
      <c r="X1" s="323" t="s">
        <v>17</v>
      </c>
      <c r="Y1" s="323"/>
      <c r="Z1" s="323"/>
      <c r="AA1" s="323"/>
      <c r="AB1" s="301" t="s">
        <v>18</v>
      </c>
      <c r="AC1" s="301" t="s">
        <v>19</v>
      </c>
      <c r="AD1" s="301" t="s">
        <v>20</v>
      </c>
      <c r="AE1" s="301" t="s">
        <v>21</v>
      </c>
      <c r="AF1" s="303" t="s">
        <v>22</v>
      </c>
      <c r="AG1" s="305" t="s">
        <v>23</v>
      </c>
      <c r="AH1" s="307" t="s">
        <v>24</v>
      </c>
    </row>
    <row r="2" spans="1:34" ht="12.75" customHeight="1">
      <c r="A2" s="325"/>
      <c r="B2" s="3"/>
      <c r="C2" s="3"/>
      <c r="D2" s="325"/>
      <c r="E2" s="3"/>
      <c r="F2" s="3"/>
      <c r="G2" s="325"/>
      <c r="H2" s="3"/>
      <c r="I2" s="3"/>
      <c r="J2" s="325"/>
      <c r="K2" s="3"/>
      <c r="L2" s="3"/>
      <c r="M2" s="325"/>
      <c r="N2" s="3"/>
      <c r="O2" s="3"/>
      <c r="P2" s="325"/>
      <c r="Q2" s="319"/>
      <c r="R2" s="4" t="s">
        <v>25</v>
      </c>
      <c r="S2" s="4" t="s">
        <v>26</v>
      </c>
      <c r="T2" s="309" t="s">
        <v>27</v>
      </c>
      <c r="U2" s="4" t="s">
        <v>28</v>
      </c>
      <c r="V2" s="5" t="s">
        <v>29</v>
      </c>
      <c r="W2" s="312" t="s">
        <v>27</v>
      </c>
      <c r="X2" s="6" t="s">
        <v>25</v>
      </c>
      <c r="Y2" s="6" t="s">
        <v>26</v>
      </c>
      <c r="Z2" s="6" t="s">
        <v>30</v>
      </c>
      <c r="AA2" s="315" t="s">
        <v>27</v>
      </c>
      <c r="AB2" s="302"/>
      <c r="AC2" s="302"/>
      <c r="AD2" s="302"/>
      <c r="AE2" s="302"/>
      <c r="AF2" s="304"/>
      <c r="AG2" s="306"/>
      <c r="AH2" s="308"/>
    </row>
    <row r="3" spans="1:34" ht="12.75" customHeight="1">
      <c r="A3" s="325"/>
      <c r="B3" s="3"/>
      <c r="C3" s="3"/>
      <c r="D3" s="325"/>
      <c r="E3" s="3"/>
      <c r="F3" s="3"/>
      <c r="G3" s="325"/>
      <c r="H3" s="3"/>
      <c r="I3" s="3"/>
      <c r="J3" s="325"/>
      <c r="K3" s="3"/>
      <c r="L3" s="3"/>
      <c r="M3" s="325"/>
      <c r="N3" s="3"/>
      <c r="O3" s="3"/>
      <c r="P3" s="325"/>
      <c r="Q3" s="319"/>
      <c r="R3" s="7">
        <v>104904</v>
      </c>
      <c r="S3" s="7">
        <v>81443</v>
      </c>
      <c r="T3" s="310"/>
      <c r="U3" s="7">
        <f>S3</f>
        <v>81443</v>
      </c>
      <c r="V3" s="8">
        <v>60967</v>
      </c>
      <c r="W3" s="313"/>
      <c r="X3" s="9">
        <f>R3</f>
        <v>104904</v>
      </c>
      <c r="Y3" s="9">
        <f>S3</f>
        <v>81443</v>
      </c>
      <c r="Z3" s="9">
        <v>54544</v>
      </c>
      <c r="AA3" s="316"/>
      <c r="AB3" s="302"/>
      <c r="AC3" s="302"/>
      <c r="AD3" s="302"/>
      <c r="AE3" s="302"/>
      <c r="AF3" s="304"/>
      <c r="AG3" s="306"/>
      <c r="AH3" s="308"/>
    </row>
    <row r="4" spans="1:34" ht="12.75" customHeight="1">
      <c r="A4" s="326"/>
      <c r="B4" s="3"/>
      <c r="C4" s="3"/>
      <c r="D4" s="326"/>
      <c r="E4" s="3"/>
      <c r="F4" s="3"/>
      <c r="G4" s="326"/>
      <c r="H4" s="3"/>
      <c r="I4" s="3"/>
      <c r="J4" s="326"/>
      <c r="K4" s="3"/>
      <c r="L4" s="3"/>
      <c r="M4" s="326"/>
      <c r="N4" s="3"/>
      <c r="O4" s="3"/>
      <c r="P4" s="326"/>
      <c r="Q4" s="319"/>
      <c r="R4" s="4" t="str">
        <f>"×"&amp;TEXT(R3,"#,###")</f>
        <v>×104,904</v>
      </c>
      <c r="S4" s="4" t="str">
        <f>"×"&amp;TEXT(S3,"#,###")</f>
        <v>×81,443</v>
      </c>
      <c r="T4" s="311"/>
      <c r="U4" s="4" t="str">
        <f>"×"&amp;TEXT(U3,"#,###")</f>
        <v>×81,443</v>
      </c>
      <c r="V4" s="5" t="str">
        <f>"×"&amp;TEXT(V3,"#,###")</f>
        <v>×60,967</v>
      </c>
      <c r="W4" s="314"/>
      <c r="X4" s="10" t="str">
        <f>"×"&amp;TEXT(X3,"#,###")</f>
        <v>×104,904</v>
      </c>
      <c r="Y4" s="10" t="str">
        <f>"×"&amp;TEXT(Y3,"#,###")</f>
        <v>×81,443</v>
      </c>
      <c r="Z4" s="10" t="str">
        <f>"×"&amp;TEXT(Z3,"#,###")</f>
        <v>×54,544</v>
      </c>
      <c r="AA4" s="317"/>
      <c r="AB4" s="302"/>
      <c r="AC4" s="302"/>
      <c r="AD4" s="302"/>
      <c r="AE4" s="302"/>
      <c r="AF4" s="304"/>
      <c r="AG4" s="306"/>
      <c r="AH4" s="308"/>
    </row>
    <row r="5" spans="1:34" ht="12.75" customHeight="1">
      <c r="A5" s="11"/>
      <c r="B5" s="11"/>
      <c r="C5" s="11"/>
      <c r="D5" s="11"/>
      <c r="E5" s="11"/>
      <c r="F5" s="11"/>
      <c r="G5" s="11"/>
      <c r="H5" s="11"/>
      <c r="I5" s="11"/>
      <c r="J5" s="11"/>
      <c r="K5" s="11"/>
      <c r="L5" s="11"/>
      <c r="M5" s="11"/>
      <c r="N5" s="11"/>
      <c r="O5" s="11"/>
      <c r="P5" s="11"/>
      <c r="Q5" s="320"/>
      <c r="R5" s="12"/>
      <c r="S5" s="12"/>
      <c r="T5" s="12"/>
      <c r="U5" s="12"/>
      <c r="V5" s="12"/>
      <c r="W5" s="13"/>
      <c r="X5" s="14"/>
      <c r="Y5" s="14"/>
      <c r="Z5" s="14"/>
      <c r="AA5" s="15"/>
      <c r="AB5" s="14"/>
      <c r="AC5" s="14"/>
      <c r="AD5" s="14"/>
      <c r="AE5" s="14"/>
      <c r="AF5" s="304"/>
      <c r="AG5" s="306"/>
      <c r="AH5" s="308"/>
    </row>
    <row r="6" spans="1:34" ht="12.75" hidden="1" customHeight="1">
      <c r="A6" s="341" t="s">
        <v>31</v>
      </c>
      <c r="B6" s="16" t="s">
        <v>32</v>
      </c>
      <c r="C6" s="17">
        <v>2</v>
      </c>
      <c r="D6" s="342" t="str">
        <f>B6&amp;C6</f>
        <v>H2</v>
      </c>
      <c r="E6" s="17" t="s">
        <v>33</v>
      </c>
      <c r="F6" s="17">
        <v>0</v>
      </c>
      <c r="G6" s="342" t="str">
        <f>E6&amp;F6</f>
        <v>W0</v>
      </c>
      <c r="H6" s="17" t="s">
        <v>34</v>
      </c>
      <c r="I6" s="17">
        <v>0</v>
      </c>
      <c r="J6" s="342" t="str">
        <f>H6&amp;I6</f>
        <v>L0</v>
      </c>
      <c r="K6" s="17" t="s">
        <v>35</v>
      </c>
      <c r="L6" s="17">
        <v>0</v>
      </c>
      <c r="M6" s="341" t="str">
        <f>K6&amp;L6</f>
        <v>B0</v>
      </c>
      <c r="N6" s="17" t="s">
        <v>36</v>
      </c>
      <c r="O6" s="17">
        <v>4</v>
      </c>
      <c r="P6" s="341" t="str">
        <f>N6&amp;O6</f>
        <v>R4</v>
      </c>
      <c r="Q6" s="18" t="s">
        <v>37</v>
      </c>
      <c r="R6" s="19">
        <v>0.11</v>
      </c>
      <c r="S6" s="19">
        <v>0.1</v>
      </c>
      <c r="T6" s="336">
        <f>SUM(R7:S7)</f>
        <v>19683</v>
      </c>
      <c r="U6" s="19">
        <v>2E-3</v>
      </c>
      <c r="V6" s="19">
        <v>5.0000000000000001E-3</v>
      </c>
      <c r="W6" s="336">
        <f>SUM(U7:V7)</f>
        <v>466</v>
      </c>
      <c r="X6" s="19">
        <v>0.11</v>
      </c>
      <c r="Y6" s="19">
        <v>7.0000000000000007E-2</v>
      </c>
      <c r="Z6" s="19">
        <v>0</v>
      </c>
      <c r="AA6" s="340">
        <f>SUM(X7:Z7)</f>
        <v>17240</v>
      </c>
      <c r="AB6" s="327">
        <f>ROUNDDOWN((T6+AA6)*0.05,0)</f>
        <v>1846</v>
      </c>
      <c r="AC6" s="327">
        <f>ROUNDDOWN((T6+W6+AA6+AB6)*0.1,0)</f>
        <v>3923</v>
      </c>
      <c r="AD6" s="327">
        <f>ROUNDDOWN(AG6*0.1,0)</f>
        <v>2645</v>
      </c>
      <c r="AE6" s="327">
        <f>T6+W6+AA6+AB6+AC6+AD6</f>
        <v>45803</v>
      </c>
      <c r="AF6" s="339">
        <v>46600</v>
      </c>
      <c r="AG6" s="330">
        <f>AF6-T6-W6</f>
        <v>26451</v>
      </c>
      <c r="AH6" s="332">
        <f>IF(AE6&lt;AG6,AE6,AG6)</f>
        <v>26451</v>
      </c>
    </row>
    <row r="7" spans="1:34" ht="12.75" hidden="1" customHeight="1">
      <c r="A7" s="335"/>
      <c r="B7" s="20"/>
      <c r="C7" s="21"/>
      <c r="D7" s="343"/>
      <c r="E7" s="21"/>
      <c r="F7" s="21"/>
      <c r="G7" s="343"/>
      <c r="H7" s="21"/>
      <c r="I7" s="21"/>
      <c r="J7" s="333"/>
      <c r="K7" s="21"/>
      <c r="L7" s="21"/>
      <c r="M7" s="335"/>
      <c r="N7" s="21"/>
      <c r="O7" s="21"/>
      <c r="P7" s="335"/>
      <c r="Q7" s="22"/>
      <c r="R7" s="23">
        <f>ROUNDDOWN($R$3*R6,0)</f>
        <v>11539</v>
      </c>
      <c r="S7" s="23">
        <f>ROUNDDOWN($S$3*S6,0)</f>
        <v>8144</v>
      </c>
      <c r="T7" s="337"/>
      <c r="U7" s="23">
        <f>ROUNDDOWN(U6*$U$3,0)</f>
        <v>162</v>
      </c>
      <c r="V7" s="23">
        <f>ROUNDDOWN(V6*$V$3,0)</f>
        <v>304</v>
      </c>
      <c r="W7" s="337"/>
      <c r="X7" s="23">
        <f>ROUNDDOWN($X$3*X6,0)</f>
        <v>11539</v>
      </c>
      <c r="Y7" s="23">
        <f>ROUNDDOWN(Y6*$Y$3,0)</f>
        <v>5701</v>
      </c>
      <c r="Z7" s="24">
        <f>ROUNDDOWN(Z6*$Z$3,0)</f>
        <v>0</v>
      </c>
      <c r="AA7" s="338"/>
      <c r="AB7" s="327"/>
      <c r="AC7" s="327"/>
      <c r="AD7" s="327"/>
      <c r="AE7" s="327"/>
      <c r="AF7" s="327"/>
      <c r="AG7" s="331"/>
      <c r="AH7" s="332"/>
    </row>
    <row r="8" spans="1:34" ht="12.75" hidden="1" customHeight="1">
      <c r="A8" s="334" t="s">
        <v>31</v>
      </c>
      <c r="B8" s="20" t="s">
        <v>32</v>
      </c>
      <c r="C8" s="21">
        <v>2.5</v>
      </c>
      <c r="D8" s="333" t="str">
        <f>B8&amp;C8</f>
        <v>H2.5</v>
      </c>
      <c r="E8" s="21" t="s">
        <v>38</v>
      </c>
      <c r="F8" s="21">
        <v>0</v>
      </c>
      <c r="G8" s="333" t="str">
        <f>E8&amp;F8</f>
        <v>W0</v>
      </c>
      <c r="H8" s="21" t="s">
        <v>39</v>
      </c>
      <c r="I8" s="21">
        <v>0</v>
      </c>
      <c r="J8" s="333" t="str">
        <f>H8&amp;I8</f>
        <v>L0</v>
      </c>
      <c r="K8" s="21" t="s">
        <v>40</v>
      </c>
      <c r="L8" s="21">
        <v>0</v>
      </c>
      <c r="M8" s="334" t="str">
        <f>K8&amp;L8</f>
        <v>B0</v>
      </c>
      <c r="N8" s="21" t="s">
        <v>41</v>
      </c>
      <c r="O8" s="21">
        <v>5</v>
      </c>
      <c r="P8" s="334" t="str">
        <f>N8&amp;O8</f>
        <v>R5</v>
      </c>
      <c r="Q8" s="25" t="s">
        <v>42</v>
      </c>
      <c r="R8" s="26">
        <v>0.13</v>
      </c>
      <c r="S8" s="26">
        <v>0.02</v>
      </c>
      <c r="T8" s="336">
        <f>SUM(R9:S9)</f>
        <v>15265</v>
      </c>
      <c r="U8" s="19">
        <v>5.0000000000000001E-3</v>
      </c>
      <c r="V8" s="19">
        <v>7.0000000000000001E-3</v>
      </c>
      <c r="W8" s="336">
        <f>SUM(U9:V9)</f>
        <v>833</v>
      </c>
      <c r="X8" s="19">
        <v>0.17</v>
      </c>
      <c r="Y8" s="19">
        <v>0.1</v>
      </c>
      <c r="Z8" s="19">
        <v>0</v>
      </c>
      <c r="AA8" s="338">
        <f>SUM(X9:Z9)</f>
        <v>25977</v>
      </c>
      <c r="AB8" s="327">
        <f>ROUNDDOWN((T8+AA8)*0.05,0)</f>
        <v>2062</v>
      </c>
      <c r="AC8" s="327">
        <f>ROUNDDOWN((T8+W8+AA8+AB8)*0.1,0)</f>
        <v>4413</v>
      </c>
      <c r="AD8" s="327">
        <f>ROUNDDOWN(AG8*0.1,0)</f>
        <v>5470</v>
      </c>
      <c r="AE8" s="327">
        <f>T8+W8+AA8+AB8+AC8+AD8</f>
        <v>54020</v>
      </c>
      <c r="AF8" s="328">
        <v>70800</v>
      </c>
      <c r="AG8" s="330">
        <f>AF8-T8-W8</f>
        <v>54702</v>
      </c>
      <c r="AH8" s="332">
        <f>IF(AE8&lt;AG8,AE8,AG8)</f>
        <v>54020</v>
      </c>
    </row>
    <row r="9" spans="1:34" ht="12.75" hidden="1" customHeight="1">
      <c r="A9" s="335"/>
      <c r="B9" s="20"/>
      <c r="C9" s="21"/>
      <c r="D9" s="333"/>
      <c r="E9" s="21"/>
      <c r="F9" s="21"/>
      <c r="G9" s="333"/>
      <c r="H9" s="21"/>
      <c r="I9" s="21"/>
      <c r="J9" s="333"/>
      <c r="K9" s="21"/>
      <c r="L9" s="21"/>
      <c r="M9" s="335"/>
      <c r="N9" s="21"/>
      <c r="O9" s="21"/>
      <c r="P9" s="335"/>
      <c r="Q9" s="22"/>
      <c r="R9" s="23">
        <f>ROUNDDOWN($R$3*R8,0)</f>
        <v>13637</v>
      </c>
      <c r="S9" s="23">
        <f>ROUNDDOWN($S$3*S8,0)</f>
        <v>1628</v>
      </c>
      <c r="T9" s="337"/>
      <c r="U9" s="23">
        <f>ROUNDDOWN(U8*$U$3,0)</f>
        <v>407</v>
      </c>
      <c r="V9" s="23">
        <f>ROUNDDOWN(V8*$V$3,0)</f>
        <v>426</v>
      </c>
      <c r="W9" s="337"/>
      <c r="X9" s="23">
        <f>ROUNDDOWN($X$3*X8,0)</f>
        <v>17833</v>
      </c>
      <c r="Y9" s="23">
        <f>ROUNDDOWN(Y8*$Y$3,0)</f>
        <v>8144</v>
      </c>
      <c r="Z9" s="24">
        <f>ROUNDDOWN(Z8*$Z$3,0)</f>
        <v>0</v>
      </c>
      <c r="AA9" s="338"/>
      <c r="AB9" s="327"/>
      <c r="AC9" s="327"/>
      <c r="AD9" s="327"/>
      <c r="AE9" s="327"/>
      <c r="AF9" s="329"/>
      <c r="AG9" s="331"/>
      <c r="AH9" s="332"/>
    </row>
    <row r="10" spans="1:34" ht="12.75" hidden="1" customHeight="1">
      <c r="A10" s="333" t="s">
        <v>31</v>
      </c>
      <c r="B10" s="20" t="s">
        <v>43</v>
      </c>
      <c r="C10" s="21">
        <v>3</v>
      </c>
      <c r="D10" s="333" t="str">
        <f>B10&amp;C10</f>
        <v>H3</v>
      </c>
      <c r="E10" s="21" t="s">
        <v>38</v>
      </c>
      <c r="F10" s="21">
        <v>0</v>
      </c>
      <c r="G10" s="333" t="str">
        <f>E10&amp;F10</f>
        <v>W0</v>
      </c>
      <c r="H10" s="21" t="s">
        <v>39</v>
      </c>
      <c r="I10" s="21">
        <v>0</v>
      </c>
      <c r="J10" s="333" t="str">
        <f>H10&amp;I10</f>
        <v>L0</v>
      </c>
      <c r="K10" s="21" t="s">
        <v>40</v>
      </c>
      <c r="L10" s="21">
        <v>0</v>
      </c>
      <c r="M10" s="334" t="str">
        <f>K10&amp;L10</f>
        <v>B0</v>
      </c>
      <c r="N10" s="21" t="s">
        <v>41</v>
      </c>
      <c r="O10" s="21">
        <v>6</v>
      </c>
      <c r="P10" s="334" t="str">
        <f>N10&amp;O10</f>
        <v>R6</v>
      </c>
      <c r="Q10" s="25" t="s">
        <v>42</v>
      </c>
      <c r="R10" s="19">
        <v>0.19</v>
      </c>
      <c r="S10" s="19">
        <v>0.02</v>
      </c>
      <c r="T10" s="336">
        <f>SUM(R11:S11)</f>
        <v>21559</v>
      </c>
      <c r="U10" s="19">
        <v>8.0000000000000002E-3</v>
      </c>
      <c r="V10" s="19">
        <v>0.01</v>
      </c>
      <c r="W10" s="336">
        <f>SUM(U11:V11)</f>
        <v>1260</v>
      </c>
      <c r="X10" s="19">
        <v>0.23</v>
      </c>
      <c r="Y10" s="19">
        <v>0.14000000000000001</v>
      </c>
      <c r="Z10" s="19">
        <v>0</v>
      </c>
      <c r="AA10" s="338">
        <f>SUM(X11:Z11)</f>
        <v>35529</v>
      </c>
      <c r="AB10" s="327">
        <f>ROUNDDOWN((T10+AA10)*0.05,0)</f>
        <v>2854</v>
      </c>
      <c r="AC10" s="327">
        <f>ROUNDDOWN((T10+W10+AA10+AB10)*0.1,0)</f>
        <v>6120</v>
      </c>
      <c r="AD10" s="327">
        <f>ROUNDDOWN(AG10*0.1,0)</f>
        <v>9218</v>
      </c>
      <c r="AE10" s="327">
        <f>T10+W10+AA10+AB10+AC10+AD10</f>
        <v>76540</v>
      </c>
      <c r="AF10" s="328">
        <v>115000</v>
      </c>
      <c r="AG10" s="330">
        <f>AF10-T10-W10</f>
        <v>92181</v>
      </c>
      <c r="AH10" s="332">
        <f>IF(AE10&lt;AG10,AE10,AG10)</f>
        <v>76540</v>
      </c>
    </row>
    <row r="11" spans="1:34" ht="12.75" hidden="1" customHeight="1">
      <c r="A11" s="333"/>
      <c r="B11" s="20"/>
      <c r="C11" s="21"/>
      <c r="D11" s="333"/>
      <c r="E11" s="21"/>
      <c r="F11" s="21"/>
      <c r="G11" s="333"/>
      <c r="H11" s="21"/>
      <c r="I11" s="21"/>
      <c r="J11" s="333"/>
      <c r="K11" s="21"/>
      <c r="L11" s="21"/>
      <c r="M11" s="335"/>
      <c r="N11" s="21"/>
      <c r="O11" s="21"/>
      <c r="P11" s="335"/>
      <c r="Q11" s="22"/>
      <c r="R11" s="23">
        <f>ROUNDDOWN($R$3*R10,0)</f>
        <v>19931</v>
      </c>
      <c r="S11" s="23">
        <f>ROUNDDOWN($S$3*S10,0)</f>
        <v>1628</v>
      </c>
      <c r="T11" s="337"/>
      <c r="U11" s="23">
        <f>ROUNDDOWN(U10*$U$3,0)</f>
        <v>651</v>
      </c>
      <c r="V11" s="23">
        <f>ROUNDDOWN(V10*$V$3,0)</f>
        <v>609</v>
      </c>
      <c r="W11" s="337"/>
      <c r="X11" s="23">
        <f>ROUNDDOWN($X$3*X10,0)</f>
        <v>24127</v>
      </c>
      <c r="Y11" s="23">
        <f>ROUNDDOWN(Y10*$Y$3,0)</f>
        <v>11402</v>
      </c>
      <c r="Z11" s="24">
        <f>ROUNDDOWN(Z10*$Z$3,0)</f>
        <v>0</v>
      </c>
      <c r="AA11" s="338"/>
      <c r="AB11" s="327"/>
      <c r="AC11" s="327"/>
      <c r="AD11" s="327"/>
      <c r="AE11" s="327"/>
      <c r="AF11" s="329"/>
      <c r="AG11" s="331"/>
      <c r="AH11" s="332"/>
    </row>
    <row r="12" spans="1:34" ht="12.75" hidden="1" customHeight="1">
      <c r="A12" s="333" t="s">
        <v>31</v>
      </c>
      <c r="B12" s="20" t="s">
        <v>43</v>
      </c>
      <c r="C12" s="21">
        <v>3.5</v>
      </c>
      <c r="D12" s="333" t="str">
        <f>B12&amp;C12</f>
        <v>H3.5</v>
      </c>
      <c r="E12" s="21" t="s">
        <v>33</v>
      </c>
      <c r="F12" s="21">
        <v>0</v>
      </c>
      <c r="G12" s="333" t="str">
        <f>E12&amp;F12</f>
        <v>W0</v>
      </c>
      <c r="H12" s="21" t="s">
        <v>34</v>
      </c>
      <c r="I12" s="21">
        <v>0</v>
      </c>
      <c r="J12" s="333" t="str">
        <f>H12&amp;I12</f>
        <v>L0</v>
      </c>
      <c r="K12" s="21" t="s">
        <v>35</v>
      </c>
      <c r="L12" s="21">
        <v>0</v>
      </c>
      <c r="M12" s="334" t="str">
        <f>K12&amp;L12</f>
        <v>B0</v>
      </c>
      <c r="N12" s="21" t="s">
        <v>36</v>
      </c>
      <c r="O12" s="21">
        <v>8</v>
      </c>
      <c r="P12" s="334" t="str">
        <f>N12&amp;O12</f>
        <v>R8</v>
      </c>
      <c r="Q12" s="25" t="s">
        <v>37</v>
      </c>
      <c r="R12" s="19">
        <v>0.33</v>
      </c>
      <c r="S12" s="19">
        <v>0.04</v>
      </c>
      <c r="T12" s="336">
        <f>SUM(R13:S13)</f>
        <v>37875</v>
      </c>
      <c r="U12" s="19">
        <v>2.1000000000000001E-2</v>
      </c>
      <c r="V12" s="19">
        <v>1.2E-2</v>
      </c>
      <c r="W12" s="336">
        <f>SUM(U13:V13)</f>
        <v>2441</v>
      </c>
      <c r="X12" s="19">
        <v>0.37</v>
      </c>
      <c r="Y12" s="19">
        <v>0.22</v>
      </c>
      <c r="Z12" s="19">
        <v>0</v>
      </c>
      <c r="AA12" s="338">
        <f>SUM(X13:Z13)</f>
        <v>56731</v>
      </c>
      <c r="AB12" s="327">
        <f>ROUNDDOWN((T12+AA12)*0.05,0)</f>
        <v>4730</v>
      </c>
      <c r="AC12" s="327">
        <f>ROUNDDOWN((T12+W12+AA12+AB12)*0.1,0)</f>
        <v>10177</v>
      </c>
      <c r="AD12" s="327">
        <f>ROUNDDOWN(AG12*0.1,0)</f>
        <v>17068</v>
      </c>
      <c r="AE12" s="327">
        <f>T12+W12+AA12+AB12+AC12+AD12</f>
        <v>129022</v>
      </c>
      <c r="AF12" s="328">
        <v>211000</v>
      </c>
      <c r="AG12" s="330">
        <f>AF12-T12-W12</f>
        <v>170684</v>
      </c>
      <c r="AH12" s="332">
        <f>IF(AE12&lt;AG12,AE12,AG12)</f>
        <v>129022</v>
      </c>
    </row>
    <row r="13" spans="1:34" ht="12.75" hidden="1" customHeight="1">
      <c r="A13" s="333"/>
      <c r="B13" s="20"/>
      <c r="C13" s="21"/>
      <c r="D13" s="333"/>
      <c r="E13" s="21"/>
      <c r="F13" s="21"/>
      <c r="G13" s="333"/>
      <c r="H13" s="21"/>
      <c r="I13" s="21"/>
      <c r="J13" s="333"/>
      <c r="K13" s="21"/>
      <c r="L13" s="21"/>
      <c r="M13" s="335"/>
      <c r="N13" s="21"/>
      <c r="O13" s="21"/>
      <c r="P13" s="335"/>
      <c r="Q13" s="22"/>
      <c r="R13" s="23">
        <f>ROUNDDOWN($R$3*R12,0)</f>
        <v>34618</v>
      </c>
      <c r="S13" s="23">
        <f>ROUNDDOWN($S$3*S12,0)</f>
        <v>3257</v>
      </c>
      <c r="T13" s="337"/>
      <c r="U13" s="23">
        <f>ROUNDDOWN(U12*$U$3,0)</f>
        <v>1710</v>
      </c>
      <c r="V13" s="23">
        <f>ROUNDDOWN(V12*$V$3,0)</f>
        <v>731</v>
      </c>
      <c r="W13" s="337"/>
      <c r="X13" s="23">
        <f>ROUNDDOWN($X$3*X12,0)</f>
        <v>38814</v>
      </c>
      <c r="Y13" s="23">
        <f>ROUNDDOWN(Y12*$Y$3,0)</f>
        <v>17917</v>
      </c>
      <c r="Z13" s="24">
        <f>ROUNDDOWN(Z12*$Z$3,0)</f>
        <v>0</v>
      </c>
      <c r="AA13" s="338"/>
      <c r="AB13" s="327"/>
      <c r="AC13" s="327"/>
      <c r="AD13" s="327"/>
      <c r="AE13" s="327"/>
      <c r="AF13" s="329"/>
      <c r="AG13" s="331"/>
      <c r="AH13" s="332"/>
    </row>
    <row r="14" spans="1:34" ht="12.75" hidden="1" customHeight="1">
      <c r="A14" s="333" t="s">
        <v>31</v>
      </c>
      <c r="B14" s="20" t="s">
        <v>32</v>
      </c>
      <c r="C14" s="21">
        <v>4</v>
      </c>
      <c r="D14" s="333" t="str">
        <f>B14&amp;C14</f>
        <v>H4</v>
      </c>
      <c r="E14" s="21" t="s">
        <v>33</v>
      </c>
      <c r="F14" s="21">
        <v>0</v>
      </c>
      <c r="G14" s="333" t="str">
        <f>E14&amp;F14</f>
        <v>W0</v>
      </c>
      <c r="H14" s="21" t="s">
        <v>34</v>
      </c>
      <c r="I14" s="21">
        <v>0</v>
      </c>
      <c r="J14" s="333" t="str">
        <f>H14&amp;I14</f>
        <v>L0</v>
      </c>
      <c r="K14" s="21" t="s">
        <v>35</v>
      </c>
      <c r="L14" s="21">
        <v>0</v>
      </c>
      <c r="M14" s="334" t="str">
        <f>K14&amp;L14</f>
        <v>B0</v>
      </c>
      <c r="N14" s="21" t="s">
        <v>36</v>
      </c>
      <c r="O14" s="21">
        <v>10</v>
      </c>
      <c r="P14" s="334" t="str">
        <f>N14&amp;O14</f>
        <v>R10</v>
      </c>
      <c r="Q14" s="25" t="s">
        <v>37</v>
      </c>
      <c r="R14" s="26">
        <v>0.47</v>
      </c>
      <c r="S14" s="26">
        <v>0.06</v>
      </c>
      <c r="T14" s="336">
        <f>SUM(R15:S15)</f>
        <v>54190</v>
      </c>
      <c r="U14" s="19">
        <v>4.2000000000000003E-2</v>
      </c>
      <c r="V14" s="19">
        <v>0.02</v>
      </c>
      <c r="W14" s="336">
        <f>SUM(U15:V15)</f>
        <v>4639</v>
      </c>
      <c r="X14" s="19">
        <v>0.33</v>
      </c>
      <c r="Y14" s="19">
        <v>0.16</v>
      </c>
      <c r="Z14" s="19">
        <v>0.24</v>
      </c>
      <c r="AA14" s="338">
        <f>SUM(X15:Z15)</f>
        <v>60738</v>
      </c>
      <c r="AB14" s="327">
        <f>ROUNDDOWN((T14+AA14)*0.05,0)</f>
        <v>5746</v>
      </c>
      <c r="AC14" s="327">
        <f>ROUNDDOWN((T14+W14+AA14+AB14)*0.1,0)</f>
        <v>12531</v>
      </c>
      <c r="AD14" s="327">
        <f>ROUNDDOWN(AG14*0.1,0)</f>
        <v>23417</v>
      </c>
      <c r="AE14" s="327">
        <f>T14+W14+AA14+AB14+AC14+AD14</f>
        <v>161261</v>
      </c>
      <c r="AF14" s="328">
        <v>293000</v>
      </c>
      <c r="AG14" s="330">
        <f>AF14-T14-W14</f>
        <v>234171</v>
      </c>
      <c r="AH14" s="332">
        <f>IF(AE14&lt;AG14,AE14,AG14)</f>
        <v>161261</v>
      </c>
    </row>
    <row r="15" spans="1:34" ht="12.75" hidden="1" customHeight="1">
      <c r="A15" s="333"/>
      <c r="B15" s="20"/>
      <c r="C15" s="21"/>
      <c r="D15" s="333"/>
      <c r="E15" s="21"/>
      <c r="F15" s="21"/>
      <c r="G15" s="333"/>
      <c r="H15" s="21"/>
      <c r="I15" s="21"/>
      <c r="J15" s="333"/>
      <c r="K15" s="21"/>
      <c r="L15" s="21"/>
      <c r="M15" s="335"/>
      <c r="N15" s="21"/>
      <c r="O15" s="21"/>
      <c r="P15" s="335"/>
      <c r="Q15" s="22"/>
      <c r="R15" s="23">
        <f>ROUNDDOWN($R$3*R14,0)</f>
        <v>49304</v>
      </c>
      <c r="S15" s="23">
        <f>ROUNDDOWN($S$3*S14,0)</f>
        <v>4886</v>
      </c>
      <c r="T15" s="337"/>
      <c r="U15" s="23">
        <f>ROUNDDOWN(U14*$U$3,0)</f>
        <v>3420</v>
      </c>
      <c r="V15" s="23">
        <f>ROUNDDOWN(V14*$V$3,0)</f>
        <v>1219</v>
      </c>
      <c r="W15" s="337"/>
      <c r="X15" s="23">
        <f>ROUNDDOWN($X$3*X14,0)</f>
        <v>34618</v>
      </c>
      <c r="Y15" s="23">
        <f>ROUNDDOWN(Y14*$Y$3,0)</f>
        <v>13030</v>
      </c>
      <c r="Z15" s="24">
        <f>ROUNDDOWN(Z14*$Z$3,0)</f>
        <v>13090</v>
      </c>
      <c r="AA15" s="338"/>
      <c r="AB15" s="327"/>
      <c r="AC15" s="327"/>
      <c r="AD15" s="327"/>
      <c r="AE15" s="327"/>
      <c r="AF15" s="329"/>
      <c r="AG15" s="331"/>
      <c r="AH15" s="332"/>
    </row>
    <row r="16" spans="1:34" ht="12.75" hidden="1" customHeight="1">
      <c r="A16" s="333" t="s">
        <v>31</v>
      </c>
      <c r="B16" s="20" t="s">
        <v>32</v>
      </c>
      <c r="C16" s="21">
        <v>4.5</v>
      </c>
      <c r="D16" s="333" t="str">
        <f>B16&amp;C16</f>
        <v>H4.5</v>
      </c>
      <c r="E16" s="21" t="s">
        <v>33</v>
      </c>
      <c r="F16" s="21">
        <v>0</v>
      </c>
      <c r="G16" s="333" t="str">
        <f>E16&amp;F16</f>
        <v>W0</v>
      </c>
      <c r="H16" s="21" t="s">
        <v>34</v>
      </c>
      <c r="I16" s="21">
        <v>0</v>
      </c>
      <c r="J16" s="333" t="str">
        <f>H16&amp;I16</f>
        <v>L0</v>
      </c>
      <c r="K16" s="21" t="s">
        <v>35</v>
      </c>
      <c r="L16" s="21">
        <v>0</v>
      </c>
      <c r="M16" s="334" t="str">
        <f>K16&amp;L16</f>
        <v>B0</v>
      </c>
      <c r="N16" s="21" t="s">
        <v>36</v>
      </c>
      <c r="O16" s="21">
        <v>12</v>
      </c>
      <c r="P16" s="334" t="str">
        <f>N16&amp;O16</f>
        <v>R12</v>
      </c>
      <c r="Q16" s="25" t="s">
        <v>37</v>
      </c>
      <c r="R16" s="19">
        <v>0.63</v>
      </c>
      <c r="S16" s="19">
        <v>0.1</v>
      </c>
      <c r="T16" s="336">
        <f>SUM(R17:S17)</f>
        <v>74233</v>
      </c>
      <c r="U16" s="19">
        <v>7.4999999999999997E-2</v>
      </c>
      <c r="V16" s="19">
        <v>0.02</v>
      </c>
      <c r="W16" s="336">
        <f>SUM(U17:V17)</f>
        <v>7327</v>
      </c>
      <c r="X16" s="19">
        <v>0.42</v>
      </c>
      <c r="Y16" s="19">
        <v>0.2</v>
      </c>
      <c r="Z16" s="19">
        <v>0.31</v>
      </c>
      <c r="AA16" s="338">
        <f>SUM(X17:Z17)</f>
        <v>77255</v>
      </c>
      <c r="AB16" s="327">
        <f>ROUNDDOWN((T16+AA16)*0.05,0)</f>
        <v>7574</v>
      </c>
      <c r="AC16" s="327">
        <f>ROUNDDOWN((T16+W16+AA16+AB16)*0.1,0)</f>
        <v>16638</v>
      </c>
      <c r="AD16" s="327">
        <f>ROUNDDOWN(AG16*0.1,0)</f>
        <v>31944</v>
      </c>
      <c r="AE16" s="327">
        <f>T16+W16+AA16+AB16+AC16+AD16</f>
        <v>214971</v>
      </c>
      <c r="AF16" s="328">
        <v>401000</v>
      </c>
      <c r="AG16" s="330">
        <f>AF16-T16-W16</f>
        <v>319440</v>
      </c>
      <c r="AH16" s="332">
        <f>IF(AE16&lt;AG16,AE16,AG16)</f>
        <v>214971</v>
      </c>
    </row>
    <row r="17" spans="1:34" ht="12.75" hidden="1" customHeight="1">
      <c r="A17" s="333"/>
      <c r="B17" s="20"/>
      <c r="C17" s="21"/>
      <c r="D17" s="333"/>
      <c r="E17" s="21"/>
      <c r="F17" s="21"/>
      <c r="G17" s="333"/>
      <c r="H17" s="21"/>
      <c r="I17" s="21"/>
      <c r="J17" s="333"/>
      <c r="K17" s="21"/>
      <c r="L17" s="21"/>
      <c r="M17" s="335"/>
      <c r="N17" s="21"/>
      <c r="O17" s="21"/>
      <c r="P17" s="335"/>
      <c r="Q17" s="22"/>
      <c r="R17" s="23">
        <f>ROUNDDOWN($R$3*R16,0)</f>
        <v>66089</v>
      </c>
      <c r="S17" s="23">
        <f>ROUNDDOWN($S$3*S16,0)</f>
        <v>8144</v>
      </c>
      <c r="T17" s="337"/>
      <c r="U17" s="23">
        <f>ROUNDDOWN(U16*$U$3,0)</f>
        <v>6108</v>
      </c>
      <c r="V17" s="23">
        <f>ROUNDDOWN(V16*$V$3,0)</f>
        <v>1219</v>
      </c>
      <c r="W17" s="337"/>
      <c r="X17" s="23">
        <f>ROUNDDOWN($X$3*X16,0)</f>
        <v>44059</v>
      </c>
      <c r="Y17" s="23">
        <f>ROUNDDOWN(Y16*$Y$3,0)</f>
        <v>16288</v>
      </c>
      <c r="Z17" s="24">
        <f>ROUNDDOWN(Z16*$Z$3,0)</f>
        <v>16908</v>
      </c>
      <c r="AA17" s="338"/>
      <c r="AB17" s="327"/>
      <c r="AC17" s="327"/>
      <c r="AD17" s="327"/>
      <c r="AE17" s="327"/>
      <c r="AF17" s="329"/>
      <c r="AG17" s="331"/>
      <c r="AH17" s="332"/>
    </row>
    <row r="18" spans="1:34" ht="12.75" hidden="1" customHeight="1">
      <c r="A18" s="333" t="s">
        <v>31</v>
      </c>
      <c r="B18" s="20" t="s">
        <v>32</v>
      </c>
      <c r="C18" s="21">
        <v>4.5</v>
      </c>
      <c r="D18" s="333" t="str">
        <f>B18&amp;C18</f>
        <v>H4.5</v>
      </c>
      <c r="E18" s="21" t="s">
        <v>33</v>
      </c>
      <c r="F18" s="21">
        <v>0</v>
      </c>
      <c r="G18" s="333" t="str">
        <f>E18&amp;F18</f>
        <v>W0</v>
      </c>
      <c r="H18" s="21" t="s">
        <v>34</v>
      </c>
      <c r="I18" s="21">
        <v>0</v>
      </c>
      <c r="J18" s="333" t="str">
        <f>H18&amp;I18</f>
        <v>L0</v>
      </c>
      <c r="K18" s="21" t="s">
        <v>35</v>
      </c>
      <c r="L18" s="21">
        <v>0</v>
      </c>
      <c r="M18" s="334" t="str">
        <f>K18&amp;L18</f>
        <v>B0</v>
      </c>
      <c r="N18" s="21" t="s">
        <v>36</v>
      </c>
      <c r="O18" s="21">
        <v>15</v>
      </c>
      <c r="P18" s="334" t="str">
        <f>N18&amp;O18</f>
        <v>R15</v>
      </c>
      <c r="Q18" s="25" t="s">
        <v>37</v>
      </c>
      <c r="R18" s="19">
        <v>0.88</v>
      </c>
      <c r="S18" s="19">
        <v>0.12</v>
      </c>
      <c r="T18" s="336">
        <f>SUM(R19:S19)</f>
        <v>102088</v>
      </c>
      <c r="U18" s="19">
        <v>0.19</v>
      </c>
      <c r="V18" s="19">
        <v>3.9E-2</v>
      </c>
      <c r="W18" s="336">
        <f>SUM(U19:V19)</f>
        <v>17851</v>
      </c>
      <c r="X18" s="19">
        <v>0.56000000000000005</v>
      </c>
      <c r="Y18" s="19">
        <v>0.27</v>
      </c>
      <c r="Z18" s="19">
        <v>0.41</v>
      </c>
      <c r="AA18" s="338">
        <f>SUM(X19:Z19)</f>
        <v>103098</v>
      </c>
      <c r="AB18" s="327">
        <f>ROUNDDOWN((T18+AA18)*0.05,0)</f>
        <v>10259</v>
      </c>
      <c r="AC18" s="327">
        <f>ROUNDDOWN((T18+W18+AA18+AB18)*0.1,0)</f>
        <v>23329</v>
      </c>
      <c r="AD18" s="327">
        <f>ROUNDDOWN(AG18*0.1,0)</f>
        <v>50906</v>
      </c>
      <c r="AE18" s="327">
        <f>T18+W18+AA18+AB18+AC18+AD18</f>
        <v>307531</v>
      </c>
      <c r="AF18" s="328">
        <v>629000</v>
      </c>
      <c r="AG18" s="330">
        <f>AF18-T18-W18</f>
        <v>509061</v>
      </c>
      <c r="AH18" s="332">
        <f>IF(AE18&lt;AG18,AE18,AG18)</f>
        <v>307531</v>
      </c>
    </row>
    <row r="19" spans="1:34" ht="12.75" hidden="1" customHeight="1">
      <c r="A19" s="333"/>
      <c r="B19" s="20"/>
      <c r="C19" s="21"/>
      <c r="D19" s="333"/>
      <c r="E19" s="21"/>
      <c r="F19" s="21"/>
      <c r="G19" s="333"/>
      <c r="H19" s="21"/>
      <c r="I19" s="21"/>
      <c r="J19" s="333"/>
      <c r="K19" s="21"/>
      <c r="L19" s="21"/>
      <c r="M19" s="335"/>
      <c r="N19" s="21"/>
      <c r="O19" s="21"/>
      <c r="P19" s="335"/>
      <c r="Q19" s="22"/>
      <c r="R19" s="23">
        <f>ROUNDDOWN($R$3*R18,0)</f>
        <v>92315</v>
      </c>
      <c r="S19" s="23">
        <f>ROUNDDOWN($S$3*S18,0)</f>
        <v>9773</v>
      </c>
      <c r="T19" s="337"/>
      <c r="U19" s="23">
        <f>ROUNDDOWN(U18*$U$3,0)</f>
        <v>15474</v>
      </c>
      <c r="V19" s="23">
        <f>ROUNDDOWN(V18*$V$3,0)</f>
        <v>2377</v>
      </c>
      <c r="W19" s="337"/>
      <c r="X19" s="23">
        <f>ROUNDDOWN($X$3*X18,0)</f>
        <v>58746</v>
      </c>
      <c r="Y19" s="23">
        <f>ROUNDDOWN(Y18*$Y$3,0)</f>
        <v>21989</v>
      </c>
      <c r="Z19" s="24">
        <f>ROUNDDOWN(Z18*$Z$3,0)</f>
        <v>22363</v>
      </c>
      <c r="AA19" s="338"/>
      <c r="AB19" s="327"/>
      <c r="AC19" s="327"/>
      <c r="AD19" s="327"/>
      <c r="AE19" s="327"/>
      <c r="AF19" s="329"/>
      <c r="AG19" s="331"/>
      <c r="AH19" s="332"/>
    </row>
    <row r="20" spans="1:34" ht="12.75" hidden="1" customHeight="1">
      <c r="A20" s="333" t="s">
        <v>31</v>
      </c>
      <c r="B20" s="20" t="s">
        <v>32</v>
      </c>
      <c r="C20" s="21">
        <v>5</v>
      </c>
      <c r="D20" s="333" t="str">
        <f>B20&amp;C20</f>
        <v>H5</v>
      </c>
      <c r="E20" s="21" t="s">
        <v>33</v>
      </c>
      <c r="F20" s="21">
        <v>0</v>
      </c>
      <c r="G20" s="333" t="str">
        <f>E20&amp;F20</f>
        <v>W0</v>
      </c>
      <c r="H20" s="21" t="s">
        <v>34</v>
      </c>
      <c r="I20" s="21">
        <v>0</v>
      </c>
      <c r="J20" s="333" t="str">
        <f>H20&amp;I20</f>
        <v>L0</v>
      </c>
      <c r="K20" s="21" t="s">
        <v>35</v>
      </c>
      <c r="L20" s="21">
        <v>0</v>
      </c>
      <c r="M20" s="334" t="str">
        <f>K20&amp;L20</f>
        <v>B0</v>
      </c>
      <c r="N20" s="21" t="s">
        <v>36</v>
      </c>
      <c r="O20" s="21">
        <v>18</v>
      </c>
      <c r="P20" s="334" t="str">
        <f>N20&amp;O20</f>
        <v>R18</v>
      </c>
      <c r="Q20" s="25" t="s">
        <v>37</v>
      </c>
      <c r="R20" s="26">
        <v>1.1499999999999999</v>
      </c>
      <c r="S20" s="26">
        <v>0.15</v>
      </c>
      <c r="T20" s="336">
        <f>SUM(R21:S21)</f>
        <v>132855</v>
      </c>
      <c r="U20" s="19">
        <v>0.19</v>
      </c>
      <c r="V20" s="19">
        <v>7.0999999999999994E-2</v>
      </c>
      <c r="W20" s="336">
        <f>SUM(U21:V21)</f>
        <v>19802</v>
      </c>
      <c r="X20" s="19">
        <v>0.7</v>
      </c>
      <c r="Y20" s="19">
        <v>0.34</v>
      </c>
      <c r="Z20" s="19">
        <v>0.52</v>
      </c>
      <c r="AA20" s="338">
        <f>SUM(X21:Z21)</f>
        <v>129484</v>
      </c>
      <c r="AB20" s="327">
        <f>ROUNDDOWN((T20+AA20)*0.05,0)</f>
        <v>13116</v>
      </c>
      <c r="AC20" s="327">
        <f>ROUNDDOWN((T20+W20+AA20+AB20)*0.1,0)</f>
        <v>29525</v>
      </c>
      <c r="AD20" s="327">
        <f>ROUNDDOWN(AG20*0.1,0)</f>
        <v>74334</v>
      </c>
      <c r="AE20" s="327">
        <f>T20+W20+AA20+AB20+AC20+AD20</f>
        <v>399116</v>
      </c>
      <c r="AF20" s="328">
        <v>896000</v>
      </c>
      <c r="AG20" s="330">
        <f>AF20-T20-W20</f>
        <v>743343</v>
      </c>
      <c r="AH20" s="332">
        <f>IF(AE20&lt;AG20,AE20,AG20)</f>
        <v>399116</v>
      </c>
    </row>
    <row r="21" spans="1:34" ht="12.75" hidden="1" customHeight="1">
      <c r="A21" s="333"/>
      <c r="B21" s="20"/>
      <c r="C21" s="21"/>
      <c r="D21" s="333"/>
      <c r="E21" s="21"/>
      <c r="F21" s="21"/>
      <c r="G21" s="333"/>
      <c r="H21" s="21"/>
      <c r="I21" s="21"/>
      <c r="J21" s="333"/>
      <c r="K21" s="21"/>
      <c r="L21" s="21"/>
      <c r="M21" s="335"/>
      <c r="N21" s="21"/>
      <c r="O21" s="21"/>
      <c r="P21" s="335"/>
      <c r="Q21" s="22"/>
      <c r="R21" s="23">
        <f>ROUNDDOWN($R$3*R20,0)</f>
        <v>120639</v>
      </c>
      <c r="S21" s="23">
        <f>ROUNDDOWN($S$3*S20,0)</f>
        <v>12216</v>
      </c>
      <c r="T21" s="337"/>
      <c r="U21" s="23">
        <f>ROUNDDOWN(U20*$U$3,0)</f>
        <v>15474</v>
      </c>
      <c r="V21" s="23">
        <f>ROUNDDOWN(V20*$V$3,0)</f>
        <v>4328</v>
      </c>
      <c r="W21" s="337"/>
      <c r="X21" s="23">
        <f>ROUNDDOWN($X$3*X20,0)</f>
        <v>73432</v>
      </c>
      <c r="Y21" s="23">
        <f>ROUNDDOWN(Y20*$Y$3,0)</f>
        <v>27690</v>
      </c>
      <c r="Z21" s="24">
        <f>ROUNDDOWN(Z20*$Z$3,0)</f>
        <v>28362</v>
      </c>
      <c r="AA21" s="338"/>
      <c r="AB21" s="327"/>
      <c r="AC21" s="327"/>
      <c r="AD21" s="327"/>
      <c r="AE21" s="327"/>
      <c r="AF21" s="329"/>
      <c r="AG21" s="331"/>
      <c r="AH21" s="332"/>
    </row>
    <row r="22" spans="1:34" ht="12.75" hidden="1" customHeight="1">
      <c r="A22" s="333" t="s">
        <v>31</v>
      </c>
      <c r="B22" s="20" t="s">
        <v>32</v>
      </c>
      <c r="C22" s="21">
        <v>5</v>
      </c>
      <c r="D22" s="333" t="str">
        <f>B22&amp;C22</f>
        <v>H5</v>
      </c>
      <c r="E22" s="21" t="s">
        <v>33</v>
      </c>
      <c r="F22" s="21">
        <v>0</v>
      </c>
      <c r="G22" s="333" t="str">
        <f>E22&amp;F22</f>
        <v>W0</v>
      </c>
      <c r="H22" s="21" t="s">
        <v>34</v>
      </c>
      <c r="I22" s="21">
        <v>0</v>
      </c>
      <c r="J22" s="333" t="str">
        <f>H22&amp;I22</f>
        <v>L0</v>
      </c>
      <c r="K22" s="21" t="s">
        <v>35</v>
      </c>
      <c r="L22" s="21">
        <v>0</v>
      </c>
      <c r="M22" s="334" t="str">
        <f>K22&amp;L22</f>
        <v>B0</v>
      </c>
      <c r="N22" s="21" t="s">
        <v>36</v>
      </c>
      <c r="O22" s="21">
        <v>20</v>
      </c>
      <c r="P22" s="334" t="str">
        <f>N22&amp;O22</f>
        <v>R20</v>
      </c>
      <c r="Q22" s="25" t="s">
        <v>37</v>
      </c>
      <c r="R22" s="19">
        <v>1.33</v>
      </c>
      <c r="S22" s="19">
        <v>0.18</v>
      </c>
      <c r="T22" s="336">
        <f>SUM(R23:S23)</f>
        <v>154181</v>
      </c>
      <c r="U22" s="19">
        <v>0.19</v>
      </c>
      <c r="V22" s="19">
        <v>7.0999999999999994E-2</v>
      </c>
      <c r="W22" s="336">
        <f>SUM(U23:V23)</f>
        <v>19802</v>
      </c>
      <c r="X22" s="19">
        <v>0.81</v>
      </c>
      <c r="Y22" s="19">
        <v>0.39</v>
      </c>
      <c r="Z22" s="19">
        <v>0.6</v>
      </c>
      <c r="AA22" s="338">
        <f>SUM(X23:Z23)</f>
        <v>149460</v>
      </c>
      <c r="AB22" s="327">
        <f>ROUNDDOWN((T22+AA22)*0.05,0)</f>
        <v>15182</v>
      </c>
      <c r="AC22" s="327">
        <f>ROUNDDOWN((T22+W22+AA22+AB22)*0.1,0)</f>
        <v>33862</v>
      </c>
      <c r="AD22" s="327">
        <f>ROUNDDOWN(AG22*0.1,0)</f>
        <v>121601</v>
      </c>
      <c r="AE22" s="327">
        <f>T22+W22+AA22+AB22+AC22+AD22</f>
        <v>494088</v>
      </c>
      <c r="AF22" s="328">
        <v>1390000</v>
      </c>
      <c r="AG22" s="330">
        <f>AF22-T22-W22</f>
        <v>1216017</v>
      </c>
      <c r="AH22" s="332">
        <f>IF(AE22&lt;AG22,AE22,AG22)</f>
        <v>494088</v>
      </c>
    </row>
    <row r="23" spans="1:34" ht="12.75" hidden="1" customHeight="1">
      <c r="A23" s="333"/>
      <c r="B23" s="20"/>
      <c r="C23" s="21"/>
      <c r="D23" s="333"/>
      <c r="E23" s="21"/>
      <c r="F23" s="21"/>
      <c r="G23" s="333"/>
      <c r="H23" s="21"/>
      <c r="I23" s="21"/>
      <c r="J23" s="333"/>
      <c r="K23" s="21"/>
      <c r="L23" s="21"/>
      <c r="M23" s="335"/>
      <c r="N23" s="21"/>
      <c r="O23" s="21"/>
      <c r="P23" s="335"/>
      <c r="Q23" s="25"/>
      <c r="R23" s="23">
        <f>ROUNDDOWN($R$3*R22,0)</f>
        <v>139522</v>
      </c>
      <c r="S23" s="23">
        <f>ROUNDDOWN($S$3*S22,0)</f>
        <v>14659</v>
      </c>
      <c r="T23" s="337"/>
      <c r="U23" s="23">
        <f>ROUNDDOWN(U22*$U$3,0)</f>
        <v>15474</v>
      </c>
      <c r="V23" s="23">
        <f>ROUNDDOWN(V22*$V$3,0)</f>
        <v>4328</v>
      </c>
      <c r="W23" s="337"/>
      <c r="X23" s="23">
        <f>ROUNDDOWN($X$3*X22,0)</f>
        <v>84972</v>
      </c>
      <c r="Y23" s="23">
        <f>ROUNDDOWN(Y22*$Y$3,0)</f>
        <v>31762</v>
      </c>
      <c r="Z23" s="24">
        <f>ROUNDDOWN(Z22*$Z$3,0)</f>
        <v>32726</v>
      </c>
      <c r="AA23" s="338"/>
      <c r="AB23" s="327"/>
      <c r="AC23" s="327"/>
      <c r="AD23" s="327"/>
      <c r="AE23" s="327"/>
      <c r="AF23" s="329"/>
      <c r="AG23" s="331"/>
      <c r="AH23" s="332"/>
    </row>
    <row r="24" spans="1:34" ht="12.75" hidden="1" customHeight="1">
      <c r="A24" s="344" t="s">
        <v>44</v>
      </c>
      <c r="B24" s="27" t="s">
        <v>32</v>
      </c>
      <c r="C24" s="28">
        <v>1.2</v>
      </c>
      <c r="D24" s="344" t="str">
        <f>B24&amp;C24</f>
        <v>H1.2</v>
      </c>
      <c r="E24" s="28" t="s">
        <v>33</v>
      </c>
      <c r="F24" s="28">
        <v>0.4</v>
      </c>
      <c r="G24" s="344" t="str">
        <f>E24&amp;F24</f>
        <v>W0.4</v>
      </c>
      <c r="H24" s="28" t="s">
        <v>39</v>
      </c>
      <c r="I24" s="28">
        <v>0</v>
      </c>
      <c r="J24" s="344" t="str">
        <f>H24&amp;I24</f>
        <v>L0</v>
      </c>
      <c r="K24" s="28" t="s">
        <v>40</v>
      </c>
      <c r="L24" s="28">
        <v>0</v>
      </c>
      <c r="M24" s="345" t="str">
        <f>K24&amp;L24</f>
        <v>B0</v>
      </c>
      <c r="N24" s="28" t="s">
        <v>41</v>
      </c>
      <c r="O24" s="28">
        <v>0</v>
      </c>
      <c r="P24" s="345" t="str">
        <f>N24&amp;O24</f>
        <v>R0</v>
      </c>
      <c r="Q24" s="25" t="s">
        <v>45</v>
      </c>
      <c r="R24" s="19">
        <v>0.06</v>
      </c>
      <c r="S24" s="19">
        <v>0.01</v>
      </c>
      <c r="T24" s="336">
        <f>SUM(R25:S25)</f>
        <v>7108</v>
      </c>
      <c r="U24" s="19">
        <v>2E-3</v>
      </c>
      <c r="V24" s="19">
        <v>5.0000000000000001E-3</v>
      </c>
      <c r="W24" s="336">
        <f>SUM(U25:V25)</f>
        <v>466</v>
      </c>
      <c r="X24" s="19">
        <v>0.08</v>
      </c>
      <c r="Y24" s="19">
        <v>7.0000000000000007E-2</v>
      </c>
      <c r="Z24" s="19">
        <v>0</v>
      </c>
      <c r="AA24" s="338">
        <f>SUM(X25:Z25)</f>
        <v>14093</v>
      </c>
      <c r="AB24" s="327">
        <f>ROUNDDOWN((T24+AA24)*0.05,0)</f>
        <v>1060</v>
      </c>
      <c r="AC24" s="327">
        <f>ROUNDDOWN((T24+W24+AA24+AB24)*0.1,0)</f>
        <v>2272</v>
      </c>
      <c r="AD24" s="327">
        <f>ROUNDDOWN(AG24*0.1,0)</f>
        <v>452</v>
      </c>
      <c r="AE24" s="327">
        <f>T24+W24+AA24+AB24+AC24+AD24</f>
        <v>25451</v>
      </c>
      <c r="AF24" s="328">
        <v>12100</v>
      </c>
      <c r="AG24" s="330">
        <f>AF24-T24-W24</f>
        <v>4526</v>
      </c>
      <c r="AH24" s="332">
        <f>IF(AE24&lt;AG24,AE24,AG24)</f>
        <v>4526</v>
      </c>
    </row>
    <row r="25" spans="1:34" ht="12.75" hidden="1" customHeight="1">
      <c r="A25" s="344"/>
      <c r="B25" s="27"/>
      <c r="C25" s="28"/>
      <c r="D25" s="344"/>
      <c r="E25" s="28"/>
      <c r="F25" s="28"/>
      <c r="G25" s="344"/>
      <c r="H25" s="28"/>
      <c r="I25" s="28"/>
      <c r="J25" s="344"/>
      <c r="K25" s="28"/>
      <c r="L25" s="28"/>
      <c r="M25" s="346"/>
      <c r="N25" s="28"/>
      <c r="O25" s="28"/>
      <c r="P25" s="346"/>
      <c r="Q25" s="25"/>
      <c r="R25" s="23">
        <f>ROUNDDOWN($R$3*R24,0)</f>
        <v>6294</v>
      </c>
      <c r="S25" s="23">
        <f>ROUNDDOWN($S$3*S24,0)</f>
        <v>814</v>
      </c>
      <c r="T25" s="337"/>
      <c r="U25" s="23">
        <f>ROUNDDOWN(U24*$U$3,0)</f>
        <v>162</v>
      </c>
      <c r="V25" s="23">
        <f>ROUNDDOWN(V24*$V$3,0)</f>
        <v>304</v>
      </c>
      <c r="W25" s="337"/>
      <c r="X25" s="23">
        <f>ROUNDDOWN($X$3*X24,0)</f>
        <v>8392</v>
      </c>
      <c r="Y25" s="23">
        <f>ROUNDDOWN(Y24*$Y$3,0)</f>
        <v>5701</v>
      </c>
      <c r="Z25" s="24">
        <f>ROUNDDOWN(Z24*$Z$3,0)</f>
        <v>0</v>
      </c>
      <c r="AA25" s="338"/>
      <c r="AB25" s="327"/>
      <c r="AC25" s="327"/>
      <c r="AD25" s="327"/>
      <c r="AE25" s="327"/>
      <c r="AF25" s="329"/>
      <c r="AG25" s="331"/>
      <c r="AH25" s="332"/>
    </row>
    <row r="26" spans="1:34" ht="12.75" hidden="1" customHeight="1">
      <c r="A26" s="344" t="s">
        <v>46</v>
      </c>
      <c r="B26" s="27" t="s">
        <v>43</v>
      </c>
      <c r="C26" s="28">
        <v>1.5</v>
      </c>
      <c r="D26" s="344" t="str">
        <f>B26&amp;C26</f>
        <v>H1.5</v>
      </c>
      <c r="E26" s="28" t="s">
        <v>38</v>
      </c>
      <c r="F26" s="28">
        <v>0.5</v>
      </c>
      <c r="G26" s="344" t="str">
        <f>E26&amp;F26</f>
        <v>W0.5</v>
      </c>
      <c r="H26" s="28" t="s">
        <v>39</v>
      </c>
      <c r="I26" s="28">
        <v>0</v>
      </c>
      <c r="J26" s="344" t="str">
        <f>H26&amp;I26</f>
        <v>L0</v>
      </c>
      <c r="K26" s="28" t="s">
        <v>40</v>
      </c>
      <c r="L26" s="28">
        <v>0</v>
      </c>
      <c r="M26" s="345" t="str">
        <f>K26&amp;L26</f>
        <v>B0</v>
      </c>
      <c r="N26" s="28" t="s">
        <v>41</v>
      </c>
      <c r="O26" s="28">
        <v>0</v>
      </c>
      <c r="P26" s="345" t="str">
        <f>N26&amp;O26</f>
        <v>R0</v>
      </c>
      <c r="Q26" s="25" t="s">
        <v>45</v>
      </c>
      <c r="R26" s="26">
        <v>0.06</v>
      </c>
      <c r="S26" s="26">
        <v>0.01</v>
      </c>
      <c r="T26" s="336">
        <f>SUM(R27:S27)</f>
        <v>7108</v>
      </c>
      <c r="U26" s="19">
        <v>2E-3</v>
      </c>
      <c r="V26" s="19">
        <v>5.0000000000000001E-3</v>
      </c>
      <c r="W26" s="336">
        <f>SUM(U27:V27)</f>
        <v>466</v>
      </c>
      <c r="X26" s="19">
        <v>0.09</v>
      </c>
      <c r="Y26" s="19">
        <v>7.0000000000000007E-2</v>
      </c>
      <c r="Z26" s="19">
        <v>0</v>
      </c>
      <c r="AA26" s="338">
        <f>SUM(X27:Z27)</f>
        <v>15142</v>
      </c>
      <c r="AB26" s="327">
        <f>ROUNDDOWN((T26+AA26)*0.05,0)</f>
        <v>1112</v>
      </c>
      <c r="AC26" s="327">
        <f>ROUNDDOWN((T26+W26+AA26+AB26)*0.1,0)</f>
        <v>2382</v>
      </c>
      <c r="AD26" s="327">
        <f>ROUNDDOWN(AG26*0.1,0)</f>
        <v>1662</v>
      </c>
      <c r="AE26" s="327">
        <f>T26+W26+AA26+AB26+AC26+AD26</f>
        <v>27872</v>
      </c>
      <c r="AF26" s="328">
        <v>24200</v>
      </c>
      <c r="AG26" s="330">
        <f>AF26-T26-W26</f>
        <v>16626</v>
      </c>
      <c r="AH26" s="332">
        <f>IF(AE26&lt;AG26,AE26,AG26)</f>
        <v>16626</v>
      </c>
    </row>
    <row r="27" spans="1:34" ht="12.75" hidden="1" customHeight="1">
      <c r="A27" s="344"/>
      <c r="B27" s="27"/>
      <c r="C27" s="28"/>
      <c r="D27" s="344"/>
      <c r="E27" s="28"/>
      <c r="F27" s="28"/>
      <c r="G27" s="344"/>
      <c r="H27" s="28"/>
      <c r="I27" s="28"/>
      <c r="J27" s="344"/>
      <c r="K27" s="28"/>
      <c r="L27" s="28"/>
      <c r="M27" s="346"/>
      <c r="N27" s="28"/>
      <c r="O27" s="28"/>
      <c r="P27" s="346"/>
      <c r="Q27" s="25"/>
      <c r="R27" s="23">
        <f>ROUNDDOWN($R$3*R26,0)</f>
        <v>6294</v>
      </c>
      <c r="S27" s="23">
        <f>ROUNDDOWN($S$3*S26,0)</f>
        <v>814</v>
      </c>
      <c r="T27" s="337"/>
      <c r="U27" s="23">
        <f>ROUNDDOWN(U26*$U$3,0)</f>
        <v>162</v>
      </c>
      <c r="V27" s="23">
        <f>ROUNDDOWN(V26*$V$3,0)</f>
        <v>304</v>
      </c>
      <c r="W27" s="337"/>
      <c r="X27" s="23">
        <f>ROUNDDOWN($X$3*X26,0)</f>
        <v>9441</v>
      </c>
      <c r="Y27" s="23">
        <f>ROUNDDOWN(Y26*$Y$3,0)</f>
        <v>5701</v>
      </c>
      <c r="Z27" s="24">
        <f>ROUNDDOWN(Z26*$Z$3,0)</f>
        <v>0</v>
      </c>
      <c r="AA27" s="338"/>
      <c r="AB27" s="327"/>
      <c r="AC27" s="327"/>
      <c r="AD27" s="327"/>
      <c r="AE27" s="327"/>
      <c r="AF27" s="329"/>
      <c r="AG27" s="331"/>
      <c r="AH27" s="332"/>
    </row>
    <row r="28" spans="1:34" ht="12.75" hidden="1" customHeight="1">
      <c r="A28" s="344" t="s">
        <v>46</v>
      </c>
      <c r="B28" s="27" t="s">
        <v>43</v>
      </c>
      <c r="C28" s="28">
        <v>2</v>
      </c>
      <c r="D28" s="344" t="str">
        <f>B28&amp;C28</f>
        <v>H2</v>
      </c>
      <c r="E28" s="28" t="s">
        <v>38</v>
      </c>
      <c r="F28" s="28">
        <v>0.6</v>
      </c>
      <c r="G28" s="344" t="str">
        <f>E28&amp;F28</f>
        <v>W0.6</v>
      </c>
      <c r="H28" s="28" t="s">
        <v>39</v>
      </c>
      <c r="I28" s="28">
        <v>0</v>
      </c>
      <c r="J28" s="344" t="str">
        <f>H28&amp;I28</f>
        <v>L0</v>
      </c>
      <c r="K28" s="28" t="s">
        <v>40</v>
      </c>
      <c r="L28" s="28">
        <v>0</v>
      </c>
      <c r="M28" s="345" t="str">
        <f>K28&amp;L28</f>
        <v>B0</v>
      </c>
      <c r="N28" s="28" t="s">
        <v>41</v>
      </c>
      <c r="O28" s="28">
        <v>0</v>
      </c>
      <c r="P28" s="345" t="str">
        <f>N28&amp;O28</f>
        <v>R0</v>
      </c>
      <c r="Q28" s="25" t="s">
        <v>45</v>
      </c>
      <c r="R28" s="19">
        <v>0.08</v>
      </c>
      <c r="S28" s="19">
        <v>0.01</v>
      </c>
      <c r="T28" s="336">
        <f>SUM(R29:S29)</f>
        <v>9206</v>
      </c>
      <c r="U28" s="19">
        <v>2E-3</v>
      </c>
      <c r="V28" s="19">
        <v>7.0000000000000001E-3</v>
      </c>
      <c r="W28" s="336">
        <f>SUM(U29:V29)</f>
        <v>588</v>
      </c>
      <c r="X28" s="19">
        <v>0.11</v>
      </c>
      <c r="Y28" s="19">
        <v>0.09</v>
      </c>
      <c r="Z28" s="19">
        <v>0</v>
      </c>
      <c r="AA28" s="338">
        <f>SUM(X29:Z29)</f>
        <v>18868</v>
      </c>
      <c r="AB28" s="327">
        <f>ROUNDDOWN((T28+AA28)*0.05,0)</f>
        <v>1403</v>
      </c>
      <c r="AC28" s="327">
        <f>ROUNDDOWN((T28+W28+AA28+AB28)*0.1,0)</f>
        <v>3006</v>
      </c>
      <c r="AD28" s="327">
        <f>ROUNDDOWN(AG28*0.1,0)</f>
        <v>3260</v>
      </c>
      <c r="AE28" s="327">
        <f>T28+W28+AA28+AB28+AC28+AD28</f>
        <v>36331</v>
      </c>
      <c r="AF28" s="328">
        <v>42400</v>
      </c>
      <c r="AG28" s="330">
        <f>AF28-T28-W28</f>
        <v>32606</v>
      </c>
      <c r="AH28" s="332">
        <f>IF(AE28&lt;AG28,AE28,AG28)</f>
        <v>32606</v>
      </c>
    </row>
    <row r="29" spans="1:34" ht="12.75" hidden="1" customHeight="1">
      <c r="A29" s="344"/>
      <c r="B29" s="27"/>
      <c r="C29" s="28"/>
      <c r="D29" s="344"/>
      <c r="E29" s="28"/>
      <c r="F29" s="28"/>
      <c r="G29" s="344"/>
      <c r="H29" s="28"/>
      <c r="I29" s="28"/>
      <c r="J29" s="344"/>
      <c r="K29" s="28"/>
      <c r="L29" s="28"/>
      <c r="M29" s="346"/>
      <c r="N29" s="28"/>
      <c r="O29" s="28"/>
      <c r="P29" s="346"/>
      <c r="Q29" s="25"/>
      <c r="R29" s="23">
        <f>ROUNDDOWN($R$3*R28,0)</f>
        <v>8392</v>
      </c>
      <c r="S29" s="23">
        <f>ROUNDDOWN($S$3*S28,0)</f>
        <v>814</v>
      </c>
      <c r="T29" s="337"/>
      <c r="U29" s="23">
        <f>ROUNDDOWN(U28*$U$3,0)</f>
        <v>162</v>
      </c>
      <c r="V29" s="23">
        <f>ROUNDDOWN(V28*$V$3,0)</f>
        <v>426</v>
      </c>
      <c r="W29" s="337"/>
      <c r="X29" s="23">
        <f>ROUNDDOWN($X$3*X28,0)</f>
        <v>11539</v>
      </c>
      <c r="Y29" s="23">
        <f>ROUNDDOWN(Y28*$Y$3,0)</f>
        <v>7329</v>
      </c>
      <c r="Z29" s="24">
        <f>ROUNDDOWN(Z28*$Z$3,0)</f>
        <v>0</v>
      </c>
      <c r="AA29" s="338"/>
      <c r="AB29" s="327"/>
      <c r="AC29" s="327"/>
      <c r="AD29" s="327"/>
      <c r="AE29" s="327"/>
      <c r="AF29" s="329"/>
      <c r="AG29" s="331"/>
      <c r="AH29" s="332"/>
    </row>
    <row r="30" spans="1:34" ht="12.75" hidden="1" customHeight="1">
      <c r="A30" s="344" t="s">
        <v>46</v>
      </c>
      <c r="B30" s="27" t="s">
        <v>43</v>
      </c>
      <c r="C30" s="28">
        <v>2</v>
      </c>
      <c r="D30" s="344" t="str">
        <f>B30&amp;C30</f>
        <v>H2</v>
      </c>
      <c r="E30" s="28" t="s">
        <v>38</v>
      </c>
      <c r="F30" s="28">
        <v>0.8</v>
      </c>
      <c r="G30" s="344" t="str">
        <f>E30&amp;F30</f>
        <v>W0.8</v>
      </c>
      <c r="H30" s="28" t="s">
        <v>39</v>
      </c>
      <c r="I30" s="28">
        <v>0</v>
      </c>
      <c r="J30" s="344" t="str">
        <f>H30&amp;I30</f>
        <v>L0</v>
      </c>
      <c r="K30" s="28" t="s">
        <v>40</v>
      </c>
      <c r="L30" s="28">
        <v>0</v>
      </c>
      <c r="M30" s="345" t="str">
        <f>K30&amp;L30</f>
        <v>B0</v>
      </c>
      <c r="N30" s="28" t="s">
        <v>41</v>
      </c>
      <c r="O30" s="28">
        <v>0</v>
      </c>
      <c r="P30" s="345" t="str">
        <f>N30&amp;O30</f>
        <v>R0</v>
      </c>
      <c r="Q30" s="25" t="s">
        <v>45</v>
      </c>
      <c r="R30" s="19">
        <v>0.08</v>
      </c>
      <c r="S30" s="19">
        <v>0.01</v>
      </c>
      <c r="T30" s="336">
        <f>SUM(R31:S31)</f>
        <v>9206</v>
      </c>
      <c r="U30" s="19">
        <v>2E-3</v>
      </c>
      <c r="V30" s="19">
        <v>7.0000000000000001E-3</v>
      </c>
      <c r="W30" s="29">
        <f>SUM(U31:V31)</f>
        <v>588</v>
      </c>
      <c r="X30" s="19">
        <v>0.11</v>
      </c>
      <c r="Y30" s="19">
        <v>0.09</v>
      </c>
      <c r="Z30" s="19">
        <v>0</v>
      </c>
      <c r="AA30" s="338">
        <f>SUM(X31:Z31)</f>
        <v>18868</v>
      </c>
      <c r="AB30" s="327">
        <f>ROUNDDOWN((T30+AA30)*0.05,0)</f>
        <v>1403</v>
      </c>
      <c r="AC30" s="327">
        <f>ROUNDDOWN((T30+W30+AA30+AB30)*0.1,0)</f>
        <v>3006</v>
      </c>
      <c r="AD30" s="327">
        <f>ROUNDDOWN(AG30*0.1,0)</f>
        <v>4450</v>
      </c>
      <c r="AE30" s="327">
        <f>T30+W30+AA30+AB30+AC30+AD30</f>
        <v>37521</v>
      </c>
      <c r="AF30" s="328">
        <v>54300</v>
      </c>
      <c r="AG30" s="330">
        <f>AF30-T30-W30</f>
        <v>44506</v>
      </c>
      <c r="AH30" s="332">
        <f>IF(AE30&lt;AG30,AE30,AG30)</f>
        <v>37521</v>
      </c>
    </row>
    <row r="31" spans="1:34" ht="12.75" hidden="1" customHeight="1">
      <c r="A31" s="344"/>
      <c r="B31" s="27"/>
      <c r="C31" s="28"/>
      <c r="D31" s="344"/>
      <c r="E31" s="28"/>
      <c r="F31" s="28"/>
      <c r="G31" s="344"/>
      <c r="H31" s="28"/>
      <c r="I31" s="28"/>
      <c r="J31" s="344"/>
      <c r="K31" s="28"/>
      <c r="L31" s="28"/>
      <c r="M31" s="346"/>
      <c r="N31" s="28"/>
      <c r="O31" s="28"/>
      <c r="P31" s="346"/>
      <c r="Q31" s="25"/>
      <c r="R31" s="23">
        <f>ROUNDDOWN($R$3*R30,0)</f>
        <v>8392</v>
      </c>
      <c r="S31" s="23">
        <f>ROUNDDOWN($S$3*S30,0)</f>
        <v>814</v>
      </c>
      <c r="T31" s="337"/>
      <c r="U31" s="23">
        <f>ROUNDDOWN(U30*$U$3,0)</f>
        <v>162</v>
      </c>
      <c r="V31" s="23">
        <f>ROUNDDOWN(V30*$V$3,0)</f>
        <v>426</v>
      </c>
      <c r="W31" s="30"/>
      <c r="X31" s="23">
        <f>ROUNDDOWN($X$3*X30,0)</f>
        <v>11539</v>
      </c>
      <c r="Y31" s="23">
        <f>ROUNDDOWN(Y30*$Y$3,0)</f>
        <v>7329</v>
      </c>
      <c r="Z31" s="24">
        <f>ROUNDDOWN(Z30*$Z$3,0)</f>
        <v>0</v>
      </c>
      <c r="AA31" s="338"/>
      <c r="AB31" s="327"/>
      <c r="AC31" s="327"/>
      <c r="AD31" s="327"/>
      <c r="AE31" s="327"/>
      <c r="AF31" s="329"/>
      <c r="AG31" s="331"/>
      <c r="AH31" s="332"/>
    </row>
    <row r="32" spans="1:34" ht="12.75" hidden="1" customHeight="1">
      <c r="A32" s="344" t="s">
        <v>46</v>
      </c>
      <c r="B32" s="27" t="s">
        <v>43</v>
      </c>
      <c r="C32" s="28">
        <v>2.5</v>
      </c>
      <c r="D32" s="344" t="str">
        <f>B32&amp;C32</f>
        <v>H2.5</v>
      </c>
      <c r="E32" s="28" t="s">
        <v>38</v>
      </c>
      <c r="F32" s="28">
        <v>1</v>
      </c>
      <c r="G32" s="344" t="str">
        <f>E32&amp;F32</f>
        <v>W1</v>
      </c>
      <c r="H32" s="28" t="s">
        <v>39</v>
      </c>
      <c r="I32" s="28">
        <v>0</v>
      </c>
      <c r="J32" s="344" t="str">
        <f>H32&amp;I32</f>
        <v>L0</v>
      </c>
      <c r="K32" s="28" t="s">
        <v>40</v>
      </c>
      <c r="L32" s="28">
        <v>0</v>
      </c>
      <c r="M32" s="345" t="str">
        <f>K32&amp;L32</f>
        <v>B0</v>
      </c>
      <c r="N32" s="28" t="s">
        <v>41</v>
      </c>
      <c r="O32" s="28">
        <v>0</v>
      </c>
      <c r="P32" s="345" t="str">
        <f>N32&amp;O32</f>
        <v>R0</v>
      </c>
      <c r="Q32" s="25" t="s">
        <v>45</v>
      </c>
      <c r="R32" s="26">
        <v>0.1</v>
      </c>
      <c r="S32" s="26">
        <v>0.02</v>
      </c>
      <c r="T32" s="336">
        <f>SUM(R33:S33)</f>
        <v>12118</v>
      </c>
      <c r="U32" s="19">
        <v>5.0000000000000001E-3</v>
      </c>
      <c r="V32" s="19">
        <v>0.01</v>
      </c>
      <c r="W32" s="336">
        <f>SUM(U33:V33)</f>
        <v>1016</v>
      </c>
      <c r="X32" s="19">
        <v>0.15</v>
      </c>
      <c r="Y32" s="19">
        <v>0.12</v>
      </c>
      <c r="Z32" s="19">
        <v>0</v>
      </c>
      <c r="AA32" s="338">
        <f>SUM(X33:Z33)</f>
        <v>25508</v>
      </c>
      <c r="AB32" s="327">
        <f>ROUNDDOWN((T32+AA32)*0.05,0)</f>
        <v>1881</v>
      </c>
      <c r="AC32" s="327">
        <f>ROUNDDOWN((T32+W32+AA32+AB32)*0.1,0)</f>
        <v>4052</v>
      </c>
      <c r="AD32" s="327">
        <f>ROUNDDOWN(AG32*0.1,0)</f>
        <v>9086</v>
      </c>
      <c r="AE32" s="327">
        <f>T32+W32+AA32+AB32+AC32+AD32</f>
        <v>53661</v>
      </c>
      <c r="AF32" s="328">
        <v>104000</v>
      </c>
      <c r="AG32" s="330">
        <f>AF32-T32-W32</f>
        <v>90866</v>
      </c>
      <c r="AH32" s="332">
        <f>IF(AE32&lt;AG32,AE32,AG32)</f>
        <v>53661</v>
      </c>
    </row>
    <row r="33" spans="1:34" ht="12.75" hidden="1" customHeight="1">
      <c r="A33" s="344"/>
      <c r="B33" s="27"/>
      <c r="C33" s="28"/>
      <c r="D33" s="344"/>
      <c r="E33" s="28"/>
      <c r="F33" s="28"/>
      <c r="G33" s="344"/>
      <c r="H33" s="28"/>
      <c r="I33" s="28"/>
      <c r="J33" s="344"/>
      <c r="K33" s="28"/>
      <c r="L33" s="28"/>
      <c r="M33" s="346"/>
      <c r="N33" s="28"/>
      <c r="O33" s="28"/>
      <c r="P33" s="346"/>
      <c r="Q33" s="25"/>
      <c r="R33" s="23">
        <f>ROUNDDOWN($R$3*R32,0)</f>
        <v>10490</v>
      </c>
      <c r="S33" s="23">
        <f>ROUNDDOWN($S$3*S32,0)</f>
        <v>1628</v>
      </c>
      <c r="T33" s="337"/>
      <c r="U33" s="23">
        <f>ROUNDDOWN(U32*$U$3,0)</f>
        <v>407</v>
      </c>
      <c r="V33" s="23">
        <f>ROUNDDOWN(V32*$V$3,0)</f>
        <v>609</v>
      </c>
      <c r="W33" s="337"/>
      <c r="X33" s="23">
        <f>ROUNDDOWN($X$3*X32,0)</f>
        <v>15735</v>
      </c>
      <c r="Y33" s="23">
        <f>ROUNDDOWN(Y32*$Y$3,0)</f>
        <v>9773</v>
      </c>
      <c r="Z33" s="24">
        <f>ROUNDDOWN(Z32*$Z$3,0)</f>
        <v>0</v>
      </c>
      <c r="AA33" s="338"/>
      <c r="AB33" s="327"/>
      <c r="AC33" s="327"/>
      <c r="AD33" s="327"/>
      <c r="AE33" s="327"/>
      <c r="AF33" s="329"/>
      <c r="AG33" s="331"/>
      <c r="AH33" s="332"/>
    </row>
    <row r="34" spans="1:34" ht="12.75" hidden="1" customHeight="1">
      <c r="A34" s="344" t="s">
        <v>46</v>
      </c>
      <c r="B34" s="27" t="s">
        <v>43</v>
      </c>
      <c r="C34" s="28">
        <v>3</v>
      </c>
      <c r="D34" s="344" t="str">
        <f>B34&amp;C34</f>
        <v>H3</v>
      </c>
      <c r="E34" s="28" t="s">
        <v>38</v>
      </c>
      <c r="F34" s="28">
        <v>1.2</v>
      </c>
      <c r="G34" s="344" t="str">
        <f>E34&amp;F34</f>
        <v>W1.2</v>
      </c>
      <c r="H34" s="28" t="s">
        <v>39</v>
      </c>
      <c r="I34" s="28">
        <v>0</v>
      </c>
      <c r="J34" s="344" t="str">
        <f>H34&amp;I34</f>
        <v>L0</v>
      </c>
      <c r="K34" s="28" t="s">
        <v>40</v>
      </c>
      <c r="L34" s="28">
        <v>0</v>
      </c>
      <c r="M34" s="345" t="str">
        <f>K34&amp;L34</f>
        <v>B0</v>
      </c>
      <c r="N34" s="28" t="s">
        <v>41</v>
      </c>
      <c r="O34" s="28">
        <v>0</v>
      </c>
      <c r="P34" s="345" t="str">
        <f>N34&amp;O34</f>
        <v>R0</v>
      </c>
      <c r="Q34" s="25" t="s">
        <v>45</v>
      </c>
      <c r="R34" s="26">
        <v>0.12</v>
      </c>
      <c r="S34" s="26">
        <v>0.02</v>
      </c>
      <c r="T34" s="336">
        <f>SUM(R35:S35)</f>
        <v>14216</v>
      </c>
      <c r="U34" s="19">
        <v>8.0000000000000002E-3</v>
      </c>
      <c r="V34" s="19">
        <v>1.2E-2</v>
      </c>
      <c r="W34" s="336">
        <f>SUM(U35:V35)</f>
        <v>1382</v>
      </c>
      <c r="X34" s="19">
        <v>0.19</v>
      </c>
      <c r="Y34" s="19">
        <v>0.14000000000000001</v>
      </c>
      <c r="Z34" s="19">
        <v>0</v>
      </c>
      <c r="AA34" s="338">
        <f>SUM(X35:Z35)</f>
        <v>31333</v>
      </c>
      <c r="AB34" s="327">
        <f>ROUNDDOWN((T34+AA34)*0.05,0)</f>
        <v>2277</v>
      </c>
      <c r="AC34" s="327">
        <f>ROUNDDOWN((T34+W34+AA34+AB34)*0.1,0)</f>
        <v>4920</v>
      </c>
      <c r="AD34" s="327">
        <f>ROUNDDOWN(AG34*0.1,0)</f>
        <v>13840</v>
      </c>
      <c r="AE34" s="327">
        <f>T34+W34+AA34+AB34+AC34+AD34</f>
        <v>67968</v>
      </c>
      <c r="AF34" s="328">
        <v>154000</v>
      </c>
      <c r="AG34" s="330">
        <f>AF34-T34-W34</f>
        <v>138402</v>
      </c>
      <c r="AH34" s="332">
        <f>IF(AE34&lt;AG34,AE34,AG34)</f>
        <v>67968</v>
      </c>
    </row>
    <row r="35" spans="1:34" ht="12.75" hidden="1" customHeight="1">
      <c r="A35" s="344"/>
      <c r="B35" s="27"/>
      <c r="C35" s="28"/>
      <c r="D35" s="344"/>
      <c r="E35" s="28"/>
      <c r="F35" s="28"/>
      <c r="G35" s="344"/>
      <c r="H35" s="28"/>
      <c r="I35" s="28"/>
      <c r="J35" s="344"/>
      <c r="K35" s="28"/>
      <c r="L35" s="28"/>
      <c r="M35" s="346"/>
      <c r="N35" s="28"/>
      <c r="O35" s="28"/>
      <c r="P35" s="346"/>
      <c r="Q35" s="25"/>
      <c r="R35" s="23">
        <f>ROUNDDOWN($R$3*R34,0)</f>
        <v>12588</v>
      </c>
      <c r="S35" s="23">
        <f>ROUNDDOWN($S$3*S34,0)</f>
        <v>1628</v>
      </c>
      <c r="T35" s="337"/>
      <c r="U35" s="23">
        <f>ROUNDDOWN(U34*$U$3,0)</f>
        <v>651</v>
      </c>
      <c r="V35" s="23">
        <f>ROUNDDOWN(V34*$V$3,0)</f>
        <v>731</v>
      </c>
      <c r="W35" s="337"/>
      <c r="X35" s="23">
        <f>ROUNDDOWN($X$3*X34,0)</f>
        <v>19931</v>
      </c>
      <c r="Y35" s="23">
        <f>ROUNDDOWN(Y34*$Y$3,0)</f>
        <v>11402</v>
      </c>
      <c r="Z35" s="24">
        <f>ROUNDDOWN(Z34*$Z$3,0)</f>
        <v>0</v>
      </c>
      <c r="AA35" s="338"/>
      <c r="AB35" s="327"/>
      <c r="AC35" s="327"/>
      <c r="AD35" s="327"/>
      <c r="AE35" s="327"/>
      <c r="AF35" s="329"/>
      <c r="AG35" s="331"/>
      <c r="AH35" s="332"/>
    </row>
    <row r="36" spans="1:34" ht="12.75" hidden="1" customHeight="1">
      <c r="A36" s="344" t="s">
        <v>46</v>
      </c>
      <c r="B36" s="27" t="s">
        <v>43</v>
      </c>
      <c r="C36" s="28">
        <v>3.5</v>
      </c>
      <c r="D36" s="344" t="str">
        <f>B36&amp;C36</f>
        <v>H3.5</v>
      </c>
      <c r="E36" s="28" t="s">
        <v>38</v>
      </c>
      <c r="F36" s="28">
        <v>1.5</v>
      </c>
      <c r="G36" s="344" t="str">
        <f>E36&amp;F36</f>
        <v>W1.5</v>
      </c>
      <c r="H36" s="28" t="s">
        <v>39</v>
      </c>
      <c r="I36" s="28">
        <v>0</v>
      </c>
      <c r="J36" s="344" t="str">
        <f>H36&amp;I36</f>
        <v>L0</v>
      </c>
      <c r="K36" s="28" t="s">
        <v>40</v>
      </c>
      <c r="L36" s="28">
        <v>0</v>
      </c>
      <c r="M36" s="345" t="str">
        <f>K36&amp;L36</f>
        <v>B0</v>
      </c>
      <c r="N36" s="28" t="s">
        <v>41</v>
      </c>
      <c r="O36" s="28">
        <v>0</v>
      </c>
      <c r="P36" s="345" t="str">
        <f>N36&amp;O36</f>
        <v>R0</v>
      </c>
      <c r="Q36" s="25" t="s">
        <v>45</v>
      </c>
      <c r="R36" s="19">
        <v>0.15</v>
      </c>
      <c r="S36" s="19">
        <v>0.03</v>
      </c>
      <c r="T36" s="336">
        <f>SUM(R37:S37)</f>
        <v>18178</v>
      </c>
      <c r="U36" s="19">
        <v>1.2999999999999999E-2</v>
      </c>
      <c r="V36" s="19">
        <v>0.02</v>
      </c>
      <c r="W36" s="336">
        <f>SUM(U37:V37)</f>
        <v>2277</v>
      </c>
      <c r="X36" s="19">
        <v>0.16</v>
      </c>
      <c r="Y36" s="19">
        <v>0.08</v>
      </c>
      <c r="Z36" s="19">
        <v>0.12</v>
      </c>
      <c r="AA36" s="338">
        <f>SUM(X37:Z37)</f>
        <v>29844</v>
      </c>
      <c r="AB36" s="327">
        <f>ROUNDDOWN((T36+AA36)*0.05,0)</f>
        <v>2401</v>
      </c>
      <c r="AC36" s="327">
        <f>ROUNDDOWN((T36+W36+AA36+AB36)*0.1,0)</f>
        <v>5270</v>
      </c>
      <c r="AD36" s="327">
        <f>ROUNDDOWN(AG36*0.1,0)</f>
        <v>19454</v>
      </c>
      <c r="AE36" s="327">
        <f>T36+W36+AA36+AB36+AC36+AD36</f>
        <v>77424</v>
      </c>
      <c r="AF36" s="328">
        <v>215000</v>
      </c>
      <c r="AG36" s="330">
        <f>AF36-T36-W36</f>
        <v>194545</v>
      </c>
      <c r="AH36" s="332">
        <f>IF(AE36&lt;AG36,AE36,AG36)</f>
        <v>77424</v>
      </c>
    </row>
    <row r="37" spans="1:34" ht="12.75" hidden="1" customHeight="1">
      <c r="A37" s="344"/>
      <c r="B37" s="27"/>
      <c r="C37" s="28"/>
      <c r="D37" s="344"/>
      <c r="E37" s="28"/>
      <c r="F37" s="28"/>
      <c r="G37" s="344"/>
      <c r="H37" s="28"/>
      <c r="I37" s="28"/>
      <c r="J37" s="344"/>
      <c r="K37" s="28"/>
      <c r="L37" s="28"/>
      <c r="M37" s="346"/>
      <c r="N37" s="28"/>
      <c r="O37" s="28"/>
      <c r="P37" s="346"/>
      <c r="Q37" s="25"/>
      <c r="R37" s="23">
        <f>ROUNDDOWN($R$3*R36,0)</f>
        <v>15735</v>
      </c>
      <c r="S37" s="23">
        <f>ROUNDDOWN($S$3*S36,0)</f>
        <v>2443</v>
      </c>
      <c r="T37" s="337"/>
      <c r="U37" s="23">
        <f>ROUNDDOWN(U36*$U$3,0)</f>
        <v>1058</v>
      </c>
      <c r="V37" s="23">
        <f>ROUNDDOWN(V36*$V$3,0)</f>
        <v>1219</v>
      </c>
      <c r="W37" s="337"/>
      <c r="X37" s="23">
        <f>ROUNDDOWN($X$3*X36,0)</f>
        <v>16784</v>
      </c>
      <c r="Y37" s="23">
        <f>ROUNDDOWN(Y36*$Y$3,0)</f>
        <v>6515</v>
      </c>
      <c r="Z37" s="24">
        <f>ROUNDDOWN(Z36*$Z$3,0)</f>
        <v>6545</v>
      </c>
      <c r="AA37" s="338"/>
      <c r="AB37" s="327"/>
      <c r="AC37" s="327"/>
      <c r="AD37" s="327"/>
      <c r="AE37" s="327"/>
      <c r="AF37" s="329"/>
      <c r="AG37" s="331"/>
      <c r="AH37" s="332"/>
    </row>
    <row r="38" spans="1:34" ht="12.75" hidden="1" customHeight="1">
      <c r="A38" s="344" t="s">
        <v>46</v>
      </c>
      <c r="B38" s="27" t="s">
        <v>43</v>
      </c>
      <c r="C38" s="28">
        <v>4</v>
      </c>
      <c r="D38" s="344" t="str">
        <f>B38&amp;C38</f>
        <v>H4</v>
      </c>
      <c r="E38" s="28" t="s">
        <v>38</v>
      </c>
      <c r="F38" s="28">
        <v>2</v>
      </c>
      <c r="G38" s="344" t="str">
        <f>E38&amp;F38</f>
        <v>W2</v>
      </c>
      <c r="H38" s="28" t="s">
        <v>39</v>
      </c>
      <c r="I38" s="28">
        <v>0</v>
      </c>
      <c r="J38" s="344" t="str">
        <f>H38&amp;I38</f>
        <v>L0</v>
      </c>
      <c r="K38" s="28" t="s">
        <v>40</v>
      </c>
      <c r="L38" s="28">
        <v>0</v>
      </c>
      <c r="M38" s="345" t="str">
        <f>K38&amp;L38</f>
        <v>B0</v>
      </c>
      <c r="N38" s="28" t="s">
        <v>41</v>
      </c>
      <c r="O38" s="28">
        <v>0</v>
      </c>
      <c r="P38" s="345" t="str">
        <f>N38&amp;O38</f>
        <v>R0</v>
      </c>
      <c r="Q38" s="25" t="s">
        <v>45</v>
      </c>
      <c r="R38" s="19">
        <v>0.18</v>
      </c>
      <c r="S38" s="19">
        <v>0.03</v>
      </c>
      <c r="T38" s="336">
        <f>SUM(R39:S39)</f>
        <v>21325</v>
      </c>
      <c r="U38" s="19">
        <v>2.1000000000000001E-2</v>
      </c>
      <c r="V38" s="19">
        <v>0.02</v>
      </c>
      <c r="W38" s="336">
        <f>SUM(U39:V39)</f>
        <v>2929</v>
      </c>
      <c r="X38" s="19">
        <v>0.2</v>
      </c>
      <c r="Y38" s="19">
        <v>0.1</v>
      </c>
      <c r="Z38" s="19">
        <v>0.14000000000000001</v>
      </c>
      <c r="AA38" s="338">
        <f>SUM(X39:Z39)</f>
        <v>36760</v>
      </c>
      <c r="AB38" s="327">
        <f>ROUNDDOWN((T38+AA38)*0.05,0)</f>
        <v>2904</v>
      </c>
      <c r="AC38" s="327">
        <f>ROUNDDOWN((T38+W38+AA38+AB38)*0.1,0)</f>
        <v>6391</v>
      </c>
      <c r="AD38" s="327">
        <f>ROUNDDOWN(AG38*0.1,0)</f>
        <v>27674</v>
      </c>
      <c r="AE38" s="327">
        <f>T38+W38+AA38+AB38+AC38+AD38</f>
        <v>97983</v>
      </c>
      <c r="AF38" s="328">
        <v>301000</v>
      </c>
      <c r="AG38" s="330">
        <f>AF38-T38-W38</f>
        <v>276746</v>
      </c>
      <c r="AH38" s="332">
        <f>IF(AE38&lt;AG38,AE38,AG38)</f>
        <v>97983</v>
      </c>
    </row>
    <row r="39" spans="1:34" ht="12.75" hidden="1" customHeight="1">
      <c r="A39" s="344"/>
      <c r="B39" s="27"/>
      <c r="C39" s="28"/>
      <c r="D39" s="344"/>
      <c r="E39" s="28"/>
      <c r="F39" s="28"/>
      <c r="G39" s="344"/>
      <c r="H39" s="28"/>
      <c r="I39" s="28"/>
      <c r="J39" s="344"/>
      <c r="K39" s="28"/>
      <c r="L39" s="28"/>
      <c r="M39" s="346"/>
      <c r="N39" s="28"/>
      <c r="O39" s="28"/>
      <c r="P39" s="346"/>
      <c r="Q39" s="25"/>
      <c r="R39" s="23">
        <f>ROUNDDOWN($R$3*R38,0)</f>
        <v>18882</v>
      </c>
      <c r="S39" s="23">
        <f>ROUNDDOWN($S$3*S38,0)</f>
        <v>2443</v>
      </c>
      <c r="T39" s="337"/>
      <c r="U39" s="23">
        <f>ROUNDDOWN(U38*$U$3,0)</f>
        <v>1710</v>
      </c>
      <c r="V39" s="23">
        <f>ROUNDDOWN(V38*$V$3,0)</f>
        <v>1219</v>
      </c>
      <c r="W39" s="337"/>
      <c r="X39" s="23">
        <f>ROUNDDOWN($X$3*X38,0)</f>
        <v>20980</v>
      </c>
      <c r="Y39" s="23">
        <f>ROUNDDOWN(Y38*$Y$3,0)</f>
        <v>8144</v>
      </c>
      <c r="Z39" s="24">
        <f>ROUNDDOWN(Z38*$Z$3,0)</f>
        <v>7636</v>
      </c>
      <c r="AA39" s="338"/>
      <c r="AB39" s="327"/>
      <c r="AC39" s="327"/>
      <c r="AD39" s="327"/>
      <c r="AE39" s="327"/>
      <c r="AF39" s="329"/>
      <c r="AG39" s="331"/>
      <c r="AH39" s="332"/>
    </row>
    <row r="40" spans="1:34" ht="12.75" hidden="1" customHeight="1">
      <c r="A40" s="333" t="s">
        <v>47</v>
      </c>
      <c r="B40" s="20" t="s">
        <v>43</v>
      </c>
      <c r="C40" s="21">
        <v>2.5</v>
      </c>
      <c r="D40" s="333" t="str">
        <f>B40&amp;C40</f>
        <v>H2.5</v>
      </c>
      <c r="E40" s="21" t="s">
        <v>38</v>
      </c>
      <c r="F40" s="21">
        <v>1</v>
      </c>
      <c r="G40" s="333" t="str">
        <f>E40&amp;F40</f>
        <v>W1</v>
      </c>
      <c r="H40" s="21" t="s">
        <v>39</v>
      </c>
      <c r="I40" s="21">
        <v>0</v>
      </c>
      <c r="J40" s="333" t="str">
        <f>H40&amp;I40</f>
        <v>L0</v>
      </c>
      <c r="K40" s="21" t="s">
        <v>40</v>
      </c>
      <c r="L40" s="21">
        <v>0</v>
      </c>
      <c r="M40" s="334" t="str">
        <f>K40&amp;L40</f>
        <v>B0</v>
      </c>
      <c r="N40" s="21" t="s">
        <v>41</v>
      </c>
      <c r="O40" s="21">
        <v>0</v>
      </c>
      <c r="P40" s="334" t="str">
        <f>N40&amp;O40</f>
        <v>R0</v>
      </c>
      <c r="Q40" s="25" t="s">
        <v>45</v>
      </c>
      <c r="R40" s="26">
        <v>0.1</v>
      </c>
      <c r="S40" s="26">
        <v>0.02</v>
      </c>
      <c r="T40" s="336">
        <f>SUM(R41:S41)</f>
        <v>12118</v>
      </c>
      <c r="U40" s="19">
        <v>5.0000000000000001E-3</v>
      </c>
      <c r="V40" s="19">
        <v>0.01</v>
      </c>
      <c r="W40" s="336">
        <f>SUM(U41:V41)</f>
        <v>1016</v>
      </c>
      <c r="X40" s="19">
        <v>0.15</v>
      </c>
      <c r="Y40" s="19">
        <v>0.12</v>
      </c>
      <c r="Z40" s="19">
        <v>0</v>
      </c>
      <c r="AA40" s="338">
        <f>SUM(X41:Z41)</f>
        <v>25508</v>
      </c>
      <c r="AB40" s="327">
        <f>ROUNDDOWN((T40+AA40)*0.05,0)</f>
        <v>1881</v>
      </c>
      <c r="AC40" s="327">
        <f>ROUNDDOWN((T40+W40+AA40+AB40)*0.1,0)</f>
        <v>4052</v>
      </c>
      <c r="AD40" s="327">
        <f>ROUNDDOWN(AG40*0.1,0)</f>
        <v>43686</v>
      </c>
      <c r="AE40" s="327">
        <f>T40+W40+AA40+AB40+AC40+AD40</f>
        <v>88261</v>
      </c>
      <c r="AF40" s="328">
        <v>450000</v>
      </c>
      <c r="AG40" s="330">
        <f>AF40-T40-W40</f>
        <v>436866</v>
      </c>
      <c r="AH40" s="332">
        <f>IF(AE40&lt;AG40,AE40,AG40)</f>
        <v>88261</v>
      </c>
    </row>
    <row r="41" spans="1:34" ht="12.75" hidden="1" customHeight="1">
      <c r="A41" s="333"/>
      <c r="B41" s="20"/>
      <c r="C41" s="21"/>
      <c r="D41" s="333"/>
      <c r="E41" s="21"/>
      <c r="F41" s="21"/>
      <c r="G41" s="333"/>
      <c r="H41" s="21"/>
      <c r="I41" s="21"/>
      <c r="J41" s="333"/>
      <c r="K41" s="21"/>
      <c r="L41" s="21"/>
      <c r="M41" s="335"/>
      <c r="N41" s="21"/>
      <c r="O41" s="21"/>
      <c r="P41" s="335"/>
      <c r="Q41" s="25"/>
      <c r="R41" s="23">
        <f>ROUNDDOWN($R$3*R40,0)</f>
        <v>10490</v>
      </c>
      <c r="S41" s="23">
        <f>ROUNDDOWN($S$3*S40,0)</f>
        <v>1628</v>
      </c>
      <c r="T41" s="337"/>
      <c r="U41" s="23">
        <f>ROUNDDOWN(U40*$U$3,0)</f>
        <v>407</v>
      </c>
      <c r="V41" s="23">
        <f>ROUNDDOWN(V40*$V$3,0)</f>
        <v>609</v>
      </c>
      <c r="W41" s="337"/>
      <c r="X41" s="23">
        <f>ROUNDDOWN($X$3*X40,0)</f>
        <v>15735</v>
      </c>
      <c r="Y41" s="23">
        <f>ROUNDDOWN(Y40*$Y$3,0)</f>
        <v>9773</v>
      </c>
      <c r="Z41" s="24">
        <f>ROUNDDOWN(Z40*$Z$3,0)</f>
        <v>0</v>
      </c>
      <c r="AA41" s="338"/>
      <c r="AB41" s="327"/>
      <c r="AC41" s="327"/>
      <c r="AD41" s="327"/>
      <c r="AE41" s="327"/>
      <c r="AF41" s="329"/>
      <c r="AG41" s="331"/>
      <c r="AH41" s="332"/>
    </row>
    <row r="42" spans="1:34" ht="12.75" hidden="1" customHeight="1">
      <c r="A42" s="333" t="s">
        <v>47</v>
      </c>
      <c r="B42" s="20" t="s">
        <v>43</v>
      </c>
      <c r="C42" s="21">
        <v>3</v>
      </c>
      <c r="D42" s="333" t="str">
        <f>B42&amp;C42</f>
        <v>H3</v>
      </c>
      <c r="E42" s="21" t="s">
        <v>38</v>
      </c>
      <c r="F42" s="21">
        <v>1.2</v>
      </c>
      <c r="G42" s="333" t="str">
        <f>E42&amp;F42</f>
        <v>W1.2</v>
      </c>
      <c r="H42" s="21" t="s">
        <v>39</v>
      </c>
      <c r="I42" s="21">
        <v>0</v>
      </c>
      <c r="J42" s="333" t="str">
        <f>H42&amp;I42</f>
        <v>L0</v>
      </c>
      <c r="K42" s="21" t="s">
        <v>40</v>
      </c>
      <c r="L42" s="21">
        <v>0</v>
      </c>
      <c r="M42" s="334" t="str">
        <f>K42&amp;L42</f>
        <v>B0</v>
      </c>
      <c r="N42" s="21" t="s">
        <v>41</v>
      </c>
      <c r="O42" s="21">
        <v>0</v>
      </c>
      <c r="P42" s="334" t="str">
        <f>N42&amp;O42</f>
        <v>R0</v>
      </c>
      <c r="Q42" s="25" t="s">
        <v>45</v>
      </c>
      <c r="R42" s="26">
        <v>0.12</v>
      </c>
      <c r="S42" s="26">
        <v>0.02</v>
      </c>
      <c r="T42" s="336">
        <f>SUM(R43:S43)</f>
        <v>14216</v>
      </c>
      <c r="U42" s="19">
        <v>8.0000000000000002E-3</v>
      </c>
      <c r="V42" s="19">
        <v>1.2E-2</v>
      </c>
      <c r="W42" s="336">
        <f>SUM(U43:V43)</f>
        <v>1382</v>
      </c>
      <c r="X42" s="19">
        <v>0.19</v>
      </c>
      <c r="Y42" s="19">
        <v>0.14000000000000001</v>
      </c>
      <c r="Z42" s="19">
        <v>0</v>
      </c>
      <c r="AA42" s="338">
        <f>SUM(X43:Z43)</f>
        <v>31333</v>
      </c>
      <c r="AB42" s="327">
        <f>ROUNDDOWN((T42+AA42)*0.05,0)</f>
        <v>2277</v>
      </c>
      <c r="AC42" s="327">
        <f>ROUNDDOWN((T42+W42+AA42+AB42)*0.1,0)</f>
        <v>4920</v>
      </c>
      <c r="AD42" s="327">
        <f>ROUNDDOWN(AG42*0.1,0)</f>
        <v>69740</v>
      </c>
      <c r="AE42" s="327">
        <f>T42+W42+AA42+AB42+AC42+AD42</f>
        <v>123868</v>
      </c>
      <c r="AF42" s="328">
        <v>713000</v>
      </c>
      <c r="AG42" s="330">
        <f>AF42-T42-W42</f>
        <v>697402</v>
      </c>
      <c r="AH42" s="332">
        <f>IF(AE42&lt;AG42,AE42,AG42)</f>
        <v>123868</v>
      </c>
    </row>
    <row r="43" spans="1:34" ht="12.75" hidden="1" customHeight="1">
      <c r="A43" s="333"/>
      <c r="B43" s="20"/>
      <c r="C43" s="21"/>
      <c r="D43" s="333"/>
      <c r="E43" s="21"/>
      <c r="F43" s="21"/>
      <c r="G43" s="333"/>
      <c r="H43" s="21"/>
      <c r="I43" s="21"/>
      <c r="J43" s="333"/>
      <c r="K43" s="21"/>
      <c r="L43" s="21"/>
      <c r="M43" s="335"/>
      <c r="N43" s="21"/>
      <c r="O43" s="21"/>
      <c r="P43" s="335"/>
      <c r="Q43" s="25"/>
      <c r="R43" s="23">
        <f>ROUNDDOWN($R$3*R42,0)</f>
        <v>12588</v>
      </c>
      <c r="S43" s="23">
        <f>ROUNDDOWN($S$3*S42,0)</f>
        <v>1628</v>
      </c>
      <c r="T43" s="337"/>
      <c r="U43" s="23">
        <f>ROUNDDOWN(U42*$U$3,0)</f>
        <v>651</v>
      </c>
      <c r="V43" s="23">
        <f>ROUNDDOWN(V42*$V$3,0)</f>
        <v>731</v>
      </c>
      <c r="W43" s="337"/>
      <c r="X43" s="23">
        <f>ROUNDDOWN($X$3*X42,0)</f>
        <v>19931</v>
      </c>
      <c r="Y43" s="23">
        <f>ROUNDDOWN(Y42*$Y$3,0)</f>
        <v>11402</v>
      </c>
      <c r="Z43" s="24">
        <f>ROUNDDOWN(Z42*$Z$3,0)</f>
        <v>0</v>
      </c>
      <c r="AA43" s="338"/>
      <c r="AB43" s="327"/>
      <c r="AC43" s="327"/>
      <c r="AD43" s="327"/>
      <c r="AE43" s="327"/>
      <c r="AF43" s="329"/>
      <c r="AG43" s="331"/>
      <c r="AH43" s="332"/>
    </row>
    <row r="44" spans="1:34" ht="12.75" hidden="1" customHeight="1">
      <c r="A44" s="333" t="s">
        <v>47</v>
      </c>
      <c r="B44" s="20" t="s">
        <v>43</v>
      </c>
      <c r="C44" s="21">
        <v>3</v>
      </c>
      <c r="D44" s="333" t="str">
        <f>B44&amp;C44</f>
        <v>H3</v>
      </c>
      <c r="E44" s="21" t="s">
        <v>38</v>
      </c>
      <c r="F44" s="21">
        <v>1.5</v>
      </c>
      <c r="G44" s="333" t="str">
        <f>E44&amp;F44</f>
        <v>W1.5</v>
      </c>
      <c r="H44" s="21" t="s">
        <v>39</v>
      </c>
      <c r="I44" s="21">
        <v>0</v>
      </c>
      <c r="J44" s="333" t="str">
        <f>H44&amp;I44</f>
        <v>L0</v>
      </c>
      <c r="K44" s="21" t="s">
        <v>40</v>
      </c>
      <c r="L44" s="21">
        <v>0</v>
      </c>
      <c r="M44" s="334" t="str">
        <f>K44&amp;L44</f>
        <v>B0</v>
      </c>
      <c r="N44" s="21" t="s">
        <v>41</v>
      </c>
      <c r="O44" s="21">
        <v>0</v>
      </c>
      <c r="P44" s="334" t="str">
        <f>N44&amp;O44</f>
        <v>R0</v>
      </c>
      <c r="Q44" s="25" t="s">
        <v>45</v>
      </c>
      <c r="R44" s="26">
        <v>0.12</v>
      </c>
      <c r="S44" s="26">
        <v>0.02</v>
      </c>
      <c r="T44" s="336">
        <f>SUM(R45:S45)</f>
        <v>14216</v>
      </c>
      <c r="U44" s="19">
        <v>8.0000000000000002E-3</v>
      </c>
      <c r="V44" s="19">
        <v>1.2E-2</v>
      </c>
      <c r="W44" s="336">
        <f>SUM(U45:V45)</f>
        <v>1382</v>
      </c>
      <c r="X44" s="19">
        <v>0.19</v>
      </c>
      <c r="Y44" s="19">
        <v>0.14000000000000001</v>
      </c>
      <c r="Z44" s="19">
        <v>0</v>
      </c>
      <c r="AA44" s="338">
        <f>SUM(X45:Z45)</f>
        <v>31333</v>
      </c>
      <c r="AB44" s="327">
        <f>ROUNDDOWN((T44+AA44)*0.05,0)</f>
        <v>2277</v>
      </c>
      <c r="AC44" s="327">
        <f>ROUNDDOWN((T44+W44+AA44+AB44)*0.1,0)</f>
        <v>4920</v>
      </c>
      <c r="AD44" s="327">
        <f>ROUNDDOWN(AG44*0.1,0)</f>
        <v>97340</v>
      </c>
      <c r="AE44" s="327">
        <f>T44+W44+AA44+AB44+AC44+AD44</f>
        <v>151468</v>
      </c>
      <c r="AF44" s="328">
        <v>989000</v>
      </c>
      <c r="AG44" s="330">
        <f>AF44-T44-W44</f>
        <v>973402</v>
      </c>
      <c r="AH44" s="332">
        <f>IF(AE44&lt;AG44,AE44,AG44)</f>
        <v>151468</v>
      </c>
    </row>
    <row r="45" spans="1:34" ht="12.75" hidden="1" customHeight="1">
      <c r="A45" s="333"/>
      <c r="B45" s="20"/>
      <c r="C45" s="21"/>
      <c r="D45" s="333"/>
      <c r="E45" s="21"/>
      <c r="F45" s="21"/>
      <c r="G45" s="333"/>
      <c r="H45" s="21"/>
      <c r="I45" s="21"/>
      <c r="J45" s="333"/>
      <c r="K45" s="21"/>
      <c r="L45" s="21"/>
      <c r="M45" s="335"/>
      <c r="N45" s="21"/>
      <c r="O45" s="21"/>
      <c r="P45" s="335"/>
      <c r="Q45" s="25"/>
      <c r="R45" s="23">
        <f>ROUNDDOWN($R$3*R44,0)</f>
        <v>12588</v>
      </c>
      <c r="S45" s="23">
        <f>ROUNDDOWN($S$3*S44,0)</f>
        <v>1628</v>
      </c>
      <c r="T45" s="337"/>
      <c r="U45" s="23">
        <f>ROUNDDOWN(U44*$U$3,0)</f>
        <v>651</v>
      </c>
      <c r="V45" s="23">
        <f>ROUNDDOWN(V44*$V$3,0)</f>
        <v>731</v>
      </c>
      <c r="W45" s="337"/>
      <c r="X45" s="23">
        <f>ROUNDDOWN($X$3*X44,0)</f>
        <v>19931</v>
      </c>
      <c r="Y45" s="23">
        <f>ROUNDDOWN(Y44*$Y$3,0)</f>
        <v>11402</v>
      </c>
      <c r="Z45" s="24">
        <f>ROUNDDOWN(Z44*$Z$3,0)</f>
        <v>0</v>
      </c>
      <c r="AA45" s="338"/>
      <c r="AB45" s="327"/>
      <c r="AC45" s="327"/>
      <c r="AD45" s="327"/>
      <c r="AE45" s="327"/>
      <c r="AF45" s="329"/>
      <c r="AG45" s="331"/>
      <c r="AH45" s="332"/>
    </row>
    <row r="46" spans="1:34" ht="12.75" hidden="1" customHeight="1">
      <c r="A46" s="333" t="s">
        <v>47</v>
      </c>
      <c r="B46" s="20" t="s">
        <v>43</v>
      </c>
      <c r="C46" s="21">
        <v>3.5</v>
      </c>
      <c r="D46" s="333" t="str">
        <f>B46&amp;C46</f>
        <v>H3.5</v>
      </c>
      <c r="E46" s="21" t="s">
        <v>38</v>
      </c>
      <c r="F46" s="21">
        <v>1.8</v>
      </c>
      <c r="G46" s="333" t="str">
        <f>E46&amp;F46</f>
        <v>W1.8</v>
      </c>
      <c r="H46" s="21" t="s">
        <v>39</v>
      </c>
      <c r="I46" s="21">
        <v>0</v>
      </c>
      <c r="J46" s="333" t="str">
        <f>H46&amp;I46</f>
        <v>L0</v>
      </c>
      <c r="K46" s="21" t="s">
        <v>40</v>
      </c>
      <c r="L46" s="21">
        <v>0</v>
      </c>
      <c r="M46" s="334" t="str">
        <f>K46&amp;L46</f>
        <v>B0</v>
      </c>
      <c r="N46" s="21" t="s">
        <v>41</v>
      </c>
      <c r="O46" s="21">
        <v>0</v>
      </c>
      <c r="P46" s="334" t="str">
        <f>N46&amp;O46</f>
        <v>R0</v>
      </c>
      <c r="Q46" s="25" t="s">
        <v>45</v>
      </c>
      <c r="R46" s="19">
        <v>0.15</v>
      </c>
      <c r="S46" s="19">
        <v>0.03</v>
      </c>
      <c r="T46" s="336">
        <f>SUM(R47:S47)</f>
        <v>18178</v>
      </c>
      <c r="U46" s="19">
        <v>1.2999999999999999E-2</v>
      </c>
      <c r="V46" s="19">
        <v>0.02</v>
      </c>
      <c r="W46" s="336">
        <f>SUM(U47:V47)</f>
        <v>2277</v>
      </c>
      <c r="X46" s="19">
        <v>0.16</v>
      </c>
      <c r="Y46" s="19">
        <v>0.08</v>
      </c>
      <c r="Z46" s="19">
        <v>0.12</v>
      </c>
      <c r="AA46" s="338">
        <f>SUM(X47:Z47)</f>
        <v>29844</v>
      </c>
      <c r="AB46" s="327">
        <f>ROUNDDOWN((T46+AA46)*0.05,0)</f>
        <v>2401</v>
      </c>
      <c r="AC46" s="327">
        <f>ROUNDDOWN((T46+W46+AA46+AB46)*0.1,0)</f>
        <v>5270</v>
      </c>
      <c r="AD46" s="327">
        <f>ROUNDDOWN(AG46*0.1,0)</f>
        <v>165954</v>
      </c>
      <c r="AE46" s="327">
        <f>T46+W46+AA46+AB46+AC46+AD46</f>
        <v>223924</v>
      </c>
      <c r="AF46" s="328">
        <v>1680000</v>
      </c>
      <c r="AG46" s="330">
        <f>AF46-T46-W46</f>
        <v>1659545</v>
      </c>
      <c r="AH46" s="332">
        <f>IF(AE46&lt;AG46,AE46,AG46)</f>
        <v>223924</v>
      </c>
    </row>
    <row r="47" spans="1:34" ht="12.75" hidden="1" customHeight="1">
      <c r="A47" s="333"/>
      <c r="B47" s="20"/>
      <c r="C47" s="21"/>
      <c r="D47" s="333"/>
      <c r="E47" s="21"/>
      <c r="F47" s="21"/>
      <c r="G47" s="333"/>
      <c r="H47" s="21"/>
      <c r="I47" s="21"/>
      <c r="J47" s="333"/>
      <c r="K47" s="21"/>
      <c r="L47" s="21"/>
      <c r="M47" s="335"/>
      <c r="N47" s="21"/>
      <c r="O47" s="21"/>
      <c r="P47" s="335"/>
      <c r="Q47" s="25"/>
      <c r="R47" s="23">
        <f>ROUNDDOWN($R$3*R46,0)</f>
        <v>15735</v>
      </c>
      <c r="S47" s="23">
        <f>ROUNDDOWN($S$3*S46,0)</f>
        <v>2443</v>
      </c>
      <c r="T47" s="337"/>
      <c r="U47" s="23">
        <f>ROUNDDOWN(U46*$U$3,0)</f>
        <v>1058</v>
      </c>
      <c r="V47" s="23">
        <f>ROUNDDOWN(V46*$V$3,0)</f>
        <v>1219</v>
      </c>
      <c r="W47" s="337"/>
      <c r="X47" s="23">
        <f>ROUNDDOWN($X$3*X46,0)</f>
        <v>16784</v>
      </c>
      <c r="Y47" s="23">
        <f>ROUNDDOWN(Y46*$Y$3,0)</f>
        <v>6515</v>
      </c>
      <c r="Z47" s="24">
        <f>ROUNDDOWN(Z46*$Z$3,0)</f>
        <v>6545</v>
      </c>
      <c r="AA47" s="338"/>
      <c r="AB47" s="327"/>
      <c r="AC47" s="327"/>
      <c r="AD47" s="327"/>
      <c r="AE47" s="327"/>
      <c r="AF47" s="329"/>
      <c r="AG47" s="331"/>
      <c r="AH47" s="332"/>
    </row>
    <row r="48" spans="1:34" ht="12.75" hidden="1" customHeight="1">
      <c r="A48" s="333" t="s">
        <v>47</v>
      </c>
      <c r="B48" s="20" t="s">
        <v>43</v>
      </c>
      <c r="C48" s="21">
        <v>4</v>
      </c>
      <c r="D48" s="333" t="str">
        <f>B48&amp;C48</f>
        <v>H4</v>
      </c>
      <c r="E48" s="21" t="s">
        <v>38</v>
      </c>
      <c r="F48" s="21">
        <v>2</v>
      </c>
      <c r="G48" s="333" t="str">
        <f>E48&amp;F48</f>
        <v>W2</v>
      </c>
      <c r="H48" s="21" t="s">
        <v>39</v>
      </c>
      <c r="I48" s="21">
        <v>0</v>
      </c>
      <c r="J48" s="333" t="str">
        <f>H48&amp;I48</f>
        <v>L0</v>
      </c>
      <c r="K48" s="21" t="s">
        <v>40</v>
      </c>
      <c r="L48" s="21">
        <v>0</v>
      </c>
      <c r="M48" s="334" t="str">
        <f>K48&amp;L48</f>
        <v>B0</v>
      </c>
      <c r="N48" s="21" t="s">
        <v>41</v>
      </c>
      <c r="O48" s="21">
        <v>0</v>
      </c>
      <c r="P48" s="334" t="str">
        <f>N48&amp;O48</f>
        <v>R0</v>
      </c>
      <c r="Q48" s="25" t="s">
        <v>45</v>
      </c>
      <c r="R48" s="19">
        <v>0.18</v>
      </c>
      <c r="S48" s="19">
        <v>0.03</v>
      </c>
      <c r="T48" s="336">
        <f>SUM(R49:S49)</f>
        <v>21325</v>
      </c>
      <c r="U48" s="19">
        <v>2.1000000000000001E-2</v>
      </c>
      <c r="V48" s="19">
        <v>0.02</v>
      </c>
      <c r="W48" s="336">
        <f>SUM(U49:V49)</f>
        <v>2929</v>
      </c>
      <c r="X48" s="19">
        <v>0.2</v>
      </c>
      <c r="Y48" s="19">
        <v>0.1</v>
      </c>
      <c r="Z48" s="19">
        <v>0.14000000000000001</v>
      </c>
      <c r="AA48" s="338">
        <f>SUM(X49:Z49)</f>
        <v>36760</v>
      </c>
      <c r="AB48" s="327">
        <f>ROUNDDOWN((T48+AA48)*0.05,0)</f>
        <v>2904</v>
      </c>
      <c r="AC48" s="327">
        <f>ROUNDDOWN((T48+W48+AA48+AB48)*0.1,0)</f>
        <v>6391</v>
      </c>
      <c r="AD48" s="327">
        <f>ROUNDDOWN(AG48*0.1,0)</f>
        <v>251574</v>
      </c>
      <c r="AE48" s="327">
        <f>T48+W48+AA48+AB48+AC48+AD48</f>
        <v>321883</v>
      </c>
      <c r="AF48" s="328">
        <v>2540000</v>
      </c>
      <c r="AG48" s="330">
        <f>AF48-T48-W48</f>
        <v>2515746</v>
      </c>
      <c r="AH48" s="332">
        <f>IF(AE48&lt;AG48,AE48,AG48)</f>
        <v>321883</v>
      </c>
    </row>
    <row r="49" spans="1:34" ht="12.75" hidden="1" customHeight="1">
      <c r="A49" s="333"/>
      <c r="B49" s="20"/>
      <c r="C49" s="21"/>
      <c r="D49" s="333"/>
      <c r="E49" s="21"/>
      <c r="F49" s="21"/>
      <c r="G49" s="333"/>
      <c r="H49" s="21"/>
      <c r="I49" s="21"/>
      <c r="J49" s="333"/>
      <c r="K49" s="21"/>
      <c r="L49" s="21"/>
      <c r="M49" s="335"/>
      <c r="N49" s="21"/>
      <c r="O49" s="21"/>
      <c r="P49" s="335"/>
      <c r="Q49" s="25"/>
      <c r="R49" s="23">
        <f>ROUNDDOWN($R$3*R48,0)</f>
        <v>18882</v>
      </c>
      <c r="S49" s="23">
        <f>ROUNDDOWN($S$3*S48,0)</f>
        <v>2443</v>
      </c>
      <c r="T49" s="337"/>
      <c r="U49" s="23">
        <f>ROUNDDOWN(U48*$U$3,0)</f>
        <v>1710</v>
      </c>
      <c r="V49" s="23">
        <f>ROUNDDOWN(V48*$V$3,0)</f>
        <v>1219</v>
      </c>
      <c r="W49" s="337"/>
      <c r="X49" s="23">
        <f>ROUNDDOWN($X$3*X48,0)</f>
        <v>20980</v>
      </c>
      <c r="Y49" s="23">
        <f>ROUNDDOWN(Y48*$Y$3,0)</f>
        <v>8144</v>
      </c>
      <c r="Z49" s="24">
        <f>ROUNDDOWN(Z48*$Z$3,0)</f>
        <v>7636</v>
      </c>
      <c r="AA49" s="338"/>
      <c r="AB49" s="327"/>
      <c r="AC49" s="327"/>
      <c r="AD49" s="327"/>
      <c r="AE49" s="327"/>
      <c r="AF49" s="329"/>
      <c r="AG49" s="331"/>
      <c r="AH49" s="332"/>
    </row>
    <row r="50" spans="1:34" ht="12.75" hidden="1" customHeight="1">
      <c r="A50" s="333" t="s">
        <v>47</v>
      </c>
      <c r="B50" s="20" t="s">
        <v>43</v>
      </c>
      <c r="C50" s="21">
        <v>4.5</v>
      </c>
      <c r="D50" s="333" t="str">
        <f>B50&amp;C50</f>
        <v>H4.5</v>
      </c>
      <c r="E50" s="21" t="s">
        <v>38</v>
      </c>
      <c r="F50" s="21">
        <v>2.5</v>
      </c>
      <c r="G50" s="333" t="str">
        <f>E50&amp;F50</f>
        <v>W2.5</v>
      </c>
      <c r="H50" s="21" t="s">
        <v>39</v>
      </c>
      <c r="I50" s="21">
        <v>0</v>
      </c>
      <c r="J50" s="333" t="str">
        <f>H50&amp;I50</f>
        <v>L0</v>
      </c>
      <c r="K50" s="21" t="s">
        <v>40</v>
      </c>
      <c r="L50" s="21">
        <v>0</v>
      </c>
      <c r="M50" s="334" t="str">
        <f>K50&amp;L50</f>
        <v>B0</v>
      </c>
      <c r="N50" s="21" t="s">
        <v>41</v>
      </c>
      <c r="O50" s="21">
        <v>0</v>
      </c>
      <c r="P50" s="334" t="str">
        <f>N50&amp;O50</f>
        <v>R0</v>
      </c>
      <c r="Q50" s="25" t="s">
        <v>45</v>
      </c>
      <c r="R50" s="19">
        <v>0.21</v>
      </c>
      <c r="S50" s="19">
        <v>0.03</v>
      </c>
      <c r="T50" s="336">
        <f>SUM(R51:S51)</f>
        <v>24472</v>
      </c>
      <c r="U50" s="19">
        <v>0.03</v>
      </c>
      <c r="V50" s="19">
        <v>2.8000000000000001E-2</v>
      </c>
      <c r="W50" s="336">
        <f>SUM(U51:V51)</f>
        <v>4150</v>
      </c>
      <c r="X50" s="19">
        <v>0.22</v>
      </c>
      <c r="Y50" s="19">
        <v>0.11</v>
      </c>
      <c r="Z50" s="19">
        <v>0.16</v>
      </c>
      <c r="AA50" s="338">
        <f>SUM(X51:Z51)</f>
        <v>40763</v>
      </c>
      <c r="AB50" s="327">
        <f>ROUNDDOWN((T50+AA50)*0.05,0)</f>
        <v>3261</v>
      </c>
      <c r="AC50" s="327">
        <f>ROUNDDOWN((T50+W50+AA50+AB50)*0.1,0)</f>
        <v>7264</v>
      </c>
      <c r="AD50" s="327">
        <f>ROUNDDOWN(AG50*0.1,0)</f>
        <v>388137</v>
      </c>
      <c r="AE50" s="327">
        <f>T50+W50+AA50+AB50+AC50+AD50</f>
        <v>468047</v>
      </c>
      <c r="AF50" s="328">
        <v>3910000</v>
      </c>
      <c r="AG50" s="330">
        <f>AF50-T50-W50</f>
        <v>3881378</v>
      </c>
      <c r="AH50" s="332">
        <f>IF(AE50&lt;AG50,AE50,AG50)</f>
        <v>468047</v>
      </c>
    </row>
    <row r="51" spans="1:34" ht="12.75" hidden="1" customHeight="1">
      <c r="A51" s="333"/>
      <c r="B51" s="20"/>
      <c r="C51" s="21"/>
      <c r="D51" s="333"/>
      <c r="E51" s="21"/>
      <c r="F51" s="21"/>
      <c r="G51" s="333"/>
      <c r="H51" s="21"/>
      <c r="I51" s="21"/>
      <c r="J51" s="333"/>
      <c r="K51" s="21"/>
      <c r="L51" s="21"/>
      <c r="M51" s="335"/>
      <c r="N51" s="21"/>
      <c r="O51" s="21"/>
      <c r="P51" s="335"/>
      <c r="Q51" s="22"/>
      <c r="R51" s="23">
        <f>ROUNDDOWN($R$3*R50,0)</f>
        <v>22029</v>
      </c>
      <c r="S51" s="23">
        <f>ROUNDDOWN($S$3*S50,0)</f>
        <v>2443</v>
      </c>
      <c r="T51" s="337"/>
      <c r="U51" s="23">
        <f>ROUNDDOWN(U50*$U$3,0)</f>
        <v>2443</v>
      </c>
      <c r="V51" s="23">
        <f>ROUNDDOWN(V50*$V$3,0)</f>
        <v>1707</v>
      </c>
      <c r="W51" s="337"/>
      <c r="X51" s="23">
        <f>ROUNDDOWN($X$3*X50,0)</f>
        <v>23078</v>
      </c>
      <c r="Y51" s="23">
        <f>ROUNDDOWN(Y50*$Y$3,0)</f>
        <v>8958</v>
      </c>
      <c r="Z51" s="24">
        <f>ROUNDDOWN(Z50*$Z$3,0)</f>
        <v>8727</v>
      </c>
      <c r="AA51" s="338"/>
      <c r="AB51" s="327"/>
      <c r="AC51" s="327"/>
      <c r="AD51" s="327"/>
      <c r="AE51" s="327"/>
      <c r="AF51" s="329"/>
      <c r="AG51" s="331"/>
      <c r="AH51" s="332"/>
    </row>
    <row r="52" spans="1:34" ht="12.75" hidden="1" customHeight="1">
      <c r="A52" s="344" t="s">
        <v>48</v>
      </c>
      <c r="B52" s="27" t="s">
        <v>43</v>
      </c>
      <c r="C52" s="28">
        <v>2.5</v>
      </c>
      <c r="D52" s="344" t="str">
        <f>B52&amp;C52</f>
        <v>H2.5</v>
      </c>
      <c r="E52" s="28" t="s">
        <v>38</v>
      </c>
      <c r="F52" s="28"/>
      <c r="G52" s="344" t="str">
        <f>E52&amp;F52</f>
        <v>W</v>
      </c>
      <c r="H52" s="28" t="s">
        <v>39</v>
      </c>
      <c r="I52" s="28">
        <v>0</v>
      </c>
      <c r="J52" s="344" t="str">
        <f>H52&amp;I52</f>
        <v>L0</v>
      </c>
      <c r="K52" s="28" t="s">
        <v>40</v>
      </c>
      <c r="L52" s="28">
        <v>4</v>
      </c>
      <c r="M52" s="345" t="str">
        <f>K52&amp;L52</f>
        <v>B4</v>
      </c>
      <c r="N52" s="28" t="s">
        <v>41</v>
      </c>
      <c r="O52" s="28">
        <v>0</v>
      </c>
      <c r="P52" s="345" t="str">
        <f>N52&amp;O52</f>
        <v>R0</v>
      </c>
      <c r="Q52" s="25" t="s">
        <v>49</v>
      </c>
      <c r="R52" s="19">
        <v>0.14000000000000001</v>
      </c>
      <c r="S52" s="19">
        <v>0.02</v>
      </c>
      <c r="T52" s="336">
        <f>SUM(R53:S53)</f>
        <v>16314</v>
      </c>
      <c r="U52" s="19">
        <v>8.0000000000000002E-3</v>
      </c>
      <c r="V52" s="19">
        <v>0.01</v>
      </c>
      <c r="W52" s="336">
        <f>SUM(U53:V53)</f>
        <v>1260</v>
      </c>
      <c r="X52" s="19">
        <v>0.14000000000000001</v>
      </c>
      <c r="Y52" s="19">
        <v>0.09</v>
      </c>
      <c r="Z52" s="19">
        <v>0</v>
      </c>
      <c r="AA52" s="338">
        <f>SUM(X53:Z53)</f>
        <v>22015</v>
      </c>
      <c r="AB52" s="327">
        <f>ROUNDDOWN((T52+AA52)*0.05,0)</f>
        <v>1916</v>
      </c>
      <c r="AC52" s="327">
        <f>ROUNDDOWN((T52+W52+AA52+AB52)*0.1,0)</f>
        <v>4150</v>
      </c>
      <c r="AD52" s="327">
        <f>ROUNDDOWN(AG52*0.1,0)</f>
        <v>3832</v>
      </c>
      <c r="AE52" s="327">
        <f>T52+W52+AA52+AB52+AC52+AD52</f>
        <v>49487</v>
      </c>
      <c r="AF52" s="328">
        <v>55900</v>
      </c>
      <c r="AG52" s="330">
        <f>AF52-T52-W52</f>
        <v>38326</v>
      </c>
      <c r="AH52" s="332">
        <f>IF(AE52&lt;AG52,AE52,AG52)</f>
        <v>38326</v>
      </c>
    </row>
    <row r="53" spans="1:34" ht="12.75" hidden="1" customHeight="1">
      <c r="A53" s="344"/>
      <c r="B53" s="27"/>
      <c r="C53" s="28"/>
      <c r="D53" s="344"/>
      <c r="E53" s="28"/>
      <c r="F53" s="28"/>
      <c r="G53" s="344"/>
      <c r="H53" s="28"/>
      <c r="I53" s="28"/>
      <c r="J53" s="344"/>
      <c r="K53" s="28"/>
      <c r="L53" s="28"/>
      <c r="M53" s="346"/>
      <c r="N53" s="28"/>
      <c r="O53" s="28"/>
      <c r="P53" s="346"/>
      <c r="Q53" s="25"/>
      <c r="R53" s="23">
        <f>ROUNDDOWN($R$3*R52,0)</f>
        <v>14686</v>
      </c>
      <c r="S53" s="23">
        <f>ROUNDDOWN($S$3*S52,0)</f>
        <v>1628</v>
      </c>
      <c r="T53" s="337"/>
      <c r="U53" s="23">
        <f>ROUNDDOWN(U52*$U$3,0)</f>
        <v>651</v>
      </c>
      <c r="V53" s="23">
        <f>ROUNDDOWN(V52*$V$3,0)</f>
        <v>609</v>
      </c>
      <c r="W53" s="337"/>
      <c r="X53" s="23">
        <f>ROUNDDOWN($X$3*X52,0)</f>
        <v>14686</v>
      </c>
      <c r="Y53" s="23">
        <f>ROUNDDOWN(Y52*$Y$3,0)</f>
        <v>7329</v>
      </c>
      <c r="Z53" s="24">
        <f>ROUNDDOWN(Z52*$Z$3,0)</f>
        <v>0</v>
      </c>
      <c r="AA53" s="338"/>
      <c r="AB53" s="327"/>
      <c r="AC53" s="327"/>
      <c r="AD53" s="327"/>
      <c r="AE53" s="327"/>
      <c r="AF53" s="329"/>
      <c r="AG53" s="331"/>
      <c r="AH53" s="332"/>
    </row>
    <row r="54" spans="1:34" ht="12.75" hidden="1" customHeight="1">
      <c r="A54" s="344" t="s">
        <v>48</v>
      </c>
      <c r="B54" s="27" t="s">
        <v>43</v>
      </c>
      <c r="C54" s="28">
        <v>3</v>
      </c>
      <c r="D54" s="344" t="str">
        <f>B54&amp;C54</f>
        <v>H3</v>
      </c>
      <c r="E54" s="28" t="s">
        <v>38</v>
      </c>
      <c r="F54" s="28"/>
      <c r="G54" s="344" t="str">
        <f>E54&amp;F54</f>
        <v>W</v>
      </c>
      <c r="H54" s="28" t="s">
        <v>39</v>
      </c>
      <c r="I54" s="28">
        <v>0</v>
      </c>
      <c r="J54" s="344" t="str">
        <f>H54&amp;I54</f>
        <v>L0</v>
      </c>
      <c r="K54" s="28" t="s">
        <v>40</v>
      </c>
      <c r="L54" s="28">
        <v>5</v>
      </c>
      <c r="M54" s="345" t="str">
        <f>K54&amp;L54</f>
        <v>B5</v>
      </c>
      <c r="N54" s="28" t="s">
        <v>41</v>
      </c>
      <c r="O54" s="28">
        <v>0</v>
      </c>
      <c r="P54" s="345" t="str">
        <f>N54&amp;O54</f>
        <v>R0</v>
      </c>
      <c r="Q54" s="25" t="s">
        <v>49</v>
      </c>
      <c r="R54" s="26">
        <v>0.2</v>
      </c>
      <c r="S54" s="26">
        <v>0.02</v>
      </c>
      <c r="T54" s="336">
        <f>SUM(R55:S55)</f>
        <v>22608</v>
      </c>
      <c r="U54" s="19">
        <v>1.2999999999999999E-2</v>
      </c>
      <c r="V54" s="19">
        <v>1.2E-2</v>
      </c>
      <c r="W54" s="336">
        <f>SUM(U55:V55)</f>
        <v>1789</v>
      </c>
      <c r="X54" s="19">
        <v>0.23</v>
      </c>
      <c r="Y54" s="19">
        <v>0.14000000000000001</v>
      </c>
      <c r="Z54" s="19">
        <v>0</v>
      </c>
      <c r="AA54" s="338">
        <f>SUM(X55:Z55)</f>
        <v>35529</v>
      </c>
      <c r="AB54" s="327">
        <f>ROUNDDOWN((T54+AA54)*0.05,0)</f>
        <v>2906</v>
      </c>
      <c r="AC54" s="327">
        <f>ROUNDDOWN((T54+W54+AA54+AB54)*0.1,0)</f>
        <v>6283</v>
      </c>
      <c r="AD54" s="327">
        <f>ROUNDDOWN(AG54*0.1,0)</f>
        <v>4870</v>
      </c>
      <c r="AE54" s="327">
        <f>T54+W54+AA54+AB54+AC54+AD54</f>
        <v>73985</v>
      </c>
      <c r="AF54" s="328">
        <v>73100</v>
      </c>
      <c r="AG54" s="330">
        <f>AF54-T54-W54</f>
        <v>48703</v>
      </c>
      <c r="AH54" s="332">
        <f>IF(AE54&lt;AG54,AE54,AG54)</f>
        <v>48703</v>
      </c>
    </row>
    <row r="55" spans="1:34" ht="12.75" hidden="1" customHeight="1">
      <c r="A55" s="344"/>
      <c r="B55" s="27"/>
      <c r="C55" s="28"/>
      <c r="D55" s="344"/>
      <c r="E55" s="28"/>
      <c r="F55" s="28"/>
      <c r="G55" s="344"/>
      <c r="H55" s="28"/>
      <c r="I55" s="28"/>
      <c r="J55" s="344"/>
      <c r="K55" s="28"/>
      <c r="L55" s="28"/>
      <c r="M55" s="346"/>
      <c r="N55" s="28"/>
      <c r="O55" s="28"/>
      <c r="P55" s="346"/>
      <c r="Q55" s="25"/>
      <c r="R55" s="23">
        <f>ROUNDDOWN($R$3*R54,0)</f>
        <v>20980</v>
      </c>
      <c r="S55" s="23">
        <f>ROUNDDOWN($S$3*S54,0)</f>
        <v>1628</v>
      </c>
      <c r="T55" s="337"/>
      <c r="U55" s="23">
        <f>ROUNDDOWN(U54*$U$3,0)</f>
        <v>1058</v>
      </c>
      <c r="V55" s="23">
        <f>ROUNDDOWN(V54*$V$3,0)</f>
        <v>731</v>
      </c>
      <c r="W55" s="337"/>
      <c r="X55" s="23">
        <f>ROUNDDOWN($X$3*X54,0)</f>
        <v>24127</v>
      </c>
      <c r="Y55" s="23">
        <f>ROUNDDOWN(Y54*$Y$3,0)</f>
        <v>11402</v>
      </c>
      <c r="Z55" s="24">
        <f>ROUNDDOWN(Z54*$Z$3,0)</f>
        <v>0</v>
      </c>
      <c r="AA55" s="338"/>
      <c r="AB55" s="327"/>
      <c r="AC55" s="327"/>
      <c r="AD55" s="327"/>
      <c r="AE55" s="327"/>
      <c r="AF55" s="329"/>
      <c r="AG55" s="331"/>
      <c r="AH55" s="332"/>
    </row>
    <row r="56" spans="1:34" ht="12.75" hidden="1" customHeight="1">
      <c r="A56" s="344" t="s">
        <v>48</v>
      </c>
      <c r="B56" s="27" t="s">
        <v>43</v>
      </c>
      <c r="C56" s="28">
        <v>3.5</v>
      </c>
      <c r="D56" s="344" t="str">
        <f>B56&amp;C56</f>
        <v>H3.5</v>
      </c>
      <c r="E56" s="28" t="s">
        <v>38</v>
      </c>
      <c r="F56" s="28"/>
      <c r="G56" s="344" t="str">
        <f>E56&amp;F56</f>
        <v>W</v>
      </c>
      <c r="H56" s="28" t="s">
        <v>39</v>
      </c>
      <c r="I56" s="28">
        <v>0</v>
      </c>
      <c r="J56" s="344" t="str">
        <f>H56&amp;I56</f>
        <v>L0</v>
      </c>
      <c r="K56" s="28" t="s">
        <v>40</v>
      </c>
      <c r="L56" s="28">
        <v>6</v>
      </c>
      <c r="M56" s="345" t="str">
        <f>K56&amp;L56</f>
        <v>B6</v>
      </c>
      <c r="N56" s="28" t="s">
        <v>41</v>
      </c>
      <c r="O56" s="28">
        <v>0</v>
      </c>
      <c r="P56" s="345" t="str">
        <f>N56&amp;O56</f>
        <v>R0</v>
      </c>
      <c r="Q56" s="25" t="s">
        <v>49</v>
      </c>
      <c r="R56" s="19">
        <v>0.28000000000000003</v>
      </c>
      <c r="S56" s="19">
        <v>0.02</v>
      </c>
      <c r="T56" s="336">
        <f>SUM(R57:S57)</f>
        <v>31001</v>
      </c>
      <c r="U56" s="19">
        <v>2.1000000000000001E-2</v>
      </c>
      <c r="V56" s="19">
        <v>1.4E-2</v>
      </c>
      <c r="W56" s="336">
        <f>SUM(U57:V57)</f>
        <v>2563</v>
      </c>
      <c r="X56" s="19">
        <v>0.32</v>
      </c>
      <c r="Y56" s="19">
        <v>0.19</v>
      </c>
      <c r="Z56" s="19">
        <v>0</v>
      </c>
      <c r="AA56" s="338">
        <f>SUM(X57:Z57)</f>
        <v>49043</v>
      </c>
      <c r="AB56" s="327">
        <f>ROUNDDOWN((T56+AA56)*0.05,0)</f>
        <v>4002</v>
      </c>
      <c r="AC56" s="327">
        <f>ROUNDDOWN((T56+W56+AA56+AB56)*0.1,0)</f>
        <v>8660</v>
      </c>
      <c r="AD56" s="327">
        <f>ROUNDDOWN(AG56*0.1,0)</f>
        <v>6943</v>
      </c>
      <c r="AE56" s="327">
        <f>T56+W56+AA56+AB56+AC56+AD56</f>
        <v>102212</v>
      </c>
      <c r="AF56" s="328">
        <v>103000</v>
      </c>
      <c r="AG56" s="330">
        <f>AF56-T56-W56</f>
        <v>69436</v>
      </c>
      <c r="AH56" s="332">
        <f>IF(AE56&lt;AG56,AE56,AG56)</f>
        <v>69436</v>
      </c>
    </row>
    <row r="57" spans="1:34" ht="12.75" hidden="1" customHeight="1">
      <c r="A57" s="344"/>
      <c r="B57" s="27"/>
      <c r="C57" s="28"/>
      <c r="D57" s="344"/>
      <c r="E57" s="28"/>
      <c r="F57" s="28"/>
      <c r="G57" s="344"/>
      <c r="H57" s="28"/>
      <c r="I57" s="28"/>
      <c r="J57" s="344"/>
      <c r="K57" s="28"/>
      <c r="L57" s="28"/>
      <c r="M57" s="346"/>
      <c r="N57" s="28"/>
      <c r="O57" s="28"/>
      <c r="P57" s="346"/>
      <c r="Q57" s="25"/>
      <c r="R57" s="23">
        <f>ROUNDDOWN($R$3*R56,0)</f>
        <v>29373</v>
      </c>
      <c r="S57" s="23">
        <f>ROUNDDOWN($S$3*S56,0)</f>
        <v>1628</v>
      </c>
      <c r="T57" s="337"/>
      <c r="U57" s="23">
        <f>ROUNDDOWN(U56*$U$3,0)</f>
        <v>1710</v>
      </c>
      <c r="V57" s="23">
        <f>ROUNDDOWN(V56*$V$3,0)</f>
        <v>853</v>
      </c>
      <c r="W57" s="337"/>
      <c r="X57" s="23">
        <f>ROUNDDOWN($X$3*X56,0)</f>
        <v>33569</v>
      </c>
      <c r="Y57" s="23">
        <f>ROUNDDOWN(Y56*$Y$3,0)</f>
        <v>15474</v>
      </c>
      <c r="Z57" s="24">
        <f>ROUNDDOWN(Z56*$Z$3,0)</f>
        <v>0</v>
      </c>
      <c r="AA57" s="338"/>
      <c r="AB57" s="327"/>
      <c r="AC57" s="327"/>
      <c r="AD57" s="327"/>
      <c r="AE57" s="327"/>
      <c r="AF57" s="329"/>
      <c r="AG57" s="331"/>
      <c r="AH57" s="332"/>
    </row>
    <row r="58" spans="1:34" ht="12.75" hidden="1" customHeight="1">
      <c r="A58" s="344" t="s">
        <v>48</v>
      </c>
      <c r="B58" s="27" t="s">
        <v>43</v>
      </c>
      <c r="C58" s="28">
        <v>4</v>
      </c>
      <c r="D58" s="344" t="str">
        <f>B58&amp;C58</f>
        <v>H4</v>
      </c>
      <c r="E58" s="28" t="s">
        <v>38</v>
      </c>
      <c r="F58" s="28"/>
      <c r="G58" s="344" t="str">
        <f>E58&amp;F58</f>
        <v>W</v>
      </c>
      <c r="H58" s="28" t="s">
        <v>39</v>
      </c>
      <c r="I58" s="28">
        <v>0</v>
      </c>
      <c r="J58" s="344" t="str">
        <f>H58&amp;I58</f>
        <v>L0</v>
      </c>
      <c r="K58" s="28" t="s">
        <v>40</v>
      </c>
      <c r="L58" s="28">
        <v>8</v>
      </c>
      <c r="M58" s="345" t="str">
        <f>K58&amp;L58</f>
        <v>B8</v>
      </c>
      <c r="N58" s="28" t="s">
        <v>41</v>
      </c>
      <c r="O58" s="28">
        <v>0</v>
      </c>
      <c r="P58" s="345" t="str">
        <f>N58&amp;O58</f>
        <v>R0</v>
      </c>
      <c r="Q58" s="25" t="s">
        <v>49</v>
      </c>
      <c r="R58" s="19">
        <v>0.45</v>
      </c>
      <c r="S58" s="19">
        <v>0.06</v>
      </c>
      <c r="T58" s="336">
        <f>SUM(R59:S59)</f>
        <v>52092</v>
      </c>
      <c r="U58" s="19">
        <v>4.2000000000000003E-2</v>
      </c>
      <c r="V58" s="19">
        <v>0.02</v>
      </c>
      <c r="W58" s="336">
        <f>SUM(U59:V59)</f>
        <v>4639</v>
      </c>
      <c r="X58" s="19">
        <v>0.32</v>
      </c>
      <c r="Y58" s="19">
        <v>0.16</v>
      </c>
      <c r="Z58" s="19">
        <v>0.24</v>
      </c>
      <c r="AA58" s="338">
        <f>SUM(X59:Z59)</f>
        <v>59689</v>
      </c>
      <c r="AB58" s="327">
        <f>ROUNDDOWN((T58+AA58)*0.05,0)</f>
        <v>5589</v>
      </c>
      <c r="AC58" s="327">
        <f>ROUNDDOWN((T58+W58+AA58+AB58)*0.1,0)</f>
        <v>12200</v>
      </c>
      <c r="AD58" s="327">
        <f>ROUNDDOWN(AG58*0.1,0)</f>
        <v>11526</v>
      </c>
      <c r="AE58" s="327">
        <f>T58+W58+AA58+AB58+AC58+AD58</f>
        <v>145735</v>
      </c>
      <c r="AF58" s="328">
        <v>172000</v>
      </c>
      <c r="AG58" s="330">
        <f>AF58-T58-W58</f>
        <v>115269</v>
      </c>
      <c r="AH58" s="332">
        <f>IF(AE58&lt;AG58,AE58,AG58)</f>
        <v>115269</v>
      </c>
    </row>
    <row r="59" spans="1:34" ht="12.75" hidden="1" customHeight="1">
      <c r="A59" s="344"/>
      <c r="B59" s="27"/>
      <c r="C59" s="28"/>
      <c r="D59" s="344"/>
      <c r="E59" s="28"/>
      <c r="F59" s="28"/>
      <c r="G59" s="344"/>
      <c r="H59" s="28"/>
      <c r="I59" s="28"/>
      <c r="J59" s="344"/>
      <c r="K59" s="28"/>
      <c r="L59" s="28"/>
      <c r="M59" s="346"/>
      <c r="N59" s="28"/>
      <c r="O59" s="28"/>
      <c r="P59" s="346"/>
      <c r="Q59" s="25"/>
      <c r="R59" s="23">
        <f>ROUNDDOWN($R$3*R58,0)</f>
        <v>47206</v>
      </c>
      <c r="S59" s="23">
        <f>ROUNDDOWN($S$3*S58,0)</f>
        <v>4886</v>
      </c>
      <c r="T59" s="337"/>
      <c r="U59" s="23">
        <f>ROUNDDOWN(U58*$U$3,0)</f>
        <v>3420</v>
      </c>
      <c r="V59" s="23">
        <f>ROUNDDOWN(V58*$V$3,0)</f>
        <v>1219</v>
      </c>
      <c r="W59" s="337"/>
      <c r="X59" s="23">
        <f>ROUNDDOWN($X$3*X58,0)</f>
        <v>33569</v>
      </c>
      <c r="Y59" s="23">
        <f>ROUNDDOWN(Y58*$Y$3,0)</f>
        <v>13030</v>
      </c>
      <c r="Z59" s="24">
        <f>ROUNDDOWN(Z58*$Z$3,0)</f>
        <v>13090</v>
      </c>
      <c r="AA59" s="338"/>
      <c r="AB59" s="327"/>
      <c r="AC59" s="327"/>
      <c r="AD59" s="327"/>
      <c r="AE59" s="327"/>
      <c r="AF59" s="329"/>
      <c r="AG59" s="331"/>
      <c r="AH59" s="332"/>
    </row>
    <row r="60" spans="1:34" ht="12.75" hidden="1" customHeight="1">
      <c r="A60" s="344" t="s">
        <v>48</v>
      </c>
      <c r="B60" s="27" t="s">
        <v>43</v>
      </c>
      <c r="C60" s="28">
        <v>4.5</v>
      </c>
      <c r="D60" s="344" t="str">
        <f>B60&amp;C60</f>
        <v>H4.5</v>
      </c>
      <c r="E60" s="28" t="s">
        <v>38</v>
      </c>
      <c r="F60" s="28"/>
      <c r="G60" s="344" t="str">
        <f>E60&amp;F60</f>
        <v>W</v>
      </c>
      <c r="H60" s="28" t="s">
        <v>39</v>
      </c>
      <c r="I60" s="28">
        <v>0</v>
      </c>
      <c r="J60" s="344" t="str">
        <f>H60&amp;I60</f>
        <v>L0</v>
      </c>
      <c r="K60" s="28" t="s">
        <v>40</v>
      </c>
      <c r="L60" s="28">
        <v>10</v>
      </c>
      <c r="M60" s="345" t="str">
        <f>K60&amp;L60</f>
        <v>B10</v>
      </c>
      <c r="N60" s="28" t="s">
        <v>41</v>
      </c>
      <c r="O60" s="28">
        <v>0</v>
      </c>
      <c r="P60" s="345" t="str">
        <f>N60&amp;O60</f>
        <v>R0</v>
      </c>
      <c r="Q60" s="25" t="s">
        <v>49</v>
      </c>
      <c r="R60" s="26">
        <v>0.63</v>
      </c>
      <c r="S60" s="26">
        <v>0.08</v>
      </c>
      <c r="T60" s="336">
        <f>SUM(R61:S61)</f>
        <v>72604</v>
      </c>
      <c r="U60" s="19">
        <v>7.4999999999999997E-2</v>
      </c>
      <c r="V60" s="19">
        <v>3.7999999999999999E-2</v>
      </c>
      <c r="W60" s="336">
        <f>SUM(U61:V61)</f>
        <v>8424</v>
      </c>
      <c r="X60" s="19">
        <v>0.43</v>
      </c>
      <c r="Y60" s="19">
        <v>0.21</v>
      </c>
      <c r="Z60" s="19">
        <v>0.32</v>
      </c>
      <c r="AA60" s="338">
        <f>SUM(X61:Z61)</f>
        <v>79665</v>
      </c>
      <c r="AB60" s="327">
        <f>ROUNDDOWN((T60+AA60)*0.05,0)</f>
        <v>7613</v>
      </c>
      <c r="AC60" s="327">
        <f>ROUNDDOWN((T60+W60+AA60+AB60)*0.1,0)</f>
        <v>16830</v>
      </c>
      <c r="AD60" s="327">
        <f>ROUNDDOWN(AG60*0.1,0)</f>
        <v>15997</v>
      </c>
      <c r="AE60" s="327">
        <f>T60+W60+AA60+AB60+AC60+AD60</f>
        <v>201133</v>
      </c>
      <c r="AF60" s="328">
        <v>241000</v>
      </c>
      <c r="AG60" s="330">
        <f>AF60-T60-W60</f>
        <v>159972</v>
      </c>
      <c r="AH60" s="332">
        <f>IF(AE60&lt;AG60,AE60,AG60)</f>
        <v>159972</v>
      </c>
    </row>
    <row r="61" spans="1:34" ht="12.75" hidden="1" customHeight="1">
      <c r="A61" s="344"/>
      <c r="B61" s="27"/>
      <c r="C61" s="28"/>
      <c r="D61" s="344"/>
      <c r="E61" s="28"/>
      <c r="F61" s="28"/>
      <c r="G61" s="344"/>
      <c r="H61" s="28"/>
      <c r="I61" s="28"/>
      <c r="J61" s="344"/>
      <c r="K61" s="28"/>
      <c r="L61" s="28"/>
      <c r="M61" s="346"/>
      <c r="N61" s="28"/>
      <c r="O61" s="28"/>
      <c r="P61" s="346"/>
      <c r="Q61" s="25"/>
      <c r="R61" s="23">
        <f>ROUNDDOWN($R$3*R60,0)</f>
        <v>66089</v>
      </c>
      <c r="S61" s="23">
        <f>ROUNDDOWN($S$3*S60,0)</f>
        <v>6515</v>
      </c>
      <c r="T61" s="337"/>
      <c r="U61" s="23">
        <f>ROUNDDOWN(U60*$U$3,0)</f>
        <v>6108</v>
      </c>
      <c r="V61" s="23">
        <f>ROUNDDOWN(V60*$V$3,0)</f>
        <v>2316</v>
      </c>
      <c r="W61" s="337"/>
      <c r="X61" s="23">
        <f>ROUNDDOWN($X$3*X60,0)</f>
        <v>45108</v>
      </c>
      <c r="Y61" s="23">
        <f>ROUNDDOWN(Y60*$Y$3,0)</f>
        <v>17103</v>
      </c>
      <c r="Z61" s="24">
        <f>ROUNDDOWN(Z60*$Z$3,0)</f>
        <v>17454</v>
      </c>
      <c r="AA61" s="338"/>
      <c r="AB61" s="327"/>
      <c r="AC61" s="327"/>
      <c r="AD61" s="327"/>
      <c r="AE61" s="327"/>
      <c r="AF61" s="329"/>
      <c r="AG61" s="331"/>
      <c r="AH61" s="332"/>
    </row>
    <row r="62" spans="1:34" ht="12.75" hidden="1" customHeight="1">
      <c r="A62" s="344" t="s">
        <v>48</v>
      </c>
      <c r="B62" s="27" t="s">
        <v>43</v>
      </c>
      <c r="C62" s="28">
        <v>4.5</v>
      </c>
      <c r="D62" s="344" t="str">
        <f>B62&amp;C62</f>
        <v>H4.5</v>
      </c>
      <c r="E62" s="28" t="s">
        <v>38</v>
      </c>
      <c r="F62" s="28"/>
      <c r="G62" s="344" t="str">
        <f>E62&amp;F62</f>
        <v>W</v>
      </c>
      <c r="H62" s="28" t="s">
        <v>39</v>
      </c>
      <c r="I62" s="28">
        <v>0</v>
      </c>
      <c r="J62" s="344" t="str">
        <f>H62&amp;I62</f>
        <v>L0</v>
      </c>
      <c r="K62" s="28" t="s">
        <v>40</v>
      </c>
      <c r="L62" s="28">
        <v>12</v>
      </c>
      <c r="M62" s="345" t="str">
        <f>K62&amp;L62</f>
        <v>B12</v>
      </c>
      <c r="N62" s="28" t="s">
        <v>41</v>
      </c>
      <c r="O62" s="28">
        <v>0</v>
      </c>
      <c r="P62" s="345" t="str">
        <f>N62&amp;O62</f>
        <v>R0</v>
      </c>
      <c r="Q62" s="25" t="s">
        <v>49</v>
      </c>
      <c r="R62" s="19">
        <v>0.81</v>
      </c>
      <c r="S62" s="19">
        <v>0.12</v>
      </c>
      <c r="T62" s="336">
        <f>SUM(R63:S63)</f>
        <v>94745</v>
      </c>
      <c r="U62" s="19">
        <v>0.11600000000000001</v>
      </c>
      <c r="V62" s="19">
        <v>7.0999999999999994E-2</v>
      </c>
      <c r="W62" s="336">
        <f>SUM(U63:V63)</f>
        <v>13775</v>
      </c>
      <c r="X62" s="19">
        <v>0.55000000000000004</v>
      </c>
      <c r="Y62" s="19">
        <v>0.27</v>
      </c>
      <c r="Z62" s="19">
        <v>0.4</v>
      </c>
      <c r="AA62" s="338">
        <f>SUM(X63:Z63)</f>
        <v>101503</v>
      </c>
      <c r="AB62" s="327">
        <f>ROUNDDOWN((T62+AA62)*0.05,0)</f>
        <v>9812</v>
      </c>
      <c r="AC62" s="327">
        <f>ROUNDDOWN((T62+W62+AA62+AB62)*0.1,0)</f>
        <v>21983</v>
      </c>
      <c r="AD62" s="327">
        <f>ROUNDDOWN(AG62*0.1,0)</f>
        <v>20948</v>
      </c>
      <c r="AE62" s="327">
        <f>T62+W62+AA62+AB62+AC62+AD62</f>
        <v>262766</v>
      </c>
      <c r="AF62" s="328">
        <v>318000</v>
      </c>
      <c r="AG62" s="330">
        <f>AF62-T62-W62</f>
        <v>209480</v>
      </c>
      <c r="AH62" s="332">
        <f>IF(AE62&lt;AG62,AE62,AG62)</f>
        <v>209480</v>
      </c>
    </row>
    <row r="63" spans="1:34" ht="12.75" hidden="1" customHeight="1">
      <c r="A63" s="344"/>
      <c r="B63" s="27"/>
      <c r="C63" s="28"/>
      <c r="D63" s="344"/>
      <c r="E63" s="28"/>
      <c r="F63" s="28"/>
      <c r="G63" s="344"/>
      <c r="H63" s="28"/>
      <c r="I63" s="28"/>
      <c r="J63" s="344"/>
      <c r="K63" s="28"/>
      <c r="L63" s="28"/>
      <c r="M63" s="346"/>
      <c r="N63" s="28"/>
      <c r="O63" s="28"/>
      <c r="P63" s="346"/>
      <c r="Q63" s="25"/>
      <c r="R63" s="23">
        <f>ROUNDDOWN($R$3*R62,0)</f>
        <v>84972</v>
      </c>
      <c r="S63" s="23">
        <f>ROUNDDOWN($S$3*S62,0)</f>
        <v>9773</v>
      </c>
      <c r="T63" s="337"/>
      <c r="U63" s="23">
        <f>ROUNDDOWN(U62*$U$3,0)</f>
        <v>9447</v>
      </c>
      <c r="V63" s="23">
        <f>ROUNDDOWN(V62*$V$3,0)</f>
        <v>4328</v>
      </c>
      <c r="W63" s="337"/>
      <c r="X63" s="23">
        <f>ROUNDDOWN($X$3*X62,0)</f>
        <v>57697</v>
      </c>
      <c r="Y63" s="23">
        <f>ROUNDDOWN(Y62*$Y$3,0)</f>
        <v>21989</v>
      </c>
      <c r="Z63" s="24">
        <f>ROUNDDOWN(Z62*$Z$3,0)</f>
        <v>21817</v>
      </c>
      <c r="AA63" s="338"/>
      <c r="AB63" s="327"/>
      <c r="AC63" s="327"/>
      <c r="AD63" s="327"/>
      <c r="AE63" s="327"/>
      <c r="AF63" s="329"/>
      <c r="AG63" s="331"/>
      <c r="AH63" s="332"/>
    </row>
    <row r="64" spans="1:34" ht="12.75" hidden="1" customHeight="1">
      <c r="A64" s="344" t="s">
        <v>48</v>
      </c>
      <c r="B64" s="27" t="s">
        <v>43</v>
      </c>
      <c r="C64" s="28">
        <v>5</v>
      </c>
      <c r="D64" s="344" t="str">
        <f>B64&amp;C64</f>
        <v>H5</v>
      </c>
      <c r="E64" s="28" t="s">
        <v>38</v>
      </c>
      <c r="F64" s="28"/>
      <c r="G64" s="344" t="str">
        <f>E64&amp;F64</f>
        <v>W</v>
      </c>
      <c r="H64" s="28" t="s">
        <v>39</v>
      </c>
      <c r="I64" s="28">
        <v>0</v>
      </c>
      <c r="J64" s="344" t="str">
        <f>H64&amp;I64</f>
        <v>L0</v>
      </c>
      <c r="K64" s="28" t="s">
        <v>40</v>
      </c>
      <c r="L64" s="28">
        <v>15</v>
      </c>
      <c r="M64" s="345" t="str">
        <f>K64&amp;L64</f>
        <v>B15</v>
      </c>
      <c r="N64" s="28" t="s">
        <v>41</v>
      </c>
      <c r="O64" s="28">
        <v>0</v>
      </c>
      <c r="P64" s="345" t="str">
        <f>N64&amp;O64</f>
        <v>R0</v>
      </c>
      <c r="Q64" s="25" t="s">
        <v>49</v>
      </c>
      <c r="R64" s="19">
        <v>1.1100000000000001</v>
      </c>
      <c r="S64" s="19">
        <v>0.16</v>
      </c>
      <c r="T64" s="336">
        <f>SUM(R65:S65)</f>
        <v>129473</v>
      </c>
      <c r="U64" s="19">
        <v>0.19</v>
      </c>
      <c r="V64" s="19">
        <v>0.14299999999999999</v>
      </c>
      <c r="W64" s="29">
        <f>SUM(U65:V65)</f>
        <v>24192</v>
      </c>
      <c r="X64" s="19">
        <v>0.72</v>
      </c>
      <c r="Y64" s="19">
        <v>0.35</v>
      </c>
      <c r="Z64" s="19">
        <v>0.53</v>
      </c>
      <c r="AA64" s="338">
        <f>SUM(X65:Z65)</f>
        <v>132943</v>
      </c>
      <c r="AB64" s="327">
        <f>ROUNDDOWN((T64+AA64)*0.05,0)</f>
        <v>13120</v>
      </c>
      <c r="AC64" s="327">
        <f>ROUNDDOWN((T64+W64+AA64+AB64)*0.1,0)</f>
        <v>29972</v>
      </c>
      <c r="AD64" s="327">
        <f>ROUNDDOWN(AG64*0.1,0)</f>
        <v>31933</v>
      </c>
      <c r="AE64" s="327">
        <f>T64+W64+AA64+AB64+AC64+AD64</f>
        <v>361633</v>
      </c>
      <c r="AF64" s="328">
        <v>473000</v>
      </c>
      <c r="AG64" s="330">
        <f>AF64-T64-W64</f>
        <v>319335</v>
      </c>
      <c r="AH64" s="332">
        <f>IF(AE64&lt;AG64,AE64,AG64)</f>
        <v>319335</v>
      </c>
    </row>
    <row r="65" spans="1:34" ht="12.75" hidden="1" customHeight="1">
      <c r="A65" s="344"/>
      <c r="B65" s="27"/>
      <c r="C65" s="28"/>
      <c r="D65" s="344"/>
      <c r="E65" s="28"/>
      <c r="F65" s="28"/>
      <c r="G65" s="344"/>
      <c r="H65" s="28"/>
      <c r="I65" s="28"/>
      <c r="J65" s="344"/>
      <c r="K65" s="28"/>
      <c r="L65" s="28"/>
      <c r="M65" s="346"/>
      <c r="N65" s="28"/>
      <c r="O65" s="28"/>
      <c r="P65" s="346"/>
      <c r="Q65" s="25"/>
      <c r="R65" s="23">
        <f>ROUNDDOWN($R$3*R64,0)</f>
        <v>116443</v>
      </c>
      <c r="S65" s="23">
        <f>ROUNDDOWN($S$3*S64,0)</f>
        <v>13030</v>
      </c>
      <c r="T65" s="337"/>
      <c r="U65" s="23">
        <f>ROUNDDOWN(U64*$U$3,0)</f>
        <v>15474</v>
      </c>
      <c r="V65" s="23">
        <f>ROUNDDOWN(V64*$V$3,0)</f>
        <v>8718</v>
      </c>
      <c r="W65" s="30"/>
      <c r="X65" s="23">
        <f>ROUNDDOWN($X$3*X64,0)</f>
        <v>75530</v>
      </c>
      <c r="Y65" s="23">
        <f>ROUNDDOWN(Y64*$Y$3,0)</f>
        <v>28505</v>
      </c>
      <c r="Z65" s="24">
        <f>ROUNDDOWN(Z64*$Z$3,0)</f>
        <v>28908</v>
      </c>
      <c r="AA65" s="338"/>
      <c r="AB65" s="327"/>
      <c r="AC65" s="327"/>
      <c r="AD65" s="327"/>
      <c r="AE65" s="327"/>
      <c r="AF65" s="329"/>
      <c r="AG65" s="331"/>
      <c r="AH65" s="332"/>
    </row>
    <row r="66" spans="1:34" ht="12.75" hidden="1" customHeight="1">
      <c r="A66" s="333" t="s">
        <v>50</v>
      </c>
      <c r="B66" s="20" t="s">
        <v>43</v>
      </c>
      <c r="C66" s="21">
        <v>2</v>
      </c>
      <c r="D66" s="333" t="str">
        <f>B66&amp;C66</f>
        <v>H2</v>
      </c>
      <c r="E66" s="21" t="s">
        <v>38</v>
      </c>
      <c r="F66" s="21"/>
      <c r="G66" s="333" t="str">
        <f>E66&amp;F66</f>
        <v>W</v>
      </c>
      <c r="H66" s="21" t="s">
        <v>39</v>
      </c>
      <c r="I66" s="21">
        <v>0</v>
      </c>
      <c r="J66" s="333" t="str">
        <f>H66&amp;I66</f>
        <v>L0</v>
      </c>
      <c r="K66" s="21" t="s">
        <v>40</v>
      </c>
      <c r="L66" s="21">
        <v>0</v>
      </c>
      <c r="M66" s="334" t="str">
        <f>K66&amp;L66</f>
        <v>B0</v>
      </c>
      <c r="N66" s="21" t="s">
        <v>41</v>
      </c>
      <c r="O66" s="21">
        <v>4</v>
      </c>
      <c r="P66" s="334" t="str">
        <f>N66&amp;O66</f>
        <v>R4</v>
      </c>
      <c r="Q66" s="25" t="s">
        <v>51</v>
      </c>
      <c r="R66" s="19">
        <v>0.11</v>
      </c>
      <c r="S66" s="19">
        <v>0.1</v>
      </c>
      <c r="T66" s="336">
        <f>SUM(R67:S67)</f>
        <v>19683</v>
      </c>
      <c r="U66" s="19">
        <v>2E-3</v>
      </c>
      <c r="V66" s="19">
        <v>5.0000000000000001E-3</v>
      </c>
      <c r="W66" s="336">
        <f>SUM(U67:V67)</f>
        <v>466</v>
      </c>
      <c r="X66" s="19">
        <v>0.11</v>
      </c>
      <c r="Y66" s="19">
        <v>7.0000000000000007E-2</v>
      </c>
      <c r="Z66" s="19">
        <v>0</v>
      </c>
      <c r="AA66" s="338">
        <f>SUM(X67:Z67)</f>
        <v>17240</v>
      </c>
      <c r="AB66" s="327">
        <f>ROUNDDOWN((T66+AA66)*0.05,0)</f>
        <v>1846</v>
      </c>
      <c r="AC66" s="327">
        <f>ROUNDDOWN((T66+W66+AA66+AB66)*0.1,0)</f>
        <v>3923</v>
      </c>
      <c r="AD66" s="327">
        <f>ROUNDDOWN(AG66*0.1,0)</f>
        <v>2815</v>
      </c>
      <c r="AE66" s="327">
        <f>T66+W66+AA66+AB66+AC66+AD66</f>
        <v>45973</v>
      </c>
      <c r="AF66" s="328">
        <v>48300</v>
      </c>
      <c r="AG66" s="330">
        <f>AF66-T66-W66</f>
        <v>28151</v>
      </c>
      <c r="AH66" s="332">
        <f>IF(AE66&lt;AG66,AE66,AG66)</f>
        <v>28151</v>
      </c>
    </row>
    <row r="67" spans="1:34" ht="12.75" hidden="1" customHeight="1">
      <c r="A67" s="333"/>
      <c r="B67" s="20"/>
      <c r="C67" s="21"/>
      <c r="D67" s="333"/>
      <c r="E67" s="21"/>
      <c r="F67" s="21"/>
      <c r="G67" s="333"/>
      <c r="H67" s="21"/>
      <c r="I67" s="21"/>
      <c r="J67" s="333"/>
      <c r="K67" s="21"/>
      <c r="L67" s="21"/>
      <c r="M67" s="335"/>
      <c r="N67" s="21"/>
      <c r="O67" s="21"/>
      <c r="P67" s="335"/>
      <c r="Q67" s="25"/>
      <c r="R67" s="23">
        <f>ROUNDDOWN($R$3*R66,0)</f>
        <v>11539</v>
      </c>
      <c r="S67" s="23">
        <f>ROUNDDOWN($S$3*S66,0)</f>
        <v>8144</v>
      </c>
      <c r="T67" s="337"/>
      <c r="U67" s="23">
        <f>ROUNDDOWN(U66*$U$3,0)</f>
        <v>162</v>
      </c>
      <c r="V67" s="23">
        <f>ROUNDDOWN(V66*$V$3,0)</f>
        <v>304</v>
      </c>
      <c r="W67" s="337"/>
      <c r="X67" s="23">
        <f>ROUNDDOWN($X$3*X66,0)</f>
        <v>11539</v>
      </c>
      <c r="Y67" s="23">
        <f>ROUNDDOWN(Y66*$Y$3,0)</f>
        <v>5701</v>
      </c>
      <c r="Z67" s="24">
        <f>ROUNDDOWN(Z66*$Z$3,0)</f>
        <v>0</v>
      </c>
      <c r="AA67" s="338"/>
      <c r="AB67" s="327"/>
      <c r="AC67" s="327"/>
      <c r="AD67" s="327"/>
      <c r="AE67" s="327"/>
      <c r="AF67" s="329"/>
      <c r="AG67" s="331"/>
      <c r="AH67" s="332"/>
    </row>
    <row r="68" spans="1:34" ht="12.75" hidden="1" customHeight="1">
      <c r="A68" s="333" t="s">
        <v>50</v>
      </c>
      <c r="B68" s="20" t="s">
        <v>43</v>
      </c>
      <c r="C68" s="21">
        <v>2.5</v>
      </c>
      <c r="D68" s="333" t="str">
        <f>B68&amp;C68</f>
        <v>H2.5</v>
      </c>
      <c r="E68" s="21" t="s">
        <v>33</v>
      </c>
      <c r="F68" s="21"/>
      <c r="G68" s="333" t="str">
        <f>E68&amp;F68</f>
        <v>W</v>
      </c>
      <c r="H68" s="21" t="s">
        <v>34</v>
      </c>
      <c r="I68" s="21">
        <v>0</v>
      </c>
      <c r="J68" s="333" t="str">
        <f>H68&amp;I68</f>
        <v>L0</v>
      </c>
      <c r="K68" s="21" t="s">
        <v>35</v>
      </c>
      <c r="L68" s="21">
        <v>0</v>
      </c>
      <c r="M68" s="334" t="str">
        <f>K68&amp;L68</f>
        <v>B0</v>
      </c>
      <c r="N68" s="21" t="s">
        <v>36</v>
      </c>
      <c r="O68" s="21">
        <v>5</v>
      </c>
      <c r="P68" s="334" t="str">
        <f>N68&amp;O68</f>
        <v>R5</v>
      </c>
      <c r="Q68" s="25" t="s">
        <v>52</v>
      </c>
      <c r="R68" s="26">
        <v>0.13</v>
      </c>
      <c r="S68" s="26">
        <v>0.02</v>
      </c>
      <c r="T68" s="336">
        <f>SUM(R69:S69)</f>
        <v>15265</v>
      </c>
      <c r="U68" s="19">
        <v>5.0000000000000001E-3</v>
      </c>
      <c r="V68" s="19">
        <v>7.0000000000000001E-3</v>
      </c>
      <c r="W68" s="336">
        <f>SUM(U69:V69)</f>
        <v>833</v>
      </c>
      <c r="X68" s="19">
        <v>0.17</v>
      </c>
      <c r="Y68" s="19">
        <v>0.1</v>
      </c>
      <c r="Z68" s="19">
        <v>0</v>
      </c>
      <c r="AA68" s="338">
        <f>SUM(X69:Z69)</f>
        <v>25977</v>
      </c>
      <c r="AB68" s="327">
        <f>ROUNDDOWN((T68+AA68)*0.05,0)</f>
        <v>2062</v>
      </c>
      <c r="AC68" s="327">
        <f>ROUNDDOWN((T68+W68+AA68+AB68)*0.1,0)</f>
        <v>4413</v>
      </c>
      <c r="AD68" s="327">
        <f>ROUNDDOWN(AG68*0.1,0)</f>
        <v>4840</v>
      </c>
      <c r="AE68" s="327">
        <f>T68+W68+AA68+AB68+AC68+AD68</f>
        <v>53390</v>
      </c>
      <c r="AF68" s="328">
        <v>64500</v>
      </c>
      <c r="AG68" s="330">
        <f>AF68-T68-W68</f>
        <v>48402</v>
      </c>
      <c r="AH68" s="332">
        <f>IF(AE68&lt;AG68,AE68,AG68)</f>
        <v>48402</v>
      </c>
    </row>
    <row r="69" spans="1:34" ht="12.75" hidden="1" customHeight="1">
      <c r="A69" s="333"/>
      <c r="B69" s="20"/>
      <c r="C69" s="21"/>
      <c r="D69" s="333"/>
      <c r="E69" s="21"/>
      <c r="F69" s="21"/>
      <c r="G69" s="333"/>
      <c r="H69" s="21"/>
      <c r="I69" s="21"/>
      <c r="J69" s="333"/>
      <c r="K69" s="21"/>
      <c r="L69" s="21"/>
      <c r="M69" s="335"/>
      <c r="N69" s="21"/>
      <c r="O69" s="21"/>
      <c r="P69" s="335"/>
      <c r="Q69" s="25"/>
      <c r="R69" s="23">
        <f>ROUNDDOWN($R$3*R68,0)</f>
        <v>13637</v>
      </c>
      <c r="S69" s="23">
        <f>ROUNDDOWN($S$3*S68,0)</f>
        <v>1628</v>
      </c>
      <c r="T69" s="337"/>
      <c r="U69" s="23">
        <f>ROUNDDOWN(U68*$U$3,0)</f>
        <v>407</v>
      </c>
      <c r="V69" s="23">
        <f>ROUNDDOWN(V68*$V$3,0)</f>
        <v>426</v>
      </c>
      <c r="W69" s="337"/>
      <c r="X69" s="23">
        <f>ROUNDDOWN($X$3*X68,0)</f>
        <v>17833</v>
      </c>
      <c r="Y69" s="23">
        <f>ROUNDDOWN(Y68*$Y$3,0)</f>
        <v>8144</v>
      </c>
      <c r="Z69" s="24">
        <f>ROUNDDOWN(Z68*$Z$3,0)</f>
        <v>0</v>
      </c>
      <c r="AA69" s="338"/>
      <c r="AB69" s="327"/>
      <c r="AC69" s="327"/>
      <c r="AD69" s="327"/>
      <c r="AE69" s="327"/>
      <c r="AF69" s="329"/>
      <c r="AG69" s="331"/>
      <c r="AH69" s="332"/>
    </row>
    <row r="70" spans="1:34" ht="12.75" hidden="1" customHeight="1">
      <c r="A70" s="333" t="s">
        <v>53</v>
      </c>
      <c r="B70" s="20" t="s">
        <v>32</v>
      </c>
      <c r="C70" s="21">
        <v>2.5</v>
      </c>
      <c r="D70" s="333" t="str">
        <f>B70&amp;C70</f>
        <v>H2.5</v>
      </c>
      <c r="E70" s="21" t="s">
        <v>33</v>
      </c>
      <c r="F70" s="21"/>
      <c r="G70" s="333" t="str">
        <f>E70&amp;F70</f>
        <v>W</v>
      </c>
      <c r="H70" s="21" t="s">
        <v>34</v>
      </c>
      <c r="I70" s="21">
        <v>0</v>
      </c>
      <c r="J70" s="333" t="str">
        <f>H70&amp;I70</f>
        <v>L0</v>
      </c>
      <c r="K70" s="21" t="s">
        <v>35</v>
      </c>
      <c r="L70" s="21">
        <v>0</v>
      </c>
      <c r="M70" s="334" t="str">
        <f>K70&amp;L70</f>
        <v>B0</v>
      </c>
      <c r="N70" s="21" t="s">
        <v>36</v>
      </c>
      <c r="O70" s="21">
        <v>6</v>
      </c>
      <c r="P70" s="334" t="str">
        <f>N70&amp;O70</f>
        <v>R6</v>
      </c>
      <c r="Q70" s="25" t="s">
        <v>52</v>
      </c>
      <c r="R70" s="19">
        <v>0.19</v>
      </c>
      <c r="S70" s="19">
        <v>0.02</v>
      </c>
      <c r="T70" s="336">
        <f>SUM(R71:S71)</f>
        <v>21559</v>
      </c>
      <c r="U70" s="19">
        <v>8.0000000000000002E-3</v>
      </c>
      <c r="V70" s="19">
        <v>0.01</v>
      </c>
      <c r="W70" s="336">
        <f>SUM(U71:V71)</f>
        <v>1260</v>
      </c>
      <c r="X70" s="19">
        <v>0.23</v>
      </c>
      <c r="Y70" s="19">
        <v>0.14000000000000001</v>
      </c>
      <c r="Z70" s="19">
        <v>0</v>
      </c>
      <c r="AA70" s="338">
        <f>SUM(X71:Z71)</f>
        <v>35529</v>
      </c>
      <c r="AB70" s="327">
        <f>ROUNDDOWN((T70+AA70)*0.05,0)</f>
        <v>2854</v>
      </c>
      <c r="AC70" s="327">
        <f>ROUNDDOWN((T70+W70+AA70+AB70)*0.1,0)</f>
        <v>6120</v>
      </c>
      <c r="AD70" s="327">
        <f>ROUNDDOWN(AG70*0.1,0)</f>
        <v>7598</v>
      </c>
      <c r="AE70" s="327">
        <f>T70+W70+AA70+AB70+AC70+AD70</f>
        <v>74920</v>
      </c>
      <c r="AF70" s="328">
        <v>98800</v>
      </c>
      <c r="AG70" s="330">
        <f>AF70-T70-W70</f>
        <v>75981</v>
      </c>
      <c r="AH70" s="332">
        <f>IF(AE70&lt;AG70,AE70,AG70)</f>
        <v>74920</v>
      </c>
    </row>
    <row r="71" spans="1:34" ht="12.75" hidden="1" customHeight="1">
      <c r="A71" s="333"/>
      <c r="B71" s="20"/>
      <c r="C71" s="21"/>
      <c r="D71" s="333"/>
      <c r="E71" s="21"/>
      <c r="F71" s="21"/>
      <c r="G71" s="333"/>
      <c r="H71" s="21"/>
      <c r="I71" s="21"/>
      <c r="J71" s="333"/>
      <c r="K71" s="21"/>
      <c r="L71" s="21"/>
      <c r="M71" s="335"/>
      <c r="N71" s="21"/>
      <c r="O71" s="21"/>
      <c r="P71" s="335"/>
      <c r="Q71" s="25"/>
      <c r="R71" s="23">
        <f>ROUNDDOWN($R$3*R70,0)</f>
        <v>19931</v>
      </c>
      <c r="S71" s="23">
        <f>ROUNDDOWN($S$3*S70,0)</f>
        <v>1628</v>
      </c>
      <c r="T71" s="337"/>
      <c r="U71" s="23">
        <f>ROUNDDOWN(U70*$U$3,0)</f>
        <v>651</v>
      </c>
      <c r="V71" s="23">
        <f>ROUNDDOWN(V70*$V$3,0)</f>
        <v>609</v>
      </c>
      <c r="W71" s="337"/>
      <c r="X71" s="23">
        <f>ROUNDDOWN($X$3*X70,0)</f>
        <v>24127</v>
      </c>
      <c r="Y71" s="23">
        <f>ROUNDDOWN(Y70*$Y$3,0)</f>
        <v>11402</v>
      </c>
      <c r="Z71" s="24">
        <f>ROUNDDOWN(Z70*$Z$3,0)</f>
        <v>0</v>
      </c>
      <c r="AA71" s="338"/>
      <c r="AB71" s="327"/>
      <c r="AC71" s="327"/>
      <c r="AD71" s="327"/>
      <c r="AE71" s="327"/>
      <c r="AF71" s="329"/>
      <c r="AG71" s="331"/>
      <c r="AH71" s="332"/>
    </row>
    <row r="72" spans="1:34" ht="12.75" hidden="1" customHeight="1">
      <c r="A72" s="333" t="s">
        <v>53</v>
      </c>
      <c r="B72" s="20" t="s">
        <v>32</v>
      </c>
      <c r="C72" s="21">
        <v>3</v>
      </c>
      <c r="D72" s="333" t="str">
        <f>B72&amp;C72</f>
        <v>H3</v>
      </c>
      <c r="E72" s="21" t="s">
        <v>33</v>
      </c>
      <c r="F72" s="21"/>
      <c r="G72" s="333" t="str">
        <f>E72&amp;F72</f>
        <v>W</v>
      </c>
      <c r="H72" s="21" t="s">
        <v>34</v>
      </c>
      <c r="I72" s="21">
        <v>0</v>
      </c>
      <c r="J72" s="333" t="str">
        <f>H72&amp;I72</f>
        <v>L0</v>
      </c>
      <c r="K72" s="21" t="s">
        <v>35</v>
      </c>
      <c r="L72" s="21">
        <v>0</v>
      </c>
      <c r="M72" s="334" t="str">
        <f>K72&amp;L72</f>
        <v>B0</v>
      </c>
      <c r="N72" s="21" t="s">
        <v>36</v>
      </c>
      <c r="O72" s="21">
        <v>8</v>
      </c>
      <c r="P72" s="334" t="str">
        <f>N72&amp;O72</f>
        <v>R8</v>
      </c>
      <c r="Q72" s="25" t="s">
        <v>52</v>
      </c>
      <c r="R72" s="19">
        <v>0.33</v>
      </c>
      <c r="S72" s="19">
        <v>0.04</v>
      </c>
      <c r="T72" s="336">
        <f>SUM(R73:S73)</f>
        <v>37875</v>
      </c>
      <c r="U72" s="19">
        <v>2.1000000000000001E-2</v>
      </c>
      <c r="V72" s="19">
        <v>1.2E-2</v>
      </c>
      <c r="W72" s="336">
        <f>SUM(U73:V73)</f>
        <v>2441</v>
      </c>
      <c r="X72" s="19">
        <v>0.37</v>
      </c>
      <c r="Y72" s="19">
        <v>0.22</v>
      </c>
      <c r="Z72" s="19">
        <v>0</v>
      </c>
      <c r="AA72" s="338">
        <f>SUM(X73:Z73)</f>
        <v>56731</v>
      </c>
      <c r="AB72" s="327">
        <f>ROUNDDOWN((T72+AA72)*0.05,0)</f>
        <v>4730</v>
      </c>
      <c r="AC72" s="327">
        <f>ROUNDDOWN((T72+W72+AA72+AB72)*0.1,0)</f>
        <v>10177</v>
      </c>
      <c r="AD72" s="327">
        <f>ROUNDDOWN(AG72*0.1,0)</f>
        <v>10168</v>
      </c>
      <c r="AE72" s="327">
        <f>T72+W72+AA72+AB72+AC72+AD72</f>
        <v>122122</v>
      </c>
      <c r="AF72" s="328">
        <v>142000</v>
      </c>
      <c r="AG72" s="330">
        <f>AF72-T72-W72</f>
        <v>101684</v>
      </c>
      <c r="AH72" s="332">
        <f>IF(AE72&lt;AG72,AE72,AG72)</f>
        <v>101684</v>
      </c>
    </row>
    <row r="73" spans="1:34" ht="12.75" hidden="1" customHeight="1">
      <c r="A73" s="333"/>
      <c r="B73" s="20"/>
      <c r="C73" s="21"/>
      <c r="D73" s="333"/>
      <c r="E73" s="21"/>
      <c r="F73" s="21"/>
      <c r="G73" s="333"/>
      <c r="H73" s="21"/>
      <c r="I73" s="21"/>
      <c r="J73" s="333"/>
      <c r="K73" s="21"/>
      <c r="L73" s="21"/>
      <c r="M73" s="335"/>
      <c r="N73" s="21"/>
      <c r="O73" s="21"/>
      <c r="P73" s="335"/>
      <c r="Q73" s="25"/>
      <c r="R73" s="23">
        <f>ROUNDDOWN($R$3*R72,0)</f>
        <v>34618</v>
      </c>
      <c r="S73" s="23">
        <f>ROUNDDOWN($S$3*S72,0)</f>
        <v>3257</v>
      </c>
      <c r="T73" s="337"/>
      <c r="U73" s="23">
        <f>ROUNDDOWN(U72*$U$3,0)</f>
        <v>1710</v>
      </c>
      <c r="V73" s="23">
        <f>ROUNDDOWN(V72*$V$3,0)</f>
        <v>731</v>
      </c>
      <c r="W73" s="337"/>
      <c r="X73" s="23">
        <f>ROUNDDOWN($X$3*X72,0)</f>
        <v>38814</v>
      </c>
      <c r="Y73" s="23">
        <f>ROUNDDOWN(Y72*$Y$3,0)</f>
        <v>17917</v>
      </c>
      <c r="Z73" s="24">
        <f>ROUNDDOWN(Z72*$Z$3,0)</f>
        <v>0</v>
      </c>
      <c r="AA73" s="338"/>
      <c r="AB73" s="327"/>
      <c r="AC73" s="327"/>
      <c r="AD73" s="327"/>
      <c r="AE73" s="327"/>
      <c r="AF73" s="329"/>
      <c r="AG73" s="331"/>
      <c r="AH73" s="332"/>
    </row>
    <row r="74" spans="1:34" ht="12.75" hidden="1" customHeight="1">
      <c r="A74" s="333" t="s">
        <v>53</v>
      </c>
      <c r="B74" s="20" t="s">
        <v>32</v>
      </c>
      <c r="C74" s="21">
        <v>3</v>
      </c>
      <c r="D74" s="333" t="str">
        <f>B74&amp;C74</f>
        <v>H3</v>
      </c>
      <c r="E74" s="21" t="s">
        <v>33</v>
      </c>
      <c r="F74" s="21"/>
      <c r="G74" s="333" t="str">
        <f>E74&amp;F74</f>
        <v>W</v>
      </c>
      <c r="H74" s="21" t="s">
        <v>34</v>
      </c>
      <c r="I74" s="21">
        <v>0</v>
      </c>
      <c r="J74" s="333" t="str">
        <f>H74&amp;I74</f>
        <v>L0</v>
      </c>
      <c r="K74" s="21" t="s">
        <v>35</v>
      </c>
      <c r="L74" s="21">
        <v>0</v>
      </c>
      <c r="M74" s="334" t="str">
        <f>K74&amp;L74</f>
        <v>B0</v>
      </c>
      <c r="N74" s="21" t="s">
        <v>36</v>
      </c>
      <c r="O74" s="21">
        <v>10</v>
      </c>
      <c r="P74" s="334" t="str">
        <f>N74&amp;O74</f>
        <v>R10</v>
      </c>
      <c r="Q74" s="25" t="s">
        <v>52</v>
      </c>
      <c r="R74" s="26">
        <v>0.47</v>
      </c>
      <c r="S74" s="26">
        <v>0.06</v>
      </c>
      <c r="T74" s="336">
        <f>SUM(R75:S75)</f>
        <v>54190</v>
      </c>
      <c r="U74" s="19">
        <v>4.2000000000000003E-2</v>
      </c>
      <c r="V74" s="19">
        <v>0.02</v>
      </c>
      <c r="W74" s="336">
        <f>SUM(U75:V75)</f>
        <v>4639</v>
      </c>
      <c r="X74" s="19">
        <v>0.33</v>
      </c>
      <c r="Y74" s="19">
        <v>0.16</v>
      </c>
      <c r="Z74" s="19">
        <v>0.24</v>
      </c>
      <c r="AA74" s="338">
        <f>SUM(X75:Z75)</f>
        <v>60738</v>
      </c>
      <c r="AB74" s="327">
        <f>ROUNDDOWN((T74+AA74)*0.05,0)</f>
        <v>5746</v>
      </c>
      <c r="AC74" s="327">
        <f>ROUNDDOWN((T74+W74+AA74+AB74)*0.1,0)</f>
        <v>12531</v>
      </c>
      <c r="AD74" s="327">
        <f>ROUNDDOWN(AG74*0.1,0)</f>
        <v>16417</v>
      </c>
      <c r="AE74" s="327">
        <f>T74+W74+AA74+AB74+AC74+AD74</f>
        <v>154261</v>
      </c>
      <c r="AF74" s="328">
        <v>223000</v>
      </c>
      <c r="AG74" s="330">
        <f>AF74-T74-W74</f>
        <v>164171</v>
      </c>
      <c r="AH74" s="332">
        <f>IF(AE74&lt;AG74,AE74,AG74)</f>
        <v>154261</v>
      </c>
    </row>
    <row r="75" spans="1:34" ht="12.75" hidden="1" customHeight="1">
      <c r="A75" s="333"/>
      <c r="B75" s="20"/>
      <c r="C75" s="21"/>
      <c r="D75" s="333"/>
      <c r="E75" s="21"/>
      <c r="F75" s="21"/>
      <c r="G75" s="333"/>
      <c r="H75" s="21"/>
      <c r="I75" s="21"/>
      <c r="J75" s="333"/>
      <c r="K75" s="21"/>
      <c r="L75" s="21"/>
      <c r="M75" s="335"/>
      <c r="N75" s="21"/>
      <c r="O75" s="21"/>
      <c r="P75" s="335"/>
      <c r="Q75" s="25"/>
      <c r="R75" s="23">
        <f>ROUNDDOWN($R$3*R74,0)</f>
        <v>49304</v>
      </c>
      <c r="S75" s="23">
        <f>ROUNDDOWN($S$3*S74,0)</f>
        <v>4886</v>
      </c>
      <c r="T75" s="336"/>
      <c r="U75" s="23">
        <f>ROUNDDOWN(U74*$U$3,0)</f>
        <v>3420</v>
      </c>
      <c r="V75" s="23">
        <f>ROUNDDOWN(V74*$V$3,0)</f>
        <v>1219</v>
      </c>
      <c r="W75" s="337"/>
      <c r="X75" s="23">
        <f>ROUNDDOWN($X$3*X74,0)</f>
        <v>34618</v>
      </c>
      <c r="Y75" s="23">
        <f>ROUNDDOWN(Y74*$Y$3,0)</f>
        <v>13030</v>
      </c>
      <c r="Z75" s="24">
        <f>ROUNDDOWN(Z74*$Z$3,0)</f>
        <v>13090</v>
      </c>
      <c r="AA75" s="338"/>
      <c r="AB75" s="327"/>
      <c r="AC75" s="327"/>
      <c r="AD75" s="327"/>
      <c r="AE75" s="327"/>
      <c r="AF75" s="329"/>
      <c r="AG75" s="331"/>
      <c r="AH75" s="332"/>
    </row>
    <row r="76" spans="1:34" ht="12.75" hidden="1" customHeight="1">
      <c r="A76" s="333" t="s">
        <v>53</v>
      </c>
      <c r="B76" s="20" t="s">
        <v>32</v>
      </c>
      <c r="C76" s="21">
        <v>3.5</v>
      </c>
      <c r="D76" s="333" t="str">
        <f>B76&amp;C76</f>
        <v>H3.5</v>
      </c>
      <c r="E76" s="21" t="s">
        <v>38</v>
      </c>
      <c r="F76" s="21"/>
      <c r="G76" s="333" t="str">
        <f>E76&amp;F76</f>
        <v>W</v>
      </c>
      <c r="H76" s="21" t="s">
        <v>39</v>
      </c>
      <c r="I76" s="21">
        <v>0</v>
      </c>
      <c r="J76" s="333" t="str">
        <f>H76&amp;I76</f>
        <v>L0</v>
      </c>
      <c r="K76" s="21" t="s">
        <v>40</v>
      </c>
      <c r="L76" s="21">
        <v>0</v>
      </c>
      <c r="M76" s="334" t="str">
        <f>K76&amp;L76</f>
        <v>B0</v>
      </c>
      <c r="N76" s="21" t="s">
        <v>41</v>
      </c>
      <c r="O76" s="21">
        <v>12</v>
      </c>
      <c r="P76" s="334" t="str">
        <f>N76&amp;O76</f>
        <v>R12</v>
      </c>
      <c r="Q76" s="25" t="s">
        <v>51</v>
      </c>
      <c r="R76" s="19">
        <v>0.63</v>
      </c>
      <c r="S76" s="19">
        <v>0.1</v>
      </c>
      <c r="T76" s="336">
        <f>SUM(R77:S77)</f>
        <v>74233</v>
      </c>
      <c r="U76" s="19">
        <v>7.4999999999999997E-2</v>
      </c>
      <c r="V76" s="19">
        <v>0.02</v>
      </c>
      <c r="W76" s="336">
        <f>SUM(U77:V77)</f>
        <v>7327</v>
      </c>
      <c r="X76" s="19">
        <v>0.42</v>
      </c>
      <c r="Y76" s="19">
        <v>0.2</v>
      </c>
      <c r="Z76" s="19">
        <v>0.31</v>
      </c>
      <c r="AA76" s="338">
        <f>SUM(X77:Z77)</f>
        <v>77255</v>
      </c>
      <c r="AB76" s="327">
        <f>ROUNDDOWN((T76+AA76)*0.05,0)</f>
        <v>7574</v>
      </c>
      <c r="AC76" s="327">
        <f>ROUNDDOWN((T76+W76+AA76+AB76)*0.1,0)</f>
        <v>16638</v>
      </c>
      <c r="AD76" s="327">
        <f>ROUNDDOWN(AG76*0.1,0)</f>
        <v>24744</v>
      </c>
      <c r="AE76" s="327">
        <f>T76+W76+AA76+AB76+AC76+AD76</f>
        <v>207771</v>
      </c>
      <c r="AF76" s="328">
        <v>329000</v>
      </c>
      <c r="AG76" s="330">
        <f>AF76-T76-W76</f>
        <v>247440</v>
      </c>
      <c r="AH76" s="332">
        <f>IF(AE76&lt;AG76,AE76,AG76)</f>
        <v>207771</v>
      </c>
    </row>
    <row r="77" spans="1:34" ht="12.75" hidden="1" customHeight="1">
      <c r="A77" s="333"/>
      <c r="B77" s="20"/>
      <c r="C77" s="21"/>
      <c r="D77" s="333"/>
      <c r="E77" s="21"/>
      <c r="F77" s="21"/>
      <c r="G77" s="333"/>
      <c r="H77" s="21"/>
      <c r="I77" s="21"/>
      <c r="J77" s="333"/>
      <c r="K77" s="21"/>
      <c r="L77" s="21"/>
      <c r="M77" s="335"/>
      <c r="N77" s="21"/>
      <c r="O77" s="21"/>
      <c r="P77" s="335"/>
      <c r="Q77" s="25"/>
      <c r="R77" s="23">
        <f>ROUNDDOWN($R$3*R76,0)</f>
        <v>66089</v>
      </c>
      <c r="S77" s="23">
        <f>ROUNDDOWN($S$3*S76,0)</f>
        <v>8144</v>
      </c>
      <c r="T77" s="337"/>
      <c r="U77" s="23">
        <f>ROUNDDOWN(U76*$U$3,0)</f>
        <v>6108</v>
      </c>
      <c r="V77" s="23">
        <f>ROUNDDOWN(V76*$V$3,0)</f>
        <v>1219</v>
      </c>
      <c r="W77" s="337"/>
      <c r="X77" s="23">
        <f>ROUNDDOWN($X$3*X76,0)</f>
        <v>44059</v>
      </c>
      <c r="Y77" s="23">
        <f>ROUNDDOWN(Y76*$Y$3,0)</f>
        <v>16288</v>
      </c>
      <c r="Z77" s="24">
        <f>ROUNDDOWN(Z76*$Z$3,0)</f>
        <v>16908</v>
      </c>
      <c r="AA77" s="338"/>
      <c r="AB77" s="327"/>
      <c r="AC77" s="327"/>
      <c r="AD77" s="327"/>
      <c r="AE77" s="327"/>
      <c r="AF77" s="329"/>
      <c r="AG77" s="331"/>
      <c r="AH77" s="332"/>
    </row>
    <row r="78" spans="1:34" ht="12.75" hidden="1" customHeight="1">
      <c r="A78" s="333" t="s">
        <v>50</v>
      </c>
      <c r="B78" s="20" t="s">
        <v>43</v>
      </c>
      <c r="C78" s="21">
        <v>3.5</v>
      </c>
      <c r="D78" s="333" t="str">
        <f>B78&amp;C78</f>
        <v>H3.5</v>
      </c>
      <c r="E78" s="21" t="s">
        <v>38</v>
      </c>
      <c r="F78" s="21"/>
      <c r="G78" s="333" t="str">
        <f>E78&amp;F78</f>
        <v>W</v>
      </c>
      <c r="H78" s="21" t="s">
        <v>39</v>
      </c>
      <c r="I78" s="21">
        <v>0</v>
      </c>
      <c r="J78" s="333" t="str">
        <f>H78&amp;I78</f>
        <v>L0</v>
      </c>
      <c r="K78" s="21" t="s">
        <v>40</v>
      </c>
      <c r="L78" s="21">
        <v>0</v>
      </c>
      <c r="M78" s="334" t="str">
        <f>K78&amp;L78</f>
        <v>B0</v>
      </c>
      <c r="N78" s="21" t="s">
        <v>41</v>
      </c>
      <c r="O78" s="21">
        <v>15</v>
      </c>
      <c r="P78" s="334" t="str">
        <f>N78&amp;O78</f>
        <v>R15</v>
      </c>
      <c r="Q78" s="25" t="s">
        <v>51</v>
      </c>
      <c r="R78" s="19">
        <v>0.88</v>
      </c>
      <c r="S78" s="19">
        <v>0.12</v>
      </c>
      <c r="T78" s="336">
        <f>SUM(R79:S79)</f>
        <v>102088</v>
      </c>
      <c r="U78" s="19">
        <v>0.19</v>
      </c>
      <c r="V78" s="19">
        <v>3.9E-2</v>
      </c>
      <c r="W78" s="336">
        <f>SUM(U79:V79)</f>
        <v>17851</v>
      </c>
      <c r="X78" s="19">
        <v>0.56000000000000005</v>
      </c>
      <c r="Y78" s="19">
        <v>0.27</v>
      </c>
      <c r="Z78" s="19">
        <v>0.41</v>
      </c>
      <c r="AA78" s="338">
        <f>SUM(X79:Z79)</f>
        <v>103098</v>
      </c>
      <c r="AB78" s="327">
        <f>ROUNDDOWN((T78+AA78)*0.05,0)</f>
        <v>10259</v>
      </c>
      <c r="AC78" s="327">
        <f>ROUNDDOWN((T78+W78+AA78+AB78)*0.1,0)</f>
        <v>23329</v>
      </c>
      <c r="AD78" s="327">
        <f>ROUNDDOWN(AG78*0.1,0)</f>
        <v>31006</v>
      </c>
      <c r="AE78" s="327">
        <f>T78+W78+AA78+AB78+AC78+AD78</f>
        <v>287631</v>
      </c>
      <c r="AF78" s="328">
        <v>430000</v>
      </c>
      <c r="AG78" s="330">
        <f>AF78-T78-W78</f>
        <v>310061</v>
      </c>
      <c r="AH78" s="332">
        <f>IF(AE78&lt;AG78,AE78,AG78)</f>
        <v>287631</v>
      </c>
    </row>
    <row r="79" spans="1:34" ht="12.75" hidden="1" customHeight="1">
      <c r="A79" s="333"/>
      <c r="B79" s="20"/>
      <c r="C79" s="21"/>
      <c r="D79" s="333"/>
      <c r="E79" s="21"/>
      <c r="F79" s="21"/>
      <c r="G79" s="333"/>
      <c r="H79" s="21"/>
      <c r="I79" s="21"/>
      <c r="J79" s="333"/>
      <c r="K79" s="21"/>
      <c r="L79" s="21"/>
      <c r="M79" s="335"/>
      <c r="N79" s="21"/>
      <c r="O79" s="21"/>
      <c r="P79" s="335"/>
      <c r="Q79" s="25"/>
      <c r="R79" s="23">
        <f>ROUNDDOWN($R$3*R78,0)</f>
        <v>92315</v>
      </c>
      <c r="S79" s="23">
        <f>ROUNDDOWN($S$3*S78,0)</f>
        <v>9773</v>
      </c>
      <c r="T79" s="337"/>
      <c r="U79" s="23">
        <f>ROUNDDOWN(U78*$U$3,0)</f>
        <v>15474</v>
      </c>
      <c r="V79" s="23">
        <f>ROUNDDOWN(V78*$V$3,0)</f>
        <v>2377</v>
      </c>
      <c r="W79" s="337"/>
      <c r="X79" s="23">
        <f>ROUNDDOWN($X$3*X78,0)</f>
        <v>58746</v>
      </c>
      <c r="Y79" s="23">
        <f>ROUNDDOWN(Y78*$Y$3,0)</f>
        <v>21989</v>
      </c>
      <c r="Z79" s="24">
        <f>ROUNDDOWN(Z78*$Z$3,0)</f>
        <v>22363</v>
      </c>
      <c r="AA79" s="338"/>
      <c r="AB79" s="327"/>
      <c r="AC79" s="327"/>
      <c r="AD79" s="327"/>
      <c r="AE79" s="327"/>
      <c r="AF79" s="329"/>
      <c r="AG79" s="331"/>
      <c r="AH79" s="332"/>
    </row>
    <row r="80" spans="1:34" ht="12.75" hidden="1" customHeight="1">
      <c r="A80" s="333" t="s">
        <v>50</v>
      </c>
      <c r="B80" s="20" t="s">
        <v>43</v>
      </c>
      <c r="C80" s="21">
        <v>3.5</v>
      </c>
      <c r="D80" s="333" t="str">
        <f>B80&amp;C80</f>
        <v>H3.5</v>
      </c>
      <c r="E80" s="21" t="s">
        <v>38</v>
      </c>
      <c r="F80" s="21"/>
      <c r="G80" s="333" t="str">
        <f>E80&amp;F80</f>
        <v>W</v>
      </c>
      <c r="H80" s="21" t="s">
        <v>39</v>
      </c>
      <c r="I80" s="21">
        <v>0</v>
      </c>
      <c r="J80" s="333" t="str">
        <f>H80&amp;I80</f>
        <v>L0</v>
      </c>
      <c r="K80" s="21" t="s">
        <v>40</v>
      </c>
      <c r="L80" s="21">
        <v>0</v>
      </c>
      <c r="M80" s="334" t="str">
        <f>K80&amp;L80</f>
        <v>B0</v>
      </c>
      <c r="N80" s="21" t="s">
        <v>41</v>
      </c>
      <c r="O80" s="21">
        <v>18</v>
      </c>
      <c r="P80" s="334" t="str">
        <f>N80&amp;O80</f>
        <v>R18</v>
      </c>
      <c r="Q80" s="25" t="s">
        <v>51</v>
      </c>
      <c r="R80" s="26">
        <v>1.1499999999999999</v>
      </c>
      <c r="S80" s="26">
        <v>0.15</v>
      </c>
      <c r="T80" s="336">
        <f>SUM(R81:S81)</f>
        <v>132855</v>
      </c>
      <c r="U80" s="19">
        <v>0.19</v>
      </c>
      <c r="V80" s="19">
        <v>7.0999999999999994E-2</v>
      </c>
      <c r="W80" s="336">
        <f>SUM(U81:V81)</f>
        <v>19802</v>
      </c>
      <c r="X80" s="19">
        <v>0.7</v>
      </c>
      <c r="Y80" s="19">
        <v>0.34</v>
      </c>
      <c r="Z80" s="19">
        <v>0.52</v>
      </c>
      <c r="AA80" s="338">
        <f>SUM(X81:Z81)</f>
        <v>129484</v>
      </c>
      <c r="AB80" s="327">
        <f>ROUNDDOWN((T80+AA80)*0.05,0)</f>
        <v>13116</v>
      </c>
      <c r="AC80" s="327">
        <f>ROUNDDOWN((T80+W80+AA80+AB80)*0.1,0)</f>
        <v>29525</v>
      </c>
      <c r="AD80" s="327">
        <f>ROUNDDOWN(AG80*0.1,0)</f>
        <v>49234</v>
      </c>
      <c r="AE80" s="327">
        <f>T80+W80+AA80+AB80+AC80+AD80</f>
        <v>374016</v>
      </c>
      <c r="AF80" s="328">
        <v>645000</v>
      </c>
      <c r="AG80" s="330">
        <f>AF80-T80-W80</f>
        <v>492343</v>
      </c>
      <c r="AH80" s="332">
        <f>IF(AE80&lt;AG80,AE80,AG80)</f>
        <v>374016</v>
      </c>
    </row>
    <row r="81" spans="1:34" ht="12.75" hidden="1" customHeight="1">
      <c r="A81" s="333"/>
      <c r="B81" s="20"/>
      <c r="C81" s="21"/>
      <c r="D81" s="333"/>
      <c r="E81" s="21"/>
      <c r="F81" s="21"/>
      <c r="G81" s="333"/>
      <c r="H81" s="21"/>
      <c r="I81" s="21"/>
      <c r="J81" s="333"/>
      <c r="K81" s="21"/>
      <c r="L81" s="21"/>
      <c r="M81" s="335"/>
      <c r="N81" s="21"/>
      <c r="O81" s="21"/>
      <c r="P81" s="335"/>
      <c r="Q81" s="25"/>
      <c r="R81" s="23">
        <f>ROUNDDOWN($R$3*R80,0)</f>
        <v>120639</v>
      </c>
      <c r="S81" s="23">
        <f>ROUNDDOWN($S$3*S80,0)</f>
        <v>12216</v>
      </c>
      <c r="T81" s="337"/>
      <c r="U81" s="23">
        <f>ROUNDDOWN(U80*$U$3,0)</f>
        <v>15474</v>
      </c>
      <c r="V81" s="23">
        <f>ROUNDDOWN(V80*$V$3,0)</f>
        <v>4328</v>
      </c>
      <c r="W81" s="337"/>
      <c r="X81" s="23">
        <f>ROUNDDOWN($X$3*X80,0)</f>
        <v>73432</v>
      </c>
      <c r="Y81" s="23">
        <f>ROUNDDOWN(Y80*$Y$3,0)</f>
        <v>27690</v>
      </c>
      <c r="Z81" s="24">
        <f>ROUNDDOWN(Z80*$Z$3,0)</f>
        <v>28362</v>
      </c>
      <c r="AA81" s="338"/>
      <c r="AB81" s="327"/>
      <c r="AC81" s="327"/>
      <c r="AD81" s="327"/>
      <c r="AE81" s="327"/>
      <c r="AF81" s="329"/>
      <c r="AG81" s="331"/>
      <c r="AH81" s="332"/>
    </row>
    <row r="82" spans="1:34" ht="12.75" hidden="1" customHeight="1">
      <c r="A82" s="333" t="s">
        <v>50</v>
      </c>
      <c r="B82" s="20" t="s">
        <v>43</v>
      </c>
      <c r="C82" s="21">
        <v>4</v>
      </c>
      <c r="D82" s="333" t="str">
        <f>B82&amp;C82</f>
        <v>H4</v>
      </c>
      <c r="E82" s="21" t="s">
        <v>38</v>
      </c>
      <c r="F82" s="21"/>
      <c r="G82" s="333" t="str">
        <f>E82&amp;F82</f>
        <v>W</v>
      </c>
      <c r="H82" s="21" t="s">
        <v>39</v>
      </c>
      <c r="I82" s="21">
        <v>0</v>
      </c>
      <c r="J82" s="333" t="str">
        <f>H82&amp;I82</f>
        <v>L0</v>
      </c>
      <c r="K82" s="21" t="s">
        <v>40</v>
      </c>
      <c r="L82" s="21">
        <v>0</v>
      </c>
      <c r="M82" s="334" t="str">
        <f>K82&amp;L82</f>
        <v>B0</v>
      </c>
      <c r="N82" s="21" t="s">
        <v>41</v>
      </c>
      <c r="O82" s="21">
        <v>20</v>
      </c>
      <c r="P82" s="334" t="str">
        <f>N82&amp;O82</f>
        <v>R20</v>
      </c>
      <c r="Q82" s="25" t="s">
        <v>51</v>
      </c>
      <c r="R82" s="19">
        <v>1.33</v>
      </c>
      <c r="S82" s="19">
        <v>0.18</v>
      </c>
      <c r="T82" s="336">
        <f>SUM(R83:S83)</f>
        <v>154181</v>
      </c>
      <c r="U82" s="19">
        <v>0.19</v>
      </c>
      <c r="V82" s="19">
        <v>7.0999999999999994E-2</v>
      </c>
      <c r="W82" s="336">
        <f>SUM(U83:V83)</f>
        <v>19802</v>
      </c>
      <c r="X82" s="19">
        <v>0.81</v>
      </c>
      <c r="Y82" s="19">
        <v>0.39</v>
      </c>
      <c r="Z82" s="19">
        <v>0.6</v>
      </c>
      <c r="AA82" s="338">
        <f>SUM(X83:Z83)</f>
        <v>149460</v>
      </c>
      <c r="AB82" s="327">
        <f>ROUNDDOWN((T82+AA82)*0.05,0)</f>
        <v>15182</v>
      </c>
      <c r="AC82" s="327">
        <f>ROUNDDOWN((T82+W82+AA82+AB82)*0.1,0)</f>
        <v>33862</v>
      </c>
      <c r="AD82" s="327">
        <f>ROUNDDOWN(AG82*0.1,0)</f>
        <v>64301</v>
      </c>
      <c r="AE82" s="327">
        <f>T82+W82+AA82+AB82+AC82+AD82</f>
        <v>436788</v>
      </c>
      <c r="AF82" s="328">
        <v>817000</v>
      </c>
      <c r="AG82" s="330">
        <f>AF82-T82-W82</f>
        <v>643017</v>
      </c>
      <c r="AH82" s="332">
        <f>IF(AE82&lt;AG82,AE82,AG82)</f>
        <v>436788</v>
      </c>
    </row>
    <row r="83" spans="1:34" ht="12.75" hidden="1" customHeight="1">
      <c r="A83" s="333"/>
      <c r="B83" s="20"/>
      <c r="C83" s="21"/>
      <c r="D83" s="333"/>
      <c r="E83" s="21"/>
      <c r="F83" s="21"/>
      <c r="G83" s="333"/>
      <c r="H83" s="21"/>
      <c r="I83" s="21"/>
      <c r="J83" s="333"/>
      <c r="K83" s="21"/>
      <c r="L83" s="21"/>
      <c r="M83" s="335"/>
      <c r="N83" s="21"/>
      <c r="O83" s="21"/>
      <c r="P83" s="335"/>
      <c r="Q83" s="22"/>
      <c r="R83" s="23">
        <f>ROUNDDOWN($R$3*R82,0)</f>
        <v>139522</v>
      </c>
      <c r="S83" s="23">
        <f>ROUNDDOWN($S$3*S82,0)</f>
        <v>14659</v>
      </c>
      <c r="T83" s="337"/>
      <c r="U83" s="23">
        <f>ROUNDDOWN(U82*$U$3,0)</f>
        <v>15474</v>
      </c>
      <c r="V83" s="23">
        <f>ROUNDDOWN(V82*$V$3,0)</f>
        <v>4328</v>
      </c>
      <c r="W83" s="337"/>
      <c r="X83" s="23">
        <f>ROUNDDOWN($X$3*X82,0)</f>
        <v>84972</v>
      </c>
      <c r="Y83" s="23">
        <f>ROUNDDOWN(Y82*$Y$3,0)</f>
        <v>31762</v>
      </c>
      <c r="Z83" s="24">
        <f>ROUNDDOWN(Z82*$Z$3,0)</f>
        <v>32726</v>
      </c>
      <c r="AA83" s="338"/>
      <c r="AB83" s="327"/>
      <c r="AC83" s="327"/>
      <c r="AD83" s="327"/>
      <c r="AE83" s="327"/>
      <c r="AF83" s="329"/>
      <c r="AG83" s="331"/>
      <c r="AH83" s="332"/>
    </row>
    <row r="84" spans="1:34" ht="12.75" hidden="1" customHeight="1">
      <c r="A84" s="344" t="s">
        <v>4</v>
      </c>
      <c r="B84" s="27" t="s">
        <v>43</v>
      </c>
      <c r="C84" s="28">
        <v>2</v>
      </c>
      <c r="D84" s="344" t="str">
        <f>B84&amp;C84</f>
        <v>H2</v>
      </c>
      <c r="E84" s="28" t="s">
        <v>38</v>
      </c>
      <c r="F84" s="28">
        <v>0</v>
      </c>
      <c r="G84" s="344" t="str">
        <f>E84&amp;F84</f>
        <v>W0</v>
      </c>
      <c r="H84" s="28" t="s">
        <v>39</v>
      </c>
      <c r="I84" s="28">
        <v>0</v>
      </c>
      <c r="J84" s="344" t="str">
        <f>H84&amp;I84</f>
        <v>L0</v>
      </c>
      <c r="K84" s="28" t="s">
        <v>40</v>
      </c>
      <c r="L84" s="28">
        <v>0</v>
      </c>
      <c r="M84" s="345" t="str">
        <f>K84&amp;L84</f>
        <v>B0</v>
      </c>
      <c r="N84" s="28" t="s">
        <v>41</v>
      </c>
      <c r="O84" s="28">
        <v>4</v>
      </c>
      <c r="P84" s="345" t="str">
        <f>N84&amp;O84</f>
        <v>R4</v>
      </c>
      <c r="Q84" s="25" t="s">
        <v>42</v>
      </c>
      <c r="R84" s="19">
        <v>0.11</v>
      </c>
      <c r="S84" s="19">
        <v>0.1</v>
      </c>
      <c r="T84" s="336">
        <f>SUM(R85:S85)</f>
        <v>19683</v>
      </c>
      <c r="U84" s="19">
        <v>2E-3</v>
      </c>
      <c r="V84" s="19">
        <v>5.0000000000000001E-3</v>
      </c>
      <c r="W84" s="336">
        <f>SUM(U85:V85)</f>
        <v>466</v>
      </c>
      <c r="X84" s="19">
        <v>0.11</v>
      </c>
      <c r="Y84" s="19">
        <v>7.0000000000000007E-2</v>
      </c>
      <c r="Z84" s="19">
        <v>0</v>
      </c>
      <c r="AA84" s="338">
        <f>SUM(X85:Z85)</f>
        <v>17240</v>
      </c>
      <c r="AB84" s="327">
        <f>ROUNDDOWN((T84+AA84)*0.05,0)</f>
        <v>1846</v>
      </c>
      <c r="AC84" s="327">
        <f>ROUNDDOWN((T84+W84+AA84+AB84)*0.1,0)</f>
        <v>3923</v>
      </c>
      <c r="AD84" s="327">
        <f>ROUNDDOWN(AG84*0.1,0)</f>
        <v>1485</v>
      </c>
      <c r="AE84" s="327">
        <f>T84+W84+AA84+AB84+AC84+AD84</f>
        <v>44643</v>
      </c>
      <c r="AF84" s="328">
        <v>35000</v>
      </c>
      <c r="AG84" s="330">
        <f>AF84-T84-W84</f>
        <v>14851</v>
      </c>
      <c r="AH84" s="332">
        <f>IF(AE84&lt;AG84,AE84,AG84)</f>
        <v>14851</v>
      </c>
    </row>
    <row r="85" spans="1:34" ht="12.75" hidden="1" customHeight="1">
      <c r="A85" s="344"/>
      <c r="B85" s="27"/>
      <c r="C85" s="28"/>
      <c r="D85" s="344"/>
      <c r="E85" s="28"/>
      <c r="F85" s="28"/>
      <c r="G85" s="344"/>
      <c r="H85" s="28"/>
      <c r="I85" s="28"/>
      <c r="J85" s="344"/>
      <c r="K85" s="28"/>
      <c r="L85" s="28"/>
      <c r="M85" s="346"/>
      <c r="N85" s="28"/>
      <c r="O85" s="28"/>
      <c r="P85" s="346"/>
      <c r="Q85" s="22"/>
      <c r="R85" s="23">
        <f>ROUNDDOWN($R$3*R84,0)</f>
        <v>11539</v>
      </c>
      <c r="S85" s="23">
        <f>ROUNDDOWN($S$3*S84,0)</f>
        <v>8144</v>
      </c>
      <c r="T85" s="337"/>
      <c r="U85" s="23">
        <f>ROUNDDOWN(U84*$U$3,0)</f>
        <v>162</v>
      </c>
      <c r="V85" s="23">
        <f>ROUNDDOWN(V84*$V$3,0)</f>
        <v>304</v>
      </c>
      <c r="W85" s="337"/>
      <c r="X85" s="23">
        <f>ROUNDDOWN($X$3*X84,0)</f>
        <v>11539</v>
      </c>
      <c r="Y85" s="23">
        <f>ROUNDDOWN(Y84*$Y$3,0)</f>
        <v>5701</v>
      </c>
      <c r="Z85" s="24">
        <f>ROUNDDOWN(Z84*$Z$3,0)</f>
        <v>0</v>
      </c>
      <c r="AA85" s="338"/>
      <c r="AB85" s="327"/>
      <c r="AC85" s="327"/>
      <c r="AD85" s="327"/>
      <c r="AE85" s="327"/>
      <c r="AF85" s="329"/>
      <c r="AG85" s="331"/>
      <c r="AH85" s="332"/>
    </row>
    <row r="86" spans="1:34" ht="12.75" hidden="1" customHeight="1">
      <c r="A86" s="344" t="s">
        <v>4</v>
      </c>
      <c r="B86" s="27" t="s">
        <v>43</v>
      </c>
      <c r="C86" s="28">
        <v>2</v>
      </c>
      <c r="D86" s="344" t="str">
        <f>B86&amp;C86</f>
        <v>H2</v>
      </c>
      <c r="E86" s="28" t="s">
        <v>38</v>
      </c>
      <c r="F86" s="28">
        <v>0</v>
      </c>
      <c r="G86" s="344" t="str">
        <f>E86&amp;F86</f>
        <v>W0</v>
      </c>
      <c r="H86" s="28" t="s">
        <v>39</v>
      </c>
      <c r="I86" s="28">
        <v>0</v>
      </c>
      <c r="J86" s="344" t="str">
        <f>H86&amp;I86</f>
        <v>L0</v>
      </c>
      <c r="K86" s="28" t="s">
        <v>40</v>
      </c>
      <c r="L86" s="28">
        <v>0</v>
      </c>
      <c r="M86" s="345" t="str">
        <f>K86&amp;L86</f>
        <v>B0</v>
      </c>
      <c r="N86" s="28" t="s">
        <v>41</v>
      </c>
      <c r="O86" s="28">
        <v>5</v>
      </c>
      <c r="P86" s="345" t="str">
        <f>N86&amp;O86</f>
        <v>R5</v>
      </c>
      <c r="Q86" s="25" t="s">
        <v>42</v>
      </c>
      <c r="R86" s="26">
        <v>0.13</v>
      </c>
      <c r="S86" s="26">
        <v>0.02</v>
      </c>
      <c r="T86" s="336">
        <f>SUM(R87:S87)</f>
        <v>15265</v>
      </c>
      <c r="U86" s="19">
        <v>5.0000000000000001E-3</v>
      </c>
      <c r="V86" s="19">
        <v>7.0000000000000001E-3</v>
      </c>
      <c r="W86" s="336">
        <f>SUM(U87:V87)</f>
        <v>833</v>
      </c>
      <c r="X86" s="19">
        <v>0.17</v>
      </c>
      <c r="Y86" s="19">
        <v>0.1</v>
      </c>
      <c r="Z86" s="19">
        <v>0</v>
      </c>
      <c r="AA86" s="338">
        <f>SUM(X87:Z87)</f>
        <v>25977</v>
      </c>
      <c r="AB86" s="327">
        <f>ROUNDDOWN((T86+AA86)*0.05,0)</f>
        <v>2062</v>
      </c>
      <c r="AC86" s="327">
        <f>ROUNDDOWN((T86+W86+AA86+AB86)*0.1,0)</f>
        <v>4413</v>
      </c>
      <c r="AD86" s="327">
        <f>ROUNDDOWN(AG86*0.1,0)</f>
        <v>3280</v>
      </c>
      <c r="AE86" s="327">
        <f>T86+W86+AA86+AB86+AC86+AD86</f>
        <v>51830</v>
      </c>
      <c r="AF86" s="328">
        <v>48900</v>
      </c>
      <c r="AG86" s="330">
        <f>AF86-T86-W86</f>
        <v>32802</v>
      </c>
      <c r="AH86" s="332">
        <f>IF(AE86&lt;AG86,AE86,AG86)</f>
        <v>32802</v>
      </c>
    </row>
    <row r="87" spans="1:34" ht="12.75" hidden="1" customHeight="1">
      <c r="A87" s="344"/>
      <c r="B87" s="27"/>
      <c r="C87" s="28"/>
      <c r="D87" s="344"/>
      <c r="E87" s="28"/>
      <c r="F87" s="28"/>
      <c r="G87" s="344"/>
      <c r="H87" s="28"/>
      <c r="I87" s="28"/>
      <c r="J87" s="344"/>
      <c r="K87" s="28"/>
      <c r="L87" s="28"/>
      <c r="M87" s="346"/>
      <c r="N87" s="28"/>
      <c r="O87" s="28"/>
      <c r="P87" s="346"/>
      <c r="Q87" s="22"/>
      <c r="R87" s="23">
        <f>ROUNDDOWN($R$3*R86,0)</f>
        <v>13637</v>
      </c>
      <c r="S87" s="23">
        <f>ROUNDDOWN($S$3*S86,0)</f>
        <v>1628</v>
      </c>
      <c r="T87" s="337"/>
      <c r="U87" s="23">
        <f>ROUNDDOWN(U86*$U$3,0)</f>
        <v>407</v>
      </c>
      <c r="V87" s="23">
        <f>ROUNDDOWN(V86*$V$3,0)</f>
        <v>426</v>
      </c>
      <c r="W87" s="337"/>
      <c r="X87" s="23">
        <f>ROUNDDOWN($X$3*X86,0)</f>
        <v>17833</v>
      </c>
      <c r="Y87" s="23">
        <f>ROUNDDOWN(Y86*$Y$3,0)</f>
        <v>8144</v>
      </c>
      <c r="Z87" s="24">
        <f>ROUNDDOWN(Z86*$Z$3,0)</f>
        <v>0</v>
      </c>
      <c r="AA87" s="338"/>
      <c r="AB87" s="327"/>
      <c r="AC87" s="327"/>
      <c r="AD87" s="327"/>
      <c r="AE87" s="327"/>
      <c r="AF87" s="329"/>
      <c r="AG87" s="331"/>
      <c r="AH87" s="332"/>
    </row>
    <row r="88" spans="1:34" ht="12.75" hidden="1" customHeight="1">
      <c r="A88" s="344" t="s">
        <v>4</v>
      </c>
      <c r="B88" s="27" t="s">
        <v>43</v>
      </c>
      <c r="C88" s="28">
        <v>2</v>
      </c>
      <c r="D88" s="344" t="str">
        <f>B88&amp;C88</f>
        <v>H2</v>
      </c>
      <c r="E88" s="28" t="s">
        <v>38</v>
      </c>
      <c r="F88" s="28">
        <v>0</v>
      </c>
      <c r="G88" s="344" t="str">
        <f>E88&amp;F88</f>
        <v>W0</v>
      </c>
      <c r="H88" s="28" t="s">
        <v>39</v>
      </c>
      <c r="I88" s="28">
        <v>0</v>
      </c>
      <c r="J88" s="344" t="str">
        <f>H88&amp;I88</f>
        <v>L0</v>
      </c>
      <c r="K88" s="28" t="s">
        <v>40</v>
      </c>
      <c r="L88" s="28">
        <v>0</v>
      </c>
      <c r="M88" s="345" t="str">
        <f>K88&amp;L88</f>
        <v>B0</v>
      </c>
      <c r="N88" s="28" t="s">
        <v>41</v>
      </c>
      <c r="O88" s="28">
        <v>6</v>
      </c>
      <c r="P88" s="345" t="str">
        <f>N88&amp;O88</f>
        <v>R6</v>
      </c>
      <c r="Q88" s="25" t="s">
        <v>42</v>
      </c>
      <c r="R88" s="19">
        <v>0.19</v>
      </c>
      <c r="S88" s="19">
        <v>0.02</v>
      </c>
      <c r="T88" s="336">
        <f>SUM(R89:S89)</f>
        <v>21559</v>
      </c>
      <c r="U88" s="19">
        <v>8.0000000000000002E-3</v>
      </c>
      <c r="V88" s="19">
        <v>0.01</v>
      </c>
      <c r="W88" s="336">
        <f>SUM(U89:V89)</f>
        <v>1260</v>
      </c>
      <c r="X88" s="19">
        <v>0.23</v>
      </c>
      <c r="Y88" s="19">
        <v>0.14000000000000001</v>
      </c>
      <c r="Z88" s="19">
        <v>0</v>
      </c>
      <c r="AA88" s="338">
        <f>SUM(X89:Z89)</f>
        <v>35529</v>
      </c>
      <c r="AB88" s="327">
        <f>ROUNDDOWN((T88+AA88)*0.05,0)</f>
        <v>2854</v>
      </c>
      <c r="AC88" s="327">
        <f>ROUNDDOWN((T88+W88+AA88+AB88)*0.1,0)</f>
        <v>6120</v>
      </c>
      <c r="AD88" s="327">
        <f>ROUNDDOWN(AG88*0.1,0)</f>
        <v>5548</v>
      </c>
      <c r="AE88" s="327">
        <f>T88+W88+AA88+AB88+AC88+AD88</f>
        <v>72870</v>
      </c>
      <c r="AF88" s="328">
        <v>78300</v>
      </c>
      <c r="AG88" s="330">
        <f>AF88-T88-W88</f>
        <v>55481</v>
      </c>
      <c r="AH88" s="332">
        <f>IF(AE88&lt;AG88,AE88,AG88)</f>
        <v>55481</v>
      </c>
    </row>
    <row r="89" spans="1:34" ht="12.75" hidden="1" customHeight="1">
      <c r="A89" s="344"/>
      <c r="B89" s="27"/>
      <c r="C89" s="28"/>
      <c r="D89" s="344"/>
      <c r="E89" s="28"/>
      <c r="F89" s="28"/>
      <c r="G89" s="344"/>
      <c r="H89" s="28"/>
      <c r="I89" s="28"/>
      <c r="J89" s="344"/>
      <c r="K89" s="28"/>
      <c r="L89" s="28"/>
      <c r="M89" s="346"/>
      <c r="N89" s="28"/>
      <c r="O89" s="28"/>
      <c r="P89" s="346"/>
      <c r="Q89" s="22"/>
      <c r="R89" s="23">
        <f>ROUNDDOWN($R$3*R88,0)</f>
        <v>19931</v>
      </c>
      <c r="S89" s="23">
        <f>ROUNDDOWN($S$3*S88,0)</f>
        <v>1628</v>
      </c>
      <c r="T89" s="337"/>
      <c r="U89" s="23">
        <f>ROUNDDOWN(U88*$U$3,0)</f>
        <v>651</v>
      </c>
      <c r="V89" s="23">
        <f>ROUNDDOWN(V88*$V$3,0)</f>
        <v>609</v>
      </c>
      <c r="W89" s="337"/>
      <c r="X89" s="23">
        <f>ROUNDDOWN($X$3*X88,0)</f>
        <v>24127</v>
      </c>
      <c r="Y89" s="23">
        <f>ROUNDDOWN(Y88*$Y$3,0)</f>
        <v>11402</v>
      </c>
      <c r="Z89" s="24">
        <f>ROUNDDOWN(Z88*$Z$3,0)</f>
        <v>0</v>
      </c>
      <c r="AA89" s="338"/>
      <c r="AB89" s="327"/>
      <c r="AC89" s="327"/>
      <c r="AD89" s="327"/>
      <c r="AE89" s="327"/>
      <c r="AF89" s="329"/>
      <c r="AG89" s="331"/>
      <c r="AH89" s="332"/>
    </row>
    <row r="90" spans="1:34" ht="12.75" hidden="1" customHeight="1">
      <c r="A90" s="344" t="s">
        <v>4</v>
      </c>
      <c r="B90" s="27" t="s">
        <v>43</v>
      </c>
      <c r="C90" s="28">
        <v>2.5</v>
      </c>
      <c r="D90" s="344" t="str">
        <f>B90&amp;C90</f>
        <v>H2.5</v>
      </c>
      <c r="E90" s="28" t="s">
        <v>33</v>
      </c>
      <c r="F90" s="28">
        <v>0</v>
      </c>
      <c r="G90" s="344" t="str">
        <f>E90&amp;F90</f>
        <v>W0</v>
      </c>
      <c r="H90" s="28" t="s">
        <v>34</v>
      </c>
      <c r="I90" s="28">
        <v>0</v>
      </c>
      <c r="J90" s="344" t="str">
        <f>H90&amp;I90</f>
        <v>L0</v>
      </c>
      <c r="K90" s="28" t="s">
        <v>35</v>
      </c>
      <c r="L90" s="28">
        <v>0</v>
      </c>
      <c r="M90" s="345" t="str">
        <f>K90&amp;L90</f>
        <v>B0</v>
      </c>
      <c r="N90" s="28" t="s">
        <v>36</v>
      </c>
      <c r="O90" s="28">
        <v>8</v>
      </c>
      <c r="P90" s="345" t="str">
        <f>N90&amp;O90</f>
        <v>R8</v>
      </c>
      <c r="Q90" s="25" t="s">
        <v>37</v>
      </c>
      <c r="R90" s="19">
        <v>0.33</v>
      </c>
      <c r="S90" s="19">
        <v>0.04</v>
      </c>
      <c r="T90" s="336">
        <f>SUM(R91:S91)</f>
        <v>37875</v>
      </c>
      <c r="U90" s="19">
        <v>2.1000000000000001E-2</v>
      </c>
      <c r="V90" s="19">
        <v>1.2E-2</v>
      </c>
      <c r="W90" s="336">
        <f>SUM(U91:V91)</f>
        <v>2441</v>
      </c>
      <c r="X90" s="19">
        <v>0.37</v>
      </c>
      <c r="Y90" s="19">
        <v>0.22</v>
      </c>
      <c r="Z90" s="19">
        <v>0</v>
      </c>
      <c r="AA90" s="338">
        <f>SUM(X91:Z91)</f>
        <v>56731</v>
      </c>
      <c r="AB90" s="327">
        <f>ROUNDDOWN((T90+AA90)*0.05,0)</f>
        <v>4730</v>
      </c>
      <c r="AC90" s="327">
        <f>ROUNDDOWN((T90+W90+AA90+AB90)*0.1,0)</f>
        <v>10177</v>
      </c>
      <c r="AD90" s="327">
        <f>ROUNDDOWN(AG90*0.1,0)</f>
        <v>6568</v>
      </c>
      <c r="AE90" s="327">
        <f>T90+W90+AA90+AB90+AC90+AD90</f>
        <v>118522</v>
      </c>
      <c r="AF90" s="328">
        <v>106000</v>
      </c>
      <c r="AG90" s="330">
        <f>AF90-T90-W90</f>
        <v>65684</v>
      </c>
      <c r="AH90" s="332">
        <f>IF(AE90&lt;AG90,AE90,AG90)</f>
        <v>65684</v>
      </c>
    </row>
    <row r="91" spans="1:34" ht="12.75" hidden="1" customHeight="1">
      <c r="A91" s="344"/>
      <c r="B91" s="27"/>
      <c r="C91" s="28"/>
      <c r="D91" s="344"/>
      <c r="E91" s="28"/>
      <c r="F91" s="28"/>
      <c r="G91" s="344"/>
      <c r="H91" s="28"/>
      <c r="I91" s="28"/>
      <c r="J91" s="344"/>
      <c r="K91" s="28"/>
      <c r="L91" s="28"/>
      <c r="M91" s="346"/>
      <c r="N91" s="28"/>
      <c r="O91" s="28"/>
      <c r="P91" s="346"/>
      <c r="Q91" s="22"/>
      <c r="R91" s="23">
        <f>ROUNDDOWN($R$3*R90,0)</f>
        <v>34618</v>
      </c>
      <c r="S91" s="23">
        <f>ROUNDDOWN($S$3*S90,0)</f>
        <v>3257</v>
      </c>
      <c r="T91" s="337"/>
      <c r="U91" s="23">
        <f>ROUNDDOWN(U90*$U$3,0)</f>
        <v>1710</v>
      </c>
      <c r="V91" s="23">
        <f>ROUNDDOWN(V90*$V$3,0)</f>
        <v>731</v>
      </c>
      <c r="W91" s="337"/>
      <c r="X91" s="23">
        <f>ROUNDDOWN($X$3*X90,0)</f>
        <v>38814</v>
      </c>
      <c r="Y91" s="23">
        <f>ROUNDDOWN(Y90*$Y$3,0)</f>
        <v>17917</v>
      </c>
      <c r="Z91" s="24">
        <f>ROUNDDOWN(Z90*$Z$3,0)</f>
        <v>0</v>
      </c>
      <c r="AA91" s="338"/>
      <c r="AB91" s="327"/>
      <c r="AC91" s="327"/>
      <c r="AD91" s="327"/>
      <c r="AE91" s="327"/>
      <c r="AF91" s="329"/>
      <c r="AG91" s="331"/>
      <c r="AH91" s="332"/>
    </row>
    <row r="92" spans="1:34" ht="12.75" hidden="1" customHeight="1">
      <c r="A92" s="344" t="s">
        <v>4</v>
      </c>
      <c r="B92" s="27" t="s">
        <v>32</v>
      </c>
      <c r="C92" s="28">
        <v>3</v>
      </c>
      <c r="D92" s="344" t="str">
        <f>B92&amp;C92</f>
        <v>H3</v>
      </c>
      <c r="E92" s="28" t="s">
        <v>33</v>
      </c>
      <c r="F92" s="28">
        <v>0</v>
      </c>
      <c r="G92" s="344" t="str">
        <f>E92&amp;F92</f>
        <v>W0</v>
      </c>
      <c r="H92" s="28" t="s">
        <v>34</v>
      </c>
      <c r="I92" s="28">
        <v>0</v>
      </c>
      <c r="J92" s="344" t="str">
        <f>H92&amp;I92</f>
        <v>L0</v>
      </c>
      <c r="K92" s="28" t="s">
        <v>35</v>
      </c>
      <c r="L92" s="28">
        <v>0</v>
      </c>
      <c r="M92" s="345" t="str">
        <f>K92&amp;L92</f>
        <v>B0</v>
      </c>
      <c r="N92" s="28" t="s">
        <v>36</v>
      </c>
      <c r="O92" s="28">
        <v>10</v>
      </c>
      <c r="P92" s="345" t="str">
        <f>N92&amp;O92</f>
        <v>R10</v>
      </c>
      <c r="Q92" s="25" t="s">
        <v>37</v>
      </c>
      <c r="R92" s="26">
        <v>0.47</v>
      </c>
      <c r="S92" s="26">
        <v>0.06</v>
      </c>
      <c r="T92" s="336">
        <f>SUM(R93:S93)</f>
        <v>54190</v>
      </c>
      <c r="U92" s="19">
        <v>4.2000000000000003E-2</v>
      </c>
      <c r="V92" s="19">
        <v>0.02</v>
      </c>
      <c r="W92" s="336">
        <f>SUM(U93:V93)</f>
        <v>4639</v>
      </c>
      <c r="X92" s="19">
        <v>0.33</v>
      </c>
      <c r="Y92" s="19">
        <v>0.16</v>
      </c>
      <c r="Z92" s="19">
        <v>0.24</v>
      </c>
      <c r="AA92" s="338">
        <f>SUM(X93:Z93)</f>
        <v>60738</v>
      </c>
      <c r="AB92" s="327">
        <f>ROUNDDOWN((T92+AA92)*0.05,0)</f>
        <v>5746</v>
      </c>
      <c r="AC92" s="327">
        <f>ROUNDDOWN((T92+W92+AA92+AB92)*0.1,0)</f>
        <v>12531</v>
      </c>
      <c r="AD92" s="327">
        <f>ROUNDDOWN(AG92*0.1,0)</f>
        <v>10017</v>
      </c>
      <c r="AE92" s="327">
        <f>T92+W92+AA92+AB92+AC92+AD92</f>
        <v>147861</v>
      </c>
      <c r="AF92" s="328">
        <v>159000</v>
      </c>
      <c r="AG92" s="330">
        <f>AF92-T92-W92</f>
        <v>100171</v>
      </c>
      <c r="AH92" s="332">
        <f>IF(AE92&lt;AG92,AE92,AG92)</f>
        <v>100171</v>
      </c>
    </row>
    <row r="93" spans="1:34" ht="12.75" hidden="1" customHeight="1">
      <c r="A93" s="344"/>
      <c r="B93" s="27"/>
      <c r="C93" s="28"/>
      <c r="D93" s="344"/>
      <c r="E93" s="28"/>
      <c r="F93" s="28"/>
      <c r="G93" s="344"/>
      <c r="H93" s="28"/>
      <c r="I93" s="28"/>
      <c r="J93" s="344"/>
      <c r="K93" s="28"/>
      <c r="L93" s="28"/>
      <c r="M93" s="346"/>
      <c r="N93" s="28"/>
      <c r="O93" s="28"/>
      <c r="P93" s="346"/>
      <c r="Q93" s="22"/>
      <c r="R93" s="23">
        <f>ROUNDDOWN($R$3*R92,0)</f>
        <v>49304</v>
      </c>
      <c r="S93" s="23">
        <f>ROUNDDOWN($S$3*S92,0)</f>
        <v>4886</v>
      </c>
      <c r="T93" s="337"/>
      <c r="U93" s="23">
        <f>ROUNDDOWN(U92*$U$3,0)</f>
        <v>3420</v>
      </c>
      <c r="V93" s="23">
        <f>ROUNDDOWN(V92*$V$3,0)</f>
        <v>1219</v>
      </c>
      <c r="W93" s="337"/>
      <c r="X93" s="23">
        <f>ROUNDDOWN($X$3*X92,0)</f>
        <v>34618</v>
      </c>
      <c r="Y93" s="23">
        <f>ROUNDDOWN(Y92*$Y$3,0)</f>
        <v>13030</v>
      </c>
      <c r="Z93" s="24">
        <f>ROUNDDOWN(Z92*$Z$3,0)</f>
        <v>13090</v>
      </c>
      <c r="AA93" s="338"/>
      <c r="AB93" s="327"/>
      <c r="AC93" s="327"/>
      <c r="AD93" s="327"/>
      <c r="AE93" s="327"/>
      <c r="AF93" s="329"/>
      <c r="AG93" s="331"/>
      <c r="AH93" s="332"/>
    </row>
    <row r="94" spans="1:34" ht="12.75" hidden="1" customHeight="1">
      <c r="A94" s="344" t="s">
        <v>4</v>
      </c>
      <c r="B94" s="27" t="s">
        <v>32</v>
      </c>
      <c r="C94" s="28">
        <v>3.5</v>
      </c>
      <c r="D94" s="344" t="str">
        <f>B94&amp;C94</f>
        <v>H3.5</v>
      </c>
      <c r="E94" s="28" t="s">
        <v>33</v>
      </c>
      <c r="F94" s="28">
        <v>0</v>
      </c>
      <c r="G94" s="344" t="str">
        <f>E94&amp;F94</f>
        <v>W0</v>
      </c>
      <c r="H94" s="28" t="s">
        <v>34</v>
      </c>
      <c r="I94" s="28">
        <v>0</v>
      </c>
      <c r="J94" s="344" t="str">
        <f>H94&amp;I94</f>
        <v>L0</v>
      </c>
      <c r="K94" s="28" t="s">
        <v>35</v>
      </c>
      <c r="L94" s="28">
        <v>0</v>
      </c>
      <c r="M94" s="345" t="str">
        <f>K94&amp;L94</f>
        <v>B0</v>
      </c>
      <c r="N94" s="28" t="s">
        <v>36</v>
      </c>
      <c r="O94" s="28">
        <v>12</v>
      </c>
      <c r="P94" s="345" t="str">
        <f>N94&amp;O94</f>
        <v>R12</v>
      </c>
      <c r="Q94" s="25" t="s">
        <v>37</v>
      </c>
      <c r="R94" s="19">
        <v>0.63</v>
      </c>
      <c r="S94" s="19">
        <v>0.1</v>
      </c>
      <c r="T94" s="336">
        <f>SUM(R95:S95)</f>
        <v>74233</v>
      </c>
      <c r="U94" s="19">
        <v>7.4999999999999997E-2</v>
      </c>
      <c r="V94" s="19">
        <v>0.02</v>
      </c>
      <c r="W94" s="336">
        <f>SUM(U95:V95)</f>
        <v>7327</v>
      </c>
      <c r="X94" s="19">
        <v>0.42</v>
      </c>
      <c r="Y94" s="19">
        <v>0.2</v>
      </c>
      <c r="Z94" s="19">
        <v>0.31</v>
      </c>
      <c r="AA94" s="338">
        <f>SUM(X95:Z95)</f>
        <v>77255</v>
      </c>
      <c r="AB94" s="327">
        <f>ROUNDDOWN((T94+AA94)*0.05,0)</f>
        <v>7574</v>
      </c>
      <c r="AC94" s="327">
        <f>ROUNDDOWN((T94+W94+AA94+AB94)*0.1,0)</f>
        <v>16638</v>
      </c>
      <c r="AD94" s="327">
        <f>ROUNDDOWN(AG94*0.1,0)</f>
        <v>14844</v>
      </c>
      <c r="AE94" s="327">
        <f>T94+W94+AA94+AB94+AC94+AD94</f>
        <v>197871</v>
      </c>
      <c r="AF94" s="328">
        <v>230000</v>
      </c>
      <c r="AG94" s="330">
        <f>AF94-T94-W94</f>
        <v>148440</v>
      </c>
      <c r="AH94" s="332">
        <f>IF(AE94&lt;AG94,AE94,AG94)</f>
        <v>148440</v>
      </c>
    </row>
    <row r="95" spans="1:34" ht="12.75" hidden="1" customHeight="1">
      <c r="A95" s="344"/>
      <c r="B95" s="27"/>
      <c r="C95" s="28"/>
      <c r="D95" s="344"/>
      <c r="E95" s="28"/>
      <c r="F95" s="28"/>
      <c r="G95" s="344"/>
      <c r="H95" s="28"/>
      <c r="I95" s="28"/>
      <c r="J95" s="344"/>
      <c r="K95" s="28"/>
      <c r="L95" s="28"/>
      <c r="M95" s="346"/>
      <c r="N95" s="28"/>
      <c r="O95" s="28"/>
      <c r="P95" s="346"/>
      <c r="Q95" s="22"/>
      <c r="R95" s="23">
        <f>ROUNDDOWN($R$3*R94,0)</f>
        <v>66089</v>
      </c>
      <c r="S95" s="23">
        <f>ROUNDDOWN($S$3*S94,0)</f>
        <v>8144</v>
      </c>
      <c r="T95" s="337"/>
      <c r="U95" s="23">
        <f>ROUNDDOWN(U94*$U$3,0)</f>
        <v>6108</v>
      </c>
      <c r="V95" s="23">
        <f>ROUNDDOWN(V94*$V$3,0)</f>
        <v>1219</v>
      </c>
      <c r="W95" s="337"/>
      <c r="X95" s="23">
        <f>ROUNDDOWN($X$3*X94,0)</f>
        <v>44059</v>
      </c>
      <c r="Y95" s="23">
        <f>ROUNDDOWN(Y94*$Y$3,0)</f>
        <v>16288</v>
      </c>
      <c r="Z95" s="24">
        <f>ROUNDDOWN(Z94*$Z$3,0)</f>
        <v>16908</v>
      </c>
      <c r="AA95" s="338"/>
      <c r="AB95" s="327"/>
      <c r="AC95" s="327"/>
      <c r="AD95" s="327"/>
      <c r="AE95" s="327"/>
      <c r="AF95" s="329"/>
      <c r="AG95" s="331"/>
      <c r="AH95" s="332"/>
    </row>
    <row r="96" spans="1:34" ht="12.75" hidden="1" customHeight="1">
      <c r="A96" s="344" t="s">
        <v>4</v>
      </c>
      <c r="B96" s="27" t="s">
        <v>32</v>
      </c>
      <c r="C96" s="28">
        <v>4</v>
      </c>
      <c r="D96" s="344" t="str">
        <f>B96&amp;C96</f>
        <v>H4</v>
      </c>
      <c r="E96" s="28" t="s">
        <v>33</v>
      </c>
      <c r="F96" s="28">
        <v>0</v>
      </c>
      <c r="G96" s="344" t="str">
        <f>E96&amp;F96</f>
        <v>W0</v>
      </c>
      <c r="H96" s="28" t="s">
        <v>34</v>
      </c>
      <c r="I96" s="28">
        <v>0</v>
      </c>
      <c r="J96" s="344" t="str">
        <f>H96&amp;I96</f>
        <v>L0</v>
      </c>
      <c r="K96" s="28" t="s">
        <v>35</v>
      </c>
      <c r="L96" s="28">
        <v>0</v>
      </c>
      <c r="M96" s="345" t="str">
        <f>K96&amp;L96</f>
        <v>B0</v>
      </c>
      <c r="N96" s="28" t="s">
        <v>36</v>
      </c>
      <c r="O96" s="28">
        <v>15</v>
      </c>
      <c r="P96" s="345" t="str">
        <f>N96&amp;O96</f>
        <v>R15</v>
      </c>
      <c r="Q96" s="25" t="s">
        <v>37</v>
      </c>
      <c r="R96" s="19">
        <v>0.88</v>
      </c>
      <c r="S96" s="19">
        <v>0.12</v>
      </c>
      <c r="T96" s="336">
        <f>SUM(R97:S97)</f>
        <v>102088</v>
      </c>
      <c r="U96" s="19">
        <v>0.19</v>
      </c>
      <c r="V96" s="19">
        <v>3.9E-2</v>
      </c>
      <c r="W96" s="336">
        <f>SUM(U97:V97)</f>
        <v>17851</v>
      </c>
      <c r="X96" s="19">
        <v>0.56000000000000005</v>
      </c>
      <c r="Y96" s="19">
        <v>0.27</v>
      </c>
      <c r="Z96" s="19">
        <v>0.41</v>
      </c>
      <c r="AA96" s="338">
        <f>SUM(X97:Z97)</f>
        <v>103098</v>
      </c>
      <c r="AB96" s="327">
        <f>ROUNDDOWN((T96+AA96)*0.05,0)</f>
        <v>10259</v>
      </c>
      <c r="AC96" s="327">
        <f>ROUNDDOWN((T96+W96+AA96+AB96)*0.1,0)</f>
        <v>23329</v>
      </c>
      <c r="AD96" s="327">
        <f>ROUNDDOWN(AG96*0.1,0)</f>
        <v>21806</v>
      </c>
      <c r="AE96" s="327">
        <f>T96+W96+AA96+AB96+AC96+AD96</f>
        <v>278431</v>
      </c>
      <c r="AF96" s="328">
        <v>338000</v>
      </c>
      <c r="AG96" s="330">
        <f>AF96-T96-W96</f>
        <v>218061</v>
      </c>
      <c r="AH96" s="332">
        <f>IF(AE96&lt;AG96,AE96,AG96)</f>
        <v>218061</v>
      </c>
    </row>
    <row r="97" spans="1:34" ht="12.75" hidden="1" customHeight="1">
      <c r="A97" s="344"/>
      <c r="B97" s="27"/>
      <c r="C97" s="28"/>
      <c r="D97" s="344"/>
      <c r="E97" s="28"/>
      <c r="F97" s="28"/>
      <c r="G97" s="344"/>
      <c r="H97" s="28"/>
      <c r="I97" s="28"/>
      <c r="J97" s="344"/>
      <c r="K97" s="28"/>
      <c r="L97" s="28"/>
      <c r="M97" s="346"/>
      <c r="N97" s="28"/>
      <c r="O97" s="28"/>
      <c r="P97" s="346"/>
      <c r="Q97" s="22"/>
      <c r="R97" s="23">
        <f>ROUNDDOWN($R$3*R96,0)</f>
        <v>92315</v>
      </c>
      <c r="S97" s="23">
        <f>ROUNDDOWN($S$3*S96,0)</f>
        <v>9773</v>
      </c>
      <c r="T97" s="337"/>
      <c r="U97" s="23">
        <f>ROUNDDOWN(U96*$U$3,0)</f>
        <v>15474</v>
      </c>
      <c r="V97" s="23">
        <f>ROUNDDOWN(V96*$V$3,0)</f>
        <v>2377</v>
      </c>
      <c r="W97" s="337"/>
      <c r="X97" s="23">
        <f>ROUNDDOWN($X$3*X96,0)</f>
        <v>58746</v>
      </c>
      <c r="Y97" s="23">
        <f>ROUNDDOWN(Y96*$Y$3,0)</f>
        <v>21989</v>
      </c>
      <c r="Z97" s="24">
        <f>ROUNDDOWN(Z96*$Z$3,0)</f>
        <v>22363</v>
      </c>
      <c r="AA97" s="338"/>
      <c r="AB97" s="327"/>
      <c r="AC97" s="327"/>
      <c r="AD97" s="327"/>
      <c r="AE97" s="327"/>
      <c r="AF97" s="329"/>
      <c r="AG97" s="331"/>
      <c r="AH97" s="332"/>
    </row>
    <row r="98" spans="1:34" ht="12.75" hidden="1" customHeight="1">
      <c r="A98" s="344" t="s">
        <v>4</v>
      </c>
      <c r="B98" s="27" t="s">
        <v>32</v>
      </c>
      <c r="C98" s="28">
        <v>4.5</v>
      </c>
      <c r="D98" s="344" t="str">
        <f>B98&amp;C98</f>
        <v>H4.5</v>
      </c>
      <c r="E98" s="28" t="s">
        <v>33</v>
      </c>
      <c r="F98" s="28">
        <v>0</v>
      </c>
      <c r="G98" s="344" t="str">
        <f>E98&amp;F98</f>
        <v>W0</v>
      </c>
      <c r="H98" s="28" t="s">
        <v>34</v>
      </c>
      <c r="I98" s="28">
        <v>0</v>
      </c>
      <c r="J98" s="344" t="str">
        <f>H98&amp;I98</f>
        <v>L0</v>
      </c>
      <c r="K98" s="28" t="s">
        <v>35</v>
      </c>
      <c r="L98" s="28">
        <v>0</v>
      </c>
      <c r="M98" s="345" t="str">
        <f>K98&amp;L98</f>
        <v>B0</v>
      </c>
      <c r="N98" s="28" t="s">
        <v>36</v>
      </c>
      <c r="O98" s="28">
        <v>18</v>
      </c>
      <c r="P98" s="345" t="str">
        <f>N98&amp;O98</f>
        <v>R18</v>
      </c>
      <c r="Q98" s="25" t="s">
        <v>37</v>
      </c>
      <c r="R98" s="26">
        <v>1.1499999999999999</v>
      </c>
      <c r="S98" s="26">
        <v>0.15</v>
      </c>
      <c r="T98" s="336">
        <f>SUM(R99:S99)</f>
        <v>132855</v>
      </c>
      <c r="U98" s="19">
        <v>0.19</v>
      </c>
      <c r="V98" s="19">
        <v>7.0999999999999994E-2</v>
      </c>
      <c r="W98" s="336">
        <f>SUM(U99:V99)</f>
        <v>19802</v>
      </c>
      <c r="X98" s="19">
        <v>0.7</v>
      </c>
      <c r="Y98" s="19">
        <v>0.34</v>
      </c>
      <c r="Z98" s="19">
        <v>0.52</v>
      </c>
      <c r="AA98" s="338">
        <f>SUM(X99:Z99)</f>
        <v>129484</v>
      </c>
      <c r="AB98" s="327">
        <f>ROUNDDOWN((T98+AA98)*0.05,0)</f>
        <v>13116</v>
      </c>
      <c r="AC98" s="327">
        <f>ROUNDDOWN((T98+W98+AA98+AB98)*0.1,0)</f>
        <v>29525</v>
      </c>
      <c r="AD98" s="327">
        <f>ROUNDDOWN(AG98*0.1,0)</f>
        <v>38934</v>
      </c>
      <c r="AE98" s="327">
        <f>T98+W98+AA98+AB98+AC98+AD98</f>
        <v>363716</v>
      </c>
      <c r="AF98" s="328">
        <v>542000</v>
      </c>
      <c r="AG98" s="330">
        <f>AF98-T98-W98</f>
        <v>389343</v>
      </c>
      <c r="AH98" s="332">
        <f>IF(AE98&lt;AG98,AE98,AG98)</f>
        <v>363716</v>
      </c>
    </row>
    <row r="99" spans="1:34" ht="12.75" hidden="1" customHeight="1">
      <c r="A99" s="344"/>
      <c r="B99" s="27"/>
      <c r="C99" s="28"/>
      <c r="D99" s="344"/>
      <c r="E99" s="28"/>
      <c r="F99" s="28"/>
      <c r="G99" s="344"/>
      <c r="H99" s="28"/>
      <c r="I99" s="28"/>
      <c r="J99" s="344"/>
      <c r="K99" s="28"/>
      <c r="L99" s="28"/>
      <c r="M99" s="346"/>
      <c r="N99" s="28"/>
      <c r="O99" s="28"/>
      <c r="P99" s="346"/>
      <c r="Q99" s="22"/>
      <c r="R99" s="23">
        <f>ROUNDDOWN($R$3*R98,0)</f>
        <v>120639</v>
      </c>
      <c r="S99" s="23">
        <f>ROUNDDOWN($S$3*S98,0)</f>
        <v>12216</v>
      </c>
      <c r="T99" s="337"/>
      <c r="U99" s="23">
        <f>ROUNDDOWN(U98*$U$3,0)</f>
        <v>15474</v>
      </c>
      <c r="V99" s="23">
        <f>ROUNDDOWN(V98*$V$3,0)</f>
        <v>4328</v>
      </c>
      <c r="W99" s="337"/>
      <c r="X99" s="23">
        <f>ROUNDDOWN($X$3*X98,0)</f>
        <v>73432</v>
      </c>
      <c r="Y99" s="23">
        <f>ROUNDDOWN(Y98*$Y$3,0)</f>
        <v>27690</v>
      </c>
      <c r="Z99" s="24">
        <f>ROUNDDOWN(Z98*$Z$3,0)</f>
        <v>28362</v>
      </c>
      <c r="AA99" s="338"/>
      <c r="AB99" s="327"/>
      <c r="AC99" s="327"/>
      <c r="AD99" s="327"/>
      <c r="AE99" s="327"/>
      <c r="AF99" s="329"/>
      <c r="AG99" s="331"/>
      <c r="AH99" s="332"/>
    </row>
    <row r="100" spans="1:34" ht="12.75" hidden="1" customHeight="1">
      <c r="A100" s="344" t="s">
        <v>4</v>
      </c>
      <c r="B100" s="27" t="s">
        <v>32</v>
      </c>
      <c r="C100" s="28">
        <v>4.5</v>
      </c>
      <c r="D100" s="344" t="str">
        <f>B100&amp;C100</f>
        <v>H4.5</v>
      </c>
      <c r="E100" s="28" t="s">
        <v>54</v>
      </c>
      <c r="F100" s="28">
        <v>0</v>
      </c>
      <c r="G100" s="344" t="str">
        <f>E100&amp;F100</f>
        <v>W0</v>
      </c>
      <c r="H100" s="28" t="s">
        <v>55</v>
      </c>
      <c r="I100" s="28">
        <v>0</v>
      </c>
      <c r="J100" s="344" t="str">
        <f>H100&amp;I100</f>
        <v>L0</v>
      </c>
      <c r="K100" s="28" t="s">
        <v>56</v>
      </c>
      <c r="L100" s="28">
        <v>0</v>
      </c>
      <c r="M100" s="345" t="str">
        <f>K100&amp;L100</f>
        <v>B0</v>
      </c>
      <c r="N100" s="28" t="s">
        <v>57</v>
      </c>
      <c r="O100" s="28">
        <v>20</v>
      </c>
      <c r="P100" s="345" t="str">
        <f>N100&amp;O100</f>
        <v>R20</v>
      </c>
      <c r="Q100" s="25" t="s">
        <v>58</v>
      </c>
      <c r="R100" s="19">
        <v>1.33</v>
      </c>
      <c r="S100" s="19">
        <v>0.18</v>
      </c>
      <c r="T100" s="336">
        <f>SUM(R101:S101)</f>
        <v>154181</v>
      </c>
      <c r="U100" s="19">
        <v>0.19</v>
      </c>
      <c r="V100" s="19">
        <v>7.0999999999999994E-2</v>
      </c>
      <c r="W100" s="29">
        <f>SUM(U101:V101)</f>
        <v>19802</v>
      </c>
      <c r="X100" s="19">
        <v>0.81</v>
      </c>
      <c r="Y100" s="19">
        <v>0.39</v>
      </c>
      <c r="Z100" s="19">
        <v>0.6</v>
      </c>
      <c r="AA100" s="338">
        <f>SUM(X101:Z101)</f>
        <v>149460</v>
      </c>
      <c r="AB100" s="327">
        <f>ROUNDDOWN((T100+AA100)*0.05,0)</f>
        <v>15182</v>
      </c>
      <c r="AC100" s="327">
        <f>ROUNDDOWN((T100+W100+AA100+AB100)*0.1,0)</f>
        <v>33862</v>
      </c>
      <c r="AD100" s="327">
        <f>ROUNDDOWN(AG100*0.1,0)</f>
        <v>61901</v>
      </c>
      <c r="AE100" s="327">
        <f>T100+W100+AA100+AB100+AC100+AD100</f>
        <v>434388</v>
      </c>
      <c r="AF100" s="328">
        <v>793000</v>
      </c>
      <c r="AG100" s="330">
        <f>AF100-T100-W100</f>
        <v>619017</v>
      </c>
      <c r="AH100" s="332">
        <f>IF(AE100&lt;AG100,AE100,AG100)</f>
        <v>434388</v>
      </c>
    </row>
    <row r="101" spans="1:34" ht="12.75" hidden="1" customHeight="1">
      <c r="A101" s="344"/>
      <c r="B101" s="27"/>
      <c r="C101" s="28"/>
      <c r="D101" s="344"/>
      <c r="E101" s="28"/>
      <c r="F101" s="28"/>
      <c r="G101" s="344"/>
      <c r="H101" s="28"/>
      <c r="I101" s="28"/>
      <c r="J101" s="344"/>
      <c r="K101" s="28"/>
      <c r="L101" s="28"/>
      <c r="M101" s="346"/>
      <c r="N101" s="28"/>
      <c r="O101" s="28"/>
      <c r="P101" s="346"/>
      <c r="Q101" s="25"/>
      <c r="R101" s="23">
        <f>ROUNDDOWN($R$3*R100,0)</f>
        <v>139522</v>
      </c>
      <c r="S101" s="23">
        <f>ROUNDDOWN($S$3*S100,0)</f>
        <v>14659</v>
      </c>
      <c r="T101" s="337"/>
      <c r="U101" s="23">
        <f>ROUNDDOWN(U100*$U$3,0)</f>
        <v>15474</v>
      </c>
      <c r="V101" s="23">
        <f>ROUNDDOWN(V100*$V$3,0)</f>
        <v>4328</v>
      </c>
      <c r="W101" s="30"/>
      <c r="X101" s="23">
        <f>ROUNDDOWN($X$3*X100,0)</f>
        <v>84972</v>
      </c>
      <c r="Y101" s="23">
        <f>ROUNDDOWN(Y100*$Y$3,0)</f>
        <v>31762</v>
      </c>
      <c r="Z101" s="24">
        <f>ROUNDDOWN(Z100*$Z$3,0)</f>
        <v>32726</v>
      </c>
      <c r="AA101" s="338"/>
      <c r="AB101" s="327"/>
      <c r="AC101" s="327"/>
      <c r="AD101" s="327"/>
      <c r="AE101" s="327"/>
      <c r="AF101" s="329"/>
      <c r="AG101" s="331"/>
      <c r="AH101" s="332"/>
    </row>
    <row r="102" spans="1:34" ht="12.75" hidden="1" customHeight="1">
      <c r="A102" s="344" t="s">
        <v>4</v>
      </c>
      <c r="B102" s="27" t="s">
        <v>59</v>
      </c>
      <c r="C102" s="28">
        <v>5</v>
      </c>
      <c r="D102" s="344" t="str">
        <f>B102&amp;C102</f>
        <v>H5</v>
      </c>
      <c r="E102" s="28" t="s">
        <v>54</v>
      </c>
      <c r="F102" s="28">
        <v>0</v>
      </c>
      <c r="G102" s="344" t="str">
        <f>E102&amp;F102</f>
        <v>W0</v>
      </c>
      <c r="H102" s="28" t="s">
        <v>55</v>
      </c>
      <c r="I102" s="28">
        <v>0</v>
      </c>
      <c r="J102" s="344" t="str">
        <f>H102&amp;I102</f>
        <v>L0</v>
      </c>
      <c r="K102" s="28" t="s">
        <v>56</v>
      </c>
      <c r="L102" s="28">
        <v>0</v>
      </c>
      <c r="M102" s="345" t="str">
        <f>K102&amp;L102</f>
        <v>B0</v>
      </c>
      <c r="N102" s="28" t="s">
        <v>57</v>
      </c>
      <c r="O102" s="28">
        <v>25</v>
      </c>
      <c r="P102" s="345" t="str">
        <f>N102&amp;O102</f>
        <v>R25</v>
      </c>
      <c r="Q102" s="25" t="s">
        <v>58</v>
      </c>
      <c r="R102" s="26">
        <v>1.85</v>
      </c>
      <c r="S102" s="26">
        <v>0.25</v>
      </c>
      <c r="T102" s="336">
        <f>SUM(R103:S103)</f>
        <v>214432</v>
      </c>
      <c r="U102" s="19">
        <v>0.22</v>
      </c>
      <c r="V102" s="19">
        <v>0.14299999999999999</v>
      </c>
      <c r="W102" s="336">
        <f>SUM(U103:V103)</f>
        <v>26635</v>
      </c>
      <c r="X102" s="19">
        <v>1.02</v>
      </c>
      <c r="Y102" s="19">
        <v>0.51</v>
      </c>
      <c r="Z102" s="19">
        <v>0.67</v>
      </c>
      <c r="AA102" s="338">
        <f>SUM(X103:Z103)</f>
        <v>185081</v>
      </c>
      <c r="AB102" s="327">
        <f>ROUNDDOWN((T102+AA102)*0.05,0)</f>
        <v>19975</v>
      </c>
      <c r="AC102" s="327">
        <f>ROUNDDOWN((T102+W102+AA102+AB102)*0.1,0)</f>
        <v>44612</v>
      </c>
      <c r="AD102" s="327">
        <f>ROUNDDOWN(AG102*0.1,0)</f>
        <v>82893</v>
      </c>
      <c r="AE102" s="327">
        <f>T102+W102+AA102+AB102+AC102+AD102</f>
        <v>573628</v>
      </c>
      <c r="AF102" s="328">
        <v>1070000</v>
      </c>
      <c r="AG102" s="330">
        <f>AF102-T102-W102</f>
        <v>828933</v>
      </c>
      <c r="AH102" s="332">
        <f>IF(AE102&lt;AG102,AE102,AG102)</f>
        <v>573628</v>
      </c>
    </row>
    <row r="103" spans="1:34" ht="12.75" hidden="1" customHeight="1">
      <c r="A103" s="344"/>
      <c r="B103" s="27"/>
      <c r="C103" s="28"/>
      <c r="D103" s="344"/>
      <c r="E103" s="28"/>
      <c r="F103" s="28"/>
      <c r="G103" s="344"/>
      <c r="H103" s="28"/>
      <c r="I103" s="28"/>
      <c r="J103" s="344"/>
      <c r="K103" s="28"/>
      <c r="L103" s="28"/>
      <c r="M103" s="346"/>
      <c r="N103" s="28"/>
      <c r="O103" s="28"/>
      <c r="P103" s="346"/>
      <c r="Q103" s="22"/>
      <c r="R103" s="23">
        <f>ROUNDDOWN($R$3*R102,0)</f>
        <v>194072</v>
      </c>
      <c r="S103" s="23">
        <f>ROUNDDOWN($S$3*S102,0)</f>
        <v>20360</v>
      </c>
      <c r="T103" s="337"/>
      <c r="U103" s="23">
        <f>ROUNDDOWN(U102*$U$3,0)</f>
        <v>17917</v>
      </c>
      <c r="V103" s="23">
        <f>ROUNDDOWN(V102*$V$3,0)</f>
        <v>8718</v>
      </c>
      <c r="W103" s="337"/>
      <c r="X103" s="23">
        <f>ROUNDDOWN($X$3*X102,0)</f>
        <v>107002</v>
      </c>
      <c r="Y103" s="23">
        <f>ROUNDDOWN(Y102*$Y$3,0)</f>
        <v>41535</v>
      </c>
      <c r="Z103" s="24">
        <f>ROUNDDOWN(Z102*$Z$3,0)</f>
        <v>36544</v>
      </c>
      <c r="AA103" s="338"/>
      <c r="AB103" s="327"/>
      <c r="AC103" s="327"/>
      <c r="AD103" s="327"/>
      <c r="AE103" s="327"/>
      <c r="AF103" s="329"/>
      <c r="AG103" s="331"/>
      <c r="AH103" s="332"/>
    </row>
    <row r="104" spans="1:34" ht="12.75" hidden="1" customHeight="1">
      <c r="A104" s="344" t="s">
        <v>4</v>
      </c>
      <c r="B104" s="27" t="s">
        <v>59</v>
      </c>
      <c r="C104" s="28">
        <v>6</v>
      </c>
      <c r="D104" s="344" t="str">
        <f>B104&amp;C104</f>
        <v>H6</v>
      </c>
      <c r="E104" s="28" t="s">
        <v>54</v>
      </c>
      <c r="F104" s="28">
        <v>0</v>
      </c>
      <c r="G104" s="344" t="str">
        <f>E104&amp;F104</f>
        <v>W0</v>
      </c>
      <c r="H104" s="28" t="s">
        <v>55</v>
      </c>
      <c r="I104" s="28">
        <v>0</v>
      </c>
      <c r="J104" s="344" t="str">
        <f>H104&amp;I104</f>
        <v>L0</v>
      </c>
      <c r="K104" s="28" t="s">
        <v>56</v>
      </c>
      <c r="L104" s="28">
        <v>0</v>
      </c>
      <c r="M104" s="345" t="str">
        <f>K104&amp;L104</f>
        <v>B0</v>
      </c>
      <c r="N104" s="28" t="s">
        <v>57</v>
      </c>
      <c r="O104" s="28">
        <v>30</v>
      </c>
      <c r="P104" s="345" t="str">
        <f>N104&amp;O104</f>
        <v>R30</v>
      </c>
      <c r="Q104" s="25" t="s">
        <v>58</v>
      </c>
      <c r="R104" s="19">
        <v>2.2000000000000002</v>
      </c>
      <c r="S104" s="19">
        <v>0.31</v>
      </c>
      <c r="T104" s="336">
        <f>SUM(R105:S105)</f>
        <v>256035</v>
      </c>
      <c r="U104" s="19">
        <v>0.3</v>
      </c>
      <c r="V104" s="19">
        <v>0.25</v>
      </c>
      <c r="W104" s="336">
        <f>SUM(U105:V105)</f>
        <v>39673</v>
      </c>
      <c r="X104" s="19">
        <v>1.23</v>
      </c>
      <c r="Y104" s="19">
        <v>0.6</v>
      </c>
      <c r="Z104" s="19">
        <v>0.78</v>
      </c>
      <c r="AA104" s="338">
        <f>SUM(X105:Z105)</f>
        <v>220440</v>
      </c>
      <c r="AB104" s="327">
        <f>ROUNDDOWN((T104+AA104)*0.05,0)</f>
        <v>23823</v>
      </c>
      <c r="AC104" s="327">
        <f>ROUNDDOWN((T104+W104+AA104+AB104)*0.1,0)</f>
        <v>53997</v>
      </c>
      <c r="AD104" s="327">
        <f>ROUNDDOWN(AG104*0.1,0)</f>
        <v>189429</v>
      </c>
      <c r="AE104" s="327">
        <f>T104+W104+AA104+AB104+AC104+AD104</f>
        <v>783397</v>
      </c>
      <c r="AF104" s="328">
        <v>2190000</v>
      </c>
      <c r="AG104" s="330">
        <f>AF104-T104-W104</f>
        <v>1894292</v>
      </c>
      <c r="AH104" s="332">
        <f>IF(AE104&lt;AG104,AE104,AG104)</f>
        <v>783397</v>
      </c>
    </row>
    <row r="105" spans="1:34" ht="12.75" hidden="1" customHeight="1">
      <c r="A105" s="344"/>
      <c r="B105" s="27"/>
      <c r="C105" s="28"/>
      <c r="D105" s="344"/>
      <c r="E105" s="28"/>
      <c r="F105" s="28"/>
      <c r="G105" s="344"/>
      <c r="H105" s="28"/>
      <c r="I105" s="28"/>
      <c r="J105" s="344"/>
      <c r="K105" s="28"/>
      <c r="L105" s="28"/>
      <c r="M105" s="346"/>
      <c r="N105" s="28"/>
      <c r="O105" s="28"/>
      <c r="P105" s="346"/>
      <c r="Q105" s="22"/>
      <c r="R105" s="23">
        <f>ROUNDDOWN($R$3*R104,0)</f>
        <v>230788</v>
      </c>
      <c r="S105" s="23">
        <f>ROUNDDOWN($S$3*S104,0)</f>
        <v>25247</v>
      </c>
      <c r="T105" s="337"/>
      <c r="U105" s="23">
        <f>ROUNDDOWN(U104*$U$3,0)</f>
        <v>24432</v>
      </c>
      <c r="V105" s="23">
        <f>ROUNDDOWN(V104*$V$3,0)</f>
        <v>15241</v>
      </c>
      <c r="W105" s="337"/>
      <c r="X105" s="23">
        <f>ROUNDDOWN($X$3*X104,0)</f>
        <v>129031</v>
      </c>
      <c r="Y105" s="23">
        <f>ROUNDDOWN(Y104*$Y$3,0)</f>
        <v>48865</v>
      </c>
      <c r="Z105" s="24">
        <f>ROUNDDOWN(Z104*$Z$3,0)</f>
        <v>42544</v>
      </c>
      <c r="AA105" s="338"/>
      <c r="AB105" s="327"/>
      <c r="AC105" s="327"/>
      <c r="AD105" s="327"/>
      <c r="AE105" s="327"/>
      <c r="AF105" s="329"/>
      <c r="AG105" s="331"/>
      <c r="AH105" s="332"/>
    </row>
    <row r="106" spans="1:34" ht="12.75" hidden="1" customHeight="1">
      <c r="A106" s="333" t="s">
        <v>60</v>
      </c>
      <c r="B106" s="20" t="s">
        <v>59</v>
      </c>
      <c r="C106" s="21">
        <v>0.6</v>
      </c>
      <c r="D106" s="333" t="str">
        <f>B106&amp;C106</f>
        <v>H0.6</v>
      </c>
      <c r="E106" s="21" t="s">
        <v>54</v>
      </c>
      <c r="F106" s="21">
        <v>0</v>
      </c>
      <c r="G106" s="333" t="str">
        <f>E106&amp;F106</f>
        <v>W0</v>
      </c>
      <c r="H106" s="21" t="s">
        <v>55</v>
      </c>
      <c r="I106" s="21">
        <v>0</v>
      </c>
      <c r="J106" s="333" t="str">
        <f>H106&amp;I106</f>
        <v>L0</v>
      </c>
      <c r="K106" s="21" t="s">
        <v>56</v>
      </c>
      <c r="L106" s="21">
        <v>0</v>
      </c>
      <c r="M106" s="334" t="str">
        <f>K106&amp;L106</f>
        <v>B0</v>
      </c>
      <c r="N106" s="21" t="s">
        <v>57</v>
      </c>
      <c r="O106" s="21">
        <v>0</v>
      </c>
      <c r="P106" s="334" t="str">
        <f>N106&amp;O106</f>
        <v>R0</v>
      </c>
      <c r="Q106" s="25" t="s">
        <v>61</v>
      </c>
      <c r="R106" s="26"/>
      <c r="S106" s="26"/>
      <c r="T106" s="336">
        <f>SUM(R107:S107)</f>
        <v>0</v>
      </c>
      <c r="U106" s="19"/>
      <c r="V106" s="19"/>
      <c r="W106" s="336">
        <f>SUM(U107:V107)</f>
        <v>0</v>
      </c>
      <c r="X106" s="19"/>
      <c r="Y106" s="19"/>
      <c r="Z106" s="19"/>
      <c r="AA106" s="338">
        <f>SUM(X107:Z107)</f>
        <v>0</v>
      </c>
      <c r="AB106" s="327">
        <f>ROUNDDOWN((T106+AA106)*0.05,0)</f>
        <v>0</v>
      </c>
      <c r="AC106" s="327">
        <f>ROUNDDOWN((T106+W106+AA106+AB106)*0.1,0)</f>
        <v>0</v>
      </c>
      <c r="AD106" s="327">
        <f>ROUNDDOWN(AG106*0.1,0)</f>
        <v>110</v>
      </c>
      <c r="AE106" s="327">
        <f>T106+W106+AA106+AB106+AC106+AD106</f>
        <v>110</v>
      </c>
      <c r="AF106" s="328">
        <v>1100</v>
      </c>
      <c r="AG106" s="330">
        <f>AF106-T106-W106</f>
        <v>1100</v>
      </c>
      <c r="AH106" s="332">
        <f>IF(AE106&lt;AG106,AE106,AG106)</f>
        <v>110</v>
      </c>
    </row>
    <row r="107" spans="1:34" ht="12.75" hidden="1" customHeight="1">
      <c r="A107" s="333"/>
      <c r="B107" s="20"/>
      <c r="C107" s="21"/>
      <c r="D107" s="333"/>
      <c r="E107" s="21"/>
      <c r="F107" s="21"/>
      <c r="G107" s="333"/>
      <c r="H107" s="21"/>
      <c r="I107" s="21"/>
      <c r="J107" s="333"/>
      <c r="K107" s="21"/>
      <c r="L107" s="21"/>
      <c r="M107" s="335"/>
      <c r="N107" s="21"/>
      <c r="O107" s="21"/>
      <c r="P107" s="335"/>
      <c r="Q107" s="25"/>
      <c r="R107" s="23">
        <f>ROUNDDOWN($R$3*R106,0)</f>
        <v>0</v>
      </c>
      <c r="S107" s="23">
        <f>ROUNDDOWN($S$3*S106,0)</f>
        <v>0</v>
      </c>
      <c r="T107" s="337"/>
      <c r="U107" s="23">
        <f>ROUNDDOWN(U106*$U$3,0)</f>
        <v>0</v>
      </c>
      <c r="V107" s="23">
        <f>ROUNDDOWN(V106*$V$3,0)</f>
        <v>0</v>
      </c>
      <c r="W107" s="337"/>
      <c r="X107" s="23">
        <f>ROUNDDOWN($X$3*X106,0)</f>
        <v>0</v>
      </c>
      <c r="Y107" s="23">
        <f>ROUNDDOWN(Y106*$Y$3,0)</f>
        <v>0</v>
      </c>
      <c r="Z107" s="24">
        <f>ROUNDDOWN(Z106*$Z$3,0)</f>
        <v>0</v>
      </c>
      <c r="AA107" s="338"/>
      <c r="AB107" s="327"/>
      <c r="AC107" s="327"/>
      <c r="AD107" s="327"/>
      <c r="AE107" s="327"/>
      <c r="AF107" s="329"/>
      <c r="AG107" s="331"/>
      <c r="AH107" s="332"/>
    </row>
    <row r="108" spans="1:34" ht="12.75" hidden="1" customHeight="1">
      <c r="A108" s="333" t="s">
        <v>62</v>
      </c>
      <c r="B108" s="20" t="s">
        <v>59</v>
      </c>
      <c r="C108" s="21">
        <v>0.8</v>
      </c>
      <c r="D108" s="333" t="str">
        <f>B108&amp;C108</f>
        <v>H0.8</v>
      </c>
      <c r="E108" s="21" t="s">
        <v>63</v>
      </c>
      <c r="F108" s="21">
        <v>0</v>
      </c>
      <c r="G108" s="333" t="str">
        <f>E108&amp;F108</f>
        <v>W0</v>
      </c>
      <c r="H108" s="21" t="s">
        <v>64</v>
      </c>
      <c r="I108" s="21">
        <v>0</v>
      </c>
      <c r="J108" s="333" t="str">
        <f>H108&amp;I108</f>
        <v>L0</v>
      </c>
      <c r="K108" s="21" t="s">
        <v>65</v>
      </c>
      <c r="L108" s="21">
        <v>0</v>
      </c>
      <c r="M108" s="334" t="str">
        <f>K108&amp;L108</f>
        <v>B0</v>
      </c>
      <c r="N108" s="21" t="s">
        <v>66</v>
      </c>
      <c r="O108" s="21">
        <v>0</v>
      </c>
      <c r="P108" s="334" t="str">
        <f>N108&amp;O108</f>
        <v>R0</v>
      </c>
      <c r="Q108" s="25" t="s">
        <v>67</v>
      </c>
      <c r="R108" s="19"/>
      <c r="S108" s="19"/>
      <c r="T108" s="336">
        <f>SUM(R109:S109)</f>
        <v>0</v>
      </c>
      <c r="U108" s="19"/>
      <c r="V108" s="19"/>
      <c r="W108" s="336">
        <f>SUM(U109:V109)</f>
        <v>0</v>
      </c>
      <c r="X108" s="19"/>
      <c r="Y108" s="19"/>
      <c r="Z108" s="19"/>
      <c r="AA108" s="338">
        <f>SUM(X109:Z109)</f>
        <v>0</v>
      </c>
      <c r="AB108" s="327">
        <f>ROUNDDOWN((T108+AA108)*0.05,0)</f>
        <v>0</v>
      </c>
      <c r="AC108" s="327">
        <f>ROUNDDOWN((T108+W108+AA108+AB108)*0.1,0)</f>
        <v>0</v>
      </c>
      <c r="AD108" s="327">
        <f>ROUNDDOWN(AG108*0.1,0)</f>
        <v>210</v>
      </c>
      <c r="AE108" s="327">
        <f>T108+W108+AA108+AB108+AC108+AD108</f>
        <v>210</v>
      </c>
      <c r="AF108" s="328">
        <v>2100</v>
      </c>
      <c r="AG108" s="330">
        <f>AF108-T108-W108</f>
        <v>2100</v>
      </c>
      <c r="AH108" s="332">
        <f>IF(AE108&lt;AG108,AE108,AG108)</f>
        <v>210</v>
      </c>
    </row>
    <row r="109" spans="1:34" ht="12.75" hidden="1" customHeight="1">
      <c r="A109" s="333"/>
      <c r="B109" s="20"/>
      <c r="C109" s="21"/>
      <c r="D109" s="333"/>
      <c r="E109" s="21"/>
      <c r="F109" s="21"/>
      <c r="G109" s="333"/>
      <c r="H109" s="21"/>
      <c r="I109" s="21"/>
      <c r="J109" s="333"/>
      <c r="K109" s="21"/>
      <c r="L109" s="21"/>
      <c r="M109" s="335"/>
      <c r="N109" s="21"/>
      <c r="O109" s="21"/>
      <c r="P109" s="335"/>
      <c r="Q109" s="25"/>
      <c r="R109" s="23">
        <f>ROUNDDOWN($R$3*R108,0)</f>
        <v>0</v>
      </c>
      <c r="S109" s="23">
        <f>ROUNDDOWN($S$3*S108,0)</f>
        <v>0</v>
      </c>
      <c r="T109" s="337"/>
      <c r="U109" s="23">
        <f>ROUNDDOWN(U108*$U$3,0)</f>
        <v>0</v>
      </c>
      <c r="V109" s="23">
        <f>ROUNDDOWN(V108*$V$3,0)</f>
        <v>0</v>
      </c>
      <c r="W109" s="337"/>
      <c r="X109" s="23">
        <f>ROUNDDOWN($X$3*X108,0)</f>
        <v>0</v>
      </c>
      <c r="Y109" s="23">
        <f>ROUNDDOWN(Y108*$Y$3,0)</f>
        <v>0</v>
      </c>
      <c r="Z109" s="24">
        <f>ROUNDDOWN(Z108*$Z$3,0)</f>
        <v>0</v>
      </c>
      <c r="AA109" s="338"/>
      <c r="AB109" s="327"/>
      <c r="AC109" s="327"/>
      <c r="AD109" s="327"/>
      <c r="AE109" s="327"/>
      <c r="AF109" s="329"/>
      <c r="AG109" s="331"/>
      <c r="AH109" s="332"/>
    </row>
    <row r="110" spans="1:34" ht="12.75" hidden="1" customHeight="1">
      <c r="A110" s="333" t="s">
        <v>68</v>
      </c>
      <c r="B110" s="20" t="s">
        <v>69</v>
      </c>
      <c r="C110" s="21">
        <v>1</v>
      </c>
      <c r="D110" s="333" t="str">
        <f>B110&amp;C110</f>
        <v>H1</v>
      </c>
      <c r="E110" s="21" t="s">
        <v>63</v>
      </c>
      <c r="F110" s="21">
        <v>0</v>
      </c>
      <c r="G110" s="333" t="str">
        <f>E110&amp;F110</f>
        <v>W0</v>
      </c>
      <c r="H110" s="21" t="s">
        <v>64</v>
      </c>
      <c r="I110" s="21">
        <v>0</v>
      </c>
      <c r="J110" s="333" t="str">
        <f>H110&amp;I110</f>
        <v>L0</v>
      </c>
      <c r="K110" s="21" t="s">
        <v>65</v>
      </c>
      <c r="L110" s="21">
        <v>0</v>
      </c>
      <c r="M110" s="334" t="str">
        <f>K110&amp;L110</f>
        <v>B0</v>
      </c>
      <c r="N110" s="21" t="s">
        <v>66</v>
      </c>
      <c r="O110" s="21">
        <v>0</v>
      </c>
      <c r="P110" s="334" t="str">
        <f>N110&amp;O110</f>
        <v>R0</v>
      </c>
      <c r="Q110" s="25" t="s">
        <v>67</v>
      </c>
      <c r="R110" s="19"/>
      <c r="S110" s="19"/>
      <c r="T110" s="336">
        <f>SUM(R111:S111)</f>
        <v>0</v>
      </c>
      <c r="U110" s="19"/>
      <c r="V110" s="19"/>
      <c r="W110" s="336">
        <f>SUM(U111:V111)</f>
        <v>0</v>
      </c>
      <c r="X110" s="19"/>
      <c r="Y110" s="19"/>
      <c r="Z110" s="19"/>
      <c r="AA110" s="338">
        <f>SUM(X111:Z111)</f>
        <v>0</v>
      </c>
      <c r="AB110" s="327">
        <f>ROUNDDOWN((T110+AA110)*0.05,0)</f>
        <v>0</v>
      </c>
      <c r="AC110" s="327">
        <f>ROUNDDOWN((T110+W110+AA110+AB110)*0.1,0)</f>
        <v>0</v>
      </c>
      <c r="AD110" s="327">
        <f>ROUNDDOWN(AG110*0.1,0)</f>
        <v>380</v>
      </c>
      <c r="AE110" s="327">
        <f>T110+W110+AA110+AB110+AC110+AD110</f>
        <v>380</v>
      </c>
      <c r="AF110" s="328">
        <v>3800</v>
      </c>
      <c r="AG110" s="330">
        <f>AF110-T110-W110</f>
        <v>3800</v>
      </c>
      <c r="AH110" s="332">
        <f>IF(AE110&lt;AG110,AE110,AG110)</f>
        <v>380</v>
      </c>
    </row>
    <row r="111" spans="1:34" ht="12.75" hidden="1" customHeight="1">
      <c r="A111" s="333"/>
      <c r="B111" s="20"/>
      <c r="C111" s="21"/>
      <c r="D111" s="333"/>
      <c r="E111" s="21"/>
      <c r="F111" s="21"/>
      <c r="G111" s="333"/>
      <c r="H111" s="21"/>
      <c r="I111" s="21"/>
      <c r="J111" s="333"/>
      <c r="K111" s="21"/>
      <c r="L111" s="21"/>
      <c r="M111" s="335"/>
      <c r="N111" s="21"/>
      <c r="O111" s="21"/>
      <c r="P111" s="335"/>
      <c r="Q111" s="25"/>
      <c r="R111" s="23">
        <f>ROUNDDOWN($R$3*R110,0)</f>
        <v>0</v>
      </c>
      <c r="S111" s="23">
        <f>ROUNDDOWN($S$3*S110,0)</f>
        <v>0</v>
      </c>
      <c r="T111" s="337"/>
      <c r="U111" s="23">
        <f>ROUNDDOWN(U110*$U$3,0)</f>
        <v>0</v>
      </c>
      <c r="V111" s="23">
        <f>ROUNDDOWN(V110*$V$3,0)</f>
        <v>0</v>
      </c>
      <c r="W111" s="337"/>
      <c r="X111" s="23">
        <f>ROUNDDOWN($X$3*X110,0)</f>
        <v>0</v>
      </c>
      <c r="Y111" s="23">
        <f>ROUNDDOWN(Y110*$Y$3,0)</f>
        <v>0</v>
      </c>
      <c r="Z111" s="24">
        <f>ROUNDDOWN(Z110*$Z$3,0)</f>
        <v>0</v>
      </c>
      <c r="AA111" s="338"/>
      <c r="AB111" s="327"/>
      <c r="AC111" s="327"/>
      <c r="AD111" s="327"/>
      <c r="AE111" s="327"/>
      <c r="AF111" s="329"/>
      <c r="AG111" s="331"/>
      <c r="AH111" s="332"/>
    </row>
    <row r="112" spans="1:34" ht="12.75" hidden="1" customHeight="1">
      <c r="A112" s="344" t="s">
        <v>70</v>
      </c>
      <c r="B112" s="27" t="s">
        <v>69</v>
      </c>
      <c r="C112" s="28">
        <v>0.6</v>
      </c>
      <c r="D112" s="344" t="str">
        <f>B112&amp;C112</f>
        <v>H0.6</v>
      </c>
      <c r="E112" s="28" t="s">
        <v>63</v>
      </c>
      <c r="F112" s="28"/>
      <c r="G112" s="344" t="str">
        <f>E112&amp;F112</f>
        <v>W</v>
      </c>
      <c r="H112" s="28" t="s">
        <v>64</v>
      </c>
      <c r="I112" s="28">
        <v>0</v>
      </c>
      <c r="J112" s="344" t="str">
        <f>H112&amp;I112</f>
        <v>L0</v>
      </c>
      <c r="K112" s="28" t="s">
        <v>65</v>
      </c>
      <c r="L112" s="28">
        <v>0</v>
      </c>
      <c r="M112" s="345" t="str">
        <f>K112&amp;L112</f>
        <v>B0</v>
      </c>
      <c r="N112" s="28" t="s">
        <v>66</v>
      </c>
      <c r="O112" s="28">
        <v>0</v>
      </c>
      <c r="P112" s="345" t="str">
        <f>N112&amp;O112</f>
        <v>R0</v>
      </c>
      <c r="Q112" s="25" t="s">
        <v>67</v>
      </c>
      <c r="R112" s="26"/>
      <c r="S112" s="26"/>
      <c r="T112" s="336">
        <f>SUM(R113:S113)</f>
        <v>0</v>
      </c>
      <c r="U112" s="19"/>
      <c r="V112" s="19"/>
      <c r="W112" s="336">
        <f>SUM(U113:V113)</f>
        <v>0</v>
      </c>
      <c r="X112" s="19"/>
      <c r="Y112" s="19"/>
      <c r="Z112" s="19"/>
      <c r="AA112" s="338">
        <f>SUM(X113:Z113)</f>
        <v>0</v>
      </c>
      <c r="AB112" s="327">
        <f>ROUNDDOWN((T112+AA112)*0.05,0)</f>
        <v>0</v>
      </c>
      <c r="AC112" s="327">
        <f>ROUNDDOWN((T112+W112+AA112+AB112)*0.1,0)</f>
        <v>0</v>
      </c>
      <c r="AD112" s="327">
        <f>ROUNDDOWN(AG112*0.1,0)</f>
        <v>540</v>
      </c>
      <c r="AE112" s="327">
        <f>T112+W112+AA112+AB112+AC112+AD112</f>
        <v>540</v>
      </c>
      <c r="AF112" s="328">
        <v>5400</v>
      </c>
      <c r="AG112" s="330">
        <f>AF112-T112-W112</f>
        <v>5400</v>
      </c>
      <c r="AH112" s="332">
        <f t="shared" ref="AH112:AH191" si="0">IF(AE112&lt;AG112,AE112,AG112)</f>
        <v>540</v>
      </c>
    </row>
    <row r="113" spans="1:34" ht="12.75" hidden="1" customHeight="1">
      <c r="A113" s="344"/>
      <c r="B113" s="27"/>
      <c r="C113" s="28"/>
      <c r="D113" s="344"/>
      <c r="E113" s="28"/>
      <c r="F113" s="28"/>
      <c r="G113" s="344"/>
      <c r="H113" s="28"/>
      <c r="I113" s="28"/>
      <c r="J113" s="344"/>
      <c r="K113" s="28"/>
      <c r="L113" s="28"/>
      <c r="M113" s="346"/>
      <c r="N113" s="28"/>
      <c r="O113" s="28"/>
      <c r="P113" s="346"/>
      <c r="Q113" s="25"/>
      <c r="R113" s="23">
        <f>ROUNDDOWN($R$3*R112,0)</f>
        <v>0</v>
      </c>
      <c r="S113" s="23">
        <f>ROUNDDOWN($S$3*S112,0)</f>
        <v>0</v>
      </c>
      <c r="T113" s="337"/>
      <c r="U113" s="23">
        <f>ROUNDDOWN(U112*$U$3,0)</f>
        <v>0</v>
      </c>
      <c r="V113" s="23">
        <f>ROUNDDOWN(V112*$V$3,0)</f>
        <v>0</v>
      </c>
      <c r="W113" s="337"/>
      <c r="X113" s="23">
        <f>ROUNDDOWN($X$3*X112,0)</f>
        <v>0</v>
      </c>
      <c r="Y113" s="23">
        <f>ROUNDDOWN(Y112*$Y$3,0)</f>
        <v>0</v>
      </c>
      <c r="Z113" s="24">
        <f>ROUNDDOWN(Z112*$Z$3,0)</f>
        <v>0</v>
      </c>
      <c r="AA113" s="338"/>
      <c r="AB113" s="327"/>
      <c r="AC113" s="327"/>
      <c r="AD113" s="327"/>
      <c r="AE113" s="327"/>
      <c r="AF113" s="329"/>
      <c r="AG113" s="331"/>
      <c r="AH113" s="332">
        <f t="shared" si="0"/>
        <v>0</v>
      </c>
    </row>
    <row r="114" spans="1:34" ht="12.75" hidden="1" customHeight="1">
      <c r="A114" s="344" t="s">
        <v>70</v>
      </c>
      <c r="B114" s="27" t="s">
        <v>69</v>
      </c>
      <c r="C114" s="28">
        <v>0.8</v>
      </c>
      <c r="D114" s="344" t="str">
        <f>B114&amp;C114</f>
        <v>H0.8</v>
      </c>
      <c r="E114" s="28" t="s">
        <v>71</v>
      </c>
      <c r="F114" s="28"/>
      <c r="G114" s="344" t="str">
        <f>E114&amp;F114</f>
        <v>W</v>
      </c>
      <c r="H114" s="28" t="s">
        <v>72</v>
      </c>
      <c r="I114" s="28">
        <v>0</v>
      </c>
      <c r="J114" s="344" t="str">
        <f>H114&amp;I114</f>
        <v>L0</v>
      </c>
      <c r="K114" s="28" t="s">
        <v>73</v>
      </c>
      <c r="L114" s="28">
        <v>0</v>
      </c>
      <c r="M114" s="345" t="str">
        <f>K114&amp;L114</f>
        <v>B0</v>
      </c>
      <c r="N114" s="28" t="s">
        <v>74</v>
      </c>
      <c r="O114" s="28">
        <v>0</v>
      </c>
      <c r="P114" s="345" t="str">
        <f>N114&amp;O114</f>
        <v>R0</v>
      </c>
      <c r="Q114" s="25" t="s">
        <v>75</v>
      </c>
      <c r="R114" s="19"/>
      <c r="S114" s="19"/>
      <c r="T114" s="336">
        <f>SUM(R115:S115)</f>
        <v>0</v>
      </c>
      <c r="U114" s="19"/>
      <c r="V114" s="19"/>
      <c r="W114" s="336">
        <f>SUM(U115:V115)</f>
        <v>0</v>
      </c>
      <c r="X114" s="19"/>
      <c r="Y114" s="19"/>
      <c r="Z114" s="19"/>
      <c r="AA114" s="338">
        <f>SUM(X115:Z115)</f>
        <v>0</v>
      </c>
      <c r="AB114" s="327">
        <f>ROUNDDOWN((T114+AA114)*0.05,0)</f>
        <v>0</v>
      </c>
      <c r="AC114" s="327">
        <f>ROUNDDOWN((T114+W114+AA114+AB114)*0.1,0)</f>
        <v>0</v>
      </c>
      <c r="AD114" s="327">
        <f>ROUNDDOWN(AG114*0.1,0)</f>
        <v>750</v>
      </c>
      <c r="AE114" s="327">
        <f>T114+W114+AA114+AB114+AC114+AD114</f>
        <v>750</v>
      </c>
      <c r="AF114" s="328">
        <v>7500</v>
      </c>
      <c r="AG114" s="330">
        <f>AF114-T114-W114</f>
        <v>7500</v>
      </c>
      <c r="AH114" s="332">
        <f t="shared" si="0"/>
        <v>750</v>
      </c>
    </row>
    <row r="115" spans="1:34" ht="12.75" hidden="1" customHeight="1">
      <c r="A115" s="344"/>
      <c r="B115" s="27"/>
      <c r="C115" s="28"/>
      <c r="D115" s="344"/>
      <c r="E115" s="28"/>
      <c r="F115" s="28"/>
      <c r="G115" s="344"/>
      <c r="H115" s="28"/>
      <c r="I115" s="28"/>
      <c r="J115" s="344"/>
      <c r="K115" s="28"/>
      <c r="L115" s="28"/>
      <c r="M115" s="346"/>
      <c r="N115" s="28"/>
      <c r="O115" s="28"/>
      <c r="P115" s="346"/>
      <c r="Q115" s="25"/>
      <c r="R115" s="23">
        <f>ROUNDDOWN($R$3*R114,0)</f>
        <v>0</v>
      </c>
      <c r="S115" s="23">
        <f>ROUNDDOWN($S$3*S114,0)</f>
        <v>0</v>
      </c>
      <c r="T115" s="337"/>
      <c r="U115" s="23">
        <f>ROUNDDOWN(U114*$U$3,0)</f>
        <v>0</v>
      </c>
      <c r="V115" s="23">
        <f>ROUNDDOWN(V114*$V$3,0)</f>
        <v>0</v>
      </c>
      <c r="W115" s="337"/>
      <c r="X115" s="23">
        <f>ROUNDDOWN($X$3*X114,0)</f>
        <v>0</v>
      </c>
      <c r="Y115" s="23">
        <f>ROUNDDOWN(Y114*$Y$3,0)</f>
        <v>0</v>
      </c>
      <c r="Z115" s="24">
        <f>ROUNDDOWN(Z114*$Z$3,0)</f>
        <v>0</v>
      </c>
      <c r="AA115" s="338"/>
      <c r="AB115" s="327"/>
      <c r="AC115" s="327"/>
      <c r="AD115" s="327"/>
      <c r="AE115" s="327"/>
      <c r="AF115" s="329"/>
      <c r="AG115" s="331"/>
      <c r="AH115" s="332">
        <f t="shared" si="0"/>
        <v>0</v>
      </c>
    </row>
    <row r="116" spans="1:34" ht="12.75" hidden="1" customHeight="1">
      <c r="A116" s="344" t="s">
        <v>70</v>
      </c>
      <c r="B116" s="27" t="s">
        <v>76</v>
      </c>
      <c r="C116" s="28">
        <v>1</v>
      </c>
      <c r="D116" s="344" t="str">
        <f>B116&amp;C116</f>
        <v>H1</v>
      </c>
      <c r="E116" s="28" t="s">
        <v>71</v>
      </c>
      <c r="F116" s="28"/>
      <c r="G116" s="344" t="str">
        <f>E116&amp;F116</f>
        <v>W</v>
      </c>
      <c r="H116" s="28" t="s">
        <v>72</v>
      </c>
      <c r="I116" s="28">
        <v>0</v>
      </c>
      <c r="J116" s="344" t="str">
        <f>H116&amp;I116</f>
        <v>L0</v>
      </c>
      <c r="K116" s="28" t="s">
        <v>73</v>
      </c>
      <c r="L116" s="28">
        <v>0</v>
      </c>
      <c r="M116" s="345" t="str">
        <f>K116&amp;L116</f>
        <v>B0</v>
      </c>
      <c r="N116" s="28" t="s">
        <v>74</v>
      </c>
      <c r="O116" s="28">
        <v>0</v>
      </c>
      <c r="P116" s="345" t="str">
        <f>N116&amp;O116</f>
        <v>R0</v>
      </c>
      <c r="Q116" s="25" t="s">
        <v>75</v>
      </c>
      <c r="R116" s="19"/>
      <c r="S116" s="19"/>
      <c r="T116" s="336">
        <f>SUM(R117:S117)</f>
        <v>0</v>
      </c>
      <c r="U116" s="19"/>
      <c r="V116" s="19"/>
      <c r="W116" s="336">
        <f>SUM(U117:V117)</f>
        <v>0</v>
      </c>
      <c r="X116" s="19"/>
      <c r="Y116" s="19"/>
      <c r="Z116" s="19"/>
      <c r="AA116" s="338">
        <f>SUM(X117:Z117)</f>
        <v>0</v>
      </c>
      <c r="AB116" s="327">
        <f>ROUNDDOWN((T116+AA116)*0.05,0)</f>
        <v>0</v>
      </c>
      <c r="AC116" s="327">
        <f>ROUNDDOWN((T116+W116+AA116+AB116)*0.1,0)</f>
        <v>0</v>
      </c>
      <c r="AD116" s="327">
        <f>ROUNDDOWN(AG116*0.1,0)</f>
        <v>1160</v>
      </c>
      <c r="AE116" s="327">
        <f>T116+W116+AA116+AB116+AC116+AD116</f>
        <v>1160</v>
      </c>
      <c r="AF116" s="328">
        <v>11600</v>
      </c>
      <c r="AG116" s="330">
        <f>AF116-T116-W116</f>
        <v>11600</v>
      </c>
      <c r="AH116" s="332">
        <f t="shared" si="0"/>
        <v>1160</v>
      </c>
    </row>
    <row r="117" spans="1:34" ht="12.75" hidden="1" customHeight="1">
      <c r="A117" s="344"/>
      <c r="B117" s="27"/>
      <c r="C117" s="28"/>
      <c r="D117" s="344"/>
      <c r="E117" s="28"/>
      <c r="F117" s="28"/>
      <c r="G117" s="344"/>
      <c r="H117" s="28"/>
      <c r="I117" s="28"/>
      <c r="J117" s="344"/>
      <c r="K117" s="28"/>
      <c r="L117" s="28"/>
      <c r="M117" s="346"/>
      <c r="N117" s="28"/>
      <c r="O117" s="28"/>
      <c r="P117" s="346"/>
      <c r="Q117" s="25"/>
      <c r="R117" s="23">
        <f>ROUNDDOWN($R$3*R116,0)</f>
        <v>0</v>
      </c>
      <c r="S117" s="23">
        <f>ROUNDDOWN($S$3*S116,0)</f>
        <v>0</v>
      </c>
      <c r="T117" s="337"/>
      <c r="U117" s="23">
        <f>ROUNDDOWN(U116*$U$3,0)</f>
        <v>0</v>
      </c>
      <c r="V117" s="23">
        <f>ROUNDDOWN(V116*$V$3,0)</f>
        <v>0</v>
      </c>
      <c r="W117" s="337"/>
      <c r="X117" s="23">
        <f>ROUNDDOWN($X$3*X116,0)</f>
        <v>0</v>
      </c>
      <c r="Y117" s="23">
        <f>ROUNDDOWN(Y116*$Y$3,0)</f>
        <v>0</v>
      </c>
      <c r="Z117" s="24">
        <f>ROUNDDOWN(Z116*$Z$3,0)</f>
        <v>0</v>
      </c>
      <c r="AA117" s="338"/>
      <c r="AB117" s="327"/>
      <c r="AC117" s="327"/>
      <c r="AD117" s="327"/>
      <c r="AE117" s="327"/>
      <c r="AF117" s="329"/>
      <c r="AG117" s="331"/>
      <c r="AH117" s="332">
        <f t="shared" si="0"/>
        <v>0</v>
      </c>
    </row>
    <row r="118" spans="1:34" ht="12.75" hidden="1" customHeight="1">
      <c r="A118" s="347" t="s">
        <v>77</v>
      </c>
      <c r="B118" s="31" t="s">
        <v>76</v>
      </c>
      <c r="C118" s="32">
        <v>0.2</v>
      </c>
      <c r="D118" s="347" t="str">
        <f>B118&amp;C118</f>
        <v>H0.2</v>
      </c>
      <c r="E118" s="32" t="s">
        <v>71</v>
      </c>
      <c r="F118" s="32">
        <v>0.3</v>
      </c>
      <c r="G118" s="347" t="str">
        <f>E118&amp;F118</f>
        <v>W0.3</v>
      </c>
      <c r="H118" s="32" t="s">
        <v>72</v>
      </c>
      <c r="I118" s="32">
        <v>0</v>
      </c>
      <c r="J118" s="347" t="str">
        <f>H118&amp;I118</f>
        <v>L0</v>
      </c>
      <c r="K118" s="32" t="s">
        <v>73</v>
      </c>
      <c r="L118" s="32"/>
      <c r="M118" s="348" t="str">
        <f>K118&amp;L118</f>
        <v>B</v>
      </c>
      <c r="N118" s="32" t="s">
        <v>74</v>
      </c>
      <c r="O118" s="32">
        <v>0</v>
      </c>
      <c r="P118" s="348" t="str">
        <f>N118&amp;O118</f>
        <v>R0</v>
      </c>
      <c r="Q118" s="25" t="s">
        <v>75</v>
      </c>
      <c r="R118" s="26">
        <v>0.04</v>
      </c>
      <c r="S118" s="26">
        <v>6.0000000000000001E-3</v>
      </c>
      <c r="T118" s="336">
        <f>SUM(R119:S119)</f>
        <v>4684</v>
      </c>
      <c r="U118" s="19">
        <v>2E-3</v>
      </c>
      <c r="V118" s="19">
        <v>1E-3</v>
      </c>
      <c r="W118" s="336">
        <f>SUM(U119:V119)</f>
        <v>222</v>
      </c>
      <c r="X118" s="19">
        <v>0.03</v>
      </c>
      <c r="Y118" s="19">
        <v>0.02</v>
      </c>
      <c r="Z118" s="19">
        <v>0</v>
      </c>
      <c r="AA118" s="338">
        <f>SUM(X119:Z119)</f>
        <v>4775</v>
      </c>
      <c r="AB118" s="327">
        <f>ROUNDDOWN((T118+AA118)*0.05,0)</f>
        <v>472</v>
      </c>
      <c r="AC118" s="327">
        <f>ROUNDDOWN((T118+W118+AA118+AB118)*0.1,0)</f>
        <v>1015</v>
      </c>
      <c r="AD118" s="327">
        <f>ROUNDDOWN(AG118*0.1,0)</f>
        <v>-190</v>
      </c>
      <c r="AE118" s="327">
        <f>T118+W118+AA118+AB118+AC118+AD118</f>
        <v>10978</v>
      </c>
      <c r="AF118" s="328">
        <v>3000</v>
      </c>
      <c r="AG118" s="330">
        <f>AF118-T118-W118</f>
        <v>-1906</v>
      </c>
      <c r="AH118" s="332">
        <f>IF(AE118&lt;AG118,AE118,AG118)</f>
        <v>-1906</v>
      </c>
    </row>
    <row r="119" spans="1:34" ht="12.75" hidden="1" customHeight="1">
      <c r="A119" s="347"/>
      <c r="B119" s="31"/>
      <c r="C119" s="32"/>
      <c r="D119" s="347"/>
      <c r="E119" s="32"/>
      <c r="F119" s="32"/>
      <c r="G119" s="347"/>
      <c r="H119" s="32"/>
      <c r="I119" s="32"/>
      <c r="J119" s="347"/>
      <c r="K119" s="32"/>
      <c r="L119" s="32"/>
      <c r="M119" s="349"/>
      <c r="N119" s="32"/>
      <c r="O119" s="32"/>
      <c r="P119" s="349"/>
      <c r="Q119" s="25"/>
      <c r="R119" s="23">
        <f>ROUNDDOWN($R$3*R118,0)</f>
        <v>4196</v>
      </c>
      <c r="S119" s="23">
        <f>ROUNDDOWN($S$3*S118,0)</f>
        <v>488</v>
      </c>
      <c r="T119" s="337"/>
      <c r="U119" s="23">
        <f>ROUNDDOWN(U118*$U$3,0)</f>
        <v>162</v>
      </c>
      <c r="V119" s="23">
        <f>ROUNDDOWN(V118*$V$3,0)</f>
        <v>60</v>
      </c>
      <c r="W119" s="337"/>
      <c r="X119" s="23">
        <f>ROUNDDOWN($X$3*X118,0)</f>
        <v>3147</v>
      </c>
      <c r="Y119" s="23">
        <f>ROUNDDOWN(Y118*$Y$3,0)</f>
        <v>1628</v>
      </c>
      <c r="Z119" s="24">
        <f>ROUNDDOWN(Z118*$Z$3,0)</f>
        <v>0</v>
      </c>
      <c r="AA119" s="338"/>
      <c r="AB119" s="327"/>
      <c r="AC119" s="327"/>
      <c r="AD119" s="327"/>
      <c r="AE119" s="327"/>
      <c r="AF119" s="329"/>
      <c r="AG119" s="331"/>
      <c r="AH119" s="332"/>
    </row>
    <row r="120" spans="1:34" ht="12.75" hidden="1" customHeight="1">
      <c r="A120" s="347" t="s">
        <v>77</v>
      </c>
      <c r="B120" s="31" t="s">
        <v>76</v>
      </c>
      <c r="C120" s="32">
        <v>0.3</v>
      </c>
      <c r="D120" s="347" t="str">
        <f>B120&amp;C120</f>
        <v>H0.3</v>
      </c>
      <c r="E120" s="32" t="s">
        <v>71</v>
      </c>
      <c r="F120" s="32">
        <v>0.4</v>
      </c>
      <c r="G120" s="347" t="str">
        <f>E120&amp;F120</f>
        <v>W0.4</v>
      </c>
      <c r="H120" s="32" t="s">
        <v>72</v>
      </c>
      <c r="I120" s="32">
        <v>0</v>
      </c>
      <c r="J120" s="347" t="str">
        <f>H120&amp;I120</f>
        <v>L0</v>
      </c>
      <c r="K120" s="32" t="s">
        <v>73</v>
      </c>
      <c r="L120" s="32"/>
      <c r="M120" s="348" t="str">
        <f>K120&amp;L120</f>
        <v>B</v>
      </c>
      <c r="N120" s="32" t="s">
        <v>74</v>
      </c>
      <c r="O120" s="32">
        <v>0</v>
      </c>
      <c r="P120" s="348" t="str">
        <f>N120&amp;O120</f>
        <v>R0</v>
      </c>
      <c r="Q120" s="25" t="s">
        <v>75</v>
      </c>
      <c r="R120" s="26">
        <v>0.04</v>
      </c>
      <c r="S120" s="26">
        <v>6.0000000000000001E-3</v>
      </c>
      <c r="T120" s="336">
        <f>SUM(R121:S121)</f>
        <v>4684</v>
      </c>
      <c r="U120" s="19">
        <v>2E-3</v>
      </c>
      <c r="V120" s="19">
        <v>1E-3</v>
      </c>
      <c r="W120" s="336">
        <f>SUM(U121:V121)</f>
        <v>222</v>
      </c>
      <c r="X120" s="19">
        <v>0.03</v>
      </c>
      <c r="Y120" s="19">
        <v>0.02</v>
      </c>
      <c r="Z120" s="19">
        <v>0</v>
      </c>
      <c r="AA120" s="338">
        <f>SUM(X121:Z121)</f>
        <v>4775</v>
      </c>
      <c r="AB120" s="327">
        <f>ROUNDDOWN((T120+AA120)*0.05,0)</f>
        <v>472</v>
      </c>
      <c r="AC120" s="327">
        <f>ROUNDDOWN((T120+W120+AA120+AB120)*0.1,0)</f>
        <v>1015</v>
      </c>
      <c r="AD120" s="327">
        <f>ROUNDDOWN(AG120*0.1,0)</f>
        <v>39</v>
      </c>
      <c r="AE120" s="327">
        <f>T120+W120+AA120+AB120+AC120+AD120</f>
        <v>11207</v>
      </c>
      <c r="AF120" s="328">
        <v>5300</v>
      </c>
      <c r="AG120" s="330">
        <f>AF120-T120-W120</f>
        <v>394</v>
      </c>
      <c r="AH120" s="332">
        <f>IF(AE120&lt;AG120,AE120,AG120)</f>
        <v>394</v>
      </c>
    </row>
    <row r="121" spans="1:34" ht="12.75" hidden="1" customHeight="1">
      <c r="A121" s="347"/>
      <c r="B121" s="31"/>
      <c r="C121" s="32"/>
      <c r="D121" s="347"/>
      <c r="E121" s="32"/>
      <c r="F121" s="32"/>
      <c r="G121" s="347"/>
      <c r="H121" s="32"/>
      <c r="I121" s="32"/>
      <c r="J121" s="347"/>
      <c r="K121" s="32"/>
      <c r="L121" s="32"/>
      <c r="M121" s="349"/>
      <c r="N121" s="32"/>
      <c r="O121" s="32"/>
      <c r="P121" s="349"/>
      <c r="Q121" s="25"/>
      <c r="R121" s="23">
        <f>ROUNDDOWN($R$3*R120,0)</f>
        <v>4196</v>
      </c>
      <c r="S121" s="23">
        <f>ROUNDDOWN($S$3*S120,0)</f>
        <v>488</v>
      </c>
      <c r="T121" s="337"/>
      <c r="U121" s="23">
        <f>ROUNDDOWN(U120*$U$3,0)</f>
        <v>162</v>
      </c>
      <c r="V121" s="23">
        <f>ROUNDDOWN(V120*$V$3,0)</f>
        <v>60</v>
      </c>
      <c r="W121" s="337"/>
      <c r="X121" s="23">
        <f>ROUNDDOWN($X$3*X120,0)</f>
        <v>3147</v>
      </c>
      <c r="Y121" s="23">
        <f>ROUNDDOWN(Y120*$Y$3,0)</f>
        <v>1628</v>
      </c>
      <c r="Z121" s="24">
        <f>ROUNDDOWN(Z120*$Z$3,0)</f>
        <v>0</v>
      </c>
      <c r="AA121" s="338"/>
      <c r="AB121" s="327"/>
      <c r="AC121" s="327"/>
      <c r="AD121" s="327"/>
      <c r="AE121" s="327"/>
      <c r="AF121" s="329"/>
      <c r="AG121" s="331"/>
      <c r="AH121" s="332"/>
    </row>
    <row r="122" spans="1:34" ht="12.75" hidden="1" customHeight="1">
      <c r="A122" s="347" t="s">
        <v>77</v>
      </c>
      <c r="B122" s="31" t="s">
        <v>76</v>
      </c>
      <c r="C122" s="32">
        <v>0.4</v>
      </c>
      <c r="D122" s="347" t="str">
        <f>B122&amp;C122</f>
        <v>H0.4</v>
      </c>
      <c r="E122" s="32" t="s">
        <v>71</v>
      </c>
      <c r="F122" s="32">
        <v>0.8</v>
      </c>
      <c r="G122" s="347" t="str">
        <f>E122&amp;F122</f>
        <v>W0.8</v>
      </c>
      <c r="H122" s="32" t="s">
        <v>78</v>
      </c>
      <c r="I122" s="32">
        <v>0</v>
      </c>
      <c r="J122" s="347" t="str">
        <f>H122&amp;I122</f>
        <v>L0</v>
      </c>
      <c r="K122" s="32" t="s">
        <v>79</v>
      </c>
      <c r="L122" s="32"/>
      <c r="M122" s="348" t="str">
        <f>K122&amp;L122</f>
        <v>B</v>
      </c>
      <c r="N122" s="32" t="s">
        <v>80</v>
      </c>
      <c r="O122" s="32">
        <v>0</v>
      </c>
      <c r="P122" s="348" t="str">
        <f>N122&amp;O122</f>
        <v>R0</v>
      </c>
      <c r="Q122" s="25" t="s">
        <v>81</v>
      </c>
      <c r="R122" s="19">
        <v>0.08</v>
      </c>
      <c r="S122" s="19">
        <v>0.01</v>
      </c>
      <c r="T122" s="336">
        <f>SUM(R123:S123)</f>
        <v>9206</v>
      </c>
      <c r="U122" s="19">
        <v>2E-3</v>
      </c>
      <c r="V122" s="19">
        <v>2E-3</v>
      </c>
      <c r="W122" s="336">
        <f>SUM(U123:V123)</f>
        <v>283</v>
      </c>
      <c r="X122" s="19">
        <v>0.05</v>
      </c>
      <c r="Y122" s="19">
        <v>0.03</v>
      </c>
      <c r="Z122" s="19">
        <v>0</v>
      </c>
      <c r="AA122" s="338">
        <f>SUM(X123:Z123)</f>
        <v>7688</v>
      </c>
      <c r="AB122" s="327">
        <f>ROUNDDOWN((T122+AA122)*0.05,0)</f>
        <v>844</v>
      </c>
      <c r="AC122" s="327">
        <f>ROUNDDOWN((T122+W122+AA122+AB122)*0.1,0)</f>
        <v>1802</v>
      </c>
      <c r="AD122" s="327">
        <f>ROUNDDOWN(AG122*0.1,0)</f>
        <v>-88</v>
      </c>
      <c r="AE122" s="327">
        <f>T122+W122+AA122+AB122+AC122+AD122</f>
        <v>19735</v>
      </c>
      <c r="AF122" s="328">
        <v>8600</v>
      </c>
      <c r="AG122" s="330">
        <f>AF122-T122-W122</f>
        <v>-889</v>
      </c>
      <c r="AH122" s="332">
        <f>IF(AE122&lt;AG122,AE122,AG122)</f>
        <v>-889</v>
      </c>
    </row>
    <row r="123" spans="1:34" ht="12.75" hidden="1" customHeight="1">
      <c r="A123" s="347"/>
      <c r="B123" s="31"/>
      <c r="C123" s="32"/>
      <c r="D123" s="347"/>
      <c r="E123" s="32"/>
      <c r="F123" s="32"/>
      <c r="G123" s="347"/>
      <c r="H123" s="32"/>
      <c r="I123" s="32"/>
      <c r="J123" s="347"/>
      <c r="K123" s="32"/>
      <c r="L123" s="32"/>
      <c r="M123" s="349"/>
      <c r="N123" s="32"/>
      <c r="O123" s="32"/>
      <c r="P123" s="349"/>
      <c r="Q123" s="25"/>
      <c r="R123" s="23">
        <f>ROUNDDOWN($R$3*R122,0)</f>
        <v>8392</v>
      </c>
      <c r="S123" s="23">
        <f>ROUNDDOWN($S$3*S122,0)</f>
        <v>814</v>
      </c>
      <c r="T123" s="337"/>
      <c r="U123" s="23">
        <f>ROUNDDOWN(U122*$U$3,0)</f>
        <v>162</v>
      </c>
      <c r="V123" s="23">
        <f>ROUNDDOWN(V122*$V$3,0)</f>
        <v>121</v>
      </c>
      <c r="W123" s="337"/>
      <c r="X123" s="23">
        <f>ROUNDDOWN($X$3*X122,0)</f>
        <v>5245</v>
      </c>
      <c r="Y123" s="23">
        <f>ROUNDDOWN(Y122*$Y$3,0)</f>
        <v>2443</v>
      </c>
      <c r="Z123" s="24">
        <f>ROUNDDOWN(Z122*$Z$3,0)</f>
        <v>0</v>
      </c>
      <c r="AA123" s="338"/>
      <c r="AB123" s="327"/>
      <c r="AC123" s="327"/>
      <c r="AD123" s="327"/>
      <c r="AE123" s="327"/>
      <c r="AF123" s="329"/>
      <c r="AG123" s="331"/>
      <c r="AH123" s="332"/>
    </row>
    <row r="124" spans="1:34" ht="12.75" hidden="1" customHeight="1">
      <c r="A124" s="333" t="s">
        <v>82</v>
      </c>
      <c r="B124" s="20" t="s">
        <v>83</v>
      </c>
      <c r="C124" s="21">
        <v>3</v>
      </c>
      <c r="D124" s="333" t="str">
        <f>B124&amp;C124</f>
        <v>H3</v>
      </c>
      <c r="E124" s="21" t="s">
        <v>84</v>
      </c>
      <c r="F124" s="21">
        <v>1.2</v>
      </c>
      <c r="G124" s="333" t="str">
        <f>E124&amp;F124</f>
        <v>W1.2</v>
      </c>
      <c r="H124" s="21" t="s">
        <v>78</v>
      </c>
      <c r="I124" s="21">
        <v>0</v>
      </c>
      <c r="J124" s="333" t="str">
        <f>H124&amp;I124</f>
        <v>L0</v>
      </c>
      <c r="K124" s="21" t="s">
        <v>79</v>
      </c>
      <c r="L124" s="21">
        <v>3</v>
      </c>
      <c r="M124" s="334" t="str">
        <f>K124&amp;L124</f>
        <v>B3</v>
      </c>
      <c r="N124" s="21" t="s">
        <v>80</v>
      </c>
      <c r="O124" s="21">
        <v>0</v>
      </c>
      <c r="P124" s="334" t="str">
        <f>N124&amp;O124</f>
        <v>R0</v>
      </c>
      <c r="Q124" s="25" t="s">
        <v>85</v>
      </c>
      <c r="R124" s="19">
        <v>0.14000000000000001</v>
      </c>
      <c r="S124" s="19">
        <v>0.02</v>
      </c>
      <c r="T124" s="336">
        <f>SUM(R125:S125)</f>
        <v>16314</v>
      </c>
      <c r="U124" s="19">
        <v>8.0000000000000002E-3</v>
      </c>
      <c r="V124" s="19">
        <v>0.01</v>
      </c>
      <c r="W124" s="336">
        <f>SUM(U125:V125)</f>
        <v>1260</v>
      </c>
      <c r="X124" s="19">
        <v>0.14000000000000001</v>
      </c>
      <c r="Y124" s="19">
        <v>0.09</v>
      </c>
      <c r="Z124" s="19">
        <v>0</v>
      </c>
      <c r="AA124" s="338">
        <f>SUM(X125:Z125)</f>
        <v>22015</v>
      </c>
      <c r="AB124" s="327">
        <f>ROUNDDOWN((T124+AA124)*0.05,0)</f>
        <v>1916</v>
      </c>
      <c r="AC124" s="327">
        <f>ROUNDDOWN((T124+W124+AA124+AB124)*0.1,0)</f>
        <v>4150</v>
      </c>
      <c r="AD124" s="327">
        <f>ROUNDDOWN(AG124*0.1,0)</f>
        <v>2752</v>
      </c>
      <c r="AE124" s="327">
        <f>T124+W124+AA124+AB124+AC124+AD124</f>
        <v>48407</v>
      </c>
      <c r="AF124" s="328">
        <v>45100</v>
      </c>
      <c r="AG124" s="330">
        <f>AF124-T124-W124</f>
        <v>27526</v>
      </c>
      <c r="AH124" s="332">
        <f t="shared" si="0"/>
        <v>27526</v>
      </c>
    </row>
    <row r="125" spans="1:34" ht="12.75" hidden="1" customHeight="1">
      <c r="A125" s="333"/>
      <c r="B125" s="20"/>
      <c r="C125" s="21"/>
      <c r="D125" s="333"/>
      <c r="E125" s="21"/>
      <c r="F125" s="21"/>
      <c r="G125" s="333"/>
      <c r="H125" s="21"/>
      <c r="I125" s="21"/>
      <c r="J125" s="333"/>
      <c r="K125" s="21"/>
      <c r="L125" s="21"/>
      <c r="M125" s="335"/>
      <c r="N125" s="21"/>
      <c r="O125" s="21"/>
      <c r="P125" s="335"/>
      <c r="Q125" s="25" t="s">
        <v>86</v>
      </c>
      <c r="R125" s="23">
        <f>ROUNDDOWN($R$3*R124,0)</f>
        <v>14686</v>
      </c>
      <c r="S125" s="23">
        <f>ROUNDDOWN($S$3*S124,0)</f>
        <v>1628</v>
      </c>
      <c r="T125" s="337"/>
      <c r="U125" s="23">
        <f>ROUNDDOWN(U124*$U$3,0)</f>
        <v>651</v>
      </c>
      <c r="V125" s="23">
        <f>ROUNDDOWN(V124*$V$3,0)</f>
        <v>609</v>
      </c>
      <c r="W125" s="337"/>
      <c r="X125" s="23">
        <f>ROUNDDOWN($X$3*X124,0)</f>
        <v>14686</v>
      </c>
      <c r="Y125" s="23">
        <f>ROUNDDOWN(Y124*$Y$3,0)</f>
        <v>7329</v>
      </c>
      <c r="Z125" s="24">
        <f>ROUNDDOWN(Z124*$Z$3,0)</f>
        <v>0</v>
      </c>
      <c r="AA125" s="338"/>
      <c r="AB125" s="327"/>
      <c r="AC125" s="327"/>
      <c r="AD125" s="327"/>
      <c r="AE125" s="327"/>
      <c r="AF125" s="329"/>
      <c r="AG125" s="331"/>
      <c r="AH125" s="332">
        <f t="shared" si="0"/>
        <v>0</v>
      </c>
    </row>
    <row r="126" spans="1:34" ht="12.75" hidden="1" customHeight="1">
      <c r="A126" s="333" t="s">
        <v>82</v>
      </c>
      <c r="B126" s="20" t="s">
        <v>83</v>
      </c>
      <c r="C126" s="21">
        <v>3</v>
      </c>
      <c r="D126" s="333" t="str">
        <f>B126&amp;C126</f>
        <v>H3</v>
      </c>
      <c r="E126" s="21" t="s">
        <v>84</v>
      </c>
      <c r="F126" s="21">
        <v>1.2</v>
      </c>
      <c r="G126" s="333" t="str">
        <f>E126&amp;F126</f>
        <v>W1.2</v>
      </c>
      <c r="H126" s="21" t="s">
        <v>55</v>
      </c>
      <c r="I126" s="21">
        <v>0</v>
      </c>
      <c r="J126" s="333" t="str">
        <f>H126&amp;I126</f>
        <v>L0</v>
      </c>
      <c r="K126" s="21" t="s">
        <v>56</v>
      </c>
      <c r="L126" s="21">
        <v>4</v>
      </c>
      <c r="M126" s="334" t="str">
        <f>K126&amp;L126</f>
        <v>B4</v>
      </c>
      <c r="N126" s="21" t="s">
        <v>57</v>
      </c>
      <c r="O126" s="21">
        <v>0</v>
      </c>
      <c r="P126" s="334" t="str">
        <f>N126&amp;O126</f>
        <v>R0</v>
      </c>
      <c r="Q126" s="25" t="s">
        <v>87</v>
      </c>
      <c r="R126" s="19">
        <v>0.14000000000000001</v>
      </c>
      <c r="S126" s="19">
        <v>0.02</v>
      </c>
      <c r="T126" s="336">
        <f>SUM(R127:S127)</f>
        <v>16314</v>
      </c>
      <c r="U126" s="19">
        <v>8.0000000000000002E-3</v>
      </c>
      <c r="V126" s="19">
        <v>0.01</v>
      </c>
      <c r="W126" s="336">
        <f>SUM(U127:V127)</f>
        <v>1260</v>
      </c>
      <c r="X126" s="19">
        <v>0.14000000000000001</v>
      </c>
      <c r="Y126" s="19">
        <v>0.09</v>
      </c>
      <c r="Z126" s="19">
        <v>0</v>
      </c>
      <c r="AA126" s="338">
        <f>SUM(X127:Z127)</f>
        <v>22015</v>
      </c>
      <c r="AB126" s="327">
        <f>ROUNDDOWN((T126+AA126)*0.05,0)</f>
        <v>1916</v>
      </c>
      <c r="AC126" s="327">
        <f>ROUNDDOWN((T126+W126+AA126+AB126)*0.1,0)</f>
        <v>4150</v>
      </c>
      <c r="AD126" s="327">
        <f>ROUNDDOWN(AG126*0.1,0)</f>
        <v>5042</v>
      </c>
      <c r="AE126" s="327">
        <f>T126+W126+AA126+AB126+AC126+AD126</f>
        <v>50697</v>
      </c>
      <c r="AF126" s="328">
        <v>68000</v>
      </c>
      <c r="AG126" s="330">
        <f>AF126-T126-W126</f>
        <v>50426</v>
      </c>
      <c r="AH126" s="332">
        <f t="shared" si="0"/>
        <v>50426</v>
      </c>
    </row>
    <row r="127" spans="1:34" ht="12.75" hidden="1" customHeight="1">
      <c r="A127" s="333"/>
      <c r="B127" s="20"/>
      <c r="C127" s="21"/>
      <c r="D127" s="333"/>
      <c r="E127" s="21"/>
      <c r="F127" s="21"/>
      <c r="G127" s="333"/>
      <c r="H127" s="21"/>
      <c r="I127" s="21"/>
      <c r="J127" s="333"/>
      <c r="K127" s="21"/>
      <c r="L127" s="21"/>
      <c r="M127" s="335"/>
      <c r="N127" s="21"/>
      <c r="O127" s="21"/>
      <c r="P127" s="335"/>
      <c r="Q127" s="25" t="s">
        <v>88</v>
      </c>
      <c r="R127" s="23">
        <f>ROUNDDOWN($R$3*R126,0)</f>
        <v>14686</v>
      </c>
      <c r="S127" s="23">
        <f>ROUNDDOWN($S$3*S126,0)</f>
        <v>1628</v>
      </c>
      <c r="T127" s="337"/>
      <c r="U127" s="23">
        <f>ROUNDDOWN(U126*$U$3,0)</f>
        <v>651</v>
      </c>
      <c r="V127" s="23">
        <f>ROUNDDOWN(V126*$V$3,0)</f>
        <v>609</v>
      </c>
      <c r="W127" s="337"/>
      <c r="X127" s="23">
        <f>ROUNDDOWN($X$3*X126,0)</f>
        <v>14686</v>
      </c>
      <c r="Y127" s="23">
        <f>ROUNDDOWN(Y126*$Y$3,0)</f>
        <v>7329</v>
      </c>
      <c r="Z127" s="24">
        <f>ROUNDDOWN(Z126*$Z$3,0)</f>
        <v>0</v>
      </c>
      <c r="AA127" s="338"/>
      <c r="AB127" s="327"/>
      <c r="AC127" s="327"/>
      <c r="AD127" s="327"/>
      <c r="AE127" s="327"/>
      <c r="AF127" s="329"/>
      <c r="AG127" s="331"/>
      <c r="AH127" s="332">
        <f t="shared" si="0"/>
        <v>0</v>
      </c>
    </row>
    <row r="128" spans="1:34" ht="12.75" hidden="1" customHeight="1">
      <c r="A128" s="333" t="s">
        <v>89</v>
      </c>
      <c r="B128" s="20" t="s">
        <v>59</v>
      </c>
      <c r="C128" s="21">
        <v>3.5</v>
      </c>
      <c r="D128" s="333" t="str">
        <f>B128&amp;C128</f>
        <v>H3.5</v>
      </c>
      <c r="E128" s="21" t="s">
        <v>54</v>
      </c>
      <c r="F128" s="21">
        <v>1.5</v>
      </c>
      <c r="G128" s="333" t="str">
        <f>E128&amp;F128</f>
        <v>W1.5</v>
      </c>
      <c r="H128" s="21" t="s">
        <v>55</v>
      </c>
      <c r="I128" s="21">
        <v>0</v>
      </c>
      <c r="J128" s="333" t="str">
        <f>H128&amp;I128</f>
        <v>L0</v>
      </c>
      <c r="K128" s="21" t="s">
        <v>56</v>
      </c>
      <c r="L128" s="21">
        <v>6</v>
      </c>
      <c r="M128" s="334" t="str">
        <f>K128&amp;L128</f>
        <v>B6</v>
      </c>
      <c r="N128" s="21" t="s">
        <v>57</v>
      </c>
      <c r="O128" s="21">
        <v>0</v>
      </c>
      <c r="P128" s="334" t="str">
        <f>N128&amp;O128</f>
        <v>R0</v>
      </c>
      <c r="Q128" s="25" t="s">
        <v>87</v>
      </c>
      <c r="R128" s="19">
        <v>0.28000000000000003</v>
      </c>
      <c r="S128" s="19">
        <v>0.02</v>
      </c>
      <c r="T128" s="336">
        <f>SUM(R129:S129)</f>
        <v>31001</v>
      </c>
      <c r="U128" s="19">
        <v>2.1000000000000001E-2</v>
      </c>
      <c r="V128" s="19">
        <v>1.4E-2</v>
      </c>
      <c r="W128" s="336">
        <f>SUM(U129:V129)</f>
        <v>2563</v>
      </c>
      <c r="X128" s="19">
        <v>0.32</v>
      </c>
      <c r="Y128" s="19">
        <v>0.19</v>
      </c>
      <c r="Z128" s="19">
        <v>0</v>
      </c>
      <c r="AA128" s="338">
        <f>SUM(X129:Z129)</f>
        <v>49043</v>
      </c>
      <c r="AB128" s="327">
        <f>ROUNDDOWN((T128+AA128)*0.05,0)</f>
        <v>4002</v>
      </c>
      <c r="AC128" s="327">
        <f>ROUNDDOWN((T128+W128+AA128+AB128)*0.1,0)</f>
        <v>8660</v>
      </c>
      <c r="AD128" s="327">
        <f>ROUNDDOWN(AG128*0.1,0)</f>
        <v>5413</v>
      </c>
      <c r="AE128" s="327">
        <f>T128+W128+AA128+AB128+AC128+AD128</f>
        <v>100682</v>
      </c>
      <c r="AF128" s="328">
        <v>87700</v>
      </c>
      <c r="AG128" s="330">
        <f>AF128-T128-W128</f>
        <v>54136</v>
      </c>
      <c r="AH128" s="332">
        <f t="shared" si="0"/>
        <v>54136</v>
      </c>
    </row>
    <row r="129" spans="1:34" ht="12.75" hidden="1" customHeight="1">
      <c r="A129" s="333"/>
      <c r="B129" s="20"/>
      <c r="C129" s="21"/>
      <c r="D129" s="333"/>
      <c r="E129" s="21"/>
      <c r="F129" s="21"/>
      <c r="G129" s="333"/>
      <c r="H129" s="21"/>
      <c r="I129" s="21"/>
      <c r="J129" s="333"/>
      <c r="K129" s="21"/>
      <c r="L129" s="21"/>
      <c r="M129" s="335"/>
      <c r="N129" s="21"/>
      <c r="O129" s="21"/>
      <c r="P129" s="335"/>
      <c r="Q129" s="25" t="s">
        <v>88</v>
      </c>
      <c r="R129" s="23">
        <f>ROUNDDOWN($R$3*R128,0)</f>
        <v>29373</v>
      </c>
      <c r="S129" s="23">
        <f>ROUNDDOWN($S$3*S128,0)</f>
        <v>1628</v>
      </c>
      <c r="T129" s="337"/>
      <c r="U129" s="23">
        <f>ROUNDDOWN(U128*$U$3,0)</f>
        <v>1710</v>
      </c>
      <c r="V129" s="23">
        <f>ROUNDDOWN(V128*$V$3,0)</f>
        <v>853</v>
      </c>
      <c r="W129" s="337"/>
      <c r="X129" s="23">
        <f>ROUNDDOWN($X$3*X128,0)</f>
        <v>33569</v>
      </c>
      <c r="Y129" s="23">
        <f>ROUNDDOWN(Y128*$Y$3,0)</f>
        <v>15474</v>
      </c>
      <c r="Z129" s="24">
        <f>ROUNDDOWN(Z128*$Z$3,0)</f>
        <v>0</v>
      </c>
      <c r="AA129" s="338"/>
      <c r="AB129" s="327"/>
      <c r="AC129" s="327"/>
      <c r="AD129" s="327"/>
      <c r="AE129" s="327"/>
      <c r="AF129" s="329"/>
      <c r="AG129" s="331"/>
      <c r="AH129" s="332">
        <f t="shared" si="0"/>
        <v>0</v>
      </c>
    </row>
    <row r="130" spans="1:34" ht="12.75" hidden="1" customHeight="1">
      <c r="A130" s="333" t="s">
        <v>89</v>
      </c>
      <c r="B130" s="20" t="s">
        <v>59</v>
      </c>
      <c r="C130" s="21">
        <v>4</v>
      </c>
      <c r="D130" s="333" t="str">
        <f>B130&amp;C130</f>
        <v>H4</v>
      </c>
      <c r="E130" s="21" t="s">
        <v>54</v>
      </c>
      <c r="F130" s="21">
        <v>1.8</v>
      </c>
      <c r="G130" s="333" t="str">
        <f>E130&amp;F130</f>
        <v>W1.8</v>
      </c>
      <c r="H130" s="21" t="s">
        <v>55</v>
      </c>
      <c r="I130" s="21">
        <v>0</v>
      </c>
      <c r="J130" s="333" t="str">
        <f>H130&amp;I130</f>
        <v>L0</v>
      </c>
      <c r="K130" s="21" t="s">
        <v>56</v>
      </c>
      <c r="L130" s="21">
        <v>8</v>
      </c>
      <c r="M130" s="334" t="str">
        <f>K130&amp;L130</f>
        <v>B8</v>
      </c>
      <c r="N130" s="21" t="s">
        <v>57</v>
      </c>
      <c r="O130" s="21">
        <v>0</v>
      </c>
      <c r="P130" s="334" t="str">
        <f>N130&amp;O130</f>
        <v>R0</v>
      </c>
      <c r="Q130" s="25" t="s">
        <v>87</v>
      </c>
      <c r="R130" s="19">
        <v>0.45</v>
      </c>
      <c r="S130" s="19">
        <v>0.06</v>
      </c>
      <c r="T130" s="336">
        <f>SUM(R131:S131)</f>
        <v>52092</v>
      </c>
      <c r="U130" s="19">
        <v>4.2000000000000003E-2</v>
      </c>
      <c r="V130" s="19">
        <v>0.02</v>
      </c>
      <c r="W130" s="336">
        <f>SUM(U131:V131)</f>
        <v>4639</v>
      </c>
      <c r="X130" s="19">
        <v>0.32</v>
      </c>
      <c r="Y130" s="19">
        <v>0.16</v>
      </c>
      <c r="Z130" s="19">
        <v>0.24</v>
      </c>
      <c r="AA130" s="338">
        <f>SUM(X131:Z131)</f>
        <v>59689</v>
      </c>
      <c r="AB130" s="327">
        <f>ROUNDDOWN((T130+AA130)*0.05,0)</f>
        <v>5589</v>
      </c>
      <c r="AC130" s="327">
        <f>ROUNDDOWN((T130+W130+AA130+AB130)*0.1,0)</f>
        <v>12200</v>
      </c>
      <c r="AD130" s="327">
        <f>ROUNDDOWN(AG130*0.1,0)</f>
        <v>9126</v>
      </c>
      <c r="AE130" s="327">
        <f>T130+W130+AA130+AB130+AC130+AD130</f>
        <v>143335</v>
      </c>
      <c r="AF130" s="328">
        <v>148000</v>
      </c>
      <c r="AG130" s="330">
        <f>AF130-T130-W130</f>
        <v>91269</v>
      </c>
      <c r="AH130" s="332">
        <f t="shared" si="0"/>
        <v>91269</v>
      </c>
    </row>
    <row r="131" spans="1:34" ht="12.75" hidden="1" customHeight="1">
      <c r="A131" s="333"/>
      <c r="B131" s="20"/>
      <c r="C131" s="21"/>
      <c r="D131" s="333"/>
      <c r="E131" s="21"/>
      <c r="F131" s="21"/>
      <c r="G131" s="333"/>
      <c r="H131" s="21"/>
      <c r="I131" s="21"/>
      <c r="J131" s="333"/>
      <c r="K131" s="21"/>
      <c r="L131" s="21"/>
      <c r="M131" s="335"/>
      <c r="N131" s="21"/>
      <c r="O131" s="21"/>
      <c r="P131" s="335"/>
      <c r="Q131" s="25" t="s">
        <v>88</v>
      </c>
      <c r="R131" s="23">
        <f>ROUNDDOWN($R$3*R130,0)</f>
        <v>47206</v>
      </c>
      <c r="S131" s="23">
        <f>ROUNDDOWN($S$3*S130,0)</f>
        <v>4886</v>
      </c>
      <c r="T131" s="337"/>
      <c r="U131" s="23">
        <f>ROUNDDOWN(U130*$U$3,0)</f>
        <v>3420</v>
      </c>
      <c r="V131" s="23">
        <f>ROUNDDOWN(V130*$V$3,0)</f>
        <v>1219</v>
      </c>
      <c r="W131" s="337"/>
      <c r="X131" s="23">
        <f>ROUNDDOWN($X$3*X130,0)</f>
        <v>33569</v>
      </c>
      <c r="Y131" s="23">
        <f>ROUNDDOWN(Y130*$Y$3,0)</f>
        <v>13030</v>
      </c>
      <c r="Z131" s="24">
        <f>ROUNDDOWN(Z130*$Z$3,0)</f>
        <v>13090</v>
      </c>
      <c r="AA131" s="338"/>
      <c r="AB131" s="327"/>
      <c r="AC131" s="327"/>
      <c r="AD131" s="327"/>
      <c r="AE131" s="327"/>
      <c r="AF131" s="329"/>
      <c r="AG131" s="331"/>
      <c r="AH131" s="332">
        <f t="shared" si="0"/>
        <v>0</v>
      </c>
    </row>
    <row r="132" spans="1:34" ht="12.75" hidden="1" customHeight="1">
      <c r="A132" s="333" t="s">
        <v>89</v>
      </c>
      <c r="B132" s="20" t="s">
        <v>59</v>
      </c>
      <c r="C132" s="21">
        <v>4.5</v>
      </c>
      <c r="D132" s="333" t="str">
        <f>B132&amp;C132</f>
        <v>H4.5</v>
      </c>
      <c r="E132" s="21" t="s">
        <v>54</v>
      </c>
      <c r="F132" s="21">
        <v>2</v>
      </c>
      <c r="G132" s="333" t="str">
        <f>E132&amp;F132</f>
        <v>W2</v>
      </c>
      <c r="H132" s="21" t="s">
        <v>55</v>
      </c>
      <c r="I132" s="21">
        <v>0</v>
      </c>
      <c r="J132" s="333" t="str">
        <f>H132&amp;I132</f>
        <v>L0</v>
      </c>
      <c r="K132" s="21" t="s">
        <v>56</v>
      </c>
      <c r="L132" s="21">
        <v>10</v>
      </c>
      <c r="M132" s="334" t="str">
        <f>K132&amp;L132</f>
        <v>B10</v>
      </c>
      <c r="N132" s="21" t="s">
        <v>57</v>
      </c>
      <c r="O132" s="21">
        <v>0</v>
      </c>
      <c r="P132" s="334" t="str">
        <f>N132&amp;O132</f>
        <v>R0</v>
      </c>
      <c r="Q132" s="25" t="s">
        <v>87</v>
      </c>
      <c r="R132" s="26">
        <v>0.63</v>
      </c>
      <c r="S132" s="26">
        <v>0.08</v>
      </c>
      <c r="T132" s="336">
        <f>SUM(R133:S133)</f>
        <v>72604</v>
      </c>
      <c r="U132" s="19">
        <v>7.4999999999999997E-2</v>
      </c>
      <c r="V132" s="19">
        <v>3.7999999999999999E-2</v>
      </c>
      <c r="W132" s="336">
        <f>SUM(U133:V133)</f>
        <v>8424</v>
      </c>
      <c r="X132" s="19">
        <v>0.43</v>
      </c>
      <c r="Y132" s="19">
        <v>0.21</v>
      </c>
      <c r="Z132" s="19">
        <v>0.32</v>
      </c>
      <c r="AA132" s="338">
        <f>SUM(X133:Z133)</f>
        <v>79665</v>
      </c>
      <c r="AB132" s="327">
        <f>ROUNDDOWN((T132+AA132)*0.05,0)</f>
        <v>7613</v>
      </c>
      <c r="AC132" s="327">
        <f>ROUNDDOWN((T132+W132+AA132+AB132)*0.1,0)</f>
        <v>16830</v>
      </c>
      <c r="AD132" s="327">
        <f>ROUNDDOWN(AG132*0.1,0)</f>
        <v>17397</v>
      </c>
      <c r="AE132" s="327">
        <f>T132+W132+AA132+AB132+AC132+AD132</f>
        <v>202533</v>
      </c>
      <c r="AF132" s="328">
        <v>255000</v>
      </c>
      <c r="AG132" s="330">
        <f>AF132-T132-W132</f>
        <v>173972</v>
      </c>
      <c r="AH132" s="332">
        <f t="shared" si="0"/>
        <v>173972</v>
      </c>
    </row>
    <row r="133" spans="1:34" ht="12.75" hidden="1" customHeight="1">
      <c r="A133" s="333"/>
      <c r="B133" s="20"/>
      <c r="C133" s="21"/>
      <c r="D133" s="333"/>
      <c r="E133" s="21"/>
      <c r="F133" s="21"/>
      <c r="G133" s="333"/>
      <c r="H133" s="21"/>
      <c r="I133" s="21"/>
      <c r="J133" s="333"/>
      <c r="K133" s="21"/>
      <c r="L133" s="21"/>
      <c r="M133" s="335"/>
      <c r="N133" s="21"/>
      <c r="O133" s="21"/>
      <c r="P133" s="335"/>
      <c r="Q133" s="25" t="s">
        <v>88</v>
      </c>
      <c r="R133" s="23">
        <f>ROUNDDOWN($R$3*R132,0)</f>
        <v>66089</v>
      </c>
      <c r="S133" s="23">
        <f>ROUNDDOWN($S$3*S132,0)</f>
        <v>6515</v>
      </c>
      <c r="T133" s="337"/>
      <c r="U133" s="23">
        <f>ROUNDDOWN(U132*$U$3,0)</f>
        <v>6108</v>
      </c>
      <c r="V133" s="23">
        <f>ROUNDDOWN(V132*$V$3,0)</f>
        <v>2316</v>
      </c>
      <c r="W133" s="337"/>
      <c r="X133" s="23">
        <f>ROUNDDOWN($X$3*X132,0)</f>
        <v>45108</v>
      </c>
      <c r="Y133" s="23">
        <f>ROUNDDOWN(Y132*$Y$3,0)</f>
        <v>17103</v>
      </c>
      <c r="Z133" s="24">
        <f>ROUNDDOWN(Z132*$Z$3,0)</f>
        <v>17454</v>
      </c>
      <c r="AA133" s="338"/>
      <c r="AB133" s="327"/>
      <c r="AC133" s="327"/>
      <c r="AD133" s="327"/>
      <c r="AE133" s="327"/>
      <c r="AF133" s="329"/>
      <c r="AG133" s="331"/>
      <c r="AH133" s="332">
        <f t="shared" si="0"/>
        <v>0</v>
      </c>
    </row>
    <row r="134" spans="1:34" ht="12.75" hidden="1" customHeight="1">
      <c r="A134" s="333" t="s">
        <v>89</v>
      </c>
      <c r="B134" s="20" t="s">
        <v>59</v>
      </c>
      <c r="C134" s="21">
        <v>4.5</v>
      </c>
      <c r="D134" s="333" t="str">
        <f>B134&amp;C134</f>
        <v>H4.5</v>
      </c>
      <c r="E134" s="21" t="s">
        <v>54</v>
      </c>
      <c r="F134" s="21">
        <v>2</v>
      </c>
      <c r="G134" s="333" t="str">
        <f>E134&amp;F134</f>
        <v>W2</v>
      </c>
      <c r="H134" s="21" t="s">
        <v>55</v>
      </c>
      <c r="I134" s="21">
        <v>0</v>
      </c>
      <c r="J134" s="333" t="str">
        <f>H134&amp;I134</f>
        <v>L0</v>
      </c>
      <c r="K134" s="21" t="s">
        <v>56</v>
      </c>
      <c r="L134" s="21">
        <v>12</v>
      </c>
      <c r="M134" s="334" t="str">
        <f>K134&amp;L134</f>
        <v>B12</v>
      </c>
      <c r="N134" s="21" t="s">
        <v>57</v>
      </c>
      <c r="O134" s="21">
        <v>0</v>
      </c>
      <c r="P134" s="334" t="str">
        <f>N134&amp;O134</f>
        <v>R0</v>
      </c>
      <c r="Q134" s="25" t="s">
        <v>87</v>
      </c>
      <c r="R134" s="19">
        <v>0.81</v>
      </c>
      <c r="S134" s="19">
        <v>0.12</v>
      </c>
      <c r="T134" s="336">
        <f>SUM(R135:S135)</f>
        <v>94745</v>
      </c>
      <c r="U134" s="19">
        <v>0.11600000000000001</v>
      </c>
      <c r="V134" s="19">
        <v>7.0999999999999994E-2</v>
      </c>
      <c r="W134" s="29">
        <f>SUM(U135:V135)</f>
        <v>13775</v>
      </c>
      <c r="X134" s="19">
        <v>0.55000000000000004</v>
      </c>
      <c r="Y134" s="19">
        <v>0.27</v>
      </c>
      <c r="Z134" s="19">
        <v>0.4</v>
      </c>
      <c r="AA134" s="338">
        <f>SUM(X135:Z135)</f>
        <v>101503</v>
      </c>
      <c r="AB134" s="327">
        <f>ROUNDDOWN((T134+AA134)*0.05,0)</f>
        <v>9812</v>
      </c>
      <c r="AC134" s="327">
        <f>ROUNDDOWN((T134+W134+AA134+AB134)*0.1,0)</f>
        <v>21983</v>
      </c>
      <c r="AD134" s="327">
        <f>ROUNDDOWN(AG134*0.1,0)</f>
        <v>22448</v>
      </c>
      <c r="AE134" s="327">
        <f>T134+W134+AA134+AB134+AC134+AD134</f>
        <v>264266</v>
      </c>
      <c r="AF134" s="328">
        <v>333000</v>
      </c>
      <c r="AG134" s="330">
        <f>AF134-T134-W134</f>
        <v>224480</v>
      </c>
      <c r="AH134" s="332">
        <f t="shared" si="0"/>
        <v>224480</v>
      </c>
    </row>
    <row r="135" spans="1:34" ht="12.75" hidden="1" customHeight="1">
      <c r="A135" s="333"/>
      <c r="B135" s="20"/>
      <c r="C135" s="21"/>
      <c r="D135" s="333"/>
      <c r="E135" s="21"/>
      <c r="F135" s="21"/>
      <c r="G135" s="333"/>
      <c r="H135" s="21"/>
      <c r="I135" s="21"/>
      <c r="J135" s="333"/>
      <c r="K135" s="21"/>
      <c r="L135" s="21"/>
      <c r="M135" s="335"/>
      <c r="N135" s="21"/>
      <c r="O135" s="21"/>
      <c r="P135" s="335"/>
      <c r="Q135" s="25" t="s">
        <v>88</v>
      </c>
      <c r="R135" s="23">
        <f>ROUNDDOWN($R$3*R134,0)</f>
        <v>84972</v>
      </c>
      <c r="S135" s="23">
        <f>ROUNDDOWN($S$3*S134,0)</f>
        <v>9773</v>
      </c>
      <c r="T135" s="337"/>
      <c r="U135" s="23">
        <f>ROUNDDOWN(U134*$U$3,0)</f>
        <v>9447</v>
      </c>
      <c r="V135" s="23">
        <f>ROUNDDOWN(V134*$V$3,0)</f>
        <v>4328</v>
      </c>
      <c r="W135" s="30"/>
      <c r="X135" s="23">
        <f>ROUNDDOWN($X$3*X134,0)</f>
        <v>57697</v>
      </c>
      <c r="Y135" s="23">
        <f>ROUNDDOWN(Y134*$Y$3,0)</f>
        <v>21989</v>
      </c>
      <c r="Z135" s="24">
        <f>ROUNDDOWN(Z134*$Z$3,0)</f>
        <v>21817</v>
      </c>
      <c r="AA135" s="338"/>
      <c r="AB135" s="327"/>
      <c r="AC135" s="327"/>
      <c r="AD135" s="327"/>
      <c r="AE135" s="327"/>
      <c r="AF135" s="329"/>
      <c r="AG135" s="331"/>
      <c r="AH135" s="332">
        <f t="shared" si="0"/>
        <v>0</v>
      </c>
    </row>
    <row r="136" spans="1:34" ht="12.75" hidden="1" customHeight="1">
      <c r="A136" s="333" t="s">
        <v>89</v>
      </c>
      <c r="B136" s="20" t="s">
        <v>59</v>
      </c>
      <c r="C136" s="21">
        <v>4.5</v>
      </c>
      <c r="D136" s="333" t="str">
        <f>B136&amp;C136</f>
        <v>H4.5</v>
      </c>
      <c r="E136" s="21" t="s">
        <v>90</v>
      </c>
      <c r="F136" s="21">
        <v>2.5</v>
      </c>
      <c r="G136" s="333" t="str">
        <f>E136&amp;F136</f>
        <v>W2.5</v>
      </c>
      <c r="H136" s="21" t="s">
        <v>91</v>
      </c>
      <c r="I136" s="21">
        <v>0</v>
      </c>
      <c r="J136" s="333" t="str">
        <f>H136&amp;I136</f>
        <v>L0</v>
      </c>
      <c r="K136" s="21" t="s">
        <v>92</v>
      </c>
      <c r="L136" s="21">
        <v>15</v>
      </c>
      <c r="M136" s="334" t="str">
        <f>K136&amp;L136</f>
        <v>B15</v>
      </c>
      <c r="N136" s="21" t="s">
        <v>93</v>
      </c>
      <c r="O136" s="21">
        <v>0</v>
      </c>
      <c r="P136" s="334" t="str">
        <f>N136&amp;O136</f>
        <v>R0</v>
      </c>
      <c r="Q136" s="25" t="s">
        <v>94</v>
      </c>
      <c r="R136" s="19">
        <v>1.1100000000000001</v>
      </c>
      <c r="S136" s="19">
        <v>0.16</v>
      </c>
      <c r="T136" s="336">
        <f>SUM(R137:S137)</f>
        <v>129473</v>
      </c>
      <c r="U136" s="19">
        <v>0.19</v>
      </c>
      <c r="V136" s="19">
        <v>0.14299999999999999</v>
      </c>
      <c r="W136" s="336">
        <f>SUM(U137:V137)</f>
        <v>24192</v>
      </c>
      <c r="X136" s="19">
        <v>0.72</v>
      </c>
      <c r="Y136" s="19">
        <v>0.35</v>
      </c>
      <c r="Z136" s="19">
        <v>0.53</v>
      </c>
      <c r="AA136" s="338">
        <f>SUM(X137:Z137)</f>
        <v>132943</v>
      </c>
      <c r="AB136" s="327">
        <f>ROUNDDOWN((T136+AA136)*0.05,0)</f>
        <v>13120</v>
      </c>
      <c r="AC136" s="327">
        <f>ROUNDDOWN((T136+W136+AA136+AB136)*0.1,0)</f>
        <v>29972</v>
      </c>
      <c r="AD136" s="327">
        <f>ROUNDDOWN(AG136*0.1,0)</f>
        <v>43233</v>
      </c>
      <c r="AE136" s="327">
        <f>T136+W136+AA136+AB136+AC136+AD136</f>
        <v>372933</v>
      </c>
      <c r="AF136" s="328">
        <v>586000</v>
      </c>
      <c r="AG136" s="330">
        <f>AF136-T136-W136</f>
        <v>432335</v>
      </c>
      <c r="AH136" s="332">
        <f t="shared" si="0"/>
        <v>372933</v>
      </c>
    </row>
    <row r="137" spans="1:34" ht="12.75" hidden="1" customHeight="1">
      <c r="A137" s="333"/>
      <c r="B137" s="20"/>
      <c r="C137" s="21"/>
      <c r="D137" s="333"/>
      <c r="E137" s="21"/>
      <c r="F137" s="21"/>
      <c r="G137" s="333"/>
      <c r="H137" s="21"/>
      <c r="I137" s="21"/>
      <c r="J137" s="333"/>
      <c r="K137" s="21"/>
      <c r="L137" s="21"/>
      <c r="M137" s="335"/>
      <c r="N137" s="21"/>
      <c r="O137" s="21"/>
      <c r="P137" s="335"/>
      <c r="Q137" s="25" t="s">
        <v>95</v>
      </c>
      <c r="R137" s="23">
        <f>ROUNDDOWN($R$3*R136,0)</f>
        <v>116443</v>
      </c>
      <c r="S137" s="23">
        <f>ROUNDDOWN($S$3*S136,0)</f>
        <v>13030</v>
      </c>
      <c r="T137" s="337"/>
      <c r="U137" s="23">
        <f>ROUNDDOWN(U136*$U$3,0)</f>
        <v>15474</v>
      </c>
      <c r="V137" s="23">
        <f>ROUNDDOWN(V136*$V$3,0)</f>
        <v>8718</v>
      </c>
      <c r="W137" s="337"/>
      <c r="X137" s="23">
        <f>ROUNDDOWN($X$3*X136,0)</f>
        <v>75530</v>
      </c>
      <c r="Y137" s="23">
        <f>ROUNDDOWN(Y136*$Y$3,0)</f>
        <v>28505</v>
      </c>
      <c r="Z137" s="24">
        <f>ROUNDDOWN(Z136*$Z$3,0)</f>
        <v>28908</v>
      </c>
      <c r="AA137" s="338"/>
      <c r="AB137" s="327"/>
      <c r="AC137" s="327"/>
      <c r="AD137" s="327"/>
      <c r="AE137" s="327"/>
      <c r="AF137" s="329"/>
      <c r="AG137" s="331"/>
      <c r="AH137" s="332">
        <f t="shared" si="0"/>
        <v>0</v>
      </c>
    </row>
    <row r="138" spans="1:34" ht="12.75" hidden="1" customHeight="1">
      <c r="A138" s="333" t="s">
        <v>96</v>
      </c>
      <c r="B138" s="20" t="s">
        <v>97</v>
      </c>
      <c r="C138" s="21">
        <v>4.5</v>
      </c>
      <c r="D138" s="333" t="str">
        <f>B138&amp;C138</f>
        <v>H4.5</v>
      </c>
      <c r="E138" s="21" t="s">
        <v>84</v>
      </c>
      <c r="F138" s="21">
        <v>2.5</v>
      </c>
      <c r="G138" s="333" t="str">
        <f>E138&amp;F138</f>
        <v>W2.5</v>
      </c>
      <c r="H138" s="21" t="s">
        <v>78</v>
      </c>
      <c r="I138" s="21">
        <v>0</v>
      </c>
      <c r="J138" s="333" t="str">
        <f>H138&amp;I138</f>
        <v>L0</v>
      </c>
      <c r="K138" s="21" t="s">
        <v>79</v>
      </c>
      <c r="L138" s="21">
        <v>18</v>
      </c>
      <c r="M138" s="334" t="str">
        <f>K138&amp;L138</f>
        <v>B18</v>
      </c>
      <c r="N138" s="21" t="s">
        <v>80</v>
      </c>
      <c r="O138" s="21">
        <v>0</v>
      </c>
      <c r="P138" s="334" t="str">
        <f>N138&amp;O138</f>
        <v>R0</v>
      </c>
      <c r="Q138" s="25" t="s">
        <v>85</v>
      </c>
      <c r="R138" s="19">
        <v>1.43</v>
      </c>
      <c r="S138" s="19">
        <v>0.19</v>
      </c>
      <c r="T138" s="336">
        <f>SUM(R139:S139)</f>
        <v>165486</v>
      </c>
      <c r="U138" s="19">
        <v>0.19</v>
      </c>
      <c r="V138" s="19">
        <v>0.14299999999999999</v>
      </c>
      <c r="W138" s="336">
        <f>SUM(U139:V139)</f>
        <v>24192</v>
      </c>
      <c r="X138" s="19">
        <v>0.89</v>
      </c>
      <c r="Y138" s="19">
        <v>0.44</v>
      </c>
      <c r="Z138" s="19">
        <v>0.66</v>
      </c>
      <c r="AA138" s="338">
        <f>SUM(X139:Z139)</f>
        <v>165197</v>
      </c>
      <c r="AB138" s="327">
        <f>ROUNDDOWN((T138+AA138)*0.05,0)</f>
        <v>16534</v>
      </c>
      <c r="AC138" s="327">
        <f>ROUNDDOWN((T138+W138+AA138+AB138)*0.1,0)</f>
        <v>37140</v>
      </c>
      <c r="AD138" s="327">
        <f>ROUNDDOWN(AG138*0.1,0)</f>
        <v>48132</v>
      </c>
      <c r="AE138" s="327">
        <f>T138+W138+AA138+AB138+AC138+AD138</f>
        <v>456681</v>
      </c>
      <c r="AF138" s="328">
        <v>671000</v>
      </c>
      <c r="AG138" s="330">
        <f>AF138-T138-W138</f>
        <v>481322</v>
      </c>
      <c r="AH138" s="332">
        <f t="shared" si="0"/>
        <v>456681</v>
      </c>
    </row>
    <row r="139" spans="1:34" ht="12.75" hidden="1" customHeight="1">
      <c r="A139" s="333"/>
      <c r="B139" s="20"/>
      <c r="C139" s="21"/>
      <c r="D139" s="333"/>
      <c r="E139" s="21"/>
      <c r="F139" s="21"/>
      <c r="G139" s="333"/>
      <c r="H139" s="21"/>
      <c r="I139" s="21"/>
      <c r="J139" s="333"/>
      <c r="K139" s="21"/>
      <c r="L139" s="21"/>
      <c r="M139" s="335"/>
      <c r="N139" s="21"/>
      <c r="O139" s="21"/>
      <c r="P139" s="335"/>
      <c r="Q139" s="25" t="s">
        <v>86</v>
      </c>
      <c r="R139" s="23">
        <f>ROUNDDOWN($R$3*R138,0)</f>
        <v>150012</v>
      </c>
      <c r="S139" s="23">
        <f>ROUNDDOWN($S$3*S138,0)</f>
        <v>15474</v>
      </c>
      <c r="T139" s="337"/>
      <c r="U139" s="23">
        <f>ROUNDDOWN(U138*$U$3,0)</f>
        <v>15474</v>
      </c>
      <c r="V139" s="23">
        <f>ROUNDDOWN(V138*$V$3,0)</f>
        <v>8718</v>
      </c>
      <c r="W139" s="337"/>
      <c r="X139" s="23">
        <f>ROUNDDOWN($X$3*X138,0)</f>
        <v>93364</v>
      </c>
      <c r="Y139" s="23">
        <f>ROUNDDOWN(Y138*$Y$3,0)</f>
        <v>35834</v>
      </c>
      <c r="Z139" s="24">
        <f>ROUNDDOWN(Z138*$Z$3,0)</f>
        <v>35999</v>
      </c>
      <c r="AA139" s="338"/>
      <c r="AB139" s="327"/>
      <c r="AC139" s="327"/>
      <c r="AD139" s="327"/>
      <c r="AE139" s="327"/>
      <c r="AF139" s="329"/>
      <c r="AG139" s="331"/>
      <c r="AH139" s="332">
        <f t="shared" si="0"/>
        <v>0</v>
      </c>
    </row>
    <row r="140" spans="1:34" ht="12.75" hidden="1" customHeight="1">
      <c r="A140" s="333" t="s">
        <v>82</v>
      </c>
      <c r="B140" s="20" t="s">
        <v>83</v>
      </c>
      <c r="C140" s="21">
        <v>5</v>
      </c>
      <c r="D140" s="333" t="str">
        <f>B140&amp;C140</f>
        <v>H5</v>
      </c>
      <c r="E140" s="21" t="s">
        <v>84</v>
      </c>
      <c r="F140" s="21">
        <v>3</v>
      </c>
      <c r="G140" s="333" t="str">
        <f>E140&amp;F140</f>
        <v>W3</v>
      </c>
      <c r="H140" s="21" t="s">
        <v>78</v>
      </c>
      <c r="I140" s="21">
        <v>0</v>
      </c>
      <c r="J140" s="333" t="str">
        <f>H140&amp;I140</f>
        <v>L0</v>
      </c>
      <c r="K140" s="21" t="s">
        <v>79</v>
      </c>
      <c r="L140" s="21">
        <v>20</v>
      </c>
      <c r="M140" s="334" t="str">
        <f>K140&amp;L140</f>
        <v>B20</v>
      </c>
      <c r="N140" s="21" t="s">
        <v>80</v>
      </c>
      <c r="O140" s="21">
        <v>0</v>
      </c>
      <c r="P140" s="334" t="str">
        <f>N140&amp;O140</f>
        <v>R0</v>
      </c>
      <c r="Q140" s="25" t="s">
        <v>85</v>
      </c>
      <c r="R140" s="26">
        <v>1.65</v>
      </c>
      <c r="S140" s="26">
        <v>0.23</v>
      </c>
      <c r="T140" s="336">
        <f>SUM(R141:S141)</f>
        <v>191822</v>
      </c>
      <c r="U140" s="19">
        <v>0.22</v>
      </c>
      <c r="V140" s="19">
        <v>0.25</v>
      </c>
      <c r="W140" s="336">
        <f>SUM(U141:V141)</f>
        <v>33158</v>
      </c>
      <c r="X140" s="19">
        <v>1.01</v>
      </c>
      <c r="Y140" s="19">
        <v>0.49</v>
      </c>
      <c r="Z140" s="19">
        <v>0.64</v>
      </c>
      <c r="AA140" s="338">
        <f>SUM(X141:Z141)</f>
        <v>180768</v>
      </c>
      <c r="AB140" s="327">
        <f>ROUNDDOWN((T140+AA140)*0.05,0)</f>
        <v>18629</v>
      </c>
      <c r="AC140" s="327">
        <f>ROUNDDOWN((T140+W140+AA140+AB140)*0.1,0)</f>
        <v>42437</v>
      </c>
      <c r="AD140" s="327">
        <f>ROUNDDOWN(AG140*0.1,0)</f>
        <v>59202</v>
      </c>
      <c r="AE140" s="327">
        <f>T140+W140+AA140+AB140+AC140+AD140</f>
        <v>526016</v>
      </c>
      <c r="AF140" s="328">
        <v>817000</v>
      </c>
      <c r="AG140" s="330">
        <f>AF140-T140-W140</f>
        <v>592020</v>
      </c>
      <c r="AH140" s="332">
        <f t="shared" si="0"/>
        <v>526016</v>
      </c>
    </row>
    <row r="141" spans="1:34" ht="12.75" hidden="1" customHeight="1">
      <c r="A141" s="333"/>
      <c r="B141" s="20"/>
      <c r="C141" s="21"/>
      <c r="D141" s="333"/>
      <c r="E141" s="21"/>
      <c r="F141" s="21"/>
      <c r="G141" s="333"/>
      <c r="H141" s="21"/>
      <c r="I141" s="21"/>
      <c r="J141" s="333"/>
      <c r="K141" s="21"/>
      <c r="L141" s="21"/>
      <c r="M141" s="335"/>
      <c r="N141" s="21"/>
      <c r="O141" s="21"/>
      <c r="P141" s="335"/>
      <c r="Q141" s="25" t="s">
        <v>86</v>
      </c>
      <c r="R141" s="23">
        <f>ROUNDDOWN($R$3*R140,0)</f>
        <v>173091</v>
      </c>
      <c r="S141" s="23">
        <f>ROUNDDOWN($S$3*S140,0)</f>
        <v>18731</v>
      </c>
      <c r="T141" s="337"/>
      <c r="U141" s="23">
        <f>ROUNDDOWN(U140*$U$3,0)</f>
        <v>17917</v>
      </c>
      <c r="V141" s="23">
        <f>ROUNDDOWN(V140*$V$3,0)</f>
        <v>15241</v>
      </c>
      <c r="W141" s="337"/>
      <c r="X141" s="23">
        <f>ROUNDDOWN($X$3*X140,0)</f>
        <v>105953</v>
      </c>
      <c r="Y141" s="23">
        <f>ROUNDDOWN(Y140*$Y$3,0)</f>
        <v>39907</v>
      </c>
      <c r="Z141" s="24">
        <f>ROUNDDOWN(Z140*$Z$3,0)</f>
        <v>34908</v>
      </c>
      <c r="AA141" s="338"/>
      <c r="AB141" s="327"/>
      <c r="AC141" s="327"/>
      <c r="AD141" s="327"/>
      <c r="AE141" s="327"/>
      <c r="AF141" s="329"/>
      <c r="AG141" s="331"/>
      <c r="AH141" s="332">
        <f t="shared" si="0"/>
        <v>0</v>
      </c>
    </row>
    <row r="142" spans="1:34" ht="12.75" hidden="1" customHeight="1">
      <c r="A142" s="333" t="s">
        <v>82</v>
      </c>
      <c r="B142" s="20" t="s">
        <v>83</v>
      </c>
      <c r="C142" s="21">
        <v>6</v>
      </c>
      <c r="D142" s="333" t="str">
        <f>B142&amp;C142</f>
        <v>H6</v>
      </c>
      <c r="E142" s="21" t="s">
        <v>84</v>
      </c>
      <c r="F142" s="21">
        <v>3.5</v>
      </c>
      <c r="G142" s="333" t="str">
        <f>E142&amp;F142</f>
        <v>W3.5</v>
      </c>
      <c r="H142" s="21" t="s">
        <v>91</v>
      </c>
      <c r="I142" s="21">
        <v>0</v>
      </c>
      <c r="J142" s="333" t="str">
        <f>H142&amp;I142</f>
        <v>L0</v>
      </c>
      <c r="K142" s="21" t="s">
        <v>92</v>
      </c>
      <c r="L142" s="21">
        <v>25</v>
      </c>
      <c r="M142" s="334" t="str">
        <f>K142&amp;L142</f>
        <v>B25</v>
      </c>
      <c r="N142" s="21" t="s">
        <v>93</v>
      </c>
      <c r="O142" s="21">
        <v>0</v>
      </c>
      <c r="P142" s="334" t="str">
        <f>N142&amp;O142</f>
        <v>R0</v>
      </c>
      <c r="Q142" s="25" t="s">
        <v>94</v>
      </c>
      <c r="R142" s="19">
        <v>2.2400000000000002</v>
      </c>
      <c r="S142" s="19">
        <v>0.31</v>
      </c>
      <c r="T142" s="336">
        <f>SUM(R143:S143)</f>
        <v>260231</v>
      </c>
      <c r="U142" s="19">
        <v>0.22</v>
      </c>
      <c r="V142" s="19">
        <v>0.5</v>
      </c>
      <c r="W142" s="336">
        <f>SUM(U143:V143)</f>
        <v>48400</v>
      </c>
      <c r="X142" s="19">
        <v>1.3</v>
      </c>
      <c r="Y142" s="19">
        <v>0.63</v>
      </c>
      <c r="Z142" s="19">
        <v>0.82</v>
      </c>
      <c r="AA142" s="338">
        <f>SUM(X143:Z143)</f>
        <v>232410</v>
      </c>
      <c r="AB142" s="327">
        <f>ROUNDDOWN((T142+AA142)*0.05,0)</f>
        <v>24632</v>
      </c>
      <c r="AC142" s="327">
        <f>ROUNDDOWN((T142+W142+AA142+AB142)*0.1,0)</f>
        <v>56567</v>
      </c>
      <c r="AD142" s="327">
        <f>ROUNDDOWN(AG142*0.1,0)</f>
        <v>98136</v>
      </c>
      <c r="AE142" s="327">
        <f>T142+W142+AA142+AB142+AC142+AD142</f>
        <v>720376</v>
      </c>
      <c r="AF142" s="328">
        <v>1290000</v>
      </c>
      <c r="AG142" s="330">
        <f>AF142-T142-W142</f>
        <v>981369</v>
      </c>
      <c r="AH142" s="332">
        <f t="shared" si="0"/>
        <v>720376</v>
      </c>
    </row>
    <row r="143" spans="1:34" ht="12.75" hidden="1" customHeight="1">
      <c r="A143" s="333"/>
      <c r="B143" s="20"/>
      <c r="C143" s="21"/>
      <c r="D143" s="333"/>
      <c r="E143" s="21"/>
      <c r="F143" s="21"/>
      <c r="G143" s="333"/>
      <c r="H143" s="21"/>
      <c r="I143" s="21"/>
      <c r="J143" s="333"/>
      <c r="K143" s="21"/>
      <c r="L143" s="21"/>
      <c r="M143" s="335"/>
      <c r="N143" s="21"/>
      <c r="O143" s="21"/>
      <c r="P143" s="335"/>
      <c r="Q143" s="25" t="s">
        <v>95</v>
      </c>
      <c r="R143" s="23">
        <f>ROUNDDOWN($R$3*R142,0)</f>
        <v>234984</v>
      </c>
      <c r="S143" s="23">
        <f>ROUNDDOWN($S$3*S142,0)</f>
        <v>25247</v>
      </c>
      <c r="T143" s="337"/>
      <c r="U143" s="23">
        <f>ROUNDDOWN(U142*$U$3,0)</f>
        <v>17917</v>
      </c>
      <c r="V143" s="23">
        <f>ROUNDDOWN(V142*$V$3,0)</f>
        <v>30483</v>
      </c>
      <c r="W143" s="337"/>
      <c r="X143" s="23">
        <f>ROUNDDOWN($X$3*X142,0)</f>
        <v>136375</v>
      </c>
      <c r="Y143" s="23">
        <f>ROUNDDOWN(Y142*$Y$3,0)</f>
        <v>51309</v>
      </c>
      <c r="Z143" s="24">
        <f>ROUNDDOWN(Z142*$Z$3,0)</f>
        <v>44726</v>
      </c>
      <c r="AA143" s="338"/>
      <c r="AB143" s="327"/>
      <c r="AC143" s="327"/>
      <c r="AD143" s="327"/>
      <c r="AE143" s="327"/>
      <c r="AF143" s="329"/>
      <c r="AG143" s="331"/>
      <c r="AH143" s="332">
        <f t="shared" si="0"/>
        <v>0</v>
      </c>
    </row>
    <row r="144" spans="1:34" ht="12.75" hidden="1" customHeight="1">
      <c r="A144" s="344" t="s">
        <v>98</v>
      </c>
      <c r="B144" s="27" t="s">
        <v>97</v>
      </c>
      <c r="C144" s="28">
        <v>0.5</v>
      </c>
      <c r="D144" s="344" t="str">
        <f>B144&amp;C144</f>
        <v>H0.5</v>
      </c>
      <c r="E144" s="28" t="s">
        <v>90</v>
      </c>
      <c r="F144" s="28">
        <v>0</v>
      </c>
      <c r="G144" s="344" t="str">
        <f>E144&amp;F144</f>
        <v>W0</v>
      </c>
      <c r="H144" s="28" t="s">
        <v>91</v>
      </c>
      <c r="I144" s="28">
        <v>0</v>
      </c>
      <c r="J144" s="344" t="str">
        <f>H144&amp;I144</f>
        <v>L0</v>
      </c>
      <c r="K144" s="28" t="s">
        <v>92</v>
      </c>
      <c r="L144" s="28">
        <v>0</v>
      </c>
      <c r="M144" s="345" t="str">
        <f>K144&amp;L144</f>
        <v>B0</v>
      </c>
      <c r="N144" s="28" t="s">
        <v>93</v>
      </c>
      <c r="O144" s="28">
        <v>0</v>
      </c>
      <c r="P144" s="345" t="str">
        <f>N144&amp;O144</f>
        <v>R0</v>
      </c>
      <c r="Q144" s="25" t="s">
        <v>99</v>
      </c>
      <c r="R144" s="26"/>
      <c r="S144" s="26"/>
      <c r="T144" s="336">
        <f>SUM(R145:S145)</f>
        <v>0</v>
      </c>
      <c r="U144" s="19"/>
      <c r="V144" s="19"/>
      <c r="W144" s="336">
        <f>SUM(U145:V145)</f>
        <v>0</v>
      </c>
      <c r="X144" s="19"/>
      <c r="Y144" s="19"/>
      <c r="Z144" s="19"/>
      <c r="AA144" s="338">
        <f>SUM(X145:Z145)</f>
        <v>0</v>
      </c>
      <c r="AB144" s="327">
        <f>ROUNDDOWN((T144+AA144)*0.05,0)</f>
        <v>0</v>
      </c>
      <c r="AC144" s="327">
        <f>ROUNDDOWN((T144+W144+AA144+AB144)*0.1,0)</f>
        <v>0</v>
      </c>
      <c r="AD144" s="327">
        <f>ROUNDDOWN(AG144*0.1,0)</f>
        <v>220</v>
      </c>
      <c r="AE144" s="327">
        <f>T144+W144+AA144+AB144+AC144+AD144</f>
        <v>220</v>
      </c>
      <c r="AF144" s="328">
        <v>2200</v>
      </c>
      <c r="AG144" s="330">
        <f>AF144-T144-W144</f>
        <v>2200</v>
      </c>
      <c r="AH144" s="332">
        <f t="shared" si="0"/>
        <v>220</v>
      </c>
    </row>
    <row r="145" spans="1:34" ht="12.75" hidden="1" customHeight="1">
      <c r="A145" s="344"/>
      <c r="B145" s="27"/>
      <c r="C145" s="28"/>
      <c r="D145" s="344"/>
      <c r="E145" s="28"/>
      <c r="F145" s="28"/>
      <c r="G145" s="344"/>
      <c r="H145" s="28"/>
      <c r="I145" s="28"/>
      <c r="J145" s="344"/>
      <c r="K145" s="28"/>
      <c r="L145" s="28"/>
      <c r="M145" s="346"/>
      <c r="N145" s="28"/>
      <c r="O145" s="28"/>
      <c r="P145" s="346"/>
      <c r="Q145" s="25"/>
      <c r="R145" s="23">
        <f>ROUNDDOWN($R$3*R144,0)</f>
        <v>0</v>
      </c>
      <c r="S145" s="23">
        <f>ROUNDDOWN($S$3*S144,0)</f>
        <v>0</v>
      </c>
      <c r="T145" s="336"/>
      <c r="U145" s="23">
        <f>ROUNDDOWN(U144*$U$3,0)</f>
        <v>0</v>
      </c>
      <c r="V145" s="23">
        <f>ROUNDDOWN(V144*$V$3,0)</f>
        <v>0</v>
      </c>
      <c r="W145" s="337"/>
      <c r="X145" s="23">
        <f>ROUNDDOWN($X$3*X144,0)</f>
        <v>0</v>
      </c>
      <c r="Y145" s="23">
        <f>ROUNDDOWN(Y144*$Y$3,0)</f>
        <v>0</v>
      </c>
      <c r="Z145" s="24">
        <f>ROUNDDOWN(Z144*$Z$3,0)</f>
        <v>0</v>
      </c>
      <c r="AA145" s="338"/>
      <c r="AB145" s="327"/>
      <c r="AC145" s="327"/>
      <c r="AD145" s="327"/>
      <c r="AE145" s="327"/>
      <c r="AF145" s="329"/>
      <c r="AG145" s="331"/>
      <c r="AH145" s="332">
        <f t="shared" si="0"/>
        <v>0</v>
      </c>
    </row>
    <row r="146" spans="1:34" ht="12.75" hidden="1" customHeight="1">
      <c r="A146" s="344" t="s">
        <v>98</v>
      </c>
      <c r="B146" s="27" t="s">
        <v>97</v>
      </c>
      <c r="C146" s="28">
        <v>1</v>
      </c>
      <c r="D146" s="344" t="str">
        <f>B146&amp;C146</f>
        <v>H1</v>
      </c>
      <c r="E146" s="28" t="s">
        <v>90</v>
      </c>
      <c r="F146" s="28">
        <v>0</v>
      </c>
      <c r="G146" s="344" t="str">
        <f>E146&amp;F146</f>
        <v>W0</v>
      </c>
      <c r="H146" s="28" t="s">
        <v>91</v>
      </c>
      <c r="I146" s="28">
        <v>0</v>
      </c>
      <c r="J146" s="344" t="str">
        <f>H146&amp;I146</f>
        <v>L0</v>
      </c>
      <c r="K146" s="28" t="s">
        <v>92</v>
      </c>
      <c r="L146" s="28">
        <v>0</v>
      </c>
      <c r="M146" s="345" t="str">
        <f>K146&amp;L146</f>
        <v>B0</v>
      </c>
      <c r="N146" s="28" t="s">
        <v>93</v>
      </c>
      <c r="O146" s="28">
        <v>0</v>
      </c>
      <c r="P146" s="345" t="str">
        <f>N146&amp;O146</f>
        <v>R0</v>
      </c>
      <c r="Q146" s="25" t="s">
        <v>99</v>
      </c>
      <c r="R146" s="19"/>
      <c r="S146" s="19"/>
      <c r="T146" s="336">
        <f>SUM(R147:S147)</f>
        <v>0</v>
      </c>
      <c r="U146" s="19"/>
      <c r="V146" s="19"/>
      <c r="W146" s="336">
        <f>SUM(U147:V147)</f>
        <v>0</v>
      </c>
      <c r="X146" s="19"/>
      <c r="Y146" s="19"/>
      <c r="Z146" s="19"/>
      <c r="AA146" s="338">
        <f>SUM(X147:Z147)</f>
        <v>0</v>
      </c>
      <c r="AB146" s="327">
        <f>ROUNDDOWN((T146+AA146)*0.05,0)</f>
        <v>0</v>
      </c>
      <c r="AC146" s="327">
        <f>ROUNDDOWN((T146+W146+AA146+AB146)*0.1,0)</f>
        <v>0</v>
      </c>
      <c r="AD146" s="327">
        <f>ROUNDDOWN(AG146*0.1,0)</f>
        <v>370</v>
      </c>
      <c r="AE146" s="327">
        <f>T146+W146+AA146+AB146+AC146+AD146</f>
        <v>370</v>
      </c>
      <c r="AF146" s="328">
        <v>3700</v>
      </c>
      <c r="AG146" s="330">
        <f>AF146-T146-W146</f>
        <v>3700</v>
      </c>
      <c r="AH146" s="332">
        <f t="shared" si="0"/>
        <v>370</v>
      </c>
    </row>
    <row r="147" spans="1:34" ht="12.75" hidden="1" customHeight="1">
      <c r="A147" s="344"/>
      <c r="B147" s="27"/>
      <c r="C147" s="28"/>
      <c r="D147" s="344"/>
      <c r="E147" s="28"/>
      <c r="F147" s="28"/>
      <c r="G147" s="344"/>
      <c r="H147" s="28"/>
      <c r="I147" s="28"/>
      <c r="J147" s="344"/>
      <c r="K147" s="28"/>
      <c r="L147" s="28"/>
      <c r="M147" s="346"/>
      <c r="N147" s="28"/>
      <c r="O147" s="28"/>
      <c r="P147" s="346"/>
      <c r="Q147" s="25"/>
      <c r="R147" s="23">
        <f>ROUNDDOWN($R$3*R146,0)</f>
        <v>0</v>
      </c>
      <c r="S147" s="23">
        <f>ROUNDDOWN($S$3*S146,0)</f>
        <v>0</v>
      </c>
      <c r="T147" s="337"/>
      <c r="U147" s="23">
        <f>ROUNDDOWN(U146*$U$3,0)</f>
        <v>0</v>
      </c>
      <c r="V147" s="23">
        <f>ROUNDDOWN(V146*$V$3,0)</f>
        <v>0</v>
      </c>
      <c r="W147" s="337"/>
      <c r="X147" s="23">
        <f>ROUNDDOWN($X$3*X146,0)</f>
        <v>0</v>
      </c>
      <c r="Y147" s="23">
        <f>ROUNDDOWN(Y146*$Y$3,0)</f>
        <v>0</v>
      </c>
      <c r="Z147" s="24">
        <f>ROUNDDOWN(Z146*$Z$3,0)</f>
        <v>0</v>
      </c>
      <c r="AA147" s="338"/>
      <c r="AB147" s="327"/>
      <c r="AC147" s="327"/>
      <c r="AD147" s="327"/>
      <c r="AE147" s="327"/>
      <c r="AF147" s="329"/>
      <c r="AG147" s="331"/>
      <c r="AH147" s="332">
        <f t="shared" si="0"/>
        <v>0</v>
      </c>
    </row>
    <row r="148" spans="1:34" ht="12.75" hidden="1" customHeight="1">
      <c r="A148" s="344" t="s">
        <v>98</v>
      </c>
      <c r="B148" s="27" t="s">
        <v>97</v>
      </c>
      <c r="C148" s="28">
        <v>1.2</v>
      </c>
      <c r="D148" s="344" t="str">
        <f>B148&amp;C148</f>
        <v>H1.2</v>
      </c>
      <c r="E148" s="28" t="s">
        <v>100</v>
      </c>
      <c r="F148" s="28">
        <v>0.4</v>
      </c>
      <c r="G148" s="344" t="str">
        <f>E148&amp;F148</f>
        <v>W0.4</v>
      </c>
      <c r="H148" s="28" t="s">
        <v>101</v>
      </c>
      <c r="I148" s="28">
        <v>0</v>
      </c>
      <c r="J148" s="344" t="str">
        <f>H148&amp;I148</f>
        <v>L0</v>
      </c>
      <c r="K148" s="28" t="s">
        <v>102</v>
      </c>
      <c r="L148" s="28">
        <v>0</v>
      </c>
      <c r="M148" s="345" t="str">
        <f>K148&amp;L148</f>
        <v>B0</v>
      </c>
      <c r="N148" s="28" t="s">
        <v>103</v>
      </c>
      <c r="O148" s="28">
        <v>0</v>
      </c>
      <c r="P148" s="345" t="str">
        <f>N148&amp;O148</f>
        <v>R0</v>
      </c>
      <c r="Q148" s="25" t="s">
        <v>104</v>
      </c>
      <c r="R148" s="26">
        <v>0.04</v>
      </c>
      <c r="S148" s="26">
        <v>6.0000000000000001E-3</v>
      </c>
      <c r="T148" s="336">
        <f>SUM(R149:S149)</f>
        <v>4684</v>
      </c>
      <c r="U148" s="19">
        <v>2E-3</v>
      </c>
      <c r="V148" s="19">
        <v>1E-3</v>
      </c>
      <c r="W148" s="336">
        <f>SUM(U149:V149)</f>
        <v>222</v>
      </c>
      <c r="X148" s="19">
        <v>0.03</v>
      </c>
      <c r="Y148" s="19">
        <v>0.02</v>
      </c>
      <c r="Z148" s="19">
        <v>0</v>
      </c>
      <c r="AA148" s="338">
        <f>SUM(X149:Z149)</f>
        <v>4775</v>
      </c>
      <c r="AB148" s="327">
        <f>ROUNDDOWN((T148+AA148)*0.05,0)</f>
        <v>472</v>
      </c>
      <c r="AC148" s="327">
        <f>ROUNDDOWN((T148+W148+AA148+AB148)*0.1,0)</f>
        <v>1015</v>
      </c>
      <c r="AD148" s="327">
        <f>ROUNDDOWN(AG148*0.1,0)</f>
        <v>259</v>
      </c>
      <c r="AE148" s="327">
        <f>T148+W148+AA148+AB148+AC148+AD148</f>
        <v>11427</v>
      </c>
      <c r="AF148" s="328">
        <v>7500</v>
      </c>
      <c r="AG148" s="330">
        <f>AF148-T148-W148</f>
        <v>2594</v>
      </c>
      <c r="AH148" s="332">
        <f t="shared" si="0"/>
        <v>2594</v>
      </c>
    </row>
    <row r="149" spans="1:34" ht="12.75" hidden="1" customHeight="1">
      <c r="A149" s="344"/>
      <c r="B149" s="27"/>
      <c r="C149" s="28"/>
      <c r="D149" s="344"/>
      <c r="E149" s="28"/>
      <c r="F149" s="28"/>
      <c r="G149" s="344"/>
      <c r="H149" s="28"/>
      <c r="I149" s="28"/>
      <c r="J149" s="344"/>
      <c r="K149" s="28"/>
      <c r="L149" s="28"/>
      <c r="M149" s="346"/>
      <c r="N149" s="28"/>
      <c r="O149" s="28"/>
      <c r="P149" s="346"/>
      <c r="Q149" s="25"/>
      <c r="R149" s="23">
        <f>ROUNDDOWN($R$3*R148,0)</f>
        <v>4196</v>
      </c>
      <c r="S149" s="23">
        <f>ROUNDDOWN($S$3*S148,0)</f>
        <v>488</v>
      </c>
      <c r="T149" s="337"/>
      <c r="U149" s="23">
        <f>ROUNDDOWN(U148*$U$3,0)</f>
        <v>162</v>
      </c>
      <c r="V149" s="23">
        <f>ROUNDDOWN(V148*$V$3,0)</f>
        <v>60</v>
      </c>
      <c r="W149" s="337"/>
      <c r="X149" s="23">
        <f>ROUNDDOWN($X$3*X148,0)</f>
        <v>3147</v>
      </c>
      <c r="Y149" s="23">
        <f>ROUNDDOWN(Y148*$Y$3,0)</f>
        <v>1628</v>
      </c>
      <c r="Z149" s="24">
        <f>ROUNDDOWN(Z148*$Z$3,0)</f>
        <v>0</v>
      </c>
      <c r="AA149" s="338"/>
      <c r="AB149" s="327"/>
      <c r="AC149" s="327"/>
      <c r="AD149" s="327"/>
      <c r="AE149" s="327"/>
      <c r="AF149" s="329"/>
      <c r="AG149" s="331"/>
      <c r="AH149" s="332">
        <f t="shared" si="0"/>
        <v>0</v>
      </c>
    </row>
    <row r="150" spans="1:34" ht="12.75" hidden="1" customHeight="1">
      <c r="A150" s="344" t="s">
        <v>98</v>
      </c>
      <c r="B150" s="27" t="s">
        <v>105</v>
      </c>
      <c r="C150" s="28">
        <v>1.5</v>
      </c>
      <c r="D150" s="344" t="str">
        <f>B150&amp;C150</f>
        <v>H1.5</v>
      </c>
      <c r="E150" s="28" t="s">
        <v>71</v>
      </c>
      <c r="F150" s="28">
        <v>0.5</v>
      </c>
      <c r="G150" s="344" t="str">
        <f>E150&amp;F150</f>
        <v>W0.5</v>
      </c>
      <c r="H150" s="28" t="s">
        <v>72</v>
      </c>
      <c r="I150" s="28">
        <v>0</v>
      </c>
      <c r="J150" s="344" t="str">
        <f>H150&amp;I150</f>
        <v>L0</v>
      </c>
      <c r="K150" s="28" t="s">
        <v>73</v>
      </c>
      <c r="L150" s="28">
        <v>0</v>
      </c>
      <c r="M150" s="345" t="str">
        <f>K150&amp;L150</f>
        <v>B0</v>
      </c>
      <c r="N150" s="28" t="s">
        <v>74</v>
      </c>
      <c r="O150" s="28">
        <v>0</v>
      </c>
      <c r="P150" s="345" t="str">
        <f>N150&amp;O150</f>
        <v>R0</v>
      </c>
      <c r="Q150" s="25" t="s">
        <v>75</v>
      </c>
      <c r="R150" s="26">
        <v>0.04</v>
      </c>
      <c r="S150" s="26">
        <v>6.0000000000000001E-3</v>
      </c>
      <c r="T150" s="336">
        <f>SUM(R151:S151)</f>
        <v>4684</v>
      </c>
      <c r="U150" s="19">
        <v>2E-3</v>
      </c>
      <c r="V150" s="19">
        <v>1E-3</v>
      </c>
      <c r="W150" s="336">
        <f>SUM(U151:V151)</f>
        <v>222</v>
      </c>
      <c r="X150" s="19">
        <v>0.03</v>
      </c>
      <c r="Y150" s="19">
        <v>0.02</v>
      </c>
      <c r="Z150" s="19">
        <v>0</v>
      </c>
      <c r="AA150" s="338">
        <f>SUM(X151:Z151)</f>
        <v>4775</v>
      </c>
      <c r="AB150" s="327">
        <f>ROUNDDOWN((T150+AA150)*0.05,0)</f>
        <v>472</v>
      </c>
      <c r="AC150" s="327">
        <f>ROUNDDOWN((T150+W150+AA150+AB150)*0.1,0)</f>
        <v>1015</v>
      </c>
      <c r="AD150" s="327">
        <f>ROUNDDOWN(AG150*0.1,0)</f>
        <v>1009</v>
      </c>
      <c r="AE150" s="327">
        <f>T150+W150+AA150+AB150+AC150+AD150</f>
        <v>12177</v>
      </c>
      <c r="AF150" s="328">
        <v>15000</v>
      </c>
      <c r="AG150" s="330">
        <f>AF150-T150-W150</f>
        <v>10094</v>
      </c>
      <c r="AH150" s="332">
        <f t="shared" si="0"/>
        <v>10094</v>
      </c>
    </row>
    <row r="151" spans="1:34" ht="12.75" hidden="1" customHeight="1">
      <c r="A151" s="344"/>
      <c r="B151" s="27"/>
      <c r="C151" s="28"/>
      <c r="D151" s="344"/>
      <c r="E151" s="28"/>
      <c r="F151" s="28"/>
      <c r="G151" s="344"/>
      <c r="H151" s="28"/>
      <c r="I151" s="28"/>
      <c r="J151" s="344"/>
      <c r="K151" s="28"/>
      <c r="L151" s="28"/>
      <c r="M151" s="346"/>
      <c r="N151" s="28"/>
      <c r="O151" s="28"/>
      <c r="P151" s="346"/>
      <c r="Q151" s="25"/>
      <c r="R151" s="23">
        <f>ROUNDDOWN($R$3*R150,0)</f>
        <v>4196</v>
      </c>
      <c r="S151" s="23">
        <f>ROUNDDOWN($S$3*S150,0)</f>
        <v>488</v>
      </c>
      <c r="T151" s="337"/>
      <c r="U151" s="23">
        <f>ROUNDDOWN(U150*$U$3,0)</f>
        <v>162</v>
      </c>
      <c r="V151" s="23">
        <f>ROUNDDOWN(V150*$V$3,0)</f>
        <v>60</v>
      </c>
      <c r="W151" s="337"/>
      <c r="X151" s="23">
        <f>ROUNDDOWN($X$3*X150,0)</f>
        <v>3147</v>
      </c>
      <c r="Y151" s="23">
        <f>ROUNDDOWN(Y150*$Y$3,0)</f>
        <v>1628</v>
      </c>
      <c r="Z151" s="24">
        <f>ROUNDDOWN(Z150*$Z$3,0)</f>
        <v>0</v>
      </c>
      <c r="AA151" s="338"/>
      <c r="AB151" s="327"/>
      <c r="AC151" s="327"/>
      <c r="AD151" s="327"/>
      <c r="AE151" s="327"/>
      <c r="AF151" s="329"/>
      <c r="AG151" s="331"/>
      <c r="AH151" s="332">
        <f t="shared" si="0"/>
        <v>0</v>
      </c>
    </row>
    <row r="152" spans="1:34" ht="12.75" hidden="1" customHeight="1">
      <c r="A152" s="344" t="s">
        <v>98</v>
      </c>
      <c r="B152" s="27" t="s">
        <v>76</v>
      </c>
      <c r="C152" s="28">
        <v>1.8</v>
      </c>
      <c r="D152" s="344" t="str">
        <f>B152&amp;C152</f>
        <v>H1.8</v>
      </c>
      <c r="E152" s="28" t="s">
        <v>71</v>
      </c>
      <c r="F152" s="28">
        <v>0.8</v>
      </c>
      <c r="G152" s="344" t="str">
        <f>E152&amp;F152</f>
        <v>W0.8</v>
      </c>
      <c r="H152" s="28" t="s">
        <v>72</v>
      </c>
      <c r="I152" s="28">
        <v>0</v>
      </c>
      <c r="J152" s="344" t="str">
        <f>H152&amp;I152</f>
        <v>L0</v>
      </c>
      <c r="K152" s="28" t="s">
        <v>73</v>
      </c>
      <c r="L152" s="28">
        <v>0</v>
      </c>
      <c r="M152" s="345" t="str">
        <f>K152&amp;L152</f>
        <v>B0</v>
      </c>
      <c r="N152" s="28" t="s">
        <v>74</v>
      </c>
      <c r="O152" s="28">
        <v>0</v>
      </c>
      <c r="P152" s="345" t="str">
        <f>N152&amp;O152</f>
        <v>R0</v>
      </c>
      <c r="Q152" s="25" t="s">
        <v>75</v>
      </c>
      <c r="R152" s="19">
        <v>0.08</v>
      </c>
      <c r="S152" s="19">
        <v>0.01</v>
      </c>
      <c r="T152" s="336">
        <f>SUM(R153:S153)</f>
        <v>9206</v>
      </c>
      <c r="U152" s="19">
        <v>2E-3</v>
      </c>
      <c r="V152" s="19">
        <v>2E-3</v>
      </c>
      <c r="W152" s="336">
        <f>SUM(U153:V153)</f>
        <v>283</v>
      </c>
      <c r="X152" s="19">
        <v>0.05</v>
      </c>
      <c r="Y152" s="19">
        <v>0.03</v>
      </c>
      <c r="Z152" s="19">
        <v>0</v>
      </c>
      <c r="AA152" s="338">
        <f>SUM(X153:Z153)</f>
        <v>7688</v>
      </c>
      <c r="AB152" s="327">
        <f>ROUNDDOWN((T152+AA152)*0.05,0)</f>
        <v>844</v>
      </c>
      <c r="AC152" s="327">
        <f>ROUNDDOWN((T152+W152+AA152+AB152)*0.1,0)</f>
        <v>1802</v>
      </c>
      <c r="AD152" s="327">
        <f>ROUNDDOWN(AG152*0.1,0)</f>
        <v>2051</v>
      </c>
      <c r="AE152" s="327">
        <f>T152+W152+AA152+AB152+AC152+AD152</f>
        <v>21874</v>
      </c>
      <c r="AF152" s="328">
        <v>30000</v>
      </c>
      <c r="AG152" s="330">
        <f>AF152-T152-W152</f>
        <v>20511</v>
      </c>
      <c r="AH152" s="332">
        <f t="shared" si="0"/>
        <v>20511</v>
      </c>
    </row>
    <row r="153" spans="1:34" ht="12.75" hidden="1" customHeight="1">
      <c r="A153" s="344"/>
      <c r="B153" s="27"/>
      <c r="C153" s="28"/>
      <c r="D153" s="344"/>
      <c r="E153" s="28"/>
      <c r="F153" s="28"/>
      <c r="G153" s="344"/>
      <c r="H153" s="28"/>
      <c r="I153" s="28"/>
      <c r="J153" s="344"/>
      <c r="K153" s="28"/>
      <c r="L153" s="28"/>
      <c r="M153" s="346"/>
      <c r="N153" s="28"/>
      <c r="O153" s="28"/>
      <c r="P153" s="346"/>
      <c r="Q153" s="22"/>
      <c r="R153" s="23">
        <f>ROUNDDOWN($R$3*R152,0)</f>
        <v>8392</v>
      </c>
      <c r="S153" s="23">
        <f>ROUNDDOWN($S$3*S152,0)</f>
        <v>814</v>
      </c>
      <c r="T153" s="337"/>
      <c r="U153" s="23">
        <f>ROUNDDOWN(U152*$U$3,0)</f>
        <v>162</v>
      </c>
      <c r="V153" s="23">
        <f>ROUNDDOWN(V152*$V$3,0)</f>
        <v>121</v>
      </c>
      <c r="W153" s="337"/>
      <c r="X153" s="23">
        <f>ROUNDDOWN($X$3*X152,0)</f>
        <v>5245</v>
      </c>
      <c r="Y153" s="23">
        <f>ROUNDDOWN(Y152*$Y$3,0)</f>
        <v>2443</v>
      </c>
      <c r="Z153" s="24">
        <f>ROUNDDOWN(Z152*$Z$3,0)</f>
        <v>0</v>
      </c>
      <c r="AA153" s="338"/>
      <c r="AB153" s="327"/>
      <c r="AC153" s="327"/>
      <c r="AD153" s="327"/>
      <c r="AE153" s="327"/>
      <c r="AF153" s="329"/>
      <c r="AG153" s="331"/>
      <c r="AH153" s="332">
        <f t="shared" si="0"/>
        <v>0</v>
      </c>
    </row>
    <row r="154" spans="1:34" ht="12.75" hidden="1" customHeight="1">
      <c r="A154" s="333" t="s">
        <v>106</v>
      </c>
      <c r="B154" s="20" t="s">
        <v>76</v>
      </c>
      <c r="C154" s="21">
        <v>2</v>
      </c>
      <c r="D154" s="333" t="str">
        <f>B154&amp;C154</f>
        <v>H2</v>
      </c>
      <c r="E154" s="21" t="s">
        <v>71</v>
      </c>
      <c r="F154" s="21">
        <v>0</v>
      </c>
      <c r="G154" s="333" t="str">
        <f>E154&amp;F154</f>
        <v>W0</v>
      </c>
      <c r="H154" s="21" t="s">
        <v>72</v>
      </c>
      <c r="I154" s="21">
        <v>0</v>
      </c>
      <c r="J154" s="333" t="str">
        <f>H154&amp;I154</f>
        <v>L0</v>
      </c>
      <c r="K154" s="21" t="s">
        <v>73</v>
      </c>
      <c r="L154" s="21">
        <v>0</v>
      </c>
      <c r="M154" s="334" t="str">
        <f>K154&amp;L154</f>
        <v>B0</v>
      </c>
      <c r="N154" s="21" t="s">
        <v>74</v>
      </c>
      <c r="O154" s="21">
        <v>4</v>
      </c>
      <c r="P154" s="334" t="str">
        <f>N154&amp;O154</f>
        <v>R4</v>
      </c>
      <c r="Q154" s="25" t="s">
        <v>107</v>
      </c>
      <c r="R154" s="19">
        <v>0.11</v>
      </c>
      <c r="S154" s="19">
        <v>0.1</v>
      </c>
      <c r="T154" s="336">
        <f>SUM(R155:S155)</f>
        <v>19683</v>
      </c>
      <c r="U154" s="19">
        <v>2E-3</v>
      </c>
      <c r="V154" s="19">
        <v>5.0000000000000001E-3</v>
      </c>
      <c r="W154" s="336">
        <f>SUM(U155:V155)</f>
        <v>466</v>
      </c>
      <c r="X154" s="19">
        <v>0.11</v>
      </c>
      <c r="Y154" s="19">
        <v>7.0000000000000007E-2</v>
      </c>
      <c r="Z154" s="19">
        <v>0</v>
      </c>
      <c r="AA154" s="338">
        <f>SUM(X155:Z155)</f>
        <v>17240</v>
      </c>
      <c r="AB154" s="327">
        <f>ROUNDDOWN((T154+AA154)*0.05,0)</f>
        <v>1846</v>
      </c>
      <c r="AC154" s="327">
        <f>ROUNDDOWN((T154+W154+AA154+AB154)*0.1,0)</f>
        <v>3923</v>
      </c>
      <c r="AD154" s="327">
        <f>ROUNDDOWN(AG154*0.1,0)</f>
        <v>1945</v>
      </c>
      <c r="AE154" s="327">
        <f>T154+W154+AA154+AB154+AC154+AD154</f>
        <v>45103</v>
      </c>
      <c r="AF154" s="328">
        <v>39600</v>
      </c>
      <c r="AG154" s="330">
        <f>AF154-T154-W154</f>
        <v>19451</v>
      </c>
      <c r="AH154" s="332">
        <f t="shared" si="0"/>
        <v>19451</v>
      </c>
    </row>
    <row r="155" spans="1:34" ht="12.75" hidden="1" customHeight="1">
      <c r="A155" s="333"/>
      <c r="B155" s="20"/>
      <c r="C155" s="21"/>
      <c r="D155" s="333"/>
      <c r="E155" s="21"/>
      <c r="F155" s="21"/>
      <c r="G155" s="333"/>
      <c r="H155" s="21"/>
      <c r="I155" s="21"/>
      <c r="J155" s="333"/>
      <c r="K155" s="21"/>
      <c r="L155" s="21"/>
      <c r="M155" s="335"/>
      <c r="N155" s="21"/>
      <c r="O155" s="21"/>
      <c r="P155" s="335"/>
      <c r="Q155" s="22"/>
      <c r="R155" s="23">
        <f>ROUNDDOWN($R$3*R154,0)</f>
        <v>11539</v>
      </c>
      <c r="S155" s="23">
        <f>ROUNDDOWN($S$3*S154,0)</f>
        <v>8144</v>
      </c>
      <c r="T155" s="337"/>
      <c r="U155" s="23">
        <f>ROUNDDOWN(U154*$U$3,0)</f>
        <v>162</v>
      </c>
      <c r="V155" s="23">
        <f>ROUNDDOWN(V154*$V$3,0)</f>
        <v>304</v>
      </c>
      <c r="W155" s="337"/>
      <c r="X155" s="23">
        <f>ROUNDDOWN($X$3*X154,0)</f>
        <v>11539</v>
      </c>
      <c r="Y155" s="23">
        <f>ROUNDDOWN(Y154*$Y$3,0)</f>
        <v>5701</v>
      </c>
      <c r="Z155" s="24">
        <f>ROUNDDOWN(Z154*$Z$3,0)</f>
        <v>0</v>
      </c>
      <c r="AA155" s="338"/>
      <c r="AB155" s="327"/>
      <c r="AC155" s="327"/>
      <c r="AD155" s="327"/>
      <c r="AE155" s="327"/>
      <c r="AF155" s="329"/>
      <c r="AG155" s="331"/>
      <c r="AH155" s="332">
        <f t="shared" si="0"/>
        <v>0</v>
      </c>
    </row>
    <row r="156" spans="1:34" ht="12.75" hidden="1" customHeight="1">
      <c r="A156" s="333" t="s">
        <v>106</v>
      </c>
      <c r="B156" s="20" t="s">
        <v>76</v>
      </c>
      <c r="C156" s="21">
        <v>2.5</v>
      </c>
      <c r="D156" s="333" t="str">
        <f>B156&amp;C156</f>
        <v>H2.5</v>
      </c>
      <c r="E156" s="21" t="s">
        <v>71</v>
      </c>
      <c r="F156" s="21">
        <v>0</v>
      </c>
      <c r="G156" s="333" t="str">
        <f>E156&amp;F156</f>
        <v>W0</v>
      </c>
      <c r="H156" s="21" t="s">
        <v>72</v>
      </c>
      <c r="I156" s="21">
        <v>0</v>
      </c>
      <c r="J156" s="333" t="str">
        <f>H156&amp;I156</f>
        <v>L0</v>
      </c>
      <c r="K156" s="21" t="s">
        <v>73</v>
      </c>
      <c r="L156" s="21">
        <v>0</v>
      </c>
      <c r="M156" s="334" t="str">
        <f>K156&amp;L156</f>
        <v>B0</v>
      </c>
      <c r="N156" s="21" t="s">
        <v>74</v>
      </c>
      <c r="O156" s="21">
        <v>6</v>
      </c>
      <c r="P156" s="334" t="str">
        <f>N156&amp;O156</f>
        <v>R6</v>
      </c>
      <c r="Q156" s="25" t="s">
        <v>107</v>
      </c>
      <c r="R156" s="19">
        <v>0.19</v>
      </c>
      <c r="S156" s="19">
        <v>0.02</v>
      </c>
      <c r="T156" s="336">
        <f>SUM(R157:S157)</f>
        <v>21559</v>
      </c>
      <c r="U156" s="19">
        <v>8.0000000000000002E-3</v>
      </c>
      <c r="V156" s="19">
        <v>0.01</v>
      </c>
      <c r="W156" s="336">
        <f>SUM(U157:V157)</f>
        <v>1260</v>
      </c>
      <c r="X156" s="19">
        <v>0.23</v>
      </c>
      <c r="Y156" s="19">
        <v>0.14000000000000001</v>
      </c>
      <c r="Z156" s="19">
        <v>0</v>
      </c>
      <c r="AA156" s="338">
        <f>SUM(X157:Z157)</f>
        <v>35529</v>
      </c>
      <c r="AB156" s="327">
        <f>ROUNDDOWN((T156+AA156)*0.05,0)</f>
        <v>2854</v>
      </c>
      <c r="AC156" s="327">
        <f>ROUNDDOWN((T156+W156+AA156+AB156)*0.1,0)</f>
        <v>6120</v>
      </c>
      <c r="AD156" s="327">
        <f>ROUNDDOWN(AG156*0.1,0)</f>
        <v>3488</v>
      </c>
      <c r="AE156" s="327">
        <f>T156+W156+AA156+AB156+AC156+AD156</f>
        <v>70810</v>
      </c>
      <c r="AF156" s="328">
        <v>57700</v>
      </c>
      <c r="AG156" s="330">
        <f>AF156-T156-W156</f>
        <v>34881</v>
      </c>
      <c r="AH156" s="332">
        <f t="shared" si="0"/>
        <v>34881</v>
      </c>
    </row>
    <row r="157" spans="1:34" ht="12.75" hidden="1" customHeight="1">
      <c r="A157" s="333"/>
      <c r="B157" s="20"/>
      <c r="C157" s="21"/>
      <c r="D157" s="333"/>
      <c r="E157" s="21"/>
      <c r="F157" s="21"/>
      <c r="G157" s="333"/>
      <c r="H157" s="21"/>
      <c r="I157" s="21"/>
      <c r="J157" s="333"/>
      <c r="K157" s="21"/>
      <c r="L157" s="21"/>
      <c r="M157" s="335"/>
      <c r="N157" s="21"/>
      <c r="O157" s="21"/>
      <c r="P157" s="335"/>
      <c r="Q157" s="22"/>
      <c r="R157" s="23">
        <f>ROUNDDOWN($R$3*R156,0)</f>
        <v>19931</v>
      </c>
      <c r="S157" s="23">
        <f>ROUNDDOWN($S$3*S156,0)</f>
        <v>1628</v>
      </c>
      <c r="T157" s="337"/>
      <c r="U157" s="23">
        <f>ROUNDDOWN(U156*$U$3,0)</f>
        <v>651</v>
      </c>
      <c r="V157" s="23">
        <f>ROUNDDOWN(V156*$V$3,0)</f>
        <v>609</v>
      </c>
      <c r="W157" s="337"/>
      <c r="X157" s="23">
        <f>ROUNDDOWN($X$3*X156,0)</f>
        <v>24127</v>
      </c>
      <c r="Y157" s="23">
        <f>ROUNDDOWN(Y156*$Y$3,0)</f>
        <v>11402</v>
      </c>
      <c r="Z157" s="24">
        <f>ROUNDDOWN(Z156*$Z$3,0)</f>
        <v>0</v>
      </c>
      <c r="AA157" s="338"/>
      <c r="AB157" s="327"/>
      <c r="AC157" s="327"/>
      <c r="AD157" s="327"/>
      <c r="AE157" s="327"/>
      <c r="AF157" s="329"/>
      <c r="AG157" s="331"/>
      <c r="AH157" s="332">
        <f t="shared" si="0"/>
        <v>0</v>
      </c>
    </row>
    <row r="158" spans="1:34" ht="12.75" hidden="1" customHeight="1">
      <c r="A158" s="333" t="s">
        <v>106</v>
      </c>
      <c r="B158" s="20" t="s">
        <v>76</v>
      </c>
      <c r="C158" s="21">
        <v>3</v>
      </c>
      <c r="D158" s="333" t="str">
        <f>B158&amp;C158</f>
        <v>H3</v>
      </c>
      <c r="E158" s="21" t="s">
        <v>71</v>
      </c>
      <c r="F158" s="21">
        <v>0</v>
      </c>
      <c r="G158" s="333" t="str">
        <f>E158&amp;F158</f>
        <v>W0</v>
      </c>
      <c r="H158" s="21" t="s">
        <v>72</v>
      </c>
      <c r="I158" s="21">
        <v>0</v>
      </c>
      <c r="J158" s="333" t="str">
        <f>H158&amp;I158</f>
        <v>L0</v>
      </c>
      <c r="K158" s="21" t="s">
        <v>73</v>
      </c>
      <c r="L158" s="21">
        <v>0</v>
      </c>
      <c r="M158" s="334" t="str">
        <f>K158&amp;L158</f>
        <v>B0</v>
      </c>
      <c r="N158" s="21" t="s">
        <v>74</v>
      </c>
      <c r="O158" s="21">
        <v>8</v>
      </c>
      <c r="P158" s="334" t="str">
        <f>N158&amp;O158</f>
        <v>R8</v>
      </c>
      <c r="Q158" s="25" t="s">
        <v>107</v>
      </c>
      <c r="R158" s="19">
        <v>0.33</v>
      </c>
      <c r="S158" s="19">
        <v>0.04</v>
      </c>
      <c r="T158" s="336">
        <f>SUM(R159:S159)</f>
        <v>37875</v>
      </c>
      <c r="U158" s="19">
        <v>2.1000000000000001E-2</v>
      </c>
      <c r="V158" s="19">
        <v>1.2E-2</v>
      </c>
      <c r="W158" s="336">
        <f>SUM(U159:V159)</f>
        <v>2441</v>
      </c>
      <c r="X158" s="19">
        <v>0.37</v>
      </c>
      <c r="Y158" s="19">
        <v>0.22</v>
      </c>
      <c r="Z158" s="19">
        <v>0</v>
      </c>
      <c r="AA158" s="338">
        <f>SUM(X159:Z159)</f>
        <v>56731</v>
      </c>
      <c r="AB158" s="327">
        <f>ROUNDDOWN((T158+AA158)*0.05,0)</f>
        <v>4730</v>
      </c>
      <c r="AC158" s="327">
        <f>ROUNDDOWN((T158+W158+AA158+AB158)*0.1,0)</f>
        <v>10177</v>
      </c>
      <c r="AD158" s="327">
        <f>ROUNDDOWN(AG158*0.1,0)</f>
        <v>5968</v>
      </c>
      <c r="AE158" s="327">
        <f>T158+W158+AA158+AB158+AC158+AD158</f>
        <v>117922</v>
      </c>
      <c r="AF158" s="328">
        <v>100000</v>
      </c>
      <c r="AG158" s="330">
        <f>AF158-T158-W158</f>
        <v>59684</v>
      </c>
      <c r="AH158" s="332">
        <f t="shared" si="0"/>
        <v>59684</v>
      </c>
    </row>
    <row r="159" spans="1:34" ht="12.75" hidden="1" customHeight="1">
      <c r="A159" s="333"/>
      <c r="B159" s="20"/>
      <c r="C159" s="21"/>
      <c r="D159" s="333"/>
      <c r="E159" s="21"/>
      <c r="F159" s="21"/>
      <c r="G159" s="333"/>
      <c r="H159" s="21"/>
      <c r="I159" s="21"/>
      <c r="J159" s="333"/>
      <c r="K159" s="21"/>
      <c r="L159" s="21"/>
      <c r="M159" s="335"/>
      <c r="N159" s="21"/>
      <c r="O159" s="21"/>
      <c r="P159" s="335"/>
      <c r="Q159" s="25"/>
      <c r="R159" s="23">
        <f>ROUNDDOWN($R$3*R158,0)</f>
        <v>34618</v>
      </c>
      <c r="S159" s="23">
        <f>ROUNDDOWN($S$3*S158,0)</f>
        <v>3257</v>
      </c>
      <c r="T159" s="337"/>
      <c r="U159" s="23">
        <f>ROUNDDOWN(U158*$U$3,0)</f>
        <v>1710</v>
      </c>
      <c r="V159" s="23">
        <f>ROUNDDOWN(V158*$V$3,0)</f>
        <v>731</v>
      </c>
      <c r="W159" s="337"/>
      <c r="X159" s="23">
        <f>ROUNDDOWN($X$3*X158,0)</f>
        <v>38814</v>
      </c>
      <c r="Y159" s="23">
        <f>ROUNDDOWN(Y158*$Y$3,0)</f>
        <v>17917</v>
      </c>
      <c r="Z159" s="24">
        <f>ROUNDDOWN(Z158*$Z$3,0)</f>
        <v>0</v>
      </c>
      <c r="AA159" s="338"/>
      <c r="AB159" s="327"/>
      <c r="AC159" s="327"/>
      <c r="AD159" s="327"/>
      <c r="AE159" s="327"/>
      <c r="AF159" s="329"/>
      <c r="AG159" s="331"/>
      <c r="AH159" s="332">
        <f t="shared" si="0"/>
        <v>0</v>
      </c>
    </row>
    <row r="160" spans="1:34" ht="12.75" hidden="1" customHeight="1">
      <c r="A160" s="333" t="s">
        <v>106</v>
      </c>
      <c r="B160" s="20" t="s">
        <v>76</v>
      </c>
      <c r="C160" s="21">
        <v>3</v>
      </c>
      <c r="D160" s="333" t="str">
        <f>B160&amp;C160</f>
        <v>H3</v>
      </c>
      <c r="E160" s="21" t="s">
        <v>71</v>
      </c>
      <c r="F160" s="21">
        <v>0</v>
      </c>
      <c r="G160" s="333" t="str">
        <f>E160&amp;F160</f>
        <v>W0</v>
      </c>
      <c r="H160" s="21" t="s">
        <v>72</v>
      </c>
      <c r="I160" s="21">
        <v>0</v>
      </c>
      <c r="J160" s="333" t="str">
        <f>H160&amp;I160</f>
        <v>L0</v>
      </c>
      <c r="K160" s="21" t="s">
        <v>73</v>
      </c>
      <c r="L160" s="21">
        <v>0</v>
      </c>
      <c r="M160" s="334" t="str">
        <f>K160&amp;L160</f>
        <v>B0</v>
      </c>
      <c r="N160" s="21" t="s">
        <v>74</v>
      </c>
      <c r="O160" s="21">
        <v>10</v>
      </c>
      <c r="P160" s="334" t="str">
        <f>N160&amp;O160</f>
        <v>R10</v>
      </c>
      <c r="Q160" s="25" t="s">
        <v>107</v>
      </c>
      <c r="R160" s="26">
        <v>0.47</v>
      </c>
      <c r="S160" s="26">
        <v>0.06</v>
      </c>
      <c r="T160" s="336">
        <f>SUM(R161:S161)</f>
        <v>54190</v>
      </c>
      <c r="U160" s="19">
        <v>4.2000000000000003E-2</v>
      </c>
      <c r="V160" s="19">
        <v>0.02</v>
      </c>
      <c r="W160" s="336">
        <f>SUM(U161:V161)</f>
        <v>4639</v>
      </c>
      <c r="X160" s="19">
        <v>0.33</v>
      </c>
      <c r="Y160" s="19">
        <v>0.16</v>
      </c>
      <c r="Z160" s="19">
        <v>0.24</v>
      </c>
      <c r="AA160" s="338">
        <f>SUM(X161:Z161)</f>
        <v>60738</v>
      </c>
      <c r="AB160" s="327">
        <f>ROUNDDOWN((T160+AA160)*0.05,0)</f>
        <v>5746</v>
      </c>
      <c r="AC160" s="327">
        <f>ROUNDDOWN((T160+W160+AA160+AB160)*0.1,0)</f>
        <v>12531</v>
      </c>
      <c r="AD160" s="327">
        <f>ROUNDDOWN(AG160*0.1,0)</f>
        <v>8617</v>
      </c>
      <c r="AE160" s="327">
        <f>T160+W160+AA160+AB160+AC160+AD160</f>
        <v>146461</v>
      </c>
      <c r="AF160" s="328">
        <v>145000</v>
      </c>
      <c r="AG160" s="330">
        <f>AF160-T160-W160</f>
        <v>86171</v>
      </c>
      <c r="AH160" s="332">
        <f t="shared" si="0"/>
        <v>86171</v>
      </c>
    </row>
    <row r="161" spans="1:34" ht="12.75" hidden="1" customHeight="1">
      <c r="A161" s="333"/>
      <c r="B161" s="20"/>
      <c r="C161" s="21"/>
      <c r="D161" s="333"/>
      <c r="E161" s="21"/>
      <c r="F161" s="21"/>
      <c r="G161" s="333"/>
      <c r="H161" s="21"/>
      <c r="I161" s="21"/>
      <c r="J161" s="333"/>
      <c r="K161" s="21"/>
      <c r="L161" s="21"/>
      <c r="M161" s="335"/>
      <c r="N161" s="21"/>
      <c r="O161" s="21"/>
      <c r="P161" s="335"/>
      <c r="Q161" s="22"/>
      <c r="R161" s="23">
        <f>ROUNDDOWN($R$3*R160,0)</f>
        <v>49304</v>
      </c>
      <c r="S161" s="23">
        <f>ROUNDDOWN($S$3*S160,0)</f>
        <v>4886</v>
      </c>
      <c r="T161" s="337"/>
      <c r="U161" s="23">
        <f>ROUNDDOWN(U160*$U$3,0)</f>
        <v>3420</v>
      </c>
      <c r="V161" s="23">
        <f>ROUNDDOWN(V160*$V$3,0)</f>
        <v>1219</v>
      </c>
      <c r="W161" s="337"/>
      <c r="X161" s="23">
        <f>ROUNDDOWN($X$3*X160,0)</f>
        <v>34618</v>
      </c>
      <c r="Y161" s="23">
        <f>ROUNDDOWN(Y160*$Y$3,0)</f>
        <v>13030</v>
      </c>
      <c r="Z161" s="24">
        <f>ROUNDDOWN(Z160*$Z$3,0)</f>
        <v>13090</v>
      </c>
      <c r="AA161" s="338"/>
      <c r="AB161" s="327"/>
      <c r="AC161" s="327"/>
      <c r="AD161" s="327"/>
      <c r="AE161" s="327"/>
      <c r="AF161" s="329"/>
      <c r="AG161" s="331"/>
      <c r="AH161" s="332">
        <f t="shared" si="0"/>
        <v>0</v>
      </c>
    </row>
    <row r="162" spans="1:34" ht="12.75" hidden="1" customHeight="1">
      <c r="A162" s="333" t="s">
        <v>106</v>
      </c>
      <c r="B162" s="20" t="s">
        <v>76</v>
      </c>
      <c r="C162" s="21">
        <v>3.5</v>
      </c>
      <c r="D162" s="333" t="str">
        <f>B162&amp;C162</f>
        <v>H3.5</v>
      </c>
      <c r="E162" s="21" t="s">
        <v>71</v>
      </c>
      <c r="F162" s="21">
        <v>0</v>
      </c>
      <c r="G162" s="333" t="str">
        <f>E162&amp;F162</f>
        <v>W0</v>
      </c>
      <c r="H162" s="21" t="s">
        <v>72</v>
      </c>
      <c r="I162" s="21">
        <v>0</v>
      </c>
      <c r="J162" s="333" t="str">
        <f>H162&amp;I162</f>
        <v>L0</v>
      </c>
      <c r="K162" s="21" t="s">
        <v>73</v>
      </c>
      <c r="L162" s="21">
        <v>0</v>
      </c>
      <c r="M162" s="334" t="str">
        <f>K162&amp;L162</f>
        <v>B0</v>
      </c>
      <c r="N162" s="21" t="s">
        <v>74</v>
      </c>
      <c r="O162" s="21">
        <v>12</v>
      </c>
      <c r="P162" s="334" t="str">
        <f>N162&amp;O162</f>
        <v>R12</v>
      </c>
      <c r="Q162" s="25" t="s">
        <v>107</v>
      </c>
      <c r="R162" s="19">
        <v>0.63</v>
      </c>
      <c r="S162" s="19">
        <v>0.1</v>
      </c>
      <c r="T162" s="336">
        <f>SUM(R163:S163)</f>
        <v>74233</v>
      </c>
      <c r="U162" s="19">
        <v>7.4999999999999997E-2</v>
      </c>
      <c r="V162" s="19">
        <v>0.02</v>
      </c>
      <c r="W162" s="336">
        <f>SUM(U163:V163)</f>
        <v>7327</v>
      </c>
      <c r="X162" s="19">
        <v>0.42</v>
      </c>
      <c r="Y162" s="19">
        <v>0.2</v>
      </c>
      <c r="Z162" s="19">
        <v>0.31</v>
      </c>
      <c r="AA162" s="338">
        <f>SUM(X163:Z163)</f>
        <v>77255</v>
      </c>
      <c r="AB162" s="327">
        <f>ROUNDDOWN((T162+AA162)*0.05,0)</f>
        <v>7574</v>
      </c>
      <c r="AC162" s="327">
        <f>ROUNDDOWN((T162+W162+AA162+AB162)*0.1,0)</f>
        <v>16638</v>
      </c>
      <c r="AD162" s="327">
        <f>ROUNDDOWN(AG162*0.1,0)</f>
        <v>15544</v>
      </c>
      <c r="AE162" s="327">
        <f>T162+W162+AA162+AB162+AC162+AD162</f>
        <v>198571</v>
      </c>
      <c r="AF162" s="328">
        <v>237000</v>
      </c>
      <c r="AG162" s="330">
        <f>AF162-T162-W162</f>
        <v>155440</v>
      </c>
      <c r="AH162" s="332">
        <f t="shared" si="0"/>
        <v>155440</v>
      </c>
    </row>
    <row r="163" spans="1:34" ht="12.75" hidden="1" customHeight="1">
      <c r="A163" s="333"/>
      <c r="B163" s="20"/>
      <c r="C163" s="21"/>
      <c r="D163" s="333"/>
      <c r="E163" s="21"/>
      <c r="F163" s="21"/>
      <c r="G163" s="333"/>
      <c r="H163" s="21"/>
      <c r="I163" s="21"/>
      <c r="J163" s="333"/>
      <c r="K163" s="21"/>
      <c r="L163" s="21"/>
      <c r="M163" s="335"/>
      <c r="N163" s="21"/>
      <c r="O163" s="21"/>
      <c r="P163" s="335"/>
      <c r="Q163" s="22"/>
      <c r="R163" s="23">
        <f>ROUNDDOWN($R$3*R162,0)</f>
        <v>66089</v>
      </c>
      <c r="S163" s="23">
        <f>ROUNDDOWN($S$3*S162,0)</f>
        <v>8144</v>
      </c>
      <c r="T163" s="337"/>
      <c r="U163" s="23">
        <f>ROUNDDOWN(U162*$U$3,0)</f>
        <v>6108</v>
      </c>
      <c r="V163" s="23">
        <f>ROUNDDOWN(V162*$V$3,0)</f>
        <v>1219</v>
      </c>
      <c r="W163" s="337"/>
      <c r="X163" s="23">
        <f>ROUNDDOWN($X$3*X162,0)</f>
        <v>44059</v>
      </c>
      <c r="Y163" s="23">
        <f>ROUNDDOWN(Y162*$Y$3,0)</f>
        <v>16288</v>
      </c>
      <c r="Z163" s="24">
        <f>ROUNDDOWN(Z162*$Z$3,0)</f>
        <v>16908</v>
      </c>
      <c r="AA163" s="338"/>
      <c r="AB163" s="327"/>
      <c r="AC163" s="327"/>
      <c r="AD163" s="327"/>
      <c r="AE163" s="327"/>
      <c r="AF163" s="329"/>
      <c r="AG163" s="331"/>
      <c r="AH163" s="332">
        <f t="shared" si="0"/>
        <v>0</v>
      </c>
    </row>
    <row r="164" spans="1:34" ht="12.75" hidden="1" customHeight="1">
      <c r="A164" s="333" t="s">
        <v>106</v>
      </c>
      <c r="B164" s="20" t="s">
        <v>76</v>
      </c>
      <c r="C164" s="21">
        <v>3.5</v>
      </c>
      <c r="D164" s="333" t="str">
        <f>B164&amp;C164</f>
        <v>H3.5</v>
      </c>
      <c r="E164" s="21" t="s">
        <v>71</v>
      </c>
      <c r="F164" s="21">
        <v>0</v>
      </c>
      <c r="G164" s="333" t="str">
        <f>E164&amp;F164</f>
        <v>W0</v>
      </c>
      <c r="H164" s="21" t="s">
        <v>72</v>
      </c>
      <c r="I164" s="21">
        <v>0</v>
      </c>
      <c r="J164" s="333" t="str">
        <f>H164&amp;I164</f>
        <v>L0</v>
      </c>
      <c r="K164" s="21" t="s">
        <v>73</v>
      </c>
      <c r="L164" s="21">
        <v>0</v>
      </c>
      <c r="M164" s="334" t="str">
        <f>K164&amp;L164</f>
        <v>B0</v>
      </c>
      <c r="N164" s="21" t="s">
        <v>74</v>
      </c>
      <c r="O164" s="21">
        <v>15</v>
      </c>
      <c r="P164" s="334" t="str">
        <f>N164&amp;O164</f>
        <v>R15</v>
      </c>
      <c r="Q164" s="25" t="s">
        <v>107</v>
      </c>
      <c r="R164" s="19">
        <v>0.88</v>
      </c>
      <c r="S164" s="19">
        <v>0.12</v>
      </c>
      <c r="T164" s="336">
        <f>SUM(R165:S165)</f>
        <v>102088</v>
      </c>
      <c r="U164" s="19">
        <v>0.19</v>
      </c>
      <c r="V164" s="19">
        <v>3.9E-2</v>
      </c>
      <c r="W164" s="336">
        <f>SUM(U165:V165)</f>
        <v>17851</v>
      </c>
      <c r="X164" s="19">
        <v>0.56000000000000005</v>
      </c>
      <c r="Y164" s="19">
        <v>0.27</v>
      </c>
      <c r="Z164" s="19">
        <v>0.41</v>
      </c>
      <c r="AA164" s="338">
        <f>SUM(X165:Z165)</f>
        <v>103098</v>
      </c>
      <c r="AB164" s="327">
        <f>ROUNDDOWN((T164+AA164)*0.05,0)</f>
        <v>10259</v>
      </c>
      <c r="AC164" s="327">
        <f>ROUNDDOWN((T164+W164+AA164+AB164)*0.1,0)</f>
        <v>23329</v>
      </c>
      <c r="AD164" s="327">
        <f>ROUNDDOWN(AG164*0.1,0)</f>
        <v>22506</v>
      </c>
      <c r="AE164" s="327">
        <f>T164+W164+AA164+AB164+AC164+AD164</f>
        <v>279131</v>
      </c>
      <c r="AF164" s="328">
        <v>345000</v>
      </c>
      <c r="AG164" s="330">
        <f>AF164-T164-W164</f>
        <v>225061</v>
      </c>
      <c r="AH164" s="332">
        <f t="shared" si="0"/>
        <v>225061</v>
      </c>
    </row>
    <row r="165" spans="1:34" ht="12.75" hidden="1" customHeight="1">
      <c r="A165" s="333"/>
      <c r="B165" s="20"/>
      <c r="C165" s="21"/>
      <c r="D165" s="333"/>
      <c r="E165" s="21"/>
      <c r="F165" s="21"/>
      <c r="G165" s="333"/>
      <c r="H165" s="21"/>
      <c r="I165" s="21"/>
      <c r="J165" s="333"/>
      <c r="K165" s="21"/>
      <c r="L165" s="21"/>
      <c r="M165" s="335"/>
      <c r="N165" s="21"/>
      <c r="O165" s="21"/>
      <c r="P165" s="335"/>
      <c r="Q165" s="22"/>
      <c r="R165" s="23">
        <f>ROUNDDOWN($R$3*R164,0)</f>
        <v>92315</v>
      </c>
      <c r="S165" s="23">
        <f>ROUNDDOWN($S$3*S164,0)</f>
        <v>9773</v>
      </c>
      <c r="T165" s="337"/>
      <c r="U165" s="23">
        <f>ROUNDDOWN(U164*$U$3,0)</f>
        <v>15474</v>
      </c>
      <c r="V165" s="23">
        <f>ROUNDDOWN(V164*$V$3,0)</f>
        <v>2377</v>
      </c>
      <c r="W165" s="337"/>
      <c r="X165" s="23">
        <f>ROUNDDOWN($X$3*X164,0)</f>
        <v>58746</v>
      </c>
      <c r="Y165" s="23">
        <f>ROUNDDOWN(Y164*$Y$3,0)</f>
        <v>21989</v>
      </c>
      <c r="Z165" s="24">
        <f>ROUNDDOWN(Z164*$Z$3,0)</f>
        <v>22363</v>
      </c>
      <c r="AA165" s="338"/>
      <c r="AB165" s="327"/>
      <c r="AC165" s="327"/>
      <c r="AD165" s="327"/>
      <c r="AE165" s="327"/>
      <c r="AF165" s="329"/>
      <c r="AG165" s="331"/>
      <c r="AH165" s="332">
        <f t="shared" si="0"/>
        <v>0</v>
      </c>
    </row>
    <row r="166" spans="1:34" ht="12.75" hidden="1" customHeight="1">
      <c r="A166" s="333" t="s">
        <v>106</v>
      </c>
      <c r="B166" s="20" t="s">
        <v>76</v>
      </c>
      <c r="C166" s="21">
        <v>4</v>
      </c>
      <c r="D166" s="333" t="str">
        <f>B166&amp;C166</f>
        <v>H4</v>
      </c>
      <c r="E166" s="21" t="s">
        <v>71</v>
      </c>
      <c r="F166" s="21">
        <v>0</v>
      </c>
      <c r="G166" s="333" t="str">
        <f>E166&amp;F166</f>
        <v>W0</v>
      </c>
      <c r="H166" s="21" t="s">
        <v>72</v>
      </c>
      <c r="I166" s="21">
        <v>0</v>
      </c>
      <c r="J166" s="333" t="str">
        <f>H166&amp;I166</f>
        <v>L0</v>
      </c>
      <c r="K166" s="21" t="s">
        <v>73</v>
      </c>
      <c r="L166" s="21">
        <v>0</v>
      </c>
      <c r="M166" s="334" t="str">
        <f>K166&amp;L166</f>
        <v>B0</v>
      </c>
      <c r="N166" s="21" t="s">
        <v>74</v>
      </c>
      <c r="O166" s="21">
        <v>18</v>
      </c>
      <c r="P166" s="334" t="str">
        <f>N166&amp;O166</f>
        <v>R18</v>
      </c>
      <c r="Q166" s="25" t="s">
        <v>107</v>
      </c>
      <c r="R166" s="26">
        <v>1.1499999999999999</v>
      </c>
      <c r="S166" s="26">
        <v>0.15</v>
      </c>
      <c r="T166" s="336">
        <f>SUM(R167:S167)</f>
        <v>132855</v>
      </c>
      <c r="U166" s="19">
        <v>0.19</v>
      </c>
      <c r="V166" s="19">
        <v>7.0999999999999994E-2</v>
      </c>
      <c r="W166" s="336">
        <f>SUM(U167:V167)</f>
        <v>19802</v>
      </c>
      <c r="X166" s="19">
        <v>0.7</v>
      </c>
      <c r="Y166" s="19">
        <v>0.34</v>
      </c>
      <c r="Z166" s="19">
        <v>0.52</v>
      </c>
      <c r="AA166" s="338">
        <f>SUM(X167:Z167)</f>
        <v>129484</v>
      </c>
      <c r="AB166" s="327">
        <f>ROUNDDOWN((T166+AA166)*0.05,0)</f>
        <v>13116</v>
      </c>
      <c r="AC166" s="327">
        <f>ROUNDDOWN((T166+W166+AA166+AB166)*0.1,0)</f>
        <v>29525</v>
      </c>
      <c r="AD166" s="327">
        <f>ROUNDDOWN(AG166*0.1,0)</f>
        <v>27134</v>
      </c>
      <c r="AE166" s="327">
        <f>T166+W166+AA166+AB166+AC166+AD166</f>
        <v>351916</v>
      </c>
      <c r="AF166" s="328">
        <v>424000</v>
      </c>
      <c r="AG166" s="330">
        <f>AF166-T166-W166</f>
        <v>271343</v>
      </c>
      <c r="AH166" s="332">
        <f t="shared" si="0"/>
        <v>271343</v>
      </c>
    </row>
    <row r="167" spans="1:34" ht="12.75" hidden="1" customHeight="1">
      <c r="A167" s="333"/>
      <c r="B167" s="20"/>
      <c r="C167" s="21"/>
      <c r="D167" s="333"/>
      <c r="E167" s="21"/>
      <c r="F167" s="21"/>
      <c r="G167" s="333"/>
      <c r="H167" s="21"/>
      <c r="I167" s="21"/>
      <c r="J167" s="333"/>
      <c r="K167" s="21"/>
      <c r="L167" s="21"/>
      <c r="M167" s="335"/>
      <c r="N167" s="21"/>
      <c r="O167" s="21"/>
      <c r="P167" s="335"/>
      <c r="Q167" s="22"/>
      <c r="R167" s="23">
        <f>ROUNDDOWN($R$3*R166,0)</f>
        <v>120639</v>
      </c>
      <c r="S167" s="23">
        <f>ROUNDDOWN($S$3*S166,0)</f>
        <v>12216</v>
      </c>
      <c r="T167" s="337"/>
      <c r="U167" s="23">
        <f>ROUNDDOWN(U166*$U$3,0)</f>
        <v>15474</v>
      </c>
      <c r="V167" s="23">
        <f>ROUNDDOWN(V166*$V$3,0)</f>
        <v>4328</v>
      </c>
      <c r="W167" s="337"/>
      <c r="X167" s="23">
        <f>ROUNDDOWN($X$3*X166,0)</f>
        <v>73432</v>
      </c>
      <c r="Y167" s="23">
        <f>ROUNDDOWN(Y166*$Y$3,0)</f>
        <v>27690</v>
      </c>
      <c r="Z167" s="24">
        <f>ROUNDDOWN(Z166*$Z$3,0)</f>
        <v>28362</v>
      </c>
      <c r="AA167" s="338"/>
      <c r="AB167" s="327"/>
      <c r="AC167" s="327"/>
      <c r="AD167" s="327"/>
      <c r="AE167" s="327"/>
      <c r="AF167" s="329"/>
      <c r="AG167" s="331"/>
      <c r="AH167" s="332">
        <f t="shared" si="0"/>
        <v>0</v>
      </c>
    </row>
    <row r="168" spans="1:34" ht="12.75" hidden="1" customHeight="1">
      <c r="A168" s="333" t="s">
        <v>106</v>
      </c>
      <c r="B168" s="20" t="s">
        <v>76</v>
      </c>
      <c r="C168" s="21">
        <v>4</v>
      </c>
      <c r="D168" s="333" t="str">
        <f>B168&amp;C168</f>
        <v>H4</v>
      </c>
      <c r="E168" s="21" t="s">
        <v>71</v>
      </c>
      <c r="F168" s="21">
        <v>0</v>
      </c>
      <c r="G168" s="333" t="str">
        <f>E168&amp;F168</f>
        <v>W0</v>
      </c>
      <c r="H168" s="21" t="s">
        <v>72</v>
      </c>
      <c r="I168" s="21">
        <v>0</v>
      </c>
      <c r="J168" s="333" t="str">
        <f>H168&amp;I168</f>
        <v>L0</v>
      </c>
      <c r="K168" s="21" t="s">
        <v>73</v>
      </c>
      <c r="L168" s="21">
        <v>0</v>
      </c>
      <c r="M168" s="334" t="str">
        <f>K168&amp;L168</f>
        <v>B0</v>
      </c>
      <c r="N168" s="21" t="s">
        <v>74</v>
      </c>
      <c r="O168" s="21">
        <v>20</v>
      </c>
      <c r="P168" s="334" t="str">
        <f>N168&amp;O168</f>
        <v>R20</v>
      </c>
      <c r="Q168" s="25" t="s">
        <v>107</v>
      </c>
      <c r="R168" s="19">
        <v>1.33</v>
      </c>
      <c r="S168" s="19">
        <v>0.18</v>
      </c>
      <c r="T168" s="336">
        <f>SUM(R169:S169)</f>
        <v>154181</v>
      </c>
      <c r="U168" s="19">
        <v>0.19</v>
      </c>
      <c r="V168" s="19">
        <v>7.0999999999999994E-2</v>
      </c>
      <c r="W168" s="336">
        <f>SUM(U169:V169)</f>
        <v>19802</v>
      </c>
      <c r="X168" s="19">
        <v>0.81</v>
      </c>
      <c r="Y168" s="19">
        <v>0.39</v>
      </c>
      <c r="Z168" s="19">
        <v>0.6</v>
      </c>
      <c r="AA168" s="338">
        <f>SUM(X169:Z169)</f>
        <v>149460</v>
      </c>
      <c r="AB168" s="327">
        <f>ROUNDDOWN((T168+AA168)*0.05,0)</f>
        <v>15182</v>
      </c>
      <c r="AC168" s="327">
        <f>ROUNDDOWN((T168+W168+AA168+AB168)*0.1,0)</f>
        <v>33862</v>
      </c>
      <c r="AD168" s="327">
        <f>ROUNDDOWN(AG168*0.1,0)</f>
        <v>40401</v>
      </c>
      <c r="AE168" s="327">
        <f>T168+W168+AA168+AB168+AC168+AD168</f>
        <v>412888</v>
      </c>
      <c r="AF168" s="328">
        <v>578000</v>
      </c>
      <c r="AG168" s="330">
        <f>AF168-T168-W168</f>
        <v>404017</v>
      </c>
      <c r="AH168" s="332">
        <f t="shared" si="0"/>
        <v>404017</v>
      </c>
    </row>
    <row r="169" spans="1:34" ht="12.75" hidden="1" customHeight="1">
      <c r="A169" s="333"/>
      <c r="B169" s="20"/>
      <c r="C169" s="21"/>
      <c r="D169" s="333"/>
      <c r="E169" s="21"/>
      <c r="F169" s="21"/>
      <c r="G169" s="333"/>
      <c r="H169" s="21"/>
      <c r="I169" s="21"/>
      <c r="J169" s="333"/>
      <c r="K169" s="21"/>
      <c r="L169" s="21"/>
      <c r="M169" s="335"/>
      <c r="N169" s="21"/>
      <c r="O169" s="21"/>
      <c r="P169" s="335"/>
      <c r="Q169" s="22"/>
      <c r="R169" s="23">
        <f>ROUNDDOWN($R$3*R168,0)</f>
        <v>139522</v>
      </c>
      <c r="S169" s="23">
        <f>ROUNDDOWN($S$3*S168,0)</f>
        <v>14659</v>
      </c>
      <c r="T169" s="337"/>
      <c r="U169" s="23">
        <f>ROUNDDOWN(U168*$U$3,0)</f>
        <v>15474</v>
      </c>
      <c r="V169" s="23">
        <f>ROUNDDOWN(V168*$V$3,0)</f>
        <v>4328</v>
      </c>
      <c r="W169" s="337"/>
      <c r="X169" s="23">
        <f>ROUNDDOWN($X$3*X168,0)</f>
        <v>84972</v>
      </c>
      <c r="Y169" s="23">
        <f>ROUNDDOWN(Y168*$Y$3,0)</f>
        <v>31762</v>
      </c>
      <c r="Z169" s="24">
        <f>ROUNDDOWN(Z168*$Z$3,0)</f>
        <v>32726</v>
      </c>
      <c r="AA169" s="338"/>
      <c r="AB169" s="327"/>
      <c r="AC169" s="327"/>
      <c r="AD169" s="327"/>
      <c r="AE169" s="327"/>
      <c r="AF169" s="329"/>
      <c r="AG169" s="331"/>
      <c r="AH169" s="332">
        <f t="shared" si="0"/>
        <v>0</v>
      </c>
    </row>
    <row r="170" spans="1:34" ht="12.75" hidden="1" customHeight="1">
      <c r="A170" s="344" t="s">
        <v>108</v>
      </c>
      <c r="B170" s="27" t="s">
        <v>76</v>
      </c>
      <c r="C170" s="28">
        <v>0.3</v>
      </c>
      <c r="D170" s="344" t="str">
        <f>B170&amp;C170</f>
        <v>H0.3</v>
      </c>
      <c r="E170" s="28" t="s">
        <v>71</v>
      </c>
      <c r="F170" s="28">
        <v>0.3</v>
      </c>
      <c r="G170" s="344" t="str">
        <f>E170&amp;F170</f>
        <v>W0.3</v>
      </c>
      <c r="H170" s="28" t="s">
        <v>72</v>
      </c>
      <c r="I170" s="28">
        <v>0</v>
      </c>
      <c r="J170" s="344" t="str">
        <f>H170&amp;I170</f>
        <v>L0</v>
      </c>
      <c r="K170" s="28" t="s">
        <v>73</v>
      </c>
      <c r="L170" s="28">
        <v>0</v>
      </c>
      <c r="M170" s="345" t="str">
        <f>K170&amp;L170</f>
        <v>B0</v>
      </c>
      <c r="N170" s="28" t="s">
        <v>74</v>
      </c>
      <c r="O170" s="28">
        <v>0</v>
      </c>
      <c r="P170" s="345" t="str">
        <f>N170&amp;O170</f>
        <v>R0</v>
      </c>
      <c r="Q170" s="25" t="s">
        <v>75</v>
      </c>
      <c r="R170" s="26">
        <v>0.04</v>
      </c>
      <c r="S170" s="26">
        <v>6.0000000000000001E-3</v>
      </c>
      <c r="T170" s="336">
        <f>SUM(R171:S171)</f>
        <v>4684</v>
      </c>
      <c r="U170" s="19">
        <v>2E-3</v>
      </c>
      <c r="V170" s="19">
        <v>1E-3</v>
      </c>
      <c r="W170" s="29">
        <f>SUM(U171:V171)</f>
        <v>222</v>
      </c>
      <c r="X170" s="19">
        <v>0.03</v>
      </c>
      <c r="Y170" s="19">
        <v>0.02</v>
      </c>
      <c r="Z170" s="19">
        <v>0</v>
      </c>
      <c r="AA170" s="338">
        <f>SUM(X171:Z171)</f>
        <v>4775</v>
      </c>
      <c r="AB170" s="327">
        <f>ROUNDDOWN((T170+AA170)*0.05,0)</f>
        <v>472</v>
      </c>
      <c r="AC170" s="327">
        <f>ROUNDDOWN((T170+W170+AA170+AB170)*0.1,0)</f>
        <v>1015</v>
      </c>
      <c r="AD170" s="327">
        <f>ROUNDDOWN(AG170*0.1,0)</f>
        <v>-230</v>
      </c>
      <c r="AE170" s="327">
        <f>T170+W170+AA170+AB170+AC170+AD170</f>
        <v>10938</v>
      </c>
      <c r="AF170" s="328">
        <v>2600</v>
      </c>
      <c r="AG170" s="330">
        <f>AF170-T170-W170</f>
        <v>-2306</v>
      </c>
      <c r="AH170" s="332">
        <f t="shared" si="0"/>
        <v>-2306</v>
      </c>
    </row>
    <row r="171" spans="1:34" ht="12.75" hidden="1" customHeight="1">
      <c r="A171" s="344"/>
      <c r="B171" s="27"/>
      <c r="C171" s="28"/>
      <c r="D171" s="344"/>
      <c r="E171" s="28"/>
      <c r="F171" s="28"/>
      <c r="G171" s="344"/>
      <c r="H171" s="28"/>
      <c r="I171" s="28"/>
      <c r="J171" s="344"/>
      <c r="K171" s="28"/>
      <c r="L171" s="28"/>
      <c r="M171" s="346"/>
      <c r="N171" s="28"/>
      <c r="O171" s="28"/>
      <c r="P171" s="346"/>
      <c r="Q171" s="25"/>
      <c r="R171" s="23">
        <f>ROUNDDOWN($R$3*R170,0)</f>
        <v>4196</v>
      </c>
      <c r="S171" s="23">
        <f>ROUNDDOWN($S$3*S170,0)</f>
        <v>488</v>
      </c>
      <c r="T171" s="337"/>
      <c r="U171" s="23">
        <f>ROUNDDOWN(U170*$U$3,0)</f>
        <v>162</v>
      </c>
      <c r="V171" s="23">
        <f>ROUNDDOWN(V170*$V$3,0)</f>
        <v>60</v>
      </c>
      <c r="W171" s="30"/>
      <c r="X171" s="23">
        <f>ROUNDDOWN($X$3*X170,0)</f>
        <v>3147</v>
      </c>
      <c r="Y171" s="23">
        <f>ROUNDDOWN(Y170*$Y$3,0)</f>
        <v>1628</v>
      </c>
      <c r="Z171" s="24">
        <f>ROUNDDOWN(Z170*$Z$3,0)</f>
        <v>0</v>
      </c>
      <c r="AA171" s="338"/>
      <c r="AB171" s="327"/>
      <c r="AC171" s="327"/>
      <c r="AD171" s="327"/>
      <c r="AE171" s="327"/>
      <c r="AF171" s="329"/>
      <c r="AG171" s="331"/>
      <c r="AH171" s="332">
        <f t="shared" si="0"/>
        <v>0</v>
      </c>
    </row>
    <row r="172" spans="1:34" ht="12.75" hidden="1" customHeight="1">
      <c r="A172" s="344" t="s">
        <v>108</v>
      </c>
      <c r="B172" s="27" t="s">
        <v>76</v>
      </c>
      <c r="C172" s="28">
        <v>0.4</v>
      </c>
      <c r="D172" s="344" t="str">
        <f>B172&amp;C172</f>
        <v>H0.4</v>
      </c>
      <c r="E172" s="28" t="s">
        <v>71</v>
      </c>
      <c r="F172" s="28">
        <v>0.4</v>
      </c>
      <c r="G172" s="344" t="str">
        <f>E172&amp;F172</f>
        <v>W0.4</v>
      </c>
      <c r="H172" s="28" t="s">
        <v>72</v>
      </c>
      <c r="I172" s="28">
        <v>0</v>
      </c>
      <c r="J172" s="344" t="str">
        <f>H172&amp;I172</f>
        <v>L0</v>
      </c>
      <c r="K172" s="28" t="s">
        <v>73</v>
      </c>
      <c r="L172" s="28">
        <v>0</v>
      </c>
      <c r="M172" s="345" t="str">
        <f>K172&amp;L172</f>
        <v>B0</v>
      </c>
      <c r="N172" s="28" t="s">
        <v>74</v>
      </c>
      <c r="O172" s="28">
        <v>0</v>
      </c>
      <c r="P172" s="345" t="str">
        <f>N172&amp;O172</f>
        <v>R0</v>
      </c>
      <c r="Q172" s="25" t="s">
        <v>75</v>
      </c>
      <c r="R172" s="26">
        <v>0.04</v>
      </c>
      <c r="S172" s="26">
        <v>6.0000000000000001E-3</v>
      </c>
      <c r="T172" s="336">
        <f>SUM(R173:S173)</f>
        <v>4684</v>
      </c>
      <c r="U172" s="19">
        <v>2E-3</v>
      </c>
      <c r="V172" s="19">
        <v>1E-3</v>
      </c>
      <c r="W172" s="336">
        <f>SUM(U173:V173)</f>
        <v>222</v>
      </c>
      <c r="X172" s="19">
        <v>0.03</v>
      </c>
      <c r="Y172" s="19">
        <v>0.02</v>
      </c>
      <c r="Z172" s="19">
        <v>0</v>
      </c>
      <c r="AA172" s="338">
        <f>SUM(X173:Z173)</f>
        <v>4775</v>
      </c>
      <c r="AB172" s="327">
        <f>ROUNDDOWN((T172+AA172)*0.05,0)</f>
        <v>472</v>
      </c>
      <c r="AC172" s="327">
        <f>ROUNDDOWN((T172+W172+AA172+AB172)*0.1,0)</f>
        <v>1015</v>
      </c>
      <c r="AD172" s="327">
        <f>ROUNDDOWN(AG172*0.1,0)</f>
        <v>-110</v>
      </c>
      <c r="AE172" s="327">
        <f>T172+W172+AA172+AB172+AC172+AD172</f>
        <v>11058</v>
      </c>
      <c r="AF172" s="328">
        <v>3800</v>
      </c>
      <c r="AG172" s="330">
        <f>AF172-T172-W172</f>
        <v>-1106</v>
      </c>
      <c r="AH172" s="332">
        <f t="shared" si="0"/>
        <v>-1106</v>
      </c>
    </row>
    <row r="173" spans="1:34" ht="12.75" hidden="1" customHeight="1">
      <c r="A173" s="344"/>
      <c r="B173" s="27"/>
      <c r="C173" s="28"/>
      <c r="D173" s="344"/>
      <c r="E173" s="28"/>
      <c r="F173" s="28"/>
      <c r="G173" s="344"/>
      <c r="H173" s="28"/>
      <c r="I173" s="28"/>
      <c r="J173" s="344"/>
      <c r="K173" s="28"/>
      <c r="L173" s="28"/>
      <c r="M173" s="346"/>
      <c r="N173" s="28"/>
      <c r="O173" s="28"/>
      <c r="P173" s="346"/>
      <c r="Q173" s="25"/>
      <c r="R173" s="23">
        <f>ROUNDDOWN($R$3*R172,0)</f>
        <v>4196</v>
      </c>
      <c r="S173" s="23">
        <f>ROUNDDOWN($S$3*S172,0)</f>
        <v>488</v>
      </c>
      <c r="T173" s="337"/>
      <c r="U173" s="23">
        <f>ROUNDDOWN(U172*$U$3,0)</f>
        <v>162</v>
      </c>
      <c r="V173" s="23">
        <f>ROUNDDOWN(V172*$V$3,0)</f>
        <v>60</v>
      </c>
      <c r="W173" s="337"/>
      <c r="X173" s="23">
        <f>ROUNDDOWN($X$3*X172,0)</f>
        <v>3147</v>
      </c>
      <c r="Y173" s="23">
        <f>ROUNDDOWN(Y172*$Y$3,0)</f>
        <v>1628</v>
      </c>
      <c r="Z173" s="24">
        <f>ROUNDDOWN(Z172*$Z$3,0)</f>
        <v>0</v>
      </c>
      <c r="AA173" s="338"/>
      <c r="AB173" s="327"/>
      <c r="AC173" s="327"/>
      <c r="AD173" s="327"/>
      <c r="AE173" s="327"/>
      <c r="AF173" s="329"/>
      <c r="AG173" s="331"/>
      <c r="AH173" s="332">
        <f t="shared" si="0"/>
        <v>0</v>
      </c>
    </row>
    <row r="174" spans="1:34" ht="12.75" hidden="1" customHeight="1">
      <c r="A174" s="344" t="s">
        <v>108</v>
      </c>
      <c r="B174" s="27" t="s">
        <v>76</v>
      </c>
      <c r="C174" s="28">
        <v>0.5</v>
      </c>
      <c r="D174" s="344" t="str">
        <f>B174&amp;C174</f>
        <v>H0.5</v>
      </c>
      <c r="E174" s="28" t="s">
        <v>71</v>
      </c>
      <c r="F174" s="28">
        <v>0.5</v>
      </c>
      <c r="G174" s="344" t="str">
        <f>E174&amp;F174</f>
        <v>W0.5</v>
      </c>
      <c r="H174" s="28" t="s">
        <v>78</v>
      </c>
      <c r="I174" s="28">
        <v>0</v>
      </c>
      <c r="J174" s="344" t="str">
        <f>H174&amp;I174</f>
        <v>L0</v>
      </c>
      <c r="K174" s="28" t="s">
        <v>79</v>
      </c>
      <c r="L174" s="28">
        <v>0</v>
      </c>
      <c r="M174" s="345" t="str">
        <f>K174&amp;L174</f>
        <v>B0</v>
      </c>
      <c r="N174" s="28" t="s">
        <v>80</v>
      </c>
      <c r="O174" s="28">
        <v>0</v>
      </c>
      <c r="P174" s="345" t="str">
        <f>N174&amp;O174</f>
        <v>R0</v>
      </c>
      <c r="Q174" s="25" t="s">
        <v>81</v>
      </c>
      <c r="R174" s="26">
        <v>0.04</v>
      </c>
      <c r="S174" s="26">
        <v>6.0000000000000001E-3</v>
      </c>
      <c r="T174" s="336">
        <f>SUM(R175:S175)</f>
        <v>4684</v>
      </c>
      <c r="U174" s="19">
        <v>2E-3</v>
      </c>
      <c r="V174" s="19">
        <v>1E-3</v>
      </c>
      <c r="W174" s="336">
        <f>SUM(U175:V175)</f>
        <v>222</v>
      </c>
      <c r="X174" s="19">
        <v>0.03</v>
      </c>
      <c r="Y174" s="19">
        <v>0.02</v>
      </c>
      <c r="Z174" s="19">
        <v>0</v>
      </c>
      <c r="AA174" s="338">
        <f>SUM(X175:Z175)</f>
        <v>4775</v>
      </c>
      <c r="AB174" s="327">
        <f>ROUNDDOWN((T174+AA174)*0.05,0)</f>
        <v>472</v>
      </c>
      <c r="AC174" s="327">
        <f>ROUNDDOWN((T174+W174+AA174+AB174)*0.1,0)</f>
        <v>1015</v>
      </c>
      <c r="AD174" s="327">
        <f>ROUNDDOWN(AG174*0.1,0)</f>
        <v>39</v>
      </c>
      <c r="AE174" s="327">
        <f>T174+W174+AA174+AB174+AC174+AD174</f>
        <v>11207</v>
      </c>
      <c r="AF174" s="328">
        <v>5300</v>
      </c>
      <c r="AG174" s="330">
        <f>AF174-T174-W174</f>
        <v>394</v>
      </c>
      <c r="AH174" s="332">
        <f t="shared" si="0"/>
        <v>394</v>
      </c>
    </row>
    <row r="175" spans="1:34" ht="12.75" hidden="1" customHeight="1">
      <c r="A175" s="344"/>
      <c r="B175" s="27"/>
      <c r="C175" s="28"/>
      <c r="D175" s="344"/>
      <c r="E175" s="28"/>
      <c r="F175" s="28"/>
      <c r="G175" s="344"/>
      <c r="H175" s="28"/>
      <c r="I175" s="28"/>
      <c r="J175" s="344"/>
      <c r="K175" s="28"/>
      <c r="L175" s="28"/>
      <c r="M175" s="346"/>
      <c r="N175" s="28"/>
      <c r="O175" s="28"/>
      <c r="P175" s="346"/>
      <c r="Q175" s="25"/>
      <c r="R175" s="23">
        <f>ROUNDDOWN($R$3*R174,0)</f>
        <v>4196</v>
      </c>
      <c r="S175" s="23">
        <f>ROUNDDOWN($S$3*S174,0)</f>
        <v>488</v>
      </c>
      <c r="T175" s="337"/>
      <c r="U175" s="23">
        <f>ROUNDDOWN(U174*$U$3,0)</f>
        <v>162</v>
      </c>
      <c r="V175" s="23">
        <f>ROUNDDOWN(V174*$V$3,0)</f>
        <v>60</v>
      </c>
      <c r="W175" s="337"/>
      <c r="X175" s="23">
        <f>ROUNDDOWN($X$3*X174,0)</f>
        <v>3147</v>
      </c>
      <c r="Y175" s="23">
        <f>ROUNDDOWN(Y174*$Y$3,0)</f>
        <v>1628</v>
      </c>
      <c r="Z175" s="24">
        <f>ROUNDDOWN(Z174*$Z$3,0)</f>
        <v>0</v>
      </c>
      <c r="AA175" s="338"/>
      <c r="AB175" s="327"/>
      <c r="AC175" s="327"/>
      <c r="AD175" s="327"/>
      <c r="AE175" s="327"/>
      <c r="AF175" s="329"/>
      <c r="AG175" s="331"/>
      <c r="AH175" s="332">
        <f t="shared" si="0"/>
        <v>0</v>
      </c>
    </row>
    <row r="176" spans="1:34" ht="12.75" hidden="1" customHeight="1">
      <c r="A176" s="344" t="s">
        <v>108</v>
      </c>
      <c r="B176" s="27" t="s">
        <v>83</v>
      </c>
      <c r="C176" s="28">
        <v>0.6</v>
      </c>
      <c r="D176" s="344" t="str">
        <f>B176&amp;C176</f>
        <v>H0.6</v>
      </c>
      <c r="E176" s="28" t="s">
        <v>84</v>
      </c>
      <c r="F176" s="28">
        <v>0.6</v>
      </c>
      <c r="G176" s="344" t="str">
        <f>E176&amp;F176</f>
        <v>W0.6</v>
      </c>
      <c r="H176" s="28" t="s">
        <v>91</v>
      </c>
      <c r="I176" s="28">
        <v>0</v>
      </c>
      <c r="J176" s="344" t="str">
        <f>H176&amp;I176</f>
        <v>L0</v>
      </c>
      <c r="K176" s="28" t="s">
        <v>92</v>
      </c>
      <c r="L176" s="28">
        <v>0</v>
      </c>
      <c r="M176" s="345" t="str">
        <f>K176&amp;L176</f>
        <v>B0</v>
      </c>
      <c r="N176" s="28" t="s">
        <v>93</v>
      </c>
      <c r="O176" s="28">
        <v>0</v>
      </c>
      <c r="P176" s="345" t="str">
        <f>N176&amp;O176</f>
        <v>R0</v>
      </c>
      <c r="Q176" s="25" t="s">
        <v>99</v>
      </c>
      <c r="R176" s="26">
        <v>0.04</v>
      </c>
      <c r="S176" s="26">
        <v>6.0000000000000001E-3</v>
      </c>
      <c r="T176" s="336">
        <f>SUM(R177:S177)</f>
        <v>4684</v>
      </c>
      <c r="U176" s="19">
        <v>2E-3</v>
      </c>
      <c r="V176" s="19">
        <v>1E-3</v>
      </c>
      <c r="W176" s="336">
        <f>SUM(U177:V177)</f>
        <v>222</v>
      </c>
      <c r="X176" s="19">
        <v>0.03</v>
      </c>
      <c r="Y176" s="19">
        <v>0.02</v>
      </c>
      <c r="Z176" s="19">
        <v>0</v>
      </c>
      <c r="AA176" s="338">
        <f>SUM(X177:Z177)</f>
        <v>4775</v>
      </c>
      <c r="AB176" s="327">
        <f>ROUNDDOWN((T176+AA176)*0.05,0)</f>
        <v>472</v>
      </c>
      <c r="AC176" s="327">
        <f>ROUNDDOWN((T176+W176+AA176+AB176)*0.1,0)</f>
        <v>1015</v>
      </c>
      <c r="AD176" s="327">
        <f>ROUNDDOWN(AG176*0.1,0)</f>
        <v>209</v>
      </c>
      <c r="AE176" s="327">
        <f>T176+W176+AA176+AB176+AC176+AD176</f>
        <v>11377</v>
      </c>
      <c r="AF176" s="328">
        <v>7000</v>
      </c>
      <c r="AG176" s="330">
        <f>AF176-T176-W176</f>
        <v>2094</v>
      </c>
      <c r="AH176" s="332">
        <f t="shared" si="0"/>
        <v>2094</v>
      </c>
    </row>
    <row r="177" spans="1:34" ht="12.75" hidden="1" customHeight="1">
      <c r="A177" s="344"/>
      <c r="B177" s="27"/>
      <c r="C177" s="28"/>
      <c r="D177" s="344"/>
      <c r="E177" s="28"/>
      <c r="F177" s="28"/>
      <c r="G177" s="344"/>
      <c r="H177" s="28"/>
      <c r="I177" s="28"/>
      <c r="J177" s="344"/>
      <c r="K177" s="28"/>
      <c r="L177" s="28"/>
      <c r="M177" s="346"/>
      <c r="N177" s="28"/>
      <c r="O177" s="28"/>
      <c r="P177" s="346"/>
      <c r="Q177" s="25"/>
      <c r="R177" s="23">
        <f>ROUNDDOWN($R$3*R176,0)</f>
        <v>4196</v>
      </c>
      <c r="S177" s="23">
        <f>ROUNDDOWN($S$3*S176,0)</f>
        <v>488</v>
      </c>
      <c r="T177" s="337"/>
      <c r="U177" s="23">
        <f>ROUNDDOWN(U176*$U$3,0)</f>
        <v>162</v>
      </c>
      <c r="V177" s="23">
        <f>ROUNDDOWN(V176*$V$3,0)</f>
        <v>60</v>
      </c>
      <c r="W177" s="337"/>
      <c r="X177" s="23">
        <f>ROUNDDOWN($X$3*X176,0)</f>
        <v>3147</v>
      </c>
      <c r="Y177" s="23">
        <f>ROUNDDOWN(Y176*$Y$3,0)</f>
        <v>1628</v>
      </c>
      <c r="Z177" s="24">
        <f>ROUNDDOWN(Z176*$Z$3,0)</f>
        <v>0</v>
      </c>
      <c r="AA177" s="338"/>
      <c r="AB177" s="327"/>
      <c r="AC177" s="327"/>
      <c r="AD177" s="327"/>
      <c r="AE177" s="327"/>
      <c r="AF177" s="329"/>
      <c r="AG177" s="331"/>
      <c r="AH177" s="332">
        <f t="shared" si="0"/>
        <v>0</v>
      </c>
    </row>
    <row r="178" spans="1:34" ht="12.75" hidden="1" customHeight="1">
      <c r="A178" s="344" t="s">
        <v>108</v>
      </c>
      <c r="B178" s="27" t="s">
        <v>97</v>
      </c>
      <c r="C178" s="28">
        <v>0.8</v>
      </c>
      <c r="D178" s="344" t="str">
        <f>B178&amp;C178</f>
        <v>H0.8</v>
      </c>
      <c r="E178" s="28" t="s">
        <v>90</v>
      </c>
      <c r="F178" s="28">
        <v>0.8</v>
      </c>
      <c r="G178" s="344" t="str">
        <f>E178&amp;F178</f>
        <v>W0.8</v>
      </c>
      <c r="H178" s="28" t="s">
        <v>78</v>
      </c>
      <c r="I178" s="28">
        <v>0</v>
      </c>
      <c r="J178" s="344" t="str">
        <f>H178&amp;I178</f>
        <v>L0</v>
      </c>
      <c r="K178" s="28" t="s">
        <v>79</v>
      </c>
      <c r="L178" s="28">
        <v>0</v>
      </c>
      <c r="M178" s="345" t="str">
        <f>K178&amp;L178</f>
        <v>B0</v>
      </c>
      <c r="N178" s="28" t="s">
        <v>80</v>
      </c>
      <c r="O178" s="28">
        <v>0</v>
      </c>
      <c r="P178" s="345" t="str">
        <f>N178&amp;O178</f>
        <v>R0</v>
      </c>
      <c r="Q178" s="25" t="s">
        <v>81</v>
      </c>
      <c r="R178" s="19">
        <v>0.08</v>
      </c>
      <c r="S178" s="19">
        <v>0.01</v>
      </c>
      <c r="T178" s="336">
        <f>SUM(R179:S179)</f>
        <v>9206</v>
      </c>
      <c r="U178" s="19">
        <v>2E-3</v>
      </c>
      <c r="V178" s="19">
        <v>2E-3</v>
      </c>
      <c r="W178" s="336">
        <f>SUM(U179:V179)</f>
        <v>283</v>
      </c>
      <c r="X178" s="19">
        <v>0.05</v>
      </c>
      <c r="Y178" s="19">
        <v>0.03</v>
      </c>
      <c r="Z178" s="19">
        <v>0</v>
      </c>
      <c r="AA178" s="338">
        <f>SUM(X179:Z179)</f>
        <v>7688</v>
      </c>
      <c r="AB178" s="327">
        <f>ROUNDDOWN((T178+AA178)*0.05,0)</f>
        <v>844</v>
      </c>
      <c r="AC178" s="327">
        <f>ROUNDDOWN((T178+W178+AA178+AB178)*0.1,0)</f>
        <v>1802</v>
      </c>
      <c r="AD178" s="327">
        <f>ROUNDDOWN(AG178*0.1,0)</f>
        <v>541</v>
      </c>
      <c r="AE178" s="327">
        <f>T178+W178+AA178+AB178+AC178+AD178</f>
        <v>20364</v>
      </c>
      <c r="AF178" s="328">
        <v>14900</v>
      </c>
      <c r="AG178" s="330">
        <f>AF178-T178-W178</f>
        <v>5411</v>
      </c>
      <c r="AH178" s="332">
        <f t="shared" si="0"/>
        <v>5411</v>
      </c>
    </row>
    <row r="179" spans="1:34" ht="12.75" hidden="1" customHeight="1">
      <c r="A179" s="344"/>
      <c r="B179" s="27"/>
      <c r="C179" s="28"/>
      <c r="D179" s="344"/>
      <c r="E179" s="28"/>
      <c r="F179" s="28"/>
      <c r="G179" s="344"/>
      <c r="H179" s="28"/>
      <c r="I179" s="28"/>
      <c r="J179" s="344"/>
      <c r="K179" s="28"/>
      <c r="L179" s="28"/>
      <c r="M179" s="346"/>
      <c r="N179" s="28"/>
      <c r="O179" s="28"/>
      <c r="P179" s="346"/>
      <c r="Q179" s="22"/>
      <c r="R179" s="23">
        <f>ROUNDDOWN($R$3*R178,0)</f>
        <v>8392</v>
      </c>
      <c r="S179" s="23">
        <f>ROUNDDOWN($S$3*S178,0)</f>
        <v>814</v>
      </c>
      <c r="T179" s="337"/>
      <c r="U179" s="23">
        <f>ROUNDDOWN(U178*$U$3,0)</f>
        <v>162</v>
      </c>
      <c r="V179" s="23">
        <f>ROUNDDOWN(V178*$V$3,0)</f>
        <v>121</v>
      </c>
      <c r="W179" s="337"/>
      <c r="X179" s="23">
        <f>ROUNDDOWN($X$3*X178,0)</f>
        <v>5245</v>
      </c>
      <c r="Y179" s="23">
        <f>ROUNDDOWN(Y178*$Y$3,0)</f>
        <v>2443</v>
      </c>
      <c r="Z179" s="24">
        <f>ROUNDDOWN(Z178*$Z$3,0)</f>
        <v>0</v>
      </c>
      <c r="AA179" s="338"/>
      <c r="AB179" s="327"/>
      <c r="AC179" s="327"/>
      <c r="AD179" s="327"/>
      <c r="AE179" s="327"/>
      <c r="AF179" s="329"/>
      <c r="AG179" s="331"/>
      <c r="AH179" s="332">
        <f t="shared" si="0"/>
        <v>0</v>
      </c>
    </row>
    <row r="180" spans="1:34" ht="12.75" hidden="1" customHeight="1">
      <c r="A180" s="344" t="s">
        <v>108</v>
      </c>
      <c r="B180" s="27" t="s">
        <v>83</v>
      </c>
      <c r="C180" s="28">
        <v>1</v>
      </c>
      <c r="D180" s="344" t="str">
        <f>B180&amp;C180</f>
        <v>H1</v>
      </c>
      <c r="E180" s="28" t="s">
        <v>84</v>
      </c>
      <c r="F180" s="28">
        <v>1</v>
      </c>
      <c r="G180" s="344" t="str">
        <f>E180&amp;F180</f>
        <v>W1</v>
      </c>
      <c r="H180" s="28" t="s">
        <v>78</v>
      </c>
      <c r="I180" s="28">
        <v>0</v>
      </c>
      <c r="J180" s="344" t="str">
        <f>H180&amp;I180</f>
        <v>L0</v>
      </c>
      <c r="K180" s="28" t="s">
        <v>79</v>
      </c>
      <c r="L180" s="28">
        <v>0</v>
      </c>
      <c r="M180" s="345" t="str">
        <f>K180&amp;L180</f>
        <v>B0</v>
      </c>
      <c r="N180" s="28" t="s">
        <v>80</v>
      </c>
      <c r="O180" s="28">
        <v>0</v>
      </c>
      <c r="P180" s="345" t="str">
        <f>N180&amp;O180</f>
        <v>R0</v>
      </c>
      <c r="Q180" s="25" t="s">
        <v>81</v>
      </c>
      <c r="R180" s="19">
        <v>0.08</v>
      </c>
      <c r="S180" s="19">
        <v>0.01</v>
      </c>
      <c r="T180" s="336">
        <f>SUM(R181:S181)</f>
        <v>9206</v>
      </c>
      <c r="U180" s="19">
        <v>2E-3</v>
      </c>
      <c r="V180" s="19">
        <v>2E-3</v>
      </c>
      <c r="W180" s="336">
        <f>SUM(U181:V181)</f>
        <v>283</v>
      </c>
      <c r="X180" s="19">
        <v>0.05</v>
      </c>
      <c r="Y180" s="19">
        <v>0.03</v>
      </c>
      <c r="Z180" s="19">
        <v>0</v>
      </c>
      <c r="AA180" s="338">
        <f>SUM(X181:Z181)</f>
        <v>7688</v>
      </c>
      <c r="AB180" s="327">
        <f>ROUNDDOWN((T180+AA180)*0.05,0)</f>
        <v>844</v>
      </c>
      <c r="AC180" s="327">
        <f>ROUNDDOWN((T180+W180+AA180+AB180)*0.1,0)</f>
        <v>1802</v>
      </c>
      <c r="AD180" s="327">
        <f>ROUNDDOWN(AG180*0.1,0)</f>
        <v>851</v>
      </c>
      <c r="AE180" s="327">
        <f>T180+W180+AA180+AB180+AC180+AD180</f>
        <v>20674</v>
      </c>
      <c r="AF180" s="328">
        <v>18000</v>
      </c>
      <c r="AG180" s="330">
        <f>AF180-T180-W180</f>
        <v>8511</v>
      </c>
      <c r="AH180" s="332">
        <f t="shared" si="0"/>
        <v>8511</v>
      </c>
    </row>
    <row r="181" spans="1:34" ht="12.75" hidden="1" customHeight="1">
      <c r="A181" s="344"/>
      <c r="B181" s="27"/>
      <c r="C181" s="28"/>
      <c r="D181" s="344"/>
      <c r="E181" s="28"/>
      <c r="F181" s="28"/>
      <c r="G181" s="344"/>
      <c r="H181" s="28"/>
      <c r="I181" s="28"/>
      <c r="J181" s="344"/>
      <c r="K181" s="28"/>
      <c r="L181" s="28"/>
      <c r="M181" s="346"/>
      <c r="N181" s="28"/>
      <c r="O181" s="28"/>
      <c r="P181" s="346"/>
      <c r="Q181" s="25"/>
      <c r="R181" s="23">
        <f>ROUNDDOWN($R$3*R180,0)</f>
        <v>8392</v>
      </c>
      <c r="S181" s="23">
        <f>ROUNDDOWN($S$3*S180,0)</f>
        <v>814</v>
      </c>
      <c r="T181" s="337"/>
      <c r="U181" s="23">
        <f>ROUNDDOWN(U180*$U$3,0)</f>
        <v>162</v>
      </c>
      <c r="V181" s="23">
        <f>ROUNDDOWN(V180*$V$3,0)</f>
        <v>121</v>
      </c>
      <c r="W181" s="337"/>
      <c r="X181" s="23">
        <f>ROUNDDOWN($X$3*X180,0)</f>
        <v>5245</v>
      </c>
      <c r="Y181" s="23">
        <f>ROUNDDOWN(Y180*$Y$3,0)</f>
        <v>2443</v>
      </c>
      <c r="Z181" s="24">
        <f>ROUNDDOWN(Z180*$Z$3,0)</f>
        <v>0</v>
      </c>
      <c r="AA181" s="338"/>
      <c r="AB181" s="327"/>
      <c r="AC181" s="327"/>
      <c r="AD181" s="327"/>
      <c r="AE181" s="327"/>
      <c r="AF181" s="329"/>
      <c r="AG181" s="331"/>
      <c r="AH181" s="332">
        <f t="shared" si="0"/>
        <v>0</v>
      </c>
    </row>
    <row r="182" spans="1:34" ht="12.75" hidden="1" customHeight="1">
      <c r="A182" s="344" t="s">
        <v>108</v>
      </c>
      <c r="B182" s="27" t="s">
        <v>83</v>
      </c>
      <c r="C182" s="28">
        <v>1.2</v>
      </c>
      <c r="D182" s="344" t="str">
        <f>B182&amp;C182</f>
        <v>H1.2</v>
      </c>
      <c r="E182" s="28" t="s">
        <v>84</v>
      </c>
      <c r="F182" s="28">
        <v>1.2</v>
      </c>
      <c r="G182" s="344" t="str">
        <f>E182&amp;F182</f>
        <v>W1.2</v>
      </c>
      <c r="H182" s="28" t="s">
        <v>39</v>
      </c>
      <c r="I182" s="28">
        <v>0</v>
      </c>
      <c r="J182" s="344" t="str">
        <f>H182&amp;I182</f>
        <v>L0</v>
      </c>
      <c r="K182" s="28" t="s">
        <v>40</v>
      </c>
      <c r="L182" s="28">
        <v>0</v>
      </c>
      <c r="M182" s="345" t="str">
        <f>K182&amp;L182</f>
        <v>B0</v>
      </c>
      <c r="N182" s="28" t="s">
        <v>41</v>
      </c>
      <c r="O182" s="28">
        <v>0</v>
      </c>
      <c r="P182" s="345" t="str">
        <f>N182&amp;O182</f>
        <v>R0</v>
      </c>
      <c r="Q182" s="25" t="s">
        <v>109</v>
      </c>
      <c r="R182" s="26">
        <v>0.11</v>
      </c>
      <c r="S182" s="26">
        <v>0.02</v>
      </c>
      <c r="T182" s="336">
        <f>SUM(R183:S183)</f>
        <v>13167</v>
      </c>
      <c r="U182" s="19">
        <v>2E-3</v>
      </c>
      <c r="V182" s="19">
        <v>3.0000000000000001E-3</v>
      </c>
      <c r="W182" s="336">
        <f>SUM(U183:V183)</f>
        <v>344</v>
      </c>
      <c r="X182" s="19">
        <v>7.0000000000000007E-2</v>
      </c>
      <c r="Y182" s="19">
        <v>0.04</v>
      </c>
      <c r="Z182" s="19">
        <v>0</v>
      </c>
      <c r="AA182" s="338">
        <f>SUM(X183:Z183)</f>
        <v>10600</v>
      </c>
      <c r="AB182" s="327">
        <f>ROUNDDOWN((T182+AA182)*0.05,0)</f>
        <v>1188</v>
      </c>
      <c r="AC182" s="327">
        <f>ROUNDDOWN((T182+W182+AA182+AB182)*0.1,0)</f>
        <v>2529</v>
      </c>
      <c r="AD182" s="327">
        <f>ROUNDDOWN(AG182*0.1,0)</f>
        <v>1008</v>
      </c>
      <c r="AE182" s="327">
        <f>T182+W182+AA182+AB182+AC182+AD182</f>
        <v>28836</v>
      </c>
      <c r="AF182" s="328">
        <v>23600</v>
      </c>
      <c r="AG182" s="330">
        <f>AF182-T182-W182</f>
        <v>10089</v>
      </c>
      <c r="AH182" s="332">
        <f t="shared" si="0"/>
        <v>10089</v>
      </c>
    </row>
    <row r="183" spans="1:34" ht="12.75" hidden="1" customHeight="1">
      <c r="A183" s="344"/>
      <c r="B183" s="27"/>
      <c r="C183" s="28"/>
      <c r="D183" s="344"/>
      <c r="E183" s="28"/>
      <c r="F183" s="28"/>
      <c r="G183" s="344"/>
      <c r="H183" s="28"/>
      <c r="I183" s="28"/>
      <c r="J183" s="344"/>
      <c r="K183" s="28"/>
      <c r="L183" s="28"/>
      <c r="M183" s="346"/>
      <c r="N183" s="28"/>
      <c r="O183" s="28"/>
      <c r="P183" s="346"/>
      <c r="Q183" s="25"/>
      <c r="R183" s="23">
        <f>ROUNDDOWN($R$3*R182,0)</f>
        <v>11539</v>
      </c>
      <c r="S183" s="23">
        <f>ROUNDDOWN($S$3*S182,0)</f>
        <v>1628</v>
      </c>
      <c r="T183" s="337"/>
      <c r="U183" s="23">
        <f>ROUNDDOWN(U182*$U$3,0)</f>
        <v>162</v>
      </c>
      <c r="V183" s="23">
        <f>ROUNDDOWN(V182*$V$3,0)</f>
        <v>182</v>
      </c>
      <c r="W183" s="337"/>
      <c r="X183" s="23">
        <f>ROUNDDOWN($X$3*X182,0)</f>
        <v>7343</v>
      </c>
      <c r="Y183" s="23">
        <f>ROUNDDOWN(Y182*$Y$3,0)</f>
        <v>3257</v>
      </c>
      <c r="Z183" s="24">
        <f>ROUNDDOWN(Z182*$Z$3,0)</f>
        <v>0</v>
      </c>
      <c r="AA183" s="338"/>
      <c r="AB183" s="327"/>
      <c r="AC183" s="327"/>
      <c r="AD183" s="327"/>
      <c r="AE183" s="327"/>
      <c r="AF183" s="329"/>
      <c r="AG183" s="331"/>
      <c r="AH183" s="332">
        <f t="shared" si="0"/>
        <v>0</v>
      </c>
    </row>
    <row r="184" spans="1:34" ht="12.75" hidden="1" customHeight="1">
      <c r="A184" s="333" t="s">
        <v>110</v>
      </c>
      <c r="B184" s="20" t="s">
        <v>43</v>
      </c>
      <c r="C184" s="21">
        <v>2.5</v>
      </c>
      <c r="D184" s="333" t="str">
        <f>B184&amp;C184</f>
        <v>H2.5</v>
      </c>
      <c r="E184" s="21" t="s">
        <v>38</v>
      </c>
      <c r="F184" s="21">
        <v>0</v>
      </c>
      <c r="G184" s="333" t="str">
        <f>E184&amp;F184</f>
        <v>W0</v>
      </c>
      <c r="H184" s="21" t="s">
        <v>39</v>
      </c>
      <c r="I184" s="21">
        <v>0</v>
      </c>
      <c r="J184" s="333" t="str">
        <f>H184&amp;I184</f>
        <v>L0</v>
      </c>
      <c r="K184" s="21" t="s">
        <v>40</v>
      </c>
      <c r="L184" s="21">
        <v>0</v>
      </c>
      <c r="M184" s="334" t="str">
        <f>K184&amp;L184</f>
        <v>B0</v>
      </c>
      <c r="N184" s="21" t="s">
        <v>41</v>
      </c>
      <c r="O184" s="21">
        <v>6</v>
      </c>
      <c r="P184" s="334" t="str">
        <f>N184&amp;O184</f>
        <v>R6</v>
      </c>
      <c r="Q184" s="25" t="s">
        <v>42</v>
      </c>
      <c r="R184" s="19">
        <v>0.19</v>
      </c>
      <c r="S184" s="19">
        <v>0.02</v>
      </c>
      <c r="T184" s="336">
        <f>SUM(R185:S185)</f>
        <v>21559</v>
      </c>
      <c r="U184" s="19">
        <v>8.0000000000000002E-3</v>
      </c>
      <c r="V184" s="19">
        <v>0.01</v>
      </c>
      <c r="W184" s="336">
        <f>SUM(U185:V185)</f>
        <v>1260</v>
      </c>
      <c r="X184" s="19">
        <v>0.23</v>
      </c>
      <c r="Y184" s="19">
        <v>0.14000000000000001</v>
      </c>
      <c r="Z184" s="19">
        <v>0</v>
      </c>
      <c r="AA184" s="338">
        <f>SUM(X185:Z185)</f>
        <v>35529</v>
      </c>
      <c r="AB184" s="327">
        <f>ROUNDDOWN((T184+AA184)*0.05,0)</f>
        <v>2854</v>
      </c>
      <c r="AC184" s="327">
        <f>ROUNDDOWN((T184+W184+AA184+AB184)*0.1,0)</f>
        <v>6120</v>
      </c>
      <c r="AD184" s="327">
        <f>ROUNDDOWN(AG184*0.1,0)</f>
        <v>6658</v>
      </c>
      <c r="AE184" s="327">
        <f>T184+W184+AA184+AB184+AC184+AD184</f>
        <v>73980</v>
      </c>
      <c r="AF184" s="328">
        <v>89400</v>
      </c>
      <c r="AG184" s="330">
        <f>AF184-T184-W184</f>
        <v>66581</v>
      </c>
      <c r="AH184" s="332">
        <f t="shared" si="0"/>
        <v>66581</v>
      </c>
    </row>
    <row r="185" spans="1:34" ht="12.75" hidden="1" customHeight="1">
      <c r="A185" s="333"/>
      <c r="B185" s="20"/>
      <c r="C185" s="21"/>
      <c r="D185" s="333"/>
      <c r="E185" s="21"/>
      <c r="F185" s="21"/>
      <c r="G185" s="333"/>
      <c r="H185" s="21"/>
      <c r="I185" s="21"/>
      <c r="J185" s="333"/>
      <c r="K185" s="21"/>
      <c r="L185" s="21"/>
      <c r="M185" s="335"/>
      <c r="N185" s="21"/>
      <c r="O185" s="21"/>
      <c r="P185" s="335"/>
      <c r="Q185" s="22"/>
      <c r="R185" s="23">
        <f>ROUNDDOWN($R$3*R184,0)</f>
        <v>19931</v>
      </c>
      <c r="S185" s="23">
        <f>ROUNDDOWN($S$3*S184,0)</f>
        <v>1628</v>
      </c>
      <c r="T185" s="337"/>
      <c r="U185" s="23">
        <f>ROUNDDOWN(U184*$U$3,0)</f>
        <v>651</v>
      </c>
      <c r="V185" s="23">
        <f>ROUNDDOWN(V184*$V$3,0)</f>
        <v>609</v>
      </c>
      <c r="W185" s="337"/>
      <c r="X185" s="23">
        <f>ROUNDDOWN($X$3*X184,0)</f>
        <v>24127</v>
      </c>
      <c r="Y185" s="23">
        <f>ROUNDDOWN(Y184*$Y$3,0)</f>
        <v>11402</v>
      </c>
      <c r="Z185" s="24">
        <f>ROUNDDOWN(Z184*$Z$3,0)</f>
        <v>0</v>
      </c>
      <c r="AA185" s="338"/>
      <c r="AB185" s="327"/>
      <c r="AC185" s="327"/>
      <c r="AD185" s="327"/>
      <c r="AE185" s="327"/>
      <c r="AF185" s="329"/>
      <c r="AG185" s="331"/>
      <c r="AH185" s="332">
        <f t="shared" si="0"/>
        <v>0</v>
      </c>
    </row>
    <row r="186" spans="1:34" ht="12.75" hidden="1" customHeight="1">
      <c r="A186" s="333" t="s">
        <v>110</v>
      </c>
      <c r="B186" s="20" t="s">
        <v>43</v>
      </c>
      <c r="C186" s="21">
        <v>2.5</v>
      </c>
      <c r="D186" s="333" t="str">
        <f>B186&amp;C186</f>
        <v>H2.5</v>
      </c>
      <c r="E186" s="21" t="s">
        <v>38</v>
      </c>
      <c r="F186" s="21">
        <v>0</v>
      </c>
      <c r="G186" s="333" t="str">
        <f>E186&amp;F186</f>
        <v>W0</v>
      </c>
      <c r="H186" s="21" t="s">
        <v>39</v>
      </c>
      <c r="I186" s="21">
        <v>0</v>
      </c>
      <c r="J186" s="333" t="str">
        <f>H186&amp;I186</f>
        <v>L0</v>
      </c>
      <c r="K186" s="21" t="s">
        <v>40</v>
      </c>
      <c r="L186" s="21">
        <v>0</v>
      </c>
      <c r="M186" s="334" t="str">
        <f>K186&amp;L186</f>
        <v>B0</v>
      </c>
      <c r="N186" s="21" t="s">
        <v>41</v>
      </c>
      <c r="O186" s="21">
        <v>8</v>
      </c>
      <c r="P186" s="334" t="str">
        <f>N186&amp;O186</f>
        <v>R8</v>
      </c>
      <c r="Q186" s="25" t="s">
        <v>42</v>
      </c>
      <c r="R186" s="19">
        <v>0.33</v>
      </c>
      <c r="S186" s="19">
        <v>0.04</v>
      </c>
      <c r="T186" s="336">
        <f>SUM(R187:S187)</f>
        <v>37875</v>
      </c>
      <c r="U186" s="19">
        <v>2.1000000000000001E-2</v>
      </c>
      <c r="V186" s="19">
        <v>1.2E-2</v>
      </c>
      <c r="W186" s="336">
        <f>SUM(U187:V187)</f>
        <v>2441</v>
      </c>
      <c r="X186" s="19">
        <v>0.37</v>
      </c>
      <c r="Y186" s="19">
        <v>0.22</v>
      </c>
      <c r="Z186" s="19">
        <v>0</v>
      </c>
      <c r="AA186" s="338">
        <f>SUM(X187:Z187)</f>
        <v>56731</v>
      </c>
      <c r="AB186" s="327">
        <f>ROUNDDOWN((T186+AA186)*0.05,0)</f>
        <v>4730</v>
      </c>
      <c r="AC186" s="327">
        <f>ROUNDDOWN((T186+W186+AA186+AB186)*0.1,0)</f>
        <v>10177</v>
      </c>
      <c r="AD186" s="327">
        <f>ROUNDDOWN(AG186*0.1,0)</f>
        <v>8668</v>
      </c>
      <c r="AE186" s="327">
        <f>T186+W186+AA186+AB186+AC186+AD186</f>
        <v>120622</v>
      </c>
      <c r="AF186" s="328">
        <v>127000</v>
      </c>
      <c r="AG186" s="330">
        <f>AF186-T186-W186</f>
        <v>86684</v>
      </c>
      <c r="AH186" s="332">
        <f t="shared" si="0"/>
        <v>86684</v>
      </c>
    </row>
    <row r="187" spans="1:34" ht="12.75" hidden="1" customHeight="1">
      <c r="A187" s="333"/>
      <c r="B187" s="20"/>
      <c r="C187" s="21"/>
      <c r="D187" s="333"/>
      <c r="E187" s="21"/>
      <c r="F187" s="21"/>
      <c r="G187" s="333"/>
      <c r="H187" s="21"/>
      <c r="I187" s="21"/>
      <c r="J187" s="333"/>
      <c r="K187" s="21"/>
      <c r="L187" s="21"/>
      <c r="M187" s="335"/>
      <c r="N187" s="21"/>
      <c r="O187" s="21"/>
      <c r="P187" s="335"/>
      <c r="Q187" s="22"/>
      <c r="R187" s="23">
        <f>ROUNDDOWN($R$3*R186,0)</f>
        <v>34618</v>
      </c>
      <c r="S187" s="23">
        <f>ROUNDDOWN($S$3*S186,0)</f>
        <v>3257</v>
      </c>
      <c r="T187" s="337"/>
      <c r="U187" s="23">
        <f>ROUNDDOWN(U186*$U$3,0)</f>
        <v>1710</v>
      </c>
      <c r="V187" s="23">
        <f>ROUNDDOWN(V186*$V$3,0)</f>
        <v>731</v>
      </c>
      <c r="W187" s="337"/>
      <c r="X187" s="23">
        <f>ROUNDDOWN($X$3*X186,0)</f>
        <v>38814</v>
      </c>
      <c r="Y187" s="23">
        <f>ROUNDDOWN(Y186*$Y$3,0)</f>
        <v>17917</v>
      </c>
      <c r="Z187" s="24">
        <f>ROUNDDOWN(Z186*$Z$3,0)</f>
        <v>0</v>
      </c>
      <c r="AA187" s="338"/>
      <c r="AB187" s="327"/>
      <c r="AC187" s="327"/>
      <c r="AD187" s="327"/>
      <c r="AE187" s="327"/>
      <c r="AF187" s="329"/>
      <c r="AG187" s="331"/>
      <c r="AH187" s="332">
        <f t="shared" si="0"/>
        <v>0</v>
      </c>
    </row>
    <row r="188" spans="1:34" ht="12.75" hidden="1" customHeight="1">
      <c r="A188" s="333" t="s">
        <v>110</v>
      </c>
      <c r="B188" s="20" t="s">
        <v>43</v>
      </c>
      <c r="C188" s="21">
        <v>3</v>
      </c>
      <c r="D188" s="333" t="str">
        <f>B188&amp;C188</f>
        <v>H3</v>
      </c>
      <c r="E188" s="21" t="s">
        <v>38</v>
      </c>
      <c r="F188" s="21">
        <v>0</v>
      </c>
      <c r="G188" s="333" t="str">
        <f>E188&amp;F188</f>
        <v>W0</v>
      </c>
      <c r="H188" s="21" t="s">
        <v>39</v>
      </c>
      <c r="I188" s="21">
        <v>0</v>
      </c>
      <c r="J188" s="333" t="str">
        <f>H188&amp;I188</f>
        <v>L0</v>
      </c>
      <c r="K188" s="21" t="s">
        <v>40</v>
      </c>
      <c r="L188" s="21">
        <v>0</v>
      </c>
      <c r="M188" s="334" t="str">
        <f>K188&amp;L188</f>
        <v>B0</v>
      </c>
      <c r="N188" s="21" t="s">
        <v>41</v>
      </c>
      <c r="O188" s="21">
        <v>10</v>
      </c>
      <c r="P188" s="334" t="str">
        <f>N188&amp;O188</f>
        <v>R10</v>
      </c>
      <c r="Q188" s="25" t="s">
        <v>42</v>
      </c>
      <c r="R188" s="26">
        <v>0.47</v>
      </c>
      <c r="S188" s="26">
        <v>0.06</v>
      </c>
      <c r="T188" s="336">
        <f>SUM(R189:S189)</f>
        <v>54190</v>
      </c>
      <c r="U188" s="19">
        <v>4.2000000000000003E-2</v>
      </c>
      <c r="V188" s="19">
        <v>0.02</v>
      </c>
      <c r="W188" s="336">
        <f>SUM(U189:V189)</f>
        <v>4639</v>
      </c>
      <c r="X188" s="19">
        <v>0.33</v>
      </c>
      <c r="Y188" s="19">
        <v>0.16</v>
      </c>
      <c r="Z188" s="19">
        <v>0.24</v>
      </c>
      <c r="AA188" s="338">
        <f>SUM(X189:Z189)</f>
        <v>60738</v>
      </c>
      <c r="AB188" s="327">
        <f>ROUNDDOWN((T188+AA188)*0.05,0)</f>
        <v>5746</v>
      </c>
      <c r="AC188" s="327">
        <f>ROUNDDOWN((T188+W188+AA188+AB188)*0.1,0)</f>
        <v>12531</v>
      </c>
      <c r="AD188" s="327">
        <f>ROUNDDOWN(AG188*0.1,0)</f>
        <v>14417</v>
      </c>
      <c r="AE188" s="327">
        <f>T188+W188+AA188+AB188+AC188+AD188</f>
        <v>152261</v>
      </c>
      <c r="AF188" s="328">
        <v>203000</v>
      </c>
      <c r="AG188" s="330">
        <f>AF188-T188-W188</f>
        <v>144171</v>
      </c>
      <c r="AH188" s="332">
        <f t="shared" si="0"/>
        <v>144171</v>
      </c>
    </row>
    <row r="189" spans="1:34" ht="12.75" hidden="1" customHeight="1">
      <c r="A189" s="333"/>
      <c r="B189" s="20"/>
      <c r="C189" s="21"/>
      <c r="D189" s="333"/>
      <c r="E189" s="21"/>
      <c r="F189" s="21"/>
      <c r="G189" s="333"/>
      <c r="H189" s="21"/>
      <c r="I189" s="21"/>
      <c r="J189" s="333"/>
      <c r="K189" s="21"/>
      <c r="L189" s="21"/>
      <c r="M189" s="335"/>
      <c r="N189" s="21"/>
      <c r="O189" s="21"/>
      <c r="P189" s="335"/>
      <c r="Q189" s="22"/>
      <c r="R189" s="23">
        <f>ROUNDDOWN($R$3*R188,0)</f>
        <v>49304</v>
      </c>
      <c r="S189" s="23">
        <f>ROUNDDOWN($S$3*S188,0)</f>
        <v>4886</v>
      </c>
      <c r="T189" s="337"/>
      <c r="U189" s="23">
        <f>ROUNDDOWN(U188*$U$3,0)</f>
        <v>3420</v>
      </c>
      <c r="V189" s="23">
        <f>ROUNDDOWN(V188*$V$3,0)</f>
        <v>1219</v>
      </c>
      <c r="W189" s="337"/>
      <c r="X189" s="23">
        <f>ROUNDDOWN($X$3*X188,0)</f>
        <v>34618</v>
      </c>
      <c r="Y189" s="23">
        <f>ROUNDDOWN(Y188*$Y$3,0)</f>
        <v>13030</v>
      </c>
      <c r="Z189" s="24">
        <f>ROUNDDOWN(Z188*$Z$3,0)</f>
        <v>13090</v>
      </c>
      <c r="AA189" s="338"/>
      <c r="AB189" s="327"/>
      <c r="AC189" s="327"/>
      <c r="AD189" s="327"/>
      <c r="AE189" s="327"/>
      <c r="AF189" s="329"/>
      <c r="AG189" s="331"/>
      <c r="AH189" s="332">
        <f t="shared" si="0"/>
        <v>0</v>
      </c>
    </row>
    <row r="190" spans="1:34" ht="12.75" hidden="1" customHeight="1">
      <c r="A190" s="333" t="s">
        <v>110</v>
      </c>
      <c r="B190" s="20" t="s">
        <v>43</v>
      </c>
      <c r="C190" s="21">
        <v>3</v>
      </c>
      <c r="D190" s="333" t="str">
        <f>B190&amp;C190</f>
        <v>H3</v>
      </c>
      <c r="E190" s="21" t="s">
        <v>38</v>
      </c>
      <c r="F190" s="21">
        <v>0</v>
      </c>
      <c r="G190" s="333" t="str">
        <f>E190&amp;F190</f>
        <v>W0</v>
      </c>
      <c r="H190" s="21" t="s">
        <v>39</v>
      </c>
      <c r="I190" s="21">
        <v>0</v>
      </c>
      <c r="J190" s="333" t="str">
        <f>H190&amp;I190</f>
        <v>L0</v>
      </c>
      <c r="K190" s="21" t="s">
        <v>40</v>
      </c>
      <c r="L190" s="21">
        <v>0</v>
      </c>
      <c r="M190" s="334" t="str">
        <f>K190&amp;L190</f>
        <v>B0</v>
      </c>
      <c r="N190" s="21" t="s">
        <v>41</v>
      </c>
      <c r="O190" s="21">
        <v>12</v>
      </c>
      <c r="P190" s="334" t="str">
        <f>N190&amp;O190</f>
        <v>R12</v>
      </c>
      <c r="Q190" s="25" t="s">
        <v>42</v>
      </c>
      <c r="R190" s="19">
        <v>0.63</v>
      </c>
      <c r="S190" s="19">
        <v>0.1</v>
      </c>
      <c r="T190" s="336">
        <f>SUM(R191:S191)</f>
        <v>74233</v>
      </c>
      <c r="U190" s="19">
        <v>7.4999999999999997E-2</v>
      </c>
      <c r="V190" s="19">
        <v>0.02</v>
      </c>
      <c r="W190" s="336">
        <f>SUM(U191:V191)</f>
        <v>7327</v>
      </c>
      <c r="X190" s="19">
        <v>0.42</v>
      </c>
      <c r="Y190" s="19">
        <v>0.2</v>
      </c>
      <c r="Z190" s="19">
        <v>0.31</v>
      </c>
      <c r="AA190" s="338">
        <f>SUM(X191:Z191)</f>
        <v>77255</v>
      </c>
      <c r="AB190" s="327">
        <f>ROUNDDOWN((T190+AA190)*0.05,0)</f>
        <v>7574</v>
      </c>
      <c r="AC190" s="327">
        <f>ROUNDDOWN((T190+W190+AA190+AB190)*0.1,0)</f>
        <v>16638</v>
      </c>
      <c r="AD190" s="327">
        <f>ROUNDDOWN(AG190*0.1,0)</f>
        <v>22144</v>
      </c>
      <c r="AE190" s="327">
        <f>T190+W190+AA190+AB190+AC190+AD190</f>
        <v>205171</v>
      </c>
      <c r="AF190" s="328">
        <v>303000</v>
      </c>
      <c r="AG190" s="330">
        <f>AF190-T190-W190</f>
        <v>221440</v>
      </c>
      <c r="AH190" s="332">
        <f t="shared" si="0"/>
        <v>205171</v>
      </c>
    </row>
    <row r="191" spans="1:34" ht="12.75" hidden="1" customHeight="1">
      <c r="A191" s="333"/>
      <c r="B191" s="20"/>
      <c r="C191" s="21"/>
      <c r="D191" s="333"/>
      <c r="E191" s="21"/>
      <c r="F191" s="21"/>
      <c r="G191" s="333"/>
      <c r="H191" s="21"/>
      <c r="I191" s="21"/>
      <c r="J191" s="333"/>
      <c r="K191" s="21"/>
      <c r="L191" s="21"/>
      <c r="M191" s="335"/>
      <c r="N191" s="21"/>
      <c r="O191" s="21"/>
      <c r="P191" s="335"/>
      <c r="Q191" s="22"/>
      <c r="R191" s="23">
        <f>ROUNDDOWN($R$3*R190,0)</f>
        <v>66089</v>
      </c>
      <c r="S191" s="23">
        <f>ROUNDDOWN($S$3*S190,0)</f>
        <v>8144</v>
      </c>
      <c r="T191" s="337"/>
      <c r="U191" s="23">
        <f>ROUNDDOWN(U190*$U$3,0)</f>
        <v>6108</v>
      </c>
      <c r="V191" s="23">
        <f>ROUNDDOWN(V190*$V$3,0)</f>
        <v>1219</v>
      </c>
      <c r="W191" s="337"/>
      <c r="X191" s="23">
        <f>ROUNDDOWN($X$3*X190,0)</f>
        <v>44059</v>
      </c>
      <c r="Y191" s="23">
        <f>ROUNDDOWN(Y190*$Y$3,0)</f>
        <v>16288</v>
      </c>
      <c r="Z191" s="24">
        <f>ROUNDDOWN(Z190*$Z$3,0)</f>
        <v>16908</v>
      </c>
      <c r="AA191" s="338"/>
      <c r="AB191" s="327"/>
      <c r="AC191" s="327"/>
      <c r="AD191" s="327"/>
      <c r="AE191" s="327"/>
      <c r="AF191" s="329"/>
      <c r="AG191" s="331"/>
      <c r="AH191" s="332">
        <f t="shared" si="0"/>
        <v>0</v>
      </c>
    </row>
    <row r="192" spans="1:34" ht="12.75" hidden="1" customHeight="1">
      <c r="A192" s="333" t="s">
        <v>110</v>
      </c>
      <c r="B192" s="20" t="s">
        <v>43</v>
      </c>
      <c r="C192" s="21">
        <v>3.5</v>
      </c>
      <c r="D192" s="333" t="str">
        <f>B192&amp;C192</f>
        <v>H3.5</v>
      </c>
      <c r="E192" s="21" t="s">
        <v>38</v>
      </c>
      <c r="F192" s="21">
        <v>0</v>
      </c>
      <c r="G192" s="333" t="str">
        <f>E192&amp;F192</f>
        <v>W0</v>
      </c>
      <c r="H192" s="21" t="s">
        <v>39</v>
      </c>
      <c r="I192" s="21">
        <v>0</v>
      </c>
      <c r="J192" s="333" t="str">
        <f>H192&amp;I192</f>
        <v>L0</v>
      </c>
      <c r="K192" s="21" t="s">
        <v>40</v>
      </c>
      <c r="L192" s="21">
        <v>0</v>
      </c>
      <c r="M192" s="334" t="str">
        <f>K192&amp;L192</f>
        <v>B0</v>
      </c>
      <c r="N192" s="21" t="s">
        <v>41</v>
      </c>
      <c r="O192" s="21">
        <v>15</v>
      </c>
      <c r="P192" s="334" t="str">
        <f>N192&amp;O192</f>
        <v>R15</v>
      </c>
      <c r="Q192" s="25" t="s">
        <v>42</v>
      </c>
      <c r="R192" s="19">
        <v>0.88</v>
      </c>
      <c r="S192" s="19">
        <v>0.12</v>
      </c>
      <c r="T192" s="336">
        <f>SUM(R193:S193)</f>
        <v>102088</v>
      </c>
      <c r="U192" s="19">
        <v>0.19</v>
      </c>
      <c r="V192" s="19">
        <v>3.9E-2</v>
      </c>
      <c r="W192" s="336">
        <f>SUM(U193:V193)</f>
        <v>17851</v>
      </c>
      <c r="X192" s="19">
        <v>0.56000000000000005</v>
      </c>
      <c r="Y192" s="19">
        <v>0.27</v>
      </c>
      <c r="Z192" s="19">
        <v>0.41</v>
      </c>
      <c r="AA192" s="338">
        <f>SUM(X193:Z193)</f>
        <v>103098</v>
      </c>
      <c r="AB192" s="327">
        <f>ROUNDDOWN((T192+AA192)*0.05,0)</f>
        <v>10259</v>
      </c>
      <c r="AC192" s="327">
        <f>ROUNDDOWN((T192+W192+AA192+AB192)*0.1,0)</f>
        <v>23329</v>
      </c>
      <c r="AD192" s="327">
        <f>ROUNDDOWN(AG192*0.1,0)</f>
        <v>37506</v>
      </c>
      <c r="AE192" s="327">
        <f>T192+W192+AA192+AB192+AC192+AD192</f>
        <v>294131</v>
      </c>
      <c r="AF192" s="328">
        <v>495000</v>
      </c>
      <c r="AG192" s="330">
        <f>AF192-T192-W192</f>
        <v>375061</v>
      </c>
      <c r="AH192" s="332">
        <f t="shared" ref="AH192:AH297" si="1">IF(AE192&lt;AG192,AE192,AG192)</f>
        <v>294131</v>
      </c>
    </row>
    <row r="193" spans="1:34" ht="12.75" hidden="1" customHeight="1">
      <c r="A193" s="333"/>
      <c r="B193" s="20"/>
      <c r="C193" s="21"/>
      <c r="D193" s="333"/>
      <c r="E193" s="21"/>
      <c r="F193" s="21"/>
      <c r="G193" s="333"/>
      <c r="H193" s="21"/>
      <c r="I193" s="21"/>
      <c r="J193" s="333"/>
      <c r="K193" s="21"/>
      <c r="L193" s="21"/>
      <c r="M193" s="335"/>
      <c r="N193" s="21"/>
      <c r="O193" s="21"/>
      <c r="P193" s="335"/>
      <c r="Q193" s="22"/>
      <c r="R193" s="23">
        <f>ROUNDDOWN($R$3*R192,0)</f>
        <v>92315</v>
      </c>
      <c r="S193" s="23">
        <f>ROUNDDOWN($S$3*S192,0)</f>
        <v>9773</v>
      </c>
      <c r="T193" s="337"/>
      <c r="U193" s="23">
        <f>ROUNDDOWN(U192*$U$3,0)</f>
        <v>15474</v>
      </c>
      <c r="V193" s="23">
        <f>ROUNDDOWN(V192*$V$3,0)</f>
        <v>2377</v>
      </c>
      <c r="W193" s="337"/>
      <c r="X193" s="23">
        <f>ROUNDDOWN($X$3*X192,0)</f>
        <v>58746</v>
      </c>
      <c r="Y193" s="23">
        <f>ROUNDDOWN(Y192*$Y$3,0)</f>
        <v>21989</v>
      </c>
      <c r="Z193" s="24">
        <f>ROUNDDOWN(Z192*$Z$3,0)</f>
        <v>22363</v>
      </c>
      <c r="AA193" s="338"/>
      <c r="AB193" s="327"/>
      <c r="AC193" s="327"/>
      <c r="AD193" s="327"/>
      <c r="AE193" s="327"/>
      <c r="AF193" s="329"/>
      <c r="AG193" s="331"/>
      <c r="AH193" s="332">
        <f t="shared" si="1"/>
        <v>0</v>
      </c>
    </row>
    <row r="194" spans="1:34" ht="12.75" hidden="1" customHeight="1">
      <c r="A194" s="333" t="s">
        <v>110</v>
      </c>
      <c r="B194" s="20" t="s">
        <v>43</v>
      </c>
      <c r="C194" s="21">
        <v>4</v>
      </c>
      <c r="D194" s="333" t="str">
        <f>B194&amp;C194</f>
        <v>H4</v>
      </c>
      <c r="E194" s="21" t="s">
        <v>38</v>
      </c>
      <c r="F194" s="21">
        <v>0</v>
      </c>
      <c r="G194" s="333" t="str">
        <f>E194&amp;F194</f>
        <v>W0</v>
      </c>
      <c r="H194" s="21" t="s">
        <v>39</v>
      </c>
      <c r="I194" s="21">
        <v>0</v>
      </c>
      <c r="J194" s="333" t="str">
        <f>H194&amp;I194</f>
        <v>L0</v>
      </c>
      <c r="K194" s="21" t="s">
        <v>40</v>
      </c>
      <c r="L194" s="21">
        <v>0</v>
      </c>
      <c r="M194" s="334" t="str">
        <f>K194&amp;L194</f>
        <v>B0</v>
      </c>
      <c r="N194" s="21" t="s">
        <v>41</v>
      </c>
      <c r="O194" s="21">
        <v>18</v>
      </c>
      <c r="P194" s="334" t="str">
        <f>N194&amp;O194</f>
        <v>R18</v>
      </c>
      <c r="Q194" s="25" t="s">
        <v>42</v>
      </c>
      <c r="R194" s="26">
        <v>1.1499999999999999</v>
      </c>
      <c r="S194" s="26">
        <v>0.15</v>
      </c>
      <c r="T194" s="336">
        <f>SUM(R195:S195)</f>
        <v>132855</v>
      </c>
      <c r="U194" s="19">
        <v>0.19</v>
      </c>
      <c r="V194" s="19">
        <v>7.0999999999999994E-2</v>
      </c>
      <c r="W194" s="336">
        <f>SUM(U195:V195)</f>
        <v>19802</v>
      </c>
      <c r="X194" s="19">
        <v>0.7</v>
      </c>
      <c r="Y194" s="19">
        <v>0.34</v>
      </c>
      <c r="Z194" s="19">
        <v>0.52</v>
      </c>
      <c r="AA194" s="338">
        <f>SUM(X195:Z195)</f>
        <v>129484</v>
      </c>
      <c r="AB194" s="327">
        <f>ROUNDDOWN((T194+AA194)*0.05,0)</f>
        <v>13116</v>
      </c>
      <c r="AC194" s="327">
        <f>ROUNDDOWN((T194+W194+AA194+AB194)*0.1,0)</f>
        <v>29525</v>
      </c>
      <c r="AD194" s="327">
        <f>ROUNDDOWN(AG194*0.1,0)</f>
        <v>58634</v>
      </c>
      <c r="AE194" s="327">
        <f>T194+W194+AA194+AB194+AC194+AD194</f>
        <v>383416</v>
      </c>
      <c r="AF194" s="328">
        <v>739000</v>
      </c>
      <c r="AG194" s="330">
        <f>AF194-T194-W194</f>
        <v>586343</v>
      </c>
      <c r="AH194" s="332">
        <f t="shared" si="1"/>
        <v>383416</v>
      </c>
    </row>
    <row r="195" spans="1:34" ht="12.75" hidden="1" customHeight="1">
      <c r="A195" s="333"/>
      <c r="B195" s="20"/>
      <c r="C195" s="21"/>
      <c r="D195" s="333"/>
      <c r="E195" s="21"/>
      <c r="F195" s="21"/>
      <c r="G195" s="333"/>
      <c r="H195" s="21"/>
      <c r="I195" s="21"/>
      <c r="J195" s="333"/>
      <c r="K195" s="21"/>
      <c r="L195" s="21"/>
      <c r="M195" s="335"/>
      <c r="N195" s="21"/>
      <c r="O195" s="21"/>
      <c r="P195" s="335"/>
      <c r="Q195" s="22"/>
      <c r="R195" s="23">
        <f>ROUNDDOWN($R$3*R194,0)</f>
        <v>120639</v>
      </c>
      <c r="S195" s="23">
        <f>ROUNDDOWN($S$3*S194,0)</f>
        <v>12216</v>
      </c>
      <c r="T195" s="337"/>
      <c r="U195" s="23">
        <f>ROUNDDOWN(U194*$U$3,0)</f>
        <v>15474</v>
      </c>
      <c r="V195" s="23">
        <f>ROUNDDOWN(V194*$V$3,0)</f>
        <v>4328</v>
      </c>
      <c r="W195" s="337"/>
      <c r="X195" s="23">
        <f>ROUNDDOWN($X$3*X194,0)</f>
        <v>73432</v>
      </c>
      <c r="Y195" s="23">
        <f>ROUNDDOWN(Y194*$Y$3,0)</f>
        <v>27690</v>
      </c>
      <c r="Z195" s="24">
        <f>ROUNDDOWN(Z194*$Z$3,0)</f>
        <v>28362</v>
      </c>
      <c r="AA195" s="338"/>
      <c r="AB195" s="327"/>
      <c r="AC195" s="327"/>
      <c r="AD195" s="327"/>
      <c r="AE195" s="327"/>
      <c r="AF195" s="329"/>
      <c r="AG195" s="331"/>
      <c r="AH195" s="332">
        <f t="shared" si="1"/>
        <v>0</v>
      </c>
    </row>
    <row r="196" spans="1:34" ht="12.75" hidden="1" customHeight="1">
      <c r="A196" s="333" t="s">
        <v>110</v>
      </c>
      <c r="B196" s="20" t="s">
        <v>43</v>
      </c>
      <c r="C196" s="21">
        <v>4</v>
      </c>
      <c r="D196" s="333" t="str">
        <f>B196&amp;C196</f>
        <v>H4</v>
      </c>
      <c r="E196" s="21" t="s">
        <v>38</v>
      </c>
      <c r="F196" s="21">
        <v>0</v>
      </c>
      <c r="G196" s="333" t="str">
        <f>E196&amp;F196</f>
        <v>W0</v>
      </c>
      <c r="H196" s="21" t="s">
        <v>39</v>
      </c>
      <c r="I196" s="21">
        <v>0</v>
      </c>
      <c r="J196" s="333" t="str">
        <f>H196&amp;I196</f>
        <v>L0</v>
      </c>
      <c r="K196" s="21" t="s">
        <v>40</v>
      </c>
      <c r="L196" s="21">
        <v>0</v>
      </c>
      <c r="M196" s="334" t="str">
        <f>K196&amp;L196</f>
        <v>B0</v>
      </c>
      <c r="N196" s="21" t="s">
        <v>41</v>
      </c>
      <c r="O196" s="21">
        <v>20</v>
      </c>
      <c r="P196" s="334" t="str">
        <f>N196&amp;O196</f>
        <v>R20</v>
      </c>
      <c r="Q196" s="25" t="s">
        <v>42</v>
      </c>
      <c r="R196" s="19">
        <v>1.33</v>
      </c>
      <c r="S196" s="19">
        <v>0.18</v>
      </c>
      <c r="T196" s="336">
        <f>SUM(R197:S197)</f>
        <v>154181</v>
      </c>
      <c r="U196" s="19">
        <v>0.19</v>
      </c>
      <c r="V196" s="19">
        <v>7.0999999999999994E-2</v>
      </c>
      <c r="W196" s="336">
        <f>SUM(U197:V197)</f>
        <v>19802</v>
      </c>
      <c r="X196" s="19">
        <v>0.81</v>
      </c>
      <c r="Y196" s="19">
        <v>0.39</v>
      </c>
      <c r="Z196" s="19">
        <v>0.6</v>
      </c>
      <c r="AA196" s="338">
        <f>SUM(X197:Z197)</f>
        <v>149460</v>
      </c>
      <c r="AB196" s="327">
        <f>ROUNDDOWN((T196+AA196)*0.05,0)</f>
        <v>15182</v>
      </c>
      <c r="AC196" s="327">
        <f>ROUNDDOWN((T196+W196+AA196+AB196)*0.1,0)</f>
        <v>33862</v>
      </c>
      <c r="AD196" s="327">
        <f>ROUNDDOWN(AG196*0.1,0)</f>
        <v>78901</v>
      </c>
      <c r="AE196" s="327">
        <f>T196+W196+AA196+AB196+AC196+AD196</f>
        <v>451388</v>
      </c>
      <c r="AF196" s="328">
        <v>963000</v>
      </c>
      <c r="AG196" s="330">
        <f>AF196-T196-W196</f>
        <v>789017</v>
      </c>
      <c r="AH196" s="332">
        <f t="shared" si="1"/>
        <v>451388</v>
      </c>
    </row>
    <row r="197" spans="1:34" ht="12.75" hidden="1" customHeight="1">
      <c r="A197" s="333"/>
      <c r="B197" s="20"/>
      <c r="C197" s="21"/>
      <c r="D197" s="333"/>
      <c r="E197" s="21"/>
      <c r="F197" s="21"/>
      <c r="G197" s="333"/>
      <c r="H197" s="21"/>
      <c r="I197" s="21"/>
      <c r="J197" s="333"/>
      <c r="K197" s="21"/>
      <c r="L197" s="21"/>
      <c r="M197" s="335"/>
      <c r="N197" s="21"/>
      <c r="O197" s="21"/>
      <c r="P197" s="335"/>
      <c r="Q197" s="25"/>
      <c r="R197" s="23">
        <f>ROUNDDOWN($R$3*R196,0)</f>
        <v>139522</v>
      </c>
      <c r="S197" s="23">
        <f>ROUNDDOWN($S$3*S196,0)</f>
        <v>14659</v>
      </c>
      <c r="T197" s="337"/>
      <c r="U197" s="23">
        <f>ROUNDDOWN(U196*$U$3,0)</f>
        <v>15474</v>
      </c>
      <c r="V197" s="23">
        <f>ROUNDDOWN(V196*$V$3,0)</f>
        <v>4328</v>
      </c>
      <c r="W197" s="337"/>
      <c r="X197" s="23">
        <f>ROUNDDOWN($X$3*X196,0)</f>
        <v>84972</v>
      </c>
      <c r="Y197" s="23">
        <f>ROUNDDOWN(Y196*$Y$3,0)</f>
        <v>31762</v>
      </c>
      <c r="Z197" s="24">
        <f>ROUNDDOWN(Z196*$Z$3,0)</f>
        <v>32726</v>
      </c>
      <c r="AA197" s="338"/>
      <c r="AB197" s="327"/>
      <c r="AC197" s="327"/>
      <c r="AD197" s="327"/>
      <c r="AE197" s="327"/>
      <c r="AF197" s="329"/>
      <c r="AG197" s="331"/>
      <c r="AH197" s="332">
        <f t="shared" si="1"/>
        <v>0</v>
      </c>
    </row>
    <row r="198" spans="1:34" ht="12.75" hidden="1" customHeight="1">
      <c r="A198" s="333" t="s">
        <v>110</v>
      </c>
      <c r="B198" s="20" t="s">
        <v>43</v>
      </c>
      <c r="C198" s="21">
        <v>5</v>
      </c>
      <c r="D198" s="333" t="str">
        <f>B198&amp;C198</f>
        <v>H5</v>
      </c>
      <c r="E198" s="21" t="s">
        <v>38</v>
      </c>
      <c r="F198" s="21">
        <v>0</v>
      </c>
      <c r="G198" s="333" t="str">
        <f>E198&amp;F198</f>
        <v>W0</v>
      </c>
      <c r="H198" s="21" t="s">
        <v>39</v>
      </c>
      <c r="I198" s="21">
        <v>0</v>
      </c>
      <c r="J198" s="333" t="str">
        <f>H198&amp;I198</f>
        <v>L0</v>
      </c>
      <c r="K198" s="21" t="s">
        <v>40</v>
      </c>
      <c r="L198" s="21">
        <v>0</v>
      </c>
      <c r="M198" s="334" t="str">
        <f>K198&amp;L198</f>
        <v>B0</v>
      </c>
      <c r="N198" s="21" t="s">
        <v>41</v>
      </c>
      <c r="O198" s="21">
        <v>18</v>
      </c>
      <c r="P198" s="334" t="str">
        <f>N198&amp;O198</f>
        <v>R18</v>
      </c>
      <c r="Q198" s="25" t="s">
        <v>42</v>
      </c>
      <c r="R198" s="26">
        <v>1.1499999999999999</v>
      </c>
      <c r="S198" s="26">
        <v>0.15</v>
      </c>
      <c r="T198" s="336">
        <f>SUM(R199:S199)</f>
        <v>132855</v>
      </c>
      <c r="U198" s="19">
        <v>0.19</v>
      </c>
      <c r="V198" s="19">
        <v>7.0999999999999994E-2</v>
      </c>
      <c r="W198" s="336">
        <f>SUM(U199:V199)</f>
        <v>19802</v>
      </c>
      <c r="X198" s="19">
        <v>0.7</v>
      </c>
      <c r="Y198" s="19">
        <v>0.34</v>
      </c>
      <c r="Z198" s="19">
        <v>0.52</v>
      </c>
      <c r="AA198" s="338">
        <f>SUM(X199:Z199)</f>
        <v>129484</v>
      </c>
      <c r="AB198" s="327">
        <f>ROUNDDOWN((T198+AA198)*0.05,0)</f>
        <v>13116</v>
      </c>
      <c r="AC198" s="327">
        <f>ROUNDDOWN((T198+W198+AA198+AB198)*0.1,0)</f>
        <v>29525</v>
      </c>
      <c r="AD198" s="327">
        <f>ROUNDDOWN(AG198*0.1,0)</f>
        <v>136734</v>
      </c>
      <c r="AE198" s="327">
        <f>T198+W198+AA198+AB198+AC198+AD198</f>
        <v>461516</v>
      </c>
      <c r="AF198" s="328">
        <v>1520000</v>
      </c>
      <c r="AG198" s="330">
        <f>AF198-T198-W198</f>
        <v>1367343</v>
      </c>
      <c r="AH198" s="332">
        <f t="shared" si="1"/>
        <v>461516</v>
      </c>
    </row>
    <row r="199" spans="1:34" ht="12.75" hidden="1" customHeight="1">
      <c r="A199" s="333"/>
      <c r="B199" s="20"/>
      <c r="C199" s="21"/>
      <c r="D199" s="333"/>
      <c r="E199" s="21"/>
      <c r="F199" s="21"/>
      <c r="G199" s="333"/>
      <c r="H199" s="21"/>
      <c r="I199" s="21"/>
      <c r="J199" s="333"/>
      <c r="K199" s="21"/>
      <c r="L199" s="21"/>
      <c r="M199" s="335"/>
      <c r="N199" s="21"/>
      <c r="O199" s="21"/>
      <c r="P199" s="335"/>
      <c r="Q199" s="22"/>
      <c r="R199" s="23">
        <f>ROUNDDOWN($R$3*R198,0)</f>
        <v>120639</v>
      </c>
      <c r="S199" s="23">
        <f>ROUNDDOWN($S$3*S198,0)</f>
        <v>12216</v>
      </c>
      <c r="T199" s="337"/>
      <c r="U199" s="23">
        <f>ROUNDDOWN(U198*$U$3,0)</f>
        <v>15474</v>
      </c>
      <c r="V199" s="23">
        <f>ROUNDDOWN(V198*$V$3,0)</f>
        <v>4328</v>
      </c>
      <c r="W199" s="337"/>
      <c r="X199" s="23">
        <f>ROUNDDOWN($X$3*X198,0)</f>
        <v>73432</v>
      </c>
      <c r="Y199" s="23">
        <f>ROUNDDOWN(Y198*$Y$3,0)</f>
        <v>27690</v>
      </c>
      <c r="Z199" s="24">
        <f>ROUNDDOWN(Z198*$Z$3,0)</f>
        <v>28362</v>
      </c>
      <c r="AA199" s="338"/>
      <c r="AB199" s="327"/>
      <c r="AC199" s="327"/>
      <c r="AD199" s="327"/>
      <c r="AE199" s="327"/>
      <c r="AF199" s="329"/>
      <c r="AG199" s="331"/>
      <c r="AH199" s="332">
        <f t="shared" si="1"/>
        <v>0</v>
      </c>
    </row>
    <row r="200" spans="1:34" ht="12.75" hidden="1" customHeight="1">
      <c r="A200" s="333" t="s">
        <v>110</v>
      </c>
      <c r="B200" s="20" t="s">
        <v>43</v>
      </c>
      <c r="C200" s="21">
        <v>6</v>
      </c>
      <c r="D200" s="333" t="str">
        <f>B200&amp;C200</f>
        <v>H6</v>
      </c>
      <c r="E200" s="21" t="s">
        <v>38</v>
      </c>
      <c r="F200" s="21">
        <v>0</v>
      </c>
      <c r="G200" s="333" t="str">
        <f>E200&amp;F200</f>
        <v>W0</v>
      </c>
      <c r="H200" s="21" t="s">
        <v>39</v>
      </c>
      <c r="I200" s="21">
        <v>0</v>
      </c>
      <c r="J200" s="333" t="str">
        <f>H200&amp;I200</f>
        <v>L0</v>
      </c>
      <c r="K200" s="21" t="s">
        <v>40</v>
      </c>
      <c r="L200" s="21">
        <v>0</v>
      </c>
      <c r="M200" s="334" t="str">
        <f>K200&amp;L200</f>
        <v>B0</v>
      </c>
      <c r="N200" s="21" t="s">
        <v>41</v>
      </c>
      <c r="O200" s="21">
        <v>20</v>
      </c>
      <c r="P200" s="334" t="str">
        <f>N200&amp;O200</f>
        <v>R20</v>
      </c>
      <c r="Q200" s="25" t="s">
        <v>42</v>
      </c>
      <c r="R200" s="19">
        <v>1.33</v>
      </c>
      <c r="S200" s="19">
        <v>0.18</v>
      </c>
      <c r="T200" s="336">
        <f>SUM(R201:S201)</f>
        <v>154181</v>
      </c>
      <c r="U200" s="19">
        <v>0.19</v>
      </c>
      <c r="V200" s="19">
        <v>7.0999999999999994E-2</v>
      </c>
      <c r="W200" s="336">
        <f>SUM(U201:V201)</f>
        <v>19802</v>
      </c>
      <c r="X200" s="19">
        <v>0.81</v>
      </c>
      <c r="Y200" s="19">
        <v>0.39</v>
      </c>
      <c r="Z200" s="19">
        <v>0.6</v>
      </c>
      <c r="AA200" s="338">
        <f>SUM(X201:Z201)</f>
        <v>149460</v>
      </c>
      <c r="AB200" s="327">
        <f>ROUNDDOWN((T200+AA200)*0.05,0)</f>
        <v>15182</v>
      </c>
      <c r="AC200" s="327">
        <f>ROUNDDOWN((T200+W200+AA200+AB200)*0.1,0)</f>
        <v>33862</v>
      </c>
      <c r="AD200" s="327">
        <f>ROUNDDOWN(AG200*0.1,0)</f>
        <v>188601</v>
      </c>
      <c r="AE200" s="327">
        <f>T200+W200+AA200+AB200+AC200+AD200</f>
        <v>561088</v>
      </c>
      <c r="AF200" s="328">
        <v>2060000</v>
      </c>
      <c r="AG200" s="330">
        <f>AF200-T200-W200</f>
        <v>1886017</v>
      </c>
      <c r="AH200" s="332">
        <f t="shared" si="1"/>
        <v>561088</v>
      </c>
    </row>
    <row r="201" spans="1:34" ht="12.75" hidden="1" customHeight="1">
      <c r="A201" s="333"/>
      <c r="B201" s="20"/>
      <c r="C201" s="21"/>
      <c r="D201" s="333"/>
      <c r="E201" s="21"/>
      <c r="F201" s="21"/>
      <c r="G201" s="333"/>
      <c r="H201" s="21"/>
      <c r="I201" s="21"/>
      <c r="J201" s="333"/>
      <c r="K201" s="21"/>
      <c r="L201" s="21"/>
      <c r="M201" s="335"/>
      <c r="N201" s="21"/>
      <c r="O201" s="21"/>
      <c r="P201" s="335"/>
      <c r="Q201" s="25"/>
      <c r="R201" s="23">
        <f>ROUNDDOWN($R$3*R200,0)</f>
        <v>139522</v>
      </c>
      <c r="S201" s="23">
        <f>ROUNDDOWN($S$3*S200,0)</f>
        <v>14659</v>
      </c>
      <c r="T201" s="337"/>
      <c r="U201" s="23">
        <f>ROUNDDOWN(U200*$U$3,0)</f>
        <v>15474</v>
      </c>
      <c r="V201" s="23">
        <f>ROUNDDOWN(V200*$V$3,0)</f>
        <v>4328</v>
      </c>
      <c r="W201" s="337"/>
      <c r="X201" s="23">
        <f>ROUNDDOWN($X$3*X200,0)</f>
        <v>84972</v>
      </c>
      <c r="Y201" s="23">
        <f>ROUNDDOWN(Y200*$Y$3,0)</f>
        <v>31762</v>
      </c>
      <c r="Z201" s="24">
        <f>ROUNDDOWN(Z200*$Z$3,0)</f>
        <v>32726</v>
      </c>
      <c r="AA201" s="338"/>
      <c r="AB201" s="327"/>
      <c r="AC201" s="327"/>
      <c r="AD201" s="327"/>
      <c r="AE201" s="327"/>
      <c r="AF201" s="329"/>
      <c r="AG201" s="331"/>
      <c r="AH201" s="332">
        <f t="shared" si="1"/>
        <v>0</v>
      </c>
    </row>
    <row r="202" spans="1:34" ht="12.75" hidden="1" customHeight="1">
      <c r="A202" s="344" t="s">
        <v>111</v>
      </c>
      <c r="B202" s="27" t="s">
        <v>43</v>
      </c>
      <c r="C202" s="28">
        <v>1</v>
      </c>
      <c r="D202" s="344" t="str">
        <f>B202&amp;C202</f>
        <v>H1</v>
      </c>
      <c r="E202" s="28" t="s">
        <v>38</v>
      </c>
      <c r="F202" s="28">
        <v>0</v>
      </c>
      <c r="G202" s="344" t="str">
        <f>E202&amp;F202</f>
        <v>W0</v>
      </c>
      <c r="H202" s="28" t="s">
        <v>39</v>
      </c>
      <c r="I202" s="28">
        <v>0</v>
      </c>
      <c r="J202" s="344" t="str">
        <f>H202&amp;I202</f>
        <v>L0</v>
      </c>
      <c r="K202" s="28" t="s">
        <v>40</v>
      </c>
      <c r="L202" s="28">
        <v>0</v>
      </c>
      <c r="M202" s="345" t="str">
        <f>K202&amp;L202</f>
        <v>B0</v>
      </c>
      <c r="N202" s="28" t="s">
        <v>41</v>
      </c>
      <c r="O202" s="28">
        <v>0</v>
      </c>
      <c r="P202" s="345" t="str">
        <f>N202&amp;O202</f>
        <v>R0</v>
      </c>
      <c r="Q202" s="25" t="s">
        <v>109</v>
      </c>
      <c r="R202" s="19"/>
      <c r="S202" s="19"/>
      <c r="T202" s="336">
        <f>SUM(R203:S203)</f>
        <v>0</v>
      </c>
      <c r="U202" s="19"/>
      <c r="V202" s="19"/>
      <c r="W202" s="336">
        <f>SUM(U203:V203)</f>
        <v>0</v>
      </c>
      <c r="X202" s="19"/>
      <c r="Y202" s="19"/>
      <c r="Z202" s="19"/>
      <c r="AA202" s="338">
        <f>SUM(X203:Z203)</f>
        <v>0</v>
      </c>
      <c r="AB202" s="327">
        <f>ROUNDDOWN((T202+AA202)*0.05,0)</f>
        <v>0</v>
      </c>
      <c r="AC202" s="327">
        <f>ROUNDDOWN((T202+W202+AA202+AB202)*0.1,0)</f>
        <v>0</v>
      </c>
      <c r="AD202" s="327">
        <f>ROUNDDOWN(AG202*0.1,0)</f>
        <v>340</v>
      </c>
      <c r="AE202" s="327">
        <f>T202+W202+AA202+AB202+AC202+AD202</f>
        <v>340</v>
      </c>
      <c r="AF202" s="328">
        <v>3400</v>
      </c>
      <c r="AG202" s="330">
        <f>AF202-T202-W202</f>
        <v>3400</v>
      </c>
      <c r="AH202" s="332">
        <f t="shared" si="1"/>
        <v>340</v>
      </c>
    </row>
    <row r="203" spans="1:34" ht="12.75" hidden="1" customHeight="1">
      <c r="A203" s="344"/>
      <c r="B203" s="27"/>
      <c r="C203" s="28"/>
      <c r="D203" s="344"/>
      <c r="E203" s="28"/>
      <c r="F203" s="28"/>
      <c r="G203" s="344"/>
      <c r="H203" s="28"/>
      <c r="I203" s="28"/>
      <c r="J203" s="344"/>
      <c r="K203" s="28"/>
      <c r="L203" s="28"/>
      <c r="M203" s="346"/>
      <c r="N203" s="28"/>
      <c r="O203" s="28"/>
      <c r="P203" s="346"/>
      <c r="Q203" s="25"/>
      <c r="R203" s="23">
        <f>ROUNDDOWN($R$3*R202,0)</f>
        <v>0</v>
      </c>
      <c r="S203" s="23">
        <f>ROUNDDOWN($S$3*S202,0)</f>
        <v>0</v>
      </c>
      <c r="T203" s="337"/>
      <c r="U203" s="23">
        <f>ROUNDDOWN(U202*$U$3,0)</f>
        <v>0</v>
      </c>
      <c r="V203" s="23">
        <f>ROUNDDOWN(V202*$V$3,0)</f>
        <v>0</v>
      </c>
      <c r="W203" s="337"/>
      <c r="X203" s="23">
        <f>ROUNDDOWN($X$3*X202,0)</f>
        <v>0</v>
      </c>
      <c r="Y203" s="23">
        <f>ROUNDDOWN(Y202*$Y$3,0)</f>
        <v>0</v>
      </c>
      <c r="Z203" s="24">
        <f>ROUNDDOWN(Z202*$Z$3,0)</f>
        <v>0</v>
      </c>
      <c r="AA203" s="338"/>
      <c r="AB203" s="327"/>
      <c r="AC203" s="327"/>
      <c r="AD203" s="327"/>
      <c r="AE203" s="327"/>
      <c r="AF203" s="329"/>
      <c r="AG203" s="331"/>
      <c r="AH203" s="332">
        <f t="shared" si="1"/>
        <v>0</v>
      </c>
    </row>
    <row r="204" spans="1:34" ht="12.75" hidden="1" customHeight="1">
      <c r="A204" s="344" t="s">
        <v>112</v>
      </c>
      <c r="B204" s="27" t="s">
        <v>43</v>
      </c>
      <c r="C204" s="28">
        <v>1.2</v>
      </c>
      <c r="D204" s="344" t="str">
        <f>B204&amp;C204</f>
        <v>H1.2</v>
      </c>
      <c r="E204" s="28" t="s">
        <v>38</v>
      </c>
      <c r="F204" s="28">
        <v>0</v>
      </c>
      <c r="G204" s="344" t="str">
        <f>E204&amp;F204</f>
        <v>W0</v>
      </c>
      <c r="H204" s="28" t="s">
        <v>39</v>
      </c>
      <c r="I204" s="28">
        <v>0</v>
      </c>
      <c r="J204" s="344" t="str">
        <f>H204&amp;I204</f>
        <v>L0</v>
      </c>
      <c r="K204" s="28" t="s">
        <v>40</v>
      </c>
      <c r="L204" s="28">
        <v>0</v>
      </c>
      <c r="M204" s="345" t="str">
        <f>K204&amp;L204</f>
        <v>B0</v>
      </c>
      <c r="N204" s="28" t="s">
        <v>41</v>
      </c>
      <c r="O204" s="28">
        <v>0</v>
      </c>
      <c r="P204" s="345" t="str">
        <f>N204&amp;O204</f>
        <v>R0</v>
      </c>
      <c r="Q204" s="25" t="s">
        <v>109</v>
      </c>
      <c r="R204" s="19"/>
      <c r="S204" s="19"/>
      <c r="T204" s="336">
        <f>SUM(R205:S205)</f>
        <v>0</v>
      </c>
      <c r="U204" s="19"/>
      <c r="V204" s="19"/>
      <c r="W204" s="29">
        <f>SUM(U205:V205)</f>
        <v>0</v>
      </c>
      <c r="X204" s="19"/>
      <c r="Y204" s="19"/>
      <c r="Z204" s="19"/>
      <c r="AA204" s="338">
        <f>SUM(X205:Z205)</f>
        <v>0</v>
      </c>
      <c r="AB204" s="327">
        <f>ROUNDDOWN((T204+AA204)*0.05,0)</f>
        <v>0</v>
      </c>
      <c r="AC204" s="327">
        <f>ROUNDDOWN((T204+W204+AA204+AB204)*0.1,0)</f>
        <v>0</v>
      </c>
      <c r="AD204" s="327">
        <f>ROUNDDOWN(AG204*0.1,0)</f>
        <v>550</v>
      </c>
      <c r="AE204" s="327">
        <f>T204+W204+AA204+AB204+AC204+AD204</f>
        <v>550</v>
      </c>
      <c r="AF204" s="328">
        <v>5500</v>
      </c>
      <c r="AG204" s="330">
        <f>AF204-T204-W204</f>
        <v>5500</v>
      </c>
      <c r="AH204" s="332">
        <f t="shared" si="1"/>
        <v>550</v>
      </c>
    </row>
    <row r="205" spans="1:34" ht="12.75" hidden="1" customHeight="1">
      <c r="A205" s="344"/>
      <c r="B205" s="27"/>
      <c r="C205" s="28"/>
      <c r="D205" s="344"/>
      <c r="E205" s="28"/>
      <c r="F205" s="28"/>
      <c r="G205" s="344"/>
      <c r="H205" s="28"/>
      <c r="I205" s="28"/>
      <c r="J205" s="344"/>
      <c r="K205" s="28"/>
      <c r="L205" s="28"/>
      <c r="M205" s="346"/>
      <c r="N205" s="28"/>
      <c r="O205" s="28"/>
      <c r="P205" s="346"/>
      <c r="Q205" s="22"/>
      <c r="R205" s="23">
        <f>ROUNDDOWN($R$3*R204,0)</f>
        <v>0</v>
      </c>
      <c r="S205" s="23">
        <f>ROUNDDOWN($S$3*S204,0)</f>
        <v>0</v>
      </c>
      <c r="T205" s="337"/>
      <c r="U205" s="23">
        <f>ROUNDDOWN(U204*$U$3,0)</f>
        <v>0</v>
      </c>
      <c r="V205" s="23">
        <f>ROUNDDOWN(V204*$V$3,0)</f>
        <v>0</v>
      </c>
      <c r="W205" s="30"/>
      <c r="X205" s="23">
        <f>ROUNDDOWN($X$3*X204,0)</f>
        <v>0</v>
      </c>
      <c r="Y205" s="23">
        <f>ROUNDDOWN(Y204*$Y$3,0)</f>
        <v>0</v>
      </c>
      <c r="Z205" s="24">
        <f>ROUNDDOWN(Z204*$Z$3,0)</f>
        <v>0</v>
      </c>
      <c r="AA205" s="338"/>
      <c r="AB205" s="327"/>
      <c r="AC205" s="327"/>
      <c r="AD205" s="327"/>
      <c r="AE205" s="327"/>
      <c r="AF205" s="329"/>
      <c r="AG205" s="331"/>
      <c r="AH205" s="332">
        <f t="shared" si="1"/>
        <v>0</v>
      </c>
    </row>
    <row r="206" spans="1:34" ht="12.75" hidden="1" customHeight="1">
      <c r="A206" s="347" t="s">
        <v>113</v>
      </c>
      <c r="B206" s="31" t="s">
        <v>43</v>
      </c>
      <c r="C206" s="32">
        <v>2</v>
      </c>
      <c r="D206" s="347" t="str">
        <f>B206&amp;C206</f>
        <v>H2</v>
      </c>
      <c r="E206" s="32" t="s">
        <v>38</v>
      </c>
      <c r="F206" s="32"/>
      <c r="G206" s="347" t="str">
        <f>E206&amp;F206</f>
        <v>W</v>
      </c>
      <c r="H206" s="32" t="s">
        <v>39</v>
      </c>
      <c r="I206" s="32">
        <v>0</v>
      </c>
      <c r="J206" s="347" t="str">
        <f>H206&amp;I206</f>
        <v>L0</v>
      </c>
      <c r="K206" s="32" t="s">
        <v>40</v>
      </c>
      <c r="L206" s="32"/>
      <c r="M206" s="348" t="str">
        <f>K206&amp;L206</f>
        <v>B</v>
      </c>
      <c r="N206" s="32" t="s">
        <v>41</v>
      </c>
      <c r="O206" s="32">
        <v>4</v>
      </c>
      <c r="P206" s="348" t="str">
        <f>N206&amp;O206</f>
        <v>R4</v>
      </c>
      <c r="Q206" s="25" t="s">
        <v>42</v>
      </c>
      <c r="R206" s="19">
        <v>0.11</v>
      </c>
      <c r="S206" s="19">
        <v>0.1</v>
      </c>
      <c r="T206" s="336">
        <f>SUM(R207:S207)</f>
        <v>19683</v>
      </c>
      <c r="U206" s="19">
        <v>2E-3</v>
      </c>
      <c r="V206" s="19">
        <v>5.0000000000000001E-3</v>
      </c>
      <c r="W206" s="336">
        <f>SUM(U207:V207)</f>
        <v>466</v>
      </c>
      <c r="X206" s="19">
        <v>0.11</v>
      </c>
      <c r="Y206" s="19">
        <v>7.0000000000000007E-2</v>
      </c>
      <c r="Z206" s="19">
        <v>0</v>
      </c>
      <c r="AA206" s="338">
        <f>SUM(X207:Z207)</f>
        <v>17240</v>
      </c>
      <c r="AB206" s="327">
        <f>ROUNDDOWN((T206+AA206)*0.05,0)</f>
        <v>1846</v>
      </c>
      <c r="AC206" s="327">
        <f>ROUNDDOWN((T206+W206+AA206+AB206)*0.1,0)</f>
        <v>3923</v>
      </c>
      <c r="AD206" s="327">
        <f>ROUNDDOWN(AG206*0.1,0)</f>
        <v>995</v>
      </c>
      <c r="AE206" s="327">
        <f>T206+W206+AA206+AB206+AC206+AD206</f>
        <v>44153</v>
      </c>
      <c r="AF206" s="328">
        <v>30100</v>
      </c>
      <c r="AG206" s="330">
        <f>AF206-T206-W206</f>
        <v>9951</v>
      </c>
      <c r="AH206" s="332">
        <f>IF(AE206&lt;AG206,AE206,AG206)</f>
        <v>9951</v>
      </c>
    </row>
    <row r="207" spans="1:34" ht="12.75" hidden="1" customHeight="1">
      <c r="A207" s="347"/>
      <c r="B207" s="31"/>
      <c r="C207" s="32"/>
      <c r="D207" s="347"/>
      <c r="E207" s="32"/>
      <c r="F207" s="32"/>
      <c r="G207" s="347"/>
      <c r="H207" s="32"/>
      <c r="I207" s="32"/>
      <c r="J207" s="347"/>
      <c r="K207" s="32"/>
      <c r="L207" s="32"/>
      <c r="M207" s="349"/>
      <c r="N207" s="32"/>
      <c r="O207" s="32"/>
      <c r="P207" s="349"/>
      <c r="Q207" s="22"/>
      <c r="R207" s="23">
        <f>ROUNDDOWN($R$3*R206,0)</f>
        <v>11539</v>
      </c>
      <c r="S207" s="23">
        <f>ROUNDDOWN($S$3*S206,0)</f>
        <v>8144</v>
      </c>
      <c r="T207" s="337"/>
      <c r="U207" s="23">
        <f>ROUNDDOWN(U206*$U$3,0)</f>
        <v>162</v>
      </c>
      <c r="V207" s="23">
        <f>ROUNDDOWN(V206*$V$3,0)</f>
        <v>304</v>
      </c>
      <c r="W207" s="337"/>
      <c r="X207" s="23">
        <f>ROUNDDOWN($X$3*X206,0)</f>
        <v>11539</v>
      </c>
      <c r="Y207" s="23">
        <f>ROUNDDOWN(Y206*$Y$3,0)</f>
        <v>5701</v>
      </c>
      <c r="Z207" s="24">
        <f>ROUNDDOWN(Z206*$Z$3,0)</f>
        <v>0</v>
      </c>
      <c r="AA207" s="338"/>
      <c r="AB207" s="327"/>
      <c r="AC207" s="327"/>
      <c r="AD207" s="327"/>
      <c r="AE207" s="327"/>
      <c r="AF207" s="329"/>
      <c r="AG207" s="331"/>
      <c r="AH207" s="332"/>
    </row>
    <row r="208" spans="1:34" ht="12.75" hidden="1" customHeight="1">
      <c r="A208" s="347" t="s">
        <v>113</v>
      </c>
      <c r="B208" s="31" t="s">
        <v>43</v>
      </c>
      <c r="C208" s="32">
        <v>2</v>
      </c>
      <c r="D208" s="347" t="str">
        <f>B208&amp;C208</f>
        <v>H2</v>
      </c>
      <c r="E208" s="32" t="s">
        <v>38</v>
      </c>
      <c r="F208" s="32"/>
      <c r="G208" s="347" t="str">
        <f>E208&amp;F208</f>
        <v>W</v>
      </c>
      <c r="H208" s="32" t="s">
        <v>39</v>
      </c>
      <c r="I208" s="32">
        <v>0</v>
      </c>
      <c r="J208" s="347" t="str">
        <f>H208&amp;I208</f>
        <v>L0</v>
      </c>
      <c r="K208" s="32" t="s">
        <v>40</v>
      </c>
      <c r="L208" s="32"/>
      <c r="M208" s="348" t="str">
        <f>K208&amp;L208</f>
        <v>B</v>
      </c>
      <c r="N208" s="32" t="s">
        <v>41</v>
      </c>
      <c r="O208" s="32">
        <v>5</v>
      </c>
      <c r="P208" s="348" t="str">
        <f>N208&amp;O208</f>
        <v>R5</v>
      </c>
      <c r="Q208" s="25" t="s">
        <v>42</v>
      </c>
      <c r="R208" s="26">
        <v>0.13</v>
      </c>
      <c r="S208" s="26">
        <v>0.02</v>
      </c>
      <c r="T208" s="336">
        <f>SUM(R209:S209)</f>
        <v>15265</v>
      </c>
      <c r="U208" s="19">
        <v>5.0000000000000001E-3</v>
      </c>
      <c r="V208" s="19">
        <v>7.0000000000000001E-3</v>
      </c>
      <c r="W208" s="336">
        <f>SUM(U209:V209)</f>
        <v>833</v>
      </c>
      <c r="X208" s="19">
        <v>0.17</v>
      </c>
      <c r="Y208" s="19">
        <v>0.1</v>
      </c>
      <c r="Z208" s="19">
        <v>0</v>
      </c>
      <c r="AA208" s="338">
        <f>SUM(X209:Z209)</f>
        <v>25977</v>
      </c>
      <c r="AB208" s="327">
        <f>ROUNDDOWN((T208+AA208)*0.05,0)</f>
        <v>2062</v>
      </c>
      <c r="AC208" s="327">
        <f>ROUNDDOWN((T208+W208+AA208+AB208)*0.1,0)</f>
        <v>4413</v>
      </c>
      <c r="AD208" s="327">
        <f>ROUNDDOWN(AG208*0.1,0)</f>
        <v>2690</v>
      </c>
      <c r="AE208" s="327">
        <f>T208+W208+AA208+AB208+AC208+AD208</f>
        <v>51240</v>
      </c>
      <c r="AF208" s="328">
        <v>43000</v>
      </c>
      <c r="AG208" s="330">
        <f>AF208-T208-W208</f>
        <v>26902</v>
      </c>
      <c r="AH208" s="332">
        <f>IF(AE208&lt;AG208,AE208,AG208)</f>
        <v>26902</v>
      </c>
    </row>
    <row r="209" spans="1:34" ht="12.75" hidden="1" customHeight="1">
      <c r="A209" s="347"/>
      <c r="B209" s="31"/>
      <c r="C209" s="32"/>
      <c r="D209" s="347"/>
      <c r="E209" s="32"/>
      <c r="F209" s="32"/>
      <c r="G209" s="347"/>
      <c r="H209" s="32"/>
      <c r="I209" s="32"/>
      <c r="J209" s="347"/>
      <c r="K209" s="32"/>
      <c r="L209" s="32"/>
      <c r="M209" s="349"/>
      <c r="N209" s="32"/>
      <c r="O209" s="32"/>
      <c r="P209" s="349"/>
      <c r="Q209" s="22"/>
      <c r="R209" s="23">
        <f>ROUNDDOWN($R$3*R208,0)</f>
        <v>13637</v>
      </c>
      <c r="S209" s="23">
        <f>ROUNDDOWN($S$3*S208,0)</f>
        <v>1628</v>
      </c>
      <c r="T209" s="337"/>
      <c r="U209" s="23">
        <f>ROUNDDOWN(U208*$U$3,0)</f>
        <v>407</v>
      </c>
      <c r="V209" s="23">
        <f>ROUNDDOWN(V208*$V$3,0)</f>
        <v>426</v>
      </c>
      <c r="W209" s="337"/>
      <c r="X209" s="23">
        <f>ROUNDDOWN($X$3*X208,0)</f>
        <v>17833</v>
      </c>
      <c r="Y209" s="23">
        <f>ROUNDDOWN(Y208*$Y$3,0)</f>
        <v>8144</v>
      </c>
      <c r="Z209" s="24">
        <f>ROUNDDOWN(Z208*$Z$3,0)</f>
        <v>0</v>
      </c>
      <c r="AA209" s="338"/>
      <c r="AB209" s="327"/>
      <c r="AC209" s="327"/>
      <c r="AD209" s="327"/>
      <c r="AE209" s="327"/>
      <c r="AF209" s="329"/>
      <c r="AG209" s="331"/>
      <c r="AH209" s="332"/>
    </row>
    <row r="210" spans="1:34" ht="12.75" hidden="1" customHeight="1">
      <c r="A210" s="347" t="s">
        <v>113</v>
      </c>
      <c r="B210" s="31" t="s">
        <v>43</v>
      </c>
      <c r="C210" s="32">
        <v>2</v>
      </c>
      <c r="D210" s="347" t="str">
        <f>B210&amp;C210</f>
        <v>H2</v>
      </c>
      <c r="E210" s="32" t="s">
        <v>38</v>
      </c>
      <c r="F210" s="32"/>
      <c r="G210" s="347" t="str">
        <f>E210&amp;F210</f>
        <v>W</v>
      </c>
      <c r="H210" s="32" t="s">
        <v>39</v>
      </c>
      <c r="I210" s="32">
        <v>0</v>
      </c>
      <c r="J210" s="347" t="str">
        <f>H210&amp;I210</f>
        <v>L0</v>
      </c>
      <c r="K210" s="32" t="s">
        <v>40</v>
      </c>
      <c r="L210" s="32"/>
      <c r="M210" s="348" t="str">
        <f>K210&amp;L210</f>
        <v>B</v>
      </c>
      <c r="N210" s="32" t="s">
        <v>41</v>
      </c>
      <c r="O210" s="32">
        <v>6</v>
      </c>
      <c r="P210" s="348" t="str">
        <f>N210&amp;O210</f>
        <v>R6</v>
      </c>
      <c r="Q210" s="25" t="s">
        <v>42</v>
      </c>
      <c r="R210" s="19">
        <v>0.19</v>
      </c>
      <c r="S210" s="19">
        <v>0.02</v>
      </c>
      <c r="T210" s="336">
        <f>SUM(R211:S211)</f>
        <v>21559</v>
      </c>
      <c r="U210" s="19">
        <v>8.0000000000000002E-3</v>
      </c>
      <c r="V210" s="19">
        <v>0.01</v>
      </c>
      <c r="W210" s="336">
        <f>SUM(U211:V211)</f>
        <v>1260</v>
      </c>
      <c r="X210" s="19">
        <v>0.23</v>
      </c>
      <c r="Y210" s="19">
        <v>0.14000000000000001</v>
      </c>
      <c r="Z210" s="19">
        <v>0</v>
      </c>
      <c r="AA210" s="338">
        <f>SUM(X211:Z211)</f>
        <v>35529</v>
      </c>
      <c r="AB210" s="327">
        <f>ROUNDDOWN((T210+AA210)*0.05,0)</f>
        <v>2854</v>
      </c>
      <c r="AC210" s="327">
        <f>ROUNDDOWN((T210+W210+AA210+AB210)*0.1,0)</f>
        <v>6120</v>
      </c>
      <c r="AD210" s="327">
        <f>ROUNDDOWN(AG210*0.1,0)</f>
        <v>4168</v>
      </c>
      <c r="AE210" s="327">
        <f>T210+W210+AA210+AB210+AC210+AD210</f>
        <v>71490</v>
      </c>
      <c r="AF210" s="328">
        <v>64500</v>
      </c>
      <c r="AG210" s="330">
        <f>AF210-T210-W210</f>
        <v>41681</v>
      </c>
      <c r="AH210" s="332">
        <f>IF(AE210&lt;AG210,AE210,AG210)</f>
        <v>41681</v>
      </c>
    </row>
    <row r="211" spans="1:34" ht="12.75" hidden="1" customHeight="1">
      <c r="A211" s="347"/>
      <c r="B211" s="31"/>
      <c r="C211" s="32"/>
      <c r="D211" s="347"/>
      <c r="E211" s="32"/>
      <c r="F211" s="32"/>
      <c r="G211" s="347"/>
      <c r="H211" s="32"/>
      <c r="I211" s="32"/>
      <c r="J211" s="347"/>
      <c r="K211" s="32"/>
      <c r="L211" s="32"/>
      <c r="M211" s="349"/>
      <c r="N211" s="32"/>
      <c r="O211" s="32"/>
      <c r="P211" s="349"/>
      <c r="Q211" s="22"/>
      <c r="R211" s="23">
        <f>ROUNDDOWN($R$3*R210,0)</f>
        <v>19931</v>
      </c>
      <c r="S211" s="23">
        <f>ROUNDDOWN($S$3*S210,0)</f>
        <v>1628</v>
      </c>
      <c r="T211" s="337"/>
      <c r="U211" s="23">
        <f>ROUNDDOWN(U210*$U$3,0)</f>
        <v>651</v>
      </c>
      <c r="V211" s="23">
        <f>ROUNDDOWN(V210*$V$3,0)</f>
        <v>609</v>
      </c>
      <c r="W211" s="337"/>
      <c r="X211" s="23">
        <f>ROUNDDOWN($X$3*X210,0)</f>
        <v>24127</v>
      </c>
      <c r="Y211" s="23">
        <f>ROUNDDOWN(Y210*$Y$3,0)</f>
        <v>11402</v>
      </c>
      <c r="Z211" s="24">
        <f>ROUNDDOWN(Z210*$Z$3,0)</f>
        <v>0</v>
      </c>
      <c r="AA211" s="338"/>
      <c r="AB211" s="327"/>
      <c r="AC211" s="327"/>
      <c r="AD211" s="327"/>
      <c r="AE211" s="327"/>
      <c r="AF211" s="329"/>
      <c r="AG211" s="331"/>
      <c r="AH211" s="332"/>
    </row>
    <row r="212" spans="1:34" ht="12.75" hidden="1" customHeight="1">
      <c r="A212" s="347" t="s">
        <v>113</v>
      </c>
      <c r="B212" s="31" t="s">
        <v>43</v>
      </c>
      <c r="C212" s="32">
        <v>2.5</v>
      </c>
      <c r="D212" s="347" t="str">
        <f>B212&amp;C212</f>
        <v>H2.5</v>
      </c>
      <c r="E212" s="32" t="s">
        <v>38</v>
      </c>
      <c r="F212" s="32"/>
      <c r="G212" s="347" t="str">
        <f>E212&amp;F212</f>
        <v>W</v>
      </c>
      <c r="H212" s="32" t="s">
        <v>39</v>
      </c>
      <c r="I212" s="32">
        <v>0</v>
      </c>
      <c r="J212" s="347" t="str">
        <f>H212&amp;I212</f>
        <v>L0</v>
      </c>
      <c r="K212" s="32" t="s">
        <v>40</v>
      </c>
      <c r="L212" s="32"/>
      <c r="M212" s="348" t="str">
        <f>K212&amp;L212</f>
        <v>B</v>
      </c>
      <c r="N212" s="32" t="s">
        <v>41</v>
      </c>
      <c r="O212" s="32">
        <v>8</v>
      </c>
      <c r="P212" s="348" t="str">
        <f>N212&amp;O212</f>
        <v>R8</v>
      </c>
      <c r="Q212" s="25" t="s">
        <v>42</v>
      </c>
      <c r="R212" s="19">
        <v>0.33</v>
      </c>
      <c r="S212" s="19">
        <v>0.04</v>
      </c>
      <c r="T212" s="336">
        <f>SUM(R213:S213)</f>
        <v>37875</v>
      </c>
      <c r="U212" s="19">
        <v>2.1000000000000001E-2</v>
      </c>
      <c r="V212" s="19">
        <v>1.2E-2</v>
      </c>
      <c r="W212" s="336">
        <f>SUM(U213:V213)</f>
        <v>2441</v>
      </c>
      <c r="X212" s="19">
        <v>0.37</v>
      </c>
      <c r="Y212" s="19">
        <v>0.22</v>
      </c>
      <c r="Z212" s="19">
        <v>0</v>
      </c>
      <c r="AA212" s="338">
        <f>SUM(X213:Z213)</f>
        <v>56731</v>
      </c>
      <c r="AB212" s="327">
        <f>ROUNDDOWN((T212+AA212)*0.05,0)</f>
        <v>4730</v>
      </c>
      <c r="AC212" s="327">
        <f>ROUNDDOWN((T212+W212+AA212+AB212)*0.1,0)</f>
        <v>10177</v>
      </c>
      <c r="AD212" s="327">
        <f>ROUNDDOWN(AG212*0.1,0)</f>
        <v>6268</v>
      </c>
      <c r="AE212" s="327">
        <f>T212+W212+AA212+AB212+AC212+AD212</f>
        <v>118222</v>
      </c>
      <c r="AF212" s="328">
        <v>103000</v>
      </c>
      <c r="AG212" s="330">
        <f>AF212-T212-W212</f>
        <v>62684</v>
      </c>
      <c r="AH212" s="332">
        <f>IF(AE212&lt;AG212,AE212,AG212)</f>
        <v>62684</v>
      </c>
    </row>
    <row r="213" spans="1:34" ht="12.75" hidden="1" customHeight="1">
      <c r="A213" s="347"/>
      <c r="B213" s="31"/>
      <c r="C213" s="32"/>
      <c r="D213" s="347"/>
      <c r="E213" s="32"/>
      <c r="F213" s="32"/>
      <c r="G213" s="347"/>
      <c r="H213" s="32"/>
      <c r="I213" s="32"/>
      <c r="J213" s="347"/>
      <c r="K213" s="32"/>
      <c r="L213" s="32"/>
      <c r="M213" s="349"/>
      <c r="N213" s="32"/>
      <c r="O213" s="32"/>
      <c r="P213" s="349"/>
      <c r="Q213" s="22"/>
      <c r="R213" s="23">
        <f>ROUNDDOWN($R$3*R212,0)</f>
        <v>34618</v>
      </c>
      <c r="S213" s="23">
        <f>ROUNDDOWN($S$3*S212,0)</f>
        <v>3257</v>
      </c>
      <c r="T213" s="337"/>
      <c r="U213" s="23">
        <f>ROUNDDOWN(U212*$U$3,0)</f>
        <v>1710</v>
      </c>
      <c r="V213" s="23">
        <f>ROUNDDOWN(V212*$V$3,0)</f>
        <v>731</v>
      </c>
      <c r="W213" s="337"/>
      <c r="X213" s="23">
        <f>ROUNDDOWN($X$3*X212,0)</f>
        <v>38814</v>
      </c>
      <c r="Y213" s="23">
        <f>ROUNDDOWN(Y212*$Y$3,0)</f>
        <v>17917</v>
      </c>
      <c r="Z213" s="24">
        <f>ROUNDDOWN(Z212*$Z$3,0)</f>
        <v>0</v>
      </c>
      <c r="AA213" s="338"/>
      <c r="AB213" s="327"/>
      <c r="AC213" s="327"/>
      <c r="AD213" s="327"/>
      <c r="AE213" s="327"/>
      <c r="AF213" s="329"/>
      <c r="AG213" s="331"/>
      <c r="AH213" s="332"/>
    </row>
    <row r="214" spans="1:34" ht="12.75" hidden="1" customHeight="1">
      <c r="A214" s="347" t="s">
        <v>113</v>
      </c>
      <c r="B214" s="31" t="s">
        <v>43</v>
      </c>
      <c r="C214" s="32">
        <v>3</v>
      </c>
      <c r="D214" s="347" t="str">
        <f>B214&amp;C214</f>
        <v>H3</v>
      </c>
      <c r="E214" s="32" t="s">
        <v>38</v>
      </c>
      <c r="F214" s="32"/>
      <c r="G214" s="347" t="str">
        <f>E214&amp;F214</f>
        <v>W</v>
      </c>
      <c r="H214" s="32" t="s">
        <v>39</v>
      </c>
      <c r="I214" s="32">
        <v>0</v>
      </c>
      <c r="J214" s="347" t="str">
        <f>H214&amp;I214</f>
        <v>L0</v>
      </c>
      <c r="K214" s="32" t="s">
        <v>40</v>
      </c>
      <c r="L214" s="32"/>
      <c r="M214" s="348" t="str">
        <f>K214&amp;L214</f>
        <v>B</v>
      </c>
      <c r="N214" s="32" t="s">
        <v>41</v>
      </c>
      <c r="O214" s="32">
        <v>10</v>
      </c>
      <c r="P214" s="348" t="str">
        <f>N214&amp;O214</f>
        <v>R10</v>
      </c>
      <c r="Q214" s="25" t="s">
        <v>42</v>
      </c>
      <c r="R214" s="26">
        <v>0.47</v>
      </c>
      <c r="S214" s="26">
        <v>0.06</v>
      </c>
      <c r="T214" s="336">
        <f>SUM(R215:S215)</f>
        <v>54190</v>
      </c>
      <c r="U214" s="19">
        <v>4.2000000000000003E-2</v>
      </c>
      <c r="V214" s="19">
        <v>0.02</v>
      </c>
      <c r="W214" s="336">
        <f>SUM(U215:V215)</f>
        <v>4639</v>
      </c>
      <c r="X214" s="19">
        <v>0.33</v>
      </c>
      <c r="Y214" s="19">
        <v>0.16</v>
      </c>
      <c r="Z214" s="19">
        <v>0.24</v>
      </c>
      <c r="AA214" s="338">
        <f>SUM(X215:Z215)</f>
        <v>60738</v>
      </c>
      <c r="AB214" s="327">
        <f>ROUNDDOWN((T214+AA214)*0.05,0)</f>
        <v>5746</v>
      </c>
      <c r="AC214" s="327">
        <f>ROUNDDOWN((T214+W214+AA214+AB214)*0.1,0)</f>
        <v>12531</v>
      </c>
      <c r="AD214" s="327">
        <f>ROUNDDOWN(AG214*0.1,0)</f>
        <v>8717</v>
      </c>
      <c r="AE214" s="327">
        <f>T214+W214+AA214+AB214+AC214+AD214</f>
        <v>146561</v>
      </c>
      <c r="AF214" s="328">
        <v>146000</v>
      </c>
      <c r="AG214" s="330">
        <f>AF214-T214-W214</f>
        <v>87171</v>
      </c>
      <c r="AH214" s="332">
        <f>IF(AE214&lt;AG214,AE214,AG214)</f>
        <v>87171</v>
      </c>
    </row>
    <row r="215" spans="1:34" ht="12.75" hidden="1" customHeight="1">
      <c r="A215" s="347"/>
      <c r="B215" s="31"/>
      <c r="C215" s="32"/>
      <c r="D215" s="347"/>
      <c r="E215" s="32"/>
      <c r="F215" s="32"/>
      <c r="G215" s="347"/>
      <c r="H215" s="32"/>
      <c r="I215" s="32"/>
      <c r="J215" s="347"/>
      <c r="K215" s="32"/>
      <c r="L215" s="32"/>
      <c r="M215" s="349"/>
      <c r="N215" s="32"/>
      <c r="O215" s="32"/>
      <c r="P215" s="349"/>
      <c r="Q215" s="25"/>
      <c r="R215" s="23">
        <f>ROUNDDOWN($R$3*R214,0)</f>
        <v>49304</v>
      </c>
      <c r="S215" s="23">
        <f>ROUNDDOWN($S$3*S214,0)</f>
        <v>4886</v>
      </c>
      <c r="T215" s="336"/>
      <c r="U215" s="23">
        <f>ROUNDDOWN(U214*$U$3,0)</f>
        <v>3420</v>
      </c>
      <c r="V215" s="23">
        <f>ROUNDDOWN(V214*$V$3,0)</f>
        <v>1219</v>
      </c>
      <c r="W215" s="337"/>
      <c r="X215" s="23">
        <f>ROUNDDOWN($X$3*X214,0)</f>
        <v>34618</v>
      </c>
      <c r="Y215" s="23">
        <f>ROUNDDOWN(Y214*$Y$3,0)</f>
        <v>13030</v>
      </c>
      <c r="Z215" s="24">
        <f>ROUNDDOWN(Z214*$Z$3,0)</f>
        <v>13090</v>
      </c>
      <c r="AA215" s="338"/>
      <c r="AB215" s="327"/>
      <c r="AC215" s="327"/>
      <c r="AD215" s="327"/>
      <c r="AE215" s="327"/>
      <c r="AF215" s="329"/>
      <c r="AG215" s="331"/>
      <c r="AH215" s="332"/>
    </row>
    <row r="216" spans="1:34" ht="12.75" hidden="1" customHeight="1">
      <c r="A216" s="347" t="s">
        <v>113</v>
      </c>
      <c r="B216" s="31" t="s">
        <v>43</v>
      </c>
      <c r="C216" s="32">
        <v>3.5</v>
      </c>
      <c r="D216" s="347" t="str">
        <f>B216&amp;C216</f>
        <v>H3.5</v>
      </c>
      <c r="E216" s="32" t="s">
        <v>38</v>
      </c>
      <c r="F216" s="32"/>
      <c r="G216" s="347" t="str">
        <f>E216&amp;F216</f>
        <v>W</v>
      </c>
      <c r="H216" s="32" t="s">
        <v>39</v>
      </c>
      <c r="I216" s="32">
        <v>0</v>
      </c>
      <c r="J216" s="347" t="str">
        <f>H216&amp;I216</f>
        <v>L0</v>
      </c>
      <c r="K216" s="32" t="s">
        <v>40</v>
      </c>
      <c r="L216" s="32"/>
      <c r="M216" s="348" t="str">
        <f>K216&amp;L216</f>
        <v>B</v>
      </c>
      <c r="N216" s="32" t="s">
        <v>41</v>
      </c>
      <c r="O216" s="32">
        <v>12</v>
      </c>
      <c r="P216" s="348" t="str">
        <f>N216&amp;O216</f>
        <v>R12</v>
      </c>
      <c r="Q216" s="25" t="s">
        <v>42</v>
      </c>
      <c r="R216" s="19">
        <v>0.63</v>
      </c>
      <c r="S216" s="19">
        <v>0.1</v>
      </c>
      <c r="T216" s="336">
        <f>SUM(R217:S217)</f>
        <v>74233</v>
      </c>
      <c r="U216" s="19">
        <v>7.4999999999999997E-2</v>
      </c>
      <c r="V216" s="19">
        <v>0.02</v>
      </c>
      <c r="W216" s="336">
        <f>SUM(U217:V217)</f>
        <v>7327</v>
      </c>
      <c r="X216" s="19">
        <v>0.42</v>
      </c>
      <c r="Y216" s="19">
        <v>0.2</v>
      </c>
      <c r="Z216" s="19">
        <v>0.31</v>
      </c>
      <c r="AA216" s="338">
        <f>SUM(X217:Z217)</f>
        <v>77255</v>
      </c>
      <c r="AB216" s="327">
        <f>ROUNDDOWN((T216+AA216)*0.05,0)</f>
        <v>7574</v>
      </c>
      <c r="AC216" s="327">
        <f>ROUNDDOWN((T216+W216+AA216+AB216)*0.1,0)</f>
        <v>16638</v>
      </c>
      <c r="AD216" s="327">
        <f>ROUNDDOWN(AG216*0.1,0)</f>
        <v>11644</v>
      </c>
      <c r="AE216" s="327">
        <f>T216+W216+AA216+AB216+AC216+AD216</f>
        <v>194671</v>
      </c>
      <c r="AF216" s="328">
        <v>198000</v>
      </c>
      <c r="AG216" s="330">
        <f>AF216-T216-W216</f>
        <v>116440</v>
      </c>
      <c r="AH216" s="332">
        <f>IF(AE216&lt;AG216,AE216,AG216)</f>
        <v>116440</v>
      </c>
    </row>
    <row r="217" spans="1:34" ht="12.75" hidden="1" customHeight="1">
      <c r="A217" s="347"/>
      <c r="B217" s="31"/>
      <c r="C217" s="32"/>
      <c r="D217" s="347"/>
      <c r="E217" s="32"/>
      <c r="F217" s="32"/>
      <c r="G217" s="347"/>
      <c r="H217" s="32"/>
      <c r="I217" s="32"/>
      <c r="J217" s="347"/>
      <c r="K217" s="32"/>
      <c r="L217" s="32"/>
      <c r="M217" s="349"/>
      <c r="N217" s="32"/>
      <c r="O217" s="32"/>
      <c r="P217" s="349"/>
      <c r="Q217" s="22"/>
      <c r="R217" s="23">
        <f>ROUNDDOWN($R$3*R216,0)</f>
        <v>66089</v>
      </c>
      <c r="S217" s="23">
        <f>ROUNDDOWN($S$3*S216,0)</f>
        <v>8144</v>
      </c>
      <c r="T217" s="337"/>
      <c r="U217" s="23">
        <f>ROUNDDOWN(U216*$U$3,0)</f>
        <v>6108</v>
      </c>
      <c r="V217" s="23">
        <f>ROUNDDOWN(V216*$V$3,0)</f>
        <v>1219</v>
      </c>
      <c r="W217" s="337"/>
      <c r="X217" s="23">
        <f>ROUNDDOWN($X$3*X216,0)</f>
        <v>44059</v>
      </c>
      <c r="Y217" s="23">
        <f>ROUNDDOWN(Y216*$Y$3,0)</f>
        <v>16288</v>
      </c>
      <c r="Z217" s="24">
        <f>ROUNDDOWN(Z216*$Z$3,0)</f>
        <v>16908</v>
      </c>
      <c r="AA217" s="338"/>
      <c r="AB217" s="327"/>
      <c r="AC217" s="327"/>
      <c r="AD217" s="327"/>
      <c r="AE217" s="327"/>
      <c r="AF217" s="329"/>
      <c r="AG217" s="331"/>
      <c r="AH217" s="332"/>
    </row>
    <row r="218" spans="1:34" ht="12.75" hidden="1" customHeight="1">
      <c r="A218" s="347" t="s">
        <v>113</v>
      </c>
      <c r="B218" s="31" t="s">
        <v>43</v>
      </c>
      <c r="C218" s="32">
        <v>3.5</v>
      </c>
      <c r="D218" s="347" t="str">
        <f>B218&amp;C218</f>
        <v>H3.5</v>
      </c>
      <c r="E218" s="32" t="s">
        <v>38</v>
      </c>
      <c r="F218" s="32"/>
      <c r="G218" s="347" t="str">
        <f>E218&amp;F218</f>
        <v>W</v>
      </c>
      <c r="H218" s="32" t="s">
        <v>39</v>
      </c>
      <c r="I218" s="32">
        <v>0</v>
      </c>
      <c r="J218" s="347" t="str">
        <f>H218&amp;I218</f>
        <v>L0</v>
      </c>
      <c r="K218" s="32" t="s">
        <v>40</v>
      </c>
      <c r="L218" s="32"/>
      <c r="M218" s="348" t="str">
        <f>K218&amp;L218</f>
        <v>B</v>
      </c>
      <c r="N218" s="32" t="s">
        <v>41</v>
      </c>
      <c r="O218" s="32">
        <v>15</v>
      </c>
      <c r="P218" s="348" t="str">
        <f>N218&amp;O218</f>
        <v>R15</v>
      </c>
      <c r="Q218" s="25" t="s">
        <v>42</v>
      </c>
      <c r="R218" s="19">
        <v>0.88</v>
      </c>
      <c r="S218" s="19">
        <v>0.12</v>
      </c>
      <c r="T218" s="336">
        <f>SUM(R219:S219)</f>
        <v>102088</v>
      </c>
      <c r="U218" s="19">
        <v>0.19</v>
      </c>
      <c r="V218" s="19">
        <v>3.9E-2</v>
      </c>
      <c r="W218" s="336">
        <f>SUM(U219:V219)</f>
        <v>17851</v>
      </c>
      <c r="X218" s="19">
        <v>0.56000000000000005</v>
      </c>
      <c r="Y218" s="19">
        <v>0.27</v>
      </c>
      <c r="Z218" s="19">
        <v>0.41</v>
      </c>
      <c r="AA218" s="338">
        <f>SUM(X219:Z219)</f>
        <v>103098</v>
      </c>
      <c r="AB218" s="327">
        <f>ROUNDDOWN((T218+AA218)*0.05,0)</f>
        <v>10259</v>
      </c>
      <c r="AC218" s="327">
        <f>ROUNDDOWN((T218+W218+AA218+AB218)*0.1,0)</f>
        <v>23329</v>
      </c>
      <c r="AD218" s="327">
        <f>ROUNDDOWN(AG218*0.1,0)</f>
        <v>13806</v>
      </c>
      <c r="AE218" s="327">
        <f>T218+W218+AA218+AB218+AC218+AD218</f>
        <v>270431</v>
      </c>
      <c r="AF218" s="328">
        <v>258000</v>
      </c>
      <c r="AG218" s="330">
        <f>AF218-T218-W218</f>
        <v>138061</v>
      </c>
      <c r="AH218" s="332">
        <f>IF(AE218&lt;AG218,AE218,AG218)</f>
        <v>138061</v>
      </c>
    </row>
    <row r="219" spans="1:34" ht="12.75" hidden="1" customHeight="1">
      <c r="A219" s="347"/>
      <c r="B219" s="31"/>
      <c r="C219" s="32"/>
      <c r="D219" s="347"/>
      <c r="E219" s="32"/>
      <c r="F219" s="32"/>
      <c r="G219" s="347"/>
      <c r="H219" s="32"/>
      <c r="I219" s="32"/>
      <c r="J219" s="347"/>
      <c r="K219" s="32"/>
      <c r="L219" s="32"/>
      <c r="M219" s="349"/>
      <c r="N219" s="32"/>
      <c r="O219" s="32"/>
      <c r="P219" s="349"/>
      <c r="Q219" s="25"/>
      <c r="R219" s="23">
        <f>ROUNDDOWN($R$3*R218,0)</f>
        <v>92315</v>
      </c>
      <c r="S219" s="23">
        <f>ROUNDDOWN($S$3*S218,0)</f>
        <v>9773</v>
      </c>
      <c r="T219" s="337"/>
      <c r="U219" s="23">
        <f>ROUNDDOWN(U218*$U$3,0)</f>
        <v>15474</v>
      </c>
      <c r="V219" s="23">
        <f>ROUNDDOWN(V218*$V$3,0)</f>
        <v>2377</v>
      </c>
      <c r="W219" s="337"/>
      <c r="X219" s="23">
        <f>ROUNDDOWN($X$3*X218,0)</f>
        <v>58746</v>
      </c>
      <c r="Y219" s="23">
        <f>ROUNDDOWN(Y218*$Y$3,0)</f>
        <v>21989</v>
      </c>
      <c r="Z219" s="24">
        <f>ROUNDDOWN(Z218*$Z$3,0)</f>
        <v>22363</v>
      </c>
      <c r="AA219" s="338"/>
      <c r="AB219" s="327"/>
      <c r="AC219" s="327"/>
      <c r="AD219" s="327"/>
      <c r="AE219" s="327"/>
      <c r="AF219" s="329"/>
      <c r="AG219" s="331"/>
      <c r="AH219" s="332"/>
    </row>
    <row r="220" spans="1:34" ht="12.75" hidden="1" customHeight="1">
      <c r="A220" s="347" t="s">
        <v>113</v>
      </c>
      <c r="B220" s="31" t="s">
        <v>43</v>
      </c>
      <c r="C220" s="32">
        <v>3.5</v>
      </c>
      <c r="D220" s="347" t="str">
        <f>B220&amp;C220</f>
        <v>H3.5</v>
      </c>
      <c r="E220" s="32" t="s">
        <v>38</v>
      </c>
      <c r="F220" s="32"/>
      <c r="G220" s="347" t="str">
        <f>E220&amp;F220</f>
        <v>W</v>
      </c>
      <c r="H220" s="32" t="s">
        <v>39</v>
      </c>
      <c r="I220" s="32">
        <v>0</v>
      </c>
      <c r="J220" s="347" t="str">
        <f>H220&amp;I220</f>
        <v>L0</v>
      </c>
      <c r="K220" s="32" t="s">
        <v>40</v>
      </c>
      <c r="L220" s="32"/>
      <c r="M220" s="348" t="str">
        <f>K220&amp;L220</f>
        <v>B</v>
      </c>
      <c r="N220" s="32" t="s">
        <v>41</v>
      </c>
      <c r="O220" s="32">
        <v>18</v>
      </c>
      <c r="P220" s="348" t="str">
        <f>N220&amp;O220</f>
        <v>R18</v>
      </c>
      <c r="Q220" s="25" t="s">
        <v>42</v>
      </c>
      <c r="R220" s="26">
        <v>1.1499999999999999</v>
      </c>
      <c r="S220" s="26">
        <v>0.15</v>
      </c>
      <c r="T220" s="336">
        <f>SUM(R221:S221)</f>
        <v>132855</v>
      </c>
      <c r="U220" s="19">
        <v>0.19</v>
      </c>
      <c r="V220" s="19">
        <v>7.0999999999999994E-2</v>
      </c>
      <c r="W220" s="336">
        <f>SUM(U221:V221)</f>
        <v>19802</v>
      </c>
      <c r="X220" s="19">
        <v>0.7</v>
      </c>
      <c r="Y220" s="19">
        <v>0.34</v>
      </c>
      <c r="Z220" s="19">
        <v>0.52</v>
      </c>
      <c r="AA220" s="338">
        <f>SUM(X221:Z221)</f>
        <v>129484</v>
      </c>
      <c r="AB220" s="327">
        <f>ROUNDDOWN((T220+AA220)*0.05,0)</f>
        <v>13116</v>
      </c>
      <c r="AC220" s="327">
        <f>ROUNDDOWN((T220+W220+AA220+AB220)*0.1,0)</f>
        <v>29525</v>
      </c>
      <c r="AD220" s="327">
        <f>ROUNDDOWN(AG220*0.1,0)</f>
        <v>20834</v>
      </c>
      <c r="AE220" s="327">
        <f>T220+W220+AA220+AB220+AC220+AD220</f>
        <v>345616</v>
      </c>
      <c r="AF220" s="328">
        <v>361000</v>
      </c>
      <c r="AG220" s="330">
        <f>AF220-T220-W220</f>
        <v>208343</v>
      </c>
      <c r="AH220" s="332">
        <f>IF(AE220&lt;AG220,AE220,AG220)</f>
        <v>208343</v>
      </c>
    </row>
    <row r="221" spans="1:34" ht="12.75" hidden="1" customHeight="1">
      <c r="A221" s="347"/>
      <c r="B221" s="31"/>
      <c r="C221" s="32"/>
      <c r="D221" s="347"/>
      <c r="E221" s="32"/>
      <c r="F221" s="32"/>
      <c r="G221" s="347"/>
      <c r="H221" s="32"/>
      <c r="I221" s="32"/>
      <c r="J221" s="347"/>
      <c r="K221" s="32"/>
      <c r="L221" s="32"/>
      <c r="M221" s="349"/>
      <c r="N221" s="32"/>
      <c r="O221" s="32"/>
      <c r="P221" s="349"/>
      <c r="Q221" s="22"/>
      <c r="R221" s="23">
        <f>ROUNDDOWN($R$3*R220,0)</f>
        <v>120639</v>
      </c>
      <c r="S221" s="23">
        <f>ROUNDDOWN($S$3*S220,0)</f>
        <v>12216</v>
      </c>
      <c r="T221" s="337"/>
      <c r="U221" s="23">
        <f>ROUNDDOWN(U220*$U$3,0)</f>
        <v>15474</v>
      </c>
      <c r="V221" s="23">
        <f>ROUNDDOWN(V220*$V$3,0)</f>
        <v>4328</v>
      </c>
      <c r="W221" s="337"/>
      <c r="X221" s="23">
        <f>ROUNDDOWN($X$3*X220,0)</f>
        <v>73432</v>
      </c>
      <c r="Y221" s="23">
        <f>ROUNDDOWN(Y220*$Y$3,0)</f>
        <v>27690</v>
      </c>
      <c r="Z221" s="24">
        <f>ROUNDDOWN(Z220*$Z$3,0)</f>
        <v>28362</v>
      </c>
      <c r="AA221" s="338"/>
      <c r="AB221" s="327"/>
      <c r="AC221" s="327"/>
      <c r="AD221" s="327"/>
      <c r="AE221" s="327"/>
      <c r="AF221" s="329"/>
      <c r="AG221" s="331"/>
      <c r="AH221" s="332"/>
    </row>
    <row r="222" spans="1:34" ht="12.75" hidden="1" customHeight="1">
      <c r="A222" s="347" t="s">
        <v>113</v>
      </c>
      <c r="B222" s="31" t="s">
        <v>43</v>
      </c>
      <c r="C222" s="32">
        <v>4</v>
      </c>
      <c r="D222" s="347" t="str">
        <f>B222&amp;C222</f>
        <v>H4</v>
      </c>
      <c r="E222" s="32" t="s">
        <v>38</v>
      </c>
      <c r="F222" s="32"/>
      <c r="G222" s="347" t="str">
        <f>E222&amp;F222</f>
        <v>W</v>
      </c>
      <c r="H222" s="32" t="s">
        <v>39</v>
      </c>
      <c r="I222" s="32">
        <v>0</v>
      </c>
      <c r="J222" s="347" t="str">
        <f>H222&amp;I222</f>
        <v>L0</v>
      </c>
      <c r="K222" s="32" t="s">
        <v>40</v>
      </c>
      <c r="L222" s="32"/>
      <c r="M222" s="348" t="str">
        <f>K222&amp;L222</f>
        <v>B</v>
      </c>
      <c r="N222" s="32" t="s">
        <v>41</v>
      </c>
      <c r="O222" s="32">
        <v>20</v>
      </c>
      <c r="P222" s="348" t="str">
        <f>N222&amp;O222</f>
        <v>R20</v>
      </c>
      <c r="Q222" s="25" t="s">
        <v>42</v>
      </c>
      <c r="R222" s="19">
        <v>1.33</v>
      </c>
      <c r="S222" s="19">
        <v>0.18</v>
      </c>
      <c r="T222" s="336">
        <f>SUM(R223:S223)</f>
        <v>154181</v>
      </c>
      <c r="U222" s="19">
        <v>0.19</v>
      </c>
      <c r="V222" s="19">
        <v>7.0999999999999994E-2</v>
      </c>
      <c r="W222" s="336">
        <f>SUM(U223:V223)</f>
        <v>19802</v>
      </c>
      <c r="X222" s="19">
        <v>0.81</v>
      </c>
      <c r="Y222" s="19">
        <v>0.39</v>
      </c>
      <c r="Z222" s="19">
        <v>0.6</v>
      </c>
      <c r="AA222" s="338">
        <f>SUM(X223:Z223)</f>
        <v>149460</v>
      </c>
      <c r="AB222" s="327">
        <f>ROUNDDOWN((T222+AA222)*0.05,0)</f>
        <v>15182</v>
      </c>
      <c r="AC222" s="327">
        <f>ROUNDDOWN((T222+W222+AA222+AB222)*0.1,0)</f>
        <v>33862</v>
      </c>
      <c r="AD222" s="327">
        <f>ROUNDDOWN(AG222*0.1,0)</f>
        <v>38501</v>
      </c>
      <c r="AE222" s="327">
        <f>T222+W222+AA222+AB222+AC222+AD222</f>
        <v>410988</v>
      </c>
      <c r="AF222" s="328">
        <v>559000</v>
      </c>
      <c r="AG222" s="330">
        <f>AF222-T222-W222</f>
        <v>385017</v>
      </c>
      <c r="AH222" s="332">
        <f>IF(AE222&lt;AG222,AE222,AG222)</f>
        <v>385017</v>
      </c>
    </row>
    <row r="223" spans="1:34" ht="12.75" hidden="1" customHeight="1">
      <c r="A223" s="347"/>
      <c r="B223" s="31"/>
      <c r="C223" s="32"/>
      <c r="D223" s="347"/>
      <c r="E223" s="32"/>
      <c r="F223" s="32"/>
      <c r="G223" s="347"/>
      <c r="H223" s="32"/>
      <c r="I223" s="32"/>
      <c r="J223" s="347"/>
      <c r="K223" s="32"/>
      <c r="L223" s="32"/>
      <c r="M223" s="349"/>
      <c r="N223" s="32"/>
      <c r="O223" s="32"/>
      <c r="P223" s="349"/>
      <c r="Q223" s="25"/>
      <c r="R223" s="23">
        <f>ROUNDDOWN($R$3*R222,0)</f>
        <v>139522</v>
      </c>
      <c r="S223" s="23">
        <f>ROUNDDOWN($S$3*S222,0)</f>
        <v>14659</v>
      </c>
      <c r="T223" s="337"/>
      <c r="U223" s="23">
        <f>ROUNDDOWN(U222*$U$3,0)</f>
        <v>15474</v>
      </c>
      <c r="V223" s="23">
        <f>ROUNDDOWN(V222*$V$3,0)</f>
        <v>4328</v>
      </c>
      <c r="W223" s="337"/>
      <c r="X223" s="23">
        <f>ROUNDDOWN($X$3*X222,0)</f>
        <v>84972</v>
      </c>
      <c r="Y223" s="23">
        <f>ROUNDDOWN(Y222*$Y$3,0)</f>
        <v>31762</v>
      </c>
      <c r="Z223" s="24">
        <f>ROUNDDOWN(Z222*$Z$3,0)</f>
        <v>32726</v>
      </c>
      <c r="AA223" s="338"/>
      <c r="AB223" s="327"/>
      <c r="AC223" s="327"/>
      <c r="AD223" s="327"/>
      <c r="AE223" s="327"/>
      <c r="AF223" s="329"/>
      <c r="AG223" s="331"/>
      <c r="AH223" s="332"/>
    </row>
    <row r="224" spans="1:34" ht="12.75" hidden="1" customHeight="1">
      <c r="A224" s="344" t="s">
        <v>114</v>
      </c>
      <c r="B224" s="27" t="s">
        <v>43</v>
      </c>
      <c r="C224" s="28">
        <v>3</v>
      </c>
      <c r="D224" s="344" t="str">
        <f>B224&amp;C224</f>
        <v>H3</v>
      </c>
      <c r="E224" s="28" t="s">
        <v>38</v>
      </c>
      <c r="F224" s="28">
        <v>1.2</v>
      </c>
      <c r="G224" s="344" t="str">
        <f>E224&amp;F224</f>
        <v>W1.2</v>
      </c>
      <c r="H224" s="28" t="s">
        <v>39</v>
      </c>
      <c r="I224" s="28">
        <v>0</v>
      </c>
      <c r="J224" s="344" t="str">
        <f>H224&amp;I224</f>
        <v>L0</v>
      </c>
      <c r="K224" s="28" t="s">
        <v>40</v>
      </c>
      <c r="L224" s="28"/>
      <c r="M224" s="345" t="str">
        <f>K224&amp;L224</f>
        <v>B</v>
      </c>
      <c r="N224" s="28" t="s">
        <v>41</v>
      </c>
      <c r="O224" s="28">
        <v>10</v>
      </c>
      <c r="P224" s="345" t="str">
        <f>N224&amp;O224</f>
        <v>R10</v>
      </c>
      <c r="Q224" s="25" t="s">
        <v>42</v>
      </c>
      <c r="R224" s="26">
        <v>0.47</v>
      </c>
      <c r="S224" s="26">
        <v>0.06</v>
      </c>
      <c r="T224" s="336">
        <f>SUM(R225:S225)</f>
        <v>54190</v>
      </c>
      <c r="U224" s="19">
        <v>4.2000000000000003E-2</v>
      </c>
      <c r="V224" s="19">
        <v>0.02</v>
      </c>
      <c r="W224" s="336">
        <f>SUM(U225:V225)</f>
        <v>4639</v>
      </c>
      <c r="X224" s="19">
        <v>0.33</v>
      </c>
      <c r="Y224" s="19">
        <v>0.16</v>
      </c>
      <c r="Z224" s="19">
        <v>0.24</v>
      </c>
      <c r="AA224" s="338">
        <f>SUM(X225:Z225)</f>
        <v>60738</v>
      </c>
      <c r="AB224" s="327">
        <f>ROUNDDOWN((T224+AA224)*0.05,0)</f>
        <v>5746</v>
      </c>
      <c r="AC224" s="327">
        <f>ROUNDDOWN((T224+W224+AA224+AB224)*0.1,0)</f>
        <v>12531</v>
      </c>
      <c r="AD224" s="327">
        <f>ROUNDDOWN(AG224*0.1,0)</f>
        <v>37117</v>
      </c>
      <c r="AE224" s="327">
        <f>T224+W224+AA224+AB224+AC224+AD224</f>
        <v>174961</v>
      </c>
      <c r="AF224" s="328">
        <v>430000</v>
      </c>
      <c r="AG224" s="330">
        <f>AF224-T224-W224</f>
        <v>371171</v>
      </c>
      <c r="AH224" s="332">
        <f>IF(AE224&lt;AG224,AE224,AG224)</f>
        <v>174961</v>
      </c>
    </row>
    <row r="225" spans="1:34" ht="12.75" hidden="1" customHeight="1">
      <c r="A225" s="344"/>
      <c r="B225" s="27"/>
      <c r="C225" s="28"/>
      <c r="D225" s="344"/>
      <c r="E225" s="28"/>
      <c r="F225" s="28"/>
      <c r="G225" s="344"/>
      <c r="H225" s="28"/>
      <c r="I225" s="28"/>
      <c r="J225" s="344"/>
      <c r="K225" s="28"/>
      <c r="L225" s="28"/>
      <c r="M225" s="346"/>
      <c r="N225" s="28"/>
      <c r="O225" s="28"/>
      <c r="P225" s="346"/>
      <c r="Q225" s="25"/>
      <c r="R225" s="23">
        <f>ROUNDDOWN($R$3*R224,0)</f>
        <v>49304</v>
      </c>
      <c r="S225" s="23">
        <f>ROUNDDOWN($S$3*S224,0)</f>
        <v>4886</v>
      </c>
      <c r="T225" s="337"/>
      <c r="U225" s="23">
        <f>ROUNDDOWN(U224*$U$3,0)</f>
        <v>3420</v>
      </c>
      <c r="V225" s="23">
        <f>ROUNDDOWN(V224*$V$3,0)</f>
        <v>1219</v>
      </c>
      <c r="W225" s="337"/>
      <c r="X225" s="23">
        <f>ROUNDDOWN($X$3*X224,0)</f>
        <v>34618</v>
      </c>
      <c r="Y225" s="23">
        <f>ROUNDDOWN(Y224*$Y$3,0)</f>
        <v>13030</v>
      </c>
      <c r="Z225" s="24">
        <f>ROUNDDOWN(Z224*$Z$3,0)</f>
        <v>13090</v>
      </c>
      <c r="AA225" s="338"/>
      <c r="AB225" s="327"/>
      <c r="AC225" s="327"/>
      <c r="AD225" s="327"/>
      <c r="AE225" s="327"/>
      <c r="AF225" s="329"/>
      <c r="AG225" s="331"/>
      <c r="AH225" s="332"/>
    </row>
    <row r="226" spans="1:34" ht="12.75" hidden="1" customHeight="1">
      <c r="A226" s="344" t="s">
        <v>114</v>
      </c>
      <c r="B226" s="27" t="s">
        <v>43</v>
      </c>
      <c r="C226" s="28">
        <v>3.5</v>
      </c>
      <c r="D226" s="344" t="str">
        <f>B226&amp;C226</f>
        <v>H3.5</v>
      </c>
      <c r="E226" s="28" t="s">
        <v>38</v>
      </c>
      <c r="F226" s="28">
        <v>1.2</v>
      </c>
      <c r="G226" s="344" t="str">
        <f>E226&amp;F226</f>
        <v>W1.2</v>
      </c>
      <c r="H226" s="28" t="s">
        <v>39</v>
      </c>
      <c r="I226" s="28">
        <v>0</v>
      </c>
      <c r="J226" s="344" t="str">
        <f>H226&amp;I226</f>
        <v>L0</v>
      </c>
      <c r="K226" s="28" t="s">
        <v>40</v>
      </c>
      <c r="L226" s="28"/>
      <c r="M226" s="345" t="str">
        <f>K226&amp;L226</f>
        <v>B</v>
      </c>
      <c r="N226" s="28" t="s">
        <v>41</v>
      </c>
      <c r="O226" s="28">
        <v>12</v>
      </c>
      <c r="P226" s="345" t="str">
        <f>N226&amp;O226</f>
        <v>R12</v>
      </c>
      <c r="Q226" s="25" t="s">
        <v>42</v>
      </c>
      <c r="R226" s="19">
        <v>0.63</v>
      </c>
      <c r="S226" s="19">
        <v>0.1</v>
      </c>
      <c r="T226" s="336">
        <f>SUM(R227:S227)</f>
        <v>74233</v>
      </c>
      <c r="U226" s="19">
        <v>7.4999999999999997E-2</v>
      </c>
      <c r="V226" s="19">
        <v>0.02</v>
      </c>
      <c r="W226" s="336">
        <f>SUM(U227:V227)</f>
        <v>7327</v>
      </c>
      <c r="X226" s="19">
        <v>0.42</v>
      </c>
      <c r="Y226" s="19">
        <v>0.2</v>
      </c>
      <c r="Z226" s="19">
        <v>0.31</v>
      </c>
      <c r="AA226" s="338">
        <f>SUM(X227:Z227)</f>
        <v>77255</v>
      </c>
      <c r="AB226" s="327">
        <f>ROUNDDOWN((T226+AA226)*0.05,0)</f>
        <v>7574</v>
      </c>
      <c r="AC226" s="327">
        <f>ROUNDDOWN((T226+W226+AA226+AB226)*0.1,0)</f>
        <v>16638</v>
      </c>
      <c r="AD226" s="327">
        <f>ROUNDDOWN(AG226*0.1,0)</f>
        <v>60644</v>
      </c>
      <c r="AE226" s="327">
        <f>T226+W226+AA226+AB226+AC226+AD226</f>
        <v>243671</v>
      </c>
      <c r="AF226" s="328">
        <v>688000</v>
      </c>
      <c r="AG226" s="330">
        <f>AF226-T226-W226</f>
        <v>606440</v>
      </c>
      <c r="AH226" s="332">
        <f>IF(AE226&lt;AG226,AE226,AG226)</f>
        <v>243671</v>
      </c>
    </row>
    <row r="227" spans="1:34" ht="12.75" hidden="1" customHeight="1">
      <c r="A227" s="344"/>
      <c r="B227" s="27"/>
      <c r="C227" s="28"/>
      <c r="D227" s="344"/>
      <c r="E227" s="28"/>
      <c r="F227" s="28"/>
      <c r="G227" s="344"/>
      <c r="H227" s="28"/>
      <c r="I227" s="28"/>
      <c r="J227" s="344"/>
      <c r="K227" s="28"/>
      <c r="L227" s="28"/>
      <c r="M227" s="346"/>
      <c r="N227" s="28"/>
      <c r="O227" s="28"/>
      <c r="P227" s="346"/>
      <c r="Q227" s="25"/>
      <c r="R227" s="23">
        <f>ROUNDDOWN($R$3*R226,0)</f>
        <v>66089</v>
      </c>
      <c r="S227" s="23">
        <f>ROUNDDOWN($S$3*S226,0)</f>
        <v>8144</v>
      </c>
      <c r="T227" s="337"/>
      <c r="U227" s="23">
        <f>ROUNDDOWN(U226*$U$3,0)</f>
        <v>6108</v>
      </c>
      <c r="V227" s="23">
        <f>ROUNDDOWN(V226*$V$3,0)</f>
        <v>1219</v>
      </c>
      <c r="W227" s="337"/>
      <c r="X227" s="23">
        <f>ROUNDDOWN($X$3*X226,0)</f>
        <v>44059</v>
      </c>
      <c r="Y227" s="23">
        <f>ROUNDDOWN(Y226*$Y$3,0)</f>
        <v>16288</v>
      </c>
      <c r="Z227" s="24">
        <f>ROUNDDOWN(Z226*$Z$3,0)</f>
        <v>16908</v>
      </c>
      <c r="AA227" s="338"/>
      <c r="AB227" s="327"/>
      <c r="AC227" s="327"/>
      <c r="AD227" s="327"/>
      <c r="AE227" s="327"/>
      <c r="AF227" s="329"/>
      <c r="AG227" s="331"/>
      <c r="AH227" s="332"/>
    </row>
    <row r="228" spans="1:34" ht="12.75" hidden="1" customHeight="1">
      <c r="A228" s="344" t="s">
        <v>114</v>
      </c>
      <c r="B228" s="27" t="s">
        <v>43</v>
      </c>
      <c r="C228" s="28">
        <v>3.5</v>
      </c>
      <c r="D228" s="344" t="str">
        <f>B228&amp;C228</f>
        <v>H3.5</v>
      </c>
      <c r="E228" s="28" t="s">
        <v>38</v>
      </c>
      <c r="F228" s="28">
        <v>1.5</v>
      </c>
      <c r="G228" s="344" t="str">
        <f>E228&amp;F228</f>
        <v>W1.5</v>
      </c>
      <c r="H228" s="28" t="s">
        <v>39</v>
      </c>
      <c r="I228" s="28">
        <v>0</v>
      </c>
      <c r="J228" s="344" t="str">
        <f>H228&amp;I228</f>
        <v>L0</v>
      </c>
      <c r="K228" s="28" t="s">
        <v>40</v>
      </c>
      <c r="L228" s="28"/>
      <c r="M228" s="345" t="str">
        <f>K228&amp;L228</f>
        <v>B</v>
      </c>
      <c r="N228" s="28" t="s">
        <v>41</v>
      </c>
      <c r="O228" s="28">
        <v>15</v>
      </c>
      <c r="P228" s="345" t="str">
        <f>N228&amp;O228</f>
        <v>R15</v>
      </c>
      <c r="Q228" s="25" t="s">
        <v>42</v>
      </c>
      <c r="R228" s="19">
        <v>0.88</v>
      </c>
      <c r="S228" s="19">
        <v>0.12</v>
      </c>
      <c r="T228" s="336">
        <f>SUM(R229:S229)</f>
        <v>102088</v>
      </c>
      <c r="U228" s="19">
        <v>0.19</v>
      </c>
      <c r="V228" s="19">
        <v>3.9E-2</v>
      </c>
      <c r="W228" s="336">
        <f>SUM(U229:V229)</f>
        <v>17851</v>
      </c>
      <c r="X228" s="19">
        <v>0.56000000000000005</v>
      </c>
      <c r="Y228" s="19">
        <v>0.27</v>
      </c>
      <c r="Z228" s="19">
        <v>0.41</v>
      </c>
      <c r="AA228" s="338">
        <f>SUM(X229:Z229)</f>
        <v>103098</v>
      </c>
      <c r="AB228" s="327">
        <f>ROUNDDOWN((T228+AA228)*0.05,0)</f>
        <v>10259</v>
      </c>
      <c r="AC228" s="327">
        <f>ROUNDDOWN((T228+W228+AA228+AB228)*0.1,0)</f>
        <v>23329</v>
      </c>
      <c r="AD228" s="327">
        <f>ROUNDDOWN(AG228*0.1,0)</f>
        <v>91006</v>
      </c>
      <c r="AE228" s="327">
        <f>T228+W228+AA228+AB228+AC228+AD228</f>
        <v>347631</v>
      </c>
      <c r="AF228" s="328">
        <v>1030000</v>
      </c>
      <c r="AG228" s="330">
        <f>AF228-T228-W228</f>
        <v>910061</v>
      </c>
      <c r="AH228" s="332">
        <f>IF(AE228&lt;AG228,AE228,AG228)</f>
        <v>347631</v>
      </c>
    </row>
    <row r="229" spans="1:34" ht="12.75" hidden="1" customHeight="1">
      <c r="A229" s="344"/>
      <c r="B229" s="27"/>
      <c r="C229" s="28"/>
      <c r="D229" s="344"/>
      <c r="E229" s="28"/>
      <c r="F229" s="28"/>
      <c r="G229" s="344"/>
      <c r="H229" s="28"/>
      <c r="I229" s="28"/>
      <c r="J229" s="344"/>
      <c r="K229" s="28"/>
      <c r="L229" s="28"/>
      <c r="M229" s="346"/>
      <c r="N229" s="28"/>
      <c r="O229" s="28"/>
      <c r="P229" s="346"/>
      <c r="Q229" s="25"/>
      <c r="R229" s="23">
        <f>ROUNDDOWN($R$3*R228,0)</f>
        <v>92315</v>
      </c>
      <c r="S229" s="23">
        <f>ROUNDDOWN($S$3*S228,0)</f>
        <v>9773</v>
      </c>
      <c r="T229" s="337"/>
      <c r="U229" s="23">
        <f>ROUNDDOWN(U228*$U$3,0)</f>
        <v>15474</v>
      </c>
      <c r="V229" s="23">
        <f>ROUNDDOWN(V228*$V$3,0)</f>
        <v>2377</v>
      </c>
      <c r="W229" s="337"/>
      <c r="X229" s="23">
        <f>ROUNDDOWN($X$3*X228,0)</f>
        <v>58746</v>
      </c>
      <c r="Y229" s="23">
        <f>ROUNDDOWN(Y228*$Y$3,0)</f>
        <v>21989</v>
      </c>
      <c r="Z229" s="24">
        <f>ROUNDDOWN(Z228*$Z$3,0)</f>
        <v>22363</v>
      </c>
      <c r="AA229" s="338"/>
      <c r="AB229" s="327"/>
      <c r="AC229" s="327"/>
      <c r="AD229" s="327"/>
      <c r="AE229" s="327"/>
      <c r="AF229" s="329"/>
      <c r="AG229" s="331"/>
      <c r="AH229" s="332"/>
    </row>
    <row r="230" spans="1:34" ht="12.75" hidden="1" customHeight="1">
      <c r="A230" s="344" t="s">
        <v>114</v>
      </c>
      <c r="B230" s="27" t="s">
        <v>43</v>
      </c>
      <c r="C230" s="28">
        <v>4</v>
      </c>
      <c r="D230" s="344" t="str">
        <f>B230&amp;C230</f>
        <v>H4</v>
      </c>
      <c r="E230" s="28" t="s">
        <v>38</v>
      </c>
      <c r="F230" s="28">
        <v>1.8</v>
      </c>
      <c r="G230" s="344" t="str">
        <f>E230&amp;F230</f>
        <v>W1.8</v>
      </c>
      <c r="H230" s="28" t="s">
        <v>39</v>
      </c>
      <c r="I230" s="28">
        <v>0</v>
      </c>
      <c r="J230" s="344" t="str">
        <f>H230&amp;I230</f>
        <v>L0</v>
      </c>
      <c r="K230" s="28" t="s">
        <v>40</v>
      </c>
      <c r="L230" s="28"/>
      <c r="M230" s="345" t="str">
        <f>K230&amp;L230</f>
        <v>B</v>
      </c>
      <c r="N230" s="28" t="s">
        <v>41</v>
      </c>
      <c r="O230" s="28">
        <v>18</v>
      </c>
      <c r="P230" s="345" t="str">
        <f>N230&amp;O230</f>
        <v>R18</v>
      </c>
      <c r="Q230" s="25" t="s">
        <v>42</v>
      </c>
      <c r="R230" s="26">
        <v>1.1499999999999999</v>
      </c>
      <c r="S230" s="26">
        <v>0.15</v>
      </c>
      <c r="T230" s="336">
        <f>SUM(R231:S231)</f>
        <v>132855</v>
      </c>
      <c r="U230" s="19">
        <v>0.19</v>
      </c>
      <c r="V230" s="19">
        <v>7.0999999999999994E-2</v>
      </c>
      <c r="W230" s="336">
        <f>SUM(U231:V231)</f>
        <v>19802</v>
      </c>
      <c r="X230" s="19">
        <v>0.7</v>
      </c>
      <c r="Y230" s="19">
        <v>0.34</v>
      </c>
      <c r="Z230" s="19">
        <v>0.52</v>
      </c>
      <c r="AA230" s="338">
        <f>SUM(X231:Z231)</f>
        <v>129484</v>
      </c>
      <c r="AB230" s="327">
        <f>ROUNDDOWN((T230+AA230)*0.05,0)</f>
        <v>13116</v>
      </c>
      <c r="AC230" s="327">
        <f>ROUNDDOWN((T230+W230+AA230+AB230)*0.1,0)</f>
        <v>29525</v>
      </c>
      <c r="AD230" s="327">
        <f>ROUNDDOWN(AG230*0.1,0)</f>
        <v>138734</v>
      </c>
      <c r="AE230" s="327">
        <f>T230+W230+AA230+AB230+AC230+AD230</f>
        <v>463516</v>
      </c>
      <c r="AF230" s="328">
        <v>1540000</v>
      </c>
      <c r="AG230" s="330">
        <f>AF230-T230-W230</f>
        <v>1387343</v>
      </c>
      <c r="AH230" s="332">
        <f>IF(AE230&lt;AG230,AE230,AG230)</f>
        <v>463516</v>
      </c>
    </row>
    <row r="231" spans="1:34" ht="12.75" hidden="1" customHeight="1">
      <c r="A231" s="344"/>
      <c r="B231" s="27"/>
      <c r="C231" s="28"/>
      <c r="D231" s="344"/>
      <c r="E231" s="28"/>
      <c r="F231" s="28"/>
      <c r="G231" s="344"/>
      <c r="H231" s="28"/>
      <c r="I231" s="28"/>
      <c r="J231" s="344"/>
      <c r="K231" s="28"/>
      <c r="L231" s="28"/>
      <c r="M231" s="346"/>
      <c r="N231" s="28"/>
      <c r="O231" s="28"/>
      <c r="P231" s="346"/>
      <c r="Q231" s="25"/>
      <c r="R231" s="23">
        <f>ROUNDDOWN($R$3*R230,0)</f>
        <v>120639</v>
      </c>
      <c r="S231" s="23">
        <f>ROUNDDOWN($S$3*S230,0)</f>
        <v>12216</v>
      </c>
      <c r="T231" s="337"/>
      <c r="U231" s="23">
        <f>ROUNDDOWN(U230*$U$3,0)</f>
        <v>15474</v>
      </c>
      <c r="V231" s="23">
        <f>ROUNDDOWN(V230*$V$3,0)</f>
        <v>4328</v>
      </c>
      <c r="W231" s="337"/>
      <c r="X231" s="23">
        <f>ROUNDDOWN($X$3*X230,0)</f>
        <v>73432</v>
      </c>
      <c r="Y231" s="23">
        <f>ROUNDDOWN(Y230*$Y$3,0)</f>
        <v>27690</v>
      </c>
      <c r="Z231" s="24">
        <f>ROUNDDOWN(Z230*$Z$3,0)</f>
        <v>28362</v>
      </c>
      <c r="AA231" s="338"/>
      <c r="AB231" s="327"/>
      <c r="AC231" s="327"/>
      <c r="AD231" s="327"/>
      <c r="AE231" s="327"/>
      <c r="AF231" s="329"/>
      <c r="AG231" s="331"/>
      <c r="AH231" s="332"/>
    </row>
    <row r="232" spans="1:34" ht="12.75" hidden="1" customHeight="1">
      <c r="A232" s="344" t="s">
        <v>114</v>
      </c>
      <c r="B232" s="27" t="s">
        <v>43</v>
      </c>
      <c r="C232" s="28">
        <v>4.5</v>
      </c>
      <c r="D232" s="344" t="str">
        <f>B232&amp;C232</f>
        <v>H4.5</v>
      </c>
      <c r="E232" s="28" t="s">
        <v>38</v>
      </c>
      <c r="F232" s="28">
        <v>1.8</v>
      </c>
      <c r="G232" s="344" t="str">
        <f>E232&amp;F232</f>
        <v>W1.8</v>
      </c>
      <c r="H232" s="28" t="s">
        <v>39</v>
      </c>
      <c r="I232" s="28">
        <v>0</v>
      </c>
      <c r="J232" s="344" t="str">
        <f>H232&amp;I232</f>
        <v>L0</v>
      </c>
      <c r="K232" s="28" t="s">
        <v>40</v>
      </c>
      <c r="L232" s="28"/>
      <c r="M232" s="345" t="str">
        <f>K232&amp;L232</f>
        <v>B</v>
      </c>
      <c r="N232" s="28" t="s">
        <v>41</v>
      </c>
      <c r="O232" s="28">
        <v>20</v>
      </c>
      <c r="P232" s="345" t="str">
        <f>N232&amp;O232</f>
        <v>R20</v>
      </c>
      <c r="Q232" s="25" t="s">
        <v>42</v>
      </c>
      <c r="R232" s="19">
        <v>1.33</v>
      </c>
      <c r="S232" s="19">
        <v>0.18</v>
      </c>
      <c r="T232" s="336">
        <f>SUM(R233:S233)</f>
        <v>154181</v>
      </c>
      <c r="U232" s="19">
        <v>0.19</v>
      </c>
      <c r="V232" s="19">
        <v>7.0999999999999994E-2</v>
      </c>
      <c r="W232" s="336">
        <f>SUM(U233:V233)</f>
        <v>19802</v>
      </c>
      <c r="X232" s="19">
        <v>0.81</v>
      </c>
      <c r="Y232" s="19">
        <v>0.39</v>
      </c>
      <c r="Z232" s="19">
        <v>0.6</v>
      </c>
      <c r="AA232" s="338">
        <f>SUM(X233:Z233)</f>
        <v>149460</v>
      </c>
      <c r="AB232" s="327">
        <f>ROUNDDOWN((T232+AA232)*0.05,0)</f>
        <v>15182</v>
      </c>
      <c r="AC232" s="327">
        <f>ROUNDDOWN((T232+W232+AA232+AB232)*0.1,0)</f>
        <v>33862</v>
      </c>
      <c r="AD232" s="327">
        <f>ROUNDDOWN(AG232*0.1,0)</f>
        <v>197601</v>
      </c>
      <c r="AE232" s="327">
        <f>T232+W232+AA232+AB232+AC232+AD232</f>
        <v>570088</v>
      </c>
      <c r="AF232" s="328">
        <v>2150000</v>
      </c>
      <c r="AG232" s="330">
        <f>AF232-T232-W232</f>
        <v>1976017</v>
      </c>
      <c r="AH232" s="332">
        <f>IF(AE232&lt;AG232,AE232,AG232)</f>
        <v>570088</v>
      </c>
    </row>
    <row r="233" spans="1:34" ht="12.75" hidden="1" customHeight="1">
      <c r="A233" s="344"/>
      <c r="B233" s="27"/>
      <c r="C233" s="28"/>
      <c r="D233" s="344"/>
      <c r="E233" s="28"/>
      <c r="F233" s="28"/>
      <c r="G233" s="344"/>
      <c r="H233" s="28"/>
      <c r="I233" s="28"/>
      <c r="J233" s="344"/>
      <c r="K233" s="28"/>
      <c r="L233" s="28"/>
      <c r="M233" s="346"/>
      <c r="N233" s="28"/>
      <c r="O233" s="28"/>
      <c r="P233" s="346"/>
      <c r="Q233" s="25"/>
      <c r="R233" s="23">
        <f>ROUNDDOWN($R$3*R232,0)</f>
        <v>139522</v>
      </c>
      <c r="S233" s="23">
        <f>ROUNDDOWN($S$3*S232,0)</f>
        <v>14659</v>
      </c>
      <c r="T233" s="337"/>
      <c r="U233" s="23">
        <f>ROUNDDOWN(U232*$U$3,0)</f>
        <v>15474</v>
      </c>
      <c r="V233" s="23">
        <f>ROUNDDOWN(V232*$V$3,0)</f>
        <v>4328</v>
      </c>
      <c r="W233" s="337"/>
      <c r="X233" s="23">
        <f>ROUNDDOWN($X$3*X232,0)</f>
        <v>84972</v>
      </c>
      <c r="Y233" s="23">
        <f>ROUNDDOWN(Y232*$Y$3,0)</f>
        <v>31762</v>
      </c>
      <c r="Z233" s="24">
        <f>ROUNDDOWN(Z232*$Z$3,0)</f>
        <v>32726</v>
      </c>
      <c r="AA233" s="338"/>
      <c r="AB233" s="327"/>
      <c r="AC233" s="327"/>
      <c r="AD233" s="327"/>
      <c r="AE233" s="327"/>
      <c r="AF233" s="329"/>
      <c r="AG233" s="331"/>
      <c r="AH233" s="332"/>
    </row>
    <row r="234" spans="1:34" ht="12.75" hidden="1" customHeight="1">
      <c r="A234" s="344" t="s">
        <v>114</v>
      </c>
      <c r="B234" s="27" t="s">
        <v>43</v>
      </c>
      <c r="C234" s="28">
        <v>4.5</v>
      </c>
      <c r="D234" s="344" t="str">
        <f>B234&amp;C234</f>
        <v>H4.5</v>
      </c>
      <c r="E234" s="28" t="s">
        <v>38</v>
      </c>
      <c r="F234" s="28">
        <v>2</v>
      </c>
      <c r="G234" s="344" t="str">
        <f>E234&amp;F234</f>
        <v>W2</v>
      </c>
      <c r="H234" s="28" t="s">
        <v>39</v>
      </c>
      <c r="I234" s="28">
        <v>0</v>
      </c>
      <c r="J234" s="344" t="str">
        <f>H234&amp;I234</f>
        <v>L0</v>
      </c>
      <c r="K234" s="28" t="s">
        <v>40</v>
      </c>
      <c r="L234" s="28"/>
      <c r="M234" s="345" t="str">
        <f>K234&amp;L234</f>
        <v>B</v>
      </c>
      <c r="N234" s="28" t="s">
        <v>41</v>
      </c>
      <c r="O234" s="28">
        <v>25</v>
      </c>
      <c r="P234" s="345" t="str">
        <f>N234&amp;O234</f>
        <v>R25</v>
      </c>
      <c r="Q234" s="25" t="s">
        <v>42</v>
      </c>
      <c r="R234" s="26">
        <v>1.85</v>
      </c>
      <c r="S234" s="26">
        <v>0.25</v>
      </c>
      <c r="T234" s="336">
        <f>SUM(R235:S235)</f>
        <v>214432</v>
      </c>
      <c r="U234" s="19">
        <v>0.22</v>
      </c>
      <c r="V234" s="19">
        <v>0.14299999999999999</v>
      </c>
      <c r="W234" s="336">
        <f>SUM(U235:V235)</f>
        <v>26635</v>
      </c>
      <c r="X234" s="19">
        <v>1.02</v>
      </c>
      <c r="Y234" s="19">
        <v>0.51</v>
      </c>
      <c r="Z234" s="19">
        <v>0.67</v>
      </c>
      <c r="AA234" s="338">
        <f>SUM(X235:Z235)</f>
        <v>185081</v>
      </c>
      <c r="AB234" s="327">
        <f>ROUNDDOWN((T234+AA234)*0.05,0)</f>
        <v>19975</v>
      </c>
      <c r="AC234" s="327">
        <f>ROUNDDOWN((T234+W234+AA234+AB234)*0.1,0)</f>
        <v>44612</v>
      </c>
      <c r="AD234" s="327">
        <f>ROUNDDOWN(AG234*0.1,0)</f>
        <v>250893</v>
      </c>
      <c r="AE234" s="327">
        <f>T234+W234+AA234+AB234+AC234+AD234</f>
        <v>741628</v>
      </c>
      <c r="AF234" s="328">
        <v>2750000</v>
      </c>
      <c r="AG234" s="330">
        <f>AF234-T234-W234</f>
        <v>2508933</v>
      </c>
      <c r="AH234" s="332">
        <f>IF(AE234&lt;AG234,AE234,AG234)</f>
        <v>741628</v>
      </c>
    </row>
    <row r="235" spans="1:34" ht="12.75" hidden="1" customHeight="1">
      <c r="A235" s="344"/>
      <c r="B235" s="27"/>
      <c r="C235" s="28"/>
      <c r="D235" s="344"/>
      <c r="E235" s="28"/>
      <c r="F235" s="28"/>
      <c r="G235" s="344"/>
      <c r="H235" s="28"/>
      <c r="I235" s="28"/>
      <c r="J235" s="344"/>
      <c r="K235" s="28"/>
      <c r="L235" s="28"/>
      <c r="M235" s="346"/>
      <c r="N235" s="28"/>
      <c r="O235" s="28"/>
      <c r="P235" s="346"/>
      <c r="Q235" s="25"/>
      <c r="R235" s="23">
        <f>ROUNDDOWN($R$3*R234,0)</f>
        <v>194072</v>
      </c>
      <c r="S235" s="23">
        <f>ROUNDDOWN($S$3*S234,0)</f>
        <v>20360</v>
      </c>
      <c r="T235" s="337"/>
      <c r="U235" s="23">
        <f>ROUNDDOWN(U234*$U$3,0)</f>
        <v>17917</v>
      </c>
      <c r="V235" s="23">
        <f>ROUNDDOWN(V234*$V$3,0)</f>
        <v>8718</v>
      </c>
      <c r="W235" s="337"/>
      <c r="X235" s="23">
        <f>ROUNDDOWN($X$3*X234,0)</f>
        <v>107002</v>
      </c>
      <c r="Y235" s="23">
        <f>ROUNDDOWN(Y234*$Y$3,0)</f>
        <v>41535</v>
      </c>
      <c r="Z235" s="24">
        <f>ROUNDDOWN(Z234*$Z$3,0)</f>
        <v>36544</v>
      </c>
      <c r="AA235" s="338"/>
      <c r="AB235" s="327"/>
      <c r="AC235" s="327"/>
      <c r="AD235" s="327"/>
      <c r="AE235" s="327"/>
      <c r="AF235" s="329"/>
      <c r="AG235" s="331"/>
      <c r="AH235" s="332"/>
    </row>
    <row r="236" spans="1:34" ht="12.75" hidden="1" customHeight="1">
      <c r="A236" s="344" t="s">
        <v>114</v>
      </c>
      <c r="B236" s="27" t="s">
        <v>43</v>
      </c>
      <c r="C236" s="28">
        <v>5</v>
      </c>
      <c r="D236" s="344" t="str">
        <f>B236&amp;C236</f>
        <v>H5</v>
      </c>
      <c r="E236" s="28" t="s">
        <v>38</v>
      </c>
      <c r="F236" s="28">
        <v>2.5</v>
      </c>
      <c r="G236" s="344" t="str">
        <f>E236&amp;F236</f>
        <v>W2.5</v>
      </c>
      <c r="H236" s="28" t="s">
        <v>39</v>
      </c>
      <c r="I236" s="28">
        <v>0</v>
      </c>
      <c r="J236" s="344" t="str">
        <f>H236&amp;I236</f>
        <v>L0</v>
      </c>
      <c r="K236" s="28" t="s">
        <v>40</v>
      </c>
      <c r="L236" s="28"/>
      <c r="M236" s="345" t="str">
        <f>K236&amp;L236</f>
        <v>B</v>
      </c>
      <c r="N236" s="28" t="s">
        <v>41</v>
      </c>
      <c r="O236" s="28">
        <v>30</v>
      </c>
      <c r="P236" s="345" t="str">
        <f>N236&amp;O236</f>
        <v>R30</v>
      </c>
      <c r="Q236" s="25" t="s">
        <v>42</v>
      </c>
      <c r="R236" s="19">
        <v>2.2000000000000002</v>
      </c>
      <c r="S236" s="19">
        <v>0.31</v>
      </c>
      <c r="T236" s="336">
        <f>SUM(R237:S237)</f>
        <v>256035</v>
      </c>
      <c r="U236" s="19">
        <v>0.3</v>
      </c>
      <c r="V236" s="19">
        <v>0.25</v>
      </c>
      <c r="W236" s="336">
        <f>SUM(U237:V237)</f>
        <v>39673</v>
      </c>
      <c r="X236" s="19">
        <v>1.23</v>
      </c>
      <c r="Y236" s="19">
        <v>0.6</v>
      </c>
      <c r="Z236" s="19">
        <v>0.78</v>
      </c>
      <c r="AA236" s="338">
        <f>SUM(X237:Z237)</f>
        <v>220440</v>
      </c>
      <c r="AB236" s="327">
        <f>ROUNDDOWN((T236+AA236)*0.05,0)</f>
        <v>23823</v>
      </c>
      <c r="AC236" s="327">
        <f>ROUNDDOWN((T236+W236+AA236+AB236)*0.1,0)</f>
        <v>53997</v>
      </c>
      <c r="AD236" s="327">
        <f>ROUNDDOWN(AG236*0.1,0)</f>
        <v>357429</v>
      </c>
      <c r="AE236" s="327">
        <f>T236+W236+AA236+AB236+AC236+AD236</f>
        <v>951397</v>
      </c>
      <c r="AF236" s="328">
        <v>3870000</v>
      </c>
      <c r="AG236" s="330">
        <f>AF236-T236-W236</f>
        <v>3574292</v>
      </c>
      <c r="AH236" s="332">
        <f>IF(AE236&lt;AG236,AE236,AG236)</f>
        <v>951397</v>
      </c>
    </row>
    <row r="237" spans="1:34" ht="12.75" hidden="1" customHeight="1">
      <c r="A237" s="344"/>
      <c r="B237" s="27"/>
      <c r="C237" s="28"/>
      <c r="D237" s="344"/>
      <c r="E237" s="28"/>
      <c r="F237" s="28"/>
      <c r="G237" s="344"/>
      <c r="H237" s="28"/>
      <c r="I237" s="28"/>
      <c r="J237" s="344"/>
      <c r="K237" s="28"/>
      <c r="L237" s="28"/>
      <c r="M237" s="346"/>
      <c r="N237" s="28"/>
      <c r="O237" s="28"/>
      <c r="P237" s="346"/>
      <c r="Q237" s="25"/>
      <c r="R237" s="23">
        <f>ROUNDDOWN($R$3*R236,0)</f>
        <v>230788</v>
      </c>
      <c r="S237" s="23">
        <f>ROUNDDOWN($S$3*S236,0)</f>
        <v>25247</v>
      </c>
      <c r="T237" s="337"/>
      <c r="U237" s="23">
        <f>ROUNDDOWN(U236*$U$3,0)</f>
        <v>24432</v>
      </c>
      <c r="V237" s="23">
        <f>ROUNDDOWN(V236*$V$3,0)</f>
        <v>15241</v>
      </c>
      <c r="W237" s="337"/>
      <c r="X237" s="23">
        <f>ROUNDDOWN($X$3*X236,0)</f>
        <v>129031</v>
      </c>
      <c r="Y237" s="23">
        <f>ROUNDDOWN(Y236*$Y$3,0)</f>
        <v>48865</v>
      </c>
      <c r="Z237" s="24">
        <f>ROUNDDOWN(Z236*$Z$3,0)</f>
        <v>42544</v>
      </c>
      <c r="AA237" s="338"/>
      <c r="AB237" s="327"/>
      <c r="AC237" s="327"/>
      <c r="AD237" s="327"/>
      <c r="AE237" s="327"/>
      <c r="AF237" s="329"/>
      <c r="AG237" s="331"/>
      <c r="AH237" s="332"/>
    </row>
    <row r="238" spans="1:34" ht="12.75" hidden="1" customHeight="1">
      <c r="A238" s="333" t="s">
        <v>115</v>
      </c>
      <c r="B238" s="20" t="s">
        <v>43</v>
      </c>
      <c r="C238" s="21">
        <v>2</v>
      </c>
      <c r="D238" s="333" t="str">
        <f>B238&amp;C238</f>
        <v>H2</v>
      </c>
      <c r="E238" s="21" t="s">
        <v>38</v>
      </c>
      <c r="F238" s="21">
        <v>0.6</v>
      </c>
      <c r="G238" s="333" t="str">
        <f>E238&amp;F238</f>
        <v>W0.6</v>
      </c>
      <c r="H238" s="21" t="s">
        <v>39</v>
      </c>
      <c r="I238" s="21">
        <v>0</v>
      </c>
      <c r="J238" s="333" t="str">
        <f>H238&amp;I238</f>
        <v>L0</v>
      </c>
      <c r="K238" s="21" t="s">
        <v>40</v>
      </c>
      <c r="L238" s="21">
        <v>0</v>
      </c>
      <c r="M238" s="334" t="str">
        <f>K238&amp;L238</f>
        <v>B0</v>
      </c>
      <c r="N238" s="21" t="s">
        <v>41</v>
      </c>
      <c r="O238" s="21">
        <v>0</v>
      </c>
      <c r="P238" s="334" t="str">
        <f>N238&amp;O238</f>
        <v>R0</v>
      </c>
      <c r="Q238" s="25" t="s">
        <v>116</v>
      </c>
      <c r="R238" s="19">
        <v>0.08</v>
      </c>
      <c r="S238" s="19">
        <v>0.01</v>
      </c>
      <c r="T238" s="336">
        <f>SUM(R239:S239)</f>
        <v>9206</v>
      </c>
      <c r="U238" s="19">
        <v>2E-3</v>
      </c>
      <c r="V238" s="19">
        <v>7.0000000000000001E-3</v>
      </c>
      <c r="W238" s="336">
        <f>SUM(U239:V239)</f>
        <v>588</v>
      </c>
      <c r="X238" s="19">
        <v>0.11</v>
      </c>
      <c r="Y238" s="19">
        <v>0.09</v>
      </c>
      <c r="Z238" s="19">
        <v>0</v>
      </c>
      <c r="AA238" s="338">
        <f>SUM(X239:Z239)</f>
        <v>18868</v>
      </c>
      <c r="AB238" s="327">
        <f>ROUNDDOWN((T238+AA238)*0.05,0)</f>
        <v>1403</v>
      </c>
      <c r="AC238" s="327">
        <f>ROUNDDOWN((T238+W238+AA238+AB238)*0.1,0)</f>
        <v>3006</v>
      </c>
      <c r="AD238" s="327">
        <f>ROUNDDOWN(AG238*0.1,0)</f>
        <v>1990</v>
      </c>
      <c r="AE238" s="327">
        <f>T238+W238+AA238+AB238+AC238+AD238</f>
        <v>35061</v>
      </c>
      <c r="AF238" s="328">
        <v>29700</v>
      </c>
      <c r="AG238" s="330">
        <f>AF238-T238-W238</f>
        <v>19906</v>
      </c>
      <c r="AH238" s="332">
        <f t="shared" si="1"/>
        <v>19906</v>
      </c>
    </row>
    <row r="239" spans="1:34" ht="12.75" hidden="1" customHeight="1">
      <c r="A239" s="333"/>
      <c r="B239" s="20"/>
      <c r="C239" s="21"/>
      <c r="D239" s="333"/>
      <c r="E239" s="21"/>
      <c r="F239" s="21"/>
      <c r="G239" s="333"/>
      <c r="H239" s="21"/>
      <c r="I239" s="21"/>
      <c r="J239" s="333"/>
      <c r="K239" s="21"/>
      <c r="L239" s="21"/>
      <c r="M239" s="335"/>
      <c r="N239" s="21"/>
      <c r="O239" s="21"/>
      <c r="P239" s="335"/>
      <c r="Q239" s="25" t="s">
        <v>42</v>
      </c>
      <c r="R239" s="23">
        <f>ROUNDDOWN($R$3*R238,0)</f>
        <v>8392</v>
      </c>
      <c r="S239" s="23">
        <f>ROUNDDOWN($S$3*S238,0)</f>
        <v>814</v>
      </c>
      <c r="T239" s="337"/>
      <c r="U239" s="23">
        <f>ROUNDDOWN(U238*$U$3,0)</f>
        <v>162</v>
      </c>
      <c r="V239" s="23">
        <f>ROUNDDOWN(V238*$V$3,0)</f>
        <v>426</v>
      </c>
      <c r="W239" s="337"/>
      <c r="X239" s="23">
        <f>ROUNDDOWN($X$3*X238,0)</f>
        <v>11539</v>
      </c>
      <c r="Y239" s="23">
        <f>ROUNDDOWN(Y238*$Y$3,0)</f>
        <v>7329</v>
      </c>
      <c r="Z239" s="24">
        <f>ROUNDDOWN(Z238*$Z$3,0)</f>
        <v>0</v>
      </c>
      <c r="AA239" s="338"/>
      <c r="AB239" s="327"/>
      <c r="AC239" s="327"/>
      <c r="AD239" s="327"/>
      <c r="AE239" s="327"/>
      <c r="AF239" s="329"/>
      <c r="AG239" s="331"/>
      <c r="AH239" s="332">
        <f t="shared" si="1"/>
        <v>0</v>
      </c>
    </row>
    <row r="240" spans="1:34" ht="12.75" hidden="1" customHeight="1">
      <c r="A240" s="333" t="s">
        <v>115</v>
      </c>
      <c r="B240" s="20" t="s">
        <v>43</v>
      </c>
      <c r="C240" s="21">
        <v>2.5</v>
      </c>
      <c r="D240" s="333" t="str">
        <f>B240&amp;C240</f>
        <v>H2.5</v>
      </c>
      <c r="E240" s="21" t="s">
        <v>38</v>
      </c>
      <c r="F240" s="21">
        <v>0.8</v>
      </c>
      <c r="G240" s="333" t="str">
        <f>E240&amp;F240</f>
        <v>W0.8</v>
      </c>
      <c r="H240" s="21" t="s">
        <v>39</v>
      </c>
      <c r="I240" s="21">
        <v>0</v>
      </c>
      <c r="J240" s="333" t="str">
        <f>H240&amp;I240</f>
        <v>L0</v>
      </c>
      <c r="K240" s="21" t="s">
        <v>40</v>
      </c>
      <c r="L240" s="21">
        <v>0</v>
      </c>
      <c r="M240" s="334" t="str">
        <f>K240&amp;L240</f>
        <v>B0</v>
      </c>
      <c r="N240" s="21" t="s">
        <v>41</v>
      </c>
      <c r="O240" s="21">
        <v>0</v>
      </c>
      <c r="P240" s="334" t="str">
        <f>N240&amp;O240</f>
        <v>R0</v>
      </c>
      <c r="Q240" s="25" t="s">
        <v>116</v>
      </c>
      <c r="R240" s="26">
        <v>0.1</v>
      </c>
      <c r="S240" s="26">
        <v>0.02</v>
      </c>
      <c r="T240" s="336">
        <f>SUM(R241:S241)</f>
        <v>12118</v>
      </c>
      <c r="U240" s="19">
        <v>5.0000000000000001E-3</v>
      </c>
      <c r="V240" s="19">
        <v>0.01</v>
      </c>
      <c r="W240" s="29">
        <f>SUM(U241:V241)</f>
        <v>1016</v>
      </c>
      <c r="X240" s="19">
        <v>0.15</v>
      </c>
      <c r="Y240" s="19">
        <v>0.12</v>
      </c>
      <c r="Z240" s="19">
        <v>0</v>
      </c>
      <c r="AA240" s="338">
        <f>SUM(X241:Z241)</f>
        <v>25508</v>
      </c>
      <c r="AB240" s="327">
        <f>ROUNDDOWN((T240+AA240)*0.05,0)</f>
        <v>1881</v>
      </c>
      <c r="AC240" s="327">
        <f>ROUNDDOWN((T240+W240+AA240+AB240)*0.1,0)</f>
        <v>4052</v>
      </c>
      <c r="AD240" s="327">
        <f>ROUNDDOWN(AG240*0.1,0)</f>
        <v>2986</v>
      </c>
      <c r="AE240" s="327">
        <f>T240+W240+AA240+AB240+AC240+AD240</f>
        <v>47561</v>
      </c>
      <c r="AF240" s="328">
        <v>43000</v>
      </c>
      <c r="AG240" s="330">
        <f>AF240-T240-W240</f>
        <v>29866</v>
      </c>
      <c r="AH240" s="332">
        <f t="shared" si="1"/>
        <v>29866</v>
      </c>
    </row>
    <row r="241" spans="1:34" ht="12.75" hidden="1" customHeight="1">
      <c r="A241" s="333"/>
      <c r="B241" s="20"/>
      <c r="C241" s="21"/>
      <c r="D241" s="333"/>
      <c r="E241" s="21"/>
      <c r="F241" s="21"/>
      <c r="G241" s="333"/>
      <c r="H241" s="21"/>
      <c r="I241" s="21"/>
      <c r="J241" s="333"/>
      <c r="K241" s="21"/>
      <c r="L241" s="21"/>
      <c r="M241" s="335"/>
      <c r="N241" s="21"/>
      <c r="O241" s="21"/>
      <c r="P241" s="335"/>
      <c r="Q241" s="25" t="s">
        <v>42</v>
      </c>
      <c r="R241" s="23">
        <f>ROUNDDOWN($R$3*R240,0)</f>
        <v>10490</v>
      </c>
      <c r="S241" s="23">
        <f>ROUNDDOWN($S$3*S240,0)</f>
        <v>1628</v>
      </c>
      <c r="T241" s="337"/>
      <c r="U241" s="23">
        <f>ROUNDDOWN(U240*$U$3,0)</f>
        <v>407</v>
      </c>
      <c r="V241" s="23">
        <f>ROUNDDOWN(V240*$V$3,0)</f>
        <v>609</v>
      </c>
      <c r="W241" s="30"/>
      <c r="X241" s="23">
        <f>ROUNDDOWN($X$3*X240,0)</f>
        <v>15735</v>
      </c>
      <c r="Y241" s="23">
        <f>ROUNDDOWN(Y240*$Y$3,0)</f>
        <v>9773</v>
      </c>
      <c r="Z241" s="24">
        <f>ROUNDDOWN(Z240*$Z$3,0)</f>
        <v>0</v>
      </c>
      <c r="AA241" s="338"/>
      <c r="AB241" s="327"/>
      <c r="AC241" s="327"/>
      <c r="AD241" s="327"/>
      <c r="AE241" s="327"/>
      <c r="AF241" s="329"/>
      <c r="AG241" s="331"/>
      <c r="AH241" s="332">
        <f t="shared" si="1"/>
        <v>0</v>
      </c>
    </row>
    <row r="242" spans="1:34" ht="12.75" hidden="1" customHeight="1">
      <c r="A242" s="333" t="s">
        <v>115</v>
      </c>
      <c r="B242" s="20" t="s">
        <v>43</v>
      </c>
      <c r="C242" s="21">
        <v>3</v>
      </c>
      <c r="D242" s="333" t="str">
        <f>B242&amp;C242</f>
        <v>H3</v>
      </c>
      <c r="E242" s="21" t="s">
        <v>38</v>
      </c>
      <c r="F242" s="21">
        <v>1</v>
      </c>
      <c r="G242" s="333" t="str">
        <f>E242&amp;F242</f>
        <v>W1</v>
      </c>
      <c r="H242" s="21" t="s">
        <v>39</v>
      </c>
      <c r="I242" s="21">
        <v>0</v>
      </c>
      <c r="J242" s="333" t="str">
        <f>H242&amp;I242</f>
        <v>L0</v>
      </c>
      <c r="K242" s="21" t="s">
        <v>40</v>
      </c>
      <c r="L242" s="21">
        <v>0</v>
      </c>
      <c r="M242" s="334" t="str">
        <f>K242&amp;L242</f>
        <v>B0</v>
      </c>
      <c r="N242" s="21" t="s">
        <v>41</v>
      </c>
      <c r="O242" s="21">
        <v>6</v>
      </c>
      <c r="P242" s="334" t="str">
        <f>N242&amp;O242</f>
        <v>R6</v>
      </c>
      <c r="Q242" s="25" t="s">
        <v>116</v>
      </c>
      <c r="R242" s="26">
        <v>0.12</v>
      </c>
      <c r="S242" s="26">
        <v>0.02</v>
      </c>
      <c r="T242" s="336">
        <f>SUM(R243:S243)</f>
        <v>14216</v>
      </c>
      <c r="U242" s="19">
        <v>8.0000000000000002E-3</v>
      </c>
      <c r="V242" s="19">
        <v>1.2E-2</v>
      </c>
      <c r="W242" s="336">
        <f>SUM(U243:V243)</f>
        <v>1382</v>
      </c>
      <c r="X242" s="19">
        <v>0.19</v>
      </c>
      <c r="Y242" s="19">
        <v>0.14000000000000001</v>
      </c>
      <c r="Z242" s="19">
        <v>0</v>
      </c>
      <c r="AA242" s="338">
        <f>SUM(X243:Z243)</f>
        <v>31333</v>
      </c>
      <c r="AB242" s="327">
        <f>ROUNDDOWN((T242+AA242)*0.05,0)</f>
        <v>2277</v>
      </c>
      <c r="AC242" s="327">
        <f>ROUNDDOWN((T242+W242+AA242+AB242)*0.1,0)</f>
        <v>4920</v>
      </c>
      <c r="AD242" s="327">
        <f>ROUNDDOWN(AG242*0.1,0)</f>
        <v>5440</v>
      </c>
      <c r="AE242" s="327">
        <f>T242+W242+AA242+AB242+AC242+AD242</f>
        <v>59568</v>
      </c>
      <c r="AF242" s="328">
        <v>70000</v>
      </c>
      <c r="AG242" s="330">
        <f>AF242-T242-W242</f>
        <v>54402</v>
      </c>
      <c r="AH242" s="332">
        <f t="shared" si="1"/>
        <v>54402</v>
      </c>
    </row>
    <row r="243" spans="1:34" ht="12.75" hidden="1" customHeight="1">
      <c r="A243" s="333"/>
      <c r="B243" s="20"/>
      <c r="C243" s="21"/>
      <c r="D243" s="333"/>
      <c r="E243" s="21"/>
      <c r="F243" s="21"/>
      <c r="G243" s="333"/>
      <c r="H243" s="21"/>
      <c r="I243" s="21"/>
      <c r="J243" s="333"/>
      <c r="K243" s="21"/>
      <c r="L243" s="21"/>
      <c r="M243" s="335"/>
      <c r="N243" s="21"/>
      <c r="O243" s="21"/>
      <c r="P243" s="335"/>
      <c r="Q243" s="25" t="s">
        <v>42</v>
      </c>
      <c r="R243" s="23">
        <f>ROUNDDOWN($R$3*R242,0)</f>
        <v>12588</v>
      </c>
      <c r="S243" s="23">
        <f>ROUNDDOWN($S$3*S242,0)</f>
        <v>1628</v>
      </c>
      <c r="T243" s="337"/>
      <c r="U243" s="23">
        <f>ROUNDDOWN(U242*$U$3,0)</f>
        <v>651</v>
      </c>
      <c r="V243" s="23">
        <f>ROUNDDOWN(V242*$V$3,0)</f>
        <v>731</v>
      </c>
      <c r="W243" s="337"/>
      <c r="X243" s="23">
        <f>ROUNDDOWN($X$3*X242,0)</f>
        <v>19931</v>
      </c>
      <c r="Y243" s="23">
        <f>ROUNDDOWN(Y242*$Y$3,0)</f>
        <v>11402</v>
      </c>
      <c r="Z243" s="24">
        <f>ROUNDDOWN(Z242*$Z$3,0)</f>
        <v>0</v>
      </c>
      <c r="AA243" s="338"/>
      <c r="AB243" s="327"/>
      <c r="AC243" s="327"/>
      <c r="AD243" s="327"/>
      <c r="AE243" s="327"/>
      <c r="AF243" s="329"/>
      <c r="AG243" s="331"/>
      <c r="AH243" s="332">
        <f t="shared" si="1"/>
        <v>0</v>
      </c>
    </row>
    <row r="244" spans="1:34" ht="12.75" hidden="1" customHeight="1">
      <c r="A244" s="333" t="s">
        <v>115</v>
      </c>
      <c r="B244" s="20" t="s">
        <v>43</v>
      </c>
      <c r="C244" s="21">
        <v>3</v>
      </c>
      <c r="D244" s="333" t="str">
        <f>B244&amp;C244</f>
        <v>H3</v>
      </c>
      <c r="E244" s="21" t="s">
        <v>38</v>
      </c>
      <c r="F244" s="21">
        <v>1.2</v>
      </c>
      <c r="G244" s="333" t="str">
        <f>E244&amp;F244</f>
        <v>W1.2</v>
      </c>
      <c r="H244" s="21" t="s">
        <v>39</v>
      </c>
      <c r="I244" s="21">
        <v>0</v>
      </c>
      <c r="J244" s="333" t="str">
        <f>H244&amp;I244</f>
        <v>L0</v>
      </c>
      <c r="K244" s="21" t="s">
        <v>40</v>
      </c>
      <c r="L244" s="21">
        <v>0</v>
      </c>
      <c r="M244" s="334" t="str">
        <f>K244&amp;L244</f>
        <v>B0</v>
      </c>
      <c r="N244" s="21" t="s">
        <v>41</v>
      </c>
      <c r="O244" s="21">
        <v>8</v>
      </c>
      <c r="P244" s="334" t="str">
        <f>N244&amp;O244</f>
        <v>R8</v>
      </c>
      <c r="Q244" s="25" t="s">
        <v>116</v>
      </c>
      <c r="R244" s="26">
        <v>0.12</v>
      </c>
      <c r="S244" s="26">
        <v>0.02</v>
      </c>
      <c r="T244" s="336">
        <f>SUM(R245:S245)</f>
        <v>14216</v>
      </c>
      <c r="U244" s="19">
        <v>8.0000000000000002E-3</v>
      </c>
      <c r="V244" s="19">
        <v>1.2E-2</v>
      </c>
      <c r="W244" s="336">
        <f>SUM(U245:V245)</f>
        <v>1382</v>
      </c>
      <c r="X244" s="19">
        <v>0.19</v>
      </c>
      <c r="Y244" s="19">
        <v>0.14000000000000001</v>
      </c>
      <c r="Z244" s="19">
        <v>0</v>
      </c>
      <c r="AA244" s="338">
        <f>SUM(X245:Z245)</f>
        <v>31333</v>
      </c>
      <c r="AB244" s="327">
        <f>ROUNDDOWN((T244+AA244)*0.05,0)</f>
        <v>2277</v>
      </c>
      <c r="AC244" s="327">
        <f>ROUNDDOWN((T244+W244+AA244+AB244)*0.1,0)</f>
        <v>4920</v>
      </c>
      <c r="AD244" s="327">
        <f>ROUNDDOWN(AG244*0.1,0)</f>
        <v>11140</v>
      </c>
      <c r="AE244" s="327">
        <f>T244+W244+AA244+AB244+AC244+AD244</f>
        <v>65268</v>
      </c>
      <c r="AF244" s="328">
        <v>127000</v>
      </c>
      <c r="AG244" s="330">
        <f>AF244-T244-W244</f>
        <v>111402</v>
      </c>
      <c r="AH244" s="332">
        <f t="shared" si="1"/>
        <v>65268</v>
      </c>
    </row>
    <row r="245" spans="1:34" ht="12.75" hidden="1" customHeight="1">
      <c r="A245" s="333"/>
      <c r="B245" s="20"/>
      <c r="C245" s="21"/>
      <c r="D245" s="333"/>
      <c r="E245" s="21"/>
      <c r="F245" s="21"/>
      <c r="G245" s="333"/>
      <c r="H245" s="21"/>
      <c r="I245" s="21"/>
      <c r="J245" s="333"/>
      <c r="K245" s="21"/>
      <c r="L245" s="21"/>
      <c r="M245" s="335"/>
      <c r="N245" s="21"/>
      <c r="O245" s="21"/>
      <c r="P245" s="335"/>
      <c r="Q245" s="25" t="s">
        <v>42</v>
      </c>
      <c r="R245" s="23">
        <f>ROUNDDOWN($R$3*R244,0)</f>
        <v>12588</v>
      </c>
      <c r="S245" s="23">
        <f>ROUNDDOWN($S$3*S244,0)</f>
        <v>1628</v>
      </c>
      <c r="T245" s="337"/>
      <c r="U245" s="23">
        <f>ROUNDDOWN(U244*$U$3,0)</f>
        <v>651</v>
      </c>
      <c r="V245" s="23">
        <f>ROUNDDOWN(V244*$V$3,0)</f>
        <v>731</v>
      </c>
      <c r="W245" s="337"/>
      <c r="X245" s="23">
        <f>ROUNDDOWN($X$3*X244,0)</f>
        <v>19931</v>
      </c>
      <c r="Y245" s="23">
        <f>ROUNDDOWN(Y244*$Y$3,0)</f>
        <v>11402</v>
      </c>
      <c r="Z245" s="24">
        <f>ROUNDDOWN(Z244*$Z$3,0)</f>
        <v>0</v>
      </c>
      <c r="AA245" s="338"/>
      <c r="AB245" s="327"/>
      <c r="AC245" s="327"/>
      <c r="AD245" s="327"/>
      <c r="AE245" s="327"/>
      <c r="AF245" s="329"/>
      <c r="AG245" s="331"/>
      <c r="AH245" s="332">
        <f t="shared" si="1"/>
        <v>0</v>
      </c>
    </row>
    <row r="246" spans="1:34" ht="12.75" hidden="1" customHeight="1">
      <c r="A246" s="333" t="s">
        <v>115</v>
      </c>
      <c r="B246" s="20" t="s">
        <v>43</v>
      </c>
      <c r="C246" s="21">
        <v>3</v>
      </c>
      <c r="D246" s="333" t="str">
        <f>B246&amp;C246</f>
        <v>H3</v>
      </c>
      <c r="E246" s="21" t="s">
        <v>38</v>
      </c>
      <c r="F246" s="21">
        <v>1.2</v>
      </c>
      <c r="G246" s="333" t="str">
        <f>E246&amp;F246</f>
        <v>W1.2</v>
      </c>
      <c r="H246" s="21" t="s">
        <v>39</v>
      </c>
      <c r="I246" s="21">
        <v>0</v>
      </c>
      <c r="J246" s="333" t="str">
        <f>H246&amp;I246</f>
        <v>L0</v>
      </c>
      <c r="K246" s="21" t="s">
        <v>40</v>
      </c>
      <c r="L246" s="21">
        <v>0</v>
      </c>
      <c r="M246" s="334" t="str">
        <f>K246&amp;L246</f>
        <v>B0</v>
      </c>
      <c r="N246" s="21" t="s">
        <v>41</v>
      </c>
      <c r="O246" s="21">
        <v>10</v>
      </c>
      <c r="P246" s="334" t="str">
        <f>N246&amp;O246</f>
        <v>R10</v>
      </c>
      <c r="Q246" s="25" t="s">
        <v>116</v>
      </c>
      <c r="R246" s="26">
        <v>0.12</v>
      </c>
      <c r="S246" s="26">
        <v>0.02</v>
      </c>
      <c r="T246" s="336">
        <f>SUM(R247:S247)</f>
        <v>14216</v>
      </c>
      <c r="U246" s="19">
        <v>8.0000000000000002E-3</v>
      </c>
      <c r="V246" s="19">
        <v>1.2E-2</v>
      </c>
      <c r="W246" s="336">
        <f>SUM(U247:V247)</f>
        <v>1382</v>
      </c>
      <c r="X246" s="19">
        <v>0.19</v>
      </c>
      <c r="Y246" s="19">
        <v>0.14000000000000001</v>
      </c>
      <c r="Z246" s="19">
        <v>0</v>
      </c>
      <c r="AA246" s="338">
        <f>SUM(X247:Z247)</f>
        <v>31333</v>
      </c>
      <c r="AB246" s="327">
        <f>ROUNDDOWN((T246+AA246)*0.05,0)</f>
        <v>2277</v>
      </c>
      <c r="AC246" s="327">
        <f>ROUNDDOWN((T246+W246+AA246+AB246)*0.1,0)</f>
        <v>4920</v>
      </c>
      <c r="AD246" s="327">
        <f>ROUNDDOWN(AG246*0.1,0)</f>
        <v>19640</v>
      </c>
      <c r="AE246" s="327">
        <f>T246+W246+AA246+AB246+AC246+AD246</f>
        <v>73768</v>
      </c>
      <c r="AF246" s="328">
        <v>212000</v>
      </c>
      <c r="AG246" s="330">
        <f>AF246-T246-W246</f>
        <v>196402</v>
      </c>
      <c r="AH246" s="332">
        <f t="shared" si="1"/>
        <v>73768</v>
      </c>
    </row>
    <row r="247" spans="1:34" ht="12.75" hidden="1" customHeight="1">
      <c r="A247" s="333"/>
      <c r="B247" s="20"/>
      <c r="C247" s="21"/>
      <c r="D247" s="333"/>
      <c r="E247" s="21"/>
      <c r="F247" s="21"/>
      <c r="G247" s="333"/>
      <c r="H247" s="21"/>
      <c r="I247" s="21"/>
      <c r="J247" s="333"/>
      <c r="K247" s="21"/>
      <c r="L247" s="21"/>
      <c r="M247" s="335"/>
      <c r="N247" s="21"/>
      <c r="O247" s="21"/>
      <c r="P247" s="335"/>
      <c r="Q247" s="25" t="s">
        <v>42</v>
      </c>
      <c r="R247" s="23">
        <f>ROUNDDOWN($R$3*R246,0)</f>
        <v>12588</v>
      </c>
      <c r="S247" s="23">
        <f>ROUNDDOWN($S$3*S246,0)</f>
        <v>1628</v>
      </c>
      <c r="T247" s="337"/>
      <c r="U247" s="23">
        <f>ROUNDDOWN(U246*$U$3,0)</f>
        <v>651</v>
      </c>
      <c r="V247" s="23">
        <f>ROUNDDOWN(V246*$V$3,0)</f>
        <v>731</v>
      </c>
      <c r="W247" s="337"/>
      <c r="X247" s="23">
        <f>ROUNDDOWN($X$3*X246,0)</f>
        <v>19931</v>
      </c>
      <c r="Y247" s="23">
        <f>ROUNDDOWN(Y246*$Y$3,0)</f>
        <v>11402</v>
      </c>
      <c r="Z247" s="24">
        <f>ROUNDDOWN(Z246*$Z$3,0)</f>
        <v>0</v>
      </c>
      <c r="AA247" s="338"/>
      <c r="AB247" s="327"/>
      <c r="AC247" s="327"/>
      <c r="AD247" s="327"/>
      <c r="AE247" s="327"/>
      <c r="AF247" s="329"/>
      <c r="AG247" s="331"/>
      <c r="AH247" s="332">
        <f t="shared" si="1"/>
        <v>0</v>
      </c>
    </row>
    <row r="248" spans="1:34" ht="12.75" hidden="1" customHeight="1">
      <c r="A248" s="333" t="s">
        <v>115</v>
      </c>
      <c r="B248" s="20" t="s">
        <v>43</v>
      </c>
      <c r="C248" s="21">
        <v>3.5</v>
      </c>
      <c r="D248" s="333" t="str">
        <f>B248&amp;C248</f>
        <v>H3.5</v>
      </c>
      <c r="E248" s="21" t="s">
        <v>38</v>
      </c>
      <c r="F248" s="21">
        <v>1.5</v>
      </c>
      <c r="G248" s="333" t="str">
        <f>E248&amp;F248</f>
        <v>W1.5</v>
      </c>
      <c r="H248" s="21" t="s">
        <v>39</v>
      </c>
      <c r="I248" s="21">
        <v>0</v>
      </c>
      <c r="J248" s="333" t="str">
        <f>H248&amp;I248</f>
        <v>L0</v>
      </c>
      <c r="K248" s="21" t="s">
        <v>40</v>
      </c>
      <c r="L248" s="21">
        <v>0</v>
      </c>
      <c r="M248" s="334" t="str">
        <f>K248&amp;L248</f>
        <v>B0</v>
      </c>
      <c r="N248" s="21" t="s">
        <v>41</v>
      </c>
      <c r="O248" s="21">
        <v>12</v>
      </c>
      <c r="P248" s="334" t="str">
        <f>N248&amp;O248</f>
        <v>R12</v>
      </c>
      <c r="Q248" s="25" t="s">
        <v>116</v>
      </c>
      <c r="R248" s="19">
        <v>0.15</v>
      </c>
      <c r="S248" s="19">
        <v>0.03</v>
      </c>
      <c r="T248" s="336">
        <f>SUM(R249:S249)</f>
        <v>18178</v>
      </c>
      <c r="U248" s="19">
        <v>1.2999999999999999E-2</v>
      </c>
      <c r="V248" s="19">
        <v>0.02</v>
      </c>
      <c r="W248" s="336">
        <f>SUM(U249:V249)</f>
        <v>2277</v>
      </c>
      <c r="X248" s="19">
        <v>0.16</v>
      </c>
      <c r="Y248" s="19">
        <v>0.08</v>
      </c>
      <c r="Z248" s="19">
        <v>0.12</v>
      </c>
      <c r="AA248" s="338">
        <f>SUM(X249:Z249)</f>
        <v>29844</v>
      </c>
      <c r="AB248" s="327">
        <f>ROUNDDOWN((T248+AA248)*0.05,0)</f>
        <v>2401</v>
      </c>
      <c r="AC248" s="327">
        <f>ROUNDDOWN((T248+W248+AA248+AB248)*0.1,0)</f>
        <v>5270</v>
      </c>
      <c r="AD248" s="327">
        <f>ROUNDDOWN(AG248*0.1,0)</f>
        <v>30454</v>
      </c>
      <c r="AE248" s="327">
        <f>T248+W248+AA248+AB248+AC248+AD248</f>
        <v>88424</v>
      </c>
      <c r="AF248" s="328">
        <v>325000</v>
      </c>
      <c r="AG248" s="330">
        <f>AF248-T248-W248</f>
        <v>304545</v>
      </c>
      <c r="AH248" s="332">
        <f t="shared" si="1"/>
        <v>88424</v>
      </c>
    </row>
    <row r="249" spans="1:34" ht="12.75" hidden="1" customHeight="1">
      <c r="A249" s="333"/>
      <c r="B249" s="20"/>
      <c r="C249" s="21"/>
      <c r="D249" s="333"/>
      <c r="E249" s="21"/>
      <c r="F249" s="21"/>
      <c r="G249" s="333"/>
      <c r="H249" s="21"/>
      <c r="I249" s="21"/>
      <c r="J249" s="333"/>
      <c r="K249" s="21"/>
      <c r="L249" s="21"/>
      <c r="M249" s="335"/>
      <c r="N249" s="21"/>
      <c r="O249" s="21"/>
      <c r="P249" s="335"/>
      <c r="Q249" s="25" t="s">
        <v>42</v>
      </c>
      <c r="R249" s="23">
        <f>ROUNDDOWN($R$3*R248,0)</f>
        <v>15735</v>
      </c>
      <c r="S249" s="23">
        <f>ROUNDDOWN($S$3*S248,0)</f>
        <v>2443</v>
      </c>
      <c r="T249" s="337"/>
      <c r="U249" s="23">
        <f>ROUNDDOWN(U248*$U$3,0)</f>
        <v>1058</v>
      </c>
      <c r="V249" s="23">
        <f>ROUNDDOWN(V248*$V$3,0)</f>
        <v>1219</v>
      </c>
      <c r="W249" s="337"/>
      <c r="X249" s="23">
        <f>ROUNDDOWN($X$3*X248,0)</f>
        <v>16784</v>
      </c>
      <c r="Y249" s="23">
        <f>ROUNDDOWN(Y248*$Y$3,0)</f>
        <v>6515</v>
      </c>
      <c r="Z249" s="24">
        <f>ROUNDDOWN(Z248*$Z$3,0)</f>
        <v>6545</v>
      </c>
      <c r="AA249" s="338"/>
      <c r="AB249" s="327"/>
      <c r="AC249" s="327"/>
      <c r="AD249" s="327"/>
      <c r="AE249" s="327"/>
      <c r="AF249" s="329"/>
      <c r="AG249" s="331"/>
      <c r="AH249" s="332">
        <f t="shared" si="1"/>
        <v>0</v>
      </c>
    </row>
    <row r="250" spans="1:34" ht="12.75" hidden="1" customHeight="1">
      <c r="A250" s="333" t="s">
        <v>115</v>
      </c>
      <c r="B250" s="20" t="s">
        <v>43</v>
      </c>
      <c r="C250" s="21">
        <v>4</v>
      </c>
      <c r="D250" s="333" t="str">
        <f>B250&amp;C250</f>
        <v>H4</v>
      </c>
      <c r="E250" s="21" t="s">
        <v>38</v>
      </c>
      <c r="F250" s="21">
        <v>2</v>
      </c>
      <c r="G250" s="333" t="str">
        <f>E250&amp;F250</f>
        <v>W2</v>
      </c>
      <c r="H250" s="21" t="s">
        <v>39</v>
      </c>
      <c r="I250" s="21">
        <v>0</v>
      </c>
      <c r="J250" s="333" t="str">
        <f>H250&amp;I250</f>
        <v>L0</v>
      </c>
      <c r="K250" s="21" t="s">
        <v>40</v>
      </c>
      <c r="L250" s="21">
        <v>0</v>
      </c>
      <c r="M250" s="334" t="str">
        <f>K250&amp;L250</f>
        <v>B0</v>
      </c>
      <c r="N250" s="21" t="s">
        <v>41</v>
      </c>
      <c r="O250" s="21">
        <v>15</v>
      </c>
      <c r="P250" s="334" t="str">
        <f>N250&amp;O250</f>
        <v>R15</v>
      </c>
      <c r="Q250" s="25" t="s">
        <v>116</v>
      </c>
      <c r="R250" s="19">
        <v>0.18</v>
      </c>
      <c r="S250" s="19">
        <v>0.03</v>
      </c>
      <c r="T250" s="336">
        <f>SUM(R251:S251)</f>
        <v>21325</v>
      </c>
      <c r="U250" s="19">
        <v>2.1000000000000001E-2</v>
      </c>
      <c r="V250" s="19">
        <v>0.02</v>
      </c>
      <c r="W250" s="336">
        <f>SUM(U251:V251)</f>
        <v>2929</v>
      </c>
      <c r="X250" s="19">
        <v>0.2</v>
      </c>
      <c r="Y250" s="19">
        <v>0.1</v>
      </c>
      <c r="Z250" s="19">
        <v>0.14000000000000001</v>
      </c>
      <c r="AA250" s="338">
        <f>SUM(X251:Z251)</f>
        <v>36760</v>
      </c>
      <c r="AB250" s="327">
        <f>ROUNDDOWN((T250+AA250)*0.05,0)</f>
        <v>2904</v>
      </c>
      <c r="AC250" s="327">
        <f>ROUNDDOWN((T250+W250+AA250+AB250)*0.1,0)</f>
        <v>6391</v>
      </c>
      <c r="AD250" s="327">
        <f>ROUNDDOWN(AG250*0.1,0)</f>
        <v>45874</v>
      </c>
      <c r="AE250" s="327">
        <f>T250+W250+AA250+AB250+AC250+AD250</f>
        <v>116183</v>
      </c>
      <c r="AF250" s="328">
        <v>483000</v>
      </c>
      <c r="AG250" s="330">
        <f>AF250-T250-W250</f>
        <v>458746</v>
      </c>
      <c r="AH250" s="332">
        <f t="shared" si="1"/>
        <v>116183</v>
      </c>
    </row>
    <row r="251" spans="1:34" ht="12.75" hidden="1" customHeight="1">
      <c r="A251" s="333"/>
      <c r="B251" s="20"/>
      <c r="C251" s="21"/>
      <c r="D251" s="333"/>
      <c r="E251" s="21"/>
      <c r="F251" s="21"/>
      <c r="G251" s="333"/>
      <c r="H251" s="21"/>
      <c r="I251" s="21"/>
      <c r="J251" s="333"/>
      <c r="K251" s="21"/>
      <c r="L251" s="21"/>
      <c r="M251" s="335"/>
      <c r="N251" s="21"/>
      <c r="O251" s="21"/>
      <c r="P251" s="335"/>
      <c r="Q251" s="25" t="s">
        <v>42</v>
      </c>
      <c r="R251" s="23">
        <f>ROUNDDOWN($R$3*R250,0)</f>
        <v>18882</v>
      </c>
      <c r="S251" s="23">
        <f>ROUNDDOWN($S$3*S250,0)</f>
        <v>2443</v>
      </c>
      <c r="T251" s="337"/>
      <c r="U251" s="23">
        <f>ROUNDDOWN(U250*$U$3,0)</f>
        <v>1710</v>
      </c>
      <c r="V251" s="23">
        <f>ROUNDDOWN(V250*$V$3,0)</f>
        <v>1219</v>
      </c>
      <c r="W251" s="337"/>
      <c r="X251" s="23">
        <f>ROUNDDOWN($X$3*X250,0)</f>
        <v>20980</v>
      </c>
      <c r="Y251" s="23">
        <f>ROUNDDOWN(Y250*$Y$3,0)</f>
        <v>8144</v>
      </c>
      <c r="Z251" s="24">
        <f>ROUNDDOWN(Z250*$Z$3,0)</f>
        <v>7636</v>
      </c>
      <c r="AA251" s="338"/>
      <c r="AB251" s="327"/>
      <c r="AC251" s="327"/>
      <c r="AD251" s="327"/>
      <c r="AE251" s="327"/>
      <c r="AF251" s="329"/>
      <c r="AG251" s="331"/>
      <c r="AH251" s="332">
        <f t="shared" si="1"/>
        <v>0</v>
      </c>
    </row>
    <row r="252" spans="1:34" ht="12.75" hidden="1" customHeight="1">
      <c r="A252" s="333" t="s">
        <v>115</v>
      </c>
      <c r="B252" s="20" t="s">
        <v>43</v>
      </c>
      <c r="C252" s="21">
        <v>4</v>
      </c>
      <c r="D252" s="333" t="str">
        <f>B252&amp;C252</f>
        <v>H4</v>
      </c>
      <c r="E252" s="21" t="s">
        <v>38</v>
      </c>
      <c r="F252" s="21">
        <v>2</v>
      </c>
      <c r="G252" s="333" t="str">
        <f>E252&amp;F252</f>
        <v>W2</v>
      </c>
      <c r="H252" s="21" t="s">
        <v>39</v>
      </c>
      <c r="I252" s="21">
        <v>0</v>
      </c>
      <c r="J252" s="333" t="str">
        <f>H252&amp;I252</f>
        <v>L0</v>
      </c>
      <c r="K252" s="21" t="s">
        <v>40</v>
      </c>
      <c r="L252" s="21">
        <v>0</v>
      </c>
      <c r="M252" s="334" t="str">
        <f>K252&amp;L252</f>
        <v>B0</v>
      </c>
      <c r="N252" s="21" t="s">
        <v>41</v>
      </c>
      <c r="O252" s="21">
        <v>18</v>
      </c>
      <c r="P252" s="334" t="str">
        <f>N252&amp;O252</f>
        <v>R18</v>
      </c>
      <c r="Q252" s="25" t="s">
        <v>116</v>
      </c>
      <c r="R252" s="19">
        <v>0.18</v>
      </c>
      <c r="S252" s="19">
        <v>0.03</v>
      </c>
      <c r="T252" s="336">
        <f>SUM(R253:S253)</f>
        <v>21325</v>
      </c>
      <c r="U252" s="19">
        <v>2.1000000000000001E-2</v>
      </c>
      <c r="V252" s="19">
        <v>0.02</v>
      </c>
      <c r="W252" s="336">
        <f>SUM(U253:V253)</f>
        <v>2929</v>
      </c>
      <c r="X252" s="19">
        <v>0.2</v>
      </c>
      <c r="Y252" s="19">
        <v>0.1</v>
      </c>
      <c r="Z252" s="19">
        <v>0.14000000000000001</v>
      </c>
      <c r="AA252" s="338">
        <f>SUM(X253:Z253)</f>
        <v>36760</v>
      </c>
      <c r="AB252" s="327">
        <f>ROUNDDOWN((T252+AA252)*0.05,0)</f>
        <v>2904</v>
      </c>
      <c r="AC252" s="327">
        <f>ROUNDDOWN((T252+W252+AA252+AB252)*0.1,0)</f>
        <v>6391</v>
      </c>
      <c r="AD252" s="327">
        <f>ROUNDDOWN(AG252*0.1,0)</f>
        <v>67174</v>
      </c>
      <c r="AE252" s="327">
        <f>T252+W252+AA252+AB252+AC252+AD252</f>
        <v>137483</v>
      </c>
      <c r="AF252" s="328">
        <v>696000</v>
      </c>
      <c r="AG252" s="330">
        <f>AF252-T252-W252</f>
        <v>671746</v>
      </c>
      <c r="AH252" s="332">
        <f t="shared" si="1"/>
        <v>137483</v>
      </c>
    </row>
    <row r="253" spans="1:34" ht="12.75" hidden="1" customHeight="1">
      <c r="A253" s="333"/>
      <c r="B253" s="20"/>
      <c r="C253" s="21"/>
      <c r="D253" s="333"/>
      <c r="E253" s="21"/>
      <c r="F253" s="21"/>
      <c r="G253" s="333"/>
      <c r="H253" s="21"/>
      <c r="I253" s="21"/>
      <c r="J253" s="333"/>
      <c r="K253" s="21"/>
      <c r="L253" s="21"/>
      <c r="M253" s="335"/>
      <c r="N253" s="21"/>
      <c r="O253" s="21"/>
      <c r="P253" s="335"/>
      <c r="Q253" s="25" t="s">
        <v>42</v>
      </c>
      <c r="R253" s="23">
        <f>ROUNDDOWN($R$3*R252,0)</f>
        <v>18882</v>
      </c>
      <c r="S253" s="23">
        <f>ROUNDDOWN($S$3*S252,0)</f>
        <v>2443</v>
      </c>
      <c r="T253" s="337"/>
      <c r="U253" s="23">
        <f>ROUNDDOWN(U252*$U$3,0)</f>
        <v>1710</v>
      </c>
      <c r="V253" s="23">
        <f>ROUNDDOWN(V252*$V$3,0)</f>
        <v>1219</v>
      </c>
      <c r="W253" s="337"/>
      <c r="X253" s="23">
        <f>ROUNDDOWN($X$3*X252,0)</f>
        <v>20980</v>
      </c>
      <c r="Y253" s="23">
        <f>ROUNDDOWN(Y252*$Y$3,0)</f>
        <v>8144</v>
      </c>
      <c r="Z253" s="24">
        <f>ROUNDDOWN(Z252*$Z$3,0)</f>
        <v>7636</v>
      </c>
      <c r="AA253" s="338"/>
      <c r="AB253" s="327"/>
      <c r="AC253" s="327"/>
      <c r="AD253" s="327"/>
      <c r="AE253" s="327"/>
      <c r="AF253" s="329"/>
      <c r="AG253" s="331"/>
      <c r="AH253" s="332">
        <f t="shared" si="1"/>
        <v>0</v>
      </c>
    </row>
    <row r="254" spans="1:34" ht="12.75" hidden="1" customHeight="1">
      <c r="A254" s="333" t="s">
        <v>115</v>
      </c>
      <c r="B254" s="20" t="s">
        <v>43</v>
      </c>
      <c r="C254" s="21">
        <v>5</v>
      </c>
      <c r="D254" s="333" t="str">
        <f>B254&amp;C254</f>
        <v>H5</v>
      </c>
      <c r="E254" s="21" t="s">
        <v>38</v>
      </c>
      <c r="F254" s="21">
        <v>2.5</v>
      </c>
      <c r="G254" s="333" t="str">
        <f>E254&amp;F254</f>
        <v>W2.5</v>
      </c>
      <c r="H254" s="21" t="s">
        <v>39</v>
      </c>
      <c r="I254" s="21">
        <v>0</v>
      </c>
      <c r="J254" s="333" t="str">
        <f>H254&amp;I254</f>
        <v>L0</v>
      </c>
      <c r="K254" s="21" t="s">
        <v>40</v>
      </c>
      <c r="L254" s="21">
        <v>0</v>
      </c>
      <c r="M254" s="334" t="str">
        <f>K254&amp;L254</f>
        <v>B0</v>
      </c>
      <c r="N254" s="21" t="s">
        <v>41</v>
      </c>
      <c r="O254" s="21">
        <v>20</v>
      </c>
      <c r="P254" s="334" t="str">
        <f>N254&amp;O254</f>
        <v>R20</v>
      </c>
      <c r="Q254" s="25" t="s">
        <v>116</v>
      </c>
      <c r="R254" s="19">
        <v>0.25</v>
      </c>
      <c r="S254" s="19">
        <v>0.04</v>
      </c>
      <c r="T254" s="336">
        <f>SUM(R255:S255)</f>
        <v>29483</v>
      </c>
      <c r="U254" s="19">
        <v>4.2000000000000003E-2</v>
      </c>
      <c r="V254" s="19">
        <v>2.8000000000000001E-2</v>
      </c>
      <c r="W254" s="336">
        <f>SUM(U255:V255)</f>
        <v>5127</v>
      </c>
      <c r="X254" s="19">
        <v>0.26</v>
      </c>
      <c r="Y254" s="19">
        <v>0.13</v>
      </c>
      <c r="Z254" s="19">
        <v>0.19</v>
      </c>
      <c r="AA254" s="338">
        <f>SUM(X255:Z255)</f>
        <v>48225</v>
      </c>
      <c r="AB254" s="327">
        <f>ROUNDDOWN((T254+AA254)*0.05,0)</f>
        <v>3885</v>
      </c>
      <c r="AC254" s="327">
        <f>ROUNDDOWN((T254+W254+AA254+AB254)*0.1,0)</f>
        <v>8672</v>
      </c>
      <c r="AD254" s="327">
        <f>ROUNDDOWN(AG254*0.1,0)</f>
        <v>87839</v>
      </c>
      <c r="AE254" s="327">
        <f>T254+W254+AA254+AB254+AC254+AD254</f>
        <v>183231</v>
      </c>
      <c r="AF254" s="328">
        <v>913000</v>
      </c>
      <c r="AG254" s="330">
        <f>AF254-T254-W254</f>
        <v>878390</v>
      </c>
      <c r="AH254" s="332">
        <f t="shared" si="1"/>
        <v>183231</v>
      </c>
    </row>
    <row r="255" spans="1:34" ht="12.75" hidden="1" customHeight="1">
      <c r="A255" s="333"/>
      <c r="B255" s="20"/>
      <c r="C255" s="21"/>
      <c r="D255" s="333"/>
      <c r="E255" s="21"/>
      <c r="F255" s="21"/>
      <c r="G255" s="333"/>
      <c r="H255" s="21"/>
      <c r="I255" s="21"/>
      <c r="J255" s="333"/>
      <c r="K255" s="21"/>
      <c r="L255" s="21"/>
      <c r="M255" s="335"/>
      <c r="N255" s="21"/>
      <c r="O255" s="21"/>
      <c r="P255" s="335"/>
      <c r="Q255" s="25" t="s">
        <v>42</v>
      </c>
      <c r="R255" s="23">
        <f>ROUNDDOWN($R$3*R254,0)</f>
        <v>26226</v>
      </c>
      <c r="S255" s="23">
        <f>ROUNDDOWN($S$3*S254,0)</f>
        <v>3257</v>
      </c>
      <c r="T255" s="337"/>
      <c r="U255" s="23">
        <f>ROUNDDOWN(U254*$U$3,0)</f>
        <v>3420</v>
      </c>
      <c r="V255" s="23">
        <f>ROUNDDOWN(V254*$V$3,0)</f>
        <v>1707</v>
      </c>
      <c r="W255" s="337"/>
      <c r="X255" s="23">
        <f>ROUNDDOWN($X$3*X254,0)</f>
        <v>27275</v>
      </c>
      <c r="Y255" s="23">
        <f>ROUNDDOWN(Y254*$Y$3,0)</f>
        <v>10587</v>
      </c>
      <c r="Z255" s="24">
        <f>ROUNDDOWN(Z254*$Z$3,0)</f>
        <v>10363</v>
      </c>
      <c r="AA255" s="338"/>
      <c r="AB255" s="327"/>
      <c r="AC255" s="327"/>
      <c r="AD255" s="327"/>
      <c r="AE255" s="327"/>
      <c r="AF255" s="329"/>
      <c r="AG255" s="331"/>
      <c r="AH255" s="332">
        <f t="shared" si="1"/>
        <v>0</v>
      </c>
    </row>
    <row r="256" spans="1:34" ht="12.75" hidden="1" customHeight="1">
      <c r="A256" s="333" t="s">
        <v>115</v>
      </c>
      <c r="B256" s="20" t="s">
        <v>43</v>
      </c>
      <c r="C256" s="21">
        <v>5.5</v>
      </c>
      <c r="D256" s="333" t="str">
        <f>B256&amp;C256</f>
        <v>H5.5</v>
      </c>
      <c r="E256" s="21" t="s">
        <v>38</v>
      </c>
      <c r="F256" s="21">
        <v>2.5</v>
      </c>
      <c r="G256" s="333" t="str">
        <f>E256&amp;F256</f>
        <v>W2.5</v>
      </c>
      <c r="H256" s="21" t="s">
        <v>39</v>
      </c>
      <c r="I256" s="21">
        <v>0</v>
      </c>
      <c r="J256" s="333" t="str">
        <f>H256&amp;I256</f>
        <v>L0</v>
      </c>
      <c r="K256" s="21" t="s">
        <v>40</v>
      </c>
      <c r="L256" s="21">
        <v>0</v>
      </c>
      <c r="M256" s="334" t="str">
        <f>K256&amp;L256</f>
        <v>B0</v>
      </c>
      <c r="N256" s="21" t="s">
        <v>41</v>
      </c>
      <c r="O256" s="21">
        <v>25</v>
      </c>
      <c r="P256" s="334" t="str">
        <f>N256&amp;O256</f>
        <v>R25</v>
      </c>
      <c r="Q256" s="25" t="s">
        <v>116</v>
      </c>
      <c r="R256" s="19">
        <v>0.28000000000000003</v>
      </c>
      <c r="S256" s="19">
        <v>0.05</v>
      </c>
      <c r="T256" s="336">
        <f>SUM(R257:S257)</f>
        <v>33445</v>
      </c>
      <c r="U256" s="19">
        <v>5.7000000000000002E-2</v>
      </c>
      <c r="V256" s="19">
        <v>2.8000000000000001E-2</v>
      </c>
      <c r="W256" s="336">
        <f>SUM(U257:V257)</f>
        <v>6349</v>
      </c>
      <c r="X256" s="19">
        <v>0.28999999999999998</v>
      </c>
      <c r="Y256" s="19">
        <v>0.14000000000000001</v>
      </c>
      <c r="Z256" s="19">
        <v>0.22</v>
      </c>
      <c r="AA256" s="338">
        <f>SUM(X257:Z257)</f>
        <v>53823</v>
      </c>
      <c r="AB256" s="327">
        <f>ROUNDDOWN((T256+AA256)*0.05,0)</f>
        <v>4363</v>
      </c>
      <c r="AC256" s="327">
        <f>ROUNDDOWN((T256+W256+AA256+AB256)*0.1,0)</f>
        <v>9798</v>
      </c>
      <c r="AD256" s="327">
        <f>ROUNDDOWN(AG256*0.1,0)</f>
        <v>145020</v>
      </c>
      <c r="AE256" s="327">
        <f>T256+W256+AA256+AB256+AC256+AD256</f>
        <v>252798</v>
      </c>
      <c r="AF256" s="328">
        <v>1490000</v>
      </c>
      <c r="AG256" s="330">
        <f>AF256-T256-W256</f>
        <v>1450206</v>
      </c>
      <c r="AH256" s="332">
        <f t="shared" si="1"/>
        <v>252798</v>
      </c>
    </row>
    <row r="257" spans="1:34" ht="12.75" hidden="1" customHeight="1">
      <c r="A257" s="333"/>
      <c r="B257" s="20"/>
      <c r="C257" s="21"/>
      <c r="D257" s="333"/>
      <c r="E257" s="21"/>
      <c r="F257" s="21"/>
      <c r="G257" s="333"/>
      <c r="H257" s="21"/>
      <c r="I257" s="21"/>
      <c r="J257" s="333"/>
      <c r="K257" s="21"/>
      <c r="L257" s="21"/>
      <c r="M257" s="335"/>
      <c r="N257" s="21"/>
      <c r="O257" s="21"/>
      <c r="P257" s="335"/>
      <c r="Q257" s="25" t="s">
        <v>42</v>
      </c>
      <c r="R257" s="23">
        <f>ROUNDDOWN($R$3*R256,0)</f>
        <v>29373</v>
      </c>
      <c r="S257" s="23">
        <f>ROUNDDOWN($S$3*S256,0)</f>
        <v>4072</v>
      </c>
      <c r="T257" s="337"/>
      <c r="U257" s="23">
        <f>ROUNDDOWN(U256*$U$3,0)</f>
        <v>4642</v>
      </c>
      <c r="V257" s="23">
        <f>ROUNDDOWN(V256*$V$3,0)</f>
        <v>1707</v>
      </c>
      <c r="W257" s="337"/>
      <c r="X257" s="23">
        <f>ROUNDDOWN($X$3*X256,0)</f>
        <v>30422</v>
      </c>
      <c r="Y257" s="23">
        <f>ROUNDDOWN(Y256*$Y$3,0)</f>
        <v>11402</v>
      </c>
      <c r="Z257" s="24">
        <f>ROUNDDOWN(Z256*$Z$3,0)</f>
        <v>11999</v>
      </c>
      <c r="AA257" s="338"/>
      <c r="AB257" s="327"/>
      <c r="AC257" s="327"/>
      <c r="AD257" s="327"/>
      <c r="AE257" s="327"/>
      <c r="AF257" s="329"/>
      <c r="AG257" s="331"/>
      <c r="AH257" s="332">
        <f t="shared" si="1"/>
        <v>0</v>
      </c>
    </row>
    <row r="258" spans="1:34" ht="12.75" hidden="1" customHeight="1">
      <c r="A258" s="333" t="s">
        <v>115</v>
      </c>
      <c r="B258" s="20" t="s">
        <v>43</v>
      </c>
      <c r="C258" s="21">
        <v>6</v>
      </c>
      <c r="D258" s="333" t="str">
        <f>B258&amp;C258</f>
        <v>H6</v>
      </c>
      <c r="E258" s="21" t="s">
        <v>38</v>
      </c>
      <c r="F258" s="21">
        <v>3</v>
      </c>
      <c r="G258" s="333" t="str">
        <f>E258&amp;F258</f>
        <v>W3</v>
      </c>
      <c r="H258" s="21" t="s">
        <v>39</v>
      </c>
      <c r="I258" s="21">
        <v>0</v>
      </c>
      <c r="J258" s="333" t="str">
        <f>H258&amp;I258</f>
        <v>L0</v>
      </c>
      <c r="K258" s="21" t="s">
        <v>40</v>
      </c>
      <c r="L258" s="21">
        <v>0</v>
      </c>
      <c r="M258" s="334" t="str">
        <f>K258&amp;L258</f>
        <v>B0</v>
      </c>
      <c r="N258" s="21" t="s">
        <v>41</v>
      </c>
      <c r="O258" s="21">
        <v>30</v>
      </c>
      <c r="P258" s="334" t="str">
        <f>N258&amp;O258</f>
        <v>R30</v>
      </c>
      <c r="Q258" s="25" t="s">
        <v>116</v>
      </c>
      <c r="R258" s="26">
        <v>0.32</v>
      </c>
      <c r="S258" s="26">
        <v>0.05</v>
      </c>
      <c r="T258" s="336">
        <f>SUM(R259:S259)</f>
        <v>37641</v>
      </c>
      <c r="U258" s="19">
        <v>7.4999999999999997E-2</v>
      </c>
      <c r="V258" s="19">
        <v>3.9E-2</v>
      </c>
      <c r="W258" s="336">
        <f>SUM(U259:V259)</f>
        <v>8485</v>
      </c>
      <c r="X258" s="19">
        <v>0.34</v>
      </c>
      <c r="Y258" s="19">
        <v>0.16</v>
      </c>
      <c r="Z258" s="19">
        <v>0.25</v>
      </c>
      <c r="AA258" s="338">
        <f>SUM(X259:Z259)</f>
        <v>62333</v>
      </c>
      <c r="AB258" s="327">
        <f>ROUNDDOWN((T258+AA258)*0.05,0)</f>
        <v>4998</v>
      </c>
      <c r="AC258" s="327">
        <f>ROUNDDOWN((T258+W258+AA258+AB258)*0.1,0)</f>
        <v>11345</v>
      </c>
      <c r="AD258" s="327">
        <f>ROUNDDOWN(AG258*0.1,0)</f>
        <v>219387</v>
      </c>
      <c r="AE258" s="327">
        <f>T258+W258+AA258+AB258+AC258+AD258</f>
        <v>344189</v>
      </c>
      <c r="AF258" s="328">
        <v>2240000</v>
      </c>
      <c r="AG258" s="330">
        <f>AF258-T258-W258</f>
        <v>2193874</v>
      </c>
      <c r="AH258" s="332">
        <f t="shared" si="1"/>
        <v>344189</v>
      </c>
    </row>
    <row r="259" spans="1:34" ht="12.75" hidden="1" customHeight="1">
      <c r="A259" s="333"/>
      <c r="B259" s="20"/>
      <c r="C259" s="21"/>
      <c r="D259" s="333"/>
      <c r="E259" s="21"/>
      <c r="F259" s="21"/>
      <c r="G259" s="333"/>
      <c r="H259" s="21"/>
      <c r="I259" s="21"/>
      <c r="J259" s="333"/>
      <c r="K259" s="21"/>
      <c r="L259" s="21"/>
      <c r="M259" s="335"/>
      <c r="N259" s="21"/>
      <c r="O259" s="21"/>
      <c r="P259" s="335"/>
      <c r="Q259" s="25" t="s">
        <v>42</v>
      </c>
      <c r="R259" s="23">
        <f>ROUNDDOWN($R$3*R258,0)</f>
        <v>33569</v>
      </c>
      <c r="S259" s="23">
        <f>ROUNDDOWN($S$3*S258,0)</f>
        <v>4072</v>
      </c>
      <c r="T259" s="337"/>
      <c r="U259" s="23">
        <f>ROUNDDOWN(U258*$U$3,0)</f>
        <v>6108</v>
      </c>
      <c r="V259" s="23">
        <f>ROUNDDOWN(V258*$V$3,0)</f>
        <v>2377</v>
      </c>
      <c r="W259" s="337"/>
      <c r="X259" s="23">
        <f>ROUNDDOWN($X$3*X258,0)</f>
        <v>35667</v>
      </c>
      <c r="Y259" s="23">
        <f>ROUNDDOWN(Y258*$Y$3,0)</f>
        <v>13030</v>
      </c>
      <c r="Z259" s="24">
        <f>ROUNDDOWN(Z258*$Z$3,0)</f>
        <v>13636</v>
      </c>
      <c r="AA259" s="338"/>
      <c r="AB259" s="327"/>
      <c r="AC259" s="327"/>
      <c r="AD259" s="327"/>
      <c r="AE259" s="327"/>
      <c r="AF259" s="329"/>
      <c r="AG259" s="331"/>
      <c r="AH259" s="332">
        <f t="shared" si="1"/>
        <v>0</v>
      </c>
    </row>
    <row r="260" spans="1:34" ht="12.75" hidden="1" customHeight="1">
      <c r="A260" s="344" t="s">
        <v>117</v>
      </c>
      <c r="B260" s="27" t="s">
        <v>43</v>
      </c>
      <c r="C260" s="28">
        <v>1.5</v>
      </c>
      <c r="D260" s="344" t="str">
        <f>B260&amp;C260</f>
        <v>H1.5</v>
      </c>
      <c r="E260" s="28" t="s">
        <v>38</v>
      </c>
      <c r="F260" s="28">
        <v>0</v>
      </c>
      <c r="G260" s="344" t="str">
        <f>E260&amp;F260</f>
        <v>W0</v>
      </c>
      <c r="H260" s="28" t="s">
        <v>39</v>
      </c>
      <c r="I260" s="28">
        <v>0</v>
      </c>
      <c r="J260" s="344" t="str">
        <f>H260&amp;I260</f>
        <v>L0</v>
      </c>
      <c r="K260" s="28" t="s">
        <v>40</v>
      </c>
      <c r="L260" s="28">
        <v>0</v>
      </c>
      <c r="M260" s="345" t="str">
        <f>K260&amp;L260</f>
        <v>B0</v>
      </c>
      <c r="N260" s="28" t="s">
        <v>41</v>
      </c>
      <c r="O260" s="28">
        <v>4</v>
      </c>
      <c r="P260" s="345" t="str">
        <f>N260&amp;O260</f>
        <v>R4</v>
      </c>
      <c r="Q260" s="25" t="s">
        <v>42</v>
      </c>
      <c r="R260" s="19">
        <v>0.11</v>
      </c>
      <c r="S260" s="19">
        <v>0.1</v>
      </c>
      <c r="T260" s="336">
        <f>SUM(R261:S261)</f>
        <v>19683</v>
      </c>
      <c r="U260" s="19">
        <v>2E-3</v>
      </c>
      <c r="V260" s="19">
        <v>5.0000000000000001E-3</v>
      </c>
      <c r="W260" s="336">
        <f>SUM(U261:V261)</f>
        <v>466</v>
      </c>
      <c r="X260" s="19">
        <v>0.11</v>
      </c>
      <c r="Y260" s="19">
        <v>7.0000000000000007E-2</v>
      </c>
      <c r="Z260" s="19">
        <v>0</v>
      </c>
      <c r="AA260" s="338">
        <f>SUM(X261:Z261)</f>
        <v>17240</v>
      </c>
      <c r="AB260" s="327">
        <f>ROUNDDOWN((T260+AA260)*0.05,0)</f>
        <v>1846</v>
      </c>
      <c r="AC260" s="327">
        <f>ROUNDDOWN((T260+W260+AA260+AB260)*0.1,0)</f>
        <v>3923</v>
      </c>
      <c r="AD260" s="327">
        <f>ROUNDDOWN(AG260*0.1,0)</f>
        <v>6095</v>
      </c>
      <c r="AE260" s="327">
        <f>T260+W260+AA260+AB260+AC260+AD260</f>
        <v>49253</v>
      </c>
      <c r="AF260" s="328">
        <v>81100</v>
      </c>
      <c r="AG260" s="330">
        <f>AF260-T260-W260</f>
        <v>60951</v>
      </c>
      <c r="AH260" s="332">
        <f t="shared" si="1"/>
        <v>49253</v>
      </c>
    </row>
    <row r="261" spans="1:34" ht="12.75" hidden="1" customHeight="1">
      <c r="A261" s="344"/>
      <c r="B261" s="27"/>
      <c r="C261" s="28"/>
      <c r="D261" s="344"/>
      <c r="E261" s="28"/>
      <c r="F261" s="28"/>
      <c r="G261" s="344"/>
      <c r="H261" s="28"/>
      <c r="I261" s="28"/>
      <c r="J261" s="344"/>
      <c r="K261" s="28"/>
      <c r="L261" s="28"/>
      <c r="M261" s="346"/>
      <c r="N261" s="28"/>
      <c r="O261" s="28"/>
      <c r="P261" s="346"/>
      <c r="Q261" s="25"/>
      <c r="R261" s="23">
        <f>ROUNDDOWN($R$3*R260,0)</f>
        <v>11539</v>
      </c>
      <c r="S261" s="23">
        <f>ROUNDDOWN($S$3*S260,0)</f>
        <v>8144</v>
      </c>
      <c r="T261" s="337"/>
      <c r="U261" s="23">
        <f>ROUNDDOWN(U260*$U$3,0)</f>
        <v>162</v>
      </c>
      <c r="V261" s="23">
        <f>ROUNDDOWN(V260*$V$3,0)</f>
        <v>304</v>
      </c>
      <c r="W261" s="337"/>
      <c r="X261" s="23">
        <f>ROUNDDOWN($X$3*X260,0)</f>
        <v>11539</v>
      </c>
      <c r="Y261" s="23">
        <f>ROUNDDOWN(Y260*$Y$3,0)</f>
        <v>5701</v>
      </c>
      <c r="Z261" s="24">
        <f>ROUNDDOWN(Z260*$Z$3,0)</f>
        <v>0</v>
      </c>
      <c r="AA261" s="338"/>
      <c r="AB261" s="327"/>
      <c r="AC261" s="327"/>
      <c r="AD261" s="327"/>
      <c r="AE261" s="327"/>
      <c r="AF261" s="329"/>
      <c r="AG261" s="331"/>
      <c r="AH261" s="332">
        <f t="shared" si="1"/>
        <v>0</v>
      </c>
    </row>
    <row r="262" spans="1:34" ht="12.75" hidden="1" customHeight="1">
      <c r="A262" s="344" t="s">
        <v>117</v>
      </c>
      <c r="B262" s="27" t="s">
        <v>43</v>
      </c>
      <c r="C262" s="28">
        <v>1.5</v>
      </c>
      <c r="D262" s="344" t="str">
        <f>B262&amp;C262</f>
        <v>H1.5</v>
      </c>
      <c r="E262" s="28" t="s">
        <v>38</v>
      </c>
      <c r="F262" s="28">
        <v>0</v>
      </c>
      <c r="G262" s="344" t="str">
        <f>E262&amp;F262</f>
        <v>W0</v>
      </c>
      <c r="H262" s="28" t="s">
        <v>39</v>
      </c>
      <c r="I262" s="28">
        <v>0</v>
      </c>
      <c r="J262" s="344" t="str">
        <f>H262&amp;I262</f>
        <v>L0</v>
      </c>
      <c r="K262" s="28" t="s">
        <v>40</v>
      </c>
      <c r="L262" s="28">
        <v>0</v>
      </c>
      <c r="M262" s="345" t="str">
        <f>K262&amp;L262</f>
        <v>B0</v>
      </c>
      <c r="N262" s="28" t="s">
        <v>41</v>
      </c>
      <c r="O262" s="28">
        <v>5</v>
      </c>
      <c r="P262" s="345" t="str">
        <f>N262&amp;O262</f>
        <v>R5</v>
      </c>
      <c r="Q262" s="25" t="s">
        <v>42</v>
      </c>
      <c r="R262" s="26">
        <v>0.13</v>
      </c>
      <c r="S262" s="26">
        <v>0.02</v>
      </c>
      <c r="T262" s="336">
        <f>SUM(R263:S263)</f>
        <v>15265</v>
      </c>
      <c r="U262" s="19">
        <v>5.0000000000000001E-3</v>
      </c>
      <c r="V262" s="19">
        <v>7.0000000000000001E-3</v>
      </c>
      <c r="W262" s="336">
        <f>SUM(U263:V263)</f>
        <v>833</v>
      </c>
      <c r="X262" s="19">
        <v>0.17</v>
      </c>
      <c r="Y262" s="19">
        <v>0.1</v>
      </c>
      <c r="Z262" s="19">
        <v>0</v>
      </c>
      <c r="AA262" s="338">
        <f>SUM(X263:Z263)</f>
        <v>25977</v>
      </c>
      <c r="AB262" s="327">
        <f>ROUNDDOWN((T262+AA262)*0.05,0)</f>
        <v>2062</v>
      </c>
      <c r="AC262" s="327">
        <f>ROUNDDOWN((T262+W262+AA262+AB262)*0.1,0)</f>
        <v>4413</v>
      </c>
      <c r="AD262" s="327">
        <f>ROUNDDOWN(AG262*0.1,0)</f>
        <v>9690</v>
      </c>
      <c r="AE262" s="327">
        <f>T262+W262+AA262+AB262+AC262+AD262</f>
        <v>58240</v>
      </c>
      <c r="AF262" s="328">
        <v>113000</v>
      </c>
      <c r="AG262" s="330">
        <f>AF262-T262-W262</f>
        <v>96902</v>
      </c>
      <c r="AH262" s="332">
        <f t="shared" si="1"/>
        <v>58240</v>
      </c>
    </row>
    <row r="263" spans="1:34" ht="12.75" hidden="1" customHeight="1">
      <c r="A263" s="344"/>
      <c r="B263" s="27"/>
      <c r="C263" s="28"/>
      <c r="D263" s="344"/>
      <c r="E263" s="28"/>
      <c r="F263" s="28"/>
      <c r="G263" s="344"/>
      <c r="H263" s="28"/>
      <c r="I263" s="28"/>
      <c r="J263" s="344"/>
      <c r="K263" s="28"/>
      <c r="L263" s="28"/>
      <c r="M263" s="346"/>
      <c r="N263" s="28"/>
      <c r="O263" s="28"/>
      <c r="P263" s="346"/>
      <c r="Q263" s="25"/>
      <c r="R263" s="23">
        <f>ROUNDDOWN($R$3*R262,0)</f>
        <v>13637</v>
      </c>
      <c r="S263" s="23">
        <f>ROUNDDOWN($S$3*S262,0)</f>
        <v>1628</v>
      </c>
      <c r="T263" s="337"/>
      <c r="U263" s="23">
        <f>ROUNDDOWN(U262*$U$3,0)</f>
        <v>407</v>
      </c>
      <c r="V263" s="23">
        <f>ROUNDDOWN(V262*$V$3,0)</f>
        <v>426</v>
      </c>
      <c r="W263" s="337"/>
      <c r="X263" s="23">
        <f>ROUNDDOWN($X$3*X262,0)</f>
        <v>17833</v>
      </c>
      <c r="Y263" s="23">
        <f>ROUNDDOWN(Y262*$Y$3,0)</f>
        <v>8144</v>
      </c>
      <c r="Z263" s="24">
        <f>ROUNDDOWN(Z262*$Z$3,0)</f>
        <v>0</v>
      </c>
      <c r="AA263" s="338"/>
      <c r="AB263" s="327"/>
      <c r="AC263" s="327"/>
      <c r="AD263" s="327"/>
      <c r="AE263" s="327"/>
      <c r="AF263" s="329"/>
      <c r="AG263" s="331"/>
      <c r="AH263" s="332">
        <f t="shared" si="1"/>
        <v>0</v>
      </c>
    </row>
    <row r="264" spans="1:34" ht="12.75" hidden="1" customHeight="1">
      <c r="A264" s="344" t="s">
        <v>117</v>
      </c>
      <c r="B264" s="27" t="s">
        <v>43</v>
      </c>
      <c r="C264" s="28">
        <v>1.5</v>
      </c>
      <c r="D264" s="344" t="str">
        <f>B264&amp;C264</f>
        <v>H1.5</v>
      </c>
      <c r="E264" s="28" t="s">
        <v>38</v>
      </c>
      <c r="F264" s="28">
        <v>0</v>
      </c>
      <c r="G264" s="344" t="str">
        <f>E264&amp;F264</f>
        <v>W0</v>
      </c>
      <c r="H264" s="28" t="s">
        <v>39</v>
      </c>
      <c r="I264" s="28">
        <v>0</v>
      </c>
      <c r="J264" s="344" t="str">
        <f>H264&amp;I264</f>
        <v>L0</v>
      </c>
      <c r="K264" s="28" t="s">
        <v>40</v>
      </c>
      <c r="L264" s="28">
        <v>0</v>
      </c>
      <c r="M264" s="345" t="str">
        <f>K264&amp;L264</f>
        <v>B0</v>
      </c>
      <c r="N264" s="28" t="s">
        <v>41</v>
      </c>
      <c r="O264" s="28">
        <v>6</v>
      </c>
      <c r="P264" s="345" t="str">
        <f>N264&amp;O264</f>
        <v>R6</v>
      </c>
      <c r="Q264" s="25" t="s">
        <v>42</v>
      </c>
      <c r="R264" s="19">
        <v>0.19</v>
      </c>
      <c r="S264" s="19">
        <v>0.02</v>
      </c>
      <c r="T264" s="336">
        <f>SUM(R265:S265)</f>
        <v>21559</v>
      </c>
      <c r="U264" s="19">
        <v>8.0000000000000002E-3</v>
      </c>
      <c r="V264" s="19">
        <v>0.01</v>
      </c>
      <c r="W264" s="336">
        <f>SUM(U265:V265)</f>
        <v>1260</v>
      </c>
      <c r="X264" s="19">
        <v>0.23</v>
      </c>
      <c r="Y264" s="19">
        <v>0.14000000000000001</v>
      </c>
      <c r="Z264" s="19">
        <v>0</v>
      </c>
      <c r="AA264" s="338">
        <f>SUM(X265:Z265)</f>
        <v>35529</v>
      </c>
      <c r="AB264" s="327">
        <f>ROUNDDOWN((T264+AA264)*0.05,0)</f>
        <v>2854</v>
      </c>
      <c r="AC264" s="327">
        <f>ROUNDDOWN((T264+W264+AA264+AB264)*0.1,0)</f>
        <v>6120</v>
      </c>
      <c r="AD264" s="327">
        <f>ROUNDDOWN(AG264*0.1,0)</f>
        <v>15918</v>
      </c>
      <c r="AE264" s="327">
        <f>T264+W264+AA264+AB264+AC264+AD264</f>
        <v>83240</v>
      </c>
      <c r="AF264" s="328">
        <v>182000</v>
      </c>
      <c r="AG264" s="330">
        <f>AF264-T264-W264</f>
        <v>159181</v>
      </c>
      <c r="AH264" s="332">
        <f t="shared" si="1"/>
        <v>83240</v>
      </c>
    </row>
    <row r="265" spans="1:34" ht="12.75" hidden="1" customHeight="1">
      <c r="A265" s="344"/>
      <c r="B265" s="27"/>
      <c r="C265" s="28"/>
      <c r="D265" s="344"/>
      <c r="E265" s="28"/>
      <c r="F265" s="28"/>
      <c r="G265" s="344"/>
      <c r="H265" s="28"/>
      <c r="I265" s="28"/>
      <c r="J265" s="344"/>
      <c r="K265" s="28"/>
      <c r="L265" s="28"/>
      <c r="M265" s="346"/>
      <c r="N265" s="28"/>
      <c r="O265" s="28"/>
      <c r="P265" s="346"/>
      <c r="Q265" s="25"/>
      <c r="R265" s="23">
        <f>ROUNDDOWN($R$3*R264,0)</f>
        <v>19931</v>
      </c>
      <c r="S265" s="23">
        <f>ROUNDDOWN($S$3*S264,0)</f>
        <v>1628</v>
      </c>
      <c r="T265" s="337"/>
      <c r="U265" s="23">
        <f>ROUNDDOWN(U264*$U$3,0)</f>
        <v>651</v>
      </c>
      <c r="V265" s="23">
        <f>ROUNDDOWN(V264*$V$3,0)</f>
        <v>609</v>
      </c>
      <c r="W265" s="337"/>
      <c r="X265" s="23">
        <f>ROUNDDOWN($X$3*X264,0)</f>
        <v>24127</v>
      </c>
      <c r="Y265" s="23">
        <f>ROUNDDOWN(Y264*$Y$3,0)</f>
        <v>11402</v>
      </c>
      <c r="Z265" s="24">
        <f>ROUNDDOWN(Z264*$Z$3,0)</f>
        <v>0</v>
      </c>
      <c r="AA265" s="338"/>
      <c r="AB265" s="327"/>
      <c r="AC265" s="327"/>
      <c r="AD265" s="327"/>
      <c r="AE265" s="327"/>
      <c r="AF265" s="329"/>
      <c r="AG265" s="331"/>
      <c r="AH265" s="332">
        <f t="shared" si="1"/>
        <v>0</v>
      </c>
    </row>
    <row r="266" spans="1:34" ht="12.75" hidden="1" customHeight="1">
      <c r="A266" s="344" t="s">
        <v>117</v>
      </c>
      <c r="B266" s="27" t="s">
        <v>43</v>
      </c>
      <c r="C266" s="28">
        <v>2</v>
      </c>
      <c r="D266" s="344" t="str">
        <f>B266&amp;C266</f>
        <v>H2</v>
      </c>
      <c r="E266" s="28" t="s">
        <v>38</v>
      </c>
      <c r="F266" s="28">
        <v>0</v>
      </c>
      <c r="G266" s="344" t="str">
        <f>E266&amp;F266</f>
        <v>W0</v>
      </c>
      <c r="H266" s="28" t="s">
        <v>39</v>
      </c>
      <c r="I266" s="28">
        <v>0</v>
      </c>
      <c r="J266" s="344" t="str">
        <f>H266&amp;I266</f>
        <v>L0</v>
      </c>
      <c r="K266" s="28" t="s">
        <v>40</v>
      </c>
      <c r="L266" s="28">
        <v>0</v>
      </c>
      <c r="M266" s="345" t="str">
        <f>K266&amp;L266</f>
        <v>B0</v>
      </c>
      <c r="N266" s="28" t="s">
        <v>41</v>
      </c>
      <c r="O266" s="28">
        <v>8</v>
      </c>
      <c r="P266" s="345" t="str">
        <f>N266&amp;O266</f>
        <v>R8</v>
      </c>
      <c r="Q266" s="25" t="s">
        <v>42</v>
      </c>
      <c r="R266" s="19">
        <v>0.33</v>
      </c>
      <c r="S266" s="19">
        <v>0.04</v>
      </c>
      <c r="T266" s="336">
        <f>SUM(R267:S267)</f>
        <v>37875</v>
      </c>
      <c r="U266" s="19">
        <v>2.1000000000000001E-2</v>
      </c>
      <c r="V266" s="19">
        <v>1.2E-2</v>
      </c>
      <c r="W266" s="336">
        <f>SUM(U267:V267)</f>
        <v>2441</v>
      </c>
      <c r="X266" s="19">
        <v>0.37</v>
      </c>
      <c r="Y266" s="19">
        <v>0.22</v>
      </c>
      <c r="Z266" s="19">
        <v>0</v>
      </c>
      <c r="AA266" s="338">
        <f>SUM(X267:Z267)</f>
        <v>56731</v>
      </c>
      <c r="AB266" s="327">
        <f>ROUNDDOWN((T266+AA266)*0.05,0)</f>
        <v>4730</v>
      </c>
      <c r="AC266" s="327">
        <f>ROUNDDOWN((T266+W266+AA266+AB266)*0.1,0)</f>
        <v>10177</v>
      </c>
      <c r="AD266" s="327">
        <f>ROUNDDOWN(AG266*0.1,0)</f>
        <v>24768</v>
      </c>
      <c r="AE266" s="327">
        <f>T266+W266+AA266+AB266+AC266+AD266</f>
        <v>136722</v>
      </c>
      <c r="AF266" s="328">
        <v>288000</v>
      </c>
      <c r="AG266" s="330">
        <f>AF266-T266-W266</f>
        <v>247684</v>
      </c>
      <c r="AH266" s="332">
        <f t="shared" si="1"/>
        <v>136722</v>
      </c>
    </row>
    <row r="267" spans="1:34" ht="12.75" hidden="1" customHeight="1">
      <c r="A267" s="344"/>
      <c r="B267" s="27"/>
      <c r="C267" s="28"/>
      <c r="D267" s="344"/>
      <c r="E267" s="28"/>
      <c r="F267" s="28"/>
      <c r="G267" s="344"/>
      <c r="H267" s="28"/>
      <c r="I267" s="28"/>
      <c r="J267" s="344"/>
      <c r="K267" s="28"/>
      <c r="L267" s="28"/>
      <c r="M267" s="346"/>
      <c r="N267" s="28"/>
      <c r="O267" s="28"/>
      <c r="P267" s="346"/>
      <c r="Q267" s="25"/>
      <c r="R267" s="23">
        <f>ROUNDDOWN($R$3*R266,0)</f>
        <v>34618</v>
      </c>
      <c r="S267" s="23">
        <f>ROUNDDOWN($S$3*S266,0)</f>
        <v>3257</v>
      </c>
      <c r="T267" s="337"/>
      <c r="U267" s="23">
        <f>ROUNDDOWN(U266*$U$3,0)</f>
        <v>1710</v>
      </c>
      <c r="V267" s="23">
        <f>ROUNDDOWN(V266*$V$3,0)</f>
        <v>731</v>
      </c>
      <c r="W267" s="337"/>
      <c r="X267" s="23">
        <f>ROUNDDOWN($X$3*X266,0)</f>
        <v>38814</v>
      </c>
      <c r="Y267" s="23">
        <f>ROUNDDOWN(Y266*$Y$3,0)</f>
        <v>17917</v>
      </c>
      <c r="Z267" s="24">
        <f>ROUNDDOWN(Z266*$Z$3,0)</f>
        <v>0</v>
      </c>
      <c r="AA267" s="338"/>
      <c r="AB267" s="327"/>
      <c r="AC267" s="327"/>
      <c r="AD267" s="327"/>
      <c r="AE267" s="327"/>
      <c r="AF267" s="329"/>
      <c r="AG267" s="331"/>
      <c r="AH267" s="332">
        <f t="shared" si="1"/>
        <v>0</v>
      </c>
    </row>
    <row r="268" spans="1:34" ht="12.75" hidden="1" customHeight="1">
      <c r="A268" s="344" t="s">
        <v>117</v>
      </c>
      <c r="B268" s="27" t="s">
        <v>43</v>
      </c>
      <c r="C268" s="28">
        <v>2</v>
      </c>
      <c r="D268" s="344" t="str">
        <f>B268&amp;C268</f>
        <v>H2</v>
      </c>
      <c r="E268" s="28" t="s">
        <v>38</v>
      </c>
      <c r="F268" s="28">
        <v>0</v>
      </c>
      <c r="G268" s="344" t="str">
        <f>E268&amp;F268</f>
        <v>W0</v>
      </c>
      <c r="H268" s="28" t="s">
        <v>39</v>
      </c>
      <c r="I268" s="28">
        <v>0</v>
      </c>
      <c r="J268" s="344" t="str">
        <f>H268&amp;I268</f>
        <v>L0</v>
      </c>
      <c r="K268" s="28" t="s">
        <v>40</v>
      </c>
      <c r="L268" s="28">
        <v>0</v>
      </c>
      <c r="M268" s="345" t="str">
        <f>K268&amp;L268</f>
        <v>B0</v>
      </c>
      <c r="N268" s="28" t="s">
        <v>41</v>
      </c>
      <c r="O268" s="28">
        <v>10</v>
      </c>
      <c r="P268" s="345" t="str">
        <f>N268&amp;O268</f>
        <v>R10</v>
      </c>
      <c r="Q268" s="25" t="s">
        <v>42</v>
      </c>
      <c r="R268" s="26">
        <v>0.47</v>
      </c>
      <c r="S268" s="26">
        <v>0.06</v>
      </c>
      <c r="T268" s="336">
        <f>SUM(R269:S269)</f>
        <v>54190</v>
      </c>
      <c r="U268" s="19">
        <v>4.2000000000000003E-2</v>
      </c>
      <c r="V268" s="19">
        <v>0.02</v>
      </c>
      <c r="W268" s="336">
        <f>SUM(U269:V269)</f>
        <v>4639</v>
      </c>
      <c r="X268" s="19">
        <v>0.33</v>
      </c>
      <c r="Y268" s="19">
        <v>0.16</v>
      </c>
      <c r="Z268" s="19">
        <v>0.24</v>
      </c>
      <c r="AA268" s="338">
        <f>SUM(X269:Z269)</f>
        <v>60738</v>
      </c>
      <c r="AB268" s="327">
        <f>ROUNDDOWN((T268+AA268)*0.05,0)</f>
        <v>5746</v>
      </c>
      <c r="AC268" s="327">
        <f>ROUNDDOWN((T268+W268+AA268+AB268)*0.1,0)</f>
        <v>12531</v>
      </c>
      <c r="AD268" s="327">
        <f>ROUNDDOWN(AG268*0.1,0)</f>
        <v>42817</v>
      </c>
      <c r="AE268" s="327">
        <f>T268+W268+AA268+AB268+AC268+AD268</f>
        <v>180661</v>
      </c>
      <c r="AF268" s="328">
        <v>487000</v>
      </c>
      <c r="AG268" s="330">
        <f>AF268-T268-W268</f>
        <v>428171</v>
      </c>
      <c r="AH268" s="332">
        <f t="shared" si="1"/>
        <v>180661</v>
      </c>
    </row>
    <row r="269" spans="1:34" ht="12.75" hidden="1" customHeight="1">
      <c r="A269" s="344"/>
      <c r="B269" s="27"/>
      <c r="C269" s="28"/>
      <c r="D269" s="344"/>
      <c r="E269" s="28"/>
      <c r="F269" s="28"/>
      <c r="G269" s="344"/>
      <c r="H269" s="28"/>
      <c r="I269" s="28"/>
      <c r="J269" s="344"/>
      <c r="K269" s="28"/>
      <c r="L269" s="28"/>
      <c r="M269" s="346"/>
      <c r="N269" s="28"/>
      <c r="O269" s="28"/>
      <c r="P269" s="346"/>
      <c r="Q269" s="25"/>
      <c r="R269" s="23">
        <f>ROUNDDOWN($R$3*R268,0)</f>
        <v>49304</v>
      </c>
      <c r="S269" s="23">
        <f>ROUNDDOWN($S$3*S268,0)</f>
        <v>4886</v>
      </c>
      <c r="T269" s="337"/>
      <c r="U269" s="23">
        <f>ROUNDDOWN(U268*$U$3,0)</f>
        <v>3420</v>
      </c>
      <c r="V269" s="23">
        <f>ROUNDDOWN(V268*$V$3,0)</f>
        <v>1219</v>
      </c>
      <c r="W269" s="337"/>
      <c r="X269" s="23">
        <f>ROUNDDOWN($X$3*X268,0)</f>
        <v>34618</v>
      </c>
      <c r="Y269" s="23">
        <f>ROUNDDOWN(Y268*$Y$3,0)</f>
        <v>13030</v>
      </c>
      <c r="Z269" s="24">
        <f>ROUNDDOWN(Z268*$Z$3,0)</f>
        <v>13090</v>
      </c>
      <c r="AA269" s="338"/>
      <c r="AB269" s="327"/>
      <c r="AC269" s="327"/>
      <c r="AD269" s="327"/>
      <c r="AE269" s="327"/>
      <c r="AF269" s="329"/>
      <c r="AG269" s="331"/>
      <c r="AH269" s="332">
        <f t="shared" si="1"/>
        <v>0</v>
      </c>
    </row>
    <row r="270" spans="1:34" ht="12.75" hidden="1" customHeight="1">
      <c r="A270" s="344" t="s">
        <v>117</v>
      </c>
      <c r="B270" s="27" t="s">
        <v>43</v>
      </c>
      <c r="C270" s="28">
        <v>2.5</v>
      </c>
      <c r="D270" s="344" t="str">
        <f>B270&amp;C270</f>
        <v>H2.5</v>
      </c>
      <c r="E270" s="28" t="s">
        <v>38</v>
      </c>
      <c r="F270" s="28">
        <v>0</v>
      </c>
      <c r="G270" s="344" t="str">
        <f>E270&amp;F270</f>
        <v>W0</v>
      </c>
      <c r="H270" s="28" t="s">
        <v>39</v>
      </c>
      <c r="I270" s="28">
        <v>0</v>
      </c>
      <c r="J270" s="344" t="str">
        <f>H270&amp;I270</f>
        <v>L0</v>
      </c>
      <c r="K270" s="28" t="s">
        <v>40</v>
      </c>
      <c r="L270" s="28">
        <v>0</v>
      </c>
      <c r="M270" s="345" t="str">
        <f>K270&amp;L270</f>
        <v>B0</v>
      </c>
      <c r="N270" s="28" t="s">
        <v>41</v>
      </c>
      <c r="O270" s="28">
        <v>12</v>
      </c>
      <c r="P270" s="345" t="str">
        <f>N270&amp;O270</f>
        <v>R12</v>
      </c>
      <c r="Q270" s="25" t="s">
        <v>42</v>
      </c>
      <c r="R270" s="19">
        <v>0.63</v>
      </c>
      <c r="S270" s="19">
        <v>0.1</v>
      </c>
      <c r="T270" s="336">
        <f>SUM(R271:S271)</f>
        <v>74233</v>
      </c>
      <c r="U270" s="19">
        <v>7.4999999999999997E-2</v>
      </c>
      <c r="V270" s="19">
        <v>0.02</v>
      </c>
      <c r="W270" s="336">
        <f>SUM(U271:V271)</f>
        <v>7327</v>
      </c>
      <c r="X270" s="19">
        <v>0.42</v>
      </c>
      <c r="Y270" s="19">
        <v>0.2</v>
      </c>
      <c r="Z270" s="19">
        <v>0.31</v>
      </c>
      <c r="AA270" s="338">
        <f>SUM(X271:Z271)</f>
        <v>77255</v>
      </c>
      <c r="AB270" s="327">
        <f>ROUNDDOWN((T270+AA270)*0.05,0)</f>
        <v>7574</v>
      </c>
      <c r="AC270" s="327">
        <f>ROUNDDOWN((T270+W270+AA270+AB270)*0.1,0)</f>
        <v>16638</v>
      </c>
      <c r="AD270" s="327">
        <f>ROUNDDOWN(AG270*0.1,0)</f>
        <v>67444</v>
      </c>
      <c r="AE270" s="327">
        <f>T270+W270+AA270+AB270+AC270+AD270</f>
        <v>250471</v>
      </c>
      <c r="AF270" s="328">
        <v>756000</v>
      </c>
      <c r="AG270" s="330">
        <f>AF270-T270-W270</f>
        <v>674440</v>
      </c>
      <c r="AH270" s="332">
        <f t="shared" si="1"/>
        <v>250471</v>
      </c>
    </row>
    <row r="271" spans="1:34" ht="12.75" hidden="1" customHeight="1">
      <c r="A271" s="344"/>
      <c r="B271" s="27"/>
      <c r="C271" s="28"/>
      <c r="D271" s="344"/>
      <c r="E271" s="28"/>
      <c r="F271" s="28"/>
      <c r="G271" s="344"/>
      <c r="H271" s="28"/>
      <c r="I271" s="28"/>
      <c r="J271" s="344"/>
      <c r="K271" s="28"/>
      <c r="L271" s="28"/>
      <c r="M271" s="346"/>
      <c r="N271" s="28"/>
      <c r="O271" s="28"/>
      <c r="P271" s="346"/>
      <c r="Q271" s="25"/>
      <c r="R271" s="23">
        <f>ROUNDDOWN($R$3*R270,0)</f>
        <v>66089</v>
      </c>
      <c r="S271" s="23">
        <f>ROUNDDOWN($S$3*S270,0)</f>
        <v>8144</v>
      </c>
      <c r="T271" s="337"/>
      <c r="U271" s="23">
        <f>ROUNDDOWN(U270*$U$3,0)</f>
        <v>6108</v>
      </c>
      <c r="V271" s="23">
        <f>ROUNDDOWN(V270*$V$3,0)</f>
        <v>1219</v>
      </c>
      <c r="W271" s="337"/>
      <c r="X271" s="23">
        <f>ROUNDDOWN($X$3*X270,0)</f>
        <v>44059</v>
      </c>
      <c r="Y271" s="23">
        <f>ROUNDDOWN(Y270*$Y$3,0)</f>
        <v>16288</v>
      </c>
      <c r="Z271" s="24">
        <f>ROUNDDOWN(Z270*$Z$3,0)</f>
        <v>16908</v>
      </c>
      <c r="AA271" s="338"/>
      <c r="AB271" s="327"/>
      <c r="AC271" s="327"/>
      <c r="AD271" s="327"/>
      <c r="AE271" s="327"/>
      <c r="AF271" s="329"/>
      <c r="AG271" s="331"/>
      <c r="AH271" s="332">
        <f t="shared" si="1"/>
        <v>0</v>
      </c>
    </row>
    <row r="272" spans="1:34" ht="12.75" hidden="1" customHeight="1">
      <c r="A272" s="344" t="s">
        <v>117</v>
      </c>
      <c r="B272" s="27" t="s">
        <v>43</v>
      </c>
      <c r="C272" s="28">
        <v>2.5</v>
      </c>
      <c r="D272" s="344" t="str">
        <f>B272&amp;C272</f>
        <v>H2.5</v>
      </c>
      <c r="E272" s="28" t="s">
        <v>38</v>
      </c>
      <c r="F272" s="28">
        <v>0</v>
      </c>
      <c r="G272" s="344" t="str">
        <f>E272&amp;F272</f>
        <v>W0</v>
      </c>
      <c r="H272" s="28" t="s">
        <v>39</v>
      </c>
      <c r="I272" s="28">
        <v>0</v>
      </c>
      <c r="J272" s="344" t="str">
        <f>H272&amp;I272</f>
        <v>L0</v>
      </c>
      <c r="K272" s="28" t="s">
        <v>40</v>
      </c>
      <c r="L272" s="28">
        <v>0</v>
      </c>
      <c r="M272" s="345" t="str">
        <f>K272&amp;L272</f>
        <v>B0</v>
      </c>
      <c r="N272" s="28" t="s">
        <v>41</v>
      </c>
      <c r="O272" s="28">
        <v>15</v>
      </c>
      <c r="P272" s="345" t="str">
        <f>N272&amp;O272</f>
        <v>R15</v>
      </c>
      <c r="Q272" s="25" t="s">
        <v>42</v>
      </c>
      <c r="R272" s="19">
        <v>0.88</v>
      </c>
      <c r="S272" s="19">
        <v>0.12</v>
      </c>
      <c r="T272" s="336">
        <f>SUM(R273:S273)</f>
        <v>102088</v>
      </c>
      <c r="U272" s="19">
        <v>0.19</v>
      </c>
      <c r="V272" s="19">
        <v>3.9E-2</v>
      </c>
      <c r="W272" s="336">
        <f>SUM(U273:V273)</f>
        <v>17851</v>
      </c>
      <c r="X272" s="19">
        <v>0.56000000000000005</v>
      </c>
      <c r="Y272" s="19">
        <v>0.27</v>
      </c>
      <c r="Z272" s="19">
        <v>0.41</v>
      </c>
      <c r="AA272" s="338">
        <f>SUM(X273:Z273)</f>
        <v>103098</v>
      </c>
      <c r="AB272" s="327">
        <f>ROUNDDOWN((T272+AA272)*0.05,0)</f>
        <v>10259</v>
      </c>
      <c r="AC272" s="327">
        <f>ROUNDDOWN((T272+W272+AA272+AB272)*0.1,0)</f>
        <v>23329</v>
      </c>
      <c r="AD272" s="327">
        <f>ROUNDDOWN(AG272*0.1,0)</f>
        <v>122006</v>
      </c>
      <c r="AE272" s="327">
        <f>T272+W272+AA272+AB272+AC272+AD272</f>
        <v>378631</v>
      </c>
      <c r="AF272" s="328">
        <v>1340000</v>
      </c>
      <c r="AG272" s="330">
        <f>AF272-T272-W272</f>
        <v>1220061</v>
      </c>
      <c r="AH272" s="332">
        <f t="shared" si="1"/>
        <v>378631</v>
      </c>
    </row>
    <row r="273" spans="1:34" ht="12.75" hidden="1" customHeight="1">
      <c r="A273" s="344"/>
      <c r="B273" s="27"/>
      <c r="C273" s="28"/>
      <c r="D273" s="344"/>
      <c r="E273" s="28"/>
      <c r="F273" s="28"/>
      <c r="G273" s="344"/>
      <c r="H273" s="28"/>
      <c r="I273" s="28"/>
      <c r="J273" s="344"/>
      <c r="K273" s="28"/>
      <c r="L273" s="28"/>
      <c r="M273" s="346"/>
      <c r="N273" s="28"/>
      <c r="O273" s="28"/>
      <c r="P273" s="346"/>
      <c r="Q273" s="25"/>
      <c r="R273" s="23">
        <f>ROUNDDOWN($R$3*R272,0)</f>
        <v>92315</v>
      </c>
      <c r="S273" s="23">
        <f>ROUNDDOWN($S$3*S272,0)</f>
        <v>9773</v>
      </c>
      <c r="T273" s="337"/>
      <c r="U273" s="23">
        <f>ROUNDDOWN(U272*$U$3,0)</f>
        <v>15474</v>
      </c>
      <c r="V273" s="23">
        <f>ROUNDDOWN(V272*$V$3,0)</f>
        <v>2377</v>
      </c>
      <c r="W273" s="337"/>
      <c r="X273" s="23">
        <f>ROUNDDOWN($X$3*X272,0)</f>
        <v>58746</v>
      </c>
      <c r="Y273" s="23">
        <f>ROUNDDOWN(Y272*$Y$3,0)</f>
        <v>21989</v>
      </c>
      <c r="Z273" s="24">
        <f>ROUNDDOWN(Z272*$Z$3,0)</f>
        <v>22363</v>
      </c>
      <c r="AA273" s="338"/>
      <c r="AB273" s="327"/>
      <c r="AC273" s="327"/>
      <c r="AD273" s="327"/>
      <c r="AE273" s="327"/>
      <c r="AF273" s="329"/>
      <c r="AG273" s="331"/>
      <c r="AH273" s="332">
        <f t="shared" si="1"/>
        <v>0</v>
      </c>
    </row>
    <row r="274" spans="1:34" ht="12.75" hidden="1" customHeight="1">
      <c r="A274" s="333" t="s">
        <v>118</v>
      </c>
      <c r="B274" s="20" t="s">
        <v>43</v>
      </c>
      <c r="C274" s="21">
        <v>0.6</v>
      </c>
      <c r="D274" s="333" t="str">
        <f>B274&amp;C274</f>
        <v>H0.6</v>
      </c>
      <c r="E274" s="21" t="s">
        <v>38</v>
      </c>
      <c r="F274" s="21">
        <v>0.3</v>
      </c>
      <c r="G274" s="333" t="str">
        <f>E274&amp;F274</f>
        <v>W0.3</v>
      </c>
      <c r="H274" s="21" t="s">
        <v>39</v>
      </c>
      <c r="I274" s="21">
        <v>0</v>
      </c>
      <c r="J274" s="333" t="str">
        <f>H274&amp;I274</f>
        <v>L0</v>
      </c>
      <c r="K274" s="21" t="s">
        <v>40</v>
      </c>
      <c r="L274" s="21">
        <v>0</v>
      </c>
      <c r="M274" s="334" t="str">
        <f>K274&amp;L274</f>
        <v>B0</v>
      </c>
      <c r="N274" s="21" t="s">
        <v>41</v>
      </c>
      <c r="O274" s="21">
        <v>0</v>
      </c>
      <c r="P274" s="334" t="str">
        <f>N274&amp;O274</f>
        <v>R0</v>
      </c>
      <c r="Q274" s="25" t="s">
        <v>109</v>
      </c>
      <c r="R274" s="26">
        <v>0.04</v>
      </c>
      <c r="S274" s="26">
        <v>6.0000000000000001E-3</v>
      </c>
      <c r="T274" s="336">
        <f>SUM(R275:S275)</f>
        <v>4684</v>
      </c>
      <c r="U274" s="19">
        <v>2E-3</v>
      </c>
      <c r="V274" s="19">
        <v>1E-3</v>
      </c>
      <c r="W274" s="29">
        <f>SUM(U275:V275)</f>
        <v>222</v>
      </c>
      <c r="X274" s="19">
        <v>0.03</v>
      </c>
      <c r="Y274" s="19">
        <v>0.02</v>
      </c>
      <c r="Z274" s="19">
        <v>0</v>
      </c>
      <c r="AA274" s="338">
        <f>SUM(X275:Z275)</f>
        <v>4775</v>
      </c>
      <c r="AB274" s="327">
        <f>ROUNDDOWN((T274+AA274)*0.05,0)</f>
        <v>472</v>
      </c>
      <c r="AC274" s="327">
        <f>ROUNDDOWN((T274+W274+AA274+AB274)*0.1,0)</f>
        <v>1015</v>
      </c>
      <c r="AD274" s="327">
        <f>ROUNDDOWN(AG274*0.1,0)</f>
        <v>-260</v>
      </c>
      <c r="AE274" s="327">
        <f>T274+W274+AA274+AB274+AC274+AD274</f>
        <v>10908</v>
      </c>
      <c r="AF274" s="328">
        <v>2300</v>
      </c>
      <c r="AG274" s="330">
        <f>AF274-T274-W274</f>
        <v>-2606</v>
      </c>
      <c r="AH274" s="332">
        <f t="shared" si="1"/>
        <v>-2606</v>
      </c>
    </row>
    <row r="275" spans="1:34" ht="12.75" hidden="1" customHeight="1">
      <c r="A275" s="333"/>
      <c r="B275" s="20"/>
      <c r="C275" s="21"/>
      <c r="D275" s="333"/>
      <c r="E275" s="21"/>
      <c r="F275" s="21"/>
      <c r="G275" s="333"/>
      <c r="H275" s="21"/>
      <c r="I275" s="21"/>
      <c r="J275" s="333"/>
      <c r="K275" s="21"/>
      <c r="L275" s="21"/>
      <c r="M275" s="335"/>
      <c r="N275" s="21"/>
      <c r="O275" s="21"/>
      <c r="P275" s="335"/>
      <c r="Q275" s="25"/>
      <c r="R275" s="23">
        <f>ROUNDDOWN($R$3*R274,0)</f>
        <v>4196</v>
      </c>
      <c r="S275" s="23">
        <f>ROUNDDOWN($S$3*S274,0)</f>
        <v>488</v>
      </c>
      <c r="T275" s="337"/>
      <c r="U275" s="23">
        <f>ROUNDDOWN(U274*$U$3,0)</f>
        <v>162</v>
      </c>
      <c r="V275" s="23">
        <f>ROUNDDOWN(V274*$V$3,0)</f>
        <v>60</v>
      </c>
      <c r="W275" s="30"/>
      <c r="X275" s="23">
        <f>ROUNDDOWN($X$3*X274,0)</f>
        <v>3147</v>
      </c>
      <c r="Y275" s="23">
        <f>ROUNDDOWN(Y274*$Y$3,0)</f>
        <v>1628</v>
      </c>
      <c r="Z275" s="24">
        <f>ROUNDDOWN(Z274*$Z$3,0)</f>
        <v>0</v>
      </c>
      <c r="AA275" s="338"/>
      <c r="AB275" s="327"/>
      <c r="AC275" s="327"/>
      <c r="AD275" s="327"/>
      <c r="AE275" s="327"/>
      <c r="AF275" s="329"/>
      <c r="AG275" s="331"/>
      <c r="AH275" s="332">
        <f t="shared" si="1"/>
        <v>0</v>
      </c>
    </row>
    <row r="276" spans="1:34" ht="12.75" hidden="1" customHeight="1">
      <c r="A276" s="333" t="s">
        <v>118</v>
      </c>
      <c r="B276" s="20" t="s">
        <v>43</v>
      </c>
      <c r="C276" s="21">
        <v>0.8</v>
      </c>
      <c r="D276" s="333" t="str">
        <f>B276&amp;C276</f>
        <v>H0.8</v>
      </c>
      <c r="E276" s="21" t="s">
        <v>38</v>
      </c>
      <c r="F276" s="21">
        <v>0.4</v>
      </c>
      <c r="G276" s="333" t="str">
        <f>E276&amp;F276</f>
        <v>W0.4</v>
      </c>
      <c r="H276" s="21" t="s">
        <v>72</v>
      </c>
      <c r="I276" s="21">
        <v>0</v>
      </c>
      <c r="J276" s="333" t="str">
        <f>H276&amp;I276</f>
        <v>L0</v>
      </c>
      <c r="K276" s="21" t="s">
        <v>73</v>
      </c>
      <c r="L276" s="21">
        <v>0</v>
      </c>
      <c r="M276" s="334" t="str">
        <f>K276&amp;L276</f>
        <v>B0</v>
      </c>
      <c r="N276" s="21" t="s">
        <v>74</v>
      </c>
      <c r="O276" s="21">
        <v>0</v>
      </c>
      <c r="P276" s="334" t="str">
        <f>N276&amp;O276</f>
        <v>R0</v>
      </c>
      <c r="Q276" s="25" t="s">
        <v>75</v>
      </c>
      <c r="R276" s="26">
        <v>0.04</v>
      </c>
      <c r="S276" s="26">
        <v>6.0000000000000001E-3</v>
      </c>
      <c r="T276" s="336">
        <f>SUM(R277:S277)</f>
        <v>4684</v>
      </c>
      <c r="U276" s="19">
        <v>2E-3</v>
      </c>
      <c r="V276" s="19">
        <v>1E-3</v>
      </c>
      <c r="W276" s="336">
        <f>SUM(U277:V277)</f>
        <v>222</v>
      </c>
      <c r="X276" s="19">
        <v>0.03</v>
      </c>
      <c r="Y276" s="19">
        <v>0.02</v>
      </c>
      <c r="Z276" s="19">
        <v>0</v>
      </c>
      <c r="AA276" s="338">
        <f>SUM(X277:Z277)</f>
        <v>4775</v>
      </c>
      <c r="AB276" s="327">
        <f>ROUNDDOWN((T276+AA276)*0.05,0)</f>
        <v>472</v>
      </c>
      <c r="AC276" s="327">
        <f>ROUNDDOWN((T276+W276+AA276+AB276)*0.1,0)</f>
        <v>1015</v>
      </c>
      <c r="AD276" s="327">
        <f>ROUNDDOWN(AG276*0.1,0)</f>
        <v>-120</v>
      </c>
      <c r="AE276" s="327">
        <f>T276+W276+AA276+AB276+AC276+AD276</f>
        <v>11048</v>
      </c>
      <c r="AF276" s="328">
        <v>3700</v>
      </c>
      <c r="AG276" s="330">
        <f>AF276-T276-W276</f>
        <v>-1206</v>
      </c>
      <c r="AH276" s="332">
        <f t="shared" si="1"/>
        <v>-1206</v>
      </c>
    </row>
    <row r="277" spans="1:34" ht="12.75" hidden="1" customHeight="1">
      <c r="A277" s="333"/>
      <c r="B277" s="20"/>
      <c r="C277" s="21"/>
      <c r="D277" s="333"/>
      <c r="E277" s="21"/>
      <c r="F277" s="21"/>
      <c r="G277" s="333"/>
      <c r="H277" s="21"/>
      <c r="I277" s="21"/>
      <c r="J277" s="333"/>
      <c r="K277" s="21"/>
      <c r="L277" s="21"/>
      <c r="M277" s="335"/>
      <c r="N277" s="21"/>
      <c r="O277" s="21"/>
      <c r="P277" s="335"/>
      <c r="Q277" s="25"/>
      <c r="R277" s="23">
        <f>ROUNDDOWN($R$3*R276,0)</f>
        <v>4196</v>
      </c>
      <c r="S277" s="23">
        <f>ROUNDDOWN($S$3*S276,0)</f>
        <v>488</v>
      </c>
      <c r="T277" s="337"/>
      <c r="U277" s="23">
        <f>ROUNDDOWN(U276*$U$3,0)</f>
        <v>162</v>
      </c>
      <c r="V277" s="23">
        <f>ROUNDDOWN(V276*$V$3,0)</f>
        <v>60</v>
      </c>
      <c r="W277" s="337"/>
      <c r="X277" s="23">
        <f>ROUNDDOWN($X$3*X276,0)</f>
        <v>3147</v>
      </c>
      <c r="Y277" s="23">
        <f>ROUNDDOWN(Y276*$Y$3,0)</f>
        <v>1628</v>
      </c>
      <c r="Z277" s="24">
        <f>ROUNDDOWN(Z276*$Z$3,0)</f>
        <v>0</v>
      </c>
      <c r="AA277" s="338"/>
      <c r="AB277" s="327"/>
      <c r="AC277" s="327"/>
      <c r="AD277" s="327"/>
      <c r="AE277" s="327"/>
      <c r="AF277" s="329"/>
      <c r="AG277" s="331"/>
      <c r="AH277" s="332">
        <f t="shared" si="1"/>
        <v>0</v>
      </c>
    </row>
    <row r="278" spans="1:34" ht="12.75" hidden="1" customHeight="1">
      <c r="A278" s="333" t="s">
        <v>119</v>
      </c>
      <c r="B278" s="20" t="s">
        <v>76</v>
      </c>
      <c r="C278" s="21">
        <v>1</v>
      </c>
      <c r="D278" s="333" t="str">
        <f>B278&amp;C278</f>
        <v>H1</v>
      </c>
      <c r="E278" s="21" t="s">
        <v>71</v>
      </c>
      <c r="F278" s="21">
        <v>0.5</v>
      </c>
      <c r="G278" s="333" t="str">
        <f>E278&amp;F278</f>
        <v>W0.5</v>
      </c>
      <c r="H278" s="21" t="s">
        <v>39</v>
      </c>
      <c r="I278" s="21">
        <v>0</v>
      </c>
      <c r="J278" s="333" t="str">
        <f>H278&amp;I278</f>
        <v>L0</v>
      </c>
      <c r="K278" s="21" t="s">
        <v>40</v>
      </c>
      <c r="L278" s="21">
        <v>0</v>
      </c>
      <c r="M278" s="334" t="str">
        <f>K278&amp;L278</f>
        <v>B0</v>
      </c>
      <c r="N278" s="21" t="s">
        <v>41</v>
      </c>
      <c r="O278" s="21">
        <v>0</v>
      </c>
      <c r="P278" s="334" t="str">
        <f>N278&amp;O278</f>
        <v>R0</v>
      </c>
      <c r="Q278" s="25" t="s">
        <v>109</v>
      </c>
      <c r="R278" s="26">
        <v>0.04</v>
      </c>
      <c r="S278" s="26">
        <v>6.0000000000000001E-3</v>
      </c>
      <c r="T278" s="336">
        <f>SUM(R279:S279)</f>
        <v>4684</v>
      </c>
      <c r="U278" s="19">
        <v>2E-3</v>
      </c>
      <c r="V278" s="19">
        <v>1E-3</v>
      </c>
      <c r="W278" s="336">
        <f>SUM(U279:V279)</f>
        <v>222</v>
      </c>
      <c r="X278" s="19">
        <v>0.03</v>
      </c>
      <c r="Y278" s="19">
        <v>0.02</v>
      </c>
      <c r="Z278" s="19">
        <v>0</v>
      </c>
      <c r="AA278" s="338">
        <f>SUM(X279:Z279)</f>
        <v>4775</v>
      </c>
      <c r="AB278" s="327">
        <f>ROUNDDOWN((T278+AA278)*0.05,0)</f>
        <v>472</v>
      </c>
      <c r="AC278" s="327">
        <f>ROUNDDOWN((T278+W278+AA278+AB278)*0.1,0)</f>
        <v>1015</v>
      </c>
      <c r="AD278" s="327">
        <f>ROUNDDOWN(AG278*0.1,0)</f>
        <v>59</v>
      </c>
      <c r="AE278" s="327">
        <f>T278+W278+AA278+AB278+AC278+AD278</f>
        <v>11227</v>
      </c>
      <c r="AF278" s="328">
        <v>5500</v>
      </c>
      <c r="AG278" s="330">
        <f>AF278-T278-W278</f>
        <v>594</v>
      </c>
      <c r="AH278" s="332">
        <f t="shared" si="1"/>
        <v>594</v>
      </c>
    </row>
    <row r="279" spans="1:34" ht="12.75" hidden="1" customHeight="1">
      <c r="A279" s="333"/>
      <c r="B279" s="20"/>
      <c r="C279" s="21"/>
      <c r="D279" s="333"/>
      <c r="E279" s="21"/>
      <c r="F279" s="21"/>
      <c r="G279" s="333"/>
      <c r="H279" s="21"/>
      <c r="I279" s="21"/>
      <c r="J279" s="333"/>
      <c r="K279" s="21"/>
      <c r="L279" s="21"/>
      <c r="M279" s="335"/>
      <c r="N279" s="21"/>
      <c r="O279" s="21"/>
      <c r="P279" s="335"/>
      <c r="Q279" s="25"/>
      <c r="R279" s="23">
        <f>ROUNDDOWN($R$3*R278,0)</f>
        <v>4196</v>
      </c>
      <c r="S279" s="23">
        <f>ROUNDDOWN($S$3*S278,0)</f>
        <v>488</v>
      </c>
      <c r="T279" s="337"/>
      <c r="U279" s="23">
        <f>ROUNDDOWN(U278*$U$3,0)</f>
        <v>162</v>
      </c>
      <c r="V279" s="23">
        <f>ROUNDDOWN(V278*$V$3,0)</f>
        <v>60</v>
      </c>
      <c r="W279" s="337"/>
      <c r="X279" s="23">
        <f>ROUNDDOWN($X$3*X278,0)</f>
        <v>3147</v>
      </c>
      <c r="Y279" s="23">
        <f>ROUNDDOWN(Y278*$Y$3,0)</f>
        <v>1628</v>
      </c>
      <c r="Z279" s="24">
        <f>ROUNDDOWN(Z278*$Z$3,0)</f>
        <v>0</v>
      </c>
      <c r="AA279" s="338"/>
      <c r="AB279" s="327"/>
      <c r="AC279" s="327"/>
      <c r="AD279" s="327"/>
      <c r="AE279" s="327"/>
      <c r="AF279" s="329"/>
      <c r="AG279" s="331"/>
      <c r="AH279" s="332">
        <f t="shared" si="1"/>
        <v>0</v>
      </c>
    </row>
    <row r="280" spans="1:34" ht="12.75" hidden="1" customHeight="1">
      <c r="A280" s="333" t="s">
        <v>118</v>
      </c>
      <c r="B280" s="20" t="s">
        <v>43</v>
      </c>
      <c r="C280" s="21">
        <v>1.2</v>
      </c>
      <c r="D280" s="333" t="str">
        <f>B280&amp;C280</f>
        <v>H1.2</v>
      </c>
      <c r="E280" s="21" t="s">
        <v>38</v>
      </c>
      <c r="F280" s="21">
        <v>0.6</v>
      </c>
      <c r="G280" s="333" t="str">
        <f>E280&amp;F280</f>
        <v>W0.6</v>
      </c>
      <c r="H280" s="21" t="s">
        <v>39</v>
      </c>
      <c r="I280" s="21">
        <v>0</v>
      </c>
      <c r="J280" s="333" t="str">
        <f>H280&amp;I280</f>
        <v>L0</v>
      </c>
      <c r="K280" s="21" t="s">
        <v>40</v>
      </c>
      <c r="L280" s="21">
        <v>0</v>
      </c>
      <c r="M280" s="334" t="str">
        <f>K280&amp;L280</f>
        <v>B0</v>
      </c>
      <c r="N280" s="21" t="s">
        <v>41</v>
      </c>
      <c r="O280" s="21">
        <v>0</v>
      </c>
      <c r="P280" s="334" t="str">
        <f>N280&amp;O280</f>
        <v>R0</v>
      </c>
      <c r="Q280" s="25" t="s">
        <v>109</v>
      </c>
      <c r="R280" s="26">
        <v>0.04</v>
      </c>
      <c r="S280" s="26">
        <v>6.0000000000000001E-3</v>
      </c>
      <c r="T280" s="336">
        <f>SUM(R281:S281)</f>
        <v>4684</v>
      </c>
      <c r="U280" s="19">
        <v>2E-3</v>
      </c>
      <c r="V280" s="19">
        <v>1E-3</v>
      </c>
      <c r="W280" s="336">
        <f>SUM(U281:V281)</f>
        <v>222</v>
      </c>
      <c r="X280" s="19">
        <v>0.03</v>
      </c>
      <c r="Y280" s="19">
        <v>0.02</v>
      </c>
      <c r="Z280" s="19">
        <v>0</v>
      </c>
      <c r="AA280" s="338">
        <f>SUM(X281:Z281)</f>
        <v>4775</v>
      </c>
      <c r="AB280" s="327">
        <f>ROUNDDOWN((T280+AA280)*0.05,0)</f>
        <v>472</v>
      </c>
      <c r="AC280" s="327">
        <f>ROUNDDOWN((T280+W280+AA280+AB280)*0.1,0)</f>
        <v>1015</v>
      </c>
      <c r="AD280" s="327">
        <f>ROUNDDOWN(AG280*0.1,0)</f>
        <v>289</v>
      </c>
      <c r="AE280" s="327">
        <f>T280+W280+AA280+AB280+AC280+AD280</f>
        <v>11457</v>
      </c>
      <c r="AF280" s="328">
        <v>7800</v>
      </c>
      <c r="AG280" s="330">
        <f>AF280-T280-W280</f>
        <v>2894</v>
      </c>
      <c r="AH280" s="332">
        <f t="shared" si="1"/>
        <v>2894</v>
      </c>
    </row>
    <row r="281" spans="1:34" ht="12.75" hidden="1" customHeight="1">
      <c r="A281" s="333"/>
      <c r="B281" s="20"/>
      <c r="C281" s="21"/>
      <c r="D281" s="333"/>
      <c r="E281" s="21"/>
      <c r="F281" s="21"/>
      <c r="G281" s="333"/>
      <c r="H281" s="21"/>
      <c r="I281" s="21"/>
      <c r="J281" s="333"/>
      <c r="K281" s="21"/>
      <c r="L281" s="21"/>
      <c r="M281" s="335"/>
      <c r="N281" s="21"/>
      <c r="O281" s="21"/>
      <c r="P281" s="335"/>
      <c r="Q281" s="25"/>
      <c r="R281" s="23">
        <f>ROUNDDOWN($R$3*R280,0)</f>
        <v>4196</v>
      </c>
      <c r="S281" s="23">
        <f>ROUNDDOWN($S$3*S280,0)</f>
        <v>488</v>
      </c>
      <c r="T281" s="337"/>
      <c r="U281" s="23">
        <f>ROUNDDOWN(U280*$U$3,0)</f>
        <v>162</v>
      </c>
      <c r="V281" s="23">
        <f>ROUNDDOWN(V280*$V$3,0)</f>
        <v>60</v>
      </c>
      <c r="W281" s="337"/>
      <c r="X281" s="23">
        <f>ROUNDDOWN($X$3*X280,0)</f>
        <v>3147</v>
      </c>
      <c r="Y281" s="23">
        <f>ROUNDDOWN(Y280*$Y$3,0)</f>
        <v>1628</v>
      </c>
      <c r="Z281" s="24">
        <f>ROUNDDOWN(Z280*$Z$3,0)</f>
        <v>0</v>
      </c>
      <c r="AA281" s="338"/>
      <c r="AB281" s="327"/>
      <c r="AC281" s="327"/>
      <c r="AD281" s="327"/>
      <c r="AE281" s="327"/>
      <c r="AF281" s="329"/>
      <c r="AG281" s="331"/>
      <c r="AH281" s="332">
        <f t="shared" si="1"/>
        <v>0</v>
      </c>
    </row>
    <row r="282" spans="1:34" ht="12.75" hidden="1" customHeight="1">
      <c r="A282" s="344" t="s">
        <v>120</v>
      </c>
      <c r="B282" s="27" t="s">
        <v>43</v>
      </c>
      <c r="C282" s="28">
        <v>1</v>
      </c>
      <c r="D282" s="344" t="str">
        <f>B282&amp;C282</f>
        <v>H1</v>
      </c>
      <c r="E282" s="28" t="s">
        <v>38</v>
      </c>
      <c r="F282" s="28">
        <v>0.3</v>
      </c>
      <c r="G282" s="344" t="str">
        <f>E282&amp;F282</f>
        <v>W0.3</v>
      </c>
      <c r="H282" s="28" t="s">
        <v>39</v>
      </c>
      <c r="I282" s="28">
        <v>0</v>
      </c>
      <c r="J282" s="344" t="str">
        <f>H282&amp;I282</f>
        <v>L0</v>
      </c>
      <c r="K282" s="28" t="s">
        <v>40</v>
      </c>
      <c r="L282" s="28">
        <v>0</v>
      </c>
      <c r="M282" s="345" t="str">
        <f>K282&amp;L282</f>
        <v>B0</v>
      </c>
      <c r="N282" s="28" t="s">
        <v>41</v>
      </c>
      <c r="O282" s="28">
        <v>0</v>
      </c>
      <c r="P282" s="345" t="str">
        <f>N282&amp;O282</f>
        <v>R0</v>
      </c>
      <c r="Q282" s="25" t="s">
        <v>109</v>
      </c>
      <c r="R282" s="26">
        <v>0.04</v>
      </c>
      <c r="S282" s="26">
        <v>6.0000000000000001E-3</v>
      </c>
      <c r="T282" s="336">
        <f>SUM(R283:S283)</f>
        <v>4684</v>
      </c>
      <c r="U282" s="19">
        <v>2E-3</v>
      </c>
      <c r="V282" s="19">
        <v>1E-3</v>
      </c>
      <c r="W282" s="336">
        <f>SUM(U283:V283)</f>
        <v>222</v>
      </c>
      <c r="X282" s="19">
        <v>0.03</v>
      </c>
      <c r="Y282" s="19">
        <v>0.02</v>
      </c>
      <c r="Z282" s="19">
        <v>0</v>
      </c>
      <c r="AA282" s="338">
        <f>SUM(X283:Z283)</f>
        <v>4775</v>
      </c>
      <c r="AB282" s="327">
        <f>ROUNDDOWN((T282+AA282)*0.05,0)</f>
        <v>472</v>
      </c>
      <c r="AC282" s="327">
        <f>ROUNDDOWN((T282+W282+AA282+AB282)*0.1,0)</f>
        <v>1015</v>
      </c>
      <c r="AD282" s="327">
        <f>ROUNDDOWN(AG282*0.1,0)</f>
        <v>-200</v>
      </c>
      <c r="AE282" s="327">
        <f>T282+W282+AA282+AB282+AC282+AD282</f>
        <v>10968</v>
      </c>
      <c r="AF282" s="328">
        <v>2900</v>
      </c>
      <c r="AG282" s="330">
        <f>AF282-T282-W282</f>
        <v>-2006</v>
      </c>
      <c r="AH282" s="332">
        <f t="shared" si="1"/>
        <v>-2006</v>
      </c>
    </row>
    <row r="283" spans="1:34" ht="12.75" hidden="1" customHeight="1">
      <c r="A283" s="344"/>
      <c r="B283" s="27"/>
      <c r="C283" s="28"/>
      <c r="D283" s="344"/>
      <c r="E283" s="28"/>
      <c r="F283" s="28"/>
      <c r="G283" s="344"/>
      <c r="H283" s="28"/>
      <c r="I283" s="28"/>
      <c r="J283" s="344"/>
      <c r="K283" s="28"/>
      <c r="L283" s="28"/>
      <c r="M283" s="346"/>
      <c r="N283" s="28"/>
      <c r="O283" s="28"/>
      <c r="P283" s="346"/>
      <c r="Q283" s="25"/>
      <c r="R283" s="23">
        <f>ROUNDDOWN($R$3*R282,0)</f>
        <v>4196</v>
      </c>
      <c r="S283" s="23">
        <f>ROUNDDOWN($S$3*S282,0)</f>
        <v>488</v>
      </c>
      <c r="T283" s="337"/>
      <c r="U283" s="23">
        <f>ROUNDDOWN(U282*$U$3,0)</f>
        <v>162</v>
      </c>
      <c r="V283" s="23">
        <f>ROUNDDOWN(V282*$V$3,0)</f>
        <v>60</v>
      </c>
      <c r="W283" s="337"/>
      <c r="X283" s="23">
        <f>ROUNDDOWN($X$3*X282,0)</f>
        <v>3147</v>
      </c>
      <c r="Y283" s="23">
        <f>ROUNDDOWN(Y282*$Y$3,0)</f>
        <v>1628</v>
      </c>
      <c r="Z283" s="24">
        <f>ROUNDDOWN(Z282*$Z$3,0)</f>
        <v>0</v>
      </c>
      <c r="AA283" s="338"/>
      <c r="AB283" s="327"/>
      <c r="AC283" s="327"/>
      <c r="AD283" s="327"/>
      <c r="AE283" s="327"/>
      <c r="AF283" s="329"/>
      <c r="AG283" s="331"/>
      <c r="AH283" s="332">
        <f t="shared" si="1"/>
        <v>0</v>
      </c>
    </row>
    <row r="284" spans="1:34" ht="12.75" hidden="1" customHeight="1">
      <c r="A284" s="345" t="s">
        <v>120</v>
      </c>
      <c r="B284" s="27" t="s">
        <v>43</v>
      </c>
      <c r="C284" s="28">
        <v>1.2</v>
      </c>
      <c r="D284" s="344" t="str">
        <f>B284&amp;C284</f>
        <v>H1.2</v>
      </c>
      <c r="E284" s="28" t="s">
        <v>38</v>
      </c>
      <c r="F284" s="28">
        <v>0.4</v>
      </c>
      <c r="G284" s="344" t="str">
        <f>E284&amp;F284</f>
        <v>W0.4</v>
      </c>
      <c r="H284" s="28" t="s">
        <v>39</v>
      </c>
      <c r="I284" s="28">
        <v>0</v>
      </c>
      <c r="J284" s="344" t="str">
        <f>H284&amp;I284</f>
        <v>L0</v>
      </c>
      <c r="K284" s="28" t="s">
        <v>40</v>
      </c>
      <c r="L284" s="28">
        <v>0</v>
      </c>
      <c r="M284" s="345" t="str">
        <f>K284&amp;L284</f>
        <v>B0</v>
      </c>
      <c r="N284" s="28" t="s">
        <v>41</v>
      </c>
      <c r="O284" s="28">
        <v>0</v>
      </c>
      <c r="P284" s="345" t="str">
        <f>N284&amp;O284</f>
        <v>R0</v>
      </c>
      <c r="Q284" s="25" t="s">
        <v>109</v>
      </c>
      <c r="R284" s="26">
        <v>0.04</v>
      </c>
      <c r="S284" s="26">
        <v>6.0000000000000001E-3</v>
      </c>
      <c r="T284" s="336">
        <f>SUM(R285:S285)</f>
        <v>4684</v>
      </c>
      <c r="U284" s="19">
        <v>2E-3</v>
      </c>
      <c r="V284" s="19">
        <v>1E-3</v>
      </c>
      <c r="W284" s="336">
        <f>SUM(U285:V285)</f>
        <v>222</v>
      </c>
      <c r="X284" s="19">
        <v>0.03</v>
      </c>
      <c r="Y284" s="19">
        <v>0.02</v>
      </c>
      <c r="Z284" s="19">
        <v>0</v>
      </c>
      <c r="AA284" s="338">
        <f>SUM(X285:Z285)</f>
        <v>4775</v>
      </c>
      <c r="AB284" s="327">
        <f>ROUNDDOWN((T284+AA284)*0.05,0)</f>
        <v>472</v>
      </c>
      <c r="AC284" s="327">
        <f>ROUNDDOWN((T284+W284+AA284+AB284)*0.1,0)</f>
        <v>1015</v>
      </c>
      <c r="AD284" s="327">
        <f>ROUNDDOWN(AG284*0.1,0)</f>
        <v>-50</v>
      </c>
      <c r="AE284" s="327">
        <f>T284+W284+AA284+AB284+AC284+AD284</f>
        <v>11118</v>
      </c>
      <c r="AF284" s="328">
        <v>4400</v>
      </c>
      <c r="AG284" s="330">
        <f>AF284-T284-W284</f>
        <v>-506</v>
      </c>
      <c r="AH284" s="332">
        <f t="shared" si="1"/>
        <v>-506</v>
      </c>
    </row>
    <row r="285" spans="1:34" ht="12.75" hidden="1" customHeight="1">
      <c r="A285" s="346"/>
      <c r="B285" s="27"/>
      <c r="C285" s="28"/>
      <c r="D285" s="344"/>
      <c r="E285" s="28"/>
      <c r="F285" s="28"/>
      <c r="G285" s="344"/>
      <c r="H285" s="28"/>
      <c r="I285" s="28"/>
      <c r="J285" s="344"/>
      <c r="K285" s="28"/>
      <c r="L285" s="28"/>
      <c r="M285" s="346"/>
      <c r="N285" s="28"/>
      <c r="O285" s="28"/>
      <c r="P285" s="346"/>
      <c r="Q285" s="25"/>
      <c r="R285" s="23">
        <f>ROUNDDOWN($R$3*R284,0)</f>
        <v>4196</v>
      </c>
      <c r="S285" s="23">
        <f>ROUNDDOWN($S$3*S284,0)</f>
        <v>488</v>
      </c>
      <c r="T285" s="336"/>
      <c r="U285" s="23">
        <f>ROUNDDOWN(U284*$U$3,0)</f>
        <v>162</v>
      </c>
      <c r="V285" s="23">
        <f>ROUNDDOWN(V284*$V$3,0)</f>
        <v>60</v>
      </c>
      <c r="W285" s="337"/>
      <c r="X285" s="23">
        <f>ROUNDDOWN($X$3*X284,0)</f>
        <v>3147</v>
      </c>
      <c r="Y285" s="23">
        <f>ROUNDDOWN(Y284*$Y$3,0)</f>
        <v>1628</v>
      </c>
      <c r="Z285" s="24">
        <f>ROUNDDOWN(Z284*$Z$3,0)</f>
        <v>0</v>
      </c>
      <c r="AA285" s="338"/>
      <c r="AB285" s="327"/>
      <c r="AC285" s="327"/>
      <c r="AD285" s="327"/>
      <c r="AE285" s="327"/>
      <c r="AF285" s="329"/>
      <c r="AG285" s="331"/>
      <c r="AH285" s="332">
        <f t="shared" si="1"/>
        <v>0</v>
      </c>
    </row>
    <row r="286" spans="1:34" ht="12.75" hidden="1" customHeight="1">
      <c r="A286" s="345" t="s">
        <v>120</v>
      </c>
      <c r="B286" s="27" t="s">
        <v>43</v>
      </c>
      <c r="C286" s="28">
        <v>1.5</v>
      </c>
      <c r="D286" s="344" t="str">
        <f>B286&amp;C286</f>
        <v>H1.5</v>
      </c>
      <c r="E286" s="28" t="s">
        <v>38</v>
      </c>
      <c r="F286" s="28">
        <v>0.6</v>
      </c>
      <c r="G286" s="344" t="str">
        <f>E286&amp;F286</f>
        <v>W0.6</v>
      </c>
      <c r="H286" s="28" t="s">
        <v>39</v>
      </c>
      <c r="I286" s="28">
        <v>0</v>
      </c>
      <c r="J286" s="344" t="str">
        <f>H286&amp;I286</f>
        <v>L0</v>
      </c>
      <c r="K286" s="28" t="s">
        <v>40</v>
      </c>
      <c r="L286" s="28">
        <v>0</v>
      </c>
      <c r="M286" s="345" t="str">
        <f>K286&amp;L286</f>
        <v>B0</v>
      </c>
      <c r="N286" s="28" t="s">
        <v>41</v>
      </c>
      <c r="O286" s="28">
        <v>0</v>
      </c>
      <c r="P286" s="345" t="str">
        <f>N286&amp;O286</f>
        <v>R0</v>
      </c>
      <c r="Q286" s="25" t="s">
        <v>109</v>
      </c>
      <c r="R286" s="26">
        <v>0.04</v>
      </c>
      <c r="S286" s="26">
        <v>6.0000000000000001E-3</v>
      </c>
      <c r="T286" s="336">
        <f>SUM(R287:S287)</f>
        <v>4684</v>
      </c>
      <c r="U286" s="19">
        <v>2E-3</v>
      </c>
      <c r="V286" s="19">
        <v>1E-3</v>
      </c>
      <c r="W286" s="336">
        <f>SUM(U287:V287)</f>
        <v>222</v>
      </c>
      <c r="X286" s="19">
        <v>0.03</v>
      </c>
      <c r="Y286" s="19">
        <v>0.02</v>
      </c>
      <c r="Z286" s="19">
        <v>0</v>
      </c>
      <c r="AA286" s="338">
        <f>SUM(X287:Z287)</f>
        <v>4775</v>
      </c>
      <c r="AB286" s="327">
        <f>ROUNDDOWN((T286+AA286)*0.05,0)</f>
        <v>472</v>
      </c>
      <c r="AC286" s="327">
        <f>ROUNDDOWN((T286+W286+AA286+AB286)*0.1,0)</f>
        <v>1015</v>
      </c>
      <c r="AD286" s="327">
        <f>ROUNDDOWN(AG286*0.1,0)</f>
        <v>429</v>
      </c>
      <c r="AE286" s="327">
        <f>T286+W286+AA286+AB286+AC286+AD286</f>
        <v>11597</v>
      </c>
      <c r="AF286" s="328">
        <v>9200</v>
      </c>
      <c r="AG286" s="330">
        <f>AF286-T286-W286</f>
        <v>4294</v>
      </c>
      <c r="AH286" s="332">
        <f t="shared" si="1"/>
        <v>4294</v>
      </c>
    </row>
    <row r="287" spans="1:34" ht="12.75" hidden="1" customHeight="1">
      <c r="A287" s="346"/>
      <c r="B287" s="27"/>
      <c r="C287" s="28"/>
      <c r="D287" s="344"/>
      <c r="E287" s="28"/>
      <c r="F287" s="28"/>
      <c r="G287" s="344"/>
      <c r="H287" s="28"/>
      <c r="I287" s="28"/>
      <c r="J287" s="344"/>
      <c r="K287" s="28"/>
      <c r="L287" s="28"/>
      <c r="M287" s="346"/>
      <c r="N287" s="28"/>
      <c r="O287" s="28"/>
      <c r="P287" s="346"/>
      <c r="Q287" s="25"/>
      <c r="R287" s="23">
        <f>ROUNDDOWN($R$3*R286,0)</f>
        <v>4196</v>
      </c>
      <c r="S287" s="23">
        <f>ROUNDDOWN($S$3*S286,0)</f>
        <v>488</v>
      </c>
      <c r="T287" s="337"/>
      <c r="U287" s="23">
        <f>ROUNDDOWN(U286*$U$3,0)</f>
        <v>162</v>
      </c>
      <c r="V287" s="23">
        <f>ROUNDDOWN(V286*$V$3,0)</f>
        <v>60</v>
      </c>
      <c r="W287" s="337"/>
      <c r="X287" s="23">
        <f>ROUNDDOWN($X$3*X286,0)</f>
        <v>3147</v>
      </c>
      <c r="Y287" s="23">
        <f>ROUNDDOWN(Y286*$Y$3,0)</f>
        <v>1628</v>
      </c>
      <c r="Z287" s="24">
        <f>ROUNDDOWN(Z286*$Z$3,0)</f>
        <v>0</v>
      </c>
      <c r="AA287" s="338"/>
      <c r="AB287" s="327"/>
      <c r="AC287" s="327"/>
      <c r="AD287" s="327"/>
      <c r="AE287" s="327"/>
      <c r="AF287" s="329"/>
      <c r="AG287" s="331"/>
      <c r="AH287" s="332">
        <f t="shared" si="1"/>
        <v>0</v>
      </c>
    </row>
    <row r="288" spans="1:34" ht="12.75" hidden="1" customHeight="1">
      <c r="A288" s="347" t="s">
        <v>121</v>
      </c>
      <c r="B288" s="31" t="s">
        <v>43</v>
      </c>
      <c r="C288" s="32">
        <v>1.2</v>
      </c>
      <c r="D288" s="347" t="str">
        <f>B288&amp;C288</f>
        <v>H1.2</v>
      </c>
      <c r="E288" s="32" t="s">
        <v>38</v>
      </c>
      <c r="F288" s="32">
        <v>1</v>
      </c>
      <c r="G288" s="347" t="str">
        <f>E288&amp;F288</f>
        <v>W1</v>
      </c>
      <c r="H288" s="32" t="s">
        <v>39</v>
      </c>
      <c r="I288" s="32">
        <v>0</v>
      </c>
      <c r="J288" s="347" t="str">
        <f>H288&amp;I288</f>
        <v>L0</v>
      </c>
      <c r="K288" s="32" t="s">
        <v>40</v>
      </c>
      <c r="L288" s="32">
        <v>0</v>
      </c>
      <c r="M288" s="348" t="str">
        <f>K288&amp;L288</f>
        <v>B0</v>
      </c>
      <c r="N288" s="32" t="s">
        <v>41</v>
      </c>
      <c r="O288" s="32">
        <v>0</v>
      </c>
      <c r="P288" s="348" t="str">
        <f>N288&amp;O288</f>
        <v>R0</v>
      </c>
      <c r="Q288" s="25" t="s">
        <v>109</v>
      </c>
      <c r="R288" s="19">
        <v>0.08</v>
      </c>
      <c r="S288" s="19">
        <v>0.01</v>
      </c>
      <c r="T288" s="336">
        <f>SUM(R289:S289)</f>
        <v>9206</v>
      </c>
      <c r="U288" s="19">
        <v>2E-3</v>
      </c>
      <c r="V288" s="19">
        <v>2E-3</v>
      </c>
      <c r="W288" s="336">
        <f>SUM(U289:V289)</f>
        <v>283</v>
      </c>
      <c r="X288" s="19">
        <v>0.05</v>
      </c>
      <c r="Y288" s="19">
        <v>0.03</v>
      </c>
      <c r="Z288" s="19">
        <v>0</v>
      </c>
      <c r="AA288" s="338">
        <f>SUM(X289:Z289)</f>
        <v>7688</v>
      </c>
      <c r="AB288" s="327">
        <f>ROUNDDOWN((T288+AA288)*0.05,0)</f>
        <v>844</v>
      </c>
      <c r="AC288" s="327">
        <f>ROUNDDOWN((T288+W288+AA288+AB288)*0.1,0)</f>
        <v>1802</v>
      </c>
      <c r="AD288" s="327">
        <f>ROUNDDOWN(AG288*0.1,0)</f>
        <v>7221</v>
      </c>
      <c r="AE288" s="327">
        <f>T288+W288+AA288+AB288+AC288+AD288</f>
        <v>27044</v>
      </c>
      <c r="AF288" s="328">
        <v>81700</v>
      </c>
      <c r="AG288" s="330">
        <f>AF288-T288-W288</f>
        <v>72211</v>
      </c>
      <c r="AH288" s="332">
        <f t="shared" si="1"/>
        <v>27044</v>
      </c>
    </row>
    <row r="289" spans="1:34" ht="12.75" hidden="1" customHeight="1">
      <c r="A289" s="347"/>
      <c r="B289" s="31"/>
      <c r="C289" s="32"/>
      <c r="D289" s="347"/>
      <c r="E289" s="32"/>
      <c r="F289" s="32"/>
      <c r="G289" s="347"/>
      <c r="H289" s="32"/>
      <c r="I289" s="32"/>
      <c r="J289" s="347"/>
      <c r="K289" s="32"/>
      <c r="L289" s="32"/>
      <c r="M289" s="349"/>
      <c r="N289" s="32"/>
      <c r="O289" s="32"/>
      <c r="P289" s="349"/>
      <c r="Q289" s="25"/>
      <c r="R289" s="23">
        <f>ROUNDDOWN($R$3*R288,0)</f>
        <v>8392</v>
      </c>
      <c r="S289" s="23">
        <f>ROUNDDOWN($S$3*S288,0)</f>
        <v>814</v>
      </c>
      <c r="T289" s="337"/>
      <c r="U289" s="23">
        <f>ROUNDDOWN(U288*$U$3,0)</f>
        <v>162</v>
      </c>
      <c r="V289" s="23">
        <f>ROUNDDOWN(V288*$V$3,0)</f>
        <v>121</v>
      </c>
      <c r="W289" s="337"/>
      <c r="X289" s="23">
        <f>ROUNDDOWN($X$3*X288,0)</f>
        <v>5245</v>
      </c>
      <c r="Y289" s="23">
        <f>ROUNDDOWN(Y288*$Y$3,0)</f>
        <v>2443</v>
      </c>
      <c r="Z289" s="24">
        <f>ROUNDDOWN(Z288*$Z$3,0)</f>
        <v>0</v>
      </c>
      <c r="AA289" s="338"/>
      <c r="AB289" s="327"/>
      <c r="AC289" s="327"/>
      <c r="AD289" s="327"/>
      <c r="AE289" s="327"/>
      <c r="AF289" s="329"/>
      <c r="AG289" s="331"/>
      <c r="AH289" s="332">
        <f t="shared" si="1"/>
        <v>0</v>
      </c>
    </row>
    <row r="290" spans="1:34" ht="12.75" hidden="1" customHeight="1">
      <c r="A290" s="347" t="s">
        <v>121</v>
      </c>
      <c r="B290" s="31" t="s">
        <v>43</v>
      </c>
      <c r="C290" s="32">
        <v>1.5</v>
      </c>
      <c r="D290" s="347" t="str">
        <f>B290&amp;C290</f>
        <v>H1.5</v>
      </c>
      <c r="E290" s="32" t="s">
        <v>38</v>
      </c>
      <c r="F290" s="32">
        <v>1.2</v>
      </c>
      <c r="G290" s="347" t="str">
        <f>E290&amp;F290</f>
        <v>W1.2</v>
      </c>
      <c r="H290" s="32" t="s">
        <v>39</v>
      </c>
      <c r="I290" s="32">
        <v>0</v>
      </c>
      <c r="J290" s="347" t="str">
        <f>H290&amp;I290</f>
        <v>L0</v>
      </c>
      <c r="K290" s="32" t="s">
        <v>40</v>
      </c>
      <c r="L290" s="32">
        <v>0</v>
      </c>
      <c r="M290" s="348" t="str">
        <f>K290&amp;L290</f>
        <v>B0</v>
      </c>
      <c r="N290" s="32" t="s">
        <v>41</v>
      </c>
      <c r="O290" s="32">
        <v>0</v>
      </c>
      <c r="P290" s="348" t="str">
        <f>N290&amp;O290</f>
        <v>R0</v>
      </c>
      <c r="Q290" s="25" t="s">
        <v>109</v>
      </c>
      <c r="R290" s="26">
        <v>0.11</v>
      </c>
      <c r="S290" s="26">
        <v>0.02</v>
      </c>
      <c r="T290" s="336">
        <f>SUM(R291:S291)</f>
        <v>13167</v>
      </c>
      <c r="U290" s="19">
        <v>2E-3</v>
      </c>
      <c r="V290" s="19">
        <v>3.0000000000000001E-3</v>
      </c>
      <c r="W290" s="336">
        <f>SUM(U291:V291)</f>
        <v>344</v>
      </c>
      <c r="X290" s="19">
        <v>7.0000000000000007E-2</v>
      </c>
      <c r="Y290" s="19">
        <v>0.04</v>
      </c>
      <c r="Z290" s="19">
        <v>0</v>
      </c>
      <c r="AA290" s="338">
        <f>SUM(X291:Z291)</f>
        <v>10600</v>
      </c>
      <c r="AB290" s="327">
        <f>ROUNDDOWN((T290+AA290)*0.05,0)</f>
        <v>1188</v>
      </c>
      <c r="AC290" s="327">
        <f>ROUNDDOWN((T290+W290+AA290+AB290)*0.1,0)</f>
        <v>2529</v>
      </c>
      <c r="AD290" s="327">
        <f>ROUNDDOWN(AG290*0.1,0)</f>
        <v>9748</v>
      </c>
      <c r="AE290" s="327">
        <f>T290+W290+AA290+AB290+AC290+AD290</f>
        <v>37576</v>
      </c>
      <c r="AF290" s="328">
        <v>111000</v>
      </c>
      <c r="AG290" s="330">
        <f>AF290-T290-W290</f>
        <v>97489</v>
      </c>
      <c r="AH290" s="332">
        <f t="shared" si="1"/>
        <v>37576</v>
      </c>
    </row>
    <row r="291" spans="1:34" ht="12.75" hidden="1" customHeight="1">
      <c r="A291" s="347"/>
      <c r="B291" s="31"/>
      <c r="C291" s="32"/>
      <c r="D291" s="347"/>
      <c r="E291" s="32"/>
      <c r="F291" s="32"/>
      <c r="G291" s="347"/>
      <c r="H291" s="32"/>
      <c r="I291" s="32"/>
      <c r="J291" s="347"/>
      <c r="K291" s="32"/>
      <c r="L291" s="32"/>
      <c r="M291" s="349"/>
      <c r="N291" s="32"/>
      <c r="O291" s="32"/>
      <c r="P291" s="349"/>
      <c r="Q291" s="25"/>
      <c r="R291" s="23">
        <f>ROUNDDOWN($R$3*R290,0)</f>
        <v>11539</v>
      </c>
      <c r="S291" s="23">
        <f>ROUNDDOWN($S$3*S290,0)</f>
        <v>1628</v>
      </c>
      <c r="T291" s="337"/>
      <c r="U291" s="23">
        <f>ROUNDDOWN(U290*$U$3,0)</f>
        <v>162</v>
      </c>
      <c r="V291" s="23">
        <f>ROUNDDOWN(V290*$V$3,0)</f>
        <v>182</v>
      </c>
      <c r="W291" s="337"/>
      <c r="X291" s="23">
        <f>ROUNDDOWN($X$3*X290,0)</f>
        <v>7343</v>
      </c>
      <c r="Y291" s="23">
        <f>ROUNDDOWN(Y290*$Y$3,0)</f>
        <v>3257</v>
      </c>
      <c r="Z291" s="24">
        <f>ROUNDDOWN(Z290*$Z$3,0)</f>
        <v>0</v>
      </c>
      <c r="AA291" s="338"/>
      <c r="AB291" s="327"/>
      <c r="AC291" s="327"/>
      <c r="AD291" s="327"/>
      <c r="AE291" s="327"/>
      <c r="AF291" s="329"/>
      <c r="AG291" s="331"/>
      <c r="AH291" s="332">
        <f t="shared" si="1"/>
        <v>0</v>
      </c>
    </row>
    <row r="292" spans="1:34" ht="12.75" hidden="1" customHeight="1">
      <c r="A292" s="347" t="s">
        <v>121</v>
      </c>
      <c r="B292" s="31" t="s">
        <v>43</v>
      </c>
      <c r="C292" s="32">
        <v>1.8</v>
      </c>
      <c r="D292" s="347" t="str">
        <f>B292&amp;C292</f>
        <v>H1.8</v>
      </c>
      <c r="E292" s="32" t="s">
        <v>38</v>
      </c>
      <c r="F292" s="32">
        <v>1.5</v>
      </c>
      <c r="G292" s="347" t="str">
        <f>E292&amp;F292</f>
        <v>W1.5</v>
      </c>
      <c r="H292" s="32" t="s">
        <v>39</v>
      </c>
      <c r="I292" s="32">
        <v>0</v>
      </c>
      <c r="J292" s="347" t="str">
        <f>H292&amp;I292</f>
        <v>L0</v>
      </c>
      <c r="K292" s="32" t="s">
        <v>40</v>
      </c>
      <c r="L292" s="32">
        <v>0</v>
      </c>
      <c r="M292" s="348" t="str">
        <f>K292&amp;L292</f>
        <v>B0</v>
      </c>
      <c r="N292" s="32" t="s">
        <v>41</v>
      </c>
      <c r="O292" s="32">
        <v>0</v>
      </c>
      <c r="P292" s="348" t="str">
        <f>N292&amp;O292</f>
        <v>R0</v>
      </c>
      <c r="Q292" s="25" t="s">
        <v>109</v>
      </c>
      <c r="R292" s="19">
        <v>0.14000000000000001</v>
      </c>
      <c r="S292" s="19">
        <v>0.02</v>
      </c>
      <c r="T292" s="336">
        <f>SUM(R293:S293)</f>
        <v>16314</v>
      </c>
      <c r="U292" s="19">
        <v>2E-3</v>
      </c>
      <c r="V292" s="19">
        <v>3.0000000000000001E-3</v>
      </c>
      <c r="W292" s="336">
        <f>SUM(U293:V293)</f>
        <v>344</v>
      </c>
      <c r="X292" s="19">
        <v>0.09</v>
      </c>
      <c r="Y292" s="19">
        <v>0.05</v>
      </c>
      <c r="Z292" s="19">
        <v>0</v>
      </c>
      <c r="AA292" s="338">
        <f>SUM(X293:Z293)</f>
        <v>13513</v>
      </c>
      <c r="AB292" s="327">
        <f>ROUNDDOWN((T292+AA292)*0.05,0)</f>
        <v>1491</v>
      </c>
      <c r="AC292" s="327">
        <f>ROUNDDOWN((T292+W292+AA292+AB292)*0.1,0)</f>
        <v>3166</v>
      </c>
      <c r="AD292" s="327">
        <f>ROUNDDOWN(AG292*0.1,0)</f>
        <v>15534</v>
      </c>
      <c r="AE292" s="327">
        <f>T292+W292+AA292+AB292+AC292+AD292</f>
        <v>50362</v>
      </c>
      <c r="AF292" s="328">
        <v>172000</v>
      </c>
      <c r="AG292" s="330">
        <f>AF292-T292-W292</f>
        <v>155342</v>
      </c>
      <c r="AH292" s="332">
        <f t="shared" si="1"/>
        <v>50362</v>
      </c>
    </row>
    <row r="293" spans="1:34" ht="12.75" hidden="1" customHeight="1">
      <c r="A293" s="347"/>
      <c r="B293" s="31"/>
      <c r="C293" s="32"/>
      <c r="D293" s="347"/>
      <c r="E293" s="32"/>
      <c r="F293" s="32"/>
      <c r="G293" s="347"/>
      <c r="H293" s="32"/>
      <c r="I293" s="32"/>
      <c r="J293" s="347"/>
      <c r="K293" s="32"/>
      <c r="L293" s="32"/>
      <c r="M293" s="349"/>
      <c r="N293" s="32"/>
      <c r="O293" s="32"/>
      <c r="P293" s="349"/>
      <c r="Q293" s="25"/>
      <c r="R293" s="23">
        <f>ROUNDDOWN($R$3*R292,0)</f>
        <v>14686</v>
      </c>
      <c r="S293" s="23">
        <f>ROUNDDOWN($S$3*S292,0)</f>
        <v>1628</v>
      </c>
      <c r="T293" s="337"/>
      <c r="U293" s="23">
        <f>ROUNDDOWN(U292*$U$3,0)</f>
        <v>162</v>
      </c>
      <c r="V293" s="23">
        <f>ROUNDDOWN(V292*$V$3,0)</f>
        <v>182</v>
      </c>
      <c r="W293" s="337"/>
      <c r="X293" s="23">
        <f>ROUNDDOWN($X$3*X292,0)</f>
        <v>9441</v>
      </c>
      <c r="Y293" s="23">
        <f>ROUNDDOWN(Y292*$Y$3,0)</f>
        <v>4072</v>
      </c>
      <c r="Z293" s="24">
        <f>ROUNDDOWN(Z292*$Z$3,0)</f>
        <v>0</v>
      </c>
      <c r="AA293" s="338"/>
      <c r="AB293" s="327"/>
      <c r="AC293" s="327"/>
      <c r="AD293" s="327"/>
      <c r="AE293" s="327"/>
      <c r="AF293" s="329"/>
      <c r="AG293" s="331"/>
      <c r="AH293" s="332">
        <f t="shared" si="1"/>
        <v>0</v>
      </c>
    </row>
    <row r="294" spans="1:34" ht="12.75" hidden="1" customHeight="1">
      <c r="A294" s="333" t="s">
        <v>122</v>
      </c>
      <c r="B294" s="20" t="s">
        <v>43</v>
      </c>
      <c r="C294" s="21">
        <v>1.5</v>
      </c>
      <c r="D294" s="333" t="str">
        <f>B294&amp;C294</f>
        <v>H1.5</v>
      </c>
      <c r="E294" s="21" t="s">
        <v>38</v>
      </c>
      <c r="F294" s="21">
        <v>0.6</v>
      </c>
      <c r="G294" s="333" t="str">
        <f>E294&amp;F294</f>
        <v>W0.6</v>
      </c>
      <c r="H294" s="21" t="s">
        <v>39</v>
      </c>
      <c r="I294" s="21">
        <v>0</v>
      </c>
      <c r="J294" s="333" t="str">
        <f>H294&amp;I294</f>
        <v>L0</v>
      </c>
      <c r="K294" s="21" t="s">
        <v>40</v>
      </c>
      <c r="L294" s="21">
        <v>0</v>
      </c>
      <c r="M294" s="334" t="str">
        <f>K294&amp;L294</f>
        <v>B0</v>
      </c>
      <c r="N294" s="21" t="s">
        <v>41</v>
      </c>
      <c r="O294" s="21">
        <v>0</v>
      </c>
      <c r="P294" s="334" t="str">
        <f>N294&amp;O294</f>
        <v>R0</v>
      </c>
      <c r="Q294" s="25" t="s">
        <v>45</v>
      </c>
      <c r="R294" s="26">
        <v>0.06</v>
      </c>
      <c r="S294" s="26">
        <v>0.01</v>
      </c>
      <c r="T294" s="336">
        <f>SUM(R295:S295)</f>
        <v>7108</v>
      </c>
      <c r="U294" s="19">
        <v>2E-3</v>
      </c>
      <c r="V294" s="19">
        <v>5.0000000000000001E-3</v>
      </c>
      <c r="W294" s="336">
        <f>SUM(U295:V295)</f>
        <v>466</v>
      </c>
      <c r="X294" s="19">
        <v>0.09</v>
      </c>
      <c r="Y294" s="19">
        <v>7.0000000000000007E-2</v>
      </c>
      <c r="Z294" s="19">
        <v>0</v>
      </c>
      <c r="AA294" s="338">
        <f>SUM(X295:Z295)</f>
        <v>15142</v>
      </c>
      <c r="AB294" s="327">
        <f>ROUNDDOWN((T294+AA294)*0.05,0)</f>
        <v>1112</v>
      </c>
      <c r="AC294" s="327">
        <f>ROUNDDOWN((T294+W294+AA294+AB294)*0.1,0)</f>
        <v>2382</v>
      </c>
      <c r="AD294" s="327">
        <f>ROUNDDOWN(AG294*0.1,0)</f>
        <v>4322</v>
      </c>
      <c r="AE294" s="327">
        <f>T294+W294+AA294+AB294+AC294+AD294</f>
        <v>30532</v>
      </c>
      <c r="AF294" s="328">
        <v>50800</v>
      </c>
      <c r="AG294" s="330">
        <f>AF294-T294-W294</f>
        <v>43226</v>
      </c>
      <c r="AH294" s="332">
        <f t="shared" si="1"/>
        <v>30532</v>
      </c>
    </row>
    <row r="295" spans="1:34" ht="12.75" hidden="1" customHeight="1">
      <c r="A295" s="333"/>
      <c r="B295" s="20"/>
      <c r="C295" s="21"/>
      <c r="D295" s="333"/>
      <c r="E295" s="21"/>
      <c r="F295" s="21"/>
      <c r="G295" s="333"/>
      <c r="H295" s="21"/>
      <c r="I295" s="21"/>
      <c r="J295" s="333"/>
      <c r="K295" s="21"/>
      <c r="L295" s="21"/>
      <c r="M295" s="335"/>
      <c r="N295" s="21"/>
      <c r="O295" s="21"/>
      <c r="P295" s="335"/>
      <c r="Q295" s="25"/>
      <c r="R295" s="23">
        <f>ROUNDDOWN($R$3*R294,0)</f>
        <v>6294</v>
      </c>
      <c r="S295" s="23">
        <f>ROUNDDOWN($S$3*S294,0)</f>
        <v>814</v>
      </c>
      <c r="T295" s="337"/>
      <c r="U295" s="23">
        <f>ROUNDDOWN(U294*$U$3,0)</f>
        <v>162</v>
      </c>
      <c r="V295" s="23">
        <f>ROUNDDOWN(V294*$V$3,0)</f>
        <v>304</v>
      </c>
      <c r="W295" s="337"/>
      <c r="X295" s="23">
        <f>ROUNDDOWN($X$3*X294,0)</f>
        <v>9441</v>
      </c>
      <c r="Y295" s="23">
        <f>ROUNDDOWN(Y294*$Y$3,0)</f>
        <v>5701</v>
      </c>
      <c r="Z295" s="24">
        <f>ROUNDDOWN(Z294*$Z$3,0)</f>
        <v>0</v>
      </c>
      <c r="AA295" s="338"/>
      <c r="AB295" s="327"/>
      <c r="AC295" s="327"/>
      <c r="AD295" s="327"/>
      <c r="AE295" s="327"/>
      <c r="AF295" s="329"/>
      <c r="AG295" s="331"/>
      <c r="AH295" s="332">
        <f t="shared" si="1"/>
        <v>0</v>
      </c>
    </row>
    <row r="296" spans="1:34" ht="12.75" hidden="1" customHeight="1">
      <c r="A296" s="333" t="s">
        <v>122</v>
      </c>
      <c r="B296" s="20" t="s">
        <v>43</v>
      </c>
      <c r="C296" s="21">
        <v>2</v>
      </c>
      <c r="D296" s="333" t="str">
        <f>B296&amp;C296</f>
        <v>H2</v>
      </c>
      <c r="E296" s="21" t="s">
        <v>38</v>
      </c>
      <c r="F296" s="21">
        <v>0.8</v>
      </c>
      <c r="G296" s="333" t="str">
        <f>E296&amp;F296</f>
        <v>W0.8</v>
      </c>
      <c r="H296" s="21" t="s">
        <v>39</v>
      </c>
      <c r="I296" s="21">
        <v>0</v>
      </c>
      <c r="J296" s="333" t="str">
        <f>H296&amp;I296</f>
        <v>L0</v>
      </c>
      <c r="K296" s="21" t="s">
        <v>40</v>
      </c>
      <c r="L296" s="21">
        <v>0</v>
      </c>
      <c r="M296" s="334" t="str">
        <f>K296&amp;L296</f>
        <v>B0</v>
      </c>
      <c r="N296" s="21" t="s">
        <v>41</v>
      </c>
      <c r="O296" s="21">
        <v>0</v>
      </c>
      <c r="P296" s="334" t="str">
        <f>N296&amp;O296</f>
        <v>R0</v>
      </c>
      <c r="Q296" s="25" t="s">
        <v>45</v>
      </c>
      <c r="R296" s="19">
        <v>0.08</v>
      </c>
      <c r="S296" s="19">
        <v>0.01</v>
      </c>
      <c r="T296" s="336">
        <f>SUM(R297:S297)</f>
        <v>9206</v>
      </c>
      <c r="U296" s="19">
        <v>2E-3</v>
      </c>
      <c r="V296" s="19">
        <v>7.0000000000000001E-3</v>
      </c>
      <c r="W296" s="336">
        <f>SUM(U297:V297)</f>
        <v>588</v>
      </c>
      <c r="X296" s="19">
        <v>0.11</v>
      </c>
      <c r="Y296" s="19">
        <v>0.09</v>
      </c>
      <c r="Z296" s="19">
        <v>0</v>
      </c>
      <c r="AA296" s="338">
        <f>SUM(X297:Z297)</f>
        <v>18868</v>
      </c>
      <c r="AB296" s="327">
        <f>ROUNDDOWN((T296+AA296)*0.05,0)</f>
        <v>1403</v>
      </c>
      <c r="AC296" s="327">
        <f>ROUNDDOWN((T296+W296+AA296+AB296)*0.1,0)</f>
        <v>3006</v>
      </c>
      <c r="AD296" s="327">
        <f>ROUNDDOWN(AG296*0.1,0)</f>
        <v>10620</v>
      </c>
      <c r="AE296" s="327">
        <f>T296+W296+AA296+AB296+AC296+AD296</f>
        <v>43691</v>
      </c>
      <c r="AF296" s="328">
        <v>116000</v>
      </c>
      <c r="AG296" s="330">
        <f>AF296-T296-W296</f>
        <v>106206</v>
      </c>
      <c r="AH296" s="332">
        <f t="shared" si="1"/>
        <v>43691</v>
      </c>
    </row>
    <row r="297" spans="1:34" ht="12.75" hidden="1" customHeight="1">
      <c r="A297" s="333"/>
      <c r="B297" s="20"/>
      <c r="C297" s="21"/>
      <c r="D297" s="333"/>
      <c r="E297" s="21"/>
      <c r="F297" s="21"/>
      <c r="G297" s="333"/>
      <c r="H297" s="21"/>
      <c r="I297" s="21"/>
      <c r="J297" s="333"/>
      <c r="K297" s="21"/>
      <c r="L297" s="21"/>
      <c r="M297" s="335"/>
      <c r="N297" s="21"/>
      <c r="O297" s="21"/>
      <c r="P297" s="335"/>
      <c r="Q297" s="25"/>
      <c r="R297" s="23">
        <f>ROUNDDOWN($R$3*R296,0)</f>
        <v>8392</v>
      </c>
      <c r="S297" s="23">
        <f>ROUNDDOWN($S$3*S296,0)</f>
        <v>814</v>
      </c>
      <c r="T297" s="337"/>
      <c r="U297" s="23">
        <f>ROUNDDOWN(U296*$U$3,0)</f>
        <v>162</v>
      </c>
      <c r="V297" s="23">
        <f>ROUNDDOWN(V296*$V$3,0)</f>
        <v>426</v>
      </c>
      <c r="W297" s="337"/>
      <c r="X297" s="23">
        <f>ROUNDDOWN($X$3*X296,0)</f>
        <v>11539</v>
      </c>
      <c r="Y297" s="23">
        <f>ROUNDDOWN(Y296*$Y$3,0)</f>
        <v>7329</v>
      </c>
      <c r="Z297" s="24">
        <f>ROUNDDOWN(Z296*$Z$3,0)</f>
        <v>0</v>
      </c>
      <c r="AA297" s="338"/>
      <c r="AB297" s="327"/>
      <c r="AC297" s="327"/>
      <c r="AD297" s="327"/>
      <c r="AE297" s="327"/>
      <c r="AF297" s="329"/>
      <c r="AG297" s="331"/>
      <c r="AH297" s="332">
        <f t="shared" si="1"/>
        <v>0</v>
      </c>
    </row>
    <row r="298" spans="1:34" ht="12.75" hidden="1" customHeight="1">
      <c r="A298" s="333" t="s">
        <v>122</v>
      </c>
      <c r="B298" s="20" t="s">
        <v>43</v>
      </c>
      <c r="C298" s="21">
        <v>2.5</v>
      </c>
      <c r="D298" s="333" t="str">
        <f>B298&amp;C298</f>
        <v>H2.5</v>
      </c>
      <c r="E298" s="21" t="s">
        <v>38</v>
      </c>
      <c r="F298" s="21">
        <v>1</v>
      </c>
      <c r="G298" s="333" t="str">
        <f>E298&amp;F298</f>
        <v>W1</v>
      </c>
      <c r="H298" s="21" t="s">
        <v>39</v>
      </c>
      <c r="I298" s="21">
        <v>0</v>
      </c>
      <c r="J298" s="333" t="str">
        <f>H298&amp;I298</f>
        <v>L0</v>
      </c>
      <c r="K298" s="21" t="s">
        <v>40</v>
      </c>
      <c r="L298" s="21">
        <v>0</v>
      </c>
      <c r="M298" s="334" t="str">
        <f>K298&amp;L298</f>
        <v>B0</v>
      </c>
      <c r="N298" s="21" t="s">
        <v>41</v>
      </c>
      <c r="O298" s="21">
        <v>0</v>
      </c>
      <c r="P298" s="334" t="str">
        <f>N298&amp;O298</f>
        <v>R0</v>
      </c>
      <c r="Q298" s="25" t="s">
        <v>45</v>
      </c>
      <c r="R298" s="26">
        <v>0.1</v>
      </c>
      <c r="S298" s="26">
        <v>0.02</v>
      </c>
      <c r="T298" s="336">
        <f>SUM(R299:S299)</f>
        <v>12118</v>
      </c>
      <c r="U298" s="19">
        <v>5.0000000000000001E-3</v>
      </c>
      <c r="V298" s="19">
        <v>0.01</v>
      </c>
      <c r="W298" s="336">
        <f>SUM(U299:V299)</f>
        <v>1016</v>
      </c>
      <c r="X298" s="19">
        <v>0.15</v>
      </c>
      <c r="Y298" s="19">
        <v>0.12</v>
      </c>
      <c r="Z298" s="19">
        <v>0</v>
      </c>
      <c r="AA298" s="338">
        <f>SUM(X299:Z299)</f>
        <v>25508</v>
      </c>
      <c r="AB298" s="327">
        <f>ROUNDDOWN((T298+AA298)*0.05,0)</f>
        <v>1881</v>
      </c>
      <c r="AC298" s="327">
        <f>ROUNDDOWN((T298+W298+AA298+AB298)*0.1,0)</f>
        <v>4052</v>
      </c>
      <c r="AD298" s="327">
        <f>ROUNDDOWN(AG298*0.1,0)</f>
        <v>18686</v>
      </c>
      <c r="AE298" s="327">
        <f>T298+W298+AA298+AB298+AC298+AD298</f>
        <v>63261</v>
      </c>
      <c r="AF298" s="328">
        <v>200000</v>
      </c>
      <c r="AG298" s="330">
        <f>AF298-T298-W298</f>
        <v>186866</v>
      </c>
      <c r="AH298" s="332">
        <f t="shared" ref="AH298:AH401" si="2">IF(AE298&lt;AG298,AE298,AG298)</f>
        <v>63261</v>
      </c>
    </row>
    <row r="299" spans="1:34" ht="12.75" hidden="1" customHeight="1">
      <c r="A299" s="333"/>
      <c r="B299" s="20"/>
      <c r="C299" s="21"/>
      <c r="D299" s="333"/>
      <c r="E299" s="21"/>
      <c r="F299" s="21"/>
      <c r="G299" s="333"/>
      <c r="H299" s="21"/>
      <c r="I299" s="21"/>
      <c r="J299" s="333"/>
      <c r="K299" s="21"/>
      <c r="L299" s="21"/>
      <c r="M299" s="335"/>
      <c r="N299" s="21"/>
      <c r="O299" s="21"/>
      <c r="P299" s="335"/>
      <c r="Q299" s="25"/>
      <c r="R299" s="23">
        <f>ROUNDDOWN($R$3*R298,0)</f>
        <v>10490</v>
      </c>
      <c r="S299" s="23">
        <f>ROUNDDOWN($S$3*S298,0)</f>
        <v>1628</v>
      </c>
      <c r="T299" s="337"/>
      <c r="U299" s="23">
        <f>ROUNDDOWN(U298*$U$3,0)</f>
        <v>407</v>
      </c>
      <c r="V299" s="23">
        <f>ROUNDDOWN(V298*$V$3,0)</f>
        <v>609</v>
      </c>
      <c r="W299" s="337"/>
      <c r="X299" s="23">
        <f>ROUNDDOWN($X$3*X298,0)</f>
        <v>15735</v>
      </c>
      <c r="Y299" s="23">
        <f>ROUNDDOWN(Y298*$Y$3,0)</f>
        <v>9773</v>
      </c>
      <c r="Z299" s="24">
        <f>ROUNDDOWN(Z298*$Z$3,0)</f>
        <v>0</v>
      </c>
      <c r="AA299" s="338"/>
      <c r="AB299" s="327"/>
      <c r="AC299" s="327"/>
      <c r="AD299" s="327"/>
      <c r="AE299" s="327"/>
      <c r="AF299" s="329"/>
      <c r="AG299" s="331"/>
      <c r="AH299" s="332">
        <f t="shared" si="2"/>
        <v>0</v>
      </c>
    </row>
    <row r="300" spans="1:34" ht="12.75" hidden="1" customHeight="1">
      <c r="A300" s="333" t="s">
        <v>122</v>
      </c>
      <c r="B300" s="20" t="s">
        <v>43</v>
      </c>
      <c r="C300" s="21">
        <v>2.5</v>
      </c>
      <c r="D300" s="333" t="str">
        <f>B300&amp;C300</f>
        <v>H2.5</v>
      </c>
      <c r="E300" s="21" t="s">
        <v>38</v>
      </c>
      <c r="F300" s="21">
        <v>1.2</v>
      </c>
      <c r="G300" s="333" t="str">
        <f>E300&amp;F300</f>
        <v>W1.2</v>
      </c>
      <c r="H300" s="21" t="s">
        <v>39</v>
      </c>
      <c r="I300" s="21">
        <v>0</v>
      </c>
      <c r="J300" s="333" t="str">
        <f>H300&amp;I300</f>
        <v>L0</v>
      </c>
      <c r="K300" s="21" t="s">
        <v>40</v>
      </c>
      <c r="L300" s="21">
        <v>0</v>
      </c>
      <c r="M300" s="334" t="str">
        <f>K300&amp;L300</f>
        <v>B0</v>
      </c>
      <c r="N300" s="21" t="s">
        <v>41</v>
      </c>
      <c r="O300" s="21">
        <v>0</v>
      </c>
      <c r="P300" s="334" t="str">
        <f>N300&amp;O300</f>
        <v>R0</v>
      </c>
      <c r="Q300" s="25" t="s">
        <v>45</v>
      </c>
      <c r="R300" s="26">
        <v>0.1</v>
      </c>
      <c r="S300" s="26">
        <v>0.02</v>
      </c>
      <c r="T300" s="336">
        <f>SUM(R301:S301)</f>
        <v>12118</v>
      </c>
      <c r="U300" s="19">
        <v>5.0000000000000001E-3</v>
      </c>
      <c r="V300" s="19">
        <v>0.01</v>
      </c>
      <c r="W300" s="336">
        <f>SUM(U301:V301)</f>
        <v>1016</v>
      </c>
      <c r="X300" s="19">
        <v>0.15</v>
      </c>
      <c r="Y300" s="19">
        <v>0.12</v>
      </c>
      <c r="Z300" s="19">
        <v>0</v>
      </c>
      <c r="AA300" s="338">
        <f>SUM(X301:Z301)</f>
        <v>25508</v>
      </c>
      <c r="AB300" s="327">
        <f>ROUNDDOWN((T300+AA300)*0.05,0)</f>
        <v>1881</v>
      </c>
      <c r="AC300" s="327">
        <f>ROUNDDOWN((T300+W300+AA300+AB300)*0.1,0)</f>
        <v>4052</v>
      </c>
      <c r="AD300" s="327">
        <f>ROUNDDOWN(AG300*0.1,0)</f>
        <v>26786</v>
      </c>
      <c r="AE300" s="327">
        <f>T300+W300+AA300+AB300+AC300+AD300</f>
        <v>71361</v>
      </c>
      <c r="AF300" s="328">
        <v>281000</v>
      </c>
      <c r="AG300" s="330">
        <f>AF300-T300-W300</f>
        <v>267866</v>
      </c>
      <c r="AH300" s="332">
        <f t="shared" si="2"/>
        <v>71361</v>
      </c>
    </row>
    <row r="301" spans="1:34" ht="12.75" hidden="1" customHeight="1">
      <c r="A301" s="333"/>
      <c r="B301" s="20"/>
      <c r="C301" s="21"/>
      <c r="D301" s="333"/>
      <c r="E301" s="21"/>
      <c r="F301" s="21"/>
      <c r="G301" s="333"/>
      <c r="H301" s="21"/>
      <c r="I301" s="21"/>
      <c r="J301" s="333"/>
      <c r="K301" s="21"/>
      <c r="L301" s="21"/>
      <c r="M301" s="335"/>
      <c r="N301" s="21"/>
      <c r="O301" s="21"/>
      <c r="P301" s="335"/>
      <c r="Q301" s="25"/>
      <c r="R301" s="23">
        <f>ROUNDDOWN($R$3*R300,0)</f>
        <v>10490</v>
      </c>
      <c r="S301" s="23">
        <f>ROUNDDOWN($S$3*S300,0)</f>
        <v>1628</v>
      </c>
      <c r="T301" s="337"/>
      <c r="U301" s="23">
        <f>ROUNDDOWN(U300*$U$3,0)</f>
        <v>407</v>
      </c>
      <c r="V301" s="23">
        <f>ROUNDDOWN(V300*$V$3,0)</f>
        <v>609</v>
      </c>
      <c r="W301" s="337"/>
      <c r="X301" s="23">
        <f>ROUNDDOWN($X$3*X300,0)</f>
        <v>15735</v>
      </c>
      <c r="Y301" s="23">
        <f>ROUNDDOWN(Y300*$Y$3,0)</f>
        <v>9773</v>
      </c>
      <c r="Z301" s="24">
        <f>ROUNDDOWN(Z300*$Z$3,0)</f>
        <v>0</v>
      </c>
      <c r="AA301" s="338"/>
      <c r="AB301" s="327"/>
      <c r="AC301" s="327"/>
      <c r="AD301" s="327"/>
      <c r="AE301" s="327"/>
      <c r="AF301" s="329"/>
      <c r="AG301" s="331"/>
      <c r="AH301" s="332">
        <f t="shared" si="2"/>
        <v>0</v>
      </c>
    </row>
    <row r="302" spans="1:34" ht="12.75" hidden="1" customHeight="1">
      <c r="A302" s="333" t="s">
        <v>122</v>
      </c>
      <c r="B302" s="20" t="s">
        <v>43</v>
      </c>
      <c r="C302" s="21">
        <v>3</v>
      </c>
      <c r="D302" s="333" t="str">
        <f>B302&amp;C302</f>
        <v>H3</v>
      </c>
      <c r="E302" s="21" t="s">
        <v>38</v>
      </c>
      <c r="F302" s="21">
        <v>1.5</v>
      </c>
      <c r="G302" s="333" t="str">
        <f>E302&amp;F302</f>
        <v>W1.5</v>
      </c>
      <c r="H302" s="21" t="s">
        <v>39</v>
      </c>
      <c r="I302" s="21">
        <v>0</v>
      </c>
      <c r="J302" s="333" t="str">
        <f>H302&amp;I302</f>
        <v>L0</v>
      </c>
      <c r="K302" s="21" t="s">
        <v>40</v>
      </c>
      <c r="L302" s="21">
        <v>0</v>
      </c>
      <c r="M302" s="334" t="str">
        <f>K302&amp;L302</f>
        <v>B0</v>
      </c>
      <c r="N302" s="21" t="s">
        <v>41</v>
      </c>
      <c r="O302" s="21">
        <v>0</v>
      </c>
      <c r="P302" s="334" t="str">
        <f>N302&amp;O302</f>
        <v>R0</v>
      </c>
      <c r="Q302" s="25" t="s">
        <v>45</v>
      </c>
      <c r="R302" s="26">
        <v>0.12</v>
      </c>
      <c r="S302" s="26">
        <v>0.02</v>
      </c>
      <c r="T302" s="336">
        <f>SUM(R303:S303)</f>
        <v>14216</v>
      </c>
      <c r="U302" s="19">
        <v>8.0000000000000002E-3</v>
      </c>
      <c r="V302" s="19">
        <v>1.2E-2</v>
      </c>
      <c r="W302" s="336">
        <f>SUM(U303:V303)</f>
        <v>1382</v>
      </c>
      <c r="X302" s="19">
        <v>0.19</v>
      </c>
      <c r="Y302" s="19">
        <v>0.14000000000000001</v>
      </c>
      <c r="Z302" s="19">
        <v>0</v>
      </c>
      <c r="AA302" s="338">
        <f>SUM(X303:Z303)</f>
        <v>31333</v>
      </c>
      <c r="AB302" s="327">
        <f>ROUNDDOWN((T302+AA302)*0.05,0)</f>
        <v>2277</v>
      </c>
      <c r="AC302" s="327">
        <f>ROUNDDOWN((T302+W302+AA302+AB302)*0.1,0)</f>
        <v>4920</v>
      </c>
      <c r="AD302" s="327">
        <f>ROUNDDOWN(AG302*0.1,0)</f>
        <v>37740</v>
      </c>
      <c r="AE302" s="327">
        <f>T302+W302+AA302+AB302+AC302+AD302</f>
        <v>91868</v>
      </c>
      <c r="AF302" s="328">
        <v>393000</v>
      </c>
      <c r="AG302" s="330">
        <f>AF302-T302-W302</f>
        <v>377402</v>
      </c>
      <c r="AH302" s="332">
        <f t="shared" si="2"/>
        <v>91868</v>
      </c>
    </row>
    <row r="303" spans="1:34" ht="12.75" hidden="1" customHeight="1">
      <c r="A303" s="333"/>
      <c r="B303" s="20"/>
      <c r="C303" s="21"/>
      <c r="D303" s="333"/>
      <c r="E303" s="21"/>
      <c r="F303" s="21"/>
      <c r="G303" s="333"/>
      <c r="H303" s="21"/>
      <c r="I303" s="21"/>
      <c r="J303" s="333"/>
      <c r="K303" s="21"/>
      <c r="L303" s="21"/>
      <c r="M303" s="335"/>
      <c r="N303" s="21"/>
      <c r="O303" s="21"/>
      <c r="P303" s="335"/>
      <c r="Q303" s="25"/>
      <c r="R303" s="23">
        <f>ROUNDDOWN($R$3*R302,0)</f>
        <v>12588</v>
      </c>
      <c r="S303" s="23">
        <f>ROUNDDOWN($S$3*S302,0)</f>
        <v>1628</v>
      </c>
      <c r="T303" s="337"/>
      <c r="U303" s="23">
        <f>ROUNDDOWN(U302*$U$3,0)</f>
        <v>651</v>
      </c>
      <c r="V303" s="23">
        <f>ROUNDDOWN(V302*$V$3,0)</f>
        <v>731</v>
      </c>
      <c r="W303" s="337"/>
      <c r="X303" s="23">
        <f>ROUNDDOWN($X$3*X302,0)</f>
        <v>19931</v>
      </c>
      <c r="Y303" s="23">
        <f>ROUNDDOWN(Y302*$Y$3,0)</f>
        <v>11402</v>
      </c>
      <c r="Z303" s="24">
        <f>ROUNDDOWN(Z302*$Z$3,0)</f>
        <v>0</v>
      </c>
      <c r="AA303" s="338"/>
      <c r="AB303" s="327"/>
      <c r="AC303" s="327"/>
      <c r="AD303" s="327"/>
      <c r="AE303" s="327"/>
      <c r="AF303" s="329"/>
      <c r="AG303" s="331"/>
      <c r="AH303" s="332">
        <f t="shared" si="2"/>
        <v>0</v>
      </c>
    </row>
    <row r="304" spans="1:34" ht="12.75" hidden="1" customHeight="1">
      <c r="A304" s="333" t="s">
        <v>122</v>
      </c>
      <c r="B304" s="20" t="s">
        <v>43</v>
      </c>
      <c r="C304" s="21">
        <v>3.5</v>
      </c>
      <c r="D304" s="333" t="str">
        <f>B304&amp;C304</f>
        <v>H3.5</v>
      </c>
      <c r="E304" s="21" t="s">
        <v>38</v>
      </c>
      <c r="F304" s="21">
        <v>1.8</v>
      </c>
      <c r="G304" s="333" t="str">
        <f>E304&amp;F304</f>
        <v>W1.8</v>
      </c>
      <c r="H304" s="21" t="s">
        <v>39</v>
      </c>
      <c r="I304" s="21">
        <v>0</v>
      </c>
      <c r="J304" s="333" t="str">
        <f>H304&amp;I304</f>
        <v>L0</v>
      </c>
      <c r="K304" s="21" t="s">
        <v>40</v>
      </c>
      <c r="L304" s="21">
        <v>0</v>
      </c>
      <c r="M304" s="334" t="str">
        <f>K304&amp;L304</f>
        <v>B0</v>
      </c>
      <c r="N304" s="21" t="s">
        <v>41</v>
      </c>
      <c r="O304" s="21">
        <v>0</v>
      </c>
      <c r="P304" s="334" t="str">
        <f>N304&amp;O304</f>
        <v>R0</v>
      </c>
      <c r="Q304" s="25" t="s">
        <v>45</v>
      </c>
      <c r="R304" s="19">
        <v>0.15</v>
      </c>
      <c r="S304" s="19">
        <v>0.03</v>
      </c>
      <c r="T304" s="336">
        <f>SUM(R305:S305)</f>
        <v>18178</v>
      </c>
      <c r="U304" s="19">
        <v>1.2999999999999999E-2</v>
      </c>
      <c r="V304" s="19">
        <v>0.02</v>
      </c>
      <c r="W304" s="336">
        <f>SUM(U305:V305)</f>
        <v>2277</v>
      </c>
      <c r="X304" s="19">
        <v>0.16</v>
      </c>
      <c r="Y304" s="19">
        <v>0.08</v>
      </c>
      <c r="Z304" s="19">
        <v>0.12</v>
      </c>
      <c r="AA304" s="338">
        <f>SUM(X305:Z305)</f>
        <v>29844</v>
      </c>
      <c r="AB304" s="327">
        <f>ROUNDDOWN((T304+AA304)*0.05,0)</f>
        <v>2401</v>
      </c>
      <c r="AC304" s="327">
        <f>ROUNDDOWN((T304+W304+AA304+AB304)*0.1,0)</f>
        <v>5270</v>
      </c>
      <c r="AD304" s="327">
        <f>ROUNDDOWN(AG304*0.1,0)</f>
        <v>49554</v>
      </c>
      <c r="AE304" s="327">
        <f>T304+W304+AA304+AB304+AC304+AD304</f>
        <v>107524</v>
      </c>
      <c r="AF304" s="328">
        <v>516000</v>
      </c>
      <c r="AG304" s="330">
        <f>AF304-T304-W304</f>
        <v>495545</v>
      </c>
      <c r="AH304" s="332">
        <f t="shared" si="2"/>
        <v>107524</v>
      </c>
    </row>
    <row r="305" spans="1:34" ht="12.75" hidden="1" customHeight="1">
      <c r="A305" s="333"/>
      <c r="B305" s="20"/>
      <c r="C305" s="21"/>
      <c r="D305" s="333"/>
      <c r="E305" s="21"/>
      <c r="F305" s="21"/>
      <c r="G305" s="333"/>
      <c r="H305" s="21"/>
      <c r="I305" s="21"/>
      <c r="J305" s="333"/>
      <c r="K305" s="21"/>
      <c r="L305" s="21"/>
      <c r="M305" s="335"/>
      <c r="N305" s="21"/>
      <c r="O305" s="21"/>
      <c r="P305" s="335"/>
      <c r="Q305" s="25"/>
      <c r="R305" s="23">
        <f>ROUNDDOWN($R$3*R304,0)</f>
        <v>15735</v>
      </c>
      <c r="S305" s="23">
        <f>ROUNDDOWN($S$3*S304,0)</f>
        <v>2443</v>
      </c>
      <c r="T305" s="337"/>
      <c r="U305" s="23">
        <f>ROUNDDOWN(U304*$U$3,0)</f>
        <v>1058</v>
      </c>
      <c r="V305" s="23">
        <f>ROUNDDOWN(V304*$V$3,0)</f>
        <v>1219</v>
      </c>
      <c r="W305" s="337"/>
      <c r="X305" s="23">
        <f>ROUNDDOWN($X$3*X304,0)</f>
        <v>16784</v>
      </c>
      <c r="Y305" s="23">
        <f>ROUNDDOWN(Y304*$Y$3,0)</f>
        <v>6515</v>
      </c>
      <c r="Z305" s="24">
        <f>ROUNDDOWN(Z304*$Z$3,0)</f>
        <v>6545</v>
      </c>
      <c r="AA305" s="338"/>
      <c r="AB305" s="327"/>
      <c r="AC305" s="327"/>
      <c r="AD305" s="327"/>
      <c r="AE305" s="327"/>
      <c r="AF305" s="329"/>
      <c r="AG305" s="331"/>
      <c r="AH305" s="332">
        <f t="shared" si="2"/>
        <v>0</v>
      </c>
    </row>
    <row r="306" spans="1:34" ht="12.75" hidden="1" customHeight="1">
      <c r="A306" s="333" t="s">
        <v>122</v>
      </c>
      <c r="B306" s="20" t="s">
        <v>43</v>
      </c>
      <c r="C306" s="21">
        <v>4</v>
      </c>
      <c r="D306" s="333" t="str">
        <f>B306&amp;C306</f>
        <v>H4</v>
      </c>
      <c r="E306" s="21" t="s">
        <v>38</v>
      </c>
      <c r="F306" s="21">
        <v>2</v>
      </c>
      <c r="G306" s="333" t="str">
        <f>E306&amp;F306</f>
        <v>W2</v>
      </c>
      <c r="H306" s="21" t="s">
        <v>39</v>
      </c>
      <c r="I306" s="21">
        <v>0</v>
      </c>
      <c r="J306" s="333" t="str">
        <f>H306&amp;I306</f>
        <v>L0</v>
      </c>
      <c r="K306" s="21" t="s">
        <v>40</v>
      </c>
      <c r="L306" s="21">
        <v>0</v>
      </c>
      <c r="M306" s="334" t="str">
        <f>K306&amp;L306</f>
        <v>B0</v>
      </c>
      <c r="N306" s="21" t="s">
        <v>41</v>
      </c>
      <c r="O306" s="21">
        <v>0</v>
      </c>
      <c r="P306" s="334" t="str">
        <f>N306&amp;O306</f>
        <v>R0</v>
      </c>
      <c r="Q306" s="25" t="s">
        <v>45</v>
      </c>
      <c r="R306" s="19">
        <v>0.18</v>
      </c>
      <c r="S306" s="19">
        <v>0.03</v>
      </c>
      <c r="T306" s="336">
        <f>SUM(R307:S307)</f>
        <v>21325</v>
      </c>
      <c r="U306" s="19">
        <v>2.1000000000000001E-2</v>
      </c>
      <c r="V306" s="19">
        <v>0.02</v>
      </c>
      <c r="W306" s="336">
        <f>SUM(U307:V307)</f>
        <v>2929</v>
      </c>
      <c r="X306" s="19">
        <v>0.2</v>
      </c>
      <c r="Y306" s="19">
        <v>0.1</v>
      </c>
      <c r="Z306" s="19">
        <v>0.14000000000000001</v>
      </c>
      <c r="AA306" s="338">
        <f>SUM(X307:Z307)</f>
        <v>36760</v>
      </c>
      <c r="AB306" s="327">
        <f>ROUNDDOWN((T306+AA306)*0.05,0)</f>
        <v>2904</v>
      </c>
      <c r="AC306" s="327">
        <f>ROUNDDOWN((T306+W306+AA306+AB306)*0.1,0)</f>
        <v>6391</v>
      </c>
      <c r="AD306" s="327">
        <f>ROUNDDOWN(AG306*0.1,0)</f>
        <v>66374</v>
      </c>
      <c r="AE306" s="327">
        <f>T306+W306+AA306+AB306+AC306+AD306</f>
        <v>136683</v>
      </c>
      <c r="AF306" s="328">
        <v>688000</v>
      </c>
      <c r="AG306" s="330">
        <f>AF306-T306-W306</f>
        <v>663746</v>
      </c>
      <c r="AH306" s="332">
        <f t="shared" si="2"/>
        <v>136683</v>
      </c>
    </row>
    <row r="307" spans="1:34" ht="12.75" hidden="1" customHeight="1">
      <c r="A307" s="333"/>
      <c r="B307" s="20"/>
      <c r="C307" s="21"/>
      <c r="D307" s="333"/>
      <c r="E307" s="21"/>
      <c r="F307" s="21"/>
      <c r="G307" s="333"/>
      <c r="H307" s="21"/>
      <c r="I307" s="21"/>
      <c r="J307" s="333"/>
      <c r="K307" s="21"/>
      <c r="L307" s="21"/>
      <c r="M307" s="335"/>
      <c r="N307" s="21"/>
      <c r="O307" s="21"/>
      <c r="P307" s="335"/>
      <c r="Q307" s="25"/>
      <c r="R307" s="23">
        <f>ROUNDDOWN($R$3*R306,0)</f>
        <v>18882</v>
      </c>
      <c r="S307" s="23">
        <f>ROUNDDOWN($S$3*S306,0)</f>
        <v>2443</v>
      </c>
      <c r="T307" s="337"/>
      <c r="U307" s="23">
        <f>ROUNDDOWN(U306*$U$3,0)</f>
        <v>1710</v>
      </c>
      <c r="V307" s="23">
        <f>ROUNDDOWN(V306*$V$3,0)</f>
        <v>1219</v>
      </c>
      <c r="W307" s="337"/>
      <c r="X307" s="23">
        <f>ROUNDDOWN($X$3*X306,0)</f>
        <v>20980</v>
      </c>
      <c r="Y307" s="23">
        <f>ROUNDDOWN(Y306*$Y$3,0)</f>
        <v>8144</v>
      </c>
      <c r="Z307" s="24">
        <f>ROUNDDOWN(Z306*$Z$3,0)</f>
        <v>7636</v>
      </c>
      <c r="AA307" s="338"/>
      <c r="AB307" s="327"/>
      <c r="AC307" s="327"/>
      <c r="AD307" s="327"/>
      <c r="AE307" s="327"/>
      <c r="AF307" s="329"/>
      <c r="AG307" s="331"/>
      <c r="AH307" s="332">
        <f t="shared" si="2"/>
        <v>0</v>
      </c>
    </row>
    <row r="308" spans="1:34" ht="12.75" hidden="1" customHeight="1">
      <c r="A308" s="344" t="s">
        <v>123</v>
      </c>
      <c r="B308" s="27" t="s">
        <v>43</v>
      </c>
      <c r="C308" s="28">
        <v>2</v>
      </c>
      <c r="D308" s="344" t="str">
        <f>B308&amp;C308</f>
        <v>H2</v>
      </c>
      <c r="E308" s="28" t="s">
        <v>38</v>
      </c>
      <c r="F308" s="28">
        <v>0</v>
      </c>
      <c r="G308" s="344" t="str">
        <f>E308&amp;F308</f>
        <v>W0</v>
      </c>
      <c r="H308" s="28" t="s">
        <v>39</v>
      </c>
      <c r="I308" s="28">
        <v>0</v>
      </c>
      <c r="J308" s="344" t="str">
        <f>H308&amp;I308</f>
        <v>L0</v>
      </c>
      <c r="K308" s="28" t="s">
        <v>40</v>
      </c>
      <c r="L308" s="28">
        <v>0</v>
      </c>
      <c r="M308" s="345" t="str">
        <f>K308&amp;L308</f>
        <v>B0</v>
      </c>
      <c r="N308" s="28" t="s">
        <v>41</v>
      </c>
      <c r="O308" s="28">
        <v>4</v>
      </c>
      <c r="P308" s="345" t="str">
        <f>N308&amp;O308</f>
        <v>R4</v>
      </c>
      <c r="Q308" s="25" t="s">
        <v>42</v>
      </c>
      <c r="R308" s="19">
        <v>0.11</v>
      </c>
      <c r="S308" s="19">
        <v>0.1</v>
      </c>
      <c r="T308" s="336">
        <f>SUM(R309:S309)</f>
        <v>19683</v>
      </c>
      <c r="U308" s="19">
        <v>2E-3</v>
      </c>
      <c r="V308" s="19">
        <v>5.0000000000000001E-3</v>
      </c>
      <c r="W308" s="336">
        <f>SUM(U309:V309)</f>
        <v>466</v>
      </c>
      <c r="X308" s="19">
        <v>0.11</v>
      </c>
      <c r="Y308" s="19">
        <v>7.0000000000000007E-2</v>
      </c>
      <c r="Z308" s="19">
        <v>0</v>
      </c>
      <c r="AA308" s="338">
        <f>SUM(X309:Z309)</f>
        <v>17240</v>
      </c>
      <c r="AB308" s="327">
        <f>ROUNDDOWN((T308+AA308)*0.05,0)</f>
        <v>1846</v>
      </c>
      <c r="AC308" s="327">
        <f>ROUNDDOWN((T308+W308+AA308+AB308)*0.1,0)</f>
        <v>3923</v>
      </c>
      <c r="AD308" s="327">
        <f>ROUNDDOWN(AG308*0.1,0)</f>
        <v>2845</v>
      </c>
      <c r="AE308" s="327">
        <f>T308+W308+AA308+AB308+AC308+AD308</f>
        <v>46003</v>
      </c>
      <c r="AF308" s="328">
        <v>48600</v>
      </c>
      <c r="AG308" s="330">
        <f>AF308-T308-W308</f>
        <v>28451</v>
      </c>
      <c r="AH308" s="332">
        <f t="shared" si="2"/>
        <v>28451</v>
      </c>
    </row>
    <row r="309" spans="1:34" ht="12.75" hidden="1" customHeight="1">
      <c r="A309" s="344"/>
      <c r="B309" s="27"/>
      <c r="C309" s="28"/>
      <c r="D309" s="344"/>
      <c r="E309" s="28"/>
      <c r="F309" s="28"/>
      <c r="G309" s="344"/>
      <c r="H309" s="28"/>
      <c r="I309" s="28"/>
      <c r="J309" s="344"/>
      <c r="K309" s="28"/>
      <c r="L309" s="28"/>
      <c r="M309" s="346"/>
      <c r="N309" s="28"/>
      <c r="O309" s="28"/>
      <c r="P309" s="346"/>
      <c r="Q309" s="25"/>
      <c r="R309" s="23">
        <f>ROUNDDOWN($R$3*R308,0)</f>
        <v>11539</v>
      </c>
      <c r="S309" s="23">
        <f>ROUNDDOWN($S$3*S308,0)</f>
        <v>8144</v>
      </c>
      <c r="T309" s="337"/>
      <c r="U309" s="23">
        <f>ROUNDDOWN(U308*$U$3,0)</f>
        <v>162</v>
      </c>
      <c r="V309" s="23">
        <f>ROUNDDOWN(V308*$V$3,0)</f>
        <v>304</v>
      </c>
      <c r="W309" s="337"/>
      <c r="X309" s="23">
        <f>ROUNDDOWN($X$3*X308,0)</f>
        <v>11539</v>
      </c>
      <c r="Y309" s="23">
        <f>ROUNDDOWN(Y308*$Y$3,0)</f>
        <v>5701</v>
      </c>
      <c r="Z309" s="24">
        <f>ROUNDDOWN(Z308*$Z$3,0)</f>
        <v>0</v>
      </c>
      <c r="AA309" s="338"/>
      <c r="AB309" s="327"/>
      <c r="AC309" s="327"/>
      <c r="AD309" s="327"/>
      <c r="AE309" s="327"/>
      <c r="AF309" s="329"/>
      <c r="AG309" s="331"/>
      <c r="AH309" s="332">
        <f t="shared" si="2"/>
        <v>0</v>
      </c>
    </row>
    <row r="310" spans="1:34" ht="12.75" hidden="1" customHeight="1">
      <c r="A310" s="344" t="s">
        <v>123</v>
      </c>
      <c r="B310" s="27" t="s">
        <v>43</v>
      </c>
      <c r="C310" s="28">
        <v>2.5</v>
      </c>
      <c r="D310" s="344" t="str">
        <f>B310&amp;C310</f>
        <v>H2.5</v>
      </c>
      <c r="E310" s="28" t="s">
        <v>38</v>
      </c>
      <c r="F310" s="28">
        <v>0</v>
      </c>
      <c r="G310" s="344" t="str">
        <f>E310&amp;F310</f>
        <v>W0</v>
      </c>
      <c r="H310" s="28" t="s">
        <v>39</v>
      </c>
      <c r="I310" s="28">
        <v>0</v>
      </c>
      <c r="J310" s="344" t="str">
        <f>H310&amp;I310</f>
        <v>L0</v>
      </c>
      <c r="K310" s="28" t="s">
        <v>40</v>
      </c>
      <c r="L310" s="28">
        <v>0</v>
      </c>
      <c r="M310" s="345" t="str">
        <f>K310&amp;L310</f>
        <v>B0</v>
      </c>
      <c r="N310" s="28" t="s">
        <v>41</v>
      </c>
      <c r="O310" s="28">
        <v>6</v>
      </c>
      <c r="P310" s="345" t="str">
        <f>N310&amp;O310</f>
        <v>R6</v>
      </c>
      <c r="Q310" s="25" t="s">
        <v>42</v>
      </c>
      <c r="R310" s="19">
        <v>0.19</v>
      </c>
      <c r="S310" s="19">
        <v>0.02</v>
      </c>
      <c r="T310" s="336">
        <f>SUM(R311:S311)</f>
        <v>21559</v>
      </c>
      <c r="U310" s="19">
        <v>8.0000000000000002E-3</v>
      </c>
      <c r="V310" s="19">
        <v>0.01</v>
      </c>
      <c r="W310" s="29">
        <f>SUM(U311:V311)</f>
        <v>1260</v>
      </c>
      <c r="X310" s="19">
        <v>0.23</v>
      </c>
      <c r="Y310" s="19">
        <v>0.14000000000000001</v>
      </c>
      <c r="Z310" s="19">
        <v>0</v>
      </c>
      <c r="AA310" s="338">
        <f>SUM(X311:Z311)</f>
        <v>35529</v>
      </c>
      <c r="AB310" s="327">
        <f>ROUNDDOWN((T310+AA310)*0.05,0)</f>
        <v>2854</v>
      </c>
      <c r="AC310" s="327">
        <f>ROUNDDOWN((T310+W310+AA310+AB310)*0.1,0)</f>
        <v>6120</v>
      </c>
      <c r="AD310" s="327">
        <f>ROUNDDOWN(AG310*0.1,0)</f>
        <v>9418</v>
      </c>
      <c r="AE310" s="327">
        <f>T310+W310+AA310+AB310+AC310+AD310</f>
        <v>76740</v>
      </c>
      <c r="AF310" s="328">
        <v>117000</v>
      </c>
      <c r="AG310" s="330">
        <f>AF310-T310-W310</f>
        <v>94181</v>
      </c>
      <c r="AH310" s="332">
        <f t="shared" si="2"/>
        <v>76740</v>
      </c>
    </row>
    <row r="311" spans="1:34" ht="12.75" hidden="1" customHeight="1">
      <c r="A311" s="344"/>
      <c r="B311" s="27"/>
      <c r="C311" s="28"/>
      <c r="D311" s="344"/>
      <c r="E311" s="28"/>
      <c r="F311" s="28"/>
      <c r="G311" s="344"/>
      <c r="H311" s="28"/>
      <c r="I311" s="28"/>
      <c r="J311" s="344"/>
      <c r="K311" s="28"/>
      <c r="L311" s="28"/>
      <c r="M311" s="346"/>
      <c r="N311" s="28"/>
      <c r="O311" s="28"/>
      <c r="P311" s="346"/>
      <c r="Q311" s="25"/>
      <c r="R311" s="23">
        <f>ROUNDDOWN($R$3*R310,0)</f>
        <v>19931</v>
      </c>
      <c r="S311" s="23">
        <f>ROUNDDOWN($S$3*S310,0)</f>
        <v>1628</v>
      </c>
      <c r="T311" s="337"/>
      <c r="U311" s="23">
        <f>ROUNDDOWN(U310*$U$3,0)</f>
        <v>651</v>
      </c>
      <c r="V311" s="23">
        <f>ROUNDDOWN(V310*$V$3,0)</f>
        <v>609</v>
      </c>
      <c r="W311" s="30"/>
      <c r="X311" s="23">
        <f>ROUNDDOWN($X$3*X310,0)</f>
        <v>24127</v>
      </c>
      <c r="Y311" s="23">
        <f>ROUNDDOWN(Y310*$Y$3,0)</f>
        <v>11402</v>
      </c>
      <c r="Z311" s="24">
        <f>ROUNDDOWN(Z310*$Z$3,0)</f>
        <v>0</v>
      </c>
      <c r="AA311" s="338"/>
      <c r="AB311" s="327"/>
      <c r="AC311" s="327"/>
      <c r="AD311" s="327"/>
      <c r="AE311" s="327"/>
      <c r="AF311" s="329"/>
      <c r="AG311" s="331"/>
      <c r="AH311" s="332">
        <f t="shared" si="2"/>
        <v>0</v>
      </c>
    </row>
    <row r="312" spans="1:34" ht="12.75" hidden="1" customHeight="1">
      <c r="A312" s="344" t="s">
        <v>123</v>
      </c>
      <c r="B312" s="27" t="s">
        <v>43</v>
      </c>
      <c r="C312" s="28">
        <v>3</v>
      </c>
      <c r="D312" s="344" t="str">
        <f>B312&amp;C312</f>
        <v>H3</v>
      </c>
      <c r="E312" s="28" t="s">
        <v>38</v>
      </c>
      <c r="F312" s="28">
        <v>0</v>
      </c>
      <c r="G312" s="344" t="str">
        <f>E312&amp;F312</f>
        <v>W0</v>
      </c>
      <c r="H312" s="28" t="s">
        <v>39</v>
      </c>
      <c r="I312" s="28">
        <v>0</v>
      </c>
      <c r="J312" s="344" t="str">
        <f>H312&amp;I312</f>
        <v>L0</v>
      </c>
      <c r="K312" s="28" t="s">
        <v>40</v>
      </c>
      <c r="L312" s="28">
        <v>0</v>
      </c>
      <c r="M312" s="345" t="str">
        <f>K312&amp;L312</f>
        <v>B0</v>
      </c>
      <c r="N312" s="28" t="s">
        <v>41</v>
      </c>
      <c r="O312" s="28">
        <v>8</v>
      </c>
      <c r="P312" s="345" t="str">
        <f>N312&amp;O312</f>
        <v>R8</v>
      </c>
      <c r="Q312" s="25" t="s">
        <v>42</v>
      </c>
      <c r="R312" s="19">
        <v>0.33</v>
      </c>
      <c r="S312" s="19">
        <v>0.04</v>
      </c>
      <c r="T312" s="336">
        <f>SUM(R313:S313)</f>
        <v>37875</v>
      </c>
      <c r="U312" s="19">
        <v>2.1000000000000001E-2</v>
      </c>
      <c r="V312" s="19">
        <v>1.2E-2</v>
      </c>
      <c r="W312" s="336">
        <f>SUM(U313:V313)</f>
        <v>2441</v>
      </c>
      <c r="X312" s="19">
        <v>0.37</v>
      </c>
      <c r="Y312" s="19">
        <v>0.22</v>
      </c>
      <c r="Z312" s="19">
        <v>0</v>
      </c>
      <c r="AA312" s="338">
        <f>SUM(X313:Z313)</f>
        <v>56731</v>
      </c>
      <c r="AB312" s="327">
        <f>ROUNDDOWN((T312+AA312)*0.05,0)</f>
        <v>4730</v>
      </c>
      <c r="AC312" s="327">
        <f>ROUNDDOWN((T312+W312+AA312+AB312)*0.1,0)</f>
        <v>10177</v>
      </c>
      <c r="AD312" s="327">
        <f>ROUNDDOWN(AG312*0.1,0)</f>
        <v>15168</v>
      </c>
      <c r="AE312" s="327">
        <f>T312+W312+AA312+AB312+AC312+AD312</f>
        <v>127122</v>
      </c>
      <c r="AF312" s="328">
        <v>192000</v>
      </c>
      <c r="AG312" s="330">
        <f>AF312-T312-W312</f>
        <v>151684</v>
      </c>
      <c r="AH312" s="332">
        <f t="shared" si="2"/>
        <v>127122</v>
      </c>
    </row>
    <row r="313" spans="1:34" ht="12.75" hidden="1" customHeight="1">
      <c r="A313" s="344"/>
      <c r="B313" s="27"/>
      <c r="C313" s="28"/>
      <c r="D313" s="344"/>
      <c r="E313" s="28"/>
      <c r="F313" s="28"/>
      <c r="G313" s="344"/>
      <c r="H313" s="28"/>
      <c r="I313" s="28"/>
      <c r="J313" s="344"/>
      <c r="K313" s="28"/>
      <c r="L313" s="28"/>
      <c r="M313" s="346"/>
      <c r="N313" s="28"/>
      <c r="O313" s="28"/>
      <c r="P313" s="346"/>
      <c r="Q313" s="25"/>
      <c r="R313" s="23">
        <f>ROUNDDOWN($R$3*R312,0)</f>
        <v>34618</v>
      </c>
      <c r="S313" s="23">
        <f>ROUNDDOWN($S$3*S312,0)</f>
        <v>3257</v>
      </c>
      <c r="T313" s="337"/>
      <c r="U313" s="23">
        <f>ROUNDDOWN(U312*$U$3,0)</f>
        <v>1710</v>
      </c>
      <c r="V313" s="23">
        <f>ROUNDDOWN(V312*$V$3,0)</f>
        <v>731</v>
      </c>
      <c r="W313" s="337"/>
      <c r="X313" s="23">
        <f>ROUNDDOWN($X$3*X312,0)</f>
        <v>38814</v>
      </c>
      <c r="Y313" s="23">
        <f>ROUNDDOWN(Y312*$Y$3,0)</f>
        <v>17917</v>
      </c>
      <c r="Z313" s="24">
        <f>ROUNDDOWN(Z312*$Z$3,0)</f>
        <v>0</v>
      </c>
      <c r="AA313" s="338"/>
      <c r="AB313" s="327"/>
      <c r="AC313" s="327"/>
      <c r="AD313" s="327"/>
      <c r="AE313" s="327"/>
      <c r="AF313" s="329"/>
      <c r="AG313" s="331"/>
      <c r="AH313" s="332">
        <f t="shared" si="2"/>
        <v>0</v>
      </c>
    </row>
    <row r="314" spans="1:34" ht="12.75" hidden="1" customHeight="1">
      <c r="A314" s="344" t="s">
        <v>123</v>
      </c>
      <c r="B314" s="27" t="s">
        <v>43</v>
      </c>
      <c r="C314" s="28">
        <v>3</v>
      </c>
      <c r="D314" s="344" t="str">
        <f>B314&amp;C314</f>
        <v>H3</v>
      </c>
      <c r="E314" s="28" t="s">
        <v>38</v>
      </c>
      <c r="F314" s="28">
        <v>0</v>
      </c>
      <c r="G314" s="344" t="str">
        <f>E314&amp;F314</f>
        <v>W0</v>
      </c>
      <c r="H314" s="28" t="s">
        <v>39</v>
      </c>
      <c r="I314" s="28">
        <v>0</v>
      </c>
      <c r="J314" s="344" t="str">
        <f>H314&amp;I314</f>
        <v>L0</v>
      </c>
      <c r="K314" s="28" t="s">
        <v>40</v>
      </c>
      <c r="L314" s="28">
        <v>0</v>
      </c>
      <c r="M314" s="345" t="str">
        <f>K314&amp;L314</f>
        <v>B0</v>
      </c>
      <c r="N314" s="28" t="s">
        <v>41</v>
      </c>
      <c r="O314" s="28">
        <v>10</v>
      </c>
      <c r="P314" s="345" t="str">
        <f>N314&amp;O314</f>
        <v>R10</v>
      </c>
      <c r="Q314" s="25" t="s">
        <v>42</v>
      </c>
      <c r="R314" s="26">
        <v>0.47</v>
      </c>
      <c r="S314" s="26">
        <v>0.06</v>
      </c>
      <c r="T314" s="336">
        <f>SUM(R315:S315)</f>
        <v>54190</v>
      </c>
      <c r="U314" s="19">
        <v>4.2000000000000003E-2</v>
      </c>
      <c r="V314" s="19">
        <v>0.02</v>
      </c>
      <c r="W314" s="336">
        <f>SUM(U315:V315)</f>
        <v>4639</v>
      </c>
      <c r="X314" s="19">
        <v>0.33</v>
      </c>
      <c r="Y314" s="19">
        <v>0.16</v>
      </c>
      <c r="Z314" s="19">
        <v>0.24</v>
      </c>
      <c r="AA314" s="338">
        <f>SUM(X315:Z315)</f>
        <v>60738</v>
      </c>
      <c r="AB314" s="327">
        <f>ROUNDDOWN((T314+AA314)*0.05,0)</f>
        <v>5746</v>
      </c>
      <c r="AC314" s="327">
        <f>ROUNDDOWN((T314+W314+AA314+AB314)*0.1,0)</f>
        <v>12531</v>
      </c>
      <c r="AD314" s="327">
        <f>ROUNDDOWN(AG314*0.1,0)</f>
        <v>19617</v>
      </c>
      <c r="AE314" s="327">
        <f>T314+W314+AA314+AB314+AC314+AD314</f>
        <v>157461</v>
      </c>
      <c r="AF314" s="328">
        <v>255000</v>
      </c>
      <c r="AG314" s="330">
        <f>AF314-T314-W314</f>
        <v>196171</v>
      </c>
      <c r="AH314" s="332">
        <f t="shared" si="2"/>
        <v>157461</v>
      </c>
    </row>
    <row r="315" spans="1:34" ht="12.75" hidden="1" customHeight="1">
      <c r="A315" s="344"/>
      <c r="B315" s="27"/>
      <c r="C315" s="28"/>
      <c r="D315" s="344"/>
      <c r="E315" s="28"/>
      <c r="F315" s="28"/>
      <c r="G315" s="344"/>
      <c r="H315" s="28"/>
      <c r="I315" s="28"/>
      <c r="J315" s="344"/>
      <c r="K315" s="28"/>
      <c r="L315" s="28"/>
      <c r="M315" s="346"/>
      <c r="N315" s="28"/>
      <c r="O315" s="28"/>
      <c r="P315" s="346"/>
      <c r="Q315" s="25"/>
      <c r="R315" s="23">
        <f>ROUNDDOWN($R$3*R314,0)</f>
        <v>49304</v>
      </c>
      <c r="S315" s="23">
        <f>ROUNDDOWN($S$3*S314,0)</f>
        <v>4886</v>
      </c>
      <c r="T315" s="337"/>
      <c r="U315" s="23">
        <f>ROUNDDOWN(U314*$U$3,0)</f>
        <v>3420</v>
      </c>
      <c r="V315" s="23">
        <f>ROUNDDOWN(V314*$V$3,0)</f>
        <v>1219</v>
      </c>
      <c r="W315" s="337"/>
      <c r="X315" s="23">
        <f>ROUNDDOWN($X$3*X314,0)</f>
        <v>34618</v>
      </c>
      <c r="Y315" s="23">
        <f>ROUNDDOWN(Y314*$Y$3,0)</f>
        <v>13030</v>
      </c>
      <c r="Z315" s="24">
        <f>ROUNDDOWN(Z314*$Z$3,0)</f>
        <v>13090</v>
      </c>
      <c r="AA315" s="338"/>
      <c r="AB315" s="327"/>
      <c r="AC315" s="327"/>
      <c r="AD315" s="327"/>
      <c r="AE315" s="327"/>
      <c r="AF315" s="329"/>
      <c r="AG315" s="331"/>
      <c r="AH315" s="332">
        <f t="shared" si="2"/>
        <v>0</v>
      </c>
    </row>
    <row r="316" spans="1:34" ht="12.75" hidden="1" customHeight="1">
      <c r="A316" s="344" t="s">
        <v>123</v>
      </c>
      <c r="B316" s="27" t="s">
        <v>43</v>
      </c>
      <c r="C316" s="28">
        <v>3.5</v>
      </c>
      <c r="D316" s="344" t="str">
        <f>B316&amp;C316</f>
        <v>H3.5</v>
      </c>
      <c r="E316" s="28" t="s">
        <v>38</v>
      </c>
      <c r="F316" s="28">
        <v>0</v>
      </c>
      <c r="G316" s="344" t="str">
        <f>E316&amp;F316</f>
        <v>W0</v>
      </c>
      <c r="H316" s="28" t="s">
        <v>39</v>
      </c>
      <c r="I316" s="28">
        <v>0</v>
      </c>
      <c r="J316" s="344" t="str">
        <f>H316&amp;I316</f>
        <v>L0</v>
      </c>
      <c r="K316" s="28" t="s">
        <v>40</v>
      </c>
      <c r="L316" s="28">
        <v>0</v>
      </c>
      <c r="M316" s="345" t="str">
        <f>K316&amp;L316</f>
        <v>B0</v>
      </c>
      <c r="N316" s="28" t="s">
        <v>41</v>
      </c>
      <c r="O316" s="28">
        <v>12</v>
      </c>
      <c r="P316" s="345" t="str">
        <f>N316&amp;O316</f>
        <v>R12</v>
      </c>
      <c r="Q316" s="25" t="s">
        <v>42</v>
      </c>
      <c r="R316" s="19">
        <v>0.63</v>
      </c>
      <c r="S316" s="19">
        <v>0.1</v>
      </c>
      <c r="T316" s="336">
        <f>SUM(R317:S317)</f>
        <v>74233</v>
      </c>
      <c r="U316" s="19">
        <v>7.4999999999999997E-2</v>
      </c>
      <c r="V316" s="19">
        <v>0.02</v>
      </c>
      <c r="W316" s="336">
        <f>SUM(U317:V317)</f>
        <v>7327</v>
      </c>
      <c r="X316" s="19">
        <v>0.42</v>
      </c>
      <c r="Y316" s="19">
        <v>0.2</v>
      </c>
      <c r="Z316" s="19">
        <v>0.31</v>
      </c>
      <c r="AA316" s="338">
        <f>SUM(X317:Z317)</f>
        <v>77255</v>
      </c>
      <c r="AB316" s="327">
        <f>ROUNDDOWN((T316+AA316)*0.05,0)</f>
        <v>7574</v>
      </c>
      <c r="AC316" s="327">
        <f>ROUNDDOWN((T316+W316+AA316+AB316)*0.1,0)</f>
        <v>16638</v>
      </c>
      <c r="AD316" s="327">
        <f>ROUNDDOWN(AG316*0.1,0)</f>
        <v>28144</v>
      </c>
      <c r="AE316" s="327">
        <f>T316+W316+AA316+AB316+AC316+AD316</f>
        <v>211171</v>
      </c>
      <c r="AF316" s="328">
        <v>363000</v>
      </c>
      <c r="AG316" s="330">
        <f>AF316-T316-W316</f>
        <v>281440</v>
      </c>
      <c r="AH316" s="332">
        <f t="shared" si="2"/>
        <v>211171</v>
      </c>
    </row>
    <row r="317" spans="1:34" ht="12.75" hidden="1" customHeight="1">
      <c r="A317" s="344"/>
      <c r="B317" s="27"/>
      <c r="C317" s="28"/>
      <c r="D317" s="344"/>
      <c r="E317" s="28"/>
      <c r="F317" s="28"/>
      <c r="G317" s="344"/>
      <c r="H317" s="28"/>
      <c r="I317" s="28"/>
      <c r="J317" s="344"/>
      <c r="K317" s="28"/>
      <c r="L317" s="28"/>
      <c r="M317" s="346"/>
      <c r="N317" s="28"/>
      <c r="O317" s="28"/>
      <c r="P317" s="346"/>
      <c r="Q317" s="25"/>
      <c r="R317" s="23">
        <f>ROUNDDOWN($R$3*R316,0)</f>
        <v>66089</v>
      </c>
      <c r="S317" s="23">
        <f>ROUNDDOWN($S$3*S316,0)</f>
        <v>8144</v>
      </c>
      <c r="T317" s="337"/>
      <c r="U317" s="23">
        <f>ROUNDDOWN(U316*$U$3,0)</f>
        <v>6108</v>
      </c>
      <c r="V317" s="23">
        <f>ROUNDDOWN(V316*$V$3,0)</f>
        <v>1219</v>
      </c>
      <c r="W317" s="337"/>
      <c r="X317" s="23">
        <f>ROUNDDOWN($X$3*X316,0)</f>
        <v>44059</v>
      </c>
      <c r="Y317" s="23">
        <f>ROUNDDOWN(Y316*$Y$3,0)</f>
        <v>16288</v>
      </c>
      <c r="Z317" s="24">
        <f>ROUNDDOWN(Z316*$Z$3,0)</f>
        <v>16908</v>
      </c>
      <c r="AA317" s="338"/>
      <c r="AB317" s="327"/>
      <c r="AC317" s="327"/>
      <c r="AD317" s="327"/>
      <c r="AE317" s="327"/>
      <c r="AF317" s="329"/>
      <c r="AG317" s="331"/>
      <c r="AH317" s="332">
        <f t="shared" si="2"/>
        <v>0</v>
      </c>
    </row>
    <row r="318" spans="1:34" ht="12.75" hidden="1" customHeight="1">
      <c r="A318" s="344" t="s">
        <v>123</v>
      </c>
      <c r="B318" s="27" t="s">
        <v>43</v>
      </c>
      <c r="C318" s="28">
        <v>4</v>
      </c>
      <c r="D318" s="344" t="str">
        <f>B318&amp;C318</f>
        <v>H4</v>
      </c>
      <c r="E318" s="28" t="s">
        <v>38</v>
      </c>
      <c r="F318" s="28">
        <v>0</v>
      </c>
      <c r="G318" s="344" t="str">
        <f>E318&amp;F318</f>
        <v>W0</v>
      </c>
      <c r="H318" s="28" t="s">
        <v>39</v>
      </c>
      <c r="I318" s="28">
        <v>0</v>
      </c>
      <c r="J318" s="344" t="str">
        <f>H318&amp;I318</f>
        <v>L0</v>
      </c>
      <c r="K318" s="28" t="s">
        <v>40</v>
      </c>
      <c r="L318" s="28">
        <v>0</v>
      </c>
      <c r="M318" s="345" t="str">
        <f>K318&amp;L318</f>
        <v>B0</v>
      </c>
      <c r="N318" s="28" t="s">
        <v>41</v>
      </c>
      <c r="O318" s="28">
        <v>15</v>
      </c>
      <c r="P318" s="345" t="str">
        <f>N318&amp;O318</f>
        <v>R15</v>
      </c>
      <c r="Q318" s="25" t="s">
        <v>42</v>
      </c>
      <c r="R318" s="19">
        <v>0.88</v>
      </c>
      <c r="S318" s="19">
        <v>0.12</v>
      </c>
      <c r="T318" s="336">
        <f>SUM(R319:S319)</f>
        <v>102088</v>
      </c>
      <c r="U318" s="19">
        <v>0.19</v>
      </c>
      <c r="V318" s="19">
        <v>3.9E-2</v>
      </c>
      <c r="W318" s="336">
        <f>SUM(U319:V319)</f>
        <v>17851</v>
      </c>
      <c r="X318" s="19">
        <v>0.56000000000000005</v>
      </c>
      <c r="Y318" s="19">
        <v>0.27</v>
      </c>
      <c r="Z318" s="19">
        <v>0.41</v>
      </c>
      <c r="AA318" s="338">
        <f>SUM(X319:Z319)</f>
        <v>103098</v>
      </c>
      <c r="AB318" s="327">
        <f>ROUNDDOWN((T318+AA318)*0.05,0)</f>
        <v>10259</v>
      </c>
      <c r="AC318" s="327">
        <f>ROUNDDOWN((T318+W318+AA318+AB318)*0.1,0)</f>
        <v>23329</v>
      </c>
      <c r="AD318" s="327">
        <f>ROUNDDOWN(AG318*0.1,0)</f>
        <v>40106</v>
      </c>
      <c r="AE318" s="327">
        <f>T318+W318+AA318+AB318+AC318+AD318</f>
        <v>296731</v>
      </c>
      <c r="AF318" s="328">
        <v>521000</v>
      </c>
      <c r="AG318" s="330">
        <f>AF318-T318-W318</f>
        <v>401061</v>
      </c>
      <c r="AH318" s="332">
        <f t="shared" si="2"/>
        <v>296731</v>
      </c>
    </row>
    <row r="319" spans="1:34" ht="12.75" hidden="1" customHeight="1">
      <c r="A319" s="344"/>
      <c r="B319" s="27"/>
      <c r="C319" s="28"/>
      <c r="D319" s="344"/>
      <c r="E319" s="28"/>
      <c r="F319" s="28"/>
      <c r="G319" s="344"/>
      <c r="H319" s="28"/>
      <c r="I319" s="28"/>
      <c r="J319" s="344"/>
      <c r="K319" s="28"/>
      <c r="L319" s="28"/>
      <c r="M319" s="346"/>
      <c r="N319" s="28"/>
      <c r="O319" s="28"/>
      <c r="P319" s="346"/>
      <c r="Q319" s="25"/>
      <c r="R319" s="23">
        <f>ROUNDDOWN($R$3*R318,0)</f>
        <v>92315</v>
      </c>
      <c r="S319" s="23">
        <f>ROUNDDOWN($S$3*S318,0)</f>
        <v>9773</v>
      </c>
      <c r="T319" s="337"/>
      <c r="U319" s="23">
        <f>ROUNDDOWN(U318*$U$3,0)</f>
        <v>15474</v>
      </c>
      <c r="V319" s="23">
        <f>ROUNDDOWN(V318*$V$3,0)</f>
        <v>2377</v>
      </c>
      <c r="W319" s="337"/>
      <c r="X319" s="23">
        <f>ROUNDDOWN($X$3*X318,0)</f>
        <v>58746</v>
      </c>
      <c r="Y319" s="23">
        <f>ROUNDDOWN(Y318*$Y$3,0)</f>
        <v>21989</v>
      </c>
      <c r="Z319" s="24">
        <f>ROUNDDOWN(Z318*$Z$3,0)</f>
        <v>22363</v>
      </c>
      <c r="AA319" s="338"/>
      <c r="AB319" s="327"/>
      <c r="AC319" s="327"/>
      <c r="AD319" s="327"/>
      <c r="AE319" s="327"/>
      <c r="AF319" s="329"/>
      <c r="AG319" s="331"/>
      <c r="AH319" s="332">
        <f t="shared" si="2"/>
        <v>0</v>
      </c>
    </row>
    <row r="320" spans="1:34" ht="12.75" hidden="1" customHeight="1">
      <c r="A320" s="344" t="s">
        <v>123</v>
      </c>
      <c r="B320" s="27" t="s">
        <v>43</v>
      </c>
      <c r="C320" s="28">
        <v>4.5</v>
      </c>
      <c r="D320" s="344" t="str">
        <f>B320&amp;C320</f>
        <v>H4.5</v>
      </c>
      <c r="E320" s="28" t="s">
        <v>38</v>
      </c>
      <c r="F320" s="28">
        <v>0</v>
      </c>
      <c r="G320" s="344" t="str">
        <f>E320&amp;F320</f>
        <v>W0</v>
      </c>
      <c r="H320" s="28" t="s">
        <v>39</v>
      </c>
      <c r="I320" s="28">
        <v>0</v>
      </c>
      <c r="J320" s="344" t="str">
        <f>H320&amp;I320</f>
        <v>L0</v>
      </c>
      <c r="K320" s="28" t="s">
        <v>40</v>
      </c>
      <c r="L320" s="28">
        <v>0</v>
      </c>
      <c r="M320" s="345" t="str">
        <f>K320&amp;L320</f>
        <v>B0</v>
      </c>
      <c r="N320" s="28" t="s">
        <v>41</v>
      </c>
      <c r="O320" s="28">
        <v>18</v>
      </c>
      <c r="P320" s="345" t="str">
        <f>N320&amp;O320</f>
        <v>R18</v>
      </c>
      <c r="Q320" s="25" t="s">
        <v>42</v>
      </c>
      <c r="R320" s="26">
        <v>1.1499999999999999</v>
      </c>
      <c r="S320" s="26">
        <v>0.15</v>
      </c>
      <c r="T320" s="336">
        <f>SUM(R321:S321)</f>
        <v>132855</v>
      </c>
      <c r="U320" s="19">
        <v>0.19</v>
      </c>
      <c r="V320" s="19">
        <v>7.0999999999999994E-2</v>
      </c>
      <c r="W320" s="336">
        <f>SUM(U321:V321)</f>
        <v>19802</v>
      </c>
      <c r="X320" s="19">
        <v>0.7</v>
      </c>
      <c r="Y320" s="19">
        <v>0.34</v>
      </c>
      <c r="Z320" s="19">
        <v>0.52</v>
      </c>
      <c r="AA320" s="338">
        <f>SUM(X321:Z321)</f>
        <v>129484</v>
      </c>
      <c r="AB320" s="327">
        <f>ROUNDDOWN((T320+AA320)*0.05,0)</f>
        <v>13116</v>
      </c>
      <c r="AC320" s="327">
        <f>ROUNDDOWN((T320+W320+AA320+AB320)*0.1,0)</f>
        <v>29525</v>
      </c>
      <c r="AD320" s="327">
        <f>ROUNDDOWN(AG320*0.1,0)</f>
        <v>46334</v>
      </c>
      <c r="AE320" s="327">
        <f>T320+W320+AA320+AB320+AC320+AD320</f>
        <v>371116</v>
      </c>
      <c r="AF320" s="328">
        <v>616000</v>
      </c>
      <c r="AG320" s="330">
        <f>AF320-T320-W320</f>
        <v>463343</v>
      </c>
      <c r="AH320" s="332">
        <f t="shared" si="2"/>
        <v>371116</v>
      </c>
    </row>
    <row r="321" spans="1:34" ht="12.75" hidden="1" customHeight="1">
      <c r="A321" s="344"/>
      <c r="B321" s="27"/>
      <c r="C321" s="28"/>
      <c r="D321" s="344"/>
      <c r="E321" s="28"/>
      <c r="F321" s="28"/>
      <c r="G321" s="344"/>
      <c r="H321" s="28"/>
      <c r="I321" s="28"/>
      <c r="J321" s="344"/>
      <c r="K321" s="28"/>
      <c r="L321" s="28"/>
      <c r="M321" s="346"/>
      <c r="N321" s="28"/>
      <c r="O321" s="28"/>
      <c r="P321" s="346"/>
      <c r="Q321" s="25"/>
      <c r="R321" s="23">
        <f>ROUNDDOWN($R$3*R320,0)</f>
        <v>120639</v>
      </c>
      <c r="S321" s="23">
        <f>ROUNDDOWN($S$3*S320,0)</f>
        <v>12216</v>
      </c>
      <c r="T321" s="337"/>
      <c r="U321" s="23">
        <f>ROUNDDOWN(U320*$U$3,0)</f>
        <v>15474</v>
      </c>
      <c r="V321" s="23">
        <f>ROUNDDOWN(V320*$V$3,0)</f>
        <v>4328</v>
      </c>
      <c r="W321" s="337"/>
      <c r="X321" s="23">
        <f>ROUNDDOWN($X$3*X320,0)</f>
        <v>73432</v>
      </c>
      <c r="Y321" s="23">
        <f>ROUNDDOWN(Y320*$Y$3,0)</f>
        <v>27690</v>
      </c>
      <c r="Z321" s="24">
        <f>ROUNDDOWN(Z320*$Z$3,0)</f>
        <v>28362</v>
      </c>
      <c r="AA321" s="338"/>
      <c r="AB321" s="327"/>
      <c r="AC321" s="327"/>
      <c r="AD321" s="327"/>
      <c r="AE321" s="327"/>
      <c r="AF321" s="329"/>
      <c r="AG321" s="331"/>
      <c r="AH321" s="332">
        <f t="shared" si="2"/>
        <v>0</v>
      </c>
    </row>
    <row r="322" spans="1:34" ht="12.75" hidden="1" customHeight="1">
      <c r="A322" s="344" t="s">
        <v>123</v>
      </c>
      <c r="B322" s="27" t="s">
        <v>43</v>
      </c>
      <c r="C322" s="28">
        <v>5</v>
      </c>
      <c r="D322" s="344" t="str">
        <f>B322&amp;C322</f>
        <v>H5</v>
      </c>
      <c r="E322" s="28" t="s">
        <v>38</v>
      </c>
      <c r="F322" s="28">
        <v>0</v>
      </c>
      <c r="G322" s="344" t="str">
        <f>E322&amp;F322</f>
        <v>W0</v>
      </c>
      <c r="H322" s="28" t="s">
        <v>39</v>
      </c>
      <c r="I322" s="28">
        <v>0</v>
      </c>
      <c r="J322" s="344" t="str">
        <f>H322&amp;I322</f>
        <v>L0</v>
      </c>
      <c r="K322" s="28" t="s">
        <v>40</v>
      </c>
      <c r="L322" s="28">
        <v>0</v>
      </c>
      <c r="M322" s="345" t="str">
        <f>K322&amp;L322</f>
        <v>B0</v>
      </c>
      <c r="N322" s="28" t="s">
        <v>41</v>
      </c>
      <c r="O322" s="28">
        <v>20</v>
      </c>
      <c r="P322" s="345" t="str">
        <f>N322&amp;O322</f>
        <v>R20</v>
      </c>
      <c r="Q322" s="25" t="s">
        <v>42</v>
      </c>
      <c r="R322" s="19">
        <v>1.33</v>
      </c>
      <c r="S322" s="19">
        <v>0.18</v>
      </c>
      <c r="T322" s="336">
        <f>SUM(R323:S323)</f>
        <v>154181</v>
      </c>
      <c r="U322" s="19">
        <v>0.19</v>
      </c>
      <c r="V322" s="19">
        <v>7.0999999999999994E-2</v>
      </c>
      <c r="W322" s="336">
        <f>SUM(U323:V323)</f>
        <v>19802</v>
      </c>
      <c r="X322" s="19">
        <v>0.81</v>
      </c>
      <c r="Y322" s="19">
        <v>0.39</v>
      </c>
      <c r="Z322" s="19">
        <v>0.6</v>
      </c>
      <c r="AA322" s="338">
        <f>SUM(X323:Z323)</f>
        <v>149460</v>
      </c>
      <c r="AB322" s="327">
        <f>ROUNDDOWN((T322+AA322)*0.05,0)</f>
        <v>15182</v>
      </c>
      <c r="AC322" s="327">
        <f>ROUNDDOWN((T322+W322+AA322+AB322)*0.1,0)</f>
        <v>33862</v>
      </c>
      <c r="AD322" s="327">
        <f>ROUNDDOWN(AG322*0.1,0)</f>
        <v>55501</v>
      </c>
      <c r="AE322" s="327">
        <f>T322+W322+AA322+AB322+AC322+AD322</f>
        <v>427988</v>
      </c>
      <c r="AF322" s="328">
        <v>729000</v>
      </c>
      <c r="AG322" s="330">
        <f>AF322-T322-W322</f>
        <v>555017</v>
      </c>
      <c r="AH322" s="332">
        <f t="shared" si="2"/>
        <v>427988</v>
      </c>
    </row>
    <row r="323" spans="1:34" ht="12.75" hidden="1" customHeight="1">
      <c r="A323" s="344"/>
      <c r="B323" s="27"/>
      <c r="C323" s="28"/>
      <c r="D323" s="344"/>
      <c r="E323" s="28"/>
      <c r="F323" s="28"/>
      <c r="G323" s="344"/>
      <c r="H323" s="28"/>
      <c r="I323" s="28"/>
      <c r="J323" s="344"/>
      <c r="K323" s="28"/>
      <c r="L323" s="28"/>
      <c r="M323" s="346"/>
      <c r="N323" s="28"/>
      <c r="O323" s="28"/>
      <c r="P323" s="346"/>
      <c r="Q323" s="25"/>
      <c r="R323" s="23">
        <f>ROUNDDOWN($R$3*R322,0)</f>
        <v>139522</v>
      </c>
      <c r="S323" s="23">
        <f>ROUNDDOWN($S$3*S322,0)</f>
        <v>14659</v>
      </c>
      <c r="T323" s="337"/>
      <c r="U323" s="23">
        <f>ROUNDDOWN(U322*$U$3,0)</f>
        <v>15474</v>
      </c>
      <c r="V323" s="23">
        <f>ROUNDDOWN(V322*$V$3,0)</f>
        <v>4328</v>
      </c>
      <c r="W323" s="337"/>
      <c r="X323" s="23">
        <f>ROUNDDOWN($X$3*X322,0)</f>
        <v>84972</v>
      </c>
      <c r="Y323" s="23">
        <f>ROUNDDOWN(Y322*$Y$3,0)</f>
        <v>31762</v>
      </c>
      <c r="Z323" s="24">
        <f>ROUNDDOWN(Z322*$Z$3,0)</f>
        <v>32726</v>
      </c>
      <c r="AA323" s="338"/>
      <c r="AB323" s="327"/>
      <c r="AC323" s="327"/>
      <c r="AD323" s="327"/>
      <c r="AE323" s="327"/>
      <c r="AF323" s="329"/>
      <c r="AG323" s="331"/>
      <c r="AH323" s="332">
        <f t="shared" si="2"/>
        <v>0</v>
      </c>
    </row>
    <row r="324" spans="1:34" ht="12.75" hidden="1" customHeight="1">
      <c r="A324" s="333" t="s">
        <v>124</v>
      </c>
      <c r="B324" s="20" t="s">
        <v>43</v>
      </c>
      <c r="C324" s="21">
        <v>1.5</v>
      </c>
      <c r="D324" s="333" t="str">
        <f>B324&amp;C324</f>
        <v>H1.5</v>
      </c>
      <c r="E324" s="21" t="s">
        <v>38</v>
      </c>
      <c r="F324" s="21">
        <v>0.6</v>
      </c>
      <c r="G324" s="333" t="str">
        <f>E324&amp;F324</f>
        <v>W0.6</v>
      </c>
      <c r="H324" s="21" t="s">
        <v>39</v>
      </c>
      <c r="I324" s="21">
        <v>0</v>
      </c>
      <c r="J324" s="333" t="str">
        <f>H324&amp;I324</f>
        <v>L0</v>
      </c>
      <c r="K324" s="21" t="s">
        <v>40</v>
      </c>
      <c r="L324" s="21">
        <v>0</v>
      </c>
      <c r="M324" s="334" t="str">
        <f>K324&amp;L324</f>
        <v>B0</v>
      </c>
      <c r="N324" s="21" t="s">
        <v>41</v>
      </c>
      <c r="O324" s="21">
        <v>0</v>
      </c>
      <c r="P324" s="334" t="str">
        <f>N324&amp;O324</f>
        <v>R0</v>
      </c>
      <c r="Q324" s="25" t="s">
        <v>45</v>
      </c>
      <c r="R324" s="26">
        <v>0.06</v>
      </c>
      <c r="S324" s="26">
        <v>0.01</v>
      </c>
      <c r="T324" s="336">
        <f>SUM(R325:S325)</f>
        <v>7108</v>
      </c>
      <c r="U324" s="19">
        <v>2E-3</v>
      </c>
      <c r="V324" s="19">
        <v>5.0000000000000001E-3</v>
      </c>
      <c r="W324" s="336">
        <f>SUM(U325:V325)</f>
        <v>466</v>
      </c>
      <c r="X324" s="19">
        <v>0.09</v>
      </c>
      <c r="Y324" s="19">
        <v>7.0000000000000007E-2</v>
      </c>
      <c r="Z324" s="19">
        <v>0</v>
      </c>
      <c r="AA324" s="338">
        <f>SUM(X325:Z325)</f>
        <v>15142</v>
      </c>
      <c r="AB324" s="327">
        <f>ROUNDDOWN((T324+AA324)*0.05,0)</f>
        <v>1112</v>
      </c>
      <c r="AC324" s="327">
        <f>ROUNDDOWN((T324+W324+AA324+AB324)*0.1,0)</f>
        <v>2382</v>
      </c>
      <c r="AD324" s="327">
        <f>ROUNDDOWN(AG324*0.1,0)</f>
        <v>4172</v>
      </c>
      <c r="AE324" s="327">
        <f>T324+W324+AA324+AB324+AC324+AD324</f>
        <v>30382</v>
      </c>
      <c r="AF324" s="328">
        <v>49300</v>
      </c>
      <c r="AG324" s="330">
        <f>AF324-T324-W324</f>
        <v>41726</v>
      </c>
      <c r="AH324" s="332">
        <f t="shared" si="2"/>
        <v>30382</v>
      </c>
    </row>
    <row r="325" spans="1:34" ht="12.75" hidden="1" customHeight="1">
      <c r="A325" s="333"/>
      <c r="B325" s="20"/>
      <c r="C325" s="21"/>
      <c r="D325" s="333"/>
      <c r="E325" s="21"/>
      <c r="F325" s="21"/>
      <c r="G325" s="333"/>
      <c r="H325" s="21"/>
      <c r="I325" s="21"/>
      <c r="J325" s="333"/>
      <c r="K325" s="21"/>
      <c r="L325" s="21"/>
      <c r="M325" s="335"/>
      <c r="N325" s="21"/>
      <c r="O325" s="21"/>
      <c r="P325" s="335"/>
      <c r="Q325" s="25"/>
      <c r="R325" s="23">
        <f>ROUNDDOWN($R$3*R324,0)</f>
        <v>6294</v>
      </c>
      <c r="S325" s="23">
        <f>ROUNDDOWN($S$3*S324,0)</f>
        <v>814</v>
      </c>
      <c r="T325" s="337"/>
      <c r="U325" s="23">
        <f>ROUNDDOWN(U324*$U$3,0)</f>
        <v>162</v>
      </c>
      <c r="V325" s="23">
        <f>ROUNDDOWN(V324*$V$3,0)</f>
        <v>304</v>
      </c>
      <c r="W325" s="337"/>
      <c r="X325" s="23">
        <f>ROUNDDOWN($X$3*X324,0)</f>
        <v>9441</v>
      </c>
      <c r="Y325" s="23">
        <f>ROUNDDOWN(Y324*$Y$3,0)</f>
        <v>5701</v>
      </c>
      <c r="Z325" s="24">
        <f>ROUNDDOWN(Z324*$Z$3,0)</f>
        <v>0</v>
      </c>
      <c r="AA325" s="338"/>
      <c r="AB325" s="327"/>
      <c r="AC325" s="327"/>
      <c r="AD325" s="327"/>
      <c r="AE325" s="327"/>
      <c r="AF325" s="329"/>
      <c r="AG325" s="331"/>
      <c r="AH325" s="332">
        <f t="shared" si="2"/>
        <v>0</v>
      </c>
    </row>
    <row r="326" spans="1:34" ht="12.75" hidden="1" customHeight="1">
      <c r="A326" s="333" t="s">
        <v>124</v>
      </c>
      <c r="B326" s="20" t="s">
        <v>43</v>
      </c>
      <c r="C326" s="21">
        <v>2</v>
      </c>
      <c r="D326" s="333" t="str">
        <f>B326&amp;C326</f>
        <v>H2</v>
      </c>
      <c r="E326" s="21" t="s">
        <v>38</v>
      </c>
      <c r="F326" s="21">
        <v>0.8</v>
      </c>
      <c r="G326" s="333" t="str">
        <f>E326&amp;F326</f>
        <v>W0.8</v>
      </c>
      <c r="H326" s="21" t="s">
        <v>39</v>
      </c>
      <c r="I326" s="21">
        <v>0</v>
      </c>
      <c r="J326" s="333" t="str">
        <f>H326&amp;I326</f>
        <v>L0</v>
      </c>
      <c r="K326" s="21" t="s">
        <v>40</v>
      </c>
      <c r="L326" s="21">
        <v>0</v>
      </c>
      <c r="M326" s="334" t="str">
        <f>K326&amp;L326</f>
        <v>B0</v>
      </c>
      <c r="N326" s="21" t="s">
        <v>41</v>
      </c>
      <c r="O326" s="21">
        <v>0</v>
      </c>
      <c r="P326" s="334" t="str">
        <f>N326&amp;O326</f>
        <v>R0</v>
      </c>
      <c r="Q326" s="25" t="s">
        <v>45</v>
      </c>
      <c r="R326" s="19">
        <v>0.08</v>
      </c>
      <c r="S326" s="19">
        <v>0.01</v>
      </c>
      <c r="T326" s="336">
        <f>SUM(R327:S327)</f>
        <v>9206</v>
      </c>
      <c r="U326" s="19">
        <v>2E-3</v>
      </c>
      <c r="V326" s="19">
        <v>7.0000000000000001E-3</v>
      </c>
      <c r="W326" s="336">
        <f>SUM(U327:V327)</f>
        <v>588</v>
      </c>
      <c r="X326" s="19">
        <v>0.11</v>
      </c>
      <c r="Y326" s="19">
        <v>0.09</v>
      </c>
      <c r="Z326" s="19">
        <v>0</v>
      </c>
      <c r="AA326" s="338">
        <f>SUM(X327:Z327)</f>
        <v>18868</v>
      </c>
      <c r="AB326" s="327">
        <f>ROUNDDOWN((T326+AA326)*0.05,0)</f>
        <v>1403</v>
      </c>
      <c r="AC326" s="327">
        <f>ROUNDDOWN((T326+W326+AA326+AB326)*0.1,0)</f>
        <v>3006</v>
      </c>
      <c r="AD326" s="327">
        <f>ROUNDDOWN(AG326*0.1,0)</f>
        <v>7200</v>
      </c>
      <c r="AE326" s="327">
        <f>T326+W326+AA326+AB326+AC326+AD326</f>
        <v>40271</v>
      </c>
      <c r="AF326" s="328">
        <v>81800</v>
      </c>
      <c r="AG326" s="330">
        <f>AF326-T326-W326</f>
        <v>72006</v>
      </c>
      <c r="AH326" s="332">
        <f t="shared" si="2"/>
        <v>40271</v>
      </c>
    </row>
    <row r="327" spans="1:34" ht="12.75" hidden="1" customHeight="1">
      <c r="A327" s="333"/>
      <c r="B327" s="20"/>
      <c r="C327" s="21"/>
      <c r="D327" s="333"/>
      <c r="E327" s="21"/>
      <c r="F327" s="21"/>
      <c r="G327" s="333"/>
      <c r="H327" s="21"/>
      <c r="I327" s="21"/>
      <c r="J327" s="333"/>
      <c r="K327" s="21"/>
      <c r="L327" s="21"/>
      <c r="M327" s="335"/>
      <c r="N327" s="21"/>
      <c r="O327" s="21"/>
      <c r="P327" s="335"/>
      <c r="Q327" s="25"/>
      <c r="R327" s="23">
        <f>ROUNDDOWN($R$3*R326,0)</f>
        <v>8392</v>
      </c>
      <c r="S327" s="23">
        <f>ROUNDDOWN($S$3*S326,0)</f>
        <v>814</v>
      </c>
      <c r="T327" s="337"/>
      <c r="U327" s="23">
        <f>ROUNDDOWN(U326*$U$3,0)</f>
        <v>162</v>
      </c>
      <c r="V327" s="23">
        <f>ROUNDDOWN(V326*$V$3,0)</f>
        <v>426</v>
      </c>
      <c r="W327" s="337"/>
      <c r="X327" s="23">
        <f>ROUNDDOWN($X$3*X326,0)</f>
        <v>11539</v>
      </c>
      <c r="Y327" s="23">
        <f>ROUNDDOWN(Y326*$Y$3,0)</f>
        <v>7329</v>
      </c>
      <c r="Z327" s="24">
        <f>ROUNDDOWN(Z326*$Z$3,0)</f>
        <v>0</v>
      </c>
      <c r="AA327" s="338"/>
      <c r="AB327" s="327"/>
      <c r="AC327" s="327"/>
      <c r="AD327" s="327"/>
      <c r="AE327" s="327"/>
      <c r="AF327" s="329"/>
      <c r="AG327" s="331"/>
      <c r="AH327" s="332">
        <f t="shared" si="2"/>
        <v>0</v>
      </c>
    </row>
    <row r="328" spans="1:34" ht="12.75" hidden="1" customHeight="1">
      <c r="A328" s="333" t="s">
        <v>124</v>
      </c>
      <c r="B328" s="20" t="s">
        <v>43</v>
      </c>
      <c r="C328" s="21">
        <v>2.5</v>
      </c>
      <c r="D328" s="333" t="str">
        <f>B328&amp;C328</f>
        <v>H2.5</v>
      </c>
      <c r="E328" s="21" t="s">
        <v>38</v>
      </c>
      <c r="F328" s="21">
        <v>1</v>
      </c>
      <c r="G328" s="333" t="str">
        <f>E328&amp;F328</f>
        <v>W1</v>
      </c>
      <c r="H328" s="21" t="s">
        <v>39</v>
      </c>
      <c r="I328" s="21">
        <v>0</v>
      </c>
      <c r="J328" s="333" t="str">
        <f>H328&amp;I328</f>
        <v>L0</v>
      </c>
      <c r="K328" s="21" t="s">
        <v>40</v>
      </c>
      <c r="L328" s="21">
        <v>0</v>
      </c>
      <c r="M328" s="334" t="str">
        <f>K328&amp;L328</f>
        <v>B0</v>
      </c>
      <c r="N328" s="21" t="s">
        <v>41</v>
      </c>
      <c r="O328" s="21">
        <v>0</v>
      </c>
      <c r="P328" s="334" t="str">
        <f>N328&amp;O328</f>
        <v>R0</v>
      </c>
      <c r="Q328" s="25" t="s">
        <v>45</v>
      </c>
      <c r="R328" s="26">
        <v>0.1</v>
      </c>
      <c r="S328" s="26">
        <v>0.02</v>
      </c>
      <c r="T328" s="336">
        <f>SUM(R329:S329)</f>
        <v>12118</v>
      </c>
      <c r="U328" s="19">
        <v>5.0000000000000001E-3</v>
      </c>
      <c r="V328" s="19">
        <v>0.01</v>
      </c>
      <c r="W328" s="336">
        <f>SUM(U329:V329)</f>
        <v>1016</v>
      </c>
      <c r="X328" s="19">
        <v>0.15</v>
      </c>
      <c r="Y328" s="19">
        <v>0.12</v>
      </c>
      <c r="Z328" s="19">
        <v>0</v>
      </c>
      <c r="AA328" s="338">
        <f>SUM(X329:Z329)</f>
        <v>25508</v>
      </c>
      <c r="AB328" s="327">
        <f>ROUNDDOWN((T328+AA328)*0.05,0)</f>
        <v>1881</v>
      </c>
      <c r="AC328" s="327">
        <f>ROUNDDOWN((T328+W328+AA328+AB328)*0.1,0)</f>
        <v>4052</v>
      </c>
      <c r="AD328" s="327">
        <f>ROUNDDOWN(AG328*0.1,0)</f>
        <v>13086</v>
      </c>
      <c r="AE328" s="327">
        <f>T328+W328+AA328+AB328+AC328+AD328</f>
        <v>57661</v>
      </c>
      <c r="AF328" s="328">
        <v>144000</v>
      </c>
      <c r="AG328" s="330">
        <f>AF328-T328-W328</f>
        <v>130866</v>
      </c>
      <c r="AH328" s="332">
        <f t="shared" si="2"/>
        <v>57661</v>
      </c>
    </row>
    <row r="329" spans="1:34" ht="12.75" hidden="1" customHeight="1">
      <c r="A329" s="333"/>
      <c r="B329" s="20"/>
      <c r="C329" s="21"/>
      <c r="D329" s="333"/>
      <c r="E329" s="21"/>
      <c r="F329" s="21"/>
      <c r="G329" s="333"/>
      <c r="H329" s="21"/>
      <c r="I329" s="21"/>
      <c r="J329" s="333"/>
      <c r="K329" s="21"/>
      <c r="L329" s="21"/>
      <c r="M329" s="335"/>
      <c r="N329" s="21"/>
      <c r="O329" s="21"/>
      <c r="P329" s="335"/>
      <c r="Q329" s="25"/>
      <c r="R329" s="23">
        <f>ROUNDDOWN($R$3*R328,0)</f>
        <v>10490</v>
      </c>
      <c r="S329" s="23">
        <f>ROUNDDOWN($S$3*S328,0)</f>
        <v>1628</v>
      </c>
      <c r="T329" s="337"/>
      <c r="U329" s="23">
        <f>ROUNDDOWN(U328*$U$3,0)</f>
        <v>407</v>
      </c>
      <c r="V329" s="23">
        <f>ROUNDDOWN(V328*$V$3,0)</f>
        <v>609</v>
      </c>
      <c r="W329" s="337"/>
      <c r="X329" s="23">
        <f>ROUNDDOWN($X$3*X328,0)</f>
        <v>15735</v>
      </c>
      <c r="Y329" s="23">
        <f>ROUNDDOWN(Y328*$Y$3,0)</f>
        <v>9773</v>
      </c>
      <c r="Z329" s="24">
        <f>ROUNDDOWN(Z328*$Z$3,0)</f>
        <v>0</v>
      </c>
      <c r="AA329" s="338"/>
      <c r="AB329" s="327"/>
      <c r="AC329" s="327"/>
      <c r="AD329" s="327"/>
      <c r="AE329" s="327"/>
      <c r="AF329" s="329"/>
      <c r="AG329" s="331"/>
      <c r="AH329" s="332">
        <f t="shared" si="2"/>
        <v>0</v>
      </c>
    </row>
    <row r="330" spans="1:34" ht="12.75" hidden="1" customHeight="1">
      <c r="A330" s="333" t="s">
        <v>124</v>
      </c>
      <c r="B330" s="20" t="s">
        <v>43</v>
      </c>
      <c r="C330" s="21">
        <v>3</v>
      </c>
      <c r="D330" s="333" t="str">
        <f>B330&amp;C330</f>
        <v>H3</v>
      </c>
      <c r="E330" s="21" t="s">
        <v>38</v>
      </c>
      <c r="F330" s="21">
        <v>1.2</v>
      </c>
      <c r="G330" s="333" t="str">
        <f>E330&amp;F330</f>
        <v>W1.2</v>
      </c>
      <c r="H330" s="21" t="s">
        <v>39</v>
      </c>
      <c r="I330" s="21">
        <v>0</v>
      </c>
      <c r="J330" s="333" t="str">
        <f>H330&amp;I330</f>
        <v>L0</v>
      </c>
      <c r="K330" s="21" t="s">
        <v>40</v>
      </c>
      <c r="L330" s="21">
        <v>0</v>
      </c>
      <c r="M330" s="334" t="str">
        <f>K330&amp;L330</f>
        <v>B0</v>
      </c>
      <c r="N330" s="21" t="s">
        <v>41</v>
      </c>
      <c r="O330" s="21">
        <v>0</v>
      </c>
      <c r="P330" s="334" t="str">
        <f>N330&amp;O330</f>
        <v>R0</v>
      </c>
      <c r="Q330" s="25" t="s">
        <v>45</v>
      </c>
      <c r="R330" s="26">
        <v>0.12</v>
      </c>
      <c r="S330" s="26">
        <v>0.02</v>
      </c>
      <c r="T330" s="336">
        <f>SUM(R331:S331)</f>
        <v>14216</v>
      </c>
      <c r="U330" s="19">
        <v>8.0000000000000002E-3</v>
      </c>
      <c r="V330" s="19">
        <v>1.2E-2</v>
      </c>
      <c r="W330" s="336">
        <f>SUM(U331:V331)</f>
        <v>1382</v>
      </c>
      <c r="X330" s="19">
        <v>0.19</v>
      </c>
      <c r="Y330" s="19">
        <v>0.14000000000000001</v>
      </c>
      <c r="Z330" s="19">
        <v>0</v>
      </c>
      <c r="AA330" s="338">
        <f>SUM(X331:Z331)</f>
        <v>31333</v>
      </c>
      <c r="AB330" s="327">
        <f>ROUNDDOWN((T330+AA330)*0.05,0)</f>
        <v>2277</v>
      </c>
      <c r="AC330" s="327">
        <f>ROUNDDOWN((T330+W330+AA330+AB330)*0.1,0)</f>
        <v>4920</v>
      </c>
      <c r="AD330" s="327">
        <f>ROUNDDOWN(AG330*0.1,0)</f>
        <v>19840</v>
      </c>
      <c r="AE330" s="327">
        <f>T330+W330+AA330+AB330+AC330+AD330</f>
        <v>73968</v>
      </c>
      <c r="AF330" s="328">
        <v>214000</v>
      </c>
      <c r="AG330" s="330">
        <f>AF330-T330-W330</f>
        <v>198402</v>
      </c>
      <c r="AH330" s="332">
        <f t="shared" si="2"/>
        <v>73968</v>
      </c>
    </row>
    <row r="331" spans="1:34" ht="12.75" hidden="1" customHeight="1">
      <c r="A331" s="333"/>
      <c r="B331" s="20"/>
      <c r="C331" s="21"/>
      <c r="D331" s="333"/>
      <c r="E331" s="21"/>
      <c r="F331" s="21"/>
      <c r="G331" s="333"/>
      <c r="H331" s="21"/>
      <c r="I331" s="21"/>
      <c r="J331" s="333"/>
      <c r="K331" s="21"/>
      <c r="L331" s="21"/>
      <c r="M331" s="335"/>
      <c r="N331" s="21"/>
      <c r="O331" s="21"/>
      <c r="P331" s="335"/>
      <c r="Q331" s="25"/>
      <c r="R331" s="23">
        <f>ROUNDDOWN($R$3*R330,0)</f>
        <v>12588</v>
      </c>
      <c r="S331" s="23">
        <f>ROUNDDOWN($S$3*S330,0)</f>
        <v>1628</v>
      </c>
      <c r="T331" s="337"/>
      <c r="U331" s="23">
        <f>ROUNDDOWN(U330*$U$3,0)</f>
        <v>651</v>
      </c>
      <c r="V331" s="23">
        <f>ROUNDDOWN(V330*$V$3,0)</f>
        <v>731</v>
      </c>
      <c r="W331" s="337"/>
      <c r="X331" s="23">
        <f>ROUNDDOWN($X$3*X330,0)</f>
        <v>19931</v>
      </c>
      <c r="Y331" s="23">
        <f>ROUNDDOWN(Y330*$Y$3,0)</f>
        <v>11402</v>
      </c>
      <c r="Z331" s="24">
        <f>ROUNDDOWN(Z330*$Z$3,0)</f>
        <v>0</v>
      </c>
      <c r="AA331" s="338"/>
      <c r="AB331" s="327"/>
      <c r="AC331" s="327"/>
      <c r="AD331" s="327"/>
      <c r="AE331" s="327"/>
      <c r="AF331" s="329"/>
      <c r="AG331" s="331"/>
      <c r="AH331" s="332">
        <f t="shared" si="2"/>
        <v>0</v>
      </c>
    </row>
    <row r="332" spans="1:34" ht="12.75" hidden="1" customHeight="1">
      <c r="A332" s="347" t="s">
        <v>125</v>
      </c>
      <c r="B332" s="31" t="s">
        <v>43</v>
      </c>
      <c r="C332" s="32">
        <v>2</v>
      </c>
      <c r="D332" s="347" t="str">
        <f>B332&amp;C332</f>
        <v>H2</v>
      </c>
      <c r="E332" s="32" t="s">
        <v>38</v>
      </c>
      <c r="F332" s="32"/>
      <c r="G332" s="347" t="str">
        <f>E332&amp;F332</f>
        <v>W</v>
      </c>
      <c r="H332" s="32" t="s">
        <v>39</v>
      </c>
      <c r="I332" s="32">
        <v>0</v>
      </c>
      <c r="J332" s="347" t="str">
        <f>H332&amp;I332</f>
        <v>L0</v>
      </c>
      <c r="K332" s="32" t="s">
        <v>40</v>
      </c>
      <c r="L332" s="32">
        <v>0</v>
      </c>
      <c r="M332" s="348" t="str">
        <f>K332&amp;L332</f>
        <v>B0</v>
      </c>
      <c r="N332" s="32" t="s">
        <v>41</v>
      </c>
      <c r="O332" s="32">
        <v>4</v>
      </c>
      <c r="P332" s="348" t="str">
        <f>N332&amp;O332</f>
        <v>R4</v>
      </c>
      <c r="Q332" s="25"/>
      <c r="R332" s="19"/>
      <c r="S332" s="19"/>
      <c r="T332" s="336">
        <f>SUM(R333:S333)</f>
        <v>0</v>
      </c>
      <c r="U332" s="19"/>
      <c r="V332" s="19"/>
      <c r="W332" s="336">
        <f>SUM(U333:V333)</f>
        <v>0</v>
      </c>
      <c r="X332" s="19"/>
      <c r="Y332" s="19"/>
      <c r="Z332" s="19"/>
      <c r="AA332" s="338">
        <f>SUM(X333:Z333)</f>
        <v>0</v>
      </c>
      <c r="AB332" s="327">
        <f>ROUNDDOWN((T332+AA332)*0.05,0)</f>
        <v>0</v>
      </c>
      <c r="AC332" s="327">
        <f>ROUNDDOWN((T332+W332+AA332+AB332)*0.1,0)</f>
        <v>0</v>
      </c>
      <c r="AD332" s="327">
        <f>ROUNDDOWN(AG332*0.1,0)</f>
        <v>3700</v>
      </c>
      <c r="AE332" s="327">
        <f>T332+W332+AA332+AB332+AC332+AD332</f>
        <v>3700</v>
      </c>
      <c r="AF332" s="328">
        <v>37000</v>
      </c>
      <c r="AG332" s="330">
        <f>AF332-T332-W332</f>
        <v>37000</v>
      </c>
      <c r="AH332" s="332">
        <f>IF(AE332&lt;AG332,AE332,AG332)</f>
        <v>3700</v>
      </c>
    </row>
    <row r="333" spans="1:34" ht="12.75" hidden="1" customHeight="1">
      <c r="A333" s="347"/>
      <c r="B333" s="31"/>
      <c r="C333" s="32"/>
      <c r="D333" s="347"/>
      <c r="E333" s="32"/>
      <c r="F333" s="32"/>
      <c r="G333" s="347"/>
      <c r="H333" s="32"/>
      <c r="I333" s="32"/>
      <c r="J333" s="347"/>
      <c r="K333" s="32"/>
      <c r="L333" s="32"/>
      <c r="M333" s="349"/>
      <c r="N333" s="32"/>
      <c r="O333" s="32"/>
      <c r="P333" s="349"/>
      <c r="Q333" s="25"/>
      <c r="R333" s="23">
        <f>ROUNDDOWN($R$3*R332,0)</f>
        <v>0</v>
      </c>
      <c r="S333" s="23">
        <f>ROUNDDOWN($S$3*S332,0)</f>
        <v>0</v>
      </c>
      <c r="T333" s="337"/>
      <c r="U333" s="23">
        <f>ROUNDDOWN(U332*$U$3,0)</f>
        <v>0</v>
      </c>
      <c r="V333" s="23">
        <f>ROUNDDOWN(V332*$V$3,0)</f>
        <v>0</v>
      </c>
      <c r="W333" s="337"/>
      <c r="X333" s="23">
        <f>ROUNDDOWN($X$3*X332,0)</f>
        <v>0</v>
      </c>
      <c r="Y333" s="23">
        <f>ROUNDDOWN(Y332*$Y$3,0)</f>
        <v>0</v>
      </c>
      <c r="Z333" s="24">
        <f>ROUNDDOWN(Z332*$Z$3,0)</f>
        <v>0</v>
      </c>
      <c r="AA333" s="338"/>
      <c r="AB333" s="327"/>
      <c r="AC333" s="327"/>
      <c r="AD333" s="327"/>
      <c r="AE333" s="327"/>
      <c r="AF333" s="329"/>
      <c r="AG333" s="331"/>
      <c r="AH333" s="332"/>
    </row>
    <row r="334" spans="1:34" ht="12.75" hidden="1" customHeight="1">
      <c r="A334" s="347" t="s">
        <v>125</v>
      </c>
      <c r="B334" s="31" t="s">
        <v>43</v>
      </c>
      <c r="C334" s="32">
        <v>2.5</v>
      </c>
      <c r="D334" s="347" t="str">
        <f>B334&amp;C334</f>
        <v>H2.5</v>
      </c>
      <c r="E334" s="32" t="s">
        <v>38</v>
      </c>
      <c r="F334" s="32"/>
      <c r="G334" s="347" t="str">
        <f>E334&amp;F334</f>
        <v>W</v>
      </c>
      <c r="H334" s="32" t="s">
        <v>39</v>
      </c>
      <c r="I334" s="32">
        <v>0</v>
      </c>
      <c r="J334" s="347" t="str">
        <f>H334&amp;I334</f>
        <v>L0</v>
      </c>
      <c r="K334" s="32" t="s">
        <v>40</v>
      </c>
      <c r="L334" s="32">
        <v>0</v>
      </c>
      <c r="M334" s="348" t="str">
        <f>K334&amp;L334</f>
        <v>B0</v>
      </c>
      <c r="N334" s="32" t="s">
        <v>41</v>
      </c>
      <c r="O334" s="32">
        <v>5</v>
      </c>
      <c r="P334" s="348" t="str">
        <f>N334&amp;O334</f>
        <v>R5</v>
      </c>
      <c r="Q334" s="25"/>
      <c r="R334" s="26"/>
      <c r="S334" s="26"/>
      <c r="T334" s="336">
        <f>SUM(R335:S335)</f>
        <v>0</v>
      </c>
      <c r="U334" s="19"/>
      <c r="V334" s="19"/>
      <c r="W334" s="336">
        <f>SUM(U335:V335)</f>
        <v>0</v>
      </c>
      <c r="X334" s="19"/>
      <c r="Y334" s="19"/>
      <c r="Z334" s="19"/>
      <c r="AA334" s="338">
        <f>SUM(X335:Z335)</f>
        <v>0</v>
      </c>
      <c r="AB334" s="327">
        <f>ROUNDDOWN((T334+AA334)*0.05,0)</f>
        <v>0</v>
      </c>
      <c r="AC334" s="327">
        <f>ROUNDDOWN((T334+W334+AA334+AB334)*0.1,0)</f>
        <v>0</v>
      </c>
      <c r="AD334" s="327">
        <f>ROUNDDOWN(AG334*0.1,0)</f>
        <v>5420</v>
      </c>
      <c r="AE334" s="327">
        <f>T334+W334+AA334+AB334+AC334+AD334</f>
        <v>5420</v>
      </c>
      <c r="AF334" s="328">
        <v>54200</v>
      </c>
      <c r="AG334" s="330">
        <f>AF334-T334-W334</f>
        <v>54200</v>
      </c>
      <c r="AH334" s="332">
        <f>IF(AE334&lt;AG334,AE334,AG334)</f>
        <v>5420</v>
      </c>
    </row>
    <row r="335" spans="1:34" ht="12.75" hidden="1" customHeight="1">
      <c r="A335" s="347"/>
      <c r="B335" s="31"/>
      <c r="C335" s="32"/>
      <c r="D335" s="347"/>
      <c r="E335" s="32"/>
      <c r="F335" s="32"/>
      <c r="G335" s="347"/>
      <c r="H335" s="32"/>
      <c r="I335" s="32"/>
      <c r="J335" s="347"/>
      <c r="K335" s="32"/>
      <c r="L335" s="32"/>
      <c r="M335" s="349"/>
      <c r="N335" s="32"/>
      <c r="O335" s="32"/>
      <c r="P335" s="349"/>
      <c r="Q335" s="25"/>
      <c r="R335" s="23">
        <f>ROUNDDOWN($R$3*R334,0)</f>
        <v>0</v>
      </c>
      <c r="S335" s="23">
        <f>ROUNDDOWN($S$3*S334,0)</f>
        <v>0</v>
      </c>
      <c r="T335" s="337"/>
      <c r="U335" s="23">
        <f>ROUNDDOWN(U334*$U$3,0)</f>
        <v>0</v>
      </c>
      <c r="V335" s="23">
        <f>ROUNDDOWN(V334*$V$3,0)</f>
        <v>0</v>
      </c>
      <c r="W335" s="337"/>
      <c r="X335" s="23">
        <f>ROUNDDOWN($X$3*X334,0)</f>
        <v>0</v>
      </c>
      <c r="Y335" s="23">
        <f>ROUNDDOWN(Y334*$Y$3,0)</f>
        <v>0</v>
      </c>
      <c r="Z335" s="24">
        <f>ROUNDDOWN(Z334*$Z$3,0)</f>
        <v>0</v>
      </c>
      <c r="AA335" s="338"/>
      <c r="AB335" s="327"/>
      <c r="AC335" s="327"/>
      <c r="AD335" s="327"/>
      <c r="AE335" s="327"/>
      <c r="AF335" s="329"/>
      <c r="AG335" s="331"/>
      <c r="AH335" s="332"/>
    </row>
    <row r="336" spans="1:34" ht="12.75" hidden="1" customHeight="1">
      <c r="A336" s="347" t="s">
        <v>125</v>
      </c>
      <c r="B336" s="31" t="s">
        <v>43</v>
      </c>
      <c r="C336" s="32">
        <v>2.5</v>
      </c>
      <c r="D336" s="347" t="str">
        <f>B336&amp;C336</f>
        <v>H2.5</v>
      </c>
      <c r="E336" s="32" t="s">
        <v>38</v>
      </c>
      <c r="F336" s="32"/>
      <c r="G336" s="347" t="str">
        <f>E336&amp;F336</f>
        <v>W</v>
      </c>
      <c r="H336" s="32" t="s">
        <v>39</v>
      </c>
      <c r="I336" s="32">
        <v>0</v>
      </c>
      <c r="J336" s="347" t="str">
        <f>H336&amp;I336</f>
        <v>L0</v>
      </c>
      <c r="K336" s="32" t="s">
        <v>40</v>
      </c>
      <c r="L336" s="32">
        <v>0</v>
      </c>
      <c r="M336" s="348" t="str">
        <f>K336&amp;L336</f>
        <v>B0</v>
      </c>
      <c r="N336" s="32" t="s">
        <v>41</v>
      </c>
      <c r="O336" s="32">
        <v>6</v>
      </c>
      <c r="P336" s="348" t="str">
        <f>N336&amp;O336</f>
        <v>R6</v>
      </c>
      <c r="Q336" s="25"/>
      <c r="R336" s="19"/>
      <c r="S336" s="19"/>
      <c r="T336" s="336">
        <f>SUM(R337:S337)</f>
        <v>0</v>
      </c>
      <c r="U336" s="19"/>
      <c r="V336" s="19"/>
      <c r="W336" s="336">
        <f>SUM(U337:V337)</f>
        <v>0</v>
      </c>
      <c r="X336" s="19"/>
      <c r="Y336" s="19"/>
      <c r="Z336" s="19"/>
      <c r="AA336" s="338">
        <f>SUM(X337:Z337)</f>
        <v>0</v>
      </c>
      <c r="AB336" s="327">
        <f>ROUNDDOWN((T336+AA336)*0.05,0)</f>
        <v>0</v>
      </c>
      <c r="AC336" s="327">
        <f>ROUNDDOWN((T336+W336+AA336+AB336)*0.1,0)</f>
        <v>0</v>
      </c>
      <c r="AD336" s="327">
        <f>ROUNDDOWN(AG336*0.1,0)</f>
        <v>7740</v>
      </c>
      <c r="AE336" s="327">
        <f>T336+W336+AA336+AB336+AC336+AD336</f>
        <v>7740</v>
      </c>
      <c r="AF336" s="328">
        <v>77400</v>
      </c>
      <c r="AG336" s="330">
        <f>AF336-T336-W336</f>
        <v>77400</v>
      </c>
      <c r="AH336" s="332">
        <f>IF(AE336&lt;AG336,AE336,AG336)</f>
        <v>7740</v>
      </c>
    </row>
    <row r="337" spans="1:34" ht="12.75" hidden="1" customHeight="1">
      <c r="A337" s="347"/>
      <c r="B337" s="31"/>
      <c r="C337" s="32"/>
      <c r="D337" s="347"/>
      <c r="E337" s="32"/>
      <c r="F337" s="32"/>
      <c r="G337" s="347"/>
      <c r="H337" s="32"/>
      <c r="I337" s="32"/>
      <c r="J337" s="347"/>
      <c r="K337" s="32"/>
      <c r="L337" s="32"/>
      <c r="M337" s="349"/>
      <c r="N337" s="32"/>
      <c r="O337" s="32"/>
      <c r="P337" s="349"/>
      <c r="Q337" s="25"/>
      <c r="R337" s="23">
        <f>ROUNDDOWN($R$3*R336,0)</f>
        <v>0</v>
      </c>
      <c r="S337" s="23">
        <f>ROUNDDOWN($S$3*S336,0)</f>
        <v>0</v>
      </c>
      <c r="T337" s="337"/>
      <c r="U337" s="23">
        <f>ROUNDDOWN(U336*$U$3,0)</f>
        <v>0</v>
      </c>
      <c r="V337" s="23">
        <f>ROUNDDOWN(V336*$V$3,0)</f>
        <v>0</v>
      </c>
      <c r="W337" s="337"/>
      <c r="X337" s="23">
        <f>ROUNDDOWN($X$3*X336,0)</f>
        <v>0</v>
      </c>
      <c r="Y337" s="23">
        <f>ROUNDDOWN(Y336*$Y$3,0)</f>
        <v>0</v>
      </c>
      <c r="Z337" s="24">
        <f>ROUNDDOWN(Z336*$Z$3,0)</f>
        <v>0</v>
      </c>
      <c r="AA337" s="338"/>
      <c r="AB337" s="327"/>
      <c r="AC337" s="327"/>
      <c r="AD337" s="327"/>
      <c r="AE337" s="327"/>
      <c r="AF337" s="329"/>
      <c r="AG337" s="331"/>
      <c r="AH337" s="332"/>
    </row>
    <row r="338" spans="1:34" ht="12.75" hidden="1" customHeight="1">
      <c r="A338" s="347" t="s">
        <v>125</v>
      </c>
      <c r="B338" s="31" t="s">
        <v>43</v>
      </c>
      <c r="C338" s="32">
        <v>3</v>
      </c>
      <c r="D338" s="347" t="str">
        <f>B338&amp;C338</f>
        <v>H3</v>
      </c>
      <c r="E338" s="32" t="s">
        <v>38</v>
      </c>
      <c r="F338" s="32"/>
      <c r="G338" s="347" t="str">
        <f>E338&amp;F338</f>
        <v>W</v>
      </c>
      <c r="H338" s="32" t="s">
        <v>39</v>
      </c>
      <c r="I338" s="32">
        <v>0</v>
      </c>
      <c r="J338" s="347" t="str">
        <f>H338&amp;I338</f>
        <v>L0</v>
      </c>
      <c r="K338" s="32" t="s">
        <v>40</v>
      </c>
      <c r="L338" s="32">
        <v>0</v>
      </c>
      <c r="M338" s="348" t="str">
        <f>K338&amp;L338</f>
        <v>B0</v>
      </c>
      <c r="N338" s="32" t="s">
        <v>41</v>
      </c>
      <c r="O338" s="32">
        <v>8</v>
      </c>
      <c r="P338" s="348" t="str">
        <f>N338&amp;O338</f>
        <v>R8</v>
      </c>
      <c r="Q338" s="25"/>
      <c r="R338" s="19"/>
      <c r="S338" s="19"/>
      <c r="T338" s="336">
        <f>SUM(R339:S339)</f>
        <v>0</v>
      </c>
      <c r="U338" s="19"/>
      <c r="V338" s="19"/>
      <c r="W338" s="336">
        <f>SUM(U339:V339)</f>
        <v>0</v>
      </c>
      <c r="X338" s="19"/>
      <c r="Y338" s="19"/>
      <c r="Z338" s="19"/>
      <c r="AA338" s="338">
        <f>SUM(X339:Z339)</f>
        <v>0</v>
      </c>
      <c r="AB338" s="327">
        <f>ROUNDDOWN((T338+AA338)*0.05,0)</f>
        <v>0</v>
      </c>
      <c r="AC338" s="327">
        <f>ROUNDDOWN((T338+W338+AA338+AB338)*0.1,0)</f>
        <v>0</v>
      </c>
      <c r="AD338" s="327">
        <f>ROUNDDOWN(AG338*0.1,0)</f>
        <v>11100</v>
      </c>
      <c r="AE338" s="327">
        <f>T338+W338+AA338+AB338+AC338+AD338</f>
        <v>11100</v>
      </c>
      <c r="AF338" s="328">
        <v>111000</v>
      </c>
      <c r="AG338" s="330">
        <f>AF338-T338-W338</f>
        <v>111000</v>
      </c>
      <c r="AH338" s="332">
        <f>IF(AE338&lt;AG338,AE338,AG338)</f>
        <v>11100</v>
      </c>
    </row>
    <row r="339" spans="1:34" ht="12.75" hidden="1" customHeight="1">
      <c r="A339" s="347"/>
      <c r="B339" s="31"/>
      <c r="C339" s="32"/>
      <c r="D339" s="347"/>
      <c r="E339" s="32"/>
      <c r="F339" s="32"/>
      <c r="G339" s="347"/>
      <c r="H339" s="32"/>
      <c r="I339" s="32"/>
      <c r="J339" s="347"/>
      <c r="K339" s="32"/>
      <c r="L339" s="32"/>
      <c r="M339" s="349"/>
      <c r="N339" s="32"/>
      <c r="O339" s="32"/>
      <c r="P339" s="349"/>
      <c r="Q339" s="25"/>
      <c r="R339" s="23">
        <f>ROUNDDOWN($R$3*R338,0)</f>
        <v>0</v>
      </c>
      <c r="S339" s="23">
        <f>ROUNDDOWN($S$3*S338,0)</f>
        <v>0</v>
      </c>
      <c r="T339" s="337"/>
      <c r="U339" s="23">
        <f>ROUNDDOWN(U338*$U$3,0)</f>
        <v>0</v>
      </c>
      <c r="V339" s="23">
        <f>ROUNDDOWN(V338*$V$3,0)</f>
        <v>0</v>
      </c>
      <c r="W339" s="337"/>
      <c r="X339" s="23">
        <f>ROUNDDOWN($X$3*X338,0)</f>
        <v>0</v>
      </c>
      <c r="Y339" s="23">
        <f>ROUNDDOWN(Y338*$Y$3,0)</f>
        <v>0</v>
      </c>
      <c r="Z339" s="24">
        <f>ROUNDDOWN(Z338*$Z$3,0)</f>
        <v>0</v>
      </c>
      <c r="AA339" s="338"/>
      <c r="AB339" s="327"/>
      <c r="AC339" s="327"/>
      <c r="AD339" s="327"/>
      <c r="AE339" s="327"/>
      <c r="AF339" s="329"/>
      <c r="AG339" s="331"/>
      <c r="AH339" s="332"/>
    </row>
    <row r="340" spans="1:34" ht="12.75" hidden="1" customHeight="1">
      <c r="A340" s="347" t="s">
        <v>125</v>
      </c>
      <c r="B340" s="31" t="s">
        <v>43</v>
      </c>
      <c r="C340" s="32">
        <v>3</v>
      </c>
      <c r="D340" s="347" t="str">
        <f>B340&amp;C340</f>
        <v>H3</v>
      </c>
      <c r="E340" s="32" t="s">
        <v>38</v>
      </c>
      <c r="F340" s="32"/>
      <c r="G340" s="347" t="str">
        <f>E340&amp;F340</f>
        <v>W</v>
      </c>
      <c r="H340" s="32" t="s">
        <v>39</v>
      </c>
      <c r="I340" s="32">
        <v>0</v>
      </c>
      <c r="J340" s="347" t="str">
        <f>H340&amp;I340</f>
        <v>L0</v>
      </c>
      <c r="K340" s="32" t="s">
        <v>40</v>
      </c>
      <c r="L340" s="32">
        <v>0</v>
      </c>
      <c r="M340" s="348" t="str">
        <f>K340&amp;L340</f>
        <v>B0</v>
      </c>
      <c r="N340" s="32" t="s">
        <v>41</v>
      </c>
      <c r="O340" s="32">
        <v>10</v>
      </c>
      <c r="P340" s="348" t="str">
        <f>N340&amp;O340</f>
        <v>R10</v>
      </c>
      <c r="Q340" s="25"/>
      <c r="R340" s="26"/>
      <c r="S340" s="26"/>
      <c r="T340" s="336">
        <f>SUM(R341:S341)</f>
        <v>0</v>
      </c>
      <c r="U340" s="19"/>
      <c r="V340" s="19"/>
      <c r="W340" s="336">
        <f>SUM(U341:V341)</f>
        <v>0</v>
      </c>
      <c r="X340" s="19"/>
      <c r="Y340" s="19"/>
      <c r="Z340" s="19"/>
      <c r="AA340" s="338">
        <f>SUM(X341:Z341)</f>
        <v>0</v>
      </c>
      <c r="AB340" s="327">
        <f>ROUNDDOWN((T340+AA340)*0.05,0)</f>
        <v>0</v>
      </c>
      <c r="AC340" s="327">
        <f>ROUNDDOWN((T340+W340+AA340+AB340)*0.1,0)</f>
        <v>0</v>
      </c>
      <c r="AD340" s="327">
        <f>ROUNDDOWN(AG340*0.1,0)</f>
        <v>17200</v>
      </c>
      <c r="AE340" s="327">
        <f>T340+W340+AA340+AB340+AC340+AD340</f>
        <v>17200</v>
      </c>
      <c r="AF340" s="328">
        <v>172000</v>
      </c>
      <c r="AG340" s="330">
        <f>AF340-T340-W340</f>
        <v>172000</v>
      </c>
      <c r="AH340" s="332">
        <f>IF(AE340&lt;AG340,AE340,AG340)</f>
        <v>17200</v>
      </c>
    </row>
    <row r="341" spans="1:34" ht="12.75" hidden="1" customHeight="1">
      <c r="A341" s="347"/>
      <c r="B341" s="31"/>
      <c r="C341" s="32"/>
      <c r="D341" s="347"/>
      <c r="E341" s="32"/>
      <c r="F341" s="32"/>
      <c r="G341" s="347"/>
      <c r="H341" s="32"/>
      <c r="I341" s="32"/>
      <c r="J341" s="347"/>
      <c r="K341" s="32"/>
      <c r="L341" s="32"/>
      <c r="M341" s="349"/>
      <c r="N341" s="32"/>
      <c r="O341" s="32"/>
      <c r="P341" s="349"/>
      <c r="Q341" s="25"/>
      <c r="R341" s="23">
        <f>ROUNDDOWN($R$3*R340,0)</f>
        <v>0</v>
      </c>
      <c r="S341" s="23">
        <f>ROUNDDOWN($S$3*S340,0)</f>
        <v>0</v>
      </c>
      <c r="T341" s="337"/>
      <c r="U341" s="23">
        <f>ROUNDDOWN(U340*$U$3,0)</f>
        <v>0</v>
      </c>
      <c r="V341" s="23">
        <f>ROUNDDOWN(V340*$V$3,0)</f>
        <v>0</v>
      </c>
      <c r="W341" s="337"/>
      <c r="X341" s="23">
        <f>ROUNDDOWN($X$3*X340,0)</f>
        <v>0</v>
      </c>
      <c r="Y341" s="23">
        <f>ROUNDDOWN(Y340*$Y$3,0)</f>
        <v>0</v>
      </c>
      <c r="Z341" s="24">
        <f>ROUNDDOWN(Z340*$Z$3,0)</f>
        <v>0</v>
      </c>
      <c r="AA341" s="338"/>
      <c r="AB341" s="327"/>
      <c r="AC341" s="327"/>
      <c r="AD341" s="327"/>
      <c r="AE341" s="327"/>
      <c r="AF341" s="329"/>
      <c r="AG341" s="331"/>
      <c r="AH341" s="332"/>
    </row>
    <row r="342" spans="1:34" ht="12.75" hidden="1" customHeight="1">
      <c r="A342" s="347" t="s">
        <v>125</v>
      </c>
      <c r="B342" s="31" t="s">
        <v>43</v>
      </c>
      <c r="C342" s="32">
        <v>3.5</v>
      </c>
      <c r="D342" s="347" t="str">
        <f>B342&amp;C342</f>
        <v>H3.5</v>
      </c>
      <c r="E342" s="32" t="s">
        <v>38</v>
      </c>
      <c r="F342" s="32"/>
      <c r="G342" s="347" t="str">
        <f>E342&amp;F342</f>
        <v>W</v>
      </c>
      <c r="H342" s="32" t="s">
        <v>39</v>
      </c>
      <c r="I342" s="32">
        <v>0</v>
      </c>
      <c r="J342" s="347" t="str">
        <f>H342&amp;I342</f>
        <v>L0</v>
      </c>
      <c r="K342" s="32" t="s">
        <v>40</v>
      </c>
      <c r="L342" s="32">
        <v>0</v>
      </c>
      <c r="M342" s="348" t="str">
        <f>K342&amp;L342</f>
        <v>B0</v>
      </c>
      <c r="N342" s="32" t="s">
        <v>41</v>
      </c>
      <c r="O342" s="32">
        <v>12</v>
      </c>
      <c r="P342" s="348" t="str">
        <f>N342&amp;O342</f>
        <v>R12</v>
      </c>
      <c r="Q342" s="25"/>
      <c r="R342" s="19"/>
      <c r="S342" s="19"/>
      <c r="T342" s="336">
        <f>SUM(R343:S343)</f>
        <v>0</v>
      </c>
      <c r="U342" s="19"/>
      <c r="V342" s="19"/>
      <c r="W342" s="336">
        <f>SUM(U343:V343)</f>
        <v>0</v>
      </c>
      <c r="X342" s="19"/>
      <c r="Y342" s="19"/>
      <c r="Z342" s="19"/>
      <c r="AA342" s="338">
        <f>SUM(X343:Z343)</f>
        <v>0</v>
      </c>
      <c r="AB342" s="327">
        <f>ROUNDDOWN((T342+AA342)*0.05,0)</f>
        <v>0</v>
      </c>
      <c r="AC342" s="327">
        <f>ROUNDDOWN((T342+W342+AA342+AB342)*0.1,0)</f>
        <v>0</v>
      </c>
      <c r="AD342" s="327">
        <f>ROUNDDOWN(AG342*0.1,0)</f>
        <v>27500</v>
      </c>
      <c r="AE342" s="327">
        <f>T342+W342+AA342+AB342+AC342+AD342</f>
        <v>27500</v>
      </c>
      <c r="AF342" s="328">
        <v>275000</v>
      </c>
      <c r="AG342" s="330">
        <f>AF342-T342-W342</f>
        <v>275000</v>
      </c>
      <c r="AH342" s="332">
        <f>IF(AE342&lt;AG342,AE342,AG342)</f>
        <v>27500</v>
      </c>
    </row>
    <row r="343" spans="1:34" ht="12.75" hidden="1" customHeight="1">
      <c r="A343" s="347"/>
      <c r="B343" s="31"/>
      <c r="C343" s="32"/>
      <c r="D343" s="347"/>
      <c r="E343" s="32"/>
      <c r="F343" s="32"/>
      <c r="G343" s="347"/>
      <c r="H343" s="32"/>
      <c r="I343" s="32"/>
      <c r="J343" s="347"/>
      <c r="K343" s="32"/>
      <c r="L343" s="32"/>
      <c r="M343" s="349"/>
      <c r="N343" s="32"/>
      <c r="O343" s="32"/>
      <c r="P343" s="349"/>
      <c r="Q343" s="25"/>
      <c r="R343" s="23">
        <f>ROUNDDOWN($R$3*R342,0)</f>
        <v>0</v>
      </c>
      <c r="S343" s="23">
        <f>ROUNDDOWN($S$3*S342,0)</f>
        <v>0</v>
      </c>
      <c r="T343" s="337"/>
      <c r="U343" s="23">
        <f>ROUNDDOWN(U342*$U$3,0)</f>
        <v>0</v>
      </c>
      <c r="V343" s="23">
        <f>ROUNDDOWN(V342*$V$3,0)</f>
        <v>0</v>
      </c>
      <c r="W343" s="337"/>
      <c r="X343" s="23">
        <f>ROUNDDOWN($X$3*X342,0)</f>
        <v>0</v>
      </c>
      <c r="Y343" s="23">
        <f>ROUNDDOWN(Y342*$Y$3,0)</f>
        <v>0</v>
      </c>
      <c r="Z343" s="24">
        <f>ROUNDDOWN(Z342*$Z$3,0)</f>
        <v>0</v>
      </c>
      <c r="AA343" s="338"/>
      <c r="AB343" s="327"/>
      <c r="AC343" s="327"/>
      <c r="AD343" s="327"/>
      <c r="AE343" s="327"/>
      <c r="AF343" s="329"/>
      <c r="AG343" s="331"/>
      <c r="AH343" s="332"/>
    </row>
    <row r="344" spans="1:34" ht="12.75" hidden="1" customHeight="1">
      <c r="A344" s="347" t="s">
        <v>125</v>
      </c>
      <c r="B344" s="31" t="s">
        <v>43</v>
      </c>
      <c r="C344" s="32">
        <v>3.5</v>
      </c>
      <c r="D344" s="347" t="str">
        <f>B344&amp;C344</f>
        <v>H3.5</v>
      </c>
      <c r="E344" s="32" t="s">
        <v>38</v>
      </c>
      <c r="F344" s="32"/>
      <c r="G344" s="347" t="str">
        <f>E344&amp;F344</f>
        <v>W</v>
      </c>
      <c r="H344" s="32" t="s">
        <v>39</v>
      </c>
      <c r="I344" s="32">
        <v>0</v>
      </c>
      <c r="J344" s="347" t="str">
        <f>H344&amp;I344</f>
        <v>L0</v>
      </c>
      <c r="K344" s="32" t="s">
        <v>40</v>
      </c>
      <c r="L344" s="32">
        <v>0</v>
      </c>
      <c r="M344" s="348" t="str">
        <f>K344&amp;L344</f>
        <v>B0</v>
      </c>
      <c r="N344" s="32" t="s">
        <v>41</v>
      </c>
      <c r="O344" s="32">
        <v>15</v>
      </c>
      <c r="P344" s="348" t="str">
        <f>N344&amp;O344</f>
        <v>R15</v>
      </c>
      <c r="Q344" s="25"/>
      <c r="R344" s="19"/>
      <c r="S344" s="19"/>
      <c r="T344" s="336">
        <f>SUM(R345:S345)</f>
        <v>0</v>
      </c>
      <c r="U344" s="19"/>
      <c r="V344" s="19"/>
      <c r="W344" s="29">
        <f>SUM(U345:V345)</f>
        <v>0</v>
      </c>
      <c r="X344" s="19"/>
      <c r="Y344" s="19"/>
      <c r="Z344" s="19"/>
      <c r="AA344" s="338">
        <f>SUM(X345:Z345)</f>
        <v>0</v>
      </c>
      <c r="AB344" s="327">
        <f>ROUNDDOWN((T344+AA344)*0.05,0)</f>
        <v>0</v>
      </c>
      <c r="AC344" s="327">
        <f>ROUNDDOWN((T344+W344+AA344+AB344)*0.1,0)</f>
        <v>0</v>
      </c>
      <c r="AD344" s="327">
        <f>ROUNDDOWN(AG344*0.1,0)</f>
        <v>41700</v>
      </c>
      <c r="AE344" s="327">
        <f>T344+W344+AA344+AB344+AC344+AD344</f>
        <v>41700</v>
      </c>
      <c r="AF344" s="328">
        <v>417000</v>
      </c>
      <c r="AG344" s="330">
        <f>AF344-T344-W344</f>
        <v>417000</v>
      </c>
      <c r="AH344" s="332">
        <f>IF(AE344&lt;AG344,AE344,AG344)</f>
        <v>41700</v>
      </c>
    </row>
    <row r="345" spans="1:34" ht="12.75" hidden="1" customHeight="1">
      <c r="A345" s="347"/>
      <c r="B345" s="31"/>
      <c r="C345" s="32"/>
      <c r="D345" s="347"/>
      <c r="E345" s="32"/>
      <c r="F345" s="32"/>
      <c r="G345" s="347"/>
      <c r="H345" s="32"/>
      <c r="I345" s="32"/>
      <c r="J345" s="347"/>
      <c r="K345" s="32"/>
      <c r="L345" s="32"/>
      <c r="M345" s="349"/>
      <c r="N345" s="32"/>
      <c r="O345" s="32"/>
      <c r="P345" s="349"/>
      <c r="Q345" s="25"/>
      <c r="R345" s="23">
        <f>ROUNDDOWN($R$3*R344,0)</f>
        <v>0</v>
      </c>
      <c r="S345" s="23">
        <f>ROUNDDOWN($S$3*S344,0)</f>
        <v>0</v>
      </c>
      <c r="T345" s="337"/>
      <c r="U345" s="23">
        <f>ROUNDDOWN(U344*$U$3,0)</f>
        <v>0</v>
      </c>
      <c r="V345" s="23">
        <f>ROUNDDOWN(V344*$V$3,0)</f>
        <v>0</v>
      </c>
      <c r="W345" s="30"/>
      <c r="X345" s="23">
        <f>ROUNDDOWN($X$3*X344,0)</f>
        <v>0</v>
      </c>
      <c r="Y345" s="23">
        <f>ROUNDDOWN(Y344*$Y$3,0)</f>
        <v>0</v>
      </c>
      <c r="Z345" s="24">
        <f>ROUNDDOWN(Z344*$Z$3,0)</f>
        <v>0</v>
      </c>
      <c r="AA345" s="338"/>
      <c r="AB345" s="327"/>
      <c r="AC345" s="327"/>
      <c r="AD345" s="327"/>
      <c r="AE345" s="327"/>
      <c r="AF345" s="329"/>
      <c r="AG345" s="331"/>
      <c r="AH345" s="332"/>
    </row>
    <row r="346" spans="1:34" ht="12.75" hidden="1" customHeight="1">
      <c r="A346" s="347" t="s">
        <v>125</v>
      </c>
      <c r="B346" s="31" t="s">
        <v>43</v>
      </c>
      <c r="C346" s="32">
        <v>3.5</v>
      </c>
      <c r="D346" s="347" t="str">
        <f>B346&amp;C346</f>
        <v>H3.5</v>
      </c>
      <c r="E346" s="32" t="s">
        <v>38</v>
      </c>
      <c r="F346" s="32"/>
      <c r="G346" s="347" t="str">
        <f>E346&amp;F346</f>
        <v>W</v>
      </c>
      <c r="H346" s="32" t="s">
        <v>39</v>
      </c>
      <c r="I346" s="32">
        <v>0</v>
      </c>
      <c r="J346" s="347" t="str">
        <f>H346&amp;I346</f>
        <v>L0</v>
      </c>
      <c r="K346" s="32" t="s">
        <v>40</v>
      </c>
      <c r="L346" s="32">
        <v>0</v>
      </c>
      <c r="M346" s="348" t="str">
        <f>K346&amp;L346</f>
        <v>B0</v>
      </c>
      <c r="N346" s="32" t="s">
        <v>41</v>
      </c>
      <c r="O346" s="32">
        <v>18</v>
      </c>
      <c r="P346" s="348" t="str">
        <f>N346&amp;O346</f>
        <v>R18</v>
      </c>
      <c r="Q346" s="25"/>
      <c r="R346" s="26"/>
      <c r="S346" s="26"/>
      <c r="T346" s="336">
        <f>SUM(R347:S347)</f>
        <v>0</v>
      </c>
      <c r="U346" s="19"/>
      <c r="V346" s="19"/>
      <c r="W346" s="336">
        <f>SUM(U347:V347)</f>
        <v>0</v>
      </c>
      <c r="X346" s="19"/>
      <c r="Y346" s="19"/>
      <c r="Z346" s="19"/>
      <c r="AA346" s="338">
        <f>SUM(X347:Z347)</f>
        <v>0</v>
      </c>
      <c r="AB346" s="327">
        <f>ROUNDDOWN((T346+AA346)*0.05,0)</f>
        <v>0</v>
      </c>
      <c r="AC346" s="327">
        <f>ROUNDDOWN((T346+W346+AA346+AB346)*0.1,0)</f>
        <v>0</v>
      </c>
      <c r="AD346" s="327">
        <f>ROUNDDOWN(AG346*0.1,0)</f>
        <v>53300</v>
      </c>
      <c r="AE346" s="327">
        <f>T346+W346+AA346+AB346+AC346+AD346</f>
        <v>53300</v>
      </c>
      <c r="AF346" s="328">
        <v>533000</v>
      </c>
      <c r="AG346" s="330">
        <f>AF346-T346-W346</f>
        <v>533000</v>
      </c>
      <c r="AH346" s="332">
        <f>IF(AE346&lt;AG346,AE346,AG346)</f>
        <v>53300</v>
      </c>
    </row>
    <row r="347" spans="1:34" ht="12.75" hidden="1" customHeight="1">
      <c r="A347" s="347"/>
      <c r="B347" s="31"/>
      <c r="C347" s="32"/>
      <c r="D347" s="347"/>
      <c r="E347" s="32"/>
      <c r="F347" s="32"/>
      <c r="G347" s="347"/>
      <c r="H347" s="32"/>
      <c r="I347" s="32"/>
      <c r="J347" s="347"/>
      <c r="K347" s="32"/>
      <c r="L347" s="32"/>
      <c r="M347" s="349"/>
      <c r="N347" s="32"/>
      <c r="O347" s="32"/>
      <c r="P347" s="349"/>
      <c r="Q347" s="25"/>
      <c r="R347" s="23">
        <f>ROUNDDOWN($R$3*R346,0)</f>
        <v>0</v>
      </c>
      <c r="S347" s="23">
        <f>ROUNDDOWN($S$3*S346,0)</f>
        <v>0</v>
      </c>
      <c r="T347" s="337"/>
      <c r="U347" s="23">
        <f>ROUNDDOWN(U346*$U$3,0)</f>
        <v>0</v>
      </c>
      <c r="V347" s="23">
        <f>ROUNDDOWN(V346*$V$3,0)</f>
        <v>0</v>
      </c>
      <c r="W347" s="337"/>
      <c r="X347" s="23">
        <f>ROUNDDOWN($X$3*X346,0)</f>
        <v>0</v>
      </c>
      <c r="Y347" s="23">
        <f>ROUNDDOWN(Y346*$Y$3,0)</f>
        <v>0</v>
      </c>
      <c r="Z347" s="24">
        <f>ROUNDDOWN(Z346*$Z$3,0)</f>
        <v>0</v>
      </c>
      <c r="AA347" s="338"/>
      <c r="AB347" s="327"/>
      <c r="AC347" s="327"/>
      <c r="AD347" s="327"/>
      <c r="AE347" s="327"/>
      <c r="AF347" s="329"/>
      <c r="AG347" s="331"/>
      <c r="AH347" s="332"/>
    </row>
    <row r="348" spans="1:34" ht="12.75" hidden="1" customHeight="1">
      <c r="A348" s="347" t="s">
        <v>125</v>
      </c>
      <c r="B348" s="31" t="s">
        <v>43</v>
      </c>
      <c r="C348" s="32">
        <v>4</v>
      </c>
      <c r="D348" s="347" t="str">
        <f>B348&amp;C348</f>
        <v>H4</v>
      </c>
      <c r="E348" s="32" t="s">
        <v>38</v>
      </c>
      <c r="F348" s="32"/>
      <c r="G348" s="347" t="str">
        <f>E348&amp;F348</f>
        <v>W</v>
      </c>
      <c r="H348" s="32" t="s">
        <v>39</v>
      </c>
      <c r="I348" s="32">
        <v>0</v>
      </c>
      <c r="J348" s="347" t="str">
        <f>H348&amp;I348</f>
        <v>L0</v>
      </c>
      <c r="K348" s="32" t="s">
        <v>40</v>
      </c>
      <c r="L348" s="32">
        <v>0</v>
      </c>
      <c r="M348" s="348" t="str">
        <f>K348&amp;L348</f>
        <v>B0</v>
      </c>
      <c r="N348" s="32" t="s">
        <v>41</v>
      </c>
      <c r="O348" s="32">
        <v>20</v>
      </c>
      <c r="P348" s="348" t="str">
        <f>N348&amp;O348</f>
        <v>R20</v>
      </c>
      <c r="Q348" s="25"/>
      <c r="R348" s="19"/>
      <c r="S348" s="19"/>
      <c r="T348" s="336">
        <f>SUM(R349:S349)</f>
        <v>0</v>
      </c>
      <c r="U348" s="19"/>
      <c r="V348" s="19"/>
      <c r="W348" s="336">
        <f>SUM(U349:V349)</f>
        <v>0</v>
      </c>
      <c r="X348" s="19"/>
      <c r="Y348" s="19"/>
      <c r="Z348" s="19"/>
      <c r="AA348" s="338">
        <f>SUM(X349:Z349)</f>
        <v>0</v>
      </c>
      <c r="AB348" s="327">
        <f>ROUNDDOWN((T348+AA348)*0.05,0)</f>
        <v>0</v>
      </c>
      <c r="AC348" s="327">
        <f>ROUNDDOWN((T348+W348+AA348+AB348)*0.1,0)</f>
        <v>0</v>
      </c>
      <c r="AD348" s="327">
        <f>ROUNDDOWN(AG348*0.1,0)</f>
        <v>76100</v>
      </c>
      <c r="AE348" s="327">
        <f>T348+W348+AA348+AB348+AC348+AD348</f>
        <v>76100</v>
      </c>
      <c r="AF348" s="328">
        <v>761000</v>
      </c>
      <c r="AG348" s="330">
        <f>AF348-T348-W348</f>
        <v>761000</v>
      </c>
      <c r="AH348" s="332">
        <f>IF(AE348&lt;AG348,AE348,AG348)</f>
        <v>76100</v>
      </c>
    </row>
    <row r="349" spans="1:34" ht="12.75" hidden="1" customHeight="1">
      <c r="A349" s="347"/>
      <c r="B349" s="31"/>
      <c r="C349" s="32"/>
      <c r="D349" s="347"/>
      <c r="E349" s="32"/>
      <c r="F349" s="32"/>
      <c r="G349" s="347"/>
      <c r="H349" s="32"/>
      <c r="I349" s="32"/>
      <c r="J349" s="347"/>
      <c r="K349" s="32"/>
      <c r="L349" s="32"/>
      <c r="M349" s="349"/>
      <c r="N349" s="32"/>
      <c r="O349" s="32"/>
      <c r="P349" s="349"/>
      <c r="Q349" s="22"/>
      <c r="R349" s="23">
        <f>ROUNDDOWN($R$3*R348,0)</f>
        <v>0</v>
      </c>
      <c r="S349" s="23">
        <f>ROUNDDOWN($S$3*S348,0)</f>
        <v>0</v>
      </c>
      <c r="T349" s="337"/>
      <c r="U349" s="23">
        <f>ROUNDDOWN(U348*$U$3,0)</f>
        <v>0</v>
      </c>
      <c r="V349" s="23">
        <f>ROUNDDOWN(V348*$V$3,0)</f>
        <v>0</v>
      </c>
      <c r="W349" s="337"/>
      <c r="X349" s="23">
        <f>ROUNDDOWN($X$3*X348,0)</f>
        <v>0</v>
      </c>
      <c r="Y349" s="23">
        <f>ROUNDDOWN(Y348*$Y$3,0)</f>
        <v>0</v>
      </c>
      <c r="Z349" s="24">
        <f>ROUNDDOWN(Z348*$Z$3,0)</f>
        <v>0</v>
      </c>
      <c r="AA349" s="338"/>
      <c r="AB349" s="327"/>
      <c r="AC349" s="327"/>
      <c r="AD349" s="327"/>
      <c r="AE349" s="327"/>
      <c r="AF349" s="329"/>
      <c r="AG349" s="331"/>
      <c r="AH349" s="332"/>
    </row>
    <row r="350" spans="1:34" ht="12.75" hidden="1" customHeight="1">
      <c r="A350" s="344" t="s">
        <v>126</v>
      </c>
      <c r="B350" s="27" t="s">
        <v>43</v>
      </c>
      <c r="C350" s="28">
        <v>3</v>
      </c>
      <c r="D350" s="344" t="str">
        <f>B350&amp;C350</f>
        <v>H3</v>
      </c>
      <c r="E350" s="28" t="s">
        <v>38</v>
      </c>
      <c r="F350" s="28">
        <v>0</v>
      </c>
      <c r="G350" s="344" t="str">
        <f>E350&amp;F350</f>
        <v>W0</v>
      </c>
      <c r="H350" s="28" t="s">
        <v>39</v>
      </c>
      <c r="I350" s="28">
        <v>0</v>
      </c>
      <c r="J350" s="344" t="str">
        <f>H350&amp;I350</f>
        <v>L0</v>
      </c>
      <c r="K350" s="28" t="s">
        <v>40</v>
      </c>
      <c r="L350" s="28">
        <v>0</v>
      </c>
      <c r="M350" s="345" t="str">
        <f>K350&amp;L350</f>
        <v>B0</v>
      </c>
      <c r="N350" s="28" t="s">
        <v>41</v>
      </c>
      <c r="O350" s="28">
        <v>6</v>
      </c>
      <c r="P350" s="345" t="str">
        <f>N350&amp;O350</f>
        <v>R6</v>
      </c>
      <c r="Q350" s="25" t="s">
        <v>42</v>
      </c>
      <c r="R350" s="19">
        <v>0.19</v>
      </c>
      <c r="S350" s="19">
        <v>0.02</v>
      </c>
      <c r="T350" s="336">
        <f>SUM(R351:S351)</f>
        <v>21559</v>
      </c>
      <c r="U350" s="19">
        <v>8.0000000000000002E-3</v>
      </c>
      <c r="V350" s="19">
        <v>0.01</v>
      </c>
      <c r="W350" s="336">
        <f>SUM(U351:V351)</f>
        <v>1260</v>
      </c>
      <c r="X350" s="19">
        <v>0.23</v>
      </c>
      <c r="Y350" s="19">
        <v>0.14000000000000001</v>
      </c>
      <c r="Z350" s="19">
        <v>0</v>
      </c>
      <c r="AA350" s="338">
        <f>SUM(X351:Z351)</f>
        <v>35529</v>
      </c>
      <c r="AB350" s="327">
        <f>ROUNDDOWN((T350+AA350)*0.05,0)</f>
        <v>2854</v>
      </c>
      <c r="AC350" s="327">
        <f>ROUNDDOWN((T350+W350+AA350+AB350)*0.1,0)</f>
        <v>6120</v>
      </c>
      <c r="AD350" s="327">
        <f>ROUNDDOWN(AG350*0.1,0)</f>
        <v>4928</v>
      </c>
      <c r="AE350" s="327">
        <f>T350+W350+AA350+AB350+AC350+AD350</f>
        <v>72250</v>
      </c>
      <c r="AF350" s="328">
        <v>72100</v>
      </c>
      <c r="AG350" s="330">
        <f>AF350-T350-W350</f>
        <v>49281</v>
      </c>
      <c r="AH350" s="332">
        <f t="shared" si="2"/>
        <v>49281</v>
      </c>
    </row>
    <row r="351" spans="1:34" ht="12.75" hidden="1" customHeight="1">
      <c r="A351" s="344"/>
      <c r="B351" s="27"/>
      <c r="C351" s="28"/>
      <c r="D351" s="344"/>
      <c r="E351" s="28"/>
      <c r="F351" s="28"/>
      <c r="G351" s="344"/>
      <c r="H351" s="28"/>
      <c r="I351" s="28"/>
      <c r="J351" s="344"/>
      <c r="K351" s="28"/>
      <c r="L351" s="28"/>
      <c r="M351" s="346"/>
      <c r="N351" s="28"/>
      <c r="O351" s="28"/>
      <c r="P351" s="346"/>
      <c r="Q351" s="25"/>
      <c r="R351" s="23">
        <f>ROUNDDOWN($R$3*R350,0)</f>
        <v>19931</v>
      </c>
      <c r="S351" s="23">
        <f>ROUNDDOWN($S$3*S350,0)</f>
        <v>1628</v>
      </c>
      <c r="T351" s="337"/>
      <c r="U351" s="23">
        <f>ROUNDDOWN(U350*$U$3,0)</f>
        <v>651</v>
      </c>
      <c r="V351" s="23">
        <f>ROUNDDOWN(V350*$V$3,0)</f>
        <v>609</v>
      </c>
      <c r="W351" s="337"/>
      <c r="X351" s="23">
        <f>ROUNDDOWN($X$3*X350,0)</f>
        <v>24127</v>
      </c>
      <c r="Y351" s="23">
        <f>ROUNDDOWN(Y350*$Y$3,0)</f>
        <v>11402</v>
      </c>
      <c r="Z351" s="24">
        <f>ROUNDDOWN(Z350*$Z$3,0)</f>
        <v>0</v>
      </c>
      <c r="AA351" s="338"/>
      <c r="AB351" s="327"/>
      <c r="AC351" s="327"/>
      <c r="AD351" s="327"/>
      <c r="AE351" s="327"/>
      <c r="AF351" s="329"/>
      <c r="AG351" s="331"/>
      <c r="AH351" s="332">
        <f t="shared" si="2"/>
        <v>0</v>
      </c>
    </row>
    <row r="352" spans="1:34" ht="12.75" hidden="1" customHeight="1">
      <c r="A352" s="344" t="s">
        <v>126</v>
      </c>
      <c r="B352" s="27" t="s">
        <v>43</v>
      </c>
      <c r="C352" s="28">
        <v>3</v>
      </c>
      <c r="D352" s="344" t="str">
        <f>B352&amp;C352</f>
        <v>H3</v>
      </c>
      <c r="E352" s="28" t="s">
        <v>38</v>
      </c>
      <c r="F352" s="28">
        <v>0</v>
      </c>
      <c r="G352" s="344" t="str">
        <f>E352&amp;F352</f>
        <v>W0</v>
      </c>
      <c r="H352" s="28" t="s">
        <v>39</v>
      </c>
      <c r="I352" s="28">
        <v>0</v>
      </c>
      <c r="J352" s="344" t="str">
        <f>H352&amp;I352</f>
        <v>L0</v>
      </c>
      <c r="K352" s="28" t="s">
        <v>40</v>
      </c>
      <c r="L352" s="28">
        <v>0</v>
      </c>
      <c r="M352" s="345" t="str">
        <f>K352&amp;L352</f>
        <v>B0</v>
      </c>
      <c r="N352" s="28" t="s">
        <v>41</v>
      </c>
      <c r="O352" s="28">
        <v>8</v>
      </c>
      <c r="P352" s="345" t="str">
        <f>N352&amp;O352</f>
        <v>R8</v>
      </c>
      <c r="Q352" s="25" t="s">
        <v>42</v>
      </c>
      <c r="R352" s="19">
        <v>0.33</v>
      </c>
      <c r="S352" s="19">
        <v>0.04</v>
      </c>
      <c r="T352" s="336">
        <f>SUM(R353:S353)</f>
        <v>37875</v>
      </c>
      <c r="U352" s="19">
        <v>2.1000000000000001E-2</v>
      </c>
      <c r="V352" s="19">
        <v>1.2E-2</v>
      </c>
      <c r="W352" s="336">
        <f>SUM(U353:V353)</f>
        <v>2441</v>
      </c>
      <c r="X352" s="19">
        <v>0.37</v>
      </c>
      <c r="Y352" s="19">
        <v>0.22</v>
      </c>
      <c r="Z352" s="19">
        <v>0</v>
      </c>
      <c r="AA352" s="338">
        <f>SUM(X353:Z353)</f>
        <v>56731</v>
      </c>
      <c r="AB352" s="327">
        <f>ROUNDDOWN((T352+AA352)*0.05,0)</f>
        <v>4730</v>
      </c>
      <c r="AC352" s="327">
        <f>ROUNDDOWN((T352+W352+AA352+AB352)*0.1,0)</f>
        <v>10177</v>
      </c>
      <c r="AD352" s="327">
        <f>ROUNDDOWN(AG352*0.1,0)</f>
        <v>7968</v>
      </c>
      <c r="AE352" s="327">
        <f>T352+W352+AA352+AB352+AC352+AD352</f>
        <v>119922</v>
      </c>
      <c r="AF352" s="328">
        <v>120000</v>
      </c>
      <c r="AG352" s="330">
        <f>AF352-T352-W352</f>
        <v>79684</v>
      </c>
      <c r="AH352" s="332">
        <f t="shared" si="2"/>
        <v>79684</v>
      </c>
    </row>
    <row r="353" spans="1:34" ht="12.75" hidden="1" customHeight="1">
      <c r="A353" s="344"/>
      <c r="B353" s="27"/>
      <c r="C353" s="28"/>
      <c r="D353" s="344"/>
      <c r="E353" s="28"/>
      <c r="F353" s="28"/>
      <c r="G353" s="344"/>
      <c r="H353" s="28"/>
      <c r="I353" s="28"/>
      <c r="J353" s="344"/>
      <c r="K353" s="28"/>
      <c r="L353" s="28"/>
      <c r="M353" s="346"/>
      <c r="N353" s="28"/>
      <c r="O353" s="28"/>
      <c r="P353" s="346"/>
      <c r="Q353" s="25"/>
      <c r="R353" s="23">
        <f>ROUNDDOWN($R$3*R352,0)</f>
        <v>34618</v>
      </c>
      <c r="S353" s="23">
        <f>ROUNDDOWN($S$3*S352,0)</f>
        <v>3257</v>
      </c>
      <c r="T353" s="337"/>
      <c r="U353" s="23">
        <f>ROUNDDOWN(U352*$U$3,0)</f>
        <v>1710</v>
      </c>
      <c r="V353" s="23">
        <f>ROUNDDOWN(V352*$V$3,0)</f>
        <v>731</v>
      </c>
      <c r="W353" s="337"/>
      <c r="X353" s="23">
        <f>ROUNDDOWN($X$3*X352,0)</f>
        <v>38814</v>
      </c>
      <c r="Y353" s="23">
        <f>ROUNDDOWN(Y352*$Y$3,0)</f>
        <v>17917</v>
      </c>
      <c r="Z353" s="24">
        <f>ROUNDDOWN(Z352*$Z$3,0)</f>
        <v>0</v>
      </c>
      <c r="AA353" s="338"/>
      <c r="AB353" s="327"/>
      <c r="AC353" s="327"/>
      <c r="AD353" s="327"/>
      <c r="AE353" s="327"/>
      <c r="AF353" s="329"/>
      <c r="AG353" s="331"/>
      <c r="AH353" s="332">
        <f t="shared" si="2"/>
        <v>0</v>
      </c>
    </row>
    <row r="354" spans="1:34" ht="12.75" hidden="1" customHeight="1">
      <c r="A354" s="344" t="s">
        <v>126</v>
      </c>
      <c r="B354" s="27" t="s">
        <v>43</v>
      </c>
      <c r="C354" s="28">
        <v>3.5</v>
      </c>
      <c r="D354" s="344" t="str">
        <f>B354&amp;C354</f>
        <v>H3.5</v>
      </c>
      <c r="E354" s="28" t="s">
        <v>38</v>
      </c>
      <c r="F354" s="28">
        <v>0</v>
      </c>
      <c r="G354" s="344" t="str">
        <f>E354&amp;F354</f>
        <v>W0</v>
      </c>
      <c r="H354" s="28" t="s">
        <v>39</v>
      </c>
      <c r="I354" s="28">
        <v>0</v>
      </c>
      <c r="J354" s="344" t="str">
        <f>H354&amp;I354</f>
        <v>L0</v>
      </c>
      <c r="K354" s="28" t="s">
        <v>40</v>
      </c>
      <c r="L354" s="28">
        <v>0</v>
      </c>
      <c r="M354" s="345" t="str">
        <f>K354&amp;L354</f>
        <v>B0</v>
      </c>
      <c r="N354" s="28" t="s">
        <v>41</v>
      </c>
      <c r="O354" s="28">
        <v>10</v>
      </c>
      <c r="P354" s="345" t="str">
        <f>N354&amp;O354</f>
        <v>R10</v>
      </c>
      <c r="Q354" s="25" t="s">
        <v>42</v>
      </c>
      <c r="R354" s="26">
        <v>0.47</v>
      </c>
      <c r="S354" s="26">
        <v>0.06</v>
      </c>
      <c r="T354" s="336">
        <f>SUM(R355:S355)</f>
        <v>54190</v>
      </c>
      <c r="U354" s="19">
        <v>4.2000000000000003E-2</v>
      </c>
      <c r="V354" s="19">
        <v>0.02</v>
      </c>
      <c r="W354" s="336">
        <f>SUM(U355:V355)</f>
        <v>4639</v>
      </c>
      <c r="X354" s="19">
        <v>0.33</v>
      </c>
      <c r="Y354" s="19">
        <v>0.16</v>
      </c>
      <c r="Z354" s="19">
        <v>0.24</v>
      </c>
      <c r="AA354" s="338">
        <f>SUM(X355:Z355)</f>
        <v>60738</v>
      </c>
      <c r="AB354" s="327">
        <f>ROUNDDOWN((T354+AA354)*0.05,0)</f>
        <v>5746</v>
      </c>
      <c r="AC354" s="327">
        <f>ROUNDDOWN((T354+W354+AA354+AB354)*0.1,0)</f>
        <v>12531</v>
      </c>
      <c r="AD354" s="327">
        <f>ROUNDDOWN(AG354*0.1,0)</f>
        <v>14217</v>
      </c>
      <c r="AE354" s="327">
        <f>T354+W354+AA354+AB354+AC354+AD354</f>
        <v>152061</v>
      </c>
      <c r="AF354" s="328">
        <v>201000</v>
      </c>
      <c r="AG354" s="330">
        <f>AF354-T354-W354</f>
        <v>142171</v>
      </c>
      <c r="AH354" s="332">
        <f t="shared" si="2"/>
        <v>142171</v>
      </c>
    </row>
    <row r="355" spans="1:34" ht="12.75" hidden="1" customHeight="1">
      <c r="A355" s="344"/>
      <c r="B355" s="27"/>
      <c r="C355" s="28"/>
      <c r="D355" s="344"/>
      <c r="E355" s="28"/>
      <c r="F355" s="28"/>
      <c r="G355" s="344"/>
      <c r="H355" s="28"/>
      <c r="I355" s="28"/>
      <c r="J355" s="344"/>
      <c r="K355" s="28"/>
      <c r="L355" s="28"/>
      <c r="M355" s="346"/>
      <c r="N355" s="28"/>
      <c r="O355" s="28"/>
      <c r="P355" s="346"/>
      <c r="Q355" s="25"/>
      <c r="R355" s="23">
        <f>ROUNDDOWN($R$3*R354,0)</f>
        <v>49304</v>
      </c>
      <c r="S355" s="23">
        <f>ROUNDDOWN($S$3*S354,0)</f>
        <v>4886</v>
      </c>
      <c r="T355" s="336"/>
      <c r="U355" s="23">
        <f>ROUNDDOWN(U354*$U$3,0)</f>
        <v>3420</v>
      </c>
      <c r="V355" s="23">
        <f>ROUNDDOWN(V354*$V$3,0)</f>
        <v>1219</v>
      </c>
      <c r="W355" s="337"/>
      <c r="X355" s="23">
        <f>ROUNDDOWN($X$3*X354,0)</f>
        <v>34618</v>
      </c>
      <c r="Y355" s="23">
        <f>ROUNDDOWN(Y354*$Y$3,0)</f>
        <v>13030</v>
      </c>
      <c r="Z355" s="24">
        <f>ROUNDDOWN(Z354*$Z$3,0)</f>
        <v>13090</v>
      </c>
      <c r="AA355" s="338"/>
      <c r="AB355" s="327"/>
      <c r="AC355" s="327"/>
      <c r="AD355" s="327"/>
      <c r="AE355" s="327"/>
      <c r="AF355" s="329"/>
      <c r="AG355" s="331"/>
      <c r="AH355" s="332">
        <f t="shared" si="2"/>
        <v>0</v>
      </c>
    </row>
    <row r="356" spans="1:34" ht="12.75" hidden="1" customHeight="1">
      <c r="A356" s="344" t="s">
        <v>126</v>
      </c>
      <c r="B356" s="27" t="s">
        <v>43</v>
      </c>
      <c r="C356" s="28">
        <v>3.5</v>
      </c>
      <c r="D356" s="344" t="str">
        <f>B356&amp;C356</f>
        <v>H3.5</v>
      </c>
      <c r="E356" s="28" t="s">
        <v>38</v>
      </c>
      <c r="F356" s="28">
        <v>0</v>
      </c>
      <c r="G356" s="344" t="str">
        <f>E356&amp;F356</f>
        <v>W0</v>
      </c>
      <c r="H356" s="28" t="s">
        <v>39</v>
      </c>
      <c r="I356" s="28">
        <v>0</v>
      </c>
      <c r="J356" s="344" t="str">
        <f>H356&amp;I356</f>
        <v>L0</v>
      </c>
      <c r="K356" s="28" t="s">
        <v>40</v>
      </c>
      <c r="L356" s="28">
        <v>0</v>
      </c>
      <c r="M356" s="345" t="str">
        <f>K356&amp;L356</f>
        <v>B0</v>
      </c>
      <c r="N356" s="28" t="s">
        <v>41</v>
      </c>
      <c r="O356" s="28">
        <v>12</v>
      </c>
      <c r="P356" s="345" t="str">
        <f>N356&amp;O356</f>
        <v>R12</v>
      </c>
      <c r="Q356" s="25" t="s">
        <v>42</v>
      </c>
      <c r="R356" s="19">
        <v>0.63</v>
      </c>
      <c r="S356" s="19">
        <v>0.1</v>
      </c>
      <c r="T356" s="336">
        <f>SUM(R357:S357)</f>
        <v>74233</v>
      </c>
      <c r="U356" s="19">
        <v>7.4999999999999997E-2</v>
      </c>
      <c r="V356" s="19">
        <v>0.02</v>
      </c>
      <c r="W356" s="336">
        <f>SUM(U357:V357)</f>
        <v>7327</v>
      </c>
      <c r="X356" s="19">
        <v>0.42</v>
      </c>
      <c r="Y356" s="19">
        <v>0.2</v>
      </c>
      <c r="Z356" s="19">
        <v>0.31</v>
      </c>
      <c r="AA356" s="338">
        <f>SUM(X357:Z357)</f>
        <v>77255</v>
      </c>
      <c r="AB356" s="327">
        <f>ROUNDDOWN((T356+AA356)*0.05,0)</f>
        <v>7574</v>
      </c>
      <c r="AC356" s="327">
        <f>ROUNDDOWN((T356+W356+AA356+AB356)*0.1,0)</f>
        <v>16638</v>
      </c>
      <c r="AD356" s="327">
        <f>ROUNDDOWN(AG356*0.1,0)</f>
        <v>20144</v>
      </c>
      <c r="AE356" s="327">
        <f>T356+W356+AA356+AB356+AC356+AD356</f>
        <v>203171</v>
      </c>
      <c r="AF356" s="328">
        <v>283000</v>
      </c>
      <c r="AG356" s="330">
        <f>AF356-T356-W356</f>
        <v>201440</v>
      </c>
      <c r="AH356" s="332">
        <f t="shared" si="2"/>
        <v>201440</v>
      </c>
    </row>
    <row r="357" spans="1:34" ht="12.75" hidden="1" customHeight="1">
      <c r="A357" s="344"/>
      <c r="B357" s="27"/>
      <c r="C357" s="28"/>
      <c r="D357" s="344"/>
      <c r="E357" s="28"/>
      <c r="F357" s="28"/>
      <c r="G357" s="344"/>
      <c r="H357" s="28"/>
      <c r="I357" s="28"/>
      <c r="J357" s="344"/>
      <c r="K357" s="28"/>
      <c r="L357" s="28"/>
      <c r="M357" s="346"/>
      <c r="N357" s="28"/>
      <c r="O357" s="28"/>
      <c r="P357" s="346"/>
      <c r="Q357" s="25"/>
      <c r="R357" s="23">
        <f>ROUNDDOWN($R$3*R356,0)</f>
        <v>66089</v>
      </c>
      <c r="S357" s="23">
        <f>ROUNDDOWN($S$3*S356,0)</f>
        <v>8144</v>
      </c>
      <c r="T357" s="337"/>
      <c r="U357" s="23">
        <f>ROUNDDOWN(U356*$U$3,0)</f>
        <v>6108</v>
      </c>
      <c r="V357" s="23">
        <f>ROUNDDOWN(V356*$V$3,0)</f>
        <v>1219</v>
      </c>
      <c r="W357" s="337"/>
      <c r="X357" s="23">
        <f>ROUNDDOWN($X$3*X356,0)</f>
        <v>44059</v>
      </c>
      <c r="Y357" s="23">
        <f>ROUNDDOWN(Y356*$Y$3,0)</f>
        <v>16288</v>
      </c>
      <c r="Z357" s="24">
        <f>ROUNDDOWN(Z356*$Z$3,0)</f>
        <v>16908</v>
      </c>
      <c r="AA357" s="338"/>
      <c r="AB357" s="327"/>
      <c r="AC357" s="327"/>
      <c r="AD357" s="327"/>
      <c r="AE357" s="327"/>
      <c r="AF357" s="329"/>
      <c r="AG357" s="331"/>
      <c r="AH357" s="332">
        <f t="shared" si="2"/>
        <v>0</v>
      </c>
    </row>
    <row r="358" spans="1:34" ht="12.75" hidden="1" customHeight="1">
      <c r="A358" s="344" t="s">
        <v>126</v>
      </c>
      <c r="B358" s="27" t="s">
        <v>43</v>
      </c>
      <c r="C358" s="28">
        <v>4.5</v>
      </c>
      <c r="D358" s="344" t="str">
        <f>B358&amp;C358</f>
        <v>H4.5</v>
      </c>
      <c r="E358" s="28" t="s">
        <v>38</v>
      </c>
      <c r="F358" s="28">
        <v>0</v>
      </c>
      <c r="G358" s="344" t="str">
        <f>E358&amp;F358</f>
        <v>W0</v>
      </c>
      <c r="H358" s="28" t="s">
        <v>39</v>
      </c>
      <c r="I358" s="28">
        <v>0</v>
      </c>
      <c r="J358" s="344" t="str">
        <f>H358&amp;I358</f>
        <v>L0</v>
      </c>
      <c r="K358" s="28" t="s">
        <v>40</v>
      </c>
      <c r="L358" s="28">
        <v>0</v>
      </c>
      <c r="M358" s="345" t="str">
        <f>K358&amp;L358</f>
        <v>B0</v>
      </c>
      <c r="N358" s="28" t="s">
        <v>41</v>
      </c>
      <c r="O358" s="28">
        <v>15</v>
      </c>
      <c r="P358" s="345" t="str">
        <f>N358&amp;O358</f>
        <v>R15</v>
      </c>
      <c r="Q358" s="25" t="s">
        <v>42</v>
      </c>
      <c r="R358" s="19">
        <v>0.88</v>
      </c>
      <c r="S358" s="19">
        <v>0.12</v>
      </c>
      <c r="T358" s="336">
        <f>SUM(R359:S359)</f>
        <v>102088</v>
      </c>
      <c r="U358" s="19">
        <v>0.19</v>
      </c>
      <c r="V358" s="19">
        <v>3.9E-2</v>
      </c>
      <c r="W358" s="336">
        <f>SUM(U359:V359)</f>
        <v>17851</v>
      </c>
      <c r="X358" s="19">
        <v>0.56000000000000005</v>
      </c>
      <c r="Y358" s="19">
        <v>0.27</v>
      </c>
      <c r="Z358" s="19">
        <v>0.41</v>
      </c>
      <c r="AA358" s="338">
        <f>SUM(X359:Z359)</f>
        <v>103098</v>
      </c>
      <c r="AB358" s="327">
        <f>ROUNDDOWN((T358+AA358)*0.05,0)</f>
        <v>10259</v>
      </c>
      <c r="AC358" s="327">
        <f>ROUNDDOWN((T358+W358+AA358+AB358)*0.1,0)</f>
        <v>23329</v>
      </c>
      <c r="AD358" s="327">
        <f>ROUNDDOWN(AG358*0.1,0)</f>
        <v>33706</v>
      </c>
      <c r="AE358" s="327">
        <f>T358+W358+AA358+AB358+AC358+AD358</f>
        <v>290331</v>
      </c>
      <c r="AF358" s="328">
        <v>457000</v>
      </c>
      <c r="AG358" s="330">
        <f>AF358-T358-W358</f>
        <v>337061</v>
      </c>
      <c r="AH358" s="332">
        <f t="shared" si="2"/>
        <v>290331</v>
      </c>
    </row>
    <row r="359" spans="1:34" ht="12.75" hidden="1" customHeight="1">
      <c r="A359" s="344"/>
      <c r="B359" s="27"/>
      <c r="C359" s="28"/>
      <c r="D359" s="344"/>
      <c r="E359" s="28"/>
      <c r="F359" s="28"/>
      <c r="G359" s="344"/>
      <c r="H359" s="28"/>
      <c r="I359" s="28"/>
      <c r="J359" s="344"/>
      <c r="K359" s="28"/>
      <c r="L359" s="28"/>
      <c r="M359" s="346"/>
      <c r="N359" s="28"/>
      <c r="O359" s="28"/>
      <c r="P359" s="346"/>
      <c r="Q359" s="25"/>
      <c r="R359" s="23">
        <f>ROUNDDOWN($R$3*R358,0)</f>
        <v>92315</v>
      </c>
      <c r="S359" s="23">
        <f>ROUNDDOWN($S$3*S358,0)</f>
        <v>9773</v>
      </c>
      <c r="T359" s="337"/>
      <c r="U359" s="23">
        <f>ROUNDDOWN(U358*$U$3,0)</f>
        <v>15474</v>
      </c>
      <c r="V359" s="23">
        <f>ROUNDDOWN(V358*$V$3,0)</f>
        <v>2377</v>
      </c>
      <c r="W359" s="337"/>
      <c r="X359" s="23">
        <f>ROUNDDOWN($X$3*X358,0)</f>
        <v>58746</v>
      </c>
      <c r="Y359" s="23">
        <f>ROUNDDOWN(Y358*$Y$3,0)</f>
        <v>21989</v>
      </c>
      <c r="Z359" s="24">
        <f>ROUNDDOWN(Z358*$Z$3,0)</f>
        <v>22363</v>
      </c>
      <c r="AA359" s="338"/>
      <c r="AB359" s="327"/>
      <c r="AC359" s="327"/>
      <c r="AD359" s="327"/>
      <c r="AE359" s="327"/>
      <c r="AF359" s="329"/>
      <c r="AG359" s="331"/>
      <c r="AH359" s="332">
        <f t="shared" si="2"/>
        <v>0</v>
      </c>
    </row>
    <row r="360" spans="1:34" ht="12.75" hidden="1" customHeight="1">
      <c r="A360" s="344" t="s">
        <v>126</v>
      </c>
      <c r="B360" s="27" t="s">
        <v>43</v>
      </c>
      <c r="C360" s="28">
        <v>5</v>
      </c>
      <c r="D360" s="344" t="str">
        <f>B360&amp;C360</f>
        <v>H5</v>
      </c>
      <c r="E360" s="28" t="s">
        <v>38</v>
      </c>
      <c r="F360" s="28">
        <v>0</v>
      </c>
      <c r="G360" s="344" t="str">
        <f>E360&amp;F360</f>
        <v>W0</v>
      </c>
      <c r="H360" s="28" t="s">
        <v>39</v>
      </c>
      <c r="I360" s="28">
        <v>0</v>
      </c>
      <c r="J360" s="344" t="str">
        <f>H360&amp;I360</f>
        <v>L0</v>
      </c>
      <c r="K360" s="28" t="s">
        <v>40</v>
      </c>
      <c r="L360" s="28">
        <v>0</v>
      </c>
      <c r="M360" s="345" t="str">
        <f>K360&amp;L360</f>
        <v>B0</v>
      </c>
      <c r="N360" s="28" t="s">
        <v>41</v>
      </c>
      <c r="O360" s="28">
        <v>18</v>
      </c>
      <c r="P360" s="345" t="str">
        <f>N360&amp;O360</f>
        <v>R18</v>
      </c>
      <c r="Q360" s="25" t="s">
        <v>42</v>
      </c>
      <c r="R360" s="26">
        <v>1.1499999999999999</v>
      </c>
      <c r="S360" s="26">
        <v>0.15</v>
      </c>
      <c r="T360" s="336">
        <f>SUM(R361:S361)</f>
        <v>132855</v>
      </c>
      <c r="U360" s="19">
        <v>0.19</v>
      </c>
      <c r="V360" s="19">
        <v>7.0999999999999994E-2</v>
      </c>
      <c r="W360" s="336">
        <f>SUM(U361:V361)</f>
        <v>19802</v>
      </c>
      <c r="X360" s="19">
        <v>0.7</v>
      </c>
      <c r="Y360" s="19">
        <v>0.34</v>
      </c>
      <c r="Z360" s="19">
        <v>0.52</v>
      </c>
      <c r="AA360" s="338">
        <f>SUM(X361:Z361)</f>
        <v>129484</v>
      </c>
      <c r="AB360" s="327">
        <f>ROUNDDOWN((T360+AA360)*0.05,0)</f>
        <v>13116</v>
      </c>
      <c r="AC360" s="327">
        <f>ROUNDDOWN((T360+W360+AA360+AB360)*0.1,0)</f>
        <v>29525</v>
      </c>
      <c r="AD360" s="327">
        <f>ROUNDDOWN(AG360*0.1,0)</f>
        <v>41534</v>
      </c>
      <c r="AE360" s="327">
        <f>T360+W360+AA360+AB360+AC360+AD360</f>
        <v>366316</v>
      </c>
      <c r="AF360" s="328">
        <v>568000</v>
      </c>
      <c r="AG360" s="330">
        <f>AF360-T360-W360</f>
        <v>415343</v>
      </c>
      <c r="AH360" s="332">
        <f t="shared" si="2"/>
        <v>366316</v>
      </c>
    </row>
    <row r="361" spans="1:34" ht="12.75" hidden="1" customHeight="1">
      <c r="A361" s="344"/>
      <c r="B361" s="27"/>
      <c r="C361" s="28"/>
      <c r="D361" s="344"/>
      <c r="E361" s="28"/>
      <c r="F361" s="28"/>
      <c r="G361" s="344"/>
      <c r="H361" s="28"/>
      <c r="I361" s="28"/>
      <c r="J361" s="344"/>
      <c r="K361" s="28"/>
      <c r="L361" s="28"/>
      <c r="M361" s="346"/>
      <c r="N361" s="28"/>
      <c r="O361" s="28"/>
      <c r="P361" s="346"/>
      <c r="Q361" s="25"/>
      <c r="R361" s="23">
        <f>ROUNDDOWN($R$3*R360,0)</f>
        <v>120639</v>
      </c>
      <c r="S361" s="23">
        <f>ROUNDDOWN($S$3*S360,0)</f>
        <v>12216</v>
      </c>
      <c r="T361" s="337"/>
      <c r="U361" s="23">
        <f>ROUNDDOWN(U360*$U$3,0)</f>
        <v>15474</v>
      </c>
      <c r="V361" s="23">
        <f>ROUNDDOWN(V360*$V$3,0)</f>
        <v>4328</v>
      </c>
      <c r="W361" s="337"/>
      <c r="X361" s="23">
        <f>ROUNDDOWN($X$3*X360,0)</f>
        <v>73432</v>
      </c>
      <c r="Y361" s="23">
        <f>ROUNDDOWN(Y360*$Y$3,0)</f>
        <v>27690</v>
      </c>
      <c r="Z361" s="24">
        <f>ROUNDDOWN(Z360*$Z$3,0)</f>
        <v>28362</v>
      </c>
      <c r="AA361" s="338"/>
      <c r="AB361" s="327"/>
      <c r="AC361" s="327"/>
      <c r="AD361" s="327"/>
      <c r="AE361" s="327"/>
      <c r="AF361" s="329"/>
      <c r="AG361" s="331"/>
      <c r="AH361" s="332">
        <f t="shared" si="2"/>
        <v>0</v>
      </c>
    </row>
    <row r="362" spans="1:34" ht="12.75" hidden="1" customHeight="1">
      <c r="A362" s="344" t="s">
        <v>126</v>
      </c>
      <c r="B362" s="27" t="s">
        <v>43</v>
      </c>
      <c r="C362" s="28">
        <v>5</v>
      </c>
      <c r="D362" s="344" t="str">
        <f>B362&amp;C362</f>
        <v>H5</v>
      </c>
      <c r="E362" s="28" t="s">
        <v>38</v>
      </c>
      <c r="F362" s="28">
        <v>0</v>
      </c>
      <c r="G362" s="344" t="str">
        <f>E362&amp;F362</f>
        <v>W0</v>
      </c>
      <c r="H362" s="28" t="s">
        <v>39</v>
      </c>
      <c r="I362" s="28">
        <v>0</v>
      </c>
      <c r="J362" s="344" t="str">
        <f>H362&amp;I362</f>
        <v>L0</v>
      </c>
      <c r="K362" s="28" t="s">
        <v>40</v>
      </c>
      <c r="L362" s="28">
        <v>0</v>
      </c>
      <c r="M362" s="345" t="str">
        <f>K362&amp;L362</f>
        <v>B0</v>
      </c>
      <c r="N362" s="28" t="s">
        <v>41</v>
      </c>
      <c r="O362" s="28">
        <v>20</v>
      </c>
      <c r="P362" s="345" t="str">
        <f>N362&amp;O362</f>
        <v>R20</v>
      </c>
      <c r="Q362" s="25" t="s">
        <v>42</v>
      </c>
      <c r="R362" s="19">
        <v>1.33</v>
      </c>
      <c r="S362" s="19">
        <v>0.18</v>
      </c>
      <c r="T362" s="336">
        <f>SUM(R363:S363)</f>
        <v>154181</v>
      </c>
      <c r="U362" s="19">
        <v>0.19</v>
      </c>
      <c r="V362" s="19">
        <v>7.0999999999999994E-2</v>
      </c>
      <c r="W362" s="336">
        <f>SUM(U363:V363)</f>
        <v>19802</v>
      </c>
      <c r="X362" s="19">
        <v>0.81</v>
      </c>
      <c r="Y362" s="19">
        <v>0.39</v>
      </c>
      <c r="Z362" s="19">
        <v>0.6</v>
      </c>
      <c r="AA362" s="338">
        <f>SUM(X363:Z363)</f>
        <v>149460</v>
      </c>
      <c r="AB362" s="327">
        <f>ROUNDDOWN((T362+AA362)*0.05,0)</f>
        <v>15182</v>
      </c>
      <c r="AC362" s="327">
        <f>ROUNDDOWN((T362+W362+AA362+AB362)*0.1,0)</f>
        <v>33862</v>
      </c>
      <c r="AD362" s="327">
        <f>ROUNDDOWN(AG362*0.1,0)</f>
        <v>49401</v>
      </c>
      <c r="AE362" s="327">
        <f>T362+W362+AA362+AB362+AC362+AD362</f>
        <v>421888</v>
      </c>
      <c r="AF362" s="328">
        <v>668000</v>
      </c>
      <c r="AG362" s="330">
        <f>AF362-T362-W362</f>
        <v>494017</v>
      </c>
      <c r="AH362" s="332">
        <f t="shared" si="2"/>
        <v>421888</v>
      </c>
    </row>
    <row r="363" spans="1:34" ht="12.75" hidden="1" customHeight="1">
      <c r="A363" s="344"/>
      <c r="B363" s="27"/>
      <c r="C363" s="28"/>
      <c r="D363" s="344"/>
      <c r="E363" s="28"/>
      <c r="F363" s="28"/>
      <c r="G363" s="344"/>
      <c r="H363" s="28"/>
      <c r="I363" s="28"/>
      <c r="J363" s="344"/>
      <c r="K363" s="28"/>
      <c r="L363" s="28"/>
      <c r="M363" s="346"/>
      <c r="N363" s="28"/>
      <c r="O363" s="28"/>
      <c r="P363" s="346"/>
      <c r="Q363" s="25"/>
      <c r="R363" s="23">
        <f>ROUNDDOWN($R$3*R362,0)</f>
        <v>139522</v>
      </c>
      <c r="S363" s="23">
        <f>ROUNDDOWN($S$3*S362,0)</f>
        <v>14659</v>
      </c>
      <c r="T363" s="337"/>
      <c r="U363" s="23">
        <f>ROUNDDOWN(U362*$U$3,0)</f>
        <v>15474</v>
      </c>
      <c r="V363" s="23">
        <f>ROUNDDOWN(V362*$V$3,0)</f>
        <v>4328</v>
      </c>
      <c r="W363" s="337"/>
      <c r="X363" s="23">
        <f>ROUNDDOWN($X$3*X362,0)</f>
        <v>84972</v>
      </c>
      <c r="Y363" s="23">
        <f>ROUNDDOWN(Y362*$Y$3,0)</f>
        <v>31762</v>
      </c>
      <c r="Z363" s="24">
        <f>ROUNDDOWN(Z362*$Z$3,0)</f>
        <v>32726</v>
      </c>
      <c r="AA363" s="338"/>
      <c r="AB363" s="327"/>
      <c r="AC363" s="327"/>
      <c r="AD363" s="327"/>
      <c r="AE363" s="327"/>
      <c r="AF363" s="329"/>
      <c r="AG363" s="331"/>
      <c r="AH363" s="332">
        <f t="shared" si="2"/>
        <v>0</v>
      </c>
    </row>
    <row r="364" spans="1:34" ht="12.75" hidden="1" customHeight="1">
      <c r="A364" s="333" t="s">
        <v>127</v>
      </c>
      <c r="B364" s="20" t="s">
        <v>43</v>
      </c>
      <c r="C364" s="21">
        <v>1</v>
      </c>
      <c r="D364" s="333" t="str">
        <f>B364&amp;C364</f>
        <v>H1</v>
      </c>
      <c r="E364" s="21" t="s">
        <v>38</v>
      </c>
      <c r="F364" s="21">
        <v>0.6</v>
      </c>
      <c r="G364" s="333" t="str">
        <f>E364&amp;F364</f>
        <v>W0.6</v>
      </c>
      <c r="H364" s="21" t="s">
        <v>39</v>
      </c>
      <c r="I364" s="21">
        <v>0</v>
      </c>
      <c r="J364" s="333" t="str">
        <f>H364&amp;I364</f>
        <v>L0</v>
      </c>
      <c r="K364" s="21" t="s">
        <v>40</v>
      </c>
      <c r="L364" s="21">
        <v>0</v>
      </c>
      <c r="M364" s="334" t="str">
        <f>K364&amp;L364</f>
        <v>B0</v>
      </c>
      <c r="N364" s="21" t="s">
        <v>41</v>
      </c>
      <c r="O364" s="21">
        <v>0</v>
      </c>
      <c r="P364" s="334" t="str">
        <f>N364&amp;O364</f>
        <v>R0</v>
      </c>
      <c r="Q364" s="25" t="s">
        <v>116</v>
      </c>
      <c r="R364" s="26">
        <v>0.05</v>
      </c>
      <c r="S364" s="26">
        <v>0.01</v>
      </c>
      <c r="T364" s="336">
        <f>SUM(R365:S365)</f>
        <v>6059</v>
      </c>
      <c r="U364" s="19">
        <v>2E-3</v>
      </c>
      <c r="V364" s="19">
        <v>5.0000000000000001E-3</v>
      </c>
      <c r="W364" s="336">
        <f>SUM(U365:V365)</f>
        <v>466</v>
      </c>
      <c r="X364" s="19">
        <v>7.0000000000000007E-2</v>
      </c>
      <c r="Y364" s="19">
        <v>0.06</v>
      </c>
      <c r="Z364" s="19">
        <v>0</v>
      </c>
      <c r="AA364" s="338">
        <f>SUM(X365:Z365)</f>
        <v>12229</v>
      </c>
      <c r="AB364" s="327">
        <f>ROUNDDOWN((T364+AA364)*0.05,0)</f>
        <v>914</v>
      </c>
      <c r="AC364" s="327">
        <f>ROUNDDOWN((T364+W364+AA364+AB364)*0.1,0)</f>
        <v>1966</v>
      </c>
      <c r="AD364" s="327">
        <f>ROUNDDOWN(AG364*0.1,0)</f>
        <v>26347</v>
      </c>
      <c r="AE364" s="327">
        <f>T364+W364+AA364+AB364+AC364+AD364</f>
        <v>47981</v>
      </c>
      <c r="AF364" s="328">
        <v>270000</v>
      </c>
      <c r="AG364" s="330">
        <f>AF364-T364-W364</f>
        <v>263475</v>
      </c>
      <c r="AH364" s="332">
        <f t="shared" si="2"/>
        <v>47981</v>
      </c>
    </row>
    <row r="365" spans="1:34" ht="12.75" hidden="1" customHeight="1">
      <c r="A365" s="333"/>
      <c r="B365" s="20"/>
      <c r="C365" s="21"/>
      <c r="D365" s="333"/>
      <c r="E365" s="21"/>
      <c r="F365" s="21"/>
      <c r="G365" s="333"/>
      <c r="H365" s="21"/>
      <c r="I365" s="21"/>
      <c r="J365" s="333"/>
      <c r="K365" s="21"/>
      <c r="L365" s="21"/>
      <c r="M365" s="335"/>
      <c r="N365" s="21"/>
      <c r="O365" s="21"/>
      <c r="P365" s="335"/>
      <c r="Q365" s="25"/>
      <c r="R365" s="23">
        <f>ROUNDDOWN($R$3*R364,0)</f>
        <v>5245</v>
      </c>
      <c r="S365" s="23">
        <f>ROUNDDOWN($S$3*S364,0)</f>
        <v>814</v>
      </c>
      <c r="T365" s="337"/>
      <c r="U365" s="23">
        <f>ROUNDDOWN(U364*$U$3,0)</f>
        <v>162</v>
      </c>
      <c r="V365" s="23">
        <f>ROUNDDOWN(V364*$V$3,0)</f>
        <v>304</v>
      </c>
      <c r="W365" s="337"/>
      <c r="X365" s="23">
        <f>ROUNDDOWN($X$3*X364,0)</f>
        <v>7343</v>
      </c>
      <c r="Y365" s="23">
        <f>ROUNDDOWN(Y364*$Y$3,0)</f>
        <v>4886</v>
      </c>
      <c r="Z365" s="24">
        <f>ROUNDDOWN(Z364*$Z$3,0)</f>
        <v>0</v>
      </c>
      <c r="AA365" s="338"/>
      <c r="AB365" s="327"/>
      <c r="AC365" s="327"/>
      <c r="AD365" s="327"/>
      <c r="AE365" s="327"/>
      <c r="AF365" s="329"/>
      <c r="AG365" s="331"/>
      <c r="AH365" s="332">
        <f t="shared" si="2"/>
        <v>0</v>
      </c>
    </row>
    <row r="366" spans="1:34" ht="12.75" hidden="1" customHeight="1">
      <c r="A366" s="333" t="s">
        <v>127</v>
      </c>
      <c r="B366" s="20" t="s">
        <v>43</v>
      </c>
      <c r="C366" s="21">
        <v>1.2</v>
      </c>
      <c r="D366" s="333" t="str">
        <f>B366&amp;C366</f>
        <v>H1.2</v>
      </c>
      <c r="E366" s="21" t="s">
        <v>38</v>
      </c>
      <c r="F366" s="21">
        <v>0.8</v>
      </c>
      <c r="G366" s="333" t="str">
        <f>E366&amp;F366</f>
        <v>W0.8</v>
      </c>
      <c r="H366" s="21" t="s">
        <v>39</v>
      </c>
      <c r="I366" s="21">
        <v>0</v>
      </c>
      <c r="J366" s="333" t="str">
        <f>H366&amp;I366</f>
        <v>L0</v>
      </c>
      <c r="K366" s="21" t="s">
        <v>40</v>
      </c>
      <c r="L366" s="21">
        <v>0</v>
      </c>
      <c r="M366" s="334" t="str">
        <f>K366&amp;L366</f>
        <v>B0</v>
      </c>
      <c r="N366" s="21" t="s">
        <v>41</v>
      </c>
      <c r="O366" s="21">
        <v>0</v>
      </c>
      <c r="P366" s="334" t="str">
        <f>N366&amp;O366</f>
        <v>R0</v>
      </c>
      <c r="Q366" s="25" t="s">
        <v>116</v>
      </c>
      <c r="R366" s="19">
        <v>0.06</v>
      </c>
      <c r="S366" s="19">
        <v>0.01</v>
      </c>
      <c r="T366" s="336">
        <f>SUM(R367:S367)</f>
        <v>7108</v>
      </c>
      <c r="U366" s="19">
        <v>2E-3</v>
      </c>
      <c r="V366" s="19">
        <v>5.0000000000000001E-3</v>
      </c>
      <c r="W366" s="336">
        <f>SUM(U367:V367)</f>
        <v>466</v>
      </c>
      <c r="X366" s="19">
        <v>0.08</v>
      </c>
      <c r="Y366" s="19">
        <v>7.0000000000000007E-2</v>
      </c>
      <c r="Z366" s="19">
        <v>0</v>
      </c>
      <c r="AA366" s="338">
        <f>SUM(X367:Z367)</f>
        <v>14093</v>
      </c>
      <c r="AB366" s="327">
        <f>ROUNDDOWN((T366+AA366)*0.05,0)</f>
        <v>1060</v>
      </c>
      <c r="AC366" s="327">
        <f>ROUNDDOWN((T366+W366+AA366+AB366)*0.1,0)</f>
        <v>2272</v>
      </c>
      <c r="AD366" s="327">
        <f>ROUNDDOWN(AG366*0.1,0)</f>
        <v>48742</v>
      </c>
      <c r="AE366" s="327">
        <f>T366+W366+AA366+AB366+AC366+AD366</f>
        <v>73741</v>
      </c>
      <c r="AF366" s="328">
        <v>495000</v>
      </c>
      <c r="AG366" s="330">
        <f>AF366-T366-W366</f>
        <v>487426</v>
      </c>
      <c r="AH366" s="332">
        <f t="shared" si="2"/>
        <v>73741</v>
      </c>
    </row>
    <row r="367" spans="1:34" ht="12.75" hidden="1" customHeight="1">
      <c r="A367" s="333"/>
      <c r="B367" s="20"/>
      <c r="C367" s="21"/>
      <c r="D367" s="333"/>
      <c r="E367" s="21"/>
      <c r="F367" s="21"/>
      <c r="G367" s="333"/>
      <c r="H367" s="21"/>
      <c r="I367" s="21"/>
      <c r="J367" s="333"/>
      <c r="K367" s="21"/>
      <c r="L367" s="21"/>
      <c r="M367" s="335"/>
      <c r="N367" s="21"/>
      <c r="O367" s="21"/>
      <c r="P367" s="335"/>
      <c r="Q367" s="25"/>
      <c r="R367" s="23">
        <f>ROUNDDOWN($R$3*R366,0)</f>
        <v>6294</v>
      </c>
      <c r="S367" s="23">
        <f>ROUNDDOWN($S$3*S366,0)</f>
        <v>814</v>
      </c>
      <c r="T367" s="337"/>
      <c r="U367" s="23">
        <f>ROUNDDOWN(U366*$U$3,0)</f>
        <v>162</v>
      </c>
      <c r="V367" s="23">
        <f>ROUNDDOWN(V366*$V$3,0)</f>
        <v>304</v>
      </c>
      <c r="W367" s="337"/>
      <c r="X367" s="23">
        <f>ROUNDDOWN($X$3*X366,0)</f>
        <v>8392</v>
      </c>
      <c r="Y367" s="23">
        <f>ROUNDDOWN(Y366*$Y$3,0)</f>
        <v>5701</v>
      </c>
      <c r="Z367" s="24">
        <f>ROUNDDOWN(Z366*$Z$3,0)</f>
        <v>0</v>
      </c>
      <c r="AA367" s="338"/>
      <c r="AB367" s="327"/>
      <c r="AC367" s="327"/>
      <c r="AD367" s="327"/>
      <c r="AE367" s="327"/>
      <c r="AF367" s="329"/>
      <c r="AG367" s="331"/>
      <c r="AH367" s="332">
        <f t="shared" si="2"/>
        <v>0</v>
      </c>
    </row>
    <row r="368" spans="1:34" ht="12.75" hidden="1" customHeight="1">
      <c r="A368" s="333" t="s">
        <v>127</v>
      </c>
      <c r="B368" s="20" t="s">
        <v>43</v>
      </c>
      <c r="C368" s="21">
        <v>1.5</v>
      </c>
      <c r="D368" s="333" t="str">
        <f>B368&amp;C368</f>
        <v>H1.5</v>
      </c>
      <c r="E368" s="21" t="s">
        <v>38</v>
      </c>
      <c r="F368" s="21">
        <v>1</v>
      </c>
      <c r="G368" s="333" t="str">
        <f>E368&amp;F368</f>
        <v>W1</v>
      </c>
      <c r="H368" s="21" t="s">
        <v>39</v>
      </c>
      <c r="I368" s="21">
        <v>0</v>
      </c>
      <c r="J368" s="333" t="str">
        <f>H368&amp;I368</f>
        <v>L0</v>
      </c>
      <c r="K368" s="21" t="s">
        <v>40</v>
      </c>
      <c r="L368" s="21">
        <v>0</v>
      </c>
      <c r="M368" s="334" t="str">
        <f>K368&amp;L368</f>
        <v>B0</v>
      </c>
      <c r="N368" s="21" t="s">
        <v>41</v>
      </c>
      <c r="O368" s="21">
        <v>0</v>
      </c>
      <c r="P368" s="334" t="str">
        <f>N368&amp;O368</f>
        <v>R0</v>
      </c>
      <c r="Q368" s="25" t="s">
        <v>116</v>
      </c>
      <c r="R368" s="26">
        <v>0.06</v>
      </c>
      <c r="S368" s="26">
        <v>0.01</v>
      </c>
      <c r="T368" s="336">
        <f>SUM(R369:S369)</f>
        <v>7108</v>
      </c>
      <c r="U368" s="19">
        <v>2E-3</v>
      </c>
      <c r="V368" s="19">
        <v>5.0000000000000001E-3</v>
      </c>
      <c r="W368" s="336">
        <f>SUM(U369:V369)</f>
        <v>466</v>
      </c>
      <c r="X368" s="19">
        <v>0.09</v>
      </c>
      <c r="Y368" s="19">
        <v>7.0000000000000007E-2</v>
      </c>
      <c r="Z368" s="19">
        <v>0</v>
      </c>
      <c r="AA368" s="338">
        <f>SUM(X369:Z369)</f>
        <v>15142</v>
      </c>
      <c r="AB368" s="327">
        <f>ROUNDDOWN((T368+AA368)*0.05,0)</f>
        <v>1112</v>
      </c>
      <c r="AC368" s="327">
        <f>ROUNDDOWN((T368+W368+AA368+AB368)*0.1,0)</f>
        <v>2382</v>
      </c>
      <c r="AD368" s="327">
        <f>ROUNDDOWN(AG368*0.1,0)</f>
        <v>77742</v>
      </c>
      <c r="AE368" s="327">
        <f>T368+W368+AA368+AB368+AC368+AD368</f>
        <v>103952</v>
      </c>
      <c r="AF368" s="328">
        <v>785000</v>
      </c>
      <c r="AG368" s="330">
        <f>AF368-T368-W368</f>
        <v>777426</v>
      </c>
      <c r="AH368" s="332">
        <f t="shared" si="2"/>
        <v>103952</v>
      </c>
    </row>
    <row r="369" spans="1:34" ht="12.75" hidden="1" customHeight="1">
      <c r="A369" s="333"/>
      <c r="B369" s="20"/>
      <c r="C369" s="21"/>
      <c r="D369" s="333"/>
      <c r="E369" s="21"/>
      <c r="F369" s="21"/>
      <c r="G369" s="333"/>
      <c r="H369" s="21"/>
      <c r="I369" s="21"/>
      <c r="J369" s="333"/>
      <c r="K369" s="21"/>
      <c r="L369" s="21"/>
      <c r="M369" s="335"/>
      <c r="N369" s="21"/>
      <c r="O369" s="21"/>
      <c r="P369" s="335"/>
      <c r="Q369" s="25"/>
      <c r="R369" s="23">
        <f>ROUNDDOWN($R$3*R368,0)</f>
        <v>6294</v>
      </c>
      <c r="S369" s="23">
        <f>ROUNDDOWN($S$3*S368,0)</f>
        <v>814</v>
      </c>
      <c r="T369" s="337"/>
      <c r="U369" s="23">
        <f>ROUNDDOWN(U368*$U$3,0)</f>
        <v>162</v>
      </c>
      <c r="V369" s="23">
        <f>ROUNDDOWN(V368*$V$3,0)</f>
        <v>304</v>
      </c>
      <c r="W369" s="337"/>
      <c r="X369" s="23">
        <f>ROUNDDOWN($X$3*X368,0)</f>
        <v>9441</v>
      </c>
      <c r="Y369" s="23">
        <f>ROUNDDOWN(Y368*$Y$3,0)</f>
        <v>5701</v>
      </c>
      <c r="Z369" s="24">
        <f>ROUNDDOWN(Z368*$Z$3,0)</f>
        <v>0</v>
      </c>
      <c r="AA369" s="338"/>
      <c r="AB369" s="327"/>
      <c r="AC369" s="327"/>
      <c r="AD369" s="327"/>
      <c r="AE369" s="327"/>
      <c r="AF369" s="329"/>
      <c r="AG369" s="331"/>
      <c r="AH369" s="332">
        <f t="shared" si="2"/>
        <v>0</v>
      </c>
    </row>
    <row r="370" spans="1:34" ht="12.75" hidden="1" customHeight="1">
      <c r="A370" s="333" t="s">
        <v>127</v>
      </c>
      <c r="B370" s="20" t="s">
        <v>43</v>
      </c>
      <c r="C370" s="21">
        <v>2</v>
      </c>
      <c r="D370" s="333" t="str">
        <f>B370&amp;C370</f>
        <v>H2</v>
      </c>
      <c r="E370" s="21" t="s">
        <v>38</v>
      </c>
      <c r="F370" s="21">
        <v>1</v>
      </c>
      <c r="G370" s="333" t="str">
        <f>E370&amp;F370</f>
        <v>W1</v>
      </c>
      <c r="H370" s="21" t="s">
        <v>39</v>
      </c>
      <c r="I370" s="21">
        <v>0</v>
      </c>
      <c r="J370" s="333" t="str">
        <f>H370&amp;I370</f>
        <v>L0</v>
      </c>
      <c r="K370" s="21" t="s">
        <v>40</v>
      </c>
      <c r="L370" s="21">
        <v>0</v>
      </c>
      <c r="M370" s="334" t="str">
        <f>K370&amp;L370</f>
        <v>B0</v>
      </c>
      <c r="N370" s="21" t="s">
        <v>41</v>
      </c>
      <c r="O370" s="21">
        <v>0</v>
      </c>
      <c r="P370" s="334" t="str">
        <f>N370&amp;O370</f>
        <v>R0</v>
      </c>
      <c r="Q370" s="25" t="s">
        <v>116</v>
      </c>
      <c r="R370" s="19">
        <v>0.08</v>
      </c>
      <c r="S370" s="19">
        <v>0.01</v>
      </c>
      <c r="T370" s="336">
        <f>SUM(R371:S371)</f>
        <v>9206</v>
      </c>
      <c r="U370" s="19">
        <v>2E-3</v>
      </c>
      <c r="V370" s="19">
        <v>7.0000000000000001E-3</v>
      </c>
      <c r="W370" s="336">
        <f>SUM(U371:V371)</f>
        <v>588</v>
      </c>
      <c r="X370" s="19">
        <v>0.11</v>
      </c>
      <c r="Y370" s="19">
        <v>0.09</v>
      </c>
      <c r="Z370" s="19">
        <v>0</v>
      </c>
      <c r="AA370" s="338">
        <f>SUM(X371:Z371)</f>
        <v>18868</v>
      </c>
      <c r="AB370" s="327">
        <f>ROUNDDOWN((T370+AA370)*0.05,0)</f>
        <v>1403</v>
      </c>
      <c r="AC370" s="327">
        <f>ROUNDDOWN((T370+W370+AA370+AB370)*0.1,0)</f>
        <v>3006</v>
      </c>
      <c r="AD370" s="327">
        <f>ROUNDDOWN(AG370*0.1,0)</f>
        <v>149020</v>
      </c>
      <c r="AE370" s="327">
        <f>T370+W370+AA370+AB370+AC370+AD370</f>
        <v>182091</v>
      </c>
      <c r="AF370" s="328">
        <v>1500000</v>
      </c>
      <c r="AG370" s="330">
        <f>AF370-T370-W370</f>
        <v>1490206</v>
      </c>
      <c r="AH370" s="332">
        <f t="shared" si="2"/>
        <v>182091</v>
      </c>
    </row>
    <row r="371" spans="1:34" ht="12.75" hidden="1" customHeight="1">
      <c r="A371" s="333"/>
      <c r="B371" s="20"/>
      <c r="C371" s="21"/>
      <c r="D371" s="333"/>
      <c r="E371" s="21"/>
      <c r="F371" s="21"/>
      <c r="G371" s="333"/>
      <c r="H371" s="21"/>
      <c r="I371" s="21"/>
      <c r="J371" s="333"/>
      <c r="K371" s="21"/>
      <c r="L371" s="21"/>
      <c r="M371" s="335"/>
      <c r="N371" s="21"/>
      <c r="O371" s="21"/>
      <c r="P371" s="335"/>
      <c r="Q371" s="25"/>
      <c r="R371" s="23">
        <f>ROUNDDOWN($R$3*R370,0)</f>
        <v>8392</v>
      </c>
      <c r="S371" s="23">
        <f>ROUNDDOWN($S$3*S370,0)</f>
        <v>814</v>
      </c>
      <c r="T371" s="337"/>
      <c r="U371" s="23">
        <f>ROUNDDOWN(U370*$U$3,0)</f>
        <v>162</v>
      </c>
      <c r="V371" s="23">
        <f>ROUNDDOWN(V370*$V$3,0)</f>
        <v>426</v>
      </c>
      <c r="W371" s="337"/>
      <c r="X371" s="23">
        <f>ROUNDDOWN($X$3*X370,0)</f>
        <v>11539</v>
      </c>
      <c r="Y371" s="23">
        <f>ROUNDDOWN(Y370*$Y$3,0)</f>
        <v>7329</v>
      </c>
      <c r="Z371" s="24">
        <f>ROUNDDOWN(Z370*$Z$3,0)</f>
        <v>0</v>
      </c>
      <c r="AA371" s="338"/>
      <c r="AB371" s="327"/>
      <c r="AC371" s="327"/>
      <c r="AD371" s="327"/>
      <c r="AE371" s="327"/>
      <c r="AF371" s="329"/>
      <c r="AG371" s="331"/>
      <c r="AH371" s="332">
        <f t="shared" si="2"/>
        <v>0</v>
      </c>
    </row>
    <row r="372" spans="1:34" ht="12.75" hidden="1" customHeight="1">
      <c r="A372" s="333" t="s">
        <v>127</v>
      </c>
      <c r="B372" s="20" t="s">
        <v>43</v>
      </c>
      <c r="C372" s="21">
        <v>2.5</v>
      </c>
      <c r="D372" s="333" t="str">
        <f>B372&amp;C372</f>
        <v>H2.5</v>
      </c>
      <c r="E372" s="21" t="s">
        <v>38</v>
      </c>
      <c r="F372" s="21">
        <v>1.2</v>
      </c>
      <c r="G372" s="333" t="str">
        <f>E372&amp;F372</f>
        <v>W1.2</v>
      </c>
      <c r="H372" s="21" t="s">
        <v>39</v>
      </c>
      <c r="I372" s="21">
        <v>0</v>
      </c>
      <c r="J372" s="333" t="str">
        <f>H372&amp;I372</f>
        <v>L0</v>
      </c>
      <c r="K372" s="21" t="s">
        <v>40</v>
      </c>
      <c r="L372" s="21">
        <v>0</v>
      </c>
      <c r="M372" s="334" t="str">
        <f>K372&amp;L372</f>
        <v>B0</v>
      </c>
      <c r="N372" s="21" t="s">
        <v>41</v>
      </c>
      <c r="O372" s="21">
        <v>0</v>
      </c>
      <c r="P372" s="334" t="str">
        <f>N372&amp;O372</f>
        <v>R0</v>
      </c>
      <c r="Q372" s="25" t="s">
        <v>116</v>
      </c>
      <c r="R372" s="26">
        <v>0.1</v>
      </c>
      <c r="S372" s="26">
        <v>0.02</v>
      </c>
      <c r="T372" s="336">
        <f>SUM(R373:S373)</f>
        <v>12118</v>
      </c>
      <c r="U372" s="19">
        <v>5.0000000000000001E-3</v>
      </c>
      <c r="V372" s="19">
        <v>0.01</v>
      </c>
      <c r="W372" s="336">
        <f>SUM(U373:V373)</f>
        <v>1016</v>
      </c>
      <c r="X372" s="19">
        <v>0.15</v>
      </c>
      <c r="Y372" s="19">
        <v>0.12</v>
      </c>
      <c r="Z372" s="19">
        <v>0</v>
      </c>
      <c r="AA372" s="338">
        <f>SUM(X373:Z373)</f>
        <v>25508</v>
      </c>
      <c r="AB372" s="327">
        <f>ROUNDDOWN((T372+AA372)*0.05,0)</f>
        <v>1881</v>
      </c>
      <c r="AC372" s="327">
        <f>ROUNDDOWN((T372+W372+AA372+AB372)*0.1,0)</f>
        <v>4052</v>
      </c>
      <c r="AD372" s="327">
        <f>ROUNDDOWN(AG372*0.1,0)</f>
        <v>248686</v>
      </c>
      <c r="AE372" s="327">
        <f>T372+W372+AA372+AB372+AC372+AD372</f>
        <v>293261</v>
      </c>
      <c r="AF372" s="328">
        <v>2500000</v>
      </c>
      <c r="AG372" s="330">
        <f>AF372-T372-W372</f>
        <v>2486866</v>
      </c>
      <c r="AH372" s="332">
        <f t="shared" si="2"/>
        <v>293261</v>
      </c>
    </row>
    <row r="373" spans="1:34" ht="12.75" hidden="1" customHeight="1">
      <c r="A373" s="333"/>
      <c r="B373" s="20"/>
      <c r="C373" s="21"/>
      <c r="D373" s="333"/>
      <c r="E373" s="21"/>
      <c r="F373" s="21"/>
      <c r="G373" s="333"/>
      <c r="H373" s="21"/>
      <c r="I373" s="21"/>
      <c r="J373" s="333"/>
      <c r="K373" s="21"/>
      <c r="L373" s="21"/>
      <c r="M373" s="335"/>
      <c r="N373" s="21"/>
      <c r="O373" s="21"/>
      <c r="P373" s="335"/>
      <c r="Q373" s="25"/>
      <c r="R373" s="23">
        <f>ROUNDDOWN($R$3*R372,0)</f>
        <v>10490</v>
      </c>
      <c r="S373" s="23">
        <f>ROUNDDOWN($S$3*S372,0)</f>
        <v>1628</v>
      </c>
      <c r="T373" s="337"/>
      <c r="U373" s="23">
        <f>ROUNDDOWN(U372*$U$3,0)</f>
        <v>407</v>
      </c>
      <c r="V373" s="23">
        <f>ROUNDDOWN(V372*$V$3,0)</f>
        <v>609</v>
      </c>
      <c r="W373" s="337"/>
      <c r="X373" s="23">
        <f>ROUNDDOWN($X$3*X372,0)</f>
        <v>15735</v>
      </c>
      <c r="Y373" s="23">
        <f>ROUNDDOWN(Y372*$Y$3,0)</f>
        <v>9773</v>
      </c>
      <c r="Z373" s="24">
        <f>ROUNDDOWN(Z372*$Z$3,0)</f>
        <v>0</v>
      </c>
      <c r="AA373" s="338"/>
      <c r="AB373" s="327"/>
      <c r="AC373" s="327"/>
      <c r="AD373" s="327"/>
      <c r="AE373" s="327"/>
      <c r="AF373" s="329"/>
      <c r="AG373" s="331"/>
      <c r="AH373" s="332">
        <f t="shared" si="2"/>
        <v>0</v>
      </c>
    </row>
    <row r="374" spans="1:34" ht="12.75" hidden="1" customHeight="1">
      <c r="A374" s="333" t="s">
        <v>127</v>
      </c>
      <c r="B374" s="20" t="s">
        <v>43</v>
      </c>
      <c r="C374" s="21">
        <v>3</v>
      </c>
      <c r="D374" s="333" t="str">
        <f>B374&amp;C374</f>
        <v>H3</v>
      </c>
      <c r="E374" s="21" t="s">
        <v>38</v>
      </c>
      <c r="F374" s="21">
        <v>1.5</v>
      </c>
      <c r="G374" s="333" t="str">
        <f>E374&amp;F374</f>
        <v>W1.5</v>
      </c>
      <c r="H374" s="21" t="s">
        <v>39</v>
      </c>
      <c r="I374" s="21">
        <v>0</v>
      </c>
      <c r="J374" s="333" t="str">
        <f>H374&amp;I374</f>
        <v>L0</v>
      </c>
      <c r="K374" s="21" t="s">
        <v>40</v>
      </c>
      <c r="L374" s="21">
        <v>0</v>
      </c>
      <c r="M374" s="334" t="str">
        <f>K374&amp;L374</f>
        <v>B0</v>
      </c>
      <c r="N374" s="21" t="s">
        <v>41</v>
      </c>
      <c r="O374" s="21">
        <v>0</v>
      </c>
      <c r="P374" s="334" t="str">
        <f>N374&amp;O374</f>
        <v>R0</v>
      </c>
      <c r="Q374" s="25" t="s">
        <v>116</v>
      </c>
      <c r="R374" s="26">
        <v>0.12</v>
      </c>
      <c r="S374" s="26">
        <v>0.02</v>
      </c>
      <c r="T374" s="336">
        <f>SUM(R375:S375)</f>
        <v>14216</v>
      </c>
      <c r="U374" s="19">
        <v>8.0000000000000002E-3</v>
      </c>
      <c r="V374" s="19">
        <v>1.2E-2</v>
      </c>
      <c r="W374" s="336">
        <f>SUM(U375:V375)</f>
        <v>1382</v>
      </c>
      <c r="X374" s="19">
        <v>0.19</v>
      </c>
      <c r="Y374" s="19">
        <v>0.14000000000000001</v>
      </c>
      <c r="Z374" s="19">
        <v>0</v>
      </c>
      <c r="AA374" s="338">
        <f>SUM(X375:Z375)</f>
        <v>31333</v>
      </c>
      <c r="AB374" s="327">
        <f>ROUNDDOWN((T374+AA374)*0.05,0)</f>
        <v>2277</v>
      </c>
      <c r="AC374" s="327">
        <f>ROUNDDOWN((T374+W374+AA374+AB374)*0.1,0)</f>
        <v>4920</v>
      </c>
      <c r="AD374" s="327">
        <f>ROUNDDOWN(AG374*0.1,0)</f>
        <v>308440</v>
      </c>
      <c r="AE374" s="327">
        <f>T374+W374+AA374+AB374+AC374+AD374</f>
        <v>362568</v>
      </c>
      <c r="AF374" s="328">
        <v>3100000</v>
      </c>
      <c r="AG374" s="330">
        <f>AF374-T374-W374</f>
        <v>3084402</v>
      </c>
      <c r="AH374" s="332">
        <f t="shared" si="2"/>
        <v>362568</v>
      </c>
    </row>
    <row r="375" spans="1:34" ht="12.75" hidden="1" customHeight="1">
      <c r="A375" s="333"/>
      <c r="B375" s="20"/>
      <c r="C375" s="21"/>
      <c r="D375" s="333"/>
      <c r="E375" s="21"/>
      <c r="F375" s="21"/>
      <c r="G375" s="333"/>
      <c r="H375" s="21"/>
      <c r="I375" s="21"/>
      <c r="J375" s="333"/>
      <c r="K375" s="21"/>
      <c r="L375" s="21"/>
      <c r="M375" s="335"/>
      <c r="N375" s="21"/>
      <c r="O375" s="21"/>
      <c r="P375" s="335"/>
      <c r="Q375" s="25"/>
      <c r="R375" s="23">
        <f>ROUNDDOWN($R$3*R374,0)</f>
        <v>12588</v>
      </c>
      <c r="S375" s="23">
        <f>ROUNDDOWN($S$3*S374,0)</f>
        <v>1628</v>
      </c>
      <c r="T375" s="337"/>
      <c r="U375" s="23">
        <f>ROUNDDOWN(U374*$U$3,0)</f>
        <v>651</v>
      </c>
      <c r="V375" s="23">
        <f>ROUNDDOWN(V374*$V$3,0)</f>
        <v>731</v>
      </c>
      <c r="W375" s="337"/>
      <c r="X375" s="23">
        <f>ROUNDDOWN($X$3*X374,0)</f>
        <v>19931</v>
      </c>
      <c r="Y375" s="23">
        <f>ROUNDDOWN(Y374*$Y$3,0)</f>
        <v>11402</v>
      </c>
      <c r="Z375" s="24">
        <f>ROUNDDOWN(Z374*$Z$3,0)</f>
        <v>0</v>
      </c>
      <c r="AA375" s="338"/>
      <c r="AB375" s="327"/>
      <c r="AC375" s="327"/>
      <c r="AD375" s="327"/>
      <c r="AE375" s="327"/>
      <c r="AF375" s="329"/>
      <c r="AG375" s="331"/>
      <c r="AH375" s="332">
        <f t="shared" si="2"/>
        <v>0</v>
      </c>
    </row>
    <row r="376" spans="1:34" ht="12.75" hidden="1" customHeight="1">
      <c r="A376" s="333" t="s">
        <v>127</v>
      </c>
      <c r="B376" s="20" t="s">
        <v>43</v>
      </c>
      <c r="C376" s="21">
        <v>3.5</v>
      </c>
      <c r="D376" s="333" t="str">
        <f>B376&amp;C376</f>
        <v>H3.5</v>
      </c>
      <c r="E376" s="21" t="s">
        <v>38</v>
      </c>
      <c r="F376" s="21">
        <v>2</v>
      </c>
      <c r="G376" s="333" t="str">
        <f>E376&amp;F376</f>
        <v>W2</v>
      </c>
      <c r="H376" s="21" t="s">
        <v>39</v>
      </c>
      <c r="I376" s="21">
        <v>0</v>
      </c>
      <c r="J376" s="333" t="str">
        <f>H376&amp;I376</f>
        <v>L0</v>
      </c>
      <c r="K376" s="21" t="s">
        <v>40</v>
      </c>
      <c r="L376" s="21">
        <v>0</v>
      </c>
      <c r="M376" s="334" t="str">
        <f>K376&amp;L376</f>
        <v>B0</v>
      </c>
      <c r="N376" s="21" t="s">
        <v>41</v>
      </c>
      <c r="O376" s="21">
        <v>0</v>
      </c>
      <c r="P376" s="334" t="str">
        <f>N376&amp;O376</f>
        <v>R0</v>
      </c>
      <c r="Q376" s="25" t="s">
        <v>116</v>
      </c>
      <c r="R376" s="19">
        <v>0.15</v>
      </c>
      <c r="S376" s="19">
        <v>0.03</v>
      </c>
      <c r="T376" s="336">
        <f>SUM(R377:S377)</f>
        <v>18178</v>
      </c>
      <c r="U376" s="19">
        <v>1.2999999999999999E-2</v>
      </c>
      <c r="V376" s="19">
        <v>0.02</v>
      </c>
      <c r="W376" s="336">
        <f>SUM(U377:V377)</f>
        <v>2277</v>
      </c>
      <c r="X376" s="19">
        <v>0.16</v>
      </c>
      <c r="Y376" s="19">
        <v>0.08</v>
      </c>
      <c r="Z376" s="19">
        <v>0.12</v>
      </c>
      <c r="AA376" s="338">
        <f>SUM(X377:Z377)</f>
        <v>29844</v>
      </c>
      <c r="AB376" s="327">
        <f>ROUNDDOWN((T376+AA376)*0.05,0)</f>
        <v>2401</v>
      </c>
      <c r="AC376" s="327">
        <f>ROUNDDOWN((T376+W376+AA376+AB376)*0.1,0)</f>
        <v>5270</v>
      </c>
      <c r="AD376" s="327">
        <f>ROUNDDOWN(AG376*0.1,0)</f>
        <v>367954</v>
      </c>
      <c r="AE376" s="327">
        <f>T376+W376+AA376+AB376+AC376+AD376</f>
        <v>425924</v>
      </c>
      <c r="AF376" s="328">
        <v>3700000</v>
      </c>
      <c r="AG376" s="330">
        <f>AF376-T376-W376</f>
        <v>3679545</v>
      </c>
      <c r="AH376" s="332">
        <f t="shared" si="2"/>
        <v>425924</v>
      </c>
    </row>
    <row r="377" spans="1:34" ht="12.75" hidden="1" customHeight="1">
      <c r="A377" s="333"/>
      <c r="B377" s="20"/>
      <c r="C377" s="21"/>
      <c r="D377" s="333"/>
      <c r="E377" s="21"/>
      <c r="F377" s="21"/>
      <c r="G377" s="333"/>
      <c r="H377" s="21"/>
      <c r="I377" s="21"/>
      <c r="J377" s="333"/>
      <c r="K377" s="21"/>
      <c r="L377" s="21"/>
      <c r="M377" s="335"/>
      <c r="N377" s="21"/>
      <c r="O377" s="21"/>
      <c r="P377" s="335"/>
      <c r="Q377" s="25"/>
      <c r="R377" s="23">
        <f>ROUNDDOWN($R$3*R376,0)</f>
        <v>15735</v>
      </c>
      <c r="S377" s="23">
        <f>ROUNDDOWN($S$3*S376,0)</f>
        <v>2443</v>
      </c>
      <c r="T377" s="337"/>
      <c r="U377" s="23">
        <f>ROUNDDOWN(U376*$U$3,0)</f>
        <v>1058</v>
      </c>
      <c r="V377" s="23">
        <f>ROUNDDOWN(V376*$V$3,0)</f>
        <v>1219</v>
      </c>
      <c r="W377" s="337"/>
      <c r="X377" s="23">
        <f>ROUNDDOWN($X$3*X376,0)</f>
        <v>16784</v>
      </c>
      <c r="Y377" s="23">
        <f>ROUNDDOWN(Y376*$Y$3,0)</f>
        <v>6515</v>
      </c>
      <c r="Z377" s="24">
        <f>ROUNDDOWN(Z376*$Z$3,0)</f>
        <v>6545</v>
      </c>
      <c r="AA377" s="338"/>
      <c r="AB377" s="327"/>
      <c r="AC377" s="327"/>
      <c r="AD377" s="327"/>
      <c r="AE377" s="327"/>
      <c r="AF377" s="329"/>
      <c r="AG377" s="331"/>
      <c r="AH377" s="332">
        <f t="shared" si="2"/>
        <v>0</v>
      </c>
    </row>
    <row r="378" spans="1:34" ht="12.75" hidden="1" customHeight="1">
      <c r="A378" s="333" t="s">
        <v>127</v>
      </c>
      <c r="B378" s="20" t="s">
        <v>43</v>
      </c>
      <c r="C378" s="21">
        <v>4</v>
      </c>
      <c r="D378" s="333" t="str">
        <f>B378&amp;C378</f>
        <v>H4</v>
      </c>
      <c r="E378" s="21" t="s">
        <v>38</v>
      </c>
      <c r="F378" s="21">
        <v>2</v>
      </c>
      <c r="G378" s="333" t="str">
        <f>E378&amp;F378</f>
        <v>W2</v>
      </c>
      <c r="H378" s="21" t="s">
        <v>39</v>
      </c>
      <c r="I378" s="21">
        <v>0</v>
      </c>
      <c r="J378" s="333" t="str">
        <f>H378&amp;I378</f>
        <v>L0</v>
      </c>
      <c r="K378" s="21" t="s">
        <v>40</v>
      </c>
      <c r="L378" s="21">
        <v>0</v>
      </c>
      <c r="M378" s="334" t="str">
        <f>K378&amp;L378</f>
        <v>B0</v>
      </c>
      <c r="N378" s="21" t="s">
        <v>41</v>
      </c>
      <c r="O378" s="21">
        <v>0</v>
      </c>
      <c r="P378" s="334" t="str">
        <f>N378&amp;O378</f>
        <v>R0</v>
      </c>
      <c r="Q378" s="25" t="s">
        <v>116</v>
      </c>
      <c r="R378" s="19">
        <v>0.18</v>
      </c>
      <c r="S378" s="19">
        <v>0.03</v>
      </c>
      <c r="T378" s="336">
        <f>SUM(R379:S379)</f>
        <v>21325</v>
      </c>
      <c r="U378" s="19">
        <v>2.1000000000000001E-2</v>
      </c>
      <c r="V378" s="19">
        <v>0.02</v>
      </c>
      <c r="W378" s="336">
        <f>SUM(U379:V379)</f>
        <v>2929</v>
      </c>
      <c r="X378" s="19">
        <v>0.2</v>
      </c>
      <c r="Y378" s="19">
        <v>0.1</v>
      </c>
      <c r="Z378" s="19">
        <v>0.14000000000000001</v>
      </c>
      <c r="AA378" s="338">
        <f>SUM(X379:Z379)</f>
        <v>36760</v>
      </c>
      <c r="AB378" s="327">
        <f>ROUNDDOWN((T378+AA378)*0.05,0)</f>
        <v>2904</v>
      </c>
      <c r="AC378" s="327">
        <f>ROUNDDOWN((T378+W378+AA378+AB378)*0.1,0)</f>
        <v>6391</v>
      </c>
      <c r="AD378" s="327">
        <f>ROUNDDOWN(AG378*0.1,0)</f>
        <v>417574</v>
      </c>
      <c r="AE378" s="327">
        <f>T378+W378+AA378+AB378+AC378+AD378</f>
        <v>487883</v>
      </c>
      <c r="AF378" s="328">
        <v>4200000</v>
      </c>
      <c r="AG378" s="330">
        <f>AF378-T378-W378</f>
        <v>4175746</v>
      </c>
      <c r="AH378" s="332">
        <f t="shared" si="2"/>
        <v>487883</v>
      </c>
    </row>
    <row r="379" spans="1:34" ht="12.75" hidden="1" customHeight="1">
      <c r="A379" s="333"/>
      <c r="B379" s="20"/>
      <c r="C379" s="21"/>
      <c r="D379" s="333"/>
      <c r="E379" s="21"/>
      <c r="F379" s="21"/>
      <c r="G379" s="333"/>
      <c r="H379" s="21"/>
      <c r="I379" s="21"/>
      <c r="J379" s="333"/>
      <c r="K379" s="21"/>
      <c r="L379" s="21"/>
      <c r="M379" s="335"/>
      <c r="N379" s="21"/>
      <c r="O379" s="21"/>
      <c r="P379" s="335"/>
      <c r="Q379" s="25"/>
      <c r="R379" s="23">
        <f>ROUNDDOWN($R$3*R378,0)</f>
        <v>18882</v>
      </c>
      <c r="S379" s="23">
        <f>ROUNDDOWN($S$3*S378,0)</f>
        <v>2443</v>
      </c>
      <c r="T379" s="337"/>
      <c r="U379" s="23">
        <f>ROUNDDOWN(U378*$U$3,0)</f>
        <v>1710</v>
      </c>
      <c r="V379" s="23">
        <f>ROUNDDOWN(V378*$V$3,0)</f>
        <v>1219</v>
      </c>
      <c r="W379" s="337"/>
      <c r="X379" s="23">
        <f>ROUNDDOWN($X$3*X378,0)</f>
        <v>20980</v>
      </c>
      <c r="Y379" s="23">
        <f>ROUNDDOWN(Y378*$Y$3,0)</f>
        <v>8144</v>
      </c>
      <c r="Z379" s="24">
        <f>ROUNDDOWN(Z378*$Z$3,0)</f>
        <v>7636</v>
      </c>
      <c r="AA379" s="338"/>
      <c r="AB379" s="327"/>
      <c r="AC379" s="327"/>
      <c r="AD379" s="327"/>
      <c r="AE379" s="327"/>
      <c r="AF379" s="329"/>
      <c r="AG379" s="331"/>
      <c r="AH379" s="332">
        <f t="shared" si="2"/>
        <v>0</v>
      </c>
    </row>
    <row r="380" spans="1:34" ht="12.75" hidden="1" customHeight="1">
      <c r="A380" s="333" t="s">
        <v>127</v>
      </c>
      <c r="B380" s="20" t="s">
        <v>43</v>
      </c>
      <c r="C380" s="21">
        <v>4.5</v>
      </c>
      <c r="D380" s="333" t="str">
        <f>B380&amp;C380</f>
        <v>H4.5</v>
      </c>
      <c r="E380" s="21" t="s">
        <v>38</v>
      </c>
      <c r="F380" s="21">
        <v>2.5</v>
      </c>
      <c r="G380" s="333" t="str">
        <f>E380&amp;F380</f>
        <v>W2.5</v>
      </c>
      <c r="H380" s="21" t="s">
        <v>39</v>
      </c>
      <c r="I380" s="21">
        <v>0</v>
      </c>
      <c r="J380" s="333" t="str">
        <f>H380&amp;I380</f>
        <v>L0</v>
      </c>
      <c r="K380" s="21" t="s">
        <v>40</v>
      </c>
      <c r="L380" s="21">
        <v>0</v>
      </c>
      <c r="M380" s="334" t="str">
        <f>K380&amp;L380</f>
        <v>B0</v>
      </c>
      <c r="N380" s="21" t="s">
        <v>41</v>
      </c>
      <c r="O380" s="21">
        <v>0</v>
      </c>
      <c r="P380" s="334" t="str">
        <f>N380&amp;O380</f>
        <v>R0</v>
      </c>
      <c r="Q380" s="25" t="s">
        <v>116</v>
      </c>
      <c r="R380" s="19">
        <v>0.21</v>
      </c>
      <c r="S380" s="19">
        <v>0.03</v>
      </c>
      <c r="T380" s="336">
        <f>SUM(R381:S381)</f>
        <v>24472</v>
      </c>
      <c r="U380" s="19">
        <v>0.03</v>
      </c>
      <c r="V380" s="19">
        <v>2.8000000000000001E-2</v>
      </c>
      <c r="W380" s="29">
        <f>SUM(U381:V381)</f>
        <v>4150</v>
      </c>
      <c r="X380" s="19">
        <v>0.22</v>
      </c>
      <c r="Y380" s="19">
        <v>0.11</v>
      </c>
      <c r="Z380" s="19">
        <v>0.16</v>
      </c>
      <c r="AA380" s="338">
        <f>SUM(X381:Z381)</f>
        <v>40763</v>
      </c>
      <c r="AB380" s="327">
        <f>ROUNDDOWN((T380+AA380)*0.05,0)</f>
        <v>3261</v>
      </c>
      <c r="AC380" s="327">
        <f>ROUNDDOWN((T380+W380+AA380+AB380)*0.1,0)</f>
        <v>7264</v>
      </c>
      <c r="AD380" s="327">
        <f>ROUNDDOWN(AG380*0.1,0)</f>
        <v>507137</v>
      </c>
      <c r="AE380" s="327">
        <f>T380+W380+AA380+AB380+AC380+AD380</f>
        <v>587047</v>
      </c>
      <c r="AF380" s="328">
        <v>5100000</v>
      </c>
      <c r="AG380" s="330">
        <f>AF380-T380-W380</f>
        <v>5071378</v>
      </c>
      <c r="AH380" s="332">
        <f t="shared" si="2"/>
        <v>587047</v>
      </c>
    </row>
    <row r="381" spans="1:34" ht="12.75" hidden="1" customHeight="1">
      <c r="A381" s="333"/>
      <c r="B381" s="20"/>
      <c r="C381" s="21"/>
      <c r="D381" s="333"/>
      <c r="E381" s="21"/>
      <c r="F381" s="21"/>
      <c r="G381" s="333"/>
      <c r="H381" s="21"/>
      <c r="I381" s="21"/>
      <c r="J381" s="333"/>
      <c r="K381" s="21"/>
      <c r="L381" s="21"/>
      <c r="M381" s="335"/>
      <c r="N381" s="21"/>
      <c r="O381" s="21"/>
      <c r="P381" s="335"/>
      <c r="Q381" s="25"/>
      <c r="R381" s="23">
        <f>ROUNDDOWN($R$3*R380,0)</f>
        <v>22029</v>
      </c>
      <c r="S381" s="23">
        <f>ROUNDDOWN($S$3*S380,0)</f>
        <v>2443</v>
      </c>
      <c r="T381" s="337"/>
      <c r="U381" s="23">
        <f>ROUNDDOWN(U380*$U$3,0)</f>
        <v>2443</v>
      </c>
      <c r="V381" s="23">
        <f>ROUNDDOWN(V380*$V$3,0)</f>
        <v>1707</v>
      </c>
      <c r="W381" s="30"/>
      <c r="X381" s="23">
        <f>ROUNDDOWN($X$3*X380,0)</f>
        <v>23078</v>
      </c>
      <c r="Y381" s="23">
        <f>ROUNDDOWN(Y380*$Y$3,0)</f>
        <v>8958</v>
      </c>
      <c r="Z381" s="24">
        <f>ROUNDDOWN(Z380*$Z$3,0)</f>
        <v>8727</v>
      </c>
      <c r="AA381" s="338"/>
      <c r="AB381" s="327"/>
      <c r="AC381" s="327"/>
      <c r="AD381" s="327"/>
      <c r="AE381" s="327"/>
      <c r="AF381" s="329"/>
      <c r="AG381" s="331"/>
      <c r="AH381" s="332">
        <f t="shared" si="2"/>
        <v>0</v>
      </c>
    </row>
    <row r="382" spans="1:34" ht="12.75" hidden="1" customHeight="1">
      <c r="A382" s="333" t="s">
        <v>127</v>
      </c>
      <c r="B382" s="20" t="s">
        <v>43</v>
      </c>
      <c r="C382" s="21">
        <v>5</v>
      </c>
      <c r="D382" s="333" t="str">
        <f>B382&amp;C382</f>
        <v>H5</v>
      </c>
      <c r="E382" s="21" t="s">
        <v>38</v>
      </c>
      <c r="F382" s="21">
        <v>2.5</v>
      </c>
      <c r="G382" s="333" t="str">
        <f>E382&amp;F382</f>
        <v>W2.5</v>
      </c>
      <c r="H382" s="21" t="s">
        <v>72</v>
      </c>
      <c r="I382" s="21">
        <v>0</v>
      </c>
      <c r="J382" s="333" t="str">
        <f>H382&amp;I382</f>
        <v>L0</v>
      </c>
      <c r="K382" s="21" t="s">
        <v>73</v>
      </c>
      <c r="L382" s="21">
        <v>0</v>
      </c>
      <c r="M382" s="334" t="str">
        <f>K382&amp;L382</f>
        <v>B0</v>
      </c>
      <c r="N382" s="21" t="s">
        <v>74</v>
      </c>
      <c r="O382" s="21">
        <v>0</v>
      </c>
      <c r="P382" s="334" t="str">
        <f>N382&amp;O382</f>
        <v>R0</v>
      </c>
      <c r="Q382" s="25" t="s">
        <v>128</v>
      </c>
      <c r="R382" s="19">
        <v>0.25</v>
      </c>
      <c r="S382" s="19">
        <v>0.04</v>
      </c>
      <c r="T382" s="336">
        <f>SUM(R383:S383)</f>
        <v>29483</v>
      </c>
      <c r="U382" s="19">
        <v>4.2000000000000003E-2</v>
      </c>
      <c r="V382" s="19">
        <v>2.8000000000000001E-2</v>
      </c>
      <c r="W382" s="336">
        <f>SUM(U383:V383)</f>
        <v>5127</v>
      </c>
      <c r="X382" s="19">
        <v>0.26</v>
      </c>
      <c r="Y382" s="19">
        <v>0.13</v>
      </c>
      <c r="Z382" s="19">
        <v>0.19</v>
      </c>
      <c r="AA382" s="338">
        <f>SUM(X383:Z383)</f>
        <v>48225</v>
      </c>
      <c r="AB382" s="327">
        <f>ROUNDDOWN((T382+AA382)*0.05,0)</f>
        <v>3885</v>
      </c>
      <c r="AC382" s="327">
        <f>ROUNDDOWN((T382+W382+AA382+AB382)*0.1,0)</f>
        <v>8672</v>
      </c>
      <c r="AD382" s="327">
        <f>ROUNDDOWN(AG382*0.1,0)</f>
        <v>616539</v>
      </c>
      <c r="AE382" s="327">
        <f>T382+W382+AA382+AB382+AC382+AD382</f>
        <v>711931</v>
      </c>
      <c r="AF382" s="328">
        <v>6200000</v>
      </c>
      <c r="AG382" s="330">
        <f>AF382-T382-W382</f>
        <v>6165390</v>
      </c>
      <c r="AH382" s="332">
        <f t="shared" si="2"/>
        <v>711931</v>
      </c>
    </row>
    <row r="383" spans="1:34" ht="12.75" hidden="1" customHeight="1">
      <c r="A383" s="333"/>
      <c r="B383" s="20"/>
      <c r="C383" s="21"/>
      <c r="D383" s="333"/>
      <c r="E383" s="21"/>
      <c r="F383" s="21"/>
      <c r="G383" s="333"/>
      <c r="H383" s="21"/>
      <c r="I383" s="21"/>
      <c r="J383" s="333"/>
      <c r="K383" s="21"/>
      <c r="L383" s="21"/>
      <c r="M383" s="335"/>
      <c r="N383" s="21"/>
      <c r="O383" s="21"/>
      <c r="P383" s="335"/>
      <c r="Q383" s="25"/>
      <c r="R383" s="23">
        <f>ROUNDDOWN($R$3*R382,0)</f>
        <v>26226</v>
      </c>
      <c r="S383" s="23">
        <f>ROUNDDOWN($S$3*S382,0)</f>
        <v>3257</v>
      </c>
      <c r="T383" s="337"/>
      <c r="U383" s="23">
        <f>ROUNDDOWN(U382*$U$3,0)</f>
        <v>3420</v>
      </c>
      <c r="V383" s="23">
        <f>ROUNDDOWN(V382*$V$3,0)</f>
        <v>1707</v>
      </c>
      <c r="W383" s="337"/>
      <c r="X383" s="23">
        <f>ROUNDDOWN($X$3*X382,0)</f>
        <v>27275</v>
      </c>
      <c r="Y383" s="23">
        <f>ROUNDDOWN(Y382*$Y$3,0)</f>
        <v>10587</v>
      </c>
      <c r="Z383" s="24">
        <f>ROUNDDOWN(Z382*$Z$3,0)</f>
        <v>10363</v>
      </c>
      <c r="AA383" s="338"/>
      <c r="AB383" s="327"/>
      <c r="AC383" s="327"/>
      <c r="AD383" s="327"/>
      <c r="AE383" s="327"/>
      <c r="AF383" s="329"/>
      <c r="AG383" s="331"/>
      <c r="AH383" s="332">
        <f t="shared" si="2"/>
        <v>0</v>
      </c>
    </row>
    <row r="384" spans="1:34" ht="12.75" hidden="1" customHeight="1">
      <c r="A384" s="333" t="s">
        <v>129</v>
      </c>
      <c r="B384" s="20" t="s">
        <v>76</v>
      </c>
      <c r="C384" s="21">
        <v>6</v>
      </c>
      <c r="D384" s="333" t="str">
        <f>B384&amp;C384</f>
        <v>H6</v>
      </c>
      <c r="E384" s="21" t="s">
        <v>71</v>
      </c>
      <c r="F384" s="21">
        <v>3</v>
      </c>
      <c r="G384" s="333" t="str">
        <f>E384&amp;F384</f>
        <v>W3</v>
      </c>
      <c r="H384" s="21" t="s">
        <v>72</v>
      </c>
      <c r="I384" s="21">
        <v>0</v>
      </c>
      <c r="J384" s="333" t="str">
        <f>H384&amp;I384</f>
        <v>L0</v>
      </c>
      <c r="K384" s="21" t="s">
        <v>73</v>
      </c>
      <c r="L384" s="21">
        <v>0</v>
      </c>
      <c r="M384" s="334" t="str">
        <f>K384&amp;L384</f>
        <v>B0</v>
      </c>
      <c r="N384" s="21" t="s">
        <v>74</v>
      </c>
      <c r="O384" s="21">
        <v>0</v>
      </c>
      <c r="P384" s="334" t="str">
        <f>N384&amp;O384</f>
        <v>R0</v>
      </c>
      <c r="Q384" s="25" t="s">
        <v>128</v>
      </c>
      <c r="R384" s="19">
        <v>0.32</v>
      </c>
      <c r="S384" s="19">
        <v>0.05</v>
      </c>
      <c r="T384" s="336">
        <f>SUM(R385:S385)</f>
        <v>37641</v>
      </c>
      <c r="U384" s="19">
        <v>7.4999999999999997E-2</v>
      </c>
      <c r="V384" s="19">
        <v>3.9E-2</v>
      </c>
      <c r="W384" s="336">
        <f>SUM(U385:V385)</f>
        <v>8485</v>
      </c>
      <c r="X384" s="19">
        <v>0.34</v>
      </c>
      <c r="Y384" s="19">
        <v>0.16</v>
      </c>
      <c r="Z384" s="19">
        <v>0.25</v>
      </c>
      <c r="AA384" s="338">
        <f>SUM(X385:Z385)</f>
        <v>62333</v>
      </c>
      <c r="AB384" s="327">
        <f>ROUNDDOWN((T384+AA384)*0.05,0)</f>
        <v>4998</v>
      </c>
      <c r="AC384" s="327">
        <f>ROUNDDOWN((T384+W384+AA384+AB384)*0.1,0)</f>
        <v>11345</v>
      </c>
      <c r="AD384" s="327">
        <f>ROUNDDOWN(AG384*0.1,0)</f>
        <v>755387</v>
      </c>
      <c r="AE384" s="327">
        <f>T384+W384+AA384+AB384+AC384+AD384</f>
        <v>880189</v>
      </c>
      <c r="AF384" s="328">
        <v>7600000</v>
      </c>
      <c r="AG384" s="330">
        <f>AF384-T384-W384</f>
        <v>7553874</v>
      </c>
      <c r="AH384" s="332">
        <f t="shared" si="2"/>
        <v>880189</v>
      </c>
    </row>
    <row r="385" spans="1:34" ht="12.75" hidden="1" customHeight="1">
      <c r="A385" s="333"/>
      <c r="B385" s="20"/>
      <c r="C385" s="21"/>
      <c r="D385" s="333"/>
      <c r="E385" s="21"/>
      <c r="F385" s="21"/>
      <c r="G385" s="333"/>
      <c r="H385" s="21"/>
      <c r="I385" s="21"/>
      <c r="J385" s="333"/>
      <c r="K385" s="21"/>
      <c r="L385" s="21"/>
      <c r="M385" s="335"/>
      <c r="N385" s="21"/>
      <c r="O385" s="21"/>
      <c r="P385" s="335"/>
      <c r="Q385" s="25"/>
      <c r="R385" s="23">
        <f>ROUNDDOWN($R$3*R384,0)</f>
        <v>33569</v>
      </c>
      <c r="S385" s="23">
        <f>ROUNDDOWN($S$3*S384,0)</f>
        <v>4072</v>
      </c>
      <c r="T385" s="337"/>
      <c r="U385" s="23">
        <f>ROUNDDOWN(U384*$U$3,0)</f>
        <v>6108</v>
      </c>
      <c r="V385" s="23">
        <f>ROUNDDOWN(V384*$V$3,0)</f>
        <v>2377</v>
      </c>
      <c r="W385" s="337"/>
      <c r="X385" s="23">
        <f>ROUNDDOWN($X$3*X384,0)</f>
        <v>35667</v>
      </c>
      <c r="Y385" s="23">
        <f>ROUNDDOWN(Y384*$Y$3,0)</f>
        <v>13030</v>
      </c>
      <c r="Z385" s="24">
        <f>ROUNDDOWN(Z384*$Z$3,0)</f>
        <v>13636</v>
      </c>
      <c r="AA385" s="338"/>
      <c r="AB385" s="327"/>
      <c r="AC385" s="327"/>
      <c r="AD385" s="327"/>
      <c r="AE385" s="327"/>
      <c r="AF385" s="329"/>
      <c r="AG385" s="331"/>
      <c r="AH385" s="332">
        <f t="shared" si="2"/>
        <v>0</v>
      </c>
    </row>
    <row r="386" spans="1:34" ht="12.75" hidden="1" customHeight="1">
      <c r="A386" s="333" t="s">
        <v>129</v>
      </c>
      <c r="B386" s="20" t="s">
        <v>76</v>
      </c>
      <c r="C386" s="21">
        <v>7</v>
      </c>
      <c r="D386" s="333" t="str">
        <f>B386&amp;C386</f>
        <v>H7</v>
      </c>
      <c r="E386" s="21" t="s">
        <v>71</v>
      </c>
      <c r="F386" s="21">
        <v>3.5</v>
      </c>
      <c r="G386" s="333" t="str">
        <f>E386&amp;F386</f>
        <v>W3.5</v>
      </c>
      <c r="H386" s="21" t="s">
        <v>39</v>
      </c>
      <c r="I386" s="21">
        <v>0</v>
      </c>
      <c r="J386" s="333" t="str">
        <f>H386&amp;I386</f>
        <v>L0</v>
      </c>
      <c r="K386" s="21" t="s">
        <v>40</v>
      </c>
      <c r="L386" s="21">
        <v>0</v>
      </c>
      <c r="M386" s="334" t="str">
        <f>K386&amp;L386</f>
        <v>B0</v>
      </c>
      <c r="N386" s="21" t="s">
        <v>41</v>
      </c>
      <c r="O386" s="21">
        <v>0</v>
      </c>
      <c r="P386" s="334" t="str">
        <f>N386&amp;O386</f>
        <v>R0</v>
      </c>
      <c r="Q386" s="25" t="s">
        <v>116</v>
      </c>
      <c r="R386" s="26"/>
      <c r="S386" s="26"/>
      <c r="T386" s="336">
        <f>SUM(R387:S387)</f>
        <v>0</v>
      </c>
      <c r="U386" s="19"/>
      <c r="V386" s="19"/>
      <c r="W386" s="336">
        <f>SUM(U387:V387)</f>
        <v>0</v>
      </c>
      <c r="X386" s="19"/>
      <c r="Y386" s="19"/>
      <c r="Z386" s="19"/>
      <c r="AA386" s="338">
        <f>SUM(X387:Z387)</f>
        <v>0</v>
      </c>
      <c r="AB386" s="327">
        <f>ROUNDDOWN((T386+AA386)*0.05,0)</f>
        <v>0</v>
      </c>
      <c r="AC386" s="327">
        <f>ROUNDDOWN((T386+W386+AA386+AB386)*0.1,0)</f>
        <v>0</v>
      </c>
      <c r="AD386" s="327">
        <f>ROUNDDOWN(AG386*0.1,0)</f>
        <v>1000000</v>
      </c>
      <c r="AE386" s="327">
        <f>T386+W386+AA386+AB386+AC386+AD386</f>
        <v>1000000</v>
      </c>
      <c r="AF386" s="328">
        <v>10000000</v>
      </c>
      <c r="AG386" s="330">
        <f>AF386-T386-W386</f>
        <v>10000000</v>
      </c>
      <c r="AH386" s="332">
        <f t="shared" si="2"/>
        <v>1000000</v>
      </c>
    </row>
    <row r="387" spans="1:34" ht="12.75" hidden="1" customHeight="1">
      <c r="A387" s="333"/>
      <c r="B387" s="20"/>
      <c r="C387" s="21"/>
      <c r="D387" s="333"/>
      <c r="E387" s="21"/>
      <c r="F387" s="21"/>
      <c r="G387" s="333"/>
      <c r="H387" s="21"/>
      <c r="I387" s="21"/>
      <c r="J387" s="333"/>
      <c r="K387" s="21"/>
      <c r="L387" s="21"/>
      <c r="M387" s="335"/>
      <c r="N387" s="21"/>
      <c r="O387" s="21"/>
      <c r="P387" s="335"/>
      <c r="Q387" s="25"/>
      <c r="R387" s="23">
        <f>ROUNDDOWN($R$3*R386,0)</f>
        <v>0</v>
      </c>
      <c r="S387" s="23">
        <f>ROUNDDOWN($S$3*S386,0)</f>
        <v>0</v>
      </c>
      <c r="T387" s="337"/>
      <c r="U387" s="23">
        <f>ROUNDDOWN(U386*$U$3,0)</f>
        <v>0</v>
      </c>
      <c r="V387" s="23">
        <f>ROUNDDOWN(V386*$V$3,0)</f>
        <v>0</v>
      </c>
      <c r="W387" s="337"/>
      <c r="X387" s="23">
        <f>ROUNDDOWN($X$3*X386,0)</f>
        <v>0</v>
      </c>
      <c r="Y387" s="23">
        <f>ROUNDDOWN(Y386*$Y$3,0)</f>
        <v>0</v>
      </c>
      <c r="Z387" s="24">
        <f>ROUNDDOWN(Z386*$Z$3,0)</f>
        <v>0</v>
      </c>
      <c r="AA387" s="338"/>
      <c r="AB387" s="327"/>
      <c r="AC387" s="327"/>
      <c r="AD387" s="327"/>
      <c r="AE387" s="327"/>
      <c r="AF387" s="329"/>
      <c r="AG387" s="331"/>
      <c r="AH387" s="332">
        <f t="shared" si="2"/>
        <v>0</v>
      </c>
    </row>
    <row r="388" spans="1:34" ht="12.75" hidden="1" customHeight="1">
      <c r="A388" s="347" t="s">
        <v>130</v>
      </c>
      <c r="B388" s="31" t="s">
        <v>43</v>
      </c>
      <c r="C388" s="32">
        <v>0.6</v>
      </c>
      <c r="D388" s="347" t="str">
        <f>B388&amp;C388</f>
        <v>H0.6</v>
      </c>
      <c r="E388" s="32" t="s">
        <v>38</v>
      </c>
      <c r="F388" s="32">
        <v>0.3</v>
      </c>
      <c r="G388" s="347" t="str">
        <f>E388&amp;F388</f>
        <v>W0.3</v>
      </c>
      <c r="H388" s="32" t="s">
        <v>39</v>
      </c>
      <c r="I388" s="32">
        <v>0</v>
      </c>
      <c r="J388" s="347" t="str">
        <f>H388&amp;I388</f>
        <v>L0</v>
      </c>
      <c r="K388" s="32" t="s">
        <v>40</v>
      </c>
      <c r="L388" s="32"/>
      <c r="M388" s="348" t="str">
        <f>K388&amp;L388</f>
        <v>B</v>
      </c>
      <c r="N388" s="32" t="s">
        <v>41</v>
      </c>
      <c r="O388" s="32">
        <v>0</v>
      </c>
      <c r="P388" s="348" t="str">
        <f>N388&amp;O388</f>
        <v>R0</v>
      </c>
      <c r="Q388" s="25"/>
      <c r="R388" s="19"/>
      <c r="S388" s="19"/>
      <c r="T388" s="336">
        <f>SUM(R389:S389)</f>
        <v>0</v>
      </c>
      <c r="U388" s="19"/>
      <c r="V388" s="19"/>
      <c r="W388" s="336">
        <f>SUM(U389:V389)</f>
        <v>0</v>
      </c>
      <c r="X388" s="19"/>
      <c r="Y388" s="19"/>
      <c r="Z388" s="19"/>
      <c r="AA388" s="338">
        <f>SUM(X389:Z389)</f>
        <v>0</v>
      </c>
      <c r="AB388" s="327">
        <f>ROUNDDOWN((T388+AA388)*0.05,0)</f>
        <v>0</v>
      </c>
      <c r="AC388" s="327">
        <f>ROUNDDOWN((T388+W388+AA388+AB388)*0.1,0)</f>
        <v>0</v>
      </c>
      <c r="AD388" s="327">
        <f>ROUNDDOWN(AG388*0.1,0)</f>
        <v>160</v>
      </c>
      <c r="AE388" s="327">
        <f>T388+W388+AA388+AB388+AC388+AD388</f>
        <v>160</v>
      </c>
      <c r="AF388" s="328">
        <v>1600</v>
      </c>
      <c r="AG388" s="330">
        <f>AF388-T388-W388</f>
        <v>1600</v>
      </c>
      <c r="AH388" s="332">
        <f>IF(AE388&lt;AG388,AE388,AG388)</f>
        <v>160</v>
      </c>
    </row>
    <row r="389" spans="1:34" ht="12.75" hidden="1" customHeight="1">
      <c r="A389" s="347"/>
      <c r="B389" s="31"/>
      <c r="C389" s="32"/>
      <c r="D389" s="347"/>
      <c r="E389" s="32"/>
      <c r="F389" s="32"/>
      <c r="G389" s="347"/>
      <c r="H389" s="32"/>
      <c r="I389" s="32"/>
      <c r="J389" s="347"/>
      <c r="K389" s="32"/>
      <c r="L389" s="32"/>
      <c r="M389" s="349"/>
      <c r="N389" s="32"/>
      <c r="O389" s="32"/>
      <c r="P389" s="349"/>
      <c r="Q389" s="25"/>
      <c r="R389" s="23">
        <f>ROUNDDOWN($R$3*R388,0)</f>
        <v>0</v>
      </c>
      <c r="S389" s="23">
        <f>ROUNDDOWN($S$3*S388,0)</f>
        <v>0</v>
      </c>
      <c r="T389" s="337"/>
      <c r="U389" s="23">
        <f>ROUNDDOWN(U388*$U$3,0)</f>
        <v>0</v>
      </c>
      <c r="V389" s="23">
        <f>ROUNDDOWN(V388*$V$3,0)</f>
        <v>0</v>
      </c>
      <c r="W389" s="337"/>
      <c r="X389" s="23">
        <f>ROUNDDOWN($X$3*X388,0)</f>
        <v>0</v>
      </c>
      <c r="Y389" s="23">
        <f>ROUNDDOWN(Y388*$Y$3,0)</f>
        <v>0</v>
      </c>
      <c r="Z389" s="24">
        <f>ROUNDDOWN(Z388*$Z$3,0)</f>
        <v>0</v>
      </c>
      <c r="AA389" s="338"/>
      <c r="AB389" s="327"/>
      <c r="AC389" s="327"/>
      <c r="AD389" s="327"/>
      <c r="AE389" s="327"/>
      <c r="AF389" s="329"/>
      <c r="AG389" s="331"/>
      <c r="AH389" s="332"/>
    </row>
    <row r="390" spans="1:34" ht="12.75" hidden="1" customHeight="1">
      <c r="A390" s="347" t="s">
        <v>130</v>
      </c>
      <c r="B390" s="31" t="s">
        <v>43</v>
      </c>
      <c r="C390" s="32">
        <v>0.8</v>
      </c>
      <c r="D390" s="347" t="str">
        <f>B390&amp;C390</f>
        <v>H0.8</v>
      </c>
      <c r="E390" s="32" t="s">
        <v>38</v>
      </c>
      <c r="F390" s="32">
        <v>0.5</v>
      </c>
      <c r="G390" s="347" t="str">
        <f>E390&amp;F390</f>
        <v>W0.5</v>
      </c>
      <c r="H390" s="32" t="s">
        <v>39</v>
      </c>
      <c r="I390" s="32">
        <v>0</v>
      </c>
      <c r="J390" s="347" t="str">
        <f>H390&amp;I390</f>
        <v>L0</v>
      </c>
      <c r="K390" s="32" t="s">
        <v>40</v>
      </c>
      <c r="L390" s="32"/>
      <c r="M390" s="348" t="str">
        <f>K390&amp;L390</f>
        <v>B</v>
      </c>
      <c r="N390" s="32" t="s">
        <v>41</v>
      </c>
      <c r="O390" s="32">
        <v>0</v>
      </c>
      <c r="P390" s="348" t="str">
        <f>N390&amp;O390</f>
        <v>R0</v>
      </c>
      <c r="Q390" s="25"/>
      <c r="R390" s="19"/>
      <c r="S390" s="19"/>
      <c r="T390" s="336">
        <f>SUM(R391:S391)</f>
        <v>0</v>
      </c>
      <c r="U390" s="19"/>
      <c r="V390" s="19"/>
      <c r="W390" s="336">
        <f>SUM(U391:V391)</f>
        <v>0</v>
      </c>
      <c r="X390" s="19"/>
      <c r="Y390" s="19"/>
      <c r="Z390" s="19"/>
      <c r="AA390" s="338">
        <f>SUM(X391:Z391)</f>
        <v>0</v>
      </c>
      <c r="AB390" s="327">
        <f>ROUNDDOWN((T390+AA390)*0.05,0)</f>
        <v>0</v>
      </c>
      <c r="AC390" s="327">
        <f>ROUNDDOWN((T390+W390+AA390+AB390)*0.1,0)</f>
        <v>0</v>
      </c>
      <c r="AD390" s="327">
        <f>ROUNDDOWN(AG390*0.1,0)</f>
        <v>270</v>
      </c>
      <c r="AE390" s="327">
        <f>T390+W390+AA390+AB390+AC390+AD390</f>
        <v>270</v>
      </c>
      <c r="AF390" s="328">
        <v>2700</v>
      </c>
      <c r="AG390" s="330">
        <f>AF390-T390-W390</f>
        <v>2700</v>
      </c>
      <c r="AH390" s="332">
        <f>IF(AE390&lt;AG390,AE390,AG390)</f>
        <v>270</v>
      </c>
    </row>
    <row r="391" spans="1:34" ht="12.75" hidden="1" customHeight="1">
      <c r="A391" s="347"/>
      <c r="B391" s="31"/>
      <c r="C391" s="32"/>
      <c r="D391" s="347"/>
      <c r="E391" s="32"/>
      <c r="F391" s="32"/>
      <c r="G391" s="347"/>
      <c r="H391" s="32"/>
      <c r="I391" s="32"/>
      <c r="J391" s="347"/>
      <c r="K391" s="32"/>
      <c r="L391" s="32"/>
      <c r="M391" s="349"/>
      <c r="N391" s="32"/>
      <c r="O391" s="32"/>
      <c r="P391" s="349"/>
      <c r="Q391" s="25"/>
      <c r="R391" s="23">
        <f>ROUNDDOWN($R$3*R390,0)</f>
        <v>0</v>
      </c>
      <c r="S391" s="23">
        <f>ROUNDDOWN($S$3*S390,0)</f>
        <v>0</v>
      </c>
      <c r="T391" s="337"/>
      <c r="U391" s="23">
        <f>ROUNDDOWN(U390*$U$3,0)</f>
        <v>0</v>
      </c>
      <c r="V391" s="23">
        <f>ROUNDDOWN(V390*$V$3,0)</f>
        <v>0</v>
      </c>
      <c r="W391" s="337"/>
      <c r="X391" s="23">
        <f>ROUNDDOWN($X$3*X390,0)</f>
        <v>0</v>
      </c>
      <c r="Y391" s="23">
        <f>ROUNDDOWN(Y390*$Y$3,0)</f>
        <v>0</v>
      </c>
      <c r="Z391" s="24">
        <f>ROUNDDOWN(Z390*$Z$3,0)</f>
        <v>0</v>
      </c>
      <c r="AA391" s="338"/>
      <c r="AB391" s="327"/>
      <c r="AC391" s="327"/>
      <c r="AD391" s="327"/>
      <c r="AE391" s="327"/>
      <c r="AF391" s="329"/>
      <c r="AG391" s="331"/>
      <c r="AH391" s="332"/>
    </row>
    <row r="392" spans="1:34" ht="12.75" hidden="1" customHeight="1">
      <c r="A392" s="344" t="s">
        <v>131</v>
      </c>
      <c r="B392" s="27" t="s">
        <v>43</v>
      </c>
      <c r="C392" s="28">
        <v>0.6</v>
      </c>
      <c r="D392" s="344" t="str">
        <f>B392&amp;C392</f>
        <v>H0.6</v>
      </c>
      <c r="E392" s="28" t="s">
        <v>38</v>
      </c>
      <c r="F392" s="28">
        <v>0.3</v>
      </c>
      <c r="G392" s="344" t="str">
        <f>E392&amp;F392</f>
        <v>W0.3</v>
      </c>
      <c r="H392" s="28" t="s">
        <v>39</v>
      </c>
      <c r="I392" s="28">
        <v>0</v>
      </c>
      <c r="J392" s="344" t="str">
        <f>H392&amp;I392</f>
        <v>L0</v>
      </c>
      <c r="K392" s="28" t="s">
        <v>40</v>
      </c>
      <c r="L392" s="28">
        <v>0</v>
      </c>
      <c r="M392" s="345" t="str">
        <f>K392&amp;L392</f>
        <v>B0</v>
      </c>
      <c r="N392" s="28" t="s">
        <v>41</v>
      </c>
      <c r="O392" s="28">
        <v>0</v>
      </c>
      <c r="P392" s="345" t="str">
        <f>N392&amp;O392</f>
        <v>R0</v>
      </c>
      <c r="Q392" s="25" t="s">
        <v>109</v>
      </c>
      <c r="R392" s="26">
        <v>0.04</v>
      </c>
      <c r="S392" s="26">
        <v>6.0000000000000001E-3</v>
      </c>
      <c r="T392" s="336">
        <f>SUM(R393:S393)</f>
        <v>4684</v>
      </c>
      <c r="U392" s="19">
        <v>2E-3</v>
      </c>
      <c r="V392" s="19">
        <v>1E-3</v>
      </c>
      <c r="W392" s="336">
        <f>SUM(U393:V393)</f>
        <v>222</v>
      </c>
      <c r="X392" s="19">
        <v>0.03</v>
      </c>
      <c r="Y392" s="19">
        <v>0.02</v>
      </c>
      <c r="Z392" s="19">
        <v>0</v>
      </c>
      <c r="AA392" s="338">
        <f>SUM(X393:Z393)</f>
        <v>4775</v>
      </c>
      <c r="AB392" s="327">
        <f>ROUNDDOWN((T392+AA392)*0.05,0)</f>
        <v>472</v>
      </c>
      <c r="AC392" s="327">
        <f>ROUNDDOWN((T392+W392+AA392+AB392)*0.1,0)</f>
        <v>1015</v>
      </c>
      <c r="AD392" s="327">
        <f>ROUNDDOWN(AG392*0.1,0)</f>
        <v>-60</v>
      </c>
      <c r="AE392" s="327">
        <f>T392+W392+AA392+AB392+AC392+AD392</f>
        <v>11108</v>
      </c>
      <c r="AF392" s="328">
        <v>4300</v>
      </c>
      <c r="AG392" s="330">
        <f>AF392-T392-W392</f>
        <v>-606</v>
      </c>
      <c r="AH392" s="332">
        <f t="shared" si="2"/>
        <v>-606</v>
      </c>
    </row>
    <row r="393" spans="1:34" ht="12.75" hidden="1" customHeight="1">
      <c r="A393" s="344"/>
      <c r="B393" s="27"/>
      <c r="C393" s="28"/>
      <c r="D393" s="344"/>
      <c r="E393" s="28"/>
      <c r="F393" s="28"/>
      <c r="G393" s="344"/>
      <c r="H393" s="28"/>
      <c r="I393" s="28"/>
      <c r="J393" s="344"/>
      <c r="K393" s="28"/>
      <c r="L393" s="28"/>
      <c r="M393" s="346"/>
      <c r="N393" s="28"/>
      <c r="O393" s="28"/>
      <c r="P393" s="346"/>
      <c r="Q393" s="25"/>
      <c r="R393" s="23">
        <f>ROUNDDOWN($R$3*R392,0)</f>
        <v>4196</v>
      </c>
      <c r="S393" s="23">
        <f>ROUNDDOWN($S$3*S392,0)</f>
        <v>488</v>
      </c>
      <c r="T393" s="337"/>
      <c r="U393" s="23">
        <f>ROUNDDOWN(U392*$U$3,0)</f>
        <v>162</v>
      </c>
      <c r="V393" s="23">
        <f>ROUNDDOWN(V392*$V$3,0)</f>
        <v>60</v>
      </c>
      <c r="W393" s="337"/>
      <c r="X393" s="23">
        <f>ROUNDDOWN($X$3*X392,0)</f>
        <v>3147</v>
      </c>
      <c r="Y393" s="23">
        <f>ROUNDDOWN(Y392*$Y$3,0)</f>
        <v>1628</v>
      </c>
      <c r="Z393" s="24">
        <f>ROUNDDOWN(Z392*$Z$3,0)</f>
        <v>0</v>
      </c>
      <c r="AA393" s="338"/>
      <c r="AB393" s="327"/>
      <c r="AC393" s="327"/>
      <c r="AD393" s="327"/>
      <c r="AE393" s="327"/>
      <c r="AF393" s="329"/>
      <c r="AG393" s="331"/>
      <c r="AH393" s="332">
        <f t="shared" si="2"/>
        <v>0</v>
      </c>
    </row>
    <row r="394" spans="1:34" ht="12.75" hidden="1" customHeight="1">
      <c r="A394" s="344" t="s">
        <v>131</v>
      </c>
      <c r="B394" s="27" t="s">
        <v>43</v>
      </c>
      <c r="C394" s="28">
        <v>0.8</v>
      </c>
      <c r="D394" s="344" t="str">
        <f>B394&amp;C394</f>
        <v>H0.8</v>
      </c>
      <c r="E394" s="28" t="s">
        <v>38</v>
      </c>
      <c r="F394" s="28">
        <v>0.5</v>
      </c>
      <c r="G394" s="344" t="str">
        <f>E394&amp;F394</f>
        <v>W0.5</v>
      </c>
      <c r="H394" s="28" t="s">
        <v>39</v>
      </c>
      <c r="I394" s="28">
        <v>0</v>
      </c>
      <c r="J394" s="344" t="str">
        <f>H394&amp;I394</f>
        <v>L0</v>
      </c>
      <c r="K394" s="28" t="s">
        <v>40</v>
      </c>
      <c r="L394" s="28">
        <v>0</v>
      </c>
      <c r="M394" s="345" t="str">
        <f>K394&amp;L394</f>
        <v>B0</v>
      </c>
      <c r="N394" s="28" t="s">
        <v>41</v>
      </c>
      <c r="O394" s="28">
        <v>0</v>
      </c>
      <c r="P394" s="345" t="str">
        <f>N394&amp;O394</f>
        <v>R0</v>
      </c>
      <c r="Q394" s="25" t="s">
        <v>109</v>
      </c>
      <c r="R394" s="26">
        <v>0.04</v>
      </c>
      <c r="S394" s="26">
        <v>6.0000000000000001E-3</v>
      </c>
      <c r="T394" s="336">
        <f>SUM(R395:S395)</f>
        <v>4684</v>
      </c>
      <c r="U394" s="19">
        <v>2E-3</v>
      </c>
      <c r="V394" s="19">
        <v>1E-3</v>
      </c>
      <c r="W394" s="336">
        <f>SUM(U395:V395)</f>
        <v>222</v>
      </c>
      <c r="X394" s="19">
        <v>0.03</v>
      </c>
      <c r="Y394" s="19">
        <v>0.02</v>
      </c>
      <c r="Z394" s="19">
        <v>0</v>
      </c>
      <c r="AA394" s="338">
        <f>SUM(X395:Z395)</f>
        <v>4775</v>
      </c>
      <c r="AB394" s="327">
        <f>ROUNDDOWN((T394+AA394)*0.05,0)</f>
        <v>472</v>
      </c>
      <c r="AC394" s="327">
        <f>ROUNDDOWN((T394+W394+AA394+AB394)*0.1,0)</f>
        <v>1015</v>
      </c>
      <c r="AD394" s="327">
        <f>ROUNDDOWN(AG394*0.1,0)</f>
        <v>209</v>
      </c>
      <c r="AE394" s="327">
        <f>T394+W394+AA394+AB394+AC394+AD394</f>
        <v>11377</v>
      </c>
      <c r="AF394" s="328">
        <v>7000</v>
      </c>
      <c r="AG394" s="330">
        <f>AF394-T394-W394</f>
        <v>2094</v>
      </c>
      <c r="AH394" s="332">
        <f t="shared" si="2"/>
        <v>2094</v>
      </c>
    </row>
    <row r="395" spans="1:34" ht="12.75" hidden="1" customHeight="1">
      <c r="A395" s="344"/>
      <c r="B395" s="27"/>
      <c r="C395" s="28"/>
      <c r="D395" s="344"/>
      <c r="E395" s="28"/>
      <c r="F395" s="28"/>
      <c r="G395" s="344"/>
      <c r="H395" s="28"/>
      <c r="I395" s="28"/>
      <c r="J395" s="344"/>
      <c r="K395" s="28"/>
      <c r="L395" s="28"/>
      <c r="M395" s="346"/>
      <c r="N395" s="28"/>
      <c r="O395" s="28"/>
      <c r="P395" s="346"/>
      <c r="Q395" s="25"/>
      <c r="R395" s="23">
        <f>ROUNDDOWN($R$3*R394,0)</f>
        <v>4196</v>
      </c>
      <c r="S395" s="23">
        <f>ROUNDDOWN($S$3*S394,0)</f>
        <v>488</v>
      </c>
      <c r="T395" s="337"/>
      <c r="U395" s="23">
        <f>ROUNDDOWN(U394*$U$3,0)</f>
        <v>162</v>
      </c>
      <c r="V395" s="23">
        <f>ROUNDDOWN(V394*$V$3,0)</f>
        <v>60</v>
      </c>
      <c r="W395" s="337"/>
      <c r="X395" s="23">
        <f>ROUNDDOWN($X$3*X394,0)</f>
        <v>3147</v>
      </c>
      <c r="Y395" s="23">
        <f>ROUNDDOWN(Y394*$Y$3,0)</f>
        <v>1628</v>
      </c>
      <c r="Z395" s="24">
        <f>ROUNDDOWN(Z394*$Z$3,0)</f>
        <v>0</v>
      </c>
      <c r="AA395" s="338"/>
      <c r="AB395" s="327"/>
      <c r="AC395" s="327"/>
      <c r="AD395" s="327"/>
      <c r="AE395" s="327"/>
      <c r="AF395" s="329"/>
      <c r="AG395" s="331"/>
      <c r="AH395" s="332">
        <f t="shared" si="2"/>
        <v>0</v>
      </c>
    </row>
    <row r="396" spans="1:34" ht="12.75" hidden="1" customHeight="1">
      <c r="A396" s="344" t="s">
        <v>131</v>
      </c>
      <c r="B396" s="27" t="s">
        <v>43</v>
      </c>
      <c r="C396" s="28">
        <v>1</v>
      </c>
      <c r="D396" s="344" t="str">
        <f>B396&amp;C396</f>
        <v>H1</v>
      </c>
      <c r="E396" s="28" t="s">
        <v>38</v>
      </c>
      <c r="F396" s="28">
        <v>0.6</v>
      </c>
      <c r="G396" s="344" t="str">
        <f>E396&amp;F396</f>
        <v>W0.6</v>
      </c>
      <c r="H396" s="28" t="s">
        <v>39</v>
      </c>
      <c r="I396" s="28">
        <v>0</v>
      </c>
      <c r="J396" s="344" t="str">
        <f>H396&amp;I396</f>
        <v>L0</v>
      </c>
      <c r="K396" s="28" t="s">
        <v>40</v>
      </c>
      <c r="L396" s="28">
        <v>0</v>
      </c>
      <c r="M396" s="345" t="str">
        <f>K396&amp;L396</f>
        <v>B0</v>
      </c>
      <c r="N396" s="28" t="s">
        <v>41</v>
      </c>
      <c r="O396" s="28">
        <v>0</v>
      </c>
      <c r="P396" s="345" t="str">
        <f>N396&amp;O396</f>
        <v>R0</v>
      </c>
      <c r="Q396" s="25" t="s">
        <v>109</v>
      </c>
      <c r="R396" s="26">
        <v>0.04</v>
      </c>
      <c r="S396" s="26">
        <v>6.0000000000000001E-3</v>
      </c>
      <c r="T396" s="336">
        <f>SUM(R397:S397)</f>
        <v>4684</v>
      </c>
      <c r="U396" s="19">
        <v>2E-3</v>
      </c>
      <c r="V396" s="19">
        <v>1E-3</v>
      </c>
      <c r="W396" s="336">
        <f>SUM(U397:V397)</f>
        <v>222</v>
      </c>
      <c r="X396" s="19">
        <v>0.03</v>
      </c>
      <c r="Y396" s="19">
        <v>0.02</v>
      </c>
      <c r="Z396" s="19">
        <v>0</v>
      </c>
      <c r="AA396" s="338">
        <f>SUM(X397:Z397)</f>
        <v>4775</v>
      </c>
      <c r="AB396" s="327">
        <f>ROUNDDOWN((T396+AA396)*0.05,0)</f>
        <v>472</v>
      </c>
      <c r="AC396" s="327">
        <f>ROUNDDOWN((T396+W396+AA396+AB396)*0.1,0)</f>
        <v>1015</v>
      </c>
      <c r="AD396" s="327">
        <f>ROUNDDOWN(AG396*0.1,0)</f>
        <v>579</v>
      </c>
      <c r="AE396" s="327">
        <f>T396+W396+AA396+AB396+AC396+AD396</f>
        <v>11747</v>
      </c>
      <c r="AF396" s="328">
        <v>10700</v>
      </c>
      <c r="AG396" s="330">
        <f>AF396-T396-W396</f>
        <v>5794</v>
      </c>
      <c r="AH396" s="332">
        <f t="shared" si="2"/>
        <v>5794</v>
      </c>
    </row>
    <row r="397" spans="1:34" ht="12.75" hidden="1" customHeight="1">
      <c r="A397" s="344"/>
      <c r="B397" s="27"/>
      <c r="C397" s="28"/>
      <c r="D397" s="344"/>
      <c r="E397" s="28"/>
      <c r="F397" s="28"/>
      <c r="G397" s="344"/>
      <c r="H397" s="28"/>
      <c r="I397" s="28"/>
      <c r="J397" s="344"/>
      <c r="K397" s="28"/>
      <c r="L397" s="28"/>
      <c r="M397" s="346"/>
      <c r="N397" s="28"/>
      <c r="O397" s="28"/>
      <c r="P397" s="346"/>
      <c r="Q397" s="22"/>
      <c r="R397" s="23">
        <f>ROUNDDOWN($R$3*R396,0)</f>
        <v>4196</v>
      </c>
      <c r="S397" s="23">
        <f>ROUNDDOWN($S$3*S396,0)</f>
        <v>488</v>
      </c>
      <c r="T397" s="337"/>
      <c r="U397" s="23">
        <f>ROUNDDOWN(U396*$U$3,0)</f>
        <v>162</v>
      </c>
      <c r="V397" s="23">
        <f>ROUNDDOWN(V396*$V$3,0)</f>
        <v>60</v>
      </c>
      <c r="W397" s="337"/>
      <c r="X397" s="23">
        <f>ROUNDDOWN($X$3*X396,0)</f>
        <v>3147</v>
      </c>
      <c r="Y397" s="23">
        <f>ROUNDDOWN(Y396*$Y$3,0)</f>
        <v>1628</v>
      </c>
      <c r="Z397" s="24">
        <f>ROUNDDOWN(Z396*$Z$3,0)</f>
        <v>0</v>
      </c>
      <c r="AA397" s="338"/>
      <c r="AB397" s="327"/>
      <c r="AC397" s="327"/>
      <c r="AD397" s="327"/>
      <c r="AE397" s="327"/>
      <c r="AF397" s="329"/>
      <c r="AG397" s="331"/>
      <c r="AH397" s="332">
        <f t="shared" si="2"/>
        <v>0</v>
      </c>
    </row>
    <row r="398" spans="1:34" ht="12.75" hidden="1" customHeight="1">
      <c r="A398" s="333" t="s">
        <v>132</v>
      </c>
      <c r="B398" s="20" t="s">
        <v>43</v>
      </c>
      <c r="C398" s="21">
        <v>2</v>
      </c>
      <c r="D398" s="333" t="str">
        <f>B398&amp;C398</f>
        <v>H2</v>
      </c>
      <c r="E398" s="21" t="s">
        <v>38</v>
      </c>
      <c r="F398" s="21">
        <v>0</v>
      </c>
      <c r="G398" s="333" t="str">
        <f>E398&amp;F398</f>
        <v>W0</v>
      </c>
      <c r="H398" s="21" t="s">
        <v>39</v>
      </c>
      <c r="I398" s="21">
        <v>0</v>
      </c>
      <c r="J398" s="333" t="str">
        <f>H398&amp;I398</f>
        <v>L0</v>
      </c>
      <c r="K398" s="21" t="s">
        <v>40</v>
      </c>
      <c r="L398" s="21">
        <v>0</v>
      </c>
      <c r="M398" s="334" t="str">
        <f>K398&amp;L398</f>
        <v>B0</v>
      </c>
      <c r="N398" s="21" t="s">
        <v>41</v>
      </c>
      <c r="O398" s="21">
        <v>4</v>
      </c>
      <c r="P398" s="334" t="str">
        <f>N398&amp;O398</f>
        <v>R4</v>
      </c>
      <c r="Q398" s="25" t="s">
        <v>42</v>
      </c>
      <c r="R398" s="19">
        <v>0.11</v>
      </c>
      <c r="S398" s="19">
        <v>0.1</v>
      </c>
      <c r="T398" s="336">
        <f>SUM(R399:S399)</f>
        <v>19683</v>
      </c>
      <c r="U398" s="19">
        <v>2E-3</v>
      </c>
      <c r="V398" s="19">
        <v>5.0000000000000001E-3</v>
      </c>
      <c r="W398" s="336">
        <f>SUM(U399:V399)</f>
        <v>466</v>
      </c>
      <c r="X398" s="19">
        <v>0.11</v>
      </c>
      <c r="Y398" s="19">
        <v>7.0000000000000007E-2</v>
      </c>
      <c r="Z398" s="19">
        <v>0</v>
      </c>
      <c r="AA398" s="338">
        <f>SUM(X399:Z399)</f>
        <v>17240</v>
      </c>
      <c r="AB398" s="327">
        <f>ROUNDDOWN((T398+AA398)*0.05,0)</f>
        <v>1846</v>
      </c>
      <c r="AC398" s="327">
        <f>ROUNDDOWN((T398+W398+AA398+AB398)*0.1,0)</f>
        <v>3923</v>
      </c>
      <c r="AD398" s="327">
        <f>ROUNDDOWN(AG398*0.1,0)</f>
        <v>5295</v>
      </c>
      <c r="AE398" s="327">
        <f>T398+W398+AA398+AB398+AC398+AD398</f>
        <v>48453</v>
      </c>
      <c r="AF398" s="328">
        <v>73100</v>
      </c>
      <c r="AG398" s="330">
        <f>AF398-T398-W398</f>
        <v>52951</v>
      </c>
      <c r="AH398" s="332">
        <f t="shared" si="2"/>
        <v>48453</v>
      </c>
    </row>
    <row r="399" spans="1:34" ht="12.75" hidden="1" customHeight="1">
      <c r="A399" s="333"/>
      <c r="B399" s="20"/>
      <c r="C399" s="21"/>
      <c r="D399" s="333"/>
      <c r="E399" s="21"/>
      <c r="F399" s="21"/>
      <c r="G399" s="333"/>
      <c r="H399" s="21"/>
      <c r="I399" s="21"/>
      <c r="J399" s="333"/>
      <c r="K399" s="21"/>
      <c r="L399" s="21"/>
      <c r="M399" s="335"/>
      <c r="N399" s="21"/>
      <c r="O399" s="21"/>
      <c r="P399" s="335"/>
      <c r="Q399" s="22"/>
      <c r="R399" s="23">
        <f>ROUNDDOWN($R$3*R398,0)</f>
        <v>11539</v>
      </c>
      <c r="S399" s="23">
        <f>ROUNDDOWN($S$3*S398,0)</f>
        <v>8144</v>
      </c>
      <c r="T399" s="337"/>
      <c r="U399" s="23">
        <f>ROUNDDOWN(U398*$U$3,0)</f>
        <v>162</v>
      </c>
      <c r="V399" s="23">
        <f>ROUNDDOWN(V398*$V$3,0)</f>
        <v>304</v>
      </c>
      <c r="W399" s="337"/>
      <c r="X399" s="23">
        <f>ROUNDDOWN($X$3*X398,0)</f>
        <v>11539</v>
      </c>
      <c r="Y399" s="23">
        <f>ROUNDDOWN(Y398*$Y$3,0)</f>
        <v>5701</v>
      </c>
      <c r="Z399" s="24">
        <f>ROUNDDOWN(Z398*$Z$3,0)</f>
        <v>0</v>
      </c>
      <c r="AA399" s="338"/>
      <c r="AB399" s="327"/>
      <c r="AC399" s="327"/>
      <c r="AD399" s="327"/>
      <c r="AE399" s="327"/>
      <c r="AF399" s="329"/>
      <c r="AG399" s="331"/>
      <c r="AH399" s="332">
        <f t="shared" si="2"/>
        <v>0</v>
      </c>
    </row>
    <row r="400" spans="1:34" ht="12.75" hidden="1" customHeight="1">
      <c r="A400" s="333" t="s">
        <v>132</v>
      </c>
      <c r="B400" s="20" t="s">
        <v>43</v>
      </c>
      <c r="C400" s="21">
        <v>2.5</v>
      </c>
      <c r="D400" s="333" t="str">
        <f>B400&amp;C400</f>
        <v>H2.5</v>
      </c>
      <c r="E400" s="21" t="s">
        <v>38</v>
      </c>
      <c r="F400" s="21">
        <v>0</v>
      </c>
      <c r="G400" s="333" t="str">
        <f>E400&amp;F400</f>
        <v>W0</v>
      </c>
      <c r="H400" s="21" t="s">
        <v>39</v>
      </c>
      <c r="I400" s="21">
        <v>0</v>
      </c>
      <c r="J400" s="333" t="str">
        <f>H400&amp;I400</f>
        <v>L0</v>
      </c>
      <c r="K400" s="21" t="s">
        <v>40</v>
      </c>
      <c r="L400" s="21">
        <v>0</v>
      </c>
      <c r="M400" s="334" t="str">
        <f>K400&amp;L400</f>
        <v>B0</v>
      </c>
      <c r="N400" s="21" t="s">
        <v>41</v>
      </c>
      <c r="O400" s="21">
        <v>5</v>
      </c>
      <c r="P400" s="334" t="str">
        <f>N400&amp;O400</f>
        <v>R5</v>
      </c>
      <c r="Q400" s="25" t="s">
        <v>42</v>
      </c>
      <c r="R400" s="26">
        <v>0.13</v>
      </c>
      <c r="S400" s="26">
        <v>0.02</v>
      </c>
      <c r="T400" s="336">
        <f>SUM(R401:S401)</f>
        <v>15265</v>
      </c>
      <c r="U400" s="19">
        <v>5.0000000000000001E-3</v>
      </c>
      <c r="V400" s="19">
        <v>7.0000000000000001E-3</v>
      </c>
      <c r="W400" s="336">
        <f>SUM(U401:V401)</f>
        <v>833</v>
      </c>
      <c r="X400" s="19">
        <v>0.17</v>
      </c>
      <c r="Y400" s="19">
        <v>0.1</v>
      </c>
      <c r="Z400" s="19">
        <v>0</v>
      </c>
      <c r="AA400" s="338">
        <f>SUM(X401:Z401)</f>
        <v>25977</v>
      </c>
      <c r="AB400" s="327">
        <f>ROUNDDOWN((T400+AA400)*0.05,0)</f>
        <v>2062</v>
      </c>
      <c r="AC400" s="327">
        <f>ROUNDDOWN((T400+W400+AA400+AB400)*0.1,0)</f>
        <v>4413</v>
      </c>
      <c r="AD400" s="327">
        <f>ROUNDDOWN(AG400*0.1,0)</f>
        <v>8260</v>
      </c>
      <c r="AE400" s="327">
        <f>T400+W400+AA400+AB400+AC400+AD400</f>
        <v>56810</v>
      </c>
      <c r="AF400" s="328">
        <v>98700</v>
      </c>
      <c r="AG400" s="330">
        <f>AF400-T400-W400</f>
        <v>82602</v>
      </c>
      <c r="AH400" s="332">
        <f t="shared" si="2"/>
        <v>56810</v>
      </c>
    </row>
    <row r="401" spans="1:34" ht="12.75" hidden="1" customHeight="1">
      <c r="A401" s="333"/>
      <c r="B401" s="20"/>
      <c r="C401" s="21"/>
      <c r="D401" s="333"/>
      <c r="E401" s="21"/>
      <c r="F401" s="21"/>
      <c r="G401" s="333"/>
      <c r="H401" s="21"/>
      <c r="I401" s="21"/>
      <c r="J401" s="333"/>
      <c r="K401" s="21"/>
      <c r="L401" s="21"/>
      <c r="M401" s="335"/>
      <c r="N401" s="21"/>
      <c r="O401" s="21"/>
      <c r="P401" s="335"/>
      <c r="Q401" s="22"/>
      <c r="R401" s="23">
        <f>ROUNDDOWN($R$3*R400,0)</f>
        <v>13637</v>
      </c>
      <c r="S401" s="23">
        <f>ROUNDDOWN($S$3*S400,0)</f>
        <v>1628</v>
      </c>
      <c r="T401" s="337"/>
      <c r="U401" s="23">
        <f>ROUNDDOWN(U400*$U$3,0)</f>
        <v>407</v>
      </c>
      <c r="V401" s="23">
        <f>ROUNDDOWN(V400*$V$3,0)</f>
        <v>426</v>
      </c>
      <c r="W401" s="337"/>
      <c r="X401" s="23">
        <f>ROUNDDOWN($X$3*X400,0)</f>
        <v>17833</v>
      </c>
      <c r="Y401" s="23">
        <f>ROUNDDOWN(Y400*$Y$3,0)</f>
        <v>8144</v>
      </c>
      <c r="Z401" s="24">
        <f>ROUNDDOWN(Z400*$Z$3,0)</f>
        <v>0</v>
      </c>
      <c r="AA401" s="338"/>
      <c r="AB401" s="327"/>
      <c r="AC401" s="327"/>
      <c r="AD401" s="327"/>
      <c r="AE401" s="327"/>
      <c r="AF401" s="329"/>
      <c r="AG401" s="331"/>
      <c r="AH401" s="332">
        <f t="shared" si="2"/>
        <v>0</v>
      </c>
    </row>
    <row r="402" spans="1:34" ht="12.75" hidden="1" customHeight="1">
      <c r="A402" s="333" t="s">
        <v>132</v>
      </c>
      <c r="B402" s="20" t="s">
        <v>43</v>
      </c>
      <c r="C402" s="21">
        <v>2.5</v>
      </c>
      <c r="D402" s="333" t="str">
        <f>B402&amp;C402</f>
        <v>H2.5</v>
      </c>
      <c r="E402" s="21" t="s">
        <v>38</v>
      </c>
      <c r="F402" s="21">
        <v>0</v>
      </c>
      <c r="G402" s="333" t="str">
        <f>E402&amp;F402</f>
        <v>W0</v>
      </c>
      <c r="H402" s="21" t="s">
        <v>39</v>
      </c>
      <c r="I402" s="21">
        <v>0</v>
      </c>
      <c r="J402" s="333" t="str">
        <f>H402&amp;I402</f>
        <v>L0</v>
      </c>
      <c r="K402" s="21" t="s">
        <v>40</v>
      </c>
      <c r="L402" s="21">
        <v>0</v>
      </c>
      <c r="M402" s="334" t="str">
        <f>K402&amp;L402</f>
        <v>B0</v>
      </c>
      <c r="N402" s="21" t="s">
        <v>41</v>
      </c>
      <c r="O402" s="21">
        <v>6</v>
      </c>
      <c r="P402" s="334" t="str">
        <f>N402&amp;O402</f>
        <v>R6</v>
      </c>
      <c r="Q402" s="25" t="s">
        <v>42</v>
      </c>
      <c r="R402" s="19">
        <v>0.19</v>
      </c>
      <c r="S402" s="19">
        <v>0.02</v>
      </c>
      <c r="T402" s="336">
        <f>SUM(R403:S403)</f>
        <v>21559</v>
      </c>
      <c r="U402" s="19">
        <v>8.0000000000000002E-3</v>
      </c>
      <c r="V402" s="19">
        <v>0.01</v>
      </c>
      <c r="W402" s="336">
        <f>SUM(U403:V403)</f>
        <v>1260</v>
      </c>
      <c r="X402" s="19">
        <v>0.23</v>
      </c>
      <c r="Y402" s="19">
        <v>0.14000000000000001</v>
      </c>
      <c r="Z402" s="19">
        <v>0</v>
      </c>
      <c r="AA402" s="338">
        <f>SUM(X403:Z403)</f>
        <v>35529</v>
      </c>
      <c r="AB402" s="327">
        <f>ROUNDDOWN((T402+AA402)*0.05,0)</f>
        <v>2854</v>
      </c>
      <c r="AC402" s="327">
        <f>ROUNDDOWN((T402+W402+AA402+AB402)*0.1,0)</f>
        <v>6120</v>
      </c>
      <c r="AD402" s="327">
        <f>ROUNDDOWN(AG402*0.1,0)</f>
        <v>13118</v>
      </c>
      <c r="AE402" s="327">
        <f>T402+W402+AA402+AB402+AC402+AD402</f>
        <v>80440</v>
      </c>
      <c r="AF402" s="328">
        <v>154000</v>
      </c>
      <c r="AG402" s="330">
        <f>AF402-T402-W402</f>
        <v>131181</v>
      </c>
      <c r="AH402" s="332">
        <f t="shared" ref="AH402:AH479" si="3">IF(AE402&lt;AG402,AE402,AG402)</f>
        <v>80440</v>
      </c>
    </row>
    <row r="403" spans="1:34" ht="12.75" hidden="1" customHeight="1">
      <c r="A403" s="333"/>
      <c r="B403" s="20"/>
      <c r="C403" s="21"/>
      <c r="D403" s="333"/>
      <c r="E403" s="21"/>
      <c r="F403" s="21"/>
      <c r="G403" s="333"/>
      <c r="H403" s="21"/>
      <c r="I403" s="21"/>
      <c r="J403" s="333"/>
      <c r="K403" s="21"/>
      <c r="L403" s="21"/>
      <c r="M403" s="335"/>
      <c r="N403" s="21"/>
      <c r="O403" s="21"/>
      <c r="P403" s="335"/>
      <c r="Q403" s="22"/>
      <c r="R403" s="23">
        <f>ROUNDDOWN($R$3*R402,0)</f>
        <v>19931</v>
      </c>
      <c r="S403" s="23">
        <f>ROUNDDOWN($S$3*S402,0)</f>
        <v>1628</v>
      </c>
      <c r="T403" s="337"/>
      <c r="U403" s="23">
        <f>ROUNDDOWN(U402*$U$3,0)</f>
        <v>651</v>
      </c>
      <c r="V403" s="23">
        <f>ROUNDDOWN(V402*$V$3,0)</f>
        <v>609</v>
      </c>
      <c r="W403" s="337"/>
      <c r="X403" s="23">
        <f>ROUNDDOWN($X$3*X402,0)</f>
        <v>24127</v>
      </c>
      <c r="Y403" s="23">
        <f>ROUNDDOWN(Y402*$Y$3,0)</f>
        <v>11402</v>
      </c>
      <c r="Z403" s="24">
        <f>ROUNDDOWN(Z402*$Z$3,0)</f>
        <v>0</v>
      </c>
      <c r="AA403" s="338"/>
      <c r="AB403" s="327"/>
      <c r="AC403" s="327"/>
      <c r="AD403" s="327"/>
      <c r="AE403" s="327"/>
      <c r="AF403" s="329"/>
      <c r="AG403" s="331"/>
      <c r="AH403" s="332">
        <f t="shared" si="3"/>
        <v>0</v>
      </c>
    </row>
    <row r="404" spans="1:34" ht="12.75" hidden="1" customHeight="1">
      <c r="A404" s="333" t="s">
        <v>132</v>
      </c>
      <c r="B404" s="20" t="s">
        <v>43</v>
      </c>
      <c r="C404" s="21">
        <v>3</v>
      </c>
      <c r="D404" s="333" t="str">
        <f>B404&amp;C404</f>
        <v>H3</v>
      </c>
      <c r="E404" s="21" t="s">
        <v>38</v>
      </c>
      <c r="F404" s="21">
        <v>0</v>
      </c>
      <c r="G404" s="333" t="str">
        <f>E404&amp;F404</f>
        <v>W0</v>
      </c>
      <c r="H404" s="21" t="s">
        <v>39</v>
      </c>
      <c r="I404" s="21">
        <v>0</v>
      </c>
      <c r="J404" s="333" t="str">
        <f>H404&amp;I404</f>
        <v>L0</v>
      </c>
      <c r="K404" s="21" t="s">
        <v>40</v>
      </c>
      <c r="L404" s="21">
        <v>0</v>
      </c>
      <c r="M404" s="334" t="str">
        <f>K404&amp;L404</f>
        <v>B0</v>
      </c>
      <c r="N404" s="21" t="s">
        <v>41</v>
      </c>
      <c r="O404" s="21">
        <v>8</v>
      </c>
      <c r="P404" s="334" t="str">
        <f>N404&amp;O404</f>
        <v>R8</v>
      </c>
      <c r="Q404" s="25" t="s">
        <v>42</v>
      </c>
      <c r="R404" s="19">
        <v>0.33</v>
      </c>
      <c r="S404" s="19">
        <v>0.04</v>
      </c>
      <c r="T404" s="336">
        <f>SUM(R405:S405)</f>
        <v>37875</v>
      </c>
      <c r="U404" s="19">
        <v>2.1000000000000001E-2</v>
      </c>
      <c r="V404" s="19">
        <v>1.2E-2</v>
      </c>
      <c r="W404" s="336">
        <f>SUM(U405:V405)</f>
        <v>2441</v>
      </c>
      <c r="X404" s="19">
        <v>0.37</v>
      </c>
      <c r="Y404" s="19">
        <v>0.22</v>
      </c>
      <c r="Z404" s="19">
        <v>0</v>
      </c>
      <c r="AA404" s="338">
        <f>SUM(X405:Z405)</f>
        <v>56731</v>
      </c>
      <c r="AB404" s="327">
        <f>ROUNDDOWN((T404+AA404)*0.05,0)</f>
        <v>4730</v>
      </c>
      <c r="AC404" s="327">
        <f>ROUNDDOWN((T404+W404+AA404+AB404)*0.1,0)</f>
        <v>10177</v>
      </c>
      <c r="AD404" s="327">
        <f>ROUNDDOWN(AG404*0.1,0)</f>
        <v>19168</v>
      </c>
      <c r="AE404" s="327">
        <f>T404+W404+AA404+AB404+AC404+AD404</f>
        <v>131122</v>
      </c>
      <c r="AF404" s="328">
        <v>232000</v>
      </c>
      <c r="AG404" s="330">
        <f>AF404-T404-W404</f>
        <v>191684</v>
      </c>
      <c r="AH404" s="332">
        <f t="shared" si="3"/>
        <v>131122</v>
      </c>
    </row>
    <row r="405" spans="1:34" ht="12.75" hidden="1" customHeight="1">
      <c r="A405" s="333"/>
      <c r="B405" s="20"/>
      <c r="C405" s="21"/>
      <c r="D405" s="333"/>
      <c r="E405" s="21"/>
      <c r="F405" s="21"/>
      <c r="G405" s="333"/>
      <c r="H405" s="21"/>
      <c r="I405" s="21"/>
      <c r="J405" s="333"/>
      <c r="K405" s="21"/>
      <c r="L405" s="21"/>
      <c r="M405" s="335"/>
      <c r="N405" s="21"/>
      <c r="O405" s="21"/>
      <c r="P405" s="335"/>
      <c r="Q405" s="22"/>
      <c r="R405" s="23">
        <f>ROUNDDOWN($R$3*R404,0)</f>
        <v>34618</v>
      </c>
      <c r="S405" s="23">
        <f>ROUNDDOWN($S$3*S404,0)</f>
        <v>3257</v>
      </c>
      <c r="T405" s="337"/>
      <c r="U405" s="23">
        <f>ROUNDDOWN(U404*$U$3,0)</f>
        <v>1710</v>
      </c>
      <c r="V405" s="23">
        <f>ROUNDDOWN(V404*$V$3,0)</f>
        <v>731</v>
      </c>
      <c r="W405" s="337"/>
      <c r="X405" s="23">
        <f>ROUNDDOWN($X$3*X404,0)</f>
        <v>38814</v>
      </c>
      <c r="Y405" s="23">
        <f>ROUNDDOWN(Y404*$Y$3,0)</f>
        <v>17917</v>
      </c>
      <c r="Z405" s="24">
        <f>ROUNDDOWN(Z404*$Z$3,0)</f>
        <v>0</v>
      </c>
      <c r="AA405" s="338"/>
      <c r="AB405" s="327"/>
      <c r="AC405" s="327"/>
      <c r="AD405" s="327"/>
      <c r="AE405" s="327"/>
      <c r="AF405" s="329"/>
      <c r="AG405" s="331"/>
      <c r="AH405" s="332">
        <f t="shared" si="3"/>
        <v>0</v>
      </c>
    </row>
    <row r="406" spans="1:34" ht="12.75" hidden="1" customHeight="1">
      <c r="A406" s="333" t="s">
        <v>132</v>
      </c>
      <c r="B406" s="20" t="s">
        <v>43</v>
      </c>
      <c r="C406" s="21">
        <v>3</v>
      </c>
      <c r="D406" s="333" t="str">
        <f>B406&amp;C406</f>
        <v>H3</v>
      </c>
      <c r="E406" s="21" t="s">
        <v>38</v>
      </c>
      <c r="F406" s="21">
        <v>0</v>
      </c>
      <c r="G406" s="333" t="str">
        <f>E406&amp;F406</f>
        <v>W0</v>
      </c>
      <c r="H406" s="21" t="s">
        <v>39</v>
      </c>
      <c r="I406" s="21">
        <v>0</v>
      </c>
      <c r="J406" s="333" t="str">
        <f>H406&amp;I406</f>
        <v>L0</v>
      </c>
      <c r="K406" s="21" t="s">
        <v>40</v>
      </c>
      <c r="L406" s="21">
        <v>0</v>
      </c>
      <c r="M406" s="334" t="str">
        <f>K406&amp;L406</f>
        <v>B0</v>
      </c>
      <c r="N406" s="21" t="s">
        <v>41</v>
      </c>
      <c r="O406" s="21">
        <v>10</v>
      </c>
      <c r="P406" s="334" t="str">
        <f>N406&amp;O406</f>
        <v>R10</v>
      </c>
      <c r="Q406" s="25" t="s">
        <v>42</v>
      </c>
      <c r="R406" s="26">
        <v>0.47</v>
      </c>
      <c r="S406" s="26">
        <v>0.06</v>
      </c>
      <c r="T406" s="336">
        <f>SUM(R407:S407)</f>
        <v>54190</v>
      </c>
      <c r="U406" s="19">
        <v>4.2000000000000003E-2</v>
      </c>
      <c r="V406" s="19">
        <v>0.02</v>
      </c>
      <c r="W406" s="336">
        <f>SUM(U407:V407)</f>
        <v>4639</v>
      </c>
      <c r="X406" s="19">
        <v>0.33</v>
      </c>
      <c r="Y406" s="19">
        <v>0.16</v>
      </c>
      <c r="Z406" s="19">
        <v>0.24</v>
      </c>
      <c r="AA406" s="338">
        <f>SUM(X407:Z407)</f>
        <v>60738</v>
      </c>
      <c r="AB406" s="327">
        <f>ROUNDDOWN((T406+AA406)*0.05,0)</f>
        <v>5746</v>
      </c>
      <c r="AC406" s="327">
        <f>ROUNDDOWN((T406+W406+AA406+AB406)*0.1,0)</f>
        <v>12531</v>
      </c>
      <c r="AD406" s="327">
        <f>ROUNDDOWN(AG406*0.1,0)</f>
        <v>25217</v>
      </c>
      <c r="AE406" s="327">
        <f>T406+W406+AA406+AB406+AC406+AD406</f>
        <v>163061</v>
      </c>
      <c r="AF406" s="328">
        <v>311000</v>
      </c>
      <c r="AG406" s="330">
        <f>AF406-T406-W406</f>
        <v>252171</v>
      </c>
      <c r="AH406" s="332">
        <f t="shared" si="3"/>
        <v>163061</v>
      </c>
    </row>
    <row r="407" spans="1:34" ht="12.75" hidden="1" customHeight="1">
      <c r="A407" s="333"/>
      <c r="B407" s="20"/>
      <c r="C407" s="21"/>
      <c r="D407" s="333"/>
      <c r="E407" s="21"/>
      <c r="F407" s="21"/>
      <c r="G407" s="333"/>
      <c r="H407" s="21"/>
      <c r="I407" s="21"/>
      <c r="J407" s="333"/>
      <c r="K407" s="21"/>
      <c r="L407" s="21"/>
      <c r="M407" s="335"/>
      <c r="N407" s="21"/>
      <c r="O407" s="21"/>
      <c r="P407" s="335"/>
      <c r="Q407" s="22"/>
      <c r="R407" s="23">
        <f>ROUNDDOWN($R$3*R406,0)</f>
        <v>49304</v>
      </c>
      <c r="S407" s="23">
        <f>ROUNDDOWN($S$3*S406,0)</f>
        <v>4886</v>
      </c>
      <c r="T407" s="337"/>
      <c r="U407" s="23">
        <f>ROUNDDOWN(U406*$U$3,0)</f>
        <v>3420</v>
      </c>
      <c r="V407" s="23">
        <f>ROUNDDOWN(V406*$V$3,0)</f>
        <v>1219</v>
      </c>
      <c r="W407" s="337"/>
      <c r="X407" s="23">
        <f>ROUNDDOWN($X$3*X406,0)</f>
        <v>34618</v>
      </c>
      <c r="Y407" s="23">
        <f>ROUNDDOWN(Y406*$Y$3,0)</f>
        <v>13030</v>
      </c>
      <c r="Z407" s="24">
        <f>ROUNDDOWN(Z406*$Z$3,0)</f>
        <v>13090</v>
      </c>
      <c r="AA407" s="338"/>
      <c r="AB407" s="327"/>
      <c r="AC407" s="327"/>
      <c r="AD407" s="327"/>
      <c r="AE407" s="327"/>
      <c r="AF407" s="329"/>
      <c r="AG407" s="331"/>
      <c r="AH407" s="332">
        <f t="shared" si="3"/>
        <v>0</v>
      </c>
    </row>
    <row r="408" spans="1:34" ht="12.75" hidden="1" customHeight="1">
      <c r="A408" s="333" t="s">
        <v>132</v>
      </c>
      <c r="B408" s="20" t="s">
        <v>43</v>
      </c>
      <c r="C408" s="21">
        <v>3.5</v>
      </c>
      <c r="D408" s="333" t="str">
        <f>B408&amp;C408</f>
        <v>H3.5</v>
      </c>
      <c r="E408" s="21" t="s">
        <v>38</v>
      </c>
      <c r="F408" s="21">
        <v>0</v>
      </c>
      <c r="G408" s="333" t="str">
        <f>E408&amp;F408</f>
        <v>W0</v>
      </c>
      <c r="H408" s="21" t="s">
        <v>39</v>
      </c>
      <c r="I408" s="21">
        <v>0</v>
      </c>
      <c r="J408" s="333" t="str">
        <f>H408&amp;I408</f>
        <v>L0</v>
      </c>
      <c r="K408" s="21" t="s">
        <v>40</v>
      </c>
      <c r="L408" s="21">
        <v>0</v>
      </c>
      <c r="M408" s="334" t="str">
        <f>K408&amp;L408</f>
        <v>B0</v>
      </c>
      <c r="N408" s="21" t="s">
        <v>41</v>
      </c>
      <c r="O408" s="21">
        <v>12</v>
      </c>
      <c r="P408" s="334" t="str">
        <f>N408&amp;O408</f>
        <v>R12</v>
      </c>
      <c r="Q408" s="25" t="s">
        <v>42</v>
      </c>
      <c r="R408" s="19">
        <v>0.63</v>
      </c>
      <c r="S408" s="19">
        <v>0.1</v>
      </c>
      <c r="T408" s="336">
        <f>SUM(R409:S409)</f>
        <v>74233</v>
      </c>
      <c r="U408" s="19">
        <v>7.4999999999999997E-2</v>
      </c>
      <c r="V408" s="19">
        <v>0.02</v>
      </c>
      <c r="W408" s="336">
        <f>SUM(U409:V409)</f>
        <v>7327</v>
      </c>
      <c r="X408" s="19">
        <v>0.42</v>
      </c>
      <c r="Y408" s="19">
        <v>0.2</v>
      </c>
      <c r="Z408" s="19">
        <v>0.31</v>
      </c>
      <c r="AA408" s="338">
        <f>SUM(X409:Z409)</f>
        <v>77255</v>
      </c>
      <c r="AB408" s="327">
        <f>ROUNDDOWN((T408+AA408)*0.05,0)</f>
        <v>7574</v>
      </c>
      <c r="AC408" s="327">
        <f>ROUNDDOWN((T408+W408+AA408+AB408)*0.1,0)</f>
        <v>16638</v>
      </c>
      <c r="AD408" s="327">
        <f>ROUNDDOWN(AG408*0.1,0)</f>
        <v>31844</v>
      </c>
      <c r="AE408" s="327">
        <f>T408+W408+AA408+AB408+AC408+AD408</f>
        <v>214871</v>
      </c>
      <c r="AF408" s="328">
        <v>400000</v>
      </c>
      <c r="AG408" s="330">
        <f>AF408-T408-W408</f>
        <v>318440</v>
      </c>
      <c r="AH408" s="332">
        <f t="shared" si="3"/>
        <v>214871</v>
      </c>
    </row>
    <row r="409" spans="1:34" ht="12.75" hidden="1" customHeight="1">
      <c r="A409" s="333"/>
      <c r="B409" s="20"/>
      <c r="C409" s="21"/>
      <c r="D409" s="333"/>
      <c r="E409" s="21"/>
      <c r="F409" s="21"/>
      <c r="G409" s="333"/>
      <c r="H409" s="21"/>
      <c r="I409" s="21"/>
      <c r="J409" s="333"/>
      <c r="K409" s="21"/>
      <c r="L409" s="21"/>
      <c r="M409" s="335"/>
      <c r="N409" s="21"/>
      <c r="O409" s="21"/>
      <c r="P409" s="335"/>
      <c r="Q409" s="22"/>
      <c r="R409" s="23">
        <f>ROUNDDOWN($R$3*R408,0)</f>
        <v>66089</v>
      </c>
      <c r="S409" s="23">
        <f>ROUNDDOWN($S$3*S408,0)</f>
        <v>8144</v>
      </c>
      <c r="T409" s="337"/>
      <c r="U409" s="23">
        <f>ROUNDDOWN(U408*$U$3,0)</f>
        <v>6108</v>
      </c>
      <c r="V409" s="23">
        <f>ROUNDDOWN(V408*$V$3,0)</f>
        <v>1219</v>
      </c>
      <c r="W409" s="337"/>
      <c r="X409" s="23">
        <f>ROUNDDOWN($X$3*X408,0)</f>
        <v>44059</v>
      </c>
      <c r="Y409" s="23">
        <f>ROUNDDOWN(Y408*$Y$3,0)</f>
        <v>16288</v>
      </c>
      <c r="Z409" s="24">
        <f>ROUNDDOWN(Z408*$Z$3,0)</f>
        <v>16908</v>
      </c>
      <c r="AA409" s="338"/>
      <c r="AB409" s="327"/>
      <c r="AC409" s="327"/>
      <c r="AD409" s="327"/>
      <c r="AE409" s="327"/>
      <c r="AF409" s="329"/>
      <c r="AG409" s="331"/>
      <c r="AH409" s="332">
        <f t="shared" si="3"/>
        <v>0</v>
      </c>
    </row>
    <row r="410" spans="1:34" ht="12.75" hidden="1" customHeight="1">
      <c r="A410" s="333" t="s">
        <v>132</v>
      </c>
      <c r="B410" s="20" t="s">
        <v>43</v>
      </c>
      <c r="C410" s="21">
        <v>3.5</v>
      </c>
      <c r="D410" s="333" t="str">
        <f>B410&amp;C410</f>
        <v>H3.5</v>
      </c>
      <c r="E410" s="21" t="s">
        <v>38</v>
      </c>
      <c r="F410" s="21"/>
      <c r="G410" s="333" t="str">
        <f>E410&amp;F410</f>
        <v>W</v>
      </c>
      <c r="H410" s="21" t="s">
        <v>39</v>
      </c>
      <c r="I410" s="21">
        <v>0</v>
      </c>
      <c r="J410" s="333" t="str">
        <f>H410&amp;I410</f>
        <v>L0</v>
      </c>
      <c r="K410" s="21" t="s">
        <v>40</v>
      </c>
      <c r="L410" s="21"/>
      <c r="M410" s="334" t="str">
        <f>K410&amp;L410</f>
        <v>B</v>
      </c>
      <c r="N410" s="21" t="s">
        <v>41</v>
      </c>
      <c r="O410" s="21">
        <v>15</v>
      </c>
      <c r="P410" s="334" t="str">
        <f>N410&amp;O410</f>
        <v>R15</v>
      </c>
      <c r="Q410" s="25" t="s">
        <v>42</v>
      </c>
      <c r="R410" s="19">
        <v>0.88</v>
      </c>
      <c r="S410" s="19">
        <v>0.12</v>
      </c>
      <c r="T410" s="336">
        <f>SUM(R411:S411)</f>
        <v>102088</v>
      </c>
      <c r="U410" s="19">
        <v>0.19</v>
      </c>
      <c r="V410" s="19">
        <v>3.9E-2</v>
      </c>
      <c r="W410" s="336">
        <f>SUM(U411:V411)</f>
        <v>17851</v>
      </c>
      <c r="X410" s="19">
        <v>0.56000000000000005</v>
      </c>
      <c r="Y410" s="19">
        <v>0.27</v>
      </c>
      <c r="Z410" s="19">
        <v>0.41</v>
      </c>
      <c r="AA410" s="338">
        <f>SUM(X411:Z411)</f>
        <v>103098</v>
      </c>
      <c r="AB410" s="327">
        <f>ROUNDDOWN((T410+AA410)*0.05,0)</f>
        <v>10259</v>
      </c>
      <c r="AC410" s="327">
        <f>ROUNDDOWN((T410+W410+AA410+AB410)*0.1,0)</f>
        <v>23329</v>
      </c>
      <c r="AD410" s="327">
        <f>ROUNDDOWN(AG410*0.1,0)</f>
        <v>37906</v>
      </c>
      <c r="AE410" s="327">
        <f>T410+W410+AA410+AB410+AC410+AD410</f>
        <v>294531</v>
      </c>
      <c r="AF410" s="328">
        <v>499000</v>
      </c>
      <c r="AG410" s="330">
        <f>AF410-T410-W410</f>
        <v>379061</v>
      </c>
      <c r="AH410" s="332">
        <f>IF(AE410&lt;AG410,AE410,AG410)</f>
        <v>294531</v>
      </c>
    </row>
    <row r="411" spans="1:34" ht="12.75" hidden="1" customHeight="1">
      <c r="A411" s="333"/>
      <c r="B411" s="20"/>
      <c r="C411" s="21"/>
      <c r="D411" s="333"/>
      <c r="E411" s="21"/>
      <c r="F411" s="21"/>
      <c r="G411" s="333"/>
      <c r="H411" s="21"/>
      <c r="I411" s="21"/>
      <c r="J411" s="333"/>
      <c r="K411" s="21"/>
      <c r="L411" s="21"/>
      <c r="M411" s="335"/>
      <c r="N411" s="21"/>
      <c r="O411" s="21"/>
      <c r="P411" s="335"/>
      <c r="Q411" s="25"/>
      <c r="R411" s="23">
        <f>ROUNDDOWN($R$3*R410,0)</f>
        <v>92315</v>
      </c>
      <c r="S411" s="23">
        <f>ROUNDDOWN($S$3*S410,0)</f>
        <v>9773</v>
      </c>
      <c r="T411" s="337"/>
      <c r="U411" s="23">
        <f>ROUNDDOWN(U410*$U$3,0)</f>
        <v>15474</v>
      </c>
      <c r="V411" s="23">
        <f>ROUNDDOWN(V410*$V$3,0)</f>
        <v>2377</v>
      </c>
      <c r="W411" s="337"/>
      <c r="X411" s="23">
        <f>ROUNDDOWN($X$3*X410,0)</f>
        <v>58746</v>
      </c>
      <c r="Y411" s="23">
        <f>ROUNDDOWN(Y410*$Y$3,0)</f>
        <v>21989</v>
      </c>
      <c r="Z411" s="24">
        <f>ROUNDDOWN(Z410*$Z$3,0)</f>
        <v>22363</v>
      </c>
      <c r="AA411" s="338"/>
      <c r="AB411" s="327"/>
      <c r="AC411" s="327"/>
      <c r="AD411" s="327"/>
      <c r="AE411" s="327"/>
      <c r="AF411" s="329"/>
      <c r="AG411" s="331"/>
      <c r="AH411" s="332"/>
    </row>
    <row r="412" spans="1:34" ht="12.75" hidden="1" customHeight="1">
      <c r="A412" s="344" t="s">
        <v>133</v>
      </c>
      <c r="B412" s="27" t="s">
        <v>43</v>
      </c>
      <c r="C412" s="28">
        <v>0.3</v>
      </c>
      <c r="D412" s="344" t="str">
        <f>B412&amp;C412</f>
        <v>H0.3</v>
      </c>
      <c r="E412" s="28" t="s">
        <v>38</v>
      </c>
      <c r="F412" s="28">
        <v>0.4</v>
      </c>
      <c r="G412" s="344" t="str">
        <f>E412&amp;F412</f>
        <v>W0.4</v>
      </c>
      <c r="H412" s="28" t="s">
        <v>39</v>
      </c>
      <c r="I412" s="28">
        <v>0</v>
      </c>
      <c r="J412" s="344" t="str">
        <f>H412&amp;I412</f>
        <v>L0</v>
      </c>
      <c r="K412" s="28" t="s">
        <v>40</v>
      </c>
      <c r="L412" s="28">
        <v>0</v>
      </c>
      <c r="M412" s="345" t="str">
        <f>K412&amp;L412</f>
        <v>B0</v>
      </c>
      <c r="N412" s="28" t="s">
        <v>41</v>
      </c>
      <c r="O412" s="28">
        <v>0</v>
      </c>
      <c r="P412" s="345" t="str">
        <f>N412&amp;O412</f>
        <v>R0</v>
      </c>
      <c r="Q412" s="25" t="s">
        <v>109</v>
      </c>
      <c r="R412" s="26">
        <v>0.04</v>
      </c>
      <c r="S412" s="26">
        <v>6.0000000000000001E-3</v>
      </c>
      <c r="T412" s="336">
        <f>SUM(R413:S413)</f>
        <v>4684</v>
      </c>
      <c r="U412" s="19">
        <v>2E-3</v>
      </c>
      <c r="V412" s="19">
        <v>1E-3</v>
      </c>
      <c r="W412" s="336">
        <f>SUM(U413:V413)</f>
        <v>222</v>
      </c>
      <c r="X412" s="19">
        <v>0.03</v>
      </c>
      <c r="Y412" s="19">
        <v>0.02</v>
      </c>
      <c r="Z412" s="19">
        <v>0</v>
      </c>
      <c r="AA412" s="338">
        <f>SUM(X413:Z413)</f>
        <v>4775</v>
      </c>
      <c r="AB412" s="327">
        <f>ROUNDDOWN((T412+AA412)*0.05,0)</f>
        <v>472</v>
      </c>
      <c r="AC412" s="327">
        <f>ROUNDDOWN((T412+W412+AA412+AB412)*0.1,0)</f>
        <v>1015</v>
      </c>
      <c r="AD412" s="327">
        <f>ROUNDDOWN(AG412*0.1,0)</f>
        <v>1189</v>
      </c>
      <c r="AE412" s="327">
        <f>T412+W412+AA412+AB412+AC412+AD412</f>
        <v>12357</v>
      </c>
      <c r="AF412" s="328">
        <v>16800</v>
      </c>
      <c r="AG412" s="330">
        <f>AF412-T412-W412</f>
        <v>11894</v>
      </c>
      <c r="AH412" s="332">
        <f t="shared" si="3"/>
        <v>11894</v>
      </c>
    </row>
    <row r="413" spans="1:34" ht="12.75" hidden="1" customHeight="1">
      <c r="A413" s="344"/>
      <c r="B413" s="27"/>
      <c r="C413" s="28"/>
      <c r="D413" s="344"/>
      <c r="E413" s="28"/>
      <c r="F413" s="28"/>
      <c r="G413" s="344"/>
      <c r="H413" s="28"/>
      <c r="I413" s="28"/>
      <c r="J413" s="344"/>
      <c r="K413" s="28"/>
      <c r="L413" s="28"/>
      <c r="M413" s="346"/>
      <c r="N413" s="28"/>
      <c r="O413" s="28"/>
      <c r="P413" s="346"/>
      <c r="Q413" s="25"/>
      <c r="R413" s="23">
        <f>ROUNDDOWN($R$3*R412,0)</f>
        <v>4196</v>
      </c>
      <c r="S413" s="23">
        <f>ROUNDDOWN($S$3*S412,0)</f>
        <v>488</v>
      </c>
      <c r="T413" s="337"/>
      <c r="U413" s="23">
        <f>ROUNDDOWN(U412*$U$3,0)</f>
        <v>162</v>
      </c>
      <c r="V413" s="23">
        <f>ROUNDDOWN(V412*$V$3,0)</f>
        <v>60</v>
      </c>
      <c r="W413" s="337"/>
      <c r="X413" s="23">
        <f>ROUNDDOWN($X$3*X412,0)</f>
        <v>3147</v>
      </c>
      <c r="Y413" s="23">
        <f>ROUNDDOWN(Y412*$Y$3,0)</f>
        <v>1628</v>
      </c>
      <c r="Z413" s="24">
        <f>ROUNDDOWN(Z412*$Z$3,0)</f>
        <v>0</v>
      </c>
      <c r="AA413" s="338"/>
      <c r="AB413" s="327"/>
      <c r="AC413" s="327"/>
      <c r="AD413" s="327"/>
      <c r="AE413" s="327"/>
      <c r="AF413" s="329"/>
      <c r="AG413" s="331"/>
      <c r="AH413" s="332">
        <f t="shared" si="3"/>
        <v>0</v>
      </c>
    </row>
    <row r="414" spans="1:34" ht="12.75" hidden="1" customHeight="1">
      <c r="A414" s="344" t="s">
        <v>133</v>
      </c>
      <c r="B414" s="27" t="s">
        <v>43</v>
      </c>
      <c r="C414" s="28">
        <v>0.4</v>
      </c>
      <c r="D414" s="344" t="str">
        <f>B414&amp;C414</f>
        <v>H0.4</v>
      </c>
      <c r="E414" s="28" t="s">
        <v>38</v>
      </c>
      <c r="F414" s="28">
        <v>0.6</v>
      </c>
      <c r="G414" s="344" t="str">
        <f>E414&amp;F414</f>
        <v>W0.6</v>
      </c>
      <c r="H414" s="28" t="s">
        <v>39</v>
      </c>
      <c r="I414" s="28">
        <v>0</v>
      </c>
      <c r="J414" s="344" t="str">
        <f>H414&amp;I414</f>
        <v>L0</v>
      </c>
      <c r="K414" s="28" t="s">
        <v>40</v>
      </c>
      <c r="L414" s="28">
        <v>0</v>
      </c>
      <c r="M414" s="345" t="str">
        <f>K414&amp;L414</f>
        <v>B0</v>
      </c>
      <c r="N414" s="28" t="s">
        <v>41</v>
      </c>
      <c r="O414" s="28">
        <v>0</v>
      </c>
      <c r="P414" s="345" t="str">
        <f>N414&amp;O414</f>
        <v>R0</v>
      </c>
      <c r="Q414" s="25" t="s">
        <v>109</v>
      </c>
      <c r="R414" s="26">
        <v>0.04</v>
      </c>
      <c r="S414" s="26">
        <v>6.0000000000000001E-3</v>
      </c>
      <c r="T414" s="336">
        <f>SUM(R415:S415)</f>
        <v>4684</v>
      </c>
      <c r="U414" s="19">
        <v>2E-3</v>
      </c>
      <c r="V414" s="19">
        <v>1E-3</v>
      </c>
      <c r="W414" s="29">
        <f>SUM(U415:V415)</f>
        <v>222</v>
      </c>
      <c r="X414" s="19">
        <v>0.03</v>
      </c>
      <c r="Y414" s="19">
        <v>0.02</v>
      </c>
      <c r="Z414" s="19">
        <v>0</v>
      </c>
      <c r="AA414" s="338">
        <f>SUM(X415:Z415)</f>
        <v>4775</v>
      </c>
      <c r="AB414" s="327">
        <f>ROUNDDOWN((T414+AA414)*0.05,0)</f>
        <v>472</v>
      </c>
      <c r="AC414" s="327">
        <f>ROUNDDOWN((T414+W414+AA414+AB414)*0.1,0)</f>
        <v>1015</v>
      </c>
      <c r="AD414" s="327">
        <f>ROUNDDOWN(AG414*0.1,0)</f>
        <v>2259</v>
      </c>
      <c r="AE414" s="327">
        <f>T414+W414+AA414+AB414+AC414+AD414</f>
        <v>13427</v>
      </c>
      <c r="AF414" s="328">
        <v>27500</v>
      </c>
      <c r="AG414" s="330">
        <f>AF414-T414-W414</f>
        <v>22594</v>
      </c>
      <c r="AH414" s="332">
        <f t="shared" si="3"/>
        <v>13427</v>
      </c>
    </row>
    <row r="415" spans="1:34" ht="12.75" hidden="1" customHeight="1">
      <c r="A415" s="344"/>
      <c r="B415" s="27"/>
      <c r="C415" s="28"/>
      <c r="D415" s="344"/>
      <c r="E415" s="28"/>
      <c r="F415" s="28"/>
      <c r="G415" s="344"/>
      <c r="H415" s="28"/>
      <c r="I415" s="28"/>
      <c r="J415" s="344"/>
      <c r="K415" s="28"/>
      <c r="L415" s="28"/>
      <c r="M415" s="346"/>
      <c r="N415" s="28"/>
      <c r="O415" s="28"/>
      <c r="P415" s="346"/>
      <c r="Q415" s="25"/>
      <c r="R415" s="23">
        <f>ROUNDDOWN($R$3*R414,0)</f>
        <v>4196</v>
      </c>
      <c r="S415" s="23">
        <f>ROUNDDOWN($S$3*S414,0)</f>
        <v>488</v>
      </c>
      <c r="T415" s="337"/>
      <c r="U415" s="23">
        <f>ROUNDDOWN(U414*$U$3,0)</f>
        <v>162</v>
      </c>
      <c r="V415" s="23">
        <f>ROUNDDOWN(V414*$V$3,0)</f>
        <v>60</v>
      </c>
      <c r="W415" s="30"/>
      <c r="X415" s="23">
        <f>ROUNDDOWN($X$3*X414,0)</f>
        <v>3147</v>
      </c>
      <c r="Y415" s="23">
        <f>ROUNDDOWN(Y414*$Y$3,0)</f>
        <v>1628</v>
      </c>
      <c r="Z415" s="24">
        <f>ROUNDDOWN(Z414*$Z$3,0)</f>
        <v>0</v>
      </c>
      <c r="AA415" s="338"/>
      <c r="AB415" s="327"/>
      <c r="AC415" s="327"/>
      <c r="AD415" s="327"/>
      <c r="AE415" s="327"/>
      <c r="AF415" s="329"/>
      <c r="AG415" s="331"/>
      <c r="AH415" s="332">
        <f t="shared" si="3"/>
        <v>0</v>
      </c>
    </row>
    <row r="416" spans="1:34" ht="12.75" hidden="1" customHeight="1">
      <c r="A416" s="344" t="s">
        <v>133</v>
      </c>
      <c r="B416" s="27" t="s">
        <v>43</v>
      </c>
      <c r="C416" s="28">
        <v>0.5</v>
      </c>
      <c r="D416" s="344" t="str">
        <f>B416&amp;C416</f>
        <v>H0.5</v>
      </c>
      <c r="E416" s="28" t="s">
        <v>38</v>
      </c>
      <c r="F416" s="28">
        <v>0.8</v>
      </c>
      <c r="G416" s="344" t="str">
        <f>E416&amp;F416</f>
        <v>W0.8</v>
      </c>
      <c r="H416" s="28" t="s">
        <v>39</v>
      </c>
      <c r="I416" s="28">
        <v>0</v>
      </c>
      <c r="J416" s="344" t="str">
        <f>H416&amp;I416</f>
        <v>L0</v>
      </c>
      <c r="K416" s="28" t="s">
        <v>40</v>
      </c>
      <c r="L416" s="28">
        <v>0</v>
      </c>
      <c r="M416" s="345" t="str">
        <f>K416&amp;L416</f>
        <v>B0</v>
      </c>
      <c r="N416" s="28" t="s">
        <v>41</v>
      </c>
      <c r="O416" s="28">
        <v>0</v>
      </c>
      <c r="P416" s="345" t="str">
        <f>N416&amp;O416</f>
        <v>R0</v>
      </c>
      <c r="Q416" s="25" t="s">
        <v>109</v>
      </c>
      <c r="R416" s="19">
        <v>0.08</v>
      </c>
      <c r="S416" s="19">
        <v>0.01</v>
      </c>
      <c r="T416" s="336">
        <f>SUM(R417:S417)</f>
        <v>9206</v>
      </c>
      <c r="U416" s="19">
        <v>2E-3</v>
      </c>
      <c r="V416" s="19">
        <v>2E-3</v>
      </c>
      <c r="W416" s="336">
        <f>SUM(U417:V417)</f>
        <v>283</v>
      </c>
      <c r="X416" s="19">
        <v>0.05</v>
      </c>
      <c r="Y416" s="19">
        <v>0.03</v>
      </c>
      <c r="Z416" s="19">
        <v>0</v>
      </c>
      <c r="AA416" s="338">
        <f>SUM(X417:Z417)</f>
        <v>7688</v>
      </c>
      <c r="AB416" s="327">
        <f>ROUNDDOWN((T416+AA416)*0.05,0)</f>
        <v>844</v>
      </c>
      <c r="AC416" s="327">
        <f>ROUNDDOWN((T416+W416+AA416+AB416)*0.1,0)</f>
        <v>1802</v>
      </c>
      <c r="AD416" s="327">
        <f>ROUNDDOWN(AG416*0.1,0)</f>
        <v>3851</v>
      </c>
      <c r="AE416" s="327">
        <f>T416+W416+AA416+AB416+AC416+AD416</f>
        <v>23674</v>
      </c>
      <c r="AF416" s="328">
        <v>48000</v>
      </c>
      <c r="AG416" s="330">
        <f>AF416-T416-W416</f>
        <v>38511</v>
      </c>
      <c r="AH416" s="332">
        <f t="shared" si="3"/>
        <v>23674</v>
      </c>
    </row>
    <row r="417" spans="1:34" ht="12.75" hidden="1" customHeight="1">
      <c r="A417" s="344"/>
      <c r="B417" s="27"/>
      <c r="C417" s="28"/>
      <c r="D417" s="344"/>
      <c r="E417" s="28"/>
      <c r="F417" s="28"/>
      <c r="G417" s="344"/>
      <c r="H417" s="28"/>
      <c r="I417" s="28"/>
      <c r="J417" s="344"/>
      <c r="K417" s="28"/>
      <c r="L417" s="28"/>
      <c r="M417" s="346"/>
      <c r="N417" s="28"/>
      <c r="O417" s="28"/>
      <c r="P417" s="346"/>
      <c r="Q417" s="25"/>
      <c r="R417" s="23">
        <f>ROUNDDOWN($R$3*R416,0)</f>
        <v>8392</v>
      </c>
      <c r="S417" s="23">
        <f>ROUNDDOWN($S$3*S416,0)</f>
        <v>814</v>
      </c>
      <c r="T417" s="337"/>
      <c r="U417" s="23">
        <f>ROUNDDOWN(U416*$U$3,0)</f>
        <v>162</v>
      </c>
      <c r="V417" s="23">
        <f>ROUNDDOWN(V416*$V$3,0)</f>
        <v>121</v>
      </c>
      <c r="W417" s="337"/>
      <c r="X417" s="23">
        <f>ROUNDDOWN($X$3*X416,0)</f>
        <v>5245</v>
      </c>
      <c r="Y417" s="23">
        <f>ROUNDDOWN(Y416*$Y$3,0)</f>
        <v>2443</v>
      </c>
      <c r="Z417" s="24">
        <f>ROUNDDOWN(Z416*$Z$3,0)</f>
        <v>0</v>
      </c>
      <c r="AA417" s="338"/>
      <c r="AB417" s="327"/>
      <c r="AC417" s="327"/>
      <c r="AD417" s="327"/>
      <c r="AE417" s="327"/>
      <c r="AF417" s="329"/>
      <c r="AG417" s="331"/>
      <c r="AH417" s="332">
        <f t="shared" si="3"/>
        <v>0</v>
      </c>
    </row>
    <row r="418" spans="1:34" ht="12.75" hidden="1" customHeight="1">
      <c r="A418" s="344" t="s">
        <v>133</v>
      </c>
      <c r="B418" s="27" t="s">
        <v>43</v>
      </c>
      <c r="C418" s="28">
        <v>0.6</v>
      </c>
      <c r="D418" s="344" t="str">
        <f>B418&amp;C418</f>
        <v>H0.6</v>
      </c>
      <c r="E418" s="28" t="s">
        <v>38</v>
      </c>
      <c r="F418" s="28">
        <v>1</v>
      </c>
      <c r="G418" s="344" t="str">
        <f>E418&amp;F418</f>
        <v>W1</v>
      </c>
      <c r="H418" s="28" t="s">
        <v>39</v>
      </c>
      <c r="I418" s="28">
        <v>0</v>
      </c>
      <c r="J418" s="344" t="str">
        <f>H418&amp;I418</f>
        <v>L0</v>
      </c>
      <c r="K418" s="28" t="s">
        <v>40</v>
      </c>
      <c r="L418" s="28">
        <v>0</v>
      </c>
      <c r="M418" s="345" t="str">
        <f>K418&amp;L418</f>
        <v>B0</v>
      </c>
      <c r="N418" s="28" t="s">
        <v>41</v>
      </c>
      <c r="O418" s="28">
        <v>0</v>
      </c>
      <c r="P418" s="345" t="str">
        <f>N418&amp;O418</f>
        <v>R0</v>
      </c>
      <c r="Q418" s="25" t="s">
        <v>109</v>
      </c>
      <c r="R418" s="19">
        <v>0.08</v>
      </c>
      <c r="S418" s="19">
        <v>0.01</v>
      </c>
      <c r="T418" s="336">
        <f>SUM(R419:S419)</f>
        <v>9206</v>
      </c>
      <c r="U418" s="19">
        <v>2E-3</v>
      </c>
      <c r="V418" s="19">
        <v>2E-3</v>
      </c>
      <c r="W418" s="336">
        <f>SUM(U419:V419)</f>
        <v>283</v>
      </c>
      <c r="X418" s="19">
        <v>0.05</v>
      </c>
      <c r="Y418" s="19">
        <v>0.03</v>
      </c>
      <c r="Z418" s="19">
        <v>0</v>
      </c>
      <c r="AA418" s="338">
        <f>SUM(X419:Z419)</f>
        <v>7688</v>
      </c>
      <c r="AB418" s="327">
        <f>ROUNDDOWN((T418+AA418)*0.05,0)</f>
        <v>844</v>
      </c>
      <c r="AC418" s="327">
        <f>ROUNDDOWN((T418+W418+AA418+AB418)*0.1,0)</f>
        <v>1802</v>
      </c>
      <c r="AD418" s="327">
        <f>ROUNDDOWN(AG418*0.1,0)</f>
        <v>5981</v>
      </c>
      <c r="AE418" s="327">
        <f>T418+W418+AA418+AB418+AC418+AD418</f>
        <v>25804</v>
      </c>
      <c r="AF418" s="328">
        <v>69300</v>
      </c>
      <c r="AG418" s="330">
        <f>AF418-T418-W418</f>
        <v>59811</v>
      </c>
      <c r="AH418" s="332">
        <f t="shared" si="3"/>
        <v>25804</v>
      </c>
    </row>
    <row r="419" spans="1:34" ht="12.75" hidden="1" customHeight="1">
      <c r="A419" s="344"/>
      <c r="B419" s="27"/>
      <c r="C419" s="28"/>
      <c r="D419" s="344"/>
      <c r="E419" s="28"/>
      <c r="F419" s="28"/>
      <c r="G419" s="344"/>
      <c r="H419" s="28"/>
      <c r="I419" s="28"/>
      <c r="J419" s="344"/>
      <c r="K419" s="28"/>
      <c r="L419" s="28"/>
      <c r="M419" s="346"/>
      <c r="N419" s="28"/>
      <c r="O419" s="28"/>
      <c r="P419" s="346"/>
      <c r="Q419" s="25"/>
      <c r="R419" s="23">
        <f>ROUNDDOWN($R$3*R418,0)</f>
        <v>8392</v>
      </c>
      <c r="S419" s="23">
        <f>ROUNDDOWN($S$3*S418,0)</f>
        <v>814</v>
      </c>
      <c r="T419" s="337"/>
      <c r="U419" s="23">
        <f>ROUNDDOWN(U418*$U$3,0)</f>
        <v>162</v>
      </c>
      <c r="V419" s="23">
        <f>ROUNDDOWN(V418*$V$3,0)</f>
        <v>121</v>
      </c>
      <c r="W419" s="337"/>
      <c r="X419" s="23">
        <f>ROUNDDOWN($X$3*X418,0)</f>
        <v>5245</v>
      </c>
      <c r="Y419" s="23">
        <f>ROUNDDOWN(Y418*$Y$3,0)</f>
        <v>2443</v>
      </c>
      <c r="Z419" s="24">
        <f>ROUNDDOWN(Z418*$Z$3,0)</f>
        <v>0</v>
      </c>
      <c r="AA419" s="338"/>
      <c r="AB419" s="327"/>
      <c r="AC419" s="327"/>
      <c r="AD419" s="327"/>
      <c r="AE419" s="327"/>
      <c r="AF419" s="329"/>
      <c r="AG419" s="331"/>
      <c r="AH419" s="332">
        <f t="shared" si="3"/>
        <v>0</v>
      </c>
    </row>
    <row r="420" spans="1:34" ht="12.75" hidden="1" customHeight="1">
      <c r="A420" s="333" t="s">
        <v>134</v>
      </c>
      <c r="B420" s="20" t="s">
        <v>43</v>
      </c>
      <c r="C420" s="21">
        <v>1</v>
      </c>
      <c r="D420" s="333" t="str">
        <f>B420&amp;C420</f>
        <v>H1</v>
      </c>
      <c r="E420" s="21" t="s">
        <v>38</v>
      </c>
      <c r="F420" s="21">
        <v>1.2</v>
      </c>
      <c r="G420" s="333" t="str">
        <f>E420&amp;F420</f>
        <v>W1.2</v>
      </c>
      <c r="H420" s="21" t="s">
        <v>39</v>
      </c>
      <c r="I420" s="21">
        <v>0</v>
      </c>
      <c r="J420" s="333" t="str">
        <f>H420&amp;I420</f>
        <v>L0</v>
      </c>
      <c r="K420" s="21" t="s">
        <v>40</v>
      </c>
      <c r="L420" s="21">
        <v>0</v>
      </c>
      <c r="M420" s="334" t="str">
        <f>K420&amp;L420</f>
        <v>B0</v>
      </c>
      <c r="N420" s="21" t="s">
        <v>41</v>
      </c>
      <c r="O420" s="21">
        <v>0</v>
      </c>
      <c r="P420" s="334" t="str">
        <f>N420&amp;O420</f>
        <v>R0</v>
      </c>
      <c r="Q420" s="25" t="s">
        <v>109</v>
      </c>
      <c r="R420" s="26">
        <v>0.11</v>
      </c>
      <c r="S420" s="26">
        <v>0.02</v>
      </c>
      <c r="T420" s="336">
        <f>SUM(R421:S421)</f>
        <v>13167</v>
      </c>
      <c r="U420" s="19">
        <v>2E-3</v>
      </c>
      <c r="V420" s="19">
        <v>3.0000000000000001E-3</v>
      </c>
      <c r="W420" s="336">
        <f>SUM(U421:V421)</f>
        <v>344</v>
      </c>
      <c r="X420" s="19">
        <v>7.0000000000000007E-2</v>
      </c>
      <c r="Y420" s="19">
        <v>0.04</v>
      </c>
      <c r="Z420" s="19">
        <v>0</v>
      </c>
      <c r="AA420" s="338">
        <f>SUM(X421:Z421)</f>
        <v>10600</v>
      </c>
      <c r="AB420" s="327">
        <f>ROUNDDOWN((T420+AA420)*0.05,0)</f>
        <v>1188</v>
      </c>
      <c r="AC420" s="327">
        <f>ROUNDDOWN((T420+W420+AA420+AB420)*0.1,0)</f>
        <v>2529</v>
      </c>
      <c r="AD420" s="327">
        <f>ROUNDDOWN(AG420*0.1,0)</f>
        <v>17148</v>
      </c>
      <c r="AE420" s="327">
        <f>T420+W420+AA420+AB420+AC420+AD420</f>
        <v>44976</v>
      </c>
      <c r="AF420" s="328">
        <v>185000</v>
      </c>
      <c r="AG420" s="330">
        <f>AF420-T420-W420</f>
        <v>171489</v>
      </c>
      <c r="AH420" s="332">
        <f t="shared" si="3"/>
        <v>44976</v>
      </c>
    </row>
    <row r="421" spans="1:34" ht="12.75" hidden="1" customHeight="1">
      <c r="A421" s="333"/>
      <c r="B421" s="20"/>
      <c r="C421" s="21"/>
      <c r="D421" s="333"/>
      <c r="E421" s="21"/>
      <c r="F421" s="21"/>
      <c r="G421" s="333"/>
      <c r="H421" s="21"/>
      <c r="I421" s="21"/>
      <c r="J421" s="333"/>
      <c r="K421" s="21"/>
      <c r="L421" s="21"/>
      <c r="M421" s="335"/>
      <c r="N421" s="21"/>
      <c r="O421" s="21"/>
      <c r="P421" s="335"/>
      <c r="Q421" s="25"/>
      <c r="R421" s="23">
        <f>ROUNDDOWN($R$3*R420,0)</f>
        <v>11539</v>
      </c>
      <c r="S421" s="23">
        <f>ROUNDDOWN($S$3*S420,0)</f>
        <v>1628</v>
      </c>
      <c r="T421" s="337"/>
      <c r="U421" s="23">
        <f>ROUNDDOWN(U420*$U$3,0)</f>
        <v>162</v>
      </c>
      <c r="V421" s="23">
        <f>ROUNDDOWN(V420*$V$3,0)</f>
        <v>182</v>
      </c>
      <c r="W421" s="337"/>
      <c r="X421" s="23">
        <f>ROUNDDOWN($X$3*X420,0)</f>
        <v>7343</v>
      </c>
      <c r="Y421" s="23">
        <f>ROUNDDOWN(Y420*$Y$3,0)</f>
        <v>3257</v>
      </c>
      <c r="Z421" s="24">
        <f>ROUNDDOWN(Z420*$Z$3,0)</f>
        <v>0</v>
      </c>
      <c r="AA421" s="338"/>
      <c r="AB421" s="327"/>
      <c r="AC421" s="327"/>
      <c r="AD421" s="327"/>
      <c r="AE421" s="327"/>
      <c r="AF421" s="329"/>
      <c r="AG421" s="331"/>
      <c r="AH421" s="332">
        <f t="shared" si="3"/>
        <v>0</v>
      </c>
    </row>
    <row r="422" spans="1:34" ht="12.75" hidden="1" customHeight="1">
      <c r="A422" s="333" t="s">
        <v>134</v>
      </c>
      <c r="B422" s="20" t="s">
        <v>43</v>
      </c>
      <c r="C422" s="21">
        <v>1.2</v>
      </c>
      <c r="D422" s="333" t="str">
        <f>B422&amp;C422</f>
        <v>H1.2</v>
      </c>
      <c r="E422" s="21" t="s">
        <v>38</v>
      </c>
      <c r="F422" s="21">
        <v>1.5</v>
      </c>
      <c r="G422" s="333" t="str">
        <f>E422&amp;F422</f>
        <v>W1.5</v>
      </c>
      <c r="H422" s="21" t="s">
        <v>39</v>
      </c>
      <c r="I422" s="21">
        <v>0</v>
      </c>
      <c r="J422" s="333" t="str">
        <f>H422&amp;I422</f>
        <v>L0</v>
      </c>
      <c r="K422" s="21" t="s">
        <v>40</v>
      </c>
      <c r="L422" s="21">
        <v>0</v>
      </c>
      <c r="M422" s="334" t="str">
        <f>K422&amp;L422</f>
        <v>B0</v>
      </c>
      <c r="N422" s="21" t="s">
        <v>41</v>
      </c>
      <c r="O422" s="21">
        <v>0</v>
      </c>
      <c r="P422" s="334" t="str">
        <f>N422&amp;O422</f>
        <v>R0</v>
      </c>
      <c r="Q422" s="25" t="s">
        <v>109</v>
      </c>
      <c r="R422" s="19">
        <v>0.14000000000000001</v>
      </c>
      <c r="S422" s="19">
        <v>0.02</v>
      </c>
      <c r="T422" s="336">
        <f>SUM(R423:S423)</f>
        <v>16314</v>
      </c>
      <c r="U422" s="19">
        <v>2E-3</v>
      </c>
      <c r="V422" s="19">
        <v>3.0000000000000001E-3</v>
      </c>
      <c r="W422" s="336">
        <f>SUM(U423:V423)</f>
        <v>344</v>
      </c>
      <c r="X422" s="19">
        <v>0.09</v>
      </c>
      <c r="Y422" s="19">
        <v>0.05</v>
      </c>
      <c r="Z422" s="19">
        <v>0</v>
      </c>
      <c r="AA422" s="338">
        <f>SUM(X423:Z423)</f>
        <v>13513</v>
      </c>
      <c r="AB422" s="327">
        <f>ROUNDDOWN((T422+AA422)*0.05,0)</f>
        <v>1491</v>
      </c>
      <c r="AC422" s="327">
        <f>ROUNDDOWN((T422+W422+AA422+AB422)*0.1,0)</f>
        <v>3166</v>
      </c>
      <c r="AD422" s="327">
        <f>ROUNDDOWN(AG422*0.1,0)</f>
        <v>35534</v>
      </c>
      <c r="AE422" s="327">
        <f>T422+W422+AA422+AB422+AC422+AD422</f>
        <v>70362</v>
      </c>
      <c r="AF422" s="328">
        <v>372000</v>
      </c>
      <c r="AG422" s="330">
        <f>AF422-T422-W422</f>
        <v>355342</v>
      </c>
      <c r="AH422" s="332">
        <f t="shared" si="3"/>
        <v>70362</v>
      </c>
    </row>
    <row r="423" spans="1:34" ht="12.75" hidden="1" customHeight="1">
      <c r="A423" s="333"/>
      <c r="B423" s="20"/>
      <c r="C423" s="21"/>
      <c r="D423" s="333"/>
      <c r="E423" s="21"/>
      <c r="F423" s="21"/>
      <c r="G423" s="333"/>
      <c r="H423" s="21"/>
      <c r="I423" s="21"/>
      <c r="J423" s="333"/>
      <c r="K423" s="21"/>
      <c r="L423" s="21"/>
      <c r="M423" s="335"/>
      <c r="N423" s="21"/>
      <c r="O423" s="21"/>
      <c r="P423" s="335"/>
      <c r="Q423" s="25"/>
      <c r="R423" s="23">
        <f>ROUNDDOWN($R$3*R422,0)</f>
        <v>14686</v>
      </c>
      <c r="S423" s="23">
        <f>ROUNDDOWN($S$3*S422,0)</f>
        <v>1628</v>
      </c>
      <c r="T423" s="337"/>
      <c r="U423" s="23">
        <f>ROUNDDOWN(U422*$U$3,0)</f>
        <v>162</v>
      </c>
      <c r="V423" s="23">
        <f>ROUNDDOWN(V422*$V$3,0)</f>
        <v>182</v>
      </c>
      <c r="W423" s="337"/>
      <c r="X423" s="23">
        <f>ROUNDDOWN($X$3*X422,0)</f>
        <v>9441</v>
      </c>
      <c r="Y423" s="23">
        <f>ROUNDDOWN(Y422*$Y$3,0)</f>
        <v>4072</v>
      </c>
      <c r="Z423" s="24">
        <f>ROUNDDOWN(Z422*$Z$3,0)</f>
        <v>0</v>
      </c>
      <c r="AA423" s="338"/>
      <c r="AB423" s="327"/>
      <c r="AC423" s="327"/>
      <c r="AD423" s="327"/>
      <c r="AE423" s="327"/>
      <c r="AF423" s="329"/>
      <c r="AG423" s="331"/>
      <c r="AH423" s="332">
        <f t="shared" si="3"/>
        <v>0</v>
      </c>
    </row>
    <row r="424" spans="1:34" ht="12.75" hidden="1" customHeight="1">
      <c r="A424" s="333" t="s">
        <v>134</v>
      </c>
      <c r="B424" s="20" t="s">
        <v>43</v>
      </c>
      <c r="C424" s="21">
        <v>2.5</v>
      </c>
      <c r="D424" s="333" t="str">
        <f>B424&amp;C424</f>
        <v>H2.5</v>
      </c>
      <c r="E424" s="21" t="s">
        <v>38</v>
      </c>
      <c r="F424" s="21">
        <v>2</v>
      </c>
      <c r="G424" s="333" t="str">
        <f>E424&amp;F424</f>
        <v>W2</v>
      </c>
      <c r="H424" s="21" t="s">
        <v>39</v>
      </c>
      <c r="I424" s="21">
        <v>0</v>
      </c>
      <c r="J424" s="333" t="str">
        <f>H424&amp;I424</f>
        <v>L0</v>
      </c>
      <c r="K424" s="21" t="s">
        <v>40</v>
      </c>
      <c r="L424" s="21">
        <v>0</v>
      </c>
      <c r="M424" s="334" t="str">
        <f>K424&amp;L424</f>
        <v>B0</v>
      </c>
      <c r="N424" s="21" t="s">
        <v>41</v>
      </c>
      <c r="O424" s="21">
        <v>0</v>
      </c>
      <c r="P424" s="334" t="str">
        <f>N424&amp;O424</f>
        <v>R0</v>
      </c>
      <c r="Q424" s="25" t="s">
        <v>109</v>
      </c>
      <c r="R424" s="26">
        <v>0.23</v>
      </c>
      <c r="S424" s="26">
        <v>0.03</v>
      </c>
      <c r="T424" s="336">
        <f>SUM(R425:S425)</f>
        <v>26570</v>
      </c>
      <c r="U424" s="19">
        <v>2E-3</v>
      </c>
      <c r="V424" s="19">
        <v>7.0000000000000001E-3</v>
      </c>
      <c r="W424" s="336">
        <f>SUM(U425:V425)</f>
        <v>588</v>
      </c>
      <c r="X424" s="19">
        <v>0.15</v>
      </c>
      <c r="Y424" s="19">
        <v>0.08</v>
      </c>
      <c r="Z424" s="19">
        <v>0</v>
      </c>
      <c r="AA424" s="338">
        <f>SUM(X425:Z425)</f>
        <v>22250</v>
      </c>
      <c r="AB424" s="327">
        <f>ROUNDDOWN((T424+AA424)*0.05,0)</f>
        <v>2441</v>
      </c>
      <c r="AC424" s="327">
        <f>ROUNDDOWN((T424+W424+AA424+AB424)*0.1,0)</f>
        <v>5184</v>
      </c>
      <c r="AD424" s="327">
        <f>ROUNDDOWN(AG424*0.1,0)</f>
        <v>75284</v>
      </c>
      <c r="AE424" s="327">
        <f>T424+W424+AA424+AB424+AC424+AD424</f>
        <v>132317</v>
      </c>
      <c r="AF424" s="328">
        <v>780000</v>
      </c>
      <c r="AG424" s="330">
        <f>AF424-T424-W424</f>
        <v>752842</v>
      </c>
      <c r="AH424" s="332">
        <f t="shared" si="3"/>
        <v>132317</v>
      </c>
    </row>
    <row r="425" spans="1:34" ht="12.75" hidden="1" customHeight="1">
      <c r="A425" s="333"/>
      <c r="B425" s="20"/>
      <c r="C425" s="21"/>
      <c r="D425" s="333"/>
      <c r="E425" s="21"/>
      <c r="F425" s="21"/>
      <c r="G425" s="333"/>
      <c r="H425" s="21"/>
      <c r="I425" s="21"/>
      <c r="J425" s="333"/>
      <c r="K425" s="21"/>
      <c r="L425" s="21"/>
      <c r="M425" s="335"/>
      <c r="N425" s="21"/>
      <c r="O425" s="21"/>
      <c r="P425" s="335"/>
      <c r="Q425" s="25"/>
      <c r="R425" s="23">
        <f>ROUNDDOWN($R$3*R424,0)</f>
        <v>24127</v>
      </c>
      <c r="S425" s="23">
        <f>ROUNDDOWN($S$3*S424,0)</f>
        <v>2443</v>
      </c>
      <c r="T425" s="336"/>
      <c r="U425" s="23">
        <f>ROUNDDOWN(U424*$U$3,0)</f>
        <v>162</v>
      </c>
      <c r="V425" s="23">
        <f>ROUNDDOWN(V424*$V$3,0)</f>
        <v>426</v>
      </c>
      <c r="W425" s="337"/>
      <c r="X425" s="23">
        <f>ROUNDDOWN($X$3*X424,0)</f>
        <v>15735</v>
      </c>
      <c r="Y425" s="23">
        <f>ROUNDDOWN(Y424*$Y$3,0)</f>
        <v>6515</v>
      </c>
      <c r="Z425" s="24">
        <f>ROUNDDOWN(Z424*$Z$3,0)</f>
        <v>0</v>
      </c>
      <c r="AA425" s="338"/>
      <c r="AB425" s="327"/>
      <c r="AC425" s="327"/>
      <c r="AD425" s="327"/>
      <c r="AE425" s="327"/>
      <c r="AF425" s="329"/>
      <c r="AG425" s="331"/>
      <c r="AH425" s="332">
        <f t="shared" si="3"/>
        <v>0</v>
      </c>
    </row>
    <row r="426" spans="1:34" ht="12.75" hidden="1" customHeight="1">
      <c r="A426" s="344" t="s">
        <v>135</v>
      </c>
      <c r="B426" s="27" t="s">
        <v>43</v>
      </c>
      <c r="C426" s="28">
        <v>1</v>
      </c>
      <c r="D426" s="344" t="str">
        <f>B426&amp;C426</f>
        <v>H1</v>
      </c>
      <c r="E426" s="28" t="s">
        <v>38</v>
      </c>
      <c r="F426" s="28">
        <v>0.6</v>
      </c>
      <c r="G426" s="344" t="str">
        <f>E426&amp;F426</f>
        <v>W0.6</v>
      </c>
      <c r="H426" s="28" t="s">
        <v>39</v>
      </c>
      <c r="I426" s="28">
        <v>0</v>
      </c>
      <c r="J426" s="344" t="str">
        <f>H426&amp;I426</f>
        <v>L0</v>
      </c>
      <c r="K426" s="28" t="s">
        <v>40</v>
      </c>
      <c r="L426" s="28">
        <v>0</v>
      </c>
      <c r="M426" s="345" t="str">
        <f>K426&amp;L426</f>
        <v>B0</v>
      </c>
      <c r="N426" s="28" t="s">
        <v>41</v>
      </c>
      <c r="O426" s="28">
        <v>0</v>
      </c>
      <c r="P426" s="345" t="str">
        <f>N426&amp;O426</f>
        <v>R0</v>
      </c>
      <c r="Q426" s="25" t="s">
        <v>109</v>
      </c>
      <c r="R426" s="26">
        <v>0.04</v>
      </c>
      <c r="S426" s="26">
        <v>6.0000000000000001E-3</v>
      </c>
      <c r="T426" s="336">
        <f>SUM(R427:S427)</f>
        <v>4684</v>
      </c>
      <c r="U426" s="19">
        <v>2E-3</v>
      </c>
      <c r="V426" s="19">
        <v>1E-3</v>
      </c>
      <c r="W426" s="336">
        <f>SUM(U427:V427)</f>
        <v>222</v>
      </c>
      <c r="X426" s="19">
        <v>0.03</v>
      </c>
      <c r="Y426" s="19">
        <v>0.02</v>
      </c>
      <c r="Z426" s="19">
        <v>0</v>
      </c>
      <c r="AA426" s="338">
        <f>SUM(X427:Z427)</f>
        <v>4775</v>
      </c>
      <c r="AB426" s="327">
        <f>ROUNDDOWN((T426+AA426)*0.05,0)</f>
        <v>472</v>
      </c>
      <c r="AC426" s="327">
        <f>ROUNDDOWN((T426+W426+AA426+AB426)*0.1,0)</f>
        <v>1015</v>
      </c>
      <c r="AD426" s="327">
        <f>ROUNDDOWN(AG426*0.1,0)</f>
        <v>449</v>
      </c>
      <c r="AE426" s="327">
        <f>T426+W426+AA426+AB426+AC426+AD426</f>
        <v>11617</v>
      </c>
      <c r="AF426" s="328">
        <v>9400</v>
      </c>
      <c r="AG426" s="330">
        <f>AF426-T426-W426</f>
        <v>4494</v>
      </c>
      <c r="AH426" s="332">
        <f t="shared" si="3"/>
        <v>4494</v>
      </c>
    </row>
    <row r="427" spans="1:34" ht="12.75" hidden="1" customHeight="1">
      <c r="A427" s="344"/>
      <c r="B427" s="27"/>
      <c r="C427" s="28"/>
      <c r="D427" s="344"/>
      <c r="E427" s="28"/>
      <c r="F427" s="28"/>
      <c r="G427" s="344"/>
      <c r="H427" s="28"/>
      <c r="I427" s="28"/>
      <c r="J427" s="344"/>
      <c r="K427" s="28"/>
      <c r="L427" s="28"/>
      <c r="M427" s="346"/>
      <c r="N427" s="28"/>
      <c r="O427" s="28"/>
      <c r="P427" s="346"/>
      <c r="Q427" s="25"/>
      <c r="R427" s="23">
        <f>ROUNDDOWN($R$3*R426,0)</f>
        <v>4196</v>
      </c>
      <c r="S427" s="23">
        <f>ROUNDDOWN($S$3*S426,0)</f>
        <v>488</v>
      </c>
      <c r="T427" s="337"/>
      <c r="U427" s="23">
        <f>ROUNDDOWN(U426*$U$3,0)</f>
        <v>162</v>
      </c>
      <c r="V427" s="23">
        <f>ROUNDDOWN(V426*$V$3,0)</f>
        <v>60</v>
      </c>
      <c r="W427" s="337"/>
      <c r="X427" s="23">
        <f>ROUNDDOWN($X$3*X426,0)</f>
        <v>3147</v>
      </c>
      <c r="Y427" s="23">
        <f>ROUNDDOWN(Y426*$Y$3,0)</f>
        <v>1628</v>
      </c>
      <c r="Z427" s="24">
        <f>ROUNDDOWN(Z426*$Z$3,0)</f>
        <v>0</v>
      </c>
      <c r="AA427" s="338"/>
      <c r="AB427" s="327"/>
      <c r="AC427" s="327"/>
      <c r="AD427" s="327"/>
      <c r="AE427" s="327"/>
      <c r="AF427" s="329"/>
      <c r="AG427" s="331"/>
      <c r="AH427" s="332">
        <f t="shared" si="3"/>
        <v>0</v>
      </c>
    </row>
    <row r="428" spans="1:34" ht="12.75" hidden="1" customHeight="1">
      <c r="A428" s="344" t="s">
        <v>135</v>
      </c>
      <c r="B428" s="27" t="s">
        <v>43</v>
      </c>
      <c r="C428" s="28">
        <v>1.2</v>
      </c>
      <c r="D428" s="344" t="str">
        <f>B428&amp;C428</f>
        <v>H1.2</v>
      </c>
      <c r="E428" s="28" t="s">
        <v>38</v>
      </c>
      <c r="F428" s="28">
        <v>0.8</v>
      </c>
      <c r="G428" s="344" t="str">
        <f>E428&amp;F428</f>
        <v>W0.8</v>
      </c>
      <c r="H428" s="28" t="s">
        <v>39</v>
      </c>
      <c r="I428" s="28">
        <v>0</v>
      </c>
      <c r="J428" s="344" t="str">
        <f>H428&amp;I428</f>
        <v>L0</v>
      </c>
      <c r="K428" s="28" t="s">
        <v>40</v>
      </c>
      <c r="L428" s="28">
        <v>0</v>
      </c>
      <c r="M428" s="345" t="str">
        <f>K428&amp;L428</f>
        <v>B0</v>
      </c>
      <c r="N428" s="28" t="s">
        <v>41</v>
      </c>
      <c r="O428" s="28">
        <v>0</v>
      </c>
      <c r="P428" s="345" t="str">
        <f>N428&amp;O428</f>
        <v>R0</v>
      </c>
      <c r="Q428" s="25" t="s">
        <v>109</v>
      </c>
      <c r="R428" s="19">
        <v>0.08</v>
      </c>
      <c r="S428" s="19">
        <v>0.01</v>
      </c>
      <c r="T428" s="336">
        <f>SUM(R429:S429)</f>
        <v>9206</v>
      </c>
      <c r="U428" s="19">
        <v>2E-3</v>
      </c>
      <c r="V428" s="19">
        <v>2E-3</v>
      </c>
      <c r="W428" s="336">
        <f>SUM(U429:V429)</f>
        <v>283</v>
      </c>
      <c r="X428" s="19">
        <v>0.05</v>
      </c>
      <c r="Y428" s="19">
        <v>0.03</v>
      </c>
      <c r="Z428" s="19">
        <v>0</v>
      </c>
      <c r="AA428" s="338">
        <f>SUM(X429:Z429)</f>
        <v>7688</v>
      </c>
      <c r="AB428" s="327">
        <f>ROUNDDOWN((T428+AA428)*0.05,0)</f>
        <v>844</v>
      </c>
      <c r="AC428" s="327">
        <f>ROUNDDOWN((T428+W428+AA428+AB428)*0.1,0)</f>
        <v>1802</v>
      </c>
      <c r="AD428" s="327">
        <f>ROUNDDOWN(AG428*0.1,0)</f>
        <v>691</v>
      </c>
      <c r="AE428" s="327">
        <f>T428+W428+AA428+AB428+AC428+AD428</f>
        <v>20514</v>
      </c>
      <c r="AF428" s="328">
        <v>16400</v>
      </c>
      <c r="AG428" s="330">
        <f>AF428-T428-W428</f>
        <v>6911</v>
      </c>
      <c r="AH428" s="332">
        <f t="shared" si="3"/>
        <v>6911</v>
      </c>
    </row>
    <row r="429" spans="1:34" ht="12.75" hidden="1" customHeight="1">
      <c r="A429" s="344"/>
      <c r="B429" s="27"/>
      <c r="C429" s="28"/>
      <c r="D429" s="344"/>
      <c r="E429" s="28"/>
      <c r="F429" s="28"/>
      <c r="G429" s="344"/>
      <c r="H429" s="28"/>
      <c r="I429" s="28"/>
      <c r="J429" s="344"/>
      <c r="K429" s="28"/>
      <c r="L429" s="28"/>
      <c r="M429" s="346"/>
      <c r="N429" s="28"/>
      <c r="O429" s="28"/>
      <c r="P429" s="346"/>
      <c r="Q429" s="25"/>
      <c r="R429" s="23">
        <f>ROUNDDOWN($R$3*R428,0)</f>
        <v>8392</v>
      </c>
      <c r="S429" s="23">
        <f>ROUNDDOWN($S$3*S428,0)</f>
        <v>814</v>
      </c>
      <c r="T429" s="337"/>
      <c r="U429" s="23">
        <f>ROUNDDOWN(U428*$U$3,0)</f>
        <v>162</v>
      </c>
      <c r="V429" s="23">
        <f>ROUNDDOWN(V428*$V$3,0)</f>
        <v>121</v>
      </c>
      <c r="W429" s="337"/>
      <c r="X429" s="23">
        <f>ROUNDDOWN($X$3*X428,0)</f>
        <v>5245</v>
      </c>
      <c r="Y429" s="23">
        <f>ROUNDDOWN(Y428*$Y$3,0)</f>
        <v>2443</v>
      </c>
      <c r="Z429" s="24">
        <f>ROUNDDOWN(Z428*$Z$3,0)</f>
        <v>0</v>
      </c>
      <c r="AA429" s="338"/>
      <c r="AB429" s="327"/>
      <c r="AC429" s="327"/>
      <c r="AD429" s="327"/>
      <c r="AE429" s="327"/>
      <c r="AF429" s="329"/>
      <c r="AG429" s="331"/>
      <c r="AH429" s="332">
        <f t="shared" si="3"/>
        <v>0</v>
      </c>
    </row>
    <row r="430" spans="1:34" ht="12.75" hidden="1" customHeight="1">
      <c r="A430" s="344" t="s">
        <v>135</v>
      </c>
      <c r="B430" s="27" t="s">
        <v>43</v>
      </c>
      <c r="C430" s="28">
        <v>1.5</v>
      </c>
      <c r="D430" s="344" t="str">
        <f>B430&amp;C430</f>
        <v>H1.5</v>
      </c>
      <c r="E430" s="28" t="s">
        <v>38</v>
      </c>
      <c r="F430" s="28">
        <v>1</v>
      </c>
      <c r="G430" s="344" t="str">
        <f>E430&amp;F430</f>
        <v>W1</v>
      </c>
      <c r="H430" s="28" t="s">
        <v>39</v>
      </c>
      <c r="I430" s="28">
        <v>0</v>
      </c>
      <c r="J430" s="344" t="str">
        <f>H430&amp;I430</f>
        <v>L0</v>
      </c>
      <c r="K430" s="28" t="s">
        <v>40</v>
      </c>
      <c r="L430" s="28">
        <v>0</v>
      </c>
      <c r="M430" s="345" t="str">
        <f>K430&amp;L430</f>
        <v>B0</v>
      </c>
      <c r="N430" s="28" t="s">
        <v>41</v>
      </c>
      <c r="O430" s="28">
        <v>0</v>
      </c>
      <c r="P430" s="345" t="str">
        <f>N430&amp;O430</f>
        <v>R0</v>
      </c>
      <c r="Q430" s="25" t="s">
        <v>109</v>
      </c>
      <c r="R430" s="19">
        <v>0.08</v>
      </c>
      <c r="S430" s="19">
        <v>0.01</v>
      </c>
      <c r="T430" s="336">
        <f>SUM(R431:S431)</f>
        <v>9206</v>
      </c>
      <c r="U430" s="19">
        <v>2E-3</v>
      </c>
      <c r="V430" s="19">
        <v>2E-3</v>
      </c>
      <c r="W430" s="336">
        <f>SUM(U431:V431)</f>
        <v>283</v>
      </c>
      <c r="X430" s="19">
        <v>0.05</v>
      </c>
      <c r="Y430" s="19">
        <v>0.03</v>
      </c>
      <c r="Z430" s="19">
        <v>0</v>
      </c>
      <c r="AA430" s="338">
        <f>SUM(X431:Z431)</f>
        <v>7688</v>
      </c>
      <c r="AB430" s="327">
        <f>ROUNDDOWN((T430+AA430)*0.05,0)</f>
        <v>844</v>
      </c>
      <c r="AC430" s="327">
        <f>ROUNDDOWN((T430+W430+AA430+AB430)*0.1,0)</f>
        <v>1802</v>
      </c>
      <c r="AD430" s="327">
        <f>ROUNDDOWN(AG430*0.1,0)</f>
        <v>2391</v>
      </c>
      <c r="AE430" s="327">
        <f>T430+W430+AA430+AB430+AC430+AD430</f>
        <v>22214</v>
      </c>
      <c r="AF430" s="328">
        <v>33400</v>
      </c>
      <c r="AG430" s="330">
        <f>AF430-T430-W430</f>
        <v>23911</v>
      </c>
      <c r="AH430" s="332">
        <f t="shared" si="3"/>
        <v>22214</v>
      </c>
    </row>
    <row r="431" spans="1:34" ht="12.75" hidden="1" customHeight="1">
      <c r="A431" s="344"/>
      <c r="B431" s="27"/>
      <c r="C431" s="28"/>
      <c r="D431" s="344"/>
      <c r="E431" s="28"/>
      <c r="F431" s="28"/>
      <c r="G431" s="344"/>
      <c r="H431" s="28"/>
      <c r="I431" s="28"/>
      <c r="J431" s="344"/>
      <c r="K431" s="28"/>
      <c r="L431" s="28"/>
      <c r="M431" s="346"/>
      <c r="N431" s="28"/>
      <c r="O431" s="28"/>
      <c r="P431" s="346"/>
      <c r="Q431" s="25"/>
      <c r="R431" s="23">
        <f>ROUNDDOWN($R$3*R430,0)</f>
        <v>8392</v>
      </c>
      <c r="S431" s="23">
        <f>ROUNDDOWN($S$3*S430,0)</f>
        <v>814</v>
      </c>
      <c r="T431" s="337"/>
      <c r="U431" s="23">
        <f>ROUNDDOWN(U430*$U$3,0)</f>
        <v>162</v>
      </c>
      <c r="V431" s="23">
        <f>ROUNDDOWN(V430*$V$3,0)</f>
        <v>121</v>
      </c>
      <c r="W431" s="337"/>
      <c r="X431" s="23">
        <f>ROUNDDOWN($X$3*X430,0)</f>
        <v>5245</v>
      </c>
      <c r="Y431" s="23">
        <f>ROUNDDOWN(Y430*$Y$3,0)</f>
        <v>2443</v>
      </c>
      <c r="Z431" s="24">
        <f>ROUNDDOWN(Z430*$Z$3,0)</f>
        <v>0</v>
      </c>
      <c r="AA431" s="338"/>
      <c r="AB431" s="327"/>
      <c r="AC431" s="327"/>
      <c r="AD431" s="327"/>
      <c r="AE431" s="327"/>
      <c r="AF431" s="329"/>
      <c r="AG431" s="331"/>
      <c r="AH431" s="332">
        <f t="shared" si="3"/>
        <v>0</v>
      </c>
    </row>
    <row r="432" spans="1:34" ht="12.75" hidden="1" customHeight="1">
      <c r="A432" s="347" t="s">
        <v>136</v>
      </c>
      <c r="B432" s="31" t="s">
        <v>43</v>
      </c>
      <c r="C432" s="32">
        <v>1.2</v>
      </c>
      <c r="D432" s="347" t="str">
        <f>B432&amp;C432</f>
        <v>H1.2</v>
      </c>
      <c r="E432" s="32" t="s">
        <v>38</v>
      </c>
      <c r="F432" s="32">
        <v>0.4</v>
      </c>
      <c r="G432" s="347" t="str">
        <f>E432&amp;F432</f>
        <v>W0.4</v>
      </c>
      <c r="H432" s="32" t="s">
        <v>39</v>
      </c>
      <c r="I432" s="32">
        <v>0</v>
      </c>
      <c r="J432" s="347" t="str">
        <f>H432&amp;I432</f>
        <v>L0</v>
      </c>
      <c r="K432" s="32" t="s">
        <v>40</v>
      </c>
      <c r="L432" s="32"/>
      <c r="M432" s="348" t="str">
        <f>K432&amp;L432</f>
        <v>B</v>
      </c>
      <c r="N432" s="32" t="s">
        <v>41</v>
      </c>
      <c r="O432" s="32">
        <v>0</v>
      </c>
      <c r="P432" s="348" t="str">
        <f>N432&amp;O432</f>
        <v>R0</v>
      </c>
      <c r="Q432" s="25"/>
      <c r="R432" s="19"/>
      <c r="S432" s="19"/>
      <c r="T432" s="336">
        <f>SUM(R433:S433)</f>
        <v>0</v>
      </c>
      <c r="U432" s="19"/>
      <c r="V432" s="19"/>
      <c r="W432" s="336">
        <f>SUM(U433:V433)</f>
        <v>0</v>
      </c>
      <c r="X432" s="19"/>
      <c r="Y432" s="19"/>
      <c r="Z432" s="19"/>
      <c r="AA432" s="338">
        <f>SUM(X433:Z433)</f>
        <v>0</v>
      </c>
      <c r="AB432" s="327">
        <f>ROUNDDOWN((T432+AA432)*0.05,0)</f>
        <v>0</v>
      </c>
      <c r="AC432" s="327">
        <f>ROUNDDOWN((T432+W432+AA432+AB432)*0.1,0)</f>
        <v>0</v>
      </c>
      <c r="AD432" s="327">
        <f>ROUNDDOWN(AG432*0.1,0)</f>
        <v>5160</v>
      </c>
      <c r="AE432" s="327">
        <f>T432+W432+AA432+AB432+AC432+AD432</f>
        <v>5160</v>
      </c>
      <c r="AF432" s="328">
        <v>51600</v>
      </c>
      <c r="AG432" s="330">
        <f>AF432-T432-W432</f>
        <v>51600</v>
      </c>
      <c r="AH432" s="332">
        <f>IF(AE432&lt;AG432,AE432,AG432)</f>
        <v>5160</v>
      </c>
    </row>
    <row r="433" spans="1:34" ht="12.75" hidden="1" customHeight="1">
      <c r="A433" s="347"/>
      <c r="B433" s="31"/>
      <c r="C433" s="32"/>
      <c r="D433" s="347"/>
      <c r="E433" s="32"/>
      <c r="F433" s="32"/>
      <c r="G433" s="347"/>
      <c r="H433" s="32"/>
      <c r="I433" s="32"/>
      <c r="J433" s="347"/>
      <c r="K433" s="32"/>
      <c r="L433" s="32"/>
      <c r="M433" s="349"/>
      <c r="N433" s="32"/>
      <c r="O433" s="32"/>
      <c r="P433" s="349"/>
      <c r="Q433" s="25"/>
      <c r="R433" s="23">
        <f>ROUNDDOWN($R$3*R432,0)</f>
        <v>0</v>
      </c>
      <c r="S433" s="23">
        <f>ROUNDDOWN($S$3*S432,0)</f>
        <v>0</v>
      </c>
      <c r="T433" s="337"/>
      <c r="U433" s="23">
        <f>ROUNDDOWN(U432*$U$3,0)</f>
        <v>0</v>
      </c>
      <c r="V433" s="23">
        <f>ROUNDDOWN(V432*$V$3,0)</f>
        <v>0</v>
      </c>
      <c r="W433" s="337"/>
      <c r="X433" s="23">
        <f>ROUNDDOWN($X$3*X432,0)</f>
        <v>0</v>
      </c>
      <c r="Y433" s="23">
        <f>ROUNDDOWN(Y432*$Y$3,0)</f>
        <v>0</v>
      </c>
      <c r="Z433" s="24">
        <f>ROUNDDOWN(Z432*$Z$3,0)</f>
        <v>0</v>
      </c>
      <c r="AA433" s="338"/>
      <c r="AB433" s="327"/>
      <c r="AC433" s="327"/>
      <c r="AD433" s="327"/>
      <c r="AE433" s="327"/>
      <c r="AF433" s="329"/>
      <c r="AG433" s="331"/>
      <c r="AH433" s="332"/>
    </row>
    <row r="434" spans="1:34" ht="12.75" hidden="1" customHeight="1">
      <c r="A434" s="347" t="s">
        <v>136</v>
      </c>
      <c r="B434" s="31" t="s">
        <v>43</v>
      </c>
      <c r="C434" s="32">
        <v>1.5</v>
      </c>
      <c r="D434" s="347" t="str">
        <f>B434&amp;C434</f>
        <v>H1.5</v>
      </c>
      <c r="E434" s="32" t="s">
        <v>38</v>
      </c>
      <c r="F434" s="32">
        <v>0.6</v>
      </c>
      <c r="G434" s="347" t="str">
        <f>E434&amp;F434</f>
        <v>W0.6</v>
      </c>
      <c r="H434" s="32" t="s">
        <v>39</v>
      </c>
      <c r="I434" s="32">
        <v>0</v>
      </c>
      <c r="J434" s="347" t="str">
        <f>H434&amp;I434</f>
        <v>L0</v>
      </c>
      <c r="K434" s="32" t="s">
        <v>40</v>
      </c>
      <c r="L434" s="32"/>
      <c r="M434" s="348" t="str">
        <f>K434&amp;L434</f>
        <v>B</v>
      </c>
      <c r="N434" s="32" t="s">
        <v>41</v>
      </c>
      <c r="O434" s="32">
        <v>0</v>
      </c>
      <c r="P434" s="348" t="str">
        <f>N434&amp;O434</f>
        <v>R0</v>
      </c>
      <c r="Q434" s="25"/>
      <c r="R434" s="26"/>
      <c r="S434" s="26"/>
      <c r="T434" s="336">
        <f>SUM(R435:S435)</f>
        <v>0</v>
      </c>
      <c r="U434" s="19"/>
      <c r="V434" s="19"/>
      <c r="W434" s="336">
        <f>SUM(U435:V435)</f>
        <v>0</v>
      </c>
      <c r="X434" s="19"/>
      <c r="Y434" s="19"/>
      <c r="Z434" s="19"/>
      <c r="AA434" s="338">
        <f>SUM(X435:Z435)</f>
        <v>0</v>
      </c>
      <c r="AB434" s="327">
        <f>ROUNDDOWN((T434+AA434)*0.05,0)</f>
        <v>0</v>
      </c>
      <c r="AC434" s="327">
        <f>ROUNDDOWN((T434+W434+AA434+AB434)*0.1,0)</f>
        <v>0</v>
      </c>
      <c r="AD434" s="327">
        <f>ROUNDDOWN(AG434*0.1,0)</f>
        <v>8170</v>
      </c>
      <c r="AE434" s="327">
        <f>T434+W434+AA434+AB434+AC434+AD434</f>
        <v>8170</v>
      </c>
      <c r="AF434" s="328">
        <v>81700</v>
      </c>
      <c r="AG434" s="330">
        <f>AF434-T434-W434</f>
        <v>81700</v>
      </c>
      <c r="AH434" s="332">
        <f>IF(AE434&lt;AG434,AE434,AG434)</f>
        <v>8170</v>
      </c>
    </row>
    <row r="435" spans="1:34" ht="12.75" hidden="1" customHeight="1">
      <c r="A435" s="347"/>
      <c r="B435" s="31"/>
      <c r="C435" s="32"/>
      <c r="D435" s="347"/>
      <c r="E435" s="32"/>
      <c r="F435" s="32"/>
      <c r="G435" s="347"/>
      <c r="H435" s="32"/>
      <c r="I435" s="32"/>
      <c r="J435" s="347"/>
      <c r="K435" s="32"/>
      <c r="L435" s="32"/>
      <c r="M435" s="349"/>
      <c r="N435" s="32"/>
      <c r="O435" s="32"/>
      <c r="P435" s="349"/>
      <c r="Q435" s="25"/>
      <c r="R435" s="23">
        <f>ROUNDDOWN($R$3*R434,0)</f>
        <v>0</v>
      </c>
      <c r="S435" s="23">
        <f>ROUNDDOWN($S$3*S434,0)</f>
        <v>0</v>
      </c>
      <c r="T435" s="337"/>
      <c r="U435" s="23">
        <f>ROUNDDOWN(U434*$U$3,0)</f>
        <v>0</v>
      </c>
      <c r="V435" s="23">
        <f>ROUNDDOWN(V434*$V$3,0)</f>
        <v>0</v>
      </c>
      <c r="W435" s="337"/>
      <c r="X435" s="23">
        <f>ROUNDDOWN($X$3*X434,0)</f>
        <v>0</v>
      </c>
      <c r="Y435" s="23">
        <f>ROUNDDOWN(Y434*$Y$3,0)</f>
        <v>0</v>
      </c>
      <c r="Z435" s="24">
        <f>ROUNDDOWN(Z434*$Z$3,0)</f>
        <v>0</v>
      </c>
      <c r="AA435" s="338"/>
      <c r="AB435" s="327"/>
      <c r="AC435" s="327"/>
      <c r="AD435" s="327"/>
      <c r="AE435" s="327"/>
      <c r="AF435" s="329"/>
      <c r="AG435" s="331"/>
      <c r="AH435" s="332"/>
    </row>
    <row r="436" spans="1:34" ht="12.75" hidden="1" customHeight="1">
      <c r="A436" s="347" t="s">
        <v>136</v>
      </c>
      <c r="B436" s="31" t="s">
        <v>43</v>
      </c>
      <c r="C436" s="32">
        <v>1.8</v>
      </c>
      <c r="D436" s="347" t="str">
        <f>B436&amp;C436</f>
        <v>H1.8</v>
      </c>
      <c r="E436" s="32" t="s">
        <v>38</v>
      </c>
      <c r="F436" s="32">
        <v>0.8</v>
      </c>
      <c r="G436" s="347" t="str">
        <f>E436&amp;F436</f>
        <v>W0.8</v>
      </c>
      <c r="H436" s="32" t="s">
        <v>39</v>
      </c>
      <c r="I436" s="32">
        <v>0</v>
      </c>
      <c r="J436" s="347" t="str">
        <f>H436&amp;I436</f>
        <v>L0</v>
      </c>
      <c r="K436" s="32" t="s">
        <v>40</v>
      </c>
      <c r="L436" s="32"/>
      <c r="M436" s="348" t="str">
        <f>K436&amp;L436</f>
        <v>B</v>
      </c>
      <c r="N436" s="32" t="s">
        <v>41</v>
      </c>
      <c r="O436" s="32">
        <v>0</v>
      </c>
      <c r="P436" s="348" t="str">
        <f>N436&amp;O436</f>
        <v>R0</v>
      </c>
      <c r="Q436" s="25"/>
      <c r="R436" s="19"/>
      <c r="S436" s="19"/>
      <c r="T436" s="336">
        <f>SUM(R437:S437)</f>
        <v>0</v>
      </c>
      <c r="U436" s="19"/>
      <c r="V436" s="19"/>
      <c r="W436" s="336">
        <f>SUM(U437:V437)</f>
        <v>0</v>
      </c>
      <c r="X436" s="19"/>
      <c r="Y436" s="19"/>
      <c r="Z436" s="19"/>
      <c r="AA436" s="338">
        <f>SUM(X437:Z437)</f>
        <v>0</v>
      </c>
      <c r="AB436" s="327">
        <f>ROUNDDOWN((T436+AA436)*0.05,0)</f>
        <v>0</v>
      </c>
      <c r="AC436" s="327">
        <f>ROUNDDOWN((T436+W436+AA436+AB436)*0.1,0)</f>
        <v>0</v>
      </c>
      <c r="AD436" s="327">
        <f>ROUNDDOWN(AG436*0.1,0)</f>
        <v>10700</v>
      </c>
      <c r="AE436" s="327">
        <f>T436+W436+AA436+AB436+AC436+AD436</f>
        <v>10700</v>
      </c>
      <c r="AF436" s="328">
        <v>107000</v>
      </c>
      <c r="AG436" s="330">
        <f>AF436-T436-W436</f>
        <v>107000</v>
      </c>
      <c r="AH436" s="332">
        <f>IF(AE436&lt;AG436,AE436,AG436)</f>
        <v>10700</v>
      </c>
    </row>
    <row r="437" spans="1:34" ht="12.75" hidden="1" customHeight="1">
      <c r="A437" s="347"/>
      <c r="B437" s="31"/>
      <c r="C437" s="32"/>
      <c r="D437" s="347"/>
      <c r="E437" s="32"/>
      <c r="F437" s="32"/>
      <c r="G437" s="347"/>
      <c r="H437" s="32"/>
      <c r="I437" s="32"/>
      <c r="J437" s="347"/>
      <c r="K437" s="32"/>
      <c r="L437" s="32"/>
      <c r="M437" s="349"/>
      <c r="N437" s="32"/>
      <c r="O437" s="32"/>
      <c r="P437" s="349"/>
      <c r="Q437" s="25"/>
      <c r="R437" s="23">
        <f>ROUNDDOWN($R$3*R436,0)</f>
        <v>0</v>
      </c>
      <c r="S437" s="23">
        <f>ROUNDDOWN($S$3*S436,0)</f>
        <v>0</v>
      </c>
      <c r="T437" s="337"/>
      <c r="U437" s="23">
        <f>ROUNDDOWN(U436*$U$3,0)</f>
        <v>0</v>
      </c>
      <c r="V437" s="23">
        <f>ROUNDDOWN(V436*$V$3,0)</f>
        <v>0</v>
      </c>
      <c r="W437" s="337"/>
      <c r="X437" s="23">
        <f>ROUNDDOWN($X$3*X436,0)</f>
        <v>0</v>
      </c>
      <c r="Y437" s="23">
        <f>ROUNDDOWN(Y436*$Y$3,0)</f>
        <v>0</v>
      </c>
      <c r="Z437" s="24">
        <f>ROUNDDOWN(Z436*$Z$3,0)</f>
        <v>0</v>
      </c>
      <c r="AA437" s="338"/>
      <c r="AB437" s="327"/>
      <c r="AC437" s="327"/>
      <c r="AD437" s="327"/>
      <c r="AE437" s="327"/>
      <c r="AF437" s="329"/>
      <c r="AG437" s="331"/>
      <c r="AH437" s="332"/>
    </row>
    <row r="438" spans="1:34" ht="12.75" hidden="1" customHeight="1">
      <c r="A438" s="347" t="s">
        <v>136</v>
      </c>
      <c r="B438" s="31" t="s">
        <v>43</v>
      </c>
      <c r="C438" s="32">
        <v>2</v>
      </c>
      <c r="D438" s="347" t="str">
        <f>B438&amp;C438</f>
        <v>H2</v>
      </c>
      <c r="E438" s="32" t="s">
        <v>38</v>
      </c>
      <c r="F438" s="32">
        <v>1</v>
      </c>
      <c r="G438" s="347" t="str">
        <f>E438&amp;F438</f>
        <v>W1</v>
      </c>
      <c r="H438" s="32" t="s">
        <v>39</v>
      </c>
      <c r="I438" s="32">
        <v>0</v>
      </c>
      <c r="J438" s="347" t="str">
        <f>H438&amp;I438</f>
        <v>L0</v>
      </c>
      <c r="K438" s="32" t="s">
        <v>40</v>
      </c>
      <c r="L438" s="32"/>
      <c r="M438" s="348" t="str">
        <f>K438&amp;L438</f>
        <v>B</v>
      </c>
      <c r="N438" s="32" t="s">
        <v>41</v>
      </c>
      <c r="O438" s="32">
        <v>0</v>
      </c>
      <c r="P438" s="348" t="str">
        <f>N438&amp;O438</f>
        <v>R0</v>
      </c>
      <c r="Q438" s="25"/>
      <c r="R438" s="19"/>
      <c r="S438" s="19"/>
      <c r="T438" s="336">
        <f>SUM(R439:S439)</f>
        <v>0</v>
      </c>
      <c r="U438" s="19"/>
      <c r="V438" s="19"/>
      <c r="W438" s="336">
        <f>SUM(U439:V439)</f>
        <v>0</v>
      </c>
      <c r="X438" s="19"/>
      <c r="Y438" s="19"/>
      <c r="Z438" s="19"/>
      <c r="AA438" s="338">
        <f>SUM(X439:Z439)</f>
        <v>0</v>
      </c>
      <c r="AB438" s="327">
        <f>ROUNDDOWN((T438+AA438)*0.05,0)</f>
        <v>0</v>
      </c>
      <c r="AC438" s="327">
        <f>ROUNDDOWN((T438+W438+AA438+AB438)*0.1,0)</f>
        <v>0</v>
      </c>
      <c r="AD438" s="327">
        <f>ROUNDDOWN(AG438*0.1,0)</f>
        <v>14600</v>
      </c>
      <c r="AE438" s="327">
        <f>T438+W438+AA438+AB438+AC438+AD438</f>
        <v>14600</v>
      </c>
      <c r="AF438" s="328">
        <v>146000</v>
      </c>
      <c r="AG438" s="330">
        <f>AF438-T438-W438</f>
        <v>146000</v>
      </c>
      <c r="AH438" s="332">
        <f>IF(AE438&lt;AG438,AE438,AG438)</f>
        <v>14600</v>
      </c>
    </row>
    <row r="439" spans="1:34" ht="12.75" hidden="1" customHeight="1">
      <c r="A439" s="347"/>
      <c r="B439" s="31"/>
      <c r="C439" s="32"/>
      <c r="D439" s="347"/>
      <c r="E439" s="32"/>
      <c r="F439" s="32"/>
      <c r="G439" s="347"/>
      <c r="H439" s="32"/>
      <c r="I439" s="32"/>
      <c r="J439" s="347"/>
      <c r="K439" s="32"/>
      <c r="L439" s="32"/>
      <c r="M439" s="349"/>
      <c r="N439" s="32"/>
      <c r="O439" s="32"/>
      <c r="P439" s="349"/>
      <c r="Q439" s="25"/>
      <c r="R439" s="23">
        <f>ROUNDDOWN($R$3*R438,0)</f>
        <v>0</v>
      </c>
      <c r="S439" s="23">
        <f>ROUNDDOWN($S$3*S438,0)</f>
        <v>0</v>
      </c>
      <c r="T439" s="337"/>
      <c r="U439" s="23">
        <f>ROUNDDOWN(U438*$U$3,0)</f>
        <v>0</v>
      </c>
      <c r="V439" s="23">
        <f>ROUNDDOWN(V438*$V$3,0)</f>
        <v>0</v>
      </c>
      <c r="W439" s="337"/>
      <c r="X439" s="23">
        <f>ROUNDDOWN($X$3*X438,0)</f>
        <v>0</v>
      </c>
      <c r="Y439" s="23">
        <f>ROUNDDOWN(Y438*$Y$3,0)</f>
        <v>0</v>
      </c>
      <c r="Z439" s="24">
        <f>ROUNDDOWN(Z438*$Z$3,0)</f>
        <v>0</v>
      </c>
      <c r="AA439" s="338"/>
      <c r="AB439" s="327"/>
      <c r="AC439" s="327"/>
      <c r="AD439" s="327"/>
      <c r="AE439" s="327"/>
      <c r="AF439" s="329"/>
      <c r="AG439" s="331"/>
      <c r="AH439" s="332"/>
    </row>
    <row r="440" spans="1:34" ht="12.75" hidden="1" customHeight="1">
      <c r="A440" s="347" t="s">
        <v>136</v>
      </c>
      <c r="B440" s="31" t="s">
        <v>43</v>
      </c>
      <c r="C440" s="32">
        <v>2.5</v>
      </c>
      <c r="D440" s="347" t="str">
        <f>B440&amp;C440</f>
        <v>H2.5</v>
      </c>
      <c r="E440" s="32" t="s">
        <v>38</v>
      </c>
      <c r="F440" s="32">
        <v>1</v>
      </c>
      <c r="G440" s="347" t="str">
        <f>E440&amp;F440</f>
        <v>W1</v>
      </c>
      <c r="H440" s="32" t="s">
        <v>39</v>
      </c>
      <c r="I440" s="32">
        <v>0</v>
      </c>
      <c r="J440" s="347" t="str">
        <f>H440&amp;I440</f>
        <v>L0</v>
      </c>
      <c r="K440" s="32" t="s">
        <v>40</v>
      </c>
      <c r="L440" s="32"/>
      <c r="M440" s="348" t="str">
        <f>K440&amp;L440</f>
        <v>B</v>
      </c>
      <c r="N440" s="32" t="s">
        <v>41</v>
      </c>
      <c r="O440" s="32">
        <v>0</v>
      </c>
      <c r="P440" s="348" t="str">
        <f>N440&amp;O440</f>
        <v>R0</v>
      </c>
      <c r="Q440" s="25"/>
      <c r="R440" s="26"/>
      <c r="S440" s="26"/>
      <c r="T440" s="336">
        <f>SUM(R441:S441)</f>
        <v>0</v>
      </c>
      <c r="U440" s="19"/>
      <c r="V440" s="19"/>
      <c r="W440" s="336">
        <f>SUM(U441:V441)</f>
        <v>0</v>
      </c>
      <c r="X440" s="19"/>
      <c r="Y440" s="19"/>
      <c r="Z440" s="19"/>
      <c r="AA440" s="338">
        <f>SUM(X441:Z441)</f>
        <v>0</v>
      </c>
      <c r="AB440" s="327">
        <f>ROUNDDOWN((T440+AA440)*0.05,0)</f>
        <v>0</v>
      </c>
      <c r="AC440" s="327">
        <f>ROUNDDOWN((T440+W440+AA440+AB440)*0.1,0)</f>
        <v>0</v>
      </c>
      <c r="AD440" s="327">
        <f>ROUNDDOWN(AG440*0.1,0)</f>
        <v>24100</v>
      </c>
      <c r="AE440" s="327">
        <f>T440+W440+AA440+AB440+AC440+AD440</f>
        <v>24100</v>
      </c>
      <c r="AF440" s="328">
        <v>241000</v>
      </c>
      <c r="AG440" s="330">
        <f>AF440-T440-W440</f>
        <v>241000</v>
      </c>
      <c r="AH440" s="332">
        <f>IF(AE440&lt;AG440,AE440,AG440)</f>
        <v>24100</v>
      </c>
    </row>
    <row r="441" spans="1:34" ht="12.75" hidden="1" customHeight="1">
      <c r="A441" s="347"/>
      <c r="B441" s="31"/>
      <c r="C441" s="32"/>
      <c r="D441" s="347"/>
      <c r="E441" s="32"/>
      <c r="F441" s="32"/>
      <c r="G441" s="347"/>
      <c r="H441" s="32"/>
      <c r="I441" s="32"/>
      <c r="J441" s="347"/>
      <c r="K441" s="32"/>
      <c r="L441" s="32"/>
      <c r="M441" s="349"/>
      <c r="N441" s="32"/>
      <c r="O441" s="32"/>
      <c r="P441" s="349"/>
      <c r="Q441" s="25"/>
      <c r="R441" s="23">
        <f>ROUNDDOWN($R$3*R440,0)</f>
        <v>0</v>
      </c>
      <c r="S441" s="23">
        <f>ROUNDDOWN($S$3*S440,0)</f>
        <v>0</v>
      </c>
      <c r="T441" s="337"/>
      <c r="U441" s="23">
        <f>ROUNDDOWN(U440*$U$3,0)</f>
        <v>0</v>
      </c>
      <c r="V441" s="23">
        <f>ROUNDDOWN(V440*$V$3,0)</f>
        <v>0</v>
      </c>
      <c r="W441" s="337"/>
      <c r="X441" s="23">
        <f>ROUNDDOWN($X$3*X440,0)</f>
        <v>0</v>
      </c>
      <c r="Y441" s="23">
        <f>ROUNDDOWN(Y440*$Y$3,0)</f>
        <v>0</v>
      </c>
      <c r="Z441" s="24">
        <f>ROUNDDOWN(Z440*$Z$3,0)</f>
        <v>0</v>
      </c>
      <c r="AA441" s="338"/>
      <c r="AB441" s="327"/>
      <c r="AC441" s="327"/>
      <c r="AD441" s="327"/>
      <c r="AE441" s="327"/>
      <c r="AF441" s="329"/>
      <c r="AG441" s="331"/>
      <c r="AH441" s="332"/>
    </row>
    <row r="442" spans="1:34" ht="12.75" hidden="1" customHeight="1">
      <c r="A442" s="347" t="s">
        <v>136</v>
      </c>
      <c r="B442" s="31" t="s">
        <v>43</v>
      </c>
      <c r="C442" s="32">
        <v>3</v>
      </c>
      <c r="D442" s="347" t="str">
        <f>B442&amp;C442</f>
        <v>H3</v>
      </c>
      <c r="E442" s="32" t="s">
        <v>38</v>
      </c>
      <c r="F442" s="32">
        <v>1.2</v>
      </c>
      <c r="G442" s="347" t="str">
        <f>E442&amp;F442</f>
        <v>W1.2</v>
      </c>
      <c r="H442" s="32" t="s">
        <v>39</v>
      </c>
      <c r="I442" s="32">
        <v>0</v>
      </c>
      <c r="J442" s="347" t="str">
        <f>H442&amp;I442</f>
        <v>L0</v>
      </c>
      <c r="K442" s="32" t="s">
        <v>40</v>
      </c>
      <c r="L442" s="32"/>
      <c r="M442" s="348" t="str">
        <f>K442&amp;L442</f>
        <v>B</v>
      </c>
      <c r="N442" s="32" t="s">
        <v>41</v>
      </c>
      <c r="O442" s="32">
        <v>0</v>
      </c>
      <c r="P442" s="348" t="str">
        <f>N442&amp;O442</f>
        <v>R0</v>
      </c>
      <c r="Q442" s="25"/>
      <c r="R442" s="19"/>
      <c r="S442" s="19"/>
      <c r="T442" s="336">
        <f>SUM(R443:S443)</f>
        <v>0</v>
      </c>
      <c r="U442" s="19"/>
      <c r="V442" s="19"/>
      <c r="W442" s="336">
        <f>SUM(U443:V443)</f>
        <v>0</v>
      </c>
      <c r="X442" s="19"/>
      <c r="Y442" s="19"/>
      <c r="Z442" s="19"/>
      <c r="AA442" s="338">
        <f>SUM(X443:Z443)</f>
        <v>0</v>
      </c>
      <c r="AB442" s="327">
        <f>ROUNDDOWN((T442+AA442)*0.05,0)</f>
        <v>0</v>
      </c>
      <c r="AC442" s="327">
        <f>ROUNDDOWN((T442+W442+AA442+AB442)*0.1,0)</f>
        <v>0</v>
      </c>
      <c r="AD442" s="327">
        <f>ROUNDDOWN(AG442*0.1,0)</f>
        <v>30100</v>
      </c>
      <c r="AE442" s="327">
        <f>T442+W442+AA442+AB442+AC442+AD442</f>
        <v>30100</v>
      </c>
      <c r="AF442" s="328">
        <v>301000</v>
      </c>
      <c r="AG442" s="330">
        <f>AF442-T442-W442</f>
        <v>301000</v>
      </c>
      <c r="AH442" s="332">
        <f>IF(AE442&lt;AG442,AE442,AG442)</f>
        <v>30100</v>
      </c>
    </row>
    <row r="443" spans="1:34" ht="12.75" hidden="1" customHeight="1">
      <c r="A443" s="347"/>
      <c r="B443" s="31"/>
      <c r="C443" s="32"/>
      <c r="D443" s="347"/>
      <c r="E443" s="32"/>
      <c r="F443" s="32"/>
      <c r="G443" s="347"/>
      <c r="H443" s="32"/>
      <c r="I443" s="32"/>
      <c r="J443" s="347"/>
      <c r="K443" s="32"/>
      <c r="L443" s="32"/>
      <c r="M443" s="349"/>
      <c r="N443" s="32"/>
      <c r="O443" s="32"/>
      <c r="P443" s="349"/>
      <c r="Q443" s="25"/>
      <c r="R443" s="23">
        <f>ROUNDDOWN($R$3*R442,0)</f>
        <v>0</v>
      </c>
      <c r="S443" s="23">
        <f>ROUNDDOWN($S$3*S442,0)</f>
        <v>0</v>
      </c>
      <c r="T443" s="337"/>
      <c r="U443" s="23">
        <f>ROUNDDOWN(U442*$U$3,0)</f>
        <v>0</v>
      </c>
      <c r="V443" s="23">
        <f>ROUNDDOWN(V442*$V$3,0)</f>
        <v>0</v>
      </c>
      <c r="W443" s="337"/>
      <c r="X443" s="23">
        <f>ROUNDDOWN($X$3*X442,0)</f>
        <v>0</v>
      </c>
      <c r="Y443" s="23">
        <f>ROUNDDOWN(Y442*$Y$3,0)</f>
        <v>0</v>
      </c>
      <c r="Z443" s="24">
        <f>ROUNDDOWN(Z442*$Z$3,0)</f>
        <v>0</v>
      </c>
      <c r="AA443" s="338"/>
      <c r="AB443" s="327"/>
      <c r="AC443" s="327"/>
      <c r="AD443" s="327"/>
      <c r="AE443" s="327"/>
      <c r="AF443" s="329"/>
      <c r="AG443" s="331"/>
      <c r="AH443" s="332"/>
    </row>
    <row r="444" spans="1:34" ht="12.75" hidden="1" customHeight="1">
      <c r="A444" s="347" t="s">
        <v>136</v>
      </c>
      <c r="B444" s="31" t="s">
        <v>43</v>
      </c>
      <c r="C444" s="32">
        <v>3.5</v>
      </c>
      <c r="D444" s="347" t="str">
        <f>B444&amp;C444</f>
        <v>H3.5</v>
      </c>
      <c r="E444" s="32" t="s">
        <v>38</v>
      </c>
      <c r="F444" s="32">
        <v>1.2</v>
      </c>
      <c r="G444" s="347" t="str">
        <f>E444&amp;F444</f>
        <v>W1.2</v>
      </c>
      <c r="H444" s="32" t="s">
        <v>39</v>
      </c>
      <c r="I444" s="32">
        <v>0</v>
      </c>
      <c r="J444" s="347" t="str">
        <f>H444&amp;I444</f>
        <v>L0</v>
      </c>
      <c r="K444" s="32" t="s">
        <v>40</v>
      </c>
      <c r="L444" s="32"/>
      <c r="M444" s="348" t="str">
        <f>K444&amp;L444</f>
        <v>B</v>
      </c>
      <c r="N444" s="32" t="s">
        <v>41</v>
      </c>
      <c r="O444" s="32">
        <v>0</v>
      </c>
      <c r="P444" s="348" t="str">
        <f>N444&amp;O444</f>
        <v>R0</v>
      </c>
      <c r="Q444" s="25"/>
      <c r="R444" s="19"/>
      <c r="S444" s="19"/>
      <c r="T444" s="336">
        <f>SUM(R445:S445)</f>
        <v>0</v>
      </c>
      <c r="U444" s="19"/>
      <c r="V444" s="19"/>
      <c r="W444" s="336">
        <f>SUM(U445:V445)</f>
        <v>0</v>
      </c>
      <c r="X444" s="19"/>
      <c r="Y444" s="19"/>
      <c r="Z444" s="19"/>
      <c r="AA444" s="338">
        <f>SUM(X445:Z445)</f>
        <v>0</v>
      </c>
      <c r="AB444" s="327">
        <f>ROUNDDOWN((T444+AA444)*0.05,0)</f>
        <v>0</v>
      </c>
      <c r="AC444" s="327">
        <f>ROUNDDOWN((T444+W444+AA444+AB444)*0.1,0)</f>
        <v>0</v>
      </c>
      <c r="AD444" s="327">
        <f>ROUNDDOWN(AG444*0.1,0)</f>
        <v>43000</v>
      </c>
      <c r="AE444" s="327">
        <f>T444+W444+AA444+AB444+AC444+AD444</f>
        <v>43000</v>
      </c>
      <c r="AF444" s="328">
        <v>430000</v>
      </c>
      <c r="AG444" s="330">
        <f>AF444-T444-W444</f>
        <v>430000</v>
      </c>
      <c r="AH444" s="332">
        <f>IF(AE444&lt;AG444,AE444,AG444)</f>
        <v>43000</v>
      </c>
    </row>
    <row r="445" spans="1:34" ht="12.75" hidden="1" customHeight="1">
      <c r="A445" s="347"/>
      <c r="B445" s="31"/>
      <c r="C445" s="32"/>
      <c r="D445" s="347"/>
      <c r="E445" s="32"/>
      <c r="F445" s="32"/>
      <c r="G445" s="347"/>
      <c r="H445" s="32"/>
      <c r="I445" s="32"/>
      <c r="J445" s="347"/>
      <c r="K445" s="32"/>
      <c r="L445" s="32"/>
      <c r="M445" s="349"/>
      <c r="N445" s="32"/>
      <c r="O445" s="32"/>
      <c r="P445" s="349"/>
      <c r="Q445" s="25"/>
      <c r="R445" s="23">
        <f>ROUNDDOWN($R$3*R444,0)</f>
        <v>0</v>
      </c>
      <c r="S445" s="23">
        <f>ROUNDDOWN($S$3*S444,0)</f>
        <v>0</v>
      </c>
      <c r="T445" s="337"/>
      <c r="U445" s="23">
        <f>ROUNDDOWN(U444*$U$3,0)</f>
        <v>0</v>
      </c>
      <c r="V445" s="23">
        <f>ROUNDDOWN(V444*$V$3,0)</f>
        <v>0</v>
      </c>
      <c r="W445" s="337"/>
      <c r="X445" s="23">
        <f>ROUNDDOWN($X$3*X444,0)</f>
        <v>0</v>
      </c>
      <c r="Y445" s="23">
        <f>ROUNDDOWN(Y444*$Y$3,0)</f>
        <v>0</v>
      </c>
      <c r="Z445" s="24">
        <f>ROUNDDOWN(Z444*$Z$3,0)</f>
        <v>0</v>
      </c>
      <c r="AA445" s="338"/>
      <c r="AB445" s="327"/>
      <c r="AC445" s="327"/>
      <c r="AD445" s="327"/>
      <c r="AE445" s="327"/>
      <c r="AF445" s="329"/>
      <c r="AG445" s="331"/>
      <c r="AH445" s="332"/>
    </row>
    <row r="446" spans="1:34" ht="12.75" hidden="1" customHeight="1">
      <c r="A446" s="347" t="s">
        <v>136</v>
      </c>
      <c r="B446" s="31" t="s">
        <v>43</v>
      </c>
      <c r="C446" s="32">
        <v>4</v>
      </c>
      <c r="D446" s="347" t="str">
        <f>B446&amp;C446</f>
        <v>H4</v>
      </c>
      <c r="E446" s="32" t="s">
        <v>38</v>
      </c>
      <c r="F446" s="32">
        <v>1.5</v>
      </c>
      <c r="G446" s="347" t="str">
        <f>E446&amp;F446</f>
        <v>W1.5</v>
      </c>
      <c r="H446" s="32" t="s">
        <v>39</v>
      </c>
      <c r="I446" s="32">
        <v>0</v>
      </c>
      <c r="J446" s="347" t="str">
        <f>H446&amp;I446</f>
        <v>L0</v>
      </c>
      <c r="K446" s="32" t="s">
        <v>40</v>
      </c>
      <c r="L446" s="32"/>
      <c r="M446" s="348" t="str">
        <f>K446&amp;L446</f>
        <v>B</v>
      </c>
      <c r="N446" s="32" t="s">
        <v>41</v>
      </c>
      <c r="O446" s="32">
        <v>0</v>
      </c>
      <c r="P446" s="348" t="str">
        <f>N446&amp;O446</f>
        <v>R0</v>
      </c>
      <c r="Q446" s="25"/>
      <c r="R446" s="26"/>
      <c r="S446" s="26"/>
      <c r="T446" s="336">
        <f>SUM(R447:S447)</f>
        <v>0</v>
      </c>
      <c r="U446" s="19"/>
      <c r="V446" s="19"/>
      <c r="W446" s="336">
        <f>SUM(U447:V447)</f>
        <v>0</v>
      </c>
      <c r="X446" s="19"/>
      <c r="Y446" s="19"/>
      <c r="Z446" s="19"/>
      <c r="AA446" s="338">
        <f>SUM(X447:Z447)</f>
        <v>0</v>
      </c>
      <c r="AB446" s="327">
        <f>ROUNDDOWN((T446+AA446)*0.05,0)</f>
        <v>0</v>
      </c>
      <c r="AC446" s="327">
        <f>ROUNDDOWN((T446+W446+AA446+AB446)*0.1,0)</f>
        <v>0</v>
      </c>
      <c r="AD446" s="327">
        <f>ROUNDDOWN(AG446*0.1,0)</f>
        <v>55900</v>
      </c>
      <c r="AE446" s="327">
        <f>T446+W446+AA446+AB446+AC446+AD446</f>
        <v>55900</v>
      </c>
      <c r="AF446" s="328">
        <v>559000</v>
      </c>
      <c r="AG446" s="330">
        <f>AF446-T446-W446</f>
        <v>559000</v>
      </c>
      <c r="AH446" s="332">
        <f>IF(AE446&lt;AG446,AE446,AG446)</f>
        <v>55900</v>
      </c>
    </row>
    <row r="447" spans="1:34" ht="12.75" hidden="1" customHeight="1">
      <c r="A447" s="347"/>
      <c r="B447" s="31"/>
      <c r="C447" s="32"/>
      <c r="D447" s="347"/>
      <c r="E447" s="32"/>
      <c r="F447" s="32"/>
      <c r="G447" s="347"/>
      <c r="H447" s="32"/>
      <c r="I447" s="32"/>
      <c r="J447" s="347"/>
      <c r="K447" s="32"/>
      <c r="L447" s="32"/>
      <c r="M447" s="349"/>
      <c r="N447" s="32"/>
      <c r="O447" s="32"/>
      <c r="P447" s="349"/>
      <c r="Q447" s="25"/>
      <c r="R447" s="23">
        <f>ROUNDDOWN($R$3*R446,0)</f>
        <v>0</v>
      </c>
      <c r="S447" s="23">
        <f>ROUNDDOWN($S$3*S446,0)</f>
        <v>0</v>
      </c>
      <c r="T447" s="337"/>
      <c r="U447" s="23">
        <f>ROUNDDOWN(U446*$U$3,0)</f>
        <v>0</v>
      </c>
      <c r="V447" s="23">
        <f>ROUNDDOWN(V446*$V$3,0)</f>
        <v>0</v>
      </c>
      <c r="W447" s="337"/>
      <c r="X447" s="23">
        <f>ROUNDDOWN($X$3*X446,0)</f>
        <v>0</v>
      </c>
      <c r="Y447" s="23">
        <f>ROUNDDOWN(Y446*$Y$3,0)</f>
        <v>0</v>
      </c>
      <c r="Z447" s="24">
        <f>ROUNDDOWN(Z446*$Z$3,0)</f>
        <v>0</v>
      </c>
      <c r="AA447" s="338"/>
      <c r="AB447" s="327"/>
      <c r="AC447" s="327"/>
      <c r="AD447" s="327"/>
      <c r="AE447" s="327"/>
      <c r="AF447" s="329"/>
      <c r="AG447" s="331"/>
      <c r="AH447" s="332"/>
    </row>
    <row r="448" spans="1:34" ht="12.75" hidden="1" customHeight="1">
      <c r="A448" s="333" t="s">
        <v>137</v>
      </c>
      <c r="B448" s="20" t="s">
        <v>43</v>
      </c>
      <c r="C448" s="21">
        <v>1</v>
      </c>
      <c r="D448" s="333" t="str">
        <f>B448&amp;C448</f>
        <v>H1</v>
      </c>
      <c r="E448" s="21" t="s">
        <v>38</v>
      </c>
      <c r="F448" s="21">
        <v>0.4</v>
      </c>
      <c r="G448" s="333" t="str">
        <f>E448&amp;F448</f>
        <v>W0.4</v>
      </c>
      <c r="H448" s="21" t="s">
        <v>78</v>
      </c>
      <c r="I448" s="21">
        <v>0</v>
      </c>
      <c r="J448" s="333" t="str">
        <f>H448&amp;I448</f>
        <v>L0</v>
      </c>
      <c r="K448" s="21" t="s">
        <v>79</v>
      </c>
      <c r="L448" s="21">
        <v>0</v>
      </c>
      <c r="M448" s="334" t="str">
        <f>K448&amp;L448</f>
        <v>B0</v>
      </c>
      <c r="N448" s="21" t="s">
        <v>80</v>
      </c>
      <c r="O448" s="21">
        <v>0</v>
      </c>
      <c r="P448" s="334" t="str">
        <f>N448&amp;O448</f>
        <v>R0</v>
      </c>
      <c r="Q448" s="25" t="s">
        <v>81</v>
      </c>
      <c r="R448" s="26">
        <v>0.04</v>
      </c>
      <c r="S448" s="26">
        <v>6.0000000000000001E-3</v>
      </c>
      <c r="T448" s="336">
        <f>SUM(R449:S449)</f>
        <v>4684</v>
      </c>
      <c r="U448" s="19">
        <v>2E-3</v>
      </c>
      <c r="V448" s="19">
        <v>1E-3</v>
      </c>
      <c r="W448" s="336">
        <f>SUM(U449:V449)</f>
        <v>222</v>
      </c>
      <c r="X448" s="19">
        <v>0.03</v>
      </c>
      <c r="Y448" s="19">
        <v>0.02</v>
      </c>
      <c r="Z448" s="19">
        <v>0</v>
      </c>
      <c r="AA448" s="338">
        <f>SUM(X449:Z449)</f>
        <v>4775</v>
      </c>
      <c r="AB448" s="327">
        <f>ROUNDDOWN((T448+AA448)*0.05,0)</f>
        <v>472</v>
      </c>
      <c r="AC448" s="327">
        <f>ROUNDDOWN((T448+W448+AA448+AB448)*0.1,0)</f>
        <v>1015</v>
      </c>
      <c r="AD448" s="327">
        <f>ROUNDDOWN(AG448*0.1,0)</f>
        <v>129</v>
      </c>
      <c r="AE448" s="327">
        <f>T448+W448+AA448+AB448+AC448+AD448</f>
        <v>11297</v>
      </c>
      <c r="AF448" s="328">
        <v>6200</v>
      </c>
      <c r="AG448" s="330">
        <f>AF448-T448-W448</f>
        <v>1294</v>
      </c>
      <c r="AH448" s="332">
        <f t="shared" si="3"/>
        <v>1294</v>
      </c>
    </row>
    <row r="449" spans="1:34" ht="12.75" hidden="1" customHeight="1">
      <c r="A449" s="333"/>
      <c r="B449" s="20"/>
      <c r="C449" s="21"/>
      <c r="D449" s="333"/>
      <c r="E449" s="21"/>
      <c r="F449" s="21"/>
      <c r="G449" s="333"/>
      <c r="H449" s="21"/>
      <c r="I449" s="21"/>
      <c r="J449" s="333"/>
      <c r="K449" s="21"/>
      <c r="L449" s="21"/>
      <c r="M449" s="335"/>
      <c r="N449" s="21"/>
      <c r="O449" s="21"/>
      <c r="P449" s="335"/>
      <c r="Q449" s="25"/>
      <c r="R449" s="23">
        <f>ROUNDDOWN($R$3*R448,0)</f>
        <v>4196</v>
      </c>
      <c r="S449" s="23">
        <f>ROUNDDOWN($S$3*S448,0)</f>
        <v>488</v>
      </c>
      <c r="T449" s="337"/>
      <c r="U449" s="23">
        <f>ROUNDDOWN(U448*$U$3,0)</f>
        <v>162</v>
      </c>
      <c r="V449" s="23">
        <f>ROUNDDOWN(V448*$V$3,0)</f>
        <v>60</v>
      </c>
      <c r="W449" s="337"/>
      <c r="X449" s="23">
        <f>ROUNDDOWN($X$3*X448,0)</f>
        <v>3147</v>
      </c>
      <c r="Y449" s="23">
        <f>ROUNDDOWN(Y448*$Y$3,0)</f>
        <v>1628</v>
      </c>
      <c r="Z449" s="24">
        <f>ROUNDDOWN(Z448*$Z$3,0)</f>
        <v>0</v>
      </c>
      <c r="AA449" s="338"/>
      <c r="AB449" s="327"/>
      <c r="AC449" s="327"/>
      <c r="AD449" s="327"/>
      <c r="AE449" s="327"/>
      <c r="AF449" s="329"/>
      <c r="AG449" s="331"/>
      <c r="AH449" s="332">
        <f t="shared" si="3"/>
        <v>0</v>
      </c>
    </row>
    <row r="450" spans="1:34" ht="12.75" hidden="1" customHeight="1">
      <c r="A450" s="333" t="s">
        <v>137</v>
      </c>
      <c r="B450" s="20" t="s">
        <v>83</v>
      </c>
      <c r="C450" s="21">
        <v>1.5</v>
      </c>
      <c r="D450" s="333" t="str">
        <f>B450&amp;C450</f>
        <v>H1.5</v>
      </c>
      <c r="E450" s="21" t="s">
        <v>38</v>
      </c>
      <c r="F450" s="21">
        <v>0.6</v>
      </c>
      <c r="G450" s="333" t="str">
        <f>E450&amp;F450</f>
        <v>W0.6</v>
      </c>
      <c r="H450" s="21" t="s">
        <v>39</v>
      </c>
      <c r="I450" s="21">
        <v>0</v>
      </c>
      <c r="J450" s="333" t="str">
        <f>H450&amp;I450</f>
        <v>L0</v>
      </c>
      <c r="K450" s="21" t="s">
        <v>40</v>
      </c>
      <c r="L450" s="21">
        <v>0</v>
      </c>
      <c r="M450" s="334" t="str">
        <f>K450&amp;L450</f>
        <v>B0</v>
      </c>
      <c r="N450" s="21" t="s">
        <v>41</v>
      </c>
      <c r="O450" s="21">
        <v>0</v>
      </c>
      <c r="P450" s="334" t="str">
        <f>N450&amp;O450</f>
        <v>R0</v>
      </c>
      <c r="Q450" s="25" t="s">
        <v>109</v>
      </c>
      <c r="R450" s="26">
        <v>0.04</v>
      </c>
      <c r="S450" s="26">
        <v>6.0000000000000001E-3</v>
      </c>
      <c r="T450" s="336">
        <f>SUM(R451:S451)</f>
        <v>4684</v>
      </c>
      <c r="U450" s="19">
        <v>2E-3</v>
      </c>
      <c r="V450" s="19">
        <v>1E-3</v>
      </c>
      <c r="W450" s="29">
        <f>SUM(U451:V451)</f>
        <v>222</v>
      </c>
      <c r="X450" s="19">
        <v>0.03</v>
      </c>
      <c r="Y450" s="19">
        <v>0.02</v>
      </c>
      <c r="Z450" s="19">
        <v>0</v>
      </c>
      <c r="AA450" s="338">
        <f>SUM(X451:Z451)</f>
        <v>4775</v>
      </c>
      <c r="AB450" s="327">
        <f>ROUNDDOWN((T450+AA450)*0.05,0)</f>
        <v>472</v>
      </c>
      <c r="AC450" s="327">
        <f>ROUNDDOWN((T450+W450+AA450+AB450)*0.1,0)</f>
        <v>1015</v>
      </c>
      <c r="AD450" s="327">
        <f>ROUNDDOWN(AG450*0.1,0)</f>
        <v>829</v>
      </c>
      <c r="AE450" s="327">
        <f>T450+W450+AA450+AB450+AC450+AD450</f>
        <v>11997</v>
      </c>
      <c r="AF450" s="328">
        <v>13200</v>
      </c>
      <c r="AG450" s="330">
        <f>AF450-T450-W450</f>
        <v>8294</v>
      </c>
      <c r="AH450" s="332">
        <f t="shared" si="3"/>
        <v>8294</v>
      </c>
    </row>
    <row r="451" spans="1:34" ht="12.75" hidden="1" customHeight="1">
      <c r="A451" s="333"/>
      <c r="B451" s="20"/>
      <c r="C451" s="21"/>
      <c r="D451" s="333"/>
      <c r="E451" s="21"/>
      <c r="F451" s="21"/>
      <c r="G451" s="333"/>
      <c r="H451" s="21"/>
      <c r="I451" s="21"/>
      <c r="J451" s="333"/>
      <c r="K451" s="21"/>
      <c r="L451" s="21"/>
      <c r="M451" s="335"/>
      <c r="N451" s="21"/>
      <c r="O451" s="21"/>
      <c r="P451" s="335"/>
      <c r="Q451" s="25"/>
      <c r="R451" s="23">
        <f>ROUNDDOWN($R$3*R450,0)</f>
        <v>4196</v>
      </c>
      <c r="S451" s="23">
        <f>ROUNDDOWN($S$3*S450,0)</f>
        <v>488</v>
      </c>
      <c r="T451" s="337"/>
      <c r="U451" s="23">
        <f>ROUNDDOWN(U450*$U$3,0)</f>
        <v>162</v>
      </c>
      <c r="V451" s="23">
        <f>ROUNDDOWN(V450*$V$3,0)</f>
        <v>60</v>
      </c>
      <c r="W451" s="30"/>
      <c r="X451" s="23">
        <f>ROUNDDOWN($X$3*X450,0)</f>
        <v>3147</v>
      </c>
      <c r="Y451" s="23">
        <f>ROUNDDOWN(Y450*$Y$3,0)</f>
        <v>1628</v>
      </c>
      <c r="Z451" s="24">
        <f>ROUNDDOWN(Z450*$Z$3,0)</f>
        <v>0</v>
      </c>
      <c r="AA451" s="338"/>
      <c r="AB451" s="327"/>
      <c r="AC451" s="327"/>
      <c r="AD451" s="327"/>
      <c r="AE451" s="327"/>
      <c r="AF451" s="329"/>
      <c r="AG451" s="331"/>
      <c r="AH451" s="332">
        <f t="shared" si="3"/>
        <v>0</v>
      </c>
    </row>
    <row r="452" spans="1:34" ht="12.75" hidden="1" customHeight="1">
      <c r="A452" s="333" t="s">
        <v>137</v>
      </c>
      <c r="B452" s="20" t="s">
        <v>43</v>
      </c>
      <c r="C452" s="21">
        <v>1.8</v>
      </c>
      <c r="D452" s="333" t="str">
        <f>B452&amp;C452</f>
        <v>H1.8</v>
      </c>
      <c r="E452" s="21" t="s">
        <v>38</v>
      </c>
      <c r="F452" s="21">
        <v>0.8</v>
      </c>
      <c r="G452" s="333" t="str">
        <f>E452&amp;F452</f>
        <v>W0.8</v>
      </c>
      <c r="H452" s="21" t="s">
        <v>39</v>
      </c>
      <c r="I452" s="21">
        <v>0</v>
      </c>
      <c r="J452" s="333" t="str">
        <f>H452&amp;I452</f>
        <v>L0</v>
      </c>
      <c r="K452" s="21" t="s">
        <v>40</v>
      </c>
      <c r="L452" s="21">
        <v>0</v>
      </c>
      <c r="M452" s="334" t="str">
        <f>K452&amp;L452</f>
        <v>B0</v>
      </c>
      <c r="N452" s="21" t="s">
        <v>41</v>
      </c>
      <c r="O452" s="21">
        <v>0</v>
      </c>
      <c r="P452" s="334" t="str">
        <f>N452&amp;O452</f>
        <v>R0</v>
      </c>
      <c r="Q452" s="25" t="s">
        <v>109</v>
      </c>
      <c r="R452" s="19">
        <v>0.08</v>
      </c>
      <c r="S452" s="19">
        <v>0.01</v>
      </c>
      <c r="T452" s="336">
        <f>SUM(R453:S453)</f>
        <v>9206</v>
      </c>
      <c r="U452" s="19">
        <v>2E-3</v>
      </c>
      <c r="V452" s="19">
        <v>2E-3</v>
      </c>
      <c r="W452" s="336">
        <f>SUM(U453:V453)</f>
        <v>283</v>
      </c>
      <c r="X452" s="19">
        <v>0.05</v>
      </c>
      <c r="Y452" s="19">
        <v>0.03</v>
      </c>
      <c r="Z452" s="19">
        <v>0</v>
      </c>
      <c r="AA452" s="338">
        <f>SUM(X453:Z453)</f>
        <v>7688</v>
      </c>
      <c r="AB452" s="327">
        <f>ROUNDDOWN((T452+AA452)*0.05,0)</f>
        <v>844</v>
      </c>
      <c r="AC452" s="327">
        <f>ROUNDDOWN((T452+W452+AA452+AB452)*0.1,0)</f>
        <v>1802</v>
      </c>
      <c r="AD452" s="327">
        <f>ROUNDDOWN(AG452*0.1,0)</f>
        <v>2171</v>
      </c>
      <c r="AE452" s="327">
        <f>T452+W452+AA452+AB452+AC452+AD452</f>
        <v>21994</v>
      </c>
      <c r="AF452" s="328">
        <v>31200</v>
      </c>
      <c r="AG452" s="330">
        <f>AF452-T452-W452</f>
        <v>21711</v>
      </c>
      <c r="AH452" s="332">
        <f t="shared" si="3"/>
        <v>21711</v>
      </c>
    </row>
    <row r="453" spans="1:34" ht="12.75" hidden="1" customHeight="1">
      <c r="A453" s="333"/>
      <c r="B453" s="20"/>
      <c r="C453" s="21"/>
      <c r="D453" s="333"/>
      <c r="E453" s="21"/>
      <c r="F453" s="21"/>
      <c r="G453" s="333"/>
      <c r="H453" s="21"/>
      <c r="I453" s="21"/>
      <c r="J453" s="333"/>
      <c r="K453" s="21"/>
      <c r="L453" s="21"/>
      <c r="M453" s="335"/>
      <c r="N453" s="21"/>
      <c r="O453" s="21"/>
      <c r="P453" s="335"/>
      <c r="Q453" s="25"/>
      <c r="R453" s="23">
        <f>ROUNDDOWN($R$3*R452,0)</f>
        <v>8392</v>
      </c>
      <c r="S453" s="23">
        <f>ROUNDDOWN($S$3*S452,0)</f>
        <v>814</v>
      </c>
      <c r="T453" s="337"/>
      <c r="U453" s="23">
        <f>ROUNDDOWN(U452*$U$3,0)</f>
        <v>162</v>
      </c>
      <c r="V453" s="23">
        <f>ROUNDDOWN(V452*$V$3,0)</f>
        <v>121</v>
      </c>
      <c r="W453" s="337"/>
      <c r="X453" s="23">
        <f>ROUNDDOWN($X$3*X452,0)</f>
        <v>5245</v>
      </c>
      <c r="Y453" s="23">
        <f>ROUNDDOWN(Y452*$Y$3,0)</f>
        <v>2443</v>
      </c>
      <c r="Z453" s="24">
        <f>ROUNDDOWN(Z452*$Z$3,0)</f>
        <v>0</v>
      </c>
      <c r="AA453" s="338"/>
      <c r="AB453" s="327"/>
      <c r="AC453" s="327"/>
      <c r="AD453" s="327"/>
      <c r="AE453" s="327"/>
      <c r="AF453" s="329"/>
      <c r="AG453" s="331"/>
      <c r="AH453" s="332">
        <f t="shared" si="3"/>
        <v>0</v>
      </c>
    </row>
    <row r="454" spans="1:34" ht="12.75" hidden="1" customHeight="1">
      <c r="A454" s="333" t="s">
        <v>137</v>
      </c>
      <c r="B454" s="20" t="s">
        <v>43</v>
      </c>
      <c r="C454" s="21">
        <v>2</v>
      </c>
      <c r="D454" s="333" t="str">
        <f>B454&amp;C454</f>
        <v>H2</v>
      </c>
      <c r="E454" s="21" t="s">
        <v>38</v>
      </c>
      <c r="F454" s="21">
        <v>1</v>
      </c>
      <c r="G454" s="333" t="str">
        <f>E454&amp;F454</f>
        <v>W1</v>
      </c>
      <c r="H454" s="21" t="s">
        <v>39</v>
      </c>
      <c r="I454" s="21">
        <v>0</v>
      </c>
      <c r="J454" s="333" t="str">
        <f>H454&amp;I454</f>
        <v>L0</v>
      </c>
      <c r="K454" s="21" t="s">
        <v>40</v>
      </c>
      <c r="L454" s="21">
        <v>0</v>
      </c>
      <c r="M454" s="334" t="str">
        <f>K454&amp;L454</f>
        <v>B0</v>
      </c>
      <c r="N454" s="21" t="s">
        <v>41</v>
      </c>
      <c r="O454" s="21">
        <v>0</v>
      </c>
      <c r="P454" s="334" t="str">
        <f>N454&amp;O454</f>
        <v>R0</v>
      </c>
      <c r="Q454" s="25" t="s">
        <v>109</v>
      </c>
      <c r="R454" s="19">
        <v>0.08</v>
      </c>
      <c r="S454" s="19">
        <v>0.01</v>
      </c>
      <c r="T454" s="336">
        <f>SUM(R455:S455)</f>
        <v>9206</v>
      </c>
      <c r="U454" s="19">
        <v>2E-3</v>
      </c>
      <c r="V454" s="19">
        <v>2E-3</v>
      </c>
      <c r="W454" s="336">
        <f>SUM(U455:V455)</f>
        <v>283</v>
      </c>
      <c r="X454" s="19">
        <v>0.05</v>
      </c>
      <c r="Y454" s="19">
        <v>0.03</v>
      </c>
      <c r="Z454" s="19">
        <v>0</v>
      </c>
      <c r="AA454" s="338">
        <f>SUM(X455:Z455)</f>
        <v>7688</v>
      </c>
      <c r="AB454" s="327">
        <f>ROUNDDOWN((T454+AA454)*0.05,0)</f>
        <v>844</v>
      </c>
      <c r="AC454" s="327">
        <f>ROUNDDOWN((T454+W454+AA454+AB454)*0.1,0)</f>
        <v>1802</v>
      </c>
      <c r="AD454" s="327">
        <f>ROUNDDOWN(AG454*0.1,0)</f>
        <v>4731</v>
      </c>
      <c r="AE454" s="327">
        <f>T454+W454+AA454+AB454+AC454+AD454</f>
        <v>24554</v>
      </c>
      <c r="AF454" s="328">
        <v>56800</v>
      </c>
      <c r="AG454" s="330">
        <f>AF454-T454-W454</f>
        <v>47311</v>
      </c>
      <c r="AH454" s="332">
        <f t="shared" si="3"/>
        <v>24554</v>
      </c>
    </row>
    <row r="455" spans="1:34" ht="12.75" hidden="1" customHeight="1">
      <c r="A455" s="333"/>
      <c r="B455" s="20"/>
      <c r="C455" s="21"/>
      <c r="D455" s="333"/>
      <c r="E455" s="21"/>
      <c r="F455" s="21"/>
      <c r="G455" s="333"/>
      <c r="H455" s="21"/>
      <c r="I455" s="21"/>
      <c r="J455" s="333"/>
      <c r="K455" s="21"/>
      <c r="L455" s="21"/>
      <c r="M455" s="335"/>
      <c r="N455" s="21"/>
      <c r="O455" s="21"/>
      <c r="P455" s="335"/>
      <c r="Q455" s="22"/>
      <c r="R455" s="23">
        <f>ROUNDDOWN($R$3*R454,0)</f>
        <v>8392</v>
      </c>
      <c r="S455" s="23">
        <f>ROUNDDOWN($S$3*S454,0)</f>
        <v>814</v>
      </c>
      <c r="T455" s="337"/>
      <c r="U455" s="23">
        <f>ROUNDDOWN(U454*$U$3,0)</f>
        <v>162</v>
      </c>
      <c r="V455" s="23">
        <f>ROUNDDOWN(V454*$V$3,0)</f>
        <v>121</v>
      </c>
      <c r="W455" s="337"/>
      <c r="X455" s="23">
        <f>ROUNDDOWN($X$3*X454,0)</f>
        <v>5245</v>
      </c>
      <c r="Y455" s="23">
        <f>ROUNDDOWN(Y454*$Y$3,0)</f>
        <v>2443</v>
      </c>
      <c r="Z455" s="24">
        <f>ROUNDDOWN(Z454*$Z$3,0)</f>
        <v>0</v>
      </c>
      <c r="AA455" s="338"/>
      <c r="AB455" s="327"/>
      <c r="AC455" s="327"/>
      <c r="AD455" s="327"/>
      <c r="AE455" s="327"/>
      <c r="AF455" s="329"/>
      <c r="AG455" s="331"/>
      <c r="AH455" s="332">
        <f t="shared" si="3"/>
        <v>0</v>
      </c>
    </row>
    <row r="456" spans="1:34" ht="12.75" hidden="1" customHeight="1">
      <c r="A456" s="344" t="s">
        <v>138</v>
      </c>
      <c r="B456" s="27" t="s">
        <v>43</v>
      </c>
      <c r="C456" s="28">
        <v>2.5</v>
      </c>
      <c r="D456" s="344" t="str">
        <f>B456&amp;C456</f>
        <v>H2.5</v>
      </c>
      <c r="E456" s="28" t="s">
        <v>38</v>
      </c>
      <c r="F456" s="28">
        <v>0</v>
      </c>
      <c r="G456" s="344" t="str">
        <f>E456&amp;F456</f>
        <v>W0</v>
      </c>
      <c r="H456" s="28" t="s">
        <v>39</v>
      </c>
      <c r="I456" s="28">
        <v>0</v>
      </c>
      <c r="J456" s="344" t="str">
        <f>H456&amp;I456</f>
        <v>L0</v>
      </c>
      <c r="K456" s="28" t="s">
        <v>40</v>
      </c>
      <c r="L456" s="28">
        <v>0</v>
      </c>
      <c r="M456" s="345" t="str">
        <f>K456&amp;L456</f>
        <v>B0</v>
      </c>
      <c r="N456" s="28" t="s">
        <v>41</v>
      </c>
      <c r="O456" s="28">
        <v>4</v>
      </c>
      <c r="P456" s="345" t="str">
        <f>N456&amp;O456</f>
        <v>R4</v>
      </c>
      <c r="Q456" s="25" t="s">
        <v>42</v>
      </c>
      <c r="R456" s="19">
        <v>0.11</v>
      </c>
      <c r="S456" s="19">
        <v>0.1</v>
      </c>
      <c r="T456" s="336">
        <f>SUM(R457:S457)</f>
        <v>19683</v>
      </c>
      <c r="U456" s="19">
        <v>2E-3</v>
      </c>
      <c r="V456" s="19">
        <v>5.0000000000000001E-3</v>
      </c>
      <c r="W456" s="336">
        <f>SUM(U457:V457)</f>
        <v>466</v>
      </c>
      <c r="X456" s="19">
        <v>0.11</v>
      </c>
      <c r="Y456" s="19">
        <v>7.0000000000000007E-2</v>
      </c>
      <c r="Z456" s="19">
        <v>0</v>
      </c>
      <c r="AA456" s="338">
        <f>SUM(X457:Z457)</f>
        <v>17240</v>
      </c>
      <c r="AB456" s="327">
        <f>ROUNDDOWN((T456+AA456)*0.05,0)</f>
        <v>1846</v>
      </c>
      <c r="AC456" s="327">
        <f>ROUNDDOWN((T456+W456+AA456+AB456)*0.1,0)</f>
        <v>3923</v>
      </c>
      <c r="AD456" s="327">
        <f>ROUNDDOWN(AG456*0.1,0)</f>
        <v>2675</v>
      </c>
      <c r="AE456" s="327">
        <f>T456+W456+AA456+AB456+AC456+AD456</f>
        <v>45833</v>
      </c>
      <c r="AF456" s="328">
        <v>46900</v>
      </c>
      <c r="AG456" s="330">
        <f>AF456-T456-W456</f>
        <v>26751</v>
      </c>
      <c r="AH456" s="332">
        <f t="shared" si="3"/>
        <v>26751</v>
      </c>
    </row>
    <row r="457" spans="1:34" ht="12.75" hidden="1" customHeight="1">
      <c r="A457" s="344"/>
      <c r="B457" s="27"/>
      <c r="C457" s="28"/>
      <c r="D457" s="344"/>
      <c r="E457" s="28"/>
      <c r="F457" s="28"/>
      <c r="G457" s="344"/>
      <c r="H457" s="28"/>
      <c r="I457" s="28"/>
      <c r="J457" s="344"/>
      <c r="K457" s="28"/>
      <c r="L457" s="28"/>
      <c r="M457" s="346"/>
      <c r="N457" s="28"/>
      <c r="O457" s="28"/>
      <c r="P457" s="346"/>
      <c r="Q457" s="22"/>
      <c r="R457" s="23">
        <f>ROUNDDOWN($R$3*R456,0)</f>
        <v>11539</v>
      </c>
      <c r="S457" s="23">
        <f>ROUNDDOWN($S$3*S456,0)</f>
        <v>8144</v>
      </c>
      <c r="T457" s="337"/>
      <c r="U457" s="23">
        <f>ROUNDDOWN(U456*$U$3,0)</f>
        <v>162</v>
      </c>
      <c r="V457" s="23">
        <f>ROUNDDOWN(V456*$V$3,0)</f>
        <v>304</v>
      </c>
      <c r="W457" s="337"/>
      <c r="X457" s="23">
        <f>ROUNDDOWN($X$3*X456,0)</f>
        <v>11539</v>
      </c>
      <c r="Y457" s="23">
        <f>ROUNDDOWN(Y456*$Y$3,0)</f>
        <v>5701</v>
      </c>
      <c r="Z457" s="24">
        <f>ROUNDDOWN(Z456*$Z$3,0)</f>
        <v>0</v>
      </c>
      <c r="AA457" s="338"/>
      <c r="AB457" s="327"/>
      <c r="AC457" s="327"/>
      <c r="AD457" s="327"/>
      <c r="AE457" s="327"/>
      <c r="AF457" s="329"/>
      <c r="AG457" s="331"/>
      <c r="AH457" s="332">
        <f t="shared" si="3"/>
        <v>0</v>
      </c>
    </row>
    <row r="458" spans="1:34" ht="12.75" hidden="1" customHeight="1">
      <c r="A458" s="344" t="s">
        <v>138</v>
      </c>
      <c r="B458" s="27" t="s">
        <v>43</v>
      </c>
      <c r="C458" s="28">
        <v>3</v>
      </c>
      <c r="D458" s="344" t="str">
        <f>B458&amp;C458</f>
        <v>H3</v>
      </c>
      <c r="E458" s="28" t="s">
        <v>38</v>
      </c>
      <c r="F458" s="28">
        <v>0</v>
      </c>
      <c r="G458" s="344" t="str">
        <f>E458&amp;F458</f>
        <v>W0</v>
      </c>
      <c r="H458" s="28" t="s">
        <v>39</v>
      </c>
      <c r="I458" s="28">
        <v>0</v>
      </c>
      <c r="J458" s="344" t="str">
        <f>H458&amp;I458</f>
        <v>L0</v>
      </c>
      <c r="K458" s="28" t="s">
        <v>40</v>
      </c>
      <c r="L458" s="28">
        <v>0</v>
      </c>
      <c r="M458" s="345" t="str">
        <f>K458&amp;L458</f>
        <v>B0</v>
      </c>
      <c r="N458" s="28" t="s">
        <v>41</v>
      </c>
      <c r="O458" s="28">
        <v>6</v>
      </c>
      <c r="P458" s="345" t="str">
        <f>N458&amp;O458</f>
        <v>R6</v>
      </c>
      <c r="Q458" s="25" t="s">
        <v>42</v>
      </c>
      <c r="R458" s="19">
        <v>0.19</v>
      </c>
      <c r="S458" s="19">
        <v>0.02</v>
      </c>
      <c r="T458" s="336">
        <f>SUM(R459:S459)</f>
        <v>21559</v>
      </c>
      <c r="U458" s="19">
        <v>8.0000000000000002E-3</v>
      </c>
      <c r="V458" s="19">
        <v>0.01</v>
      </c>
      <c r="W458" s="336">
        <f>SUM(U459:V459)</f>
        <v>1260</v>
      </c>
      <c r="X458" s="19">
        <v>0.23</v>
      </c>
      <c r="Y458" s="19">
        <v>0.14000000000000001</v>
      </c>
      <c r="Z458" s="19">
        <v>0</v>
      </c>
      <c r="AA458" s="338">
        <f>SUM(X459:Z459)</f>
        <v>35529</v>
      </c>
      <c r="AB458" s="327">
        <f>ROUNDDOWN((T458+AA458)*0.05,0)</f>
        <v>2854</v>
      </c>
      <c r="AC458" s="327">
        <f>ROUNDDOWN((T458+W458+AA458+AB458)*0.1,0)</f>
        <v>6120</v>
      </c>
      <c r="AD458" s="327">
        <f>ROUNDDOWN(AG458*0.1,0)</f>
        <v>4638</v>
      </c>
      <c r="AE458" s="327">
        <f>T458+W458+AA458+AB458+AC458+AD458</f>
        <v>71960</v>
      </c>
      <c r="AF458" s="328">
        <v>69200</v>
      </c>
      <c r="AG458" s="330">
        <f>AF458-T458-W458</f>
        <v>46381</v>
      </c>
      <c r="AH458" s="332">
        <f t="shared" si="3"/>
        <v>46381</v>
      </c>
    </row>
    <row r="459" spans="1:34" ht="12.75" hidden="1" customHeight="1">
      <c r="A459" s="344"/>
      <c r="B459" s="27"/>
      <c r="C459" s="28"/>
      <c r="D459" s="344"/>
      <c r="E459" s="28"/>
      <c r="F459" s="28"/>
      <c r="G459" s="344"/>
      <c r="H459" s="28"/>
      <c r="I459" s="28"/>
      <c r="J459" s="344"/>
      <c r="K459" s="28"/>
      <c r="L459" s="28"/>
      <c r="M459" s="346"/>
      <c r="N459" s="28"/>
      <c r="O459" s="28"/>
      <c r="P459" s="346"/>
      <c r="Q459" s="22"/>
      <c r="R459" s="23">
        <f>ROUNDDOWN($R$3*R458,0)</f>
        <v>19931</v>
      </c>
      <c r="S459" s="23">
        <f>ROUNDDOWN($S$3*S458,0)</f>
        <v>1628</v>
      </c>
      <c r="T459" s="337"/>
      <c r="U459" s="23">
        <f>ROUNDDOWN(U458*$U$3,0)</f>
        <v>651</v>
      </c>
      <c r="V459" s="23">
        <f>ROUNDDOWN(V458*$V$3,0)</f>
        <v>609</v>
      </c>
      <c r="W459" s="337"/>
      <c r="X459" s="23">
        <f>ROUNDDOWN($X$3*X458,0)</f>
        <v>24127</v>
      </c>
      <c r="Y459" s="23">
        <f>ROUNDDOWN(Y458*$Y$3,0)</f>
        <v>11402</v>
      </c>
      <c r="Z459" s="24">
        <f>ROUNDDOWN(Z458*$Z$3,0)</f>
        <v>0</v>
      </c>
      <c r="AA459" s="338"/>
      <c r="AB459" s="327"/>
      <c r="AC459" s="327"/>
      <c r="AD459" s="327"/>
      <c r="AE459" s="327"/>
      <c r="AF459" s="329"/>
      <c r="AG459" s="331"/>
      <c r="AH459" s="332">
        <f t="shared" si="3"/>
        <v>0</v>
      </c>
    </row>
    <row r="460" spans="1:34" ht="12.75" hidden="1" customHeight="1">
      <c r="A460" s="344" t="s">
        <v>138</v>
      </c>
      <c r="B460" s="27" t="s">
        <v>43</v>
      </c>
      <c r="C460" s="28">
        <v>3.5</v>
      </c>
      <c r="D460" s="344" t="str">
        <f>B460&amp;C460</f>
        <v>H3.5</v>
      </c>
      <c r="E460" s="28" t="s">
        <v>38</v>
      </c>
      <c r="F460" s="28">
        <v>0</v>
      </c>
      <c r="G460" s="344" t="str">
        <f>E460&amp;F460</f>
        <v>W0</v>
      </c>
      <c r="H460" s="28" t="s">
        <v>39</v>
      </c>
      <c r="I460" s="28">
        <v>0</v>
      </c>
      <c r="J460" s="344" t="str">
        <f>H460&amp;I460</f>
        <v>L0</v>
      </c>
      <c r="K460" s="28" t="s">
        <v>40</v>
      </c>
      <c r="L460" s="28">
        <v>0</v>
      </c>
      <c r="M460" s="345" t="str">
        <f>K460&amp;L460</f>
        <v>B0</v>
      </c>
      <c r="N460" s="28" t="s">
        <v>41</v>
      </c>
      <c r="O460" s="28">
        <v>8</v>
      </c>
      <c r="P460" s="345" t="str">
        <f>N460&amp;O460</f>
        <v>R8</v>
      </c>
      <c r="Q460" s="25" t="s">
        <v>42</v>
      </c>
      <c r="R460" s="19">
        <v>0.33</v>
      </c>
      <c r="S460" s="19">
        <v>0.04</v>
      </c>
      <c r="T460" s="336">
        <f>SUM(R461:S461)</f>
        <v>37875</v>
      </c>
      <c r="U460" s="19">
        <v>2.1000000000000001E-2</v>
      </c>
      <c r="V460" s="19">
        <v>1.2E-2</v>
      </c>
      <c r="W460" s="336">
        <f>SUM(U461:V461)</f>
        <v>2441</v>
      </c>
      <c r="X460" s="19">
        <v>0.37</v>
      </c>
      <c r="Y460" s="19">
        <v>0.22</v>
      </c>
      <c r="Z460" s="19">
        <v>0</v>
      </c>
      <c r="AA460" s="338">
        <f>SUM(X461:Z461)</f>
        <v>56731</v>
      </c>
      <c r="AB460" s="327">
        <f>ROUNDDOWN((T460+AA460)*0.05,0)</f>
        <v>4730</v>
      </c>
      <c r="AC460" s="327">
        <f>ROUNDDOWN((T460+W460+AA460+AB460)*0.1,0)</f>
        <v>10177</v>
      </c>
      <c r="AD460" s="327">
        <f>ROUNDDOWN(AG460*0.1,0)</f>
        <v>7668</v>
      </c>
      <c r="AE460" s="327">
        <f>T460+W460+AA460+AB460+AC460+AD460</f>
        <v>119622</v>
      </c>
      <c r="AF460" s="328">
        <v>117000</v>
      </c>
      <c r="AG460" s="330">
        <f>AF460-T460-W460</f>
        <v>76684</v>
      </c>
      <c r="AH460" s="332">
        <f t="shared" si="3"/>
        <v>76684</v>
      </c>
    </row>
    <row r="461" spans="1:34" ht="12.75" hidden="1" customHeight="1">
      <c r="A461" s="344"/>
      <c r="B461" s="27"/>
      <c r="C461" s="28"/>
      <c r="D461" s="344"/>
      <c r="E461" s="28"/>
      <c r="F461" s="28"/>
      <c r="G461" s="344"/>
      <c r="H461" s="28"/>
      <c r="I461" s="28"/>
      <c r="J461" s="344"/>
      <c r="K461" s="28"/>
      <c r="L461" s="28"/>
      <c r="M461" s="346"/>
      <c r="N461" s="28"/>
      <c r="O461" s="28"/>
      <c r="P461" s="346"/>
      <c r="Q461" s="22"/>
      <c r="R461" s="23">
        <f>ROUNDDOWN($R$3*R460,0)</f>
        <v>34618</v>
      </c>
      <c r="S461" s="23">
        <f>ROUNDDOWN($S$3*S460,0)</f>
        <v>3257</v>
      </c>
      <c r="T461" s="337"/>
      <c r="U461" s="23">
        <f>ROUNDDOWN(U460*$U$3,0)</f>
        <v>1710</v>
      </c>
      <c r="V461" s="23">
        <f>ROUNDDOWN(V460*$V$3,0)</f>
        <v>731</v>
      </c>
      <c r="W461" s="337"/>
      <c r="X461" s="23">
        <f>ROUNDDOWN($X$3*X460,0)</f>
        <v>38814</v>
      </c>
      <c r="Y461" s="23">
        <f>ROUNDDOWN(Y460*$Y$3,0)</f>
        <v>17917</v>
      </c>
      <c r="Z461" s="24">
        <f>ROUNDDOWN(Z460*$Z$3,0)</f>
        <v>0</v>
      </c>
      <c r="AA461" s="338"/>
      <c r="AB461" s="327"/>
      <c r="AC461" s="327"/>
      <c r="AD461" s="327"/>
      <c r="AE461" s="327"/>
      <c r="AF461" s="329"/>
      <c r="AG461" s="331"/>
      <c r="AH461" s="332">
        <f t="shared" si="3"/>
        <v>0</v>
      </c>
    </row>
    <row r="462" spans="1:34" ht="12.75" hidden="1" customHeight="1">
      <c r="A462" s="344" t="s">
        <v>138</v>
      </c>
      <c r="B462" s="27" t="s">
        <v>43</v>
      </c>
      <c r="C462" s="28">
        <v>4</v>
      </c>
      <c r="D462" s="344" t="str">
        <f>B462&amp;C462</f>
        <v>H4</v>
      </c>
      <c r="E462" s="28" t="s">
        <v>38</v>
      </c>
      <c r="F462" s="28">
        <v>0</v>
      </c>
      <c r="G462" s="344" t="str">
        <f>E462&amp;F462</f>
        <v>W0</v>
      </c>
      <c r="H462" s="28" t="s">
        <v>39</v>
      </c>
      <c r="I462" s="28">
        <v>0</v>
      </c>
      <c r="J462" s="344" t="str">
        <f>H462&amp;I462</f>
        <v>L0</v>
      </c>
      <c r="K462" s="28" t="s">
        <v>40</v>
      </c>
      <c r="L462" s="28">
        <v>0</v>
      </c>
      <c r="M462" s="345" t="str">
        <f>K462&amp;L462</f>
        <v>B0</v>
      </c>
      <c r="N462" s="28" t="s">
        <v>41</v>
      </c>
      <c r="O462" s="28">
        <v>10</v>
      </c>
      <c r="P462" s="345" t="str">
        <f>N462&amp;O462</f>
        <v>R10</v>
      </c>
      <c r="Q462" s="25" t="s">
        <v>42</v>
      </c>
      <c r="R462" s="26">
        <v>0.47</v>
      </c>
      <c r="S462" s="26">
        <v>0.06</v>
      </c>
      <c r="T462" s="336">
        <f>SUM(R463:S463)</f>
        <v>54190</v>
      </c>
      <c r="U462" s="19">
        <v>4.2000000000000003E-2</v>
      </c>
      <c r="V462" s="19">
        <v>0.02</v>
      </c>
      <c r="W462" s="336">
        <f>SUM(U463:V463)</f>
        <v>4639</v>
      </c>
      <c r="X462" s="19">
        <v>0.33</v>
      </c>
      <c r="Y462" s="19">
        <v>0.16</v>
      </c>
      <c r="Z462" s="19">
        <v>0.24</v>
      </c>
      <c r="AA462" s="338">
        <f>SUM(X463:Z463)</f>
        <v>60738</v>
      </c>
      <c r="AB462" s="327">
        <f>ROUNDDOWN((T462+AA462)*0.05,0)</f>
        <v>5746</v>
      </c>
      <c r="AC462" s="327">
        <f>ROUNDDOWN((T462+W462+AA462+AB462)*0.1,0)</f>
        <v>12531</v>
      </c>
      <c r="AD462" s="327">
        <f>ROUNDDOWN(AG462*0.1,0)</f>
        <v>16117</v>
      </c>
      <c r="AE462" s="327">
        <f>T462+W462+AA462+AB462+AC462+AD462</f>
        <v>153961</v>
      </c>
      <c r="AF462" s="328">
        <v>220000</v>
      </c>
      <c r="AG462" s="330">
        <f>AF462-T462-W462</f>
        <v>161171</v>
      </c>
      <c r="AH462" s="332">
        <f t="shared" si="3"/>
        <v>153961</v>
      </c>
    </row>
    <row r="463" spans="1:34" ht="12.75" hidden="1" customHeight="1">
      <c r="A463" s="344"/>
      <c r="B463" s="27"/>
      <c r="C463" s="28"/>
      <c r="D463" s="344"/>
      <c r="E463" s="28"/>
      <c r="F463" s="28"/>
      <c r="G463" s="344"/>
      <c r="H463" s="28"/>
      <c r="I463" s="28"/>
      <c r="J463" s="344"/>
      <c r="K463" s="28"/>
      <c r="L463" s="28"/>
      <c r="M463" s="346"/>
      <c r="N463" s="28"/>
      <c r="O463" s="28"/>
      <c r="P463" s="346"/>
      <c r="Q463" s="22"/>
      <c r="R463" s="23">
        <f>ROUNDDOWN($R$3*R462,0)</f>
        <v>49304</v>
      </c>
      <c r="S463" s="23">
        <f>ROUNDDOWN($S$3*S462,0)</f>
        <v>4886</v>
      </c>
      <c r="T463" s="337"/>
      <c r="U463" s="23">
        <f>ROUNDDOWN(U462*$U$3,0)</f>
        <v>3420</v>
      </c>
      <c r="V463" s="23">
        <f>ROUNDDOWN(V462*$V$3,0)</f>
        <v>1219</v>
      </c>
      <c r="W463" s="337"/>
      <c r="X463" s="23">
        <f>ROUNDDOWN($X$3*X462,0)</f>
        <v>34618</v>
      </c>
      <c r="Y463" s="23">
        <f>ROUNDDOWN(Y462*$Y$3,0)</f>
        <v>13030</v>
      </c>
      <c r="Z463" s="24">
        <f>ROUNDDOWN(Z462*$Z$3,0)</f>
        <v>13090</v>
      </c>
      <c r="AA463" s="338"/>
      <c r="AB463" s="327"/>
      <c r="AC463" s="327"/>
      <c r="AD463" s="327"/>
      <c r="AE463" s="327"/>
      <c r="AF463" s="329"/>
      <c r="AG463" s="331"/>
      <c r="AH463" s="332">
        <f t="shared" si="3"/>
        <v>0</v>
      </c>
    </row>
    <row r="464" spans="1:34" ht="12.75" hidden="1" customHeight="1">
      <c r="A464" s="344" t="s">
        <v>138</v>
      </c>
      <c r="B464" s="27" t="s">
        <v>43</v>
      </c>
      <c r="C464" s="28">
        <v>4</v>
      </c>
      <c r="D464" s="344" t="str">
        <f>B464&amp;C464</f>
        <v>H4</v>
      </c>
      <c r="E464" s="28" t="s">
        <v>38</v>
      </c>
      <c r="F464" s="28">
        <v>0</v>
      </c>
      <c r="G464" s="344" t="str">
        <f>E464&amp;F464</f>
        <v>W0</v>
      </c>
      <c r="H464" s="28" t="s">
        <v>39</v>
      </c>
      <c r="I464" s="28">
        <v>0</v>
      </c>
      <c r="J464" s="344" t="str">
        <f>H464&amp;I464</f>
        <v>L0</v>
      </c>
      <c r="K464" s="28" t="s">
        <v>40</v>
      </c>
      <c r="L464" s="28">
        <v>0</v>
      </c>
      <c r="M464" s="345" t="str">
        <f>K464&amp;L464</f>
        <v>B0</v>
      </c>
      <c r="N464" s="28" t="s">
        <v>41</v>
      </c>
      <c r="O464" s="28">
        <v>12</v>
      </c>
      <c r="P464" s="345" t="str">
        <f>N464&amp;O464</f>
        <v>R12</v>
      </c>
      <c r="Q464" s="25" t="s">
        <v>42</v>
      </c>
      <c r="R464" s="19">
        <v>0.63</v>
      </c>
      <c r="S464" s="19">
        <v>0.1</v>
      </c>
      <c r="T464" s="336">
        <f>SUM(R465:S465)</f>
        <v>74233</v>
      </c>
      <c r="U464" s="19">
        <v>7.4999999999999997E-2</v>
      </c>
      <c r="V464" s="19">
        <v>0.02</v>
      </c>
      <c r="W464" s="336">
        <f>SUM(U465:V465)</f>
        <v>7327</v>
      </c>
      <c r="X464" s="19">
        <v>0.42</v>
      </c>
      <c r="Y464" s="19">
        <v>0.2</v>
      </c>
      <c r="Z464" s="19">
        <v>0.31</v>
      </c>
      <c r="AA464" s="338">
        <f>SUM(X465:Z465)</f>
        <v>77255</v>
      </c>
      <c r="AB464" s="327">
        <f>ROUNDDOWN((T464+AA464)*0.05,0)</f>
        <v>7574</v>
      </c>
      <c r="AC464" s="327">
        <f>ROUNDDOWN((T464+W464+AA464+AB464)*0.1,0)</f>
        <v>16638</v>
      </c>
      <c r="AD464" s="327">
        <f>ROUNDDOWN(AG464*0.1,0)</f>
        <v>22944</v>
      </c>
      <c r="AE464" s="327">
        <f>T464+W464+AA464+AB464+AC464+AD464</f>
        <v>205971</v>
      </c>
      <c r="AF464" s="328">
        <v>311000</v>
      </c>
      <c r="AG464" s="330">
        <f>AF464-T464-W464</f>
        <v>229440</v>
      </c>
      <c r="AH464" s="332">
        <f t="shared" si="3"/>
        <v>205971</v>
      </c>
    </row>
    <row r="465" spans="1:34" ht="12.75" hidden="1" customHeight="1">
      <c r="A465" s="344"/>
      <c r="B465" s="27"/>
      <c r="C465" s="28"/>
      <c r="D465" s="344"/>
      <c r="E465" s="28"/>
      <c r="F465" s="28"/>
      <c r="G465" s="344"/>
      <c r="H465" s="28"/>
      <c r="I465" s="28"/>
      <c r="J465" s="344"/>
      <c r="K465" s="28"/>
      <c r="L465" s="28"/>
      <c r="M465" s="346"/>
      <c r="N465" s="28"/>
      <c r="O465" s="28"/>
      <c r="P465" s="346"/>
      <c r="Q465" s="22"/>
      <c r="R465" s="23">
        <f>ROUNDDOWN($R$3*R464,0)</f>
        <v>66089</v>
      </c>
      <c r="S465" s="23">
        <f>ROUNDDOWN($S$3*S464,0)</f>
        <v>8144</v>
      </c>
      <c r="T465" s="337"/>
      <c r="U465" s="23">
        <f>ROUNDDOWN(U464*$U$3,0)</f>
        <v>6108</v>
      </c>
      <c r="V465" s="23">
        <f>ROUNDDOWN(V464*$V$3,0)</f>
        <v>1219</v>
      </c>
      <c r="W465" s="337"/>
      <c r="X465" s="23">
        <f>ROUNDDOWN($X$3*X464,0)</f>
        <v>44059</v>
      </c>
      <c r="Y465" s="23">
        <f>ROUNDDOWN(Y464*$Y$3,0)</f>
        <v>16288</v>
      </c>
      <c r="Z465" s="24">
        <f>ROUNDDOWN(Z464*$Z$3,0)</f>
        <v>16908</v>
      </c>
      <c r="AA465" s="338"/>
      <c r="AB465" s="327"/>
      <c r="AC465" s="327"/>
      <c r="AD465" s="327"/>
      <c r="AE465" s="327"/>
      <c r="AF465" s="329"/>
      <c r="AG465" s="331"/>
      <c r="AH465" s="332">
        <f t="shared" si="3"/>
        <v>0</v>
      </c>
    </row>
    <row r="466" spans="1:34" ht="12.75" hidden="1" customHeight="1">
      <c r="A466" s="344" t="s">
        <v>138</v>
      </c>
      <c r="B466" s="27" t="s">
        <v>43</v>
      </c>
      <c r="C466" s="28">
        <v>4.5</v>
      </c>
      <c r="D466" s="344" t="str">
        <f>B466&amp;C466</f>
        <v>H4.5</v>
      </c>
      <c r="E466" s="28" t="s">
        <v>38</v>
      </c>
      <c r="F466" s="28">
        <v>0</v>
      </c>
      <c r="G466" s="344" t="str">
        <f>E466&amp;F466</f>
        <v>W0</v>
      </c>
      <c r="H466" s="28" t="s">
        <v>39</v>
      </c>
      <c r="I466" s="28">
        <v>0</v>
      </c>
      <c r="J466" s="344" t="str">
        <f>H466&amp;I466</f>
        <v>L0</v>
      </c>
      <c r="K466" s="28" t="s">
        <v>40</v>
      </c>
      <c r="L466" s="28">
        <v>0</v>
      </c>
      <c r="M466" s="345" t="str">
        <f>K466&amp;L466</f>
        <v>B0</v>
      </c>
      <c r="N466" s="28" t="s">
        <v>41</v>
      </c>
      <c r="O466" s="28">
        <v>15</v>
      </c>
      <c r="P466" s="345" t="str">
        <f>N466&amp;O466</f>
        <v>R15</v>
      </c>
      <c r="Q466" s="25" t="s">
        <v>42</v>
      </c>
      <c r="R466" s="19">
        <v>0.88</v>
      </c>
      <c r="S466" s="19">
        <v>0.12</v>
      </c>
      <c r="T466" s="336">
        <f>SUM(R467:S467)</f>
        <v>102088</v>
      </c>
      <c r="U466" s="19">
        <v>0.19</v>
      </c>
      <c r="V466" s="19">
        <v>3.9E-2</v>
      </c>
      <c r="W466" s="336">
        <f>SUM(U467:V467)</f>
        <v>17851</v>
      </c>
      <c r="X466" s="19">
        <v>0.56000000000000005</v>
      </c>
      <c r="Y466" s="19">
        <v>0.27</v>
      </c>
      <c r="Z466" s="19">
        <v>0.41</v>
      </c>
      <c r="AA466" s="338">
        <f>SUM(X467:Z467)</f>
        <v>103098</v>
      </c>
      <c r="AB466" s="327">
        <f>ROUNDDOWN((T466+AA466)*0.05,0)</f>
        <v>10259</v>
      </c>
      <c r="AC466" s="327">
        <f>ROUNDDOWN((T466+W466+AA466+AB466)*0.1,0)</f>
        <v>23329</v>
      </c>
      <c r="AD466" s="327">
        <f>ROUNDDOWN(AG466*0.1,0)</f>
        <v>24506</v>
      </c>
      <c r="AE466" s="327">
        <f>T466+W466+AA466+AB466+AC466+AD466</f>
        <v>281131</v>
      </c>
      <c r="AF466" s="328">
        <v>365000</v>
      </c>
      <c r="AG466" s="330">
        <f>AF466-T466-W466</f>
        <v>245061</v>
      </c>
      <c r="AH466" s="332">
        <f t="shared" si="3"/>
        <v>245061</v>
      </c>
    </row>
    <row r="467" spans="1:34" ht="12.75" hidden="1" customHeight="1">
      <c r="A467" s="344"/>
      <c r="B467" s="27"/>
      <c r="C467" s="28"/>
      <c r="D467" s="344"/>
      <c r="E467" s="28"/>
      <c r="F467" s="28"/>
      <c r="G467" s="344"/>
      <c r="H467" s="28"/>
      <c r="I467" s="28"/>
      <c r="J467" s="344"/>
      <c r="K467" s="28"/>
      <c r="L467" s="28"/>
      <c r="M467" s="346"/>
      <c r="N467" s="28"/>
      <c r="O467" s="28"/>
      <c r="P467" s="346"/>
      <c r="Q467" s="22"/>
      <c r="R467" s="23">
        <f>ROUNDDOWN($R$3*R466,0)</f>
        <v>92315</v>
      </c>
      <c r="S467" s="23">
        <f>ROUNDDOWN($S$3*S466,0)</f>
        <v>9773</v>
      </c>
      <c r="T467" s="337"/>
      <c r="U467" s="23">
        <f>ROUNDDOWN(U466*$U$3,0)</f>
        <v>15474</v>
      </c>
      <c r="V467" s="23">
        <f>ROUNDDOWN(V466*$V$3,0)</f>
        <v>2377</v>
      </c>
      <c r="W467" s="337"/>
      <c r="X467" s="23">
        <f>ROUNDDOWN($X$3*X466,0)</f>
        <v>58746</v>
      </c>
      <c r="Y467" s="23">
        <f>ROUNDDOWN(Y466*$Y$3,0)</f>
        <v>21989</v>
      </c>
      <c r="Z467" s="24">
        <f>ROUNDDOWN(Z466*$Z$3,0)</f>
        <v>22363</v>
      </c>
      <c r="AA467" s="338"/>
      <c r="AB467" s="327"/>
      <c r="AC467" s="327"/>
      <c r="AD467" s="327"/>
      <c r="AE467" s="327"/>
      <c r="AF467" s="329"/>
      <c r="AG467" s="331"/>
      <c r="AH467" s="332">
        <f t="shared" si="3"/>
        <v>0</v>
      </c>
    </row>
    <row r="468" spans="1:34" ht="12.75" hidden="1" customHeight="1">
      <c r="A468" s="344" t="s">
        <v>138</v>
      </c>
      <c r="B468" s="27" t="s">
        <v>43</v>
      </c>
      <c r="C468" s="28">
        <v>4.5</v>
      </c>
      <c r="D468" s="344" t="str">
        <f>B468&amp;C468</f>
        <v>H4.5</v>
      </c>
      <c r="E468" s="28" t="s">
        <v>38</v>
      </c>
      <c r="F468" s="28">
        <v>0</v>
      </c>
      <c r="G468" s="344" t="str">
        <f>E468&amp;F468</f>
        <v>W0</v>
      </c>
      <c r="H468" s="28" t="s">
        <v>39</v>
      </c>
      <c r="I468" s="28">
        <v>0</v>
      </c>
      <c r="J468" s="344" t="str">
        <f>H468&amp;I468</f>
        <v>L0</v>
      </c>
      <c r="K468" s="28" t="s">
        <v>40</v>
      </c>
      <c r="L468" s="28">
        <v>0</v>
      </c>
      <c r="M468" s="345" t="str">
        <f>K468&amp;L468</f>
        <v>B0</v>
      </c>
      <c r="N468" s="28" t="s">
        <v>41</v>
      </c>
      <c r="O468" s="28">
        <v>18</v>
      </c>
      <c r="P468" s="345" t="str">
        <f>N468&amp;O468</f>
        <v>R18</v>
      </c>
      <c r="Q468" s="25" t="s">
        <v>42</v>
      </c>
      <c r="R468" s="26">
        <v>1.1499999999999999</v>
      </c>
      <c r="S468" s="26">
        <v>0.15</v>
      </c>
      <c r="T468" s="336">
        <f>SUM(R469:S469)</f>
        <v>132855</v>
      </c>
      <c r="U468" s="19">
        <v>0.19</v>
      </c>
      <c r="V468" s="19">
        <v>7.0999999999999994E-2</v>
      </c>
      <c r="W468" s="336">
        <f>SUM(U469:V469)</f>
        <v>19802</v>
      </c>
      <c r="X468" s="19">
        <v>0.7</v>
      </c>
      <c r="Y468" s="19">
        <v>0.34</v>
      </c>
      <c r="Z468" s="19">
        <v>0.52</v>
      </c>
      <c r="AA468" s="338">
        <f>SUM(X469:Z469)</f>
        <v>129484</v>
      </c>
      <c r="AB468" s="327">
        <f>ROUNDDOWN((T468+AA468)*0.05,0)</f>
        <v>13116</v>
      </c>
      <c r="AC468" s="327">
        <f>ROUNDDOWN((T468+W468+AA468+AB468)*0.1,0)</f>
        <v>29525</v>
      </c>
      <c r="AD468" s="327">
        <f>ROUNDDOWN(AG468*0.1,0)</f>
        <v>28234</v>
      </c>
      <c r="AE468" s="327">
        <f>T468+W468+AA468+AB468+AC468+AD468</f>
        <v>353016</v>
      </c>
      <c r="AF468" s="328">
        <v>435000</v>
      </c>
      <c r="AG468" s="330">
        <f>AF468-T468-W468</f>
        <v>282343</v>
      </c>
      <c r="AH468" s="332">
        <f t="shared" si="3"/>
        <v>282343</v>
      </c>
    </row>
    <row r="469" spans="1:34" ht="12.75" hidden="1" customHeight="1">
      <c r="A469" s="344"/>
      <c r="B469" s="27"/>
      <c r="C469" s="28"/>
      <c r="D469" s="344"/>
      <c r="E469" s="28"/>
      <c r="F469" s="28"/>
      <c r="G469" s="344"/>
      <c r="H469" s="28"/>
      <c r="I469" s="28"/>
      <c r="J469" s="344"/>
      <c r="K469" s="28"/>
      <c r="L469" s="28"/>
      <c r="M469" s="346"/>
      <c r="N469" s="28"/>
      <c r="O469" s="28"/>
      <c r="P469" s="346"/>
      <c r="Q469" s="22"/>
      <c r="R469" s="23">
        <f>ROUNDDOWN($R$3*R468,0)</f>
        <v>120639</v>
      </c>
      <c r="S469" s="23">
        <f>ROUNDDOWN($S$3*S468,0)</f>
        <v>12216</v>
      </c>
      <c r="T469" s="337"/>
      <c r="U469" s="23">
        <f>ROUNDDOWN(U468*$U$3,0)</f>
        <v>15474</v>
      </c>
      <c r="V469" s="23">
        <f>ROUNDDOWN(V468*$V$3,0)</f>
        <v>4328</v>
      </c>
      <c r="W469" s="337"/>
      <c r="X469" s="23">
        <f>ROUNDDOWN($X$3*X468,0)</f>
        <v>73432</v>
      </c>
      <c r="Y469" s="23">
        <f>ROUNDDOWN(Y468*$Y$3,0)</f>
        <v>27690</v>
      </c>
      <c r="Z469" s="24">
        <f>ROUNDDOWN(Z468*$Z$3,0)</f>
        <v>28362</v>
      </c>
      <c r="AA469" s="338"/>
      <c r="AB469" s="327"/>
      <c r="AC469" s="327"/>
      <c r="AD469" s="327"/>
      <c r="AE469" s="327"/>
      <c r="AF469" s="329"/>
      <c r="AG469" s="331"/>
      <c r="AH469" s="332">
        <f t="shared" si="3"/>
        <v>0</v>
      </c>
    </row>
    <row r="470" spans="1:34" ht="12.75" hidden="1" customHeight="1">
      <c r="A470" s="344" t="s">
        <v>138</v>
      </c>
      <c r="B470" s="27" t="s">
        <v>43</v>
      </c>
      <c r="C470" s="28">
        <v>5</v>
      </c>
      <c r="D470" s="344" t="str">
        <f>B470&amp;C470</f>
        <v>H5</v>
      </c>
      <c r="E470" s="28" t="s">
        <v>38</v>
      </c>
      <c r="F470" s="28">
        <v>0</v>
      </c>
      <c r="G470" s="344" t="str">
        <f>E470&amp;F470</f>
        <v>W0</v>
      </c>
      <c r="H470" s="28" t="s">
        <v>39</v>
      </c>
      <c r="I470" s="28">
        <v>0</v>
      </c>
      <c r="J470" s="344" t="str">
        <f>H470&amp;I470</f>
        <v>L0</v>
      </c>
      <c r="K470" s="28" t="s">
        <v>40</v>
      </c>
      <c r="L470" s="28">
        <v>0</v>
      </c>
      <c r="M470" s="345" t="str">
        <f>K470&amp;L470</f>
        <v>B0</v>
      </c>
      <c r="N470" s="28" t="s">
        <v>41</v>
      </c>
      <c r="O470" s="28">
        <v>20</v>
      </c>
      <c r="P470" s="345" t="str">
        <f>N470&amp;O470</f>
        <v>R20</v>
      </c>
      <c r="Q470" s="25" t="s">
        <v>42</v>
      </c>
      <c r="R470" s="19">
        <v>1.33</v>
      </c>
      <c r="S470" s="19">
        <v>0.18</v>
      </c>
      <c r="T470" s="336">
        <f>SUM(R471:S471)</f>
        <v>154181</v>
      </c>
      <c r="U470" s="19">
        <v>0.19</v>
      </c>
      <c r="V470" s="19">
        <v>7.0999999999999994E-2</v>
      </c>
      <c r="W470" s="336">
        <f>SUM(U471:V471)</f>
        <v>19802</v>
      </c>
      <c r="X470" s="19">
        <v>0.81</v>
      </c>
      <c r="Y470" s="19">
        <v>0.39</v>
      </c>
      <c r="Z470" s="19">
        <v>0.6</v>
      </c>
      <c r="AA470" s="338">
        <f>SUM(X471:Z471)</f>
        <v>149460</v>
      </c>
      <c r="AB470" s="327">
        <f>ROUNDDOWN((T470+AA470)*0.05,0)</f>
        <v>15182</v>
      </c>
      <c r="AC470" s="327">
        <f>ROUNDDOWN((T470+W470+AA470+AB470)*0.1,0)</f>
        <v>33862</v>
      </c>
      <c r="AD470" s="327">
        <f>ROUNDDOWN(AG470*0.1,0)</f>
        <v>35301</v>
      </c>
      <c r="AE470" s="327">
        <f>T470+W470+AA470+AB470+AC470+AD470</f>
        <v>407788</v>
      </c>
      <c r="AF470" s="328">
        <v>527000</v>
      </c>
      <c r="AG470" s="330">
        <f>AF470-T470-W470</f>
        <v>353017</v>
      </c>
      <c r="AH470" s="332">
        <f t="shared" si="3"/>
        <v>353017</v>
      </c>
    </row>
    <row r="471" spans="1:34" ht="12.75" hidden="1" customHeight="1">
      <c r="A471" s="344"/>
      <c r="B471" s="27"/>
      <c r="C471" s="28"/>
      <c r="D471" s="344"/>
      <c r="E471" s="28"/>
      <c r="F471" s="28"/>
      <c r="G471" s="344"/>
      <c r="H471" s="28"/>
      <c r="I471" s="28"/>
      <c r="J471" s="344"/>
      <c r="K471" s="28"/>
      <c r="L471" s="28"/>
      <c r="M471" s="346"/>
      <c r="N471" s="28"/>
      <c r="O471" s="28"/>
      <c r="P471" s="346"/>
      <c r="Q471" s="25"/>
      <c r="R471" s="23">
        <f>ROUNDDOWN($R$3*R470,0)</f>
        <v>139522</v>
      </c>
      <c r="S471" s="23">
        <f>ROUNDDOWN($S$3*S470,0)</f>
        <v>14659</v>
      </c>
      <c r="T471" s="337"/>
      <c r="U471" s="23">
        <f>ROUNDDOWN(U470*$U$3,0)</f>
        <v>15474</v>
      </c>
      <c r="V471" s="23">
        <f>ROUNDDOWN(V470*$V$3,0)</f>
        <v>4328</v>
      </c>
      <c r="W471" s="337"/>
      <c r="X471" s="23">
        <f>ROUNDDOWN($X$3*X470,0)</f>
        <v>84972</v>
      </c>
      <c r="Y471" s="23">
        <f>ROUNDDOWN(Y470*$Y$3,0)</f>
        <v>31762</v>
      </c>
      <c r="Z471" s="24">
        <f>ROUNDDOWN(Z470*$Z$3,0)</f>
        <v>32726</v>
      </c>
      <c r="AA471" s="338"/>
      <c r="AB471" s="327"/>
      <c r="AC471" s="327"/>
      <c r="AD471" s="327"/>
      <c r="AE471" s="327"/>
      <c r="AF471" s="329"/>
      <c r="AG471" s="331"/>
      <c r="AH471" s="332">
        <f t="shared" si="3"/>
        <v>0</v>
      </c>
    </row>
    <row r="472" spans="1:34" ht="12.75" hidden="1" customHeight="1">
      <c r="A472" s="344" t="s">
        <v>138</v>
      </c>
      <c r="B472" s="27" t="s">
        <v>43</v>
      </c>
      <c r="C472" s="28">
        <v>5</v>
      </c>
      <c r="D472" s="344" t="str">
        <f>B472&amp;C472</f>
        <v>H5</v>
      </c>
      <c r="E472" s="28" t="s">
        <v>38</v>
      </c>
      <c r="F472" s="28">
        <v>0</v>
      </c>
      <c r="G472" s="344" t="str">
        <f>E472&amp;F472</f>
        <v>W0</v>
      </c>
      <c r="H472" s="28" t="s">
        <v>39</v>
      </c>
      <c r="I472" s="28">
        <v>0</v>
      </c>
      <c r="J472" s="344" t="str">
        <f>H472&amp;I472</f>
        <v>L0</v>
      </c>
      <c r="K472" s="28" t="s">
        <v>40</v>
      </c>
      <c r="L472" s="28">
        <v>0</v>
      </c>
      <c r="M472" s="345" t="str">
        <f>K472&amp;L472</f>
        <v>B0</v>
      </c>
      <c r="N472" s="28" t="s">
        <v>41</v>
      </c>
      <c r="O472" s="28">
        <v>25</v>
      </c>
      <c r="P472" s="345" t="str">
        <f>N472&amp;O472</f>
        <v>R25</v>
      </c>
      <c r="Q472" s="25" t="s">
        <v>42</v>
      </c>
      <c r="R472" s="26">
        <v>1.85</v>
      </c>
      <c r="S472" s="26">
        <v>0.25</v>
      </c>
      <c r="T472" s="336">
        <f>SUM(R473:S473)</f>
        <v>214432</v>
      </c>
      <c r="U472" s="19">
        <v>0.22</v>
      </c>
      <c r="V472" s="19">
        <v>0.14299999999999999</v>
      </c>
      <c r="W472" s="336">
        <f>SUM(U473:V473)</f>
        <v>26635</v>
      </c>
      <c r="X472" s="19">
        <v>1.02</v>
      </c>
      <c r="Y472" s="19">
        <v>0.51</v>
      </c>
      <c r="Z472" s="19">
        <v>0.67</v>
      </c>
      <c r="AA472" s="338">
        <f>SUM(X473:Z473)</f>
        <v>185081</v>
      </c>
      <c r="AB472" s="327">
        <f>ROUNDDOWN((T472+AA472)*0.05,0)</f>
        <v>19975</v>
      </c>
      <c r="AC472" s="327">
        <f>ROUNDDOWN((T472+W472+AA472+AB472)*0.1,0)</f>
        <v>44612</v>
      </c>
      <c r="AD472" s="327">
        <f>ROUNDDOWN(AG472*0.1,0)</f>
        <v>55193</v>
      </c>
      <c r="AE472" s="327">
        <f>T472+W472+AA472+AB472+AC472+AD472</f>
        <v>545928</v>
      </c>
      <c r="AF472" s="328">
        <v>793000</v>
      </c>
      <c r="AG472" s="330">
        <f>AF472-T472-W472</f>
        <v>551933</v>
      </c>
      <c r="AH472" s="332">
        <f t="shared" si="3"/>
        <v>545928</v>
      </c>
    </row>
    <row r="473" spans="1:34" ht="12.75" hidden="1" customHeight="1">
      <c r="A473" s="344"/>
      <c r="B473" s="27"/>
      <c r="C473" s="28"/>
      <c r="D473" s="344"/>
      <c r="E473" s="28"/>
      <c r="F473" s="28"/>
      <c r="G473" s="344"/>
      <c r="H473" s="28"/>
      <c r="I473" s="28"/>
      <c r="J473" s="344"/>
      <c r="K473" s="28"/>
      <c r="L473" s="28"/>
      <c r="M473" s="346"/>
      <c r="N473" s="28"/>
      <c r="O473" s="28"/>
      <c r="P473" s="346"/>
      <c r="Q473" s="22"/>
      <c r="R473" s="23">
        <f>ROUNDDOWN($R$3*R472,0)</f>
        <v>194072</v>
      </c>
      <c r="S473" s="23">
        <f>ROUNDDOWN($S$3*S472,0)</f>
        <v>20360</v>
      </c>
      <c r="T473" s="337"/>
      <c r="U473" s="23">
        <f>ROUNDDOWN(U472*$U$3,0)</f>
        <v>17917</v>
      </c>
      <c r="V473" s="23">
        <f>ROUNDDOWN(V472*$V$3,0)</f>
        <v>8718</v>
      </c>
      <c r="W473" s="337"/>
      <c r="X473" s="23">
        <f>ROUNDDOWN($X$3*X472,0)</f>
        <v>107002</v>
      </c>
      <c r="Y473" s="23">
        <f>ROUNDDOWN(Y472*$Y$3,0)</f>
        <v>41535</v>
      </c>
      <c r="Z473" s="24">
        <f>ROUNDDOWN(Z472*$Z$3,0)</f>
        <v>36544</v>
      </c>
      <c r="AA473" s="338"/>
      <c r="AB473" s="327"/>
      <c r="AC473" s="327"/>
      <c r="AD473" s="327"/>
      <c r="AE473" s="327"/>
      <c r="AF473" s="329"/>
      <c r="AG473" s="331"/>
      <c r="AH473" s="332">
        <f t="shared" si="3"/>
        <v>0</v>
      </c>
    </row>
    <row r="474" spans="1:34" ht="12.75" hidden="1" customHeight="1">
      <c r="A474" s="344" t="s">
        <v>138</v>
      </c>
      <c r="B474" s="27" t="s">
        <v>43</v>
      </c>
      <c r="C474" s="28">
        <v>6</v>
      </c>
      <c r="D474" s="344" t="str">
        <f>B474&amp;C474</f>
        <v>H6</v>
      </c>
      <c r="E474" s="28" t="s">
        <v>38</v>
      </c>
      <c r="F474" s="28">
        <v>0</v>
      </c>
      <c r="G474" s="344" t="str">
        <f>E474&amp;F474</f>
        <v>W0</v>
      </c>
      <c r="H474" s="28" t="s">
        <v>39</v>
      </c>
      <c r="I474" s="28">
        <v>0</v>
      </c>
      <c r="J474" s="344" t="str">
        <f>H474&amp;I474</f>
        <v>L0</v>
      </c>
      <c r="K474" s="28" t="s">
        <v>40</v>
      </c>
      <c r="L474" s="28">
        <v>0</v>
      </c>
      <c r="M474" s="345" t="str">
        <f>K474&amp;L474</f>
        <v>B0</v>
      </c>
      <c r="N474" s="28" t="s">
        <v>41</v>
      </c>
      <c r="O474" s="28">
        <v>30</v>
      </c>
      <c r="P474" s="345" t="str">
        <f>N474&amp;O474</f>
        <v>R30</v>
      </c>
      <c r="Q474" s="25" t="s">
        <v>42</v>
      </c>
      <c r="R474" s="19">
        <v>2.2000000000000002</v>
      </c>
      <c r="S474" s="19">
        <v>0.31</v>
      </c>
      <c r="T474" s="336">
        <f>SUM(R475:S475)</f>
        <v>256035</v>
      </c>
      <c r="U474" s="19">
        <v>0.3</v>
      </c>
      <c r="V474" s="19">
        <v>0.25</v>
      </c>
      <c r="W474" s="336">
        <f>SUM(U475:V475)</f>
        <v>39673</v>
      </c>
      <c r="X474" s="19">
        <v>1.23</v>
      </c>
      <c r="Y474" s="19">
        <v>0.6</v>
      </c>
      <c r="Z474" s="19">
        <v>0.78</v>
      </c>
      <c r="AA474" s="338">
        <f>SUM(X475:Z475)</f>
        <v>220440</v>
      </c>
      <c r="AB474" s="327">
        <f>ROUNDDOWN((T474+AA474)*0.05,0)</f>
        <v>23823</v>
      </c>
      <c r="AC474" s="327">
        <f>ROUNDDOWN((T474+W474+AA474+AB474)*0.1,0)</f>
        <v>53997</v>
      </c>
      <c r="AD474" s="327">
        <f>ROUNDDOWN(AG474*0.1,0)</f>
        <v>88429</v>
      </c>
      <c r="AE474" s="327">
        <f>T474+W474+AA474+AB474+AC474+AD474</f>
        <v>682397</v>
      </c>
      <c r="AF474" s="328">
        <v>1180000</v>
      </c>
      <c r="AG474" s="330">
        <f>AF474-T474-W474</f>
        <v>884292</v>
      </c>
      <c r="AH474" s="332">
        <f t="shared" si="3"/>
        <v>682397</v>
      </c>
    </row>
    <row r="475" spans="1:34" ht="12.75" hidden="1" customHeight="1">
      <c r="A475" s="344"/>
      <c r="B475" s="27"/>
      <c r="C475" s="28"/>
      <c r="D475" s="344"/>
      <c r="E475" s="28"/>
      <c r="F475" s="28"/>
      <c r="G475" s="344"/>
      <c r="H475" s="28"/>
      <c r="I475" s="28"/>
      <c r="J475" s="344"/>
      <c r="K475" s="28"/>
      <c r="L475" s="28"/>
      <c r="M475" s="346"/>
      <c r="N475" s="28"/>
      <c r="O475" s="28"/>
      <c r="P475" s="346"/>
      <c r="Q475" s="25"/>
      <c r="R475" s="23">
        <f>ROUNDDOWN($R$3*R474,0)</f>
        <v>230788</v>
      </c>
      <c r="S475" s="23">
        <f>ROUNDDOWN($S$3*S474,0)</f>
        <v>25247</v>
      </c>
      <c r="T475" s="337"/>
      <c r="U475" s="23">
        <f>ROUNDDOWN(U474*$U$3,0)</f>
        <v>24432</v>
      </c>
      <c r="V475" s="23">
        <f>ROUNDDOWN(V474*$V$3,0)</f>
        <v>15241</v>
      </c>
      <c r="W475" s="337"/>
      <c r="X475" s="23">
        <f>ROUNDDOWN($X$3*X474,0)</f>
        <v>129031</v>
      </c>
      <c r="Y475" s="23">
        <f>ROUNDDOWN(Y474*$Y$3,0)</f>
        <v>48865</v>
      </c>
      <c r="Z475" s="24">
        <f>ROUNDDOWN(Z474*$Z$3,0)</f>
        <v>42544</v>
      </c>
      <c r="AA475" s="338"/>
      <c r="AB475" s="327"/>
      <c r="AC475" s="327"/>
      <c r="AD475" s="327"/>
      <c r="AE475" s="327"/>
      <c r="AF475" s="329"/>
      <c r="AG475" s="331"/>
      <c r="AH475" s="332">
        <f t="shared" si="3"/>
        <v>0</v>
      </c>
    </row>
    <row r="476" spans="1:34" ht="12.75" hidden="1" customHeight="1">
      <c r="A476" s="333" t="s">
        <v>139</v>
      </c>
      <c r="B476" s="20" t="s">
        <v>43</v>
      </c>
      <c r="C476" s="21">
        <v>0.8</v>
      </c>
      <c r="D476" s="333" t="str">
        <f>B476&amp;C476</f>
        <v>H0.8</v>
      </c>
      <c r="E476" s="21" t="s">
        <v>38</v>
      </c>
      <c r="F476" s="21">
        <v>0</v>
      </c>
      <c r="G476" s="333" t="str">
        <f>E476&amp;F476</f>
        <v>W0</v>
      </c>
      <c r="H476" s="21" t="s">
        <v>39</v>
      </c>
      <c r="I476" s="21">
        <v>0</v>
      </c>
      <c r="J476" s="333" t="str">
        <f>H476&amp;I476</f>
        <v>L0</v>
      </c>
      <c r="K476" s="21" t="s">
        <v>40</v>
      </c>
      <c r="L476" s="21">
        <v>0</v>
      </c>
      <c r="M476" s="334" t="str">
        <f>K476&amp;L476</f>
        <v>B0</v>
      </c>
      <c r="N476" s="21" t="s">
        <v>41</v>
      </c>
      <c r="O476" s="21">
        <v>0</v>
      </c>
      <c r="P476" s="334" t="str">
        <f>N476&amp;O476</f>
        <v>R0</v>
      </c>
      <c r="Q476" s="25" t="s">
        <v>109</v>
      </c>
      <c r="R476" s="19"/>
      <c r="S476" s="19"/>
      <c r="T476" s="336">
        <f>SUM(R477:S477)</f>
        <v>0</v>
      </c>
      <c r="U476" s="19"/>
      <c r="V476" s="19"/>
      <c r="W476" s="336">
        <f>SUM(U477:V477)</f>
        <v>0</v>
      </c>
      <c r="X476" s="19"/>
      <c r="Y476" s="19"/>
      <c r="Z476" s="19"/>
      <c r="AA476" s="338">
        <f>SUM(X477:Z477)</f>
        <v>0</v>
      </c>
      <c r="AB476" s="327">
        <f>ROUNDDOWN((T476+AA476)*0.05,0)</f>
        <v>0</v>
      </c>
      <c r="AC476" s="327">
        <f>ROUNDDOWN((T476+W476+AA476+AB476)*0.1,0)</f>
        <v>0</v>
      </c>
      <c r="AD476" s="327">
        <f>ROUNDDOWN(AG476*0.1,0)</f>
        <v>420</v>
      </c>
      <c r="AE476" s="327">
        <f>T476+W476+AA476+AB476+AC476+AD476</f>
        <v>420</v>
      </c>
      <c r="AF476" s="328">
        <v>4200</v>
      </c>
      <c r="AG476" s="330">
        <f>AF476-T476-W476</f>
        <v>4200</v>
      </c>
      <c r="AH476" s="332">
        <f t="shared" si="3"/>
        <v>420</v>
      </c>
    </row>
    <row r="477" spans="1:34" ht="12.75" hidden="1" customHeight="1">
      <c r="A477" s="333"/>
      <c r="B477" s="20"/>
      <c r="C477" s="21"/>
      <c r="D477" s="333"/>
      <c r="E477" s="21"/>
      <c r="F477" s="21"/>
      <c r="G477" s="333"/>
      <c r="H477" s="21"/>
      <c r="I477" s="21"/>
      <c r="J477" s="333"/>
      <c r="K477" s="21"/>
      <c r="L477" s="21"/>
      <c r="M477" s="335"/>
      <c r="N477" s="21"/>
      <c r="O477" s="21"/>
      <c r="P477" s="335"/>
      <c r="Q477" s="25"/>
      <c r="R477" s="23">
        <f>ROUNDDOWN($R$3*R476,0)</f>
        <v>0</v>
      </c>
      <c r="S477" s="23">
        <f>ROUNDDOWN($S$3*S476,0)</f>
        <v>0</v>
      </c>
      <c r="T477" s="337"/>
      <c r="U477" s="23">
        <f>ROUNDDOWN(U476*$U$3,0)</f>
        <v>0</v>
      </c>
      <c r="V477" s="23">
        <f>ROUNDDOWN(V476*$V$3,0)</f>
        <v>0</v>
      </c>
      <c r="W477" s="337"/>
      <c r="X477" s="23">
        <f>ROUNDDOWN($X$3*X476,0)</f>
        <v>0</v>
      </c>
      <c r="Y477" s="23">
        <f>ROUNDDOWN(Y476*$Y$3,0)</f>
        <v>0</v>
      </c>
      <c r="Z477" s="24">
        <f>ROUNDDOWN(Z476*$Z$3,0)</f>
        <v>0</v>
      </c>
      <c r="AA477" s="338"/>
      <c r="AB477" s="327"/>
      <c r="AC477" s="327"/>
      <c r="AD477" s="327"/>
      <c r="AE477" s="327"/>
      <c r="AF477" s="329"/>
      <c r="AG477" s="331"/>
      <c r="AH477" s="332">
        <f t="shared" si="3"/>
        <v>0</v>
      </c>
    </row>
    <row r="478" spans="1:34" ht="12.75" hidden="1" customHeight="1">
      <c r="A478" s="333" t="s">
        <v>140</v>
      </c>
      <c r="B478" s="20" t="s">
        <v>43</v>
      </c>
      <c r="C478" s="21">
        <v>1</v>
      </c>
      <c r="D478" s="333" t="str">
        <f>B478&amp;C478</f>
        <v>H1</v>
      </c>
      <c r="E478" s="21" t="s">
        <v>38</v>
      </c>
      <c r="F478" s="21">
        <v>0</v>
      </c>
      <c r="G478" s="333" t="str">
        <f>E478&amp;F478</f>
        <v>W0</v>
      </c>
      <c r="H478" s="21" t="s">
        <v>39</v>
      </c>
      <c r="I478" s="21">
        <v>0</v>
      </c>
      <c r="J478" s="333" t="str">
        <f>H478&amp;I478</f>
        <v>L0</v>
      </c>
      <c r="K478" s="21" t="s">
        <v>40</v>
      </c>
      <c r="L478" s="21">
        <v>0</v>
      </c>
      <c r="M478" s="334" t="str">
        <f>K478&amp;L478</f>
        <v>B0</v>
      </c>
      <c r="N478" s="21" t="s">
        <v>41</v>
      </c>
      <c r="O478" s="21">
        <v>0</v>
      </c>
      <c r="P478" s="334" t="str">
        <f>N478&amp;O478</f>
        <v>R0</v>
      </c>
      <c r="Q478" s="25" t="s">
        <v>109</v>
      </c>
      <c r="R478" s="19"/>
      <c r="S478" s="19"/>
      <c r="T478" s="336">
        <f>SUM(R479:S479)</f>
        <v>0</v>
      </c>
      <c r="U478" s="19"/>
      <c r="V478" s="19"/>
      <c r="W478" s="336">
        <f>SUM(U479:V479)</f>
        <v>0</v>
      </c>
      <c r="X478" s="19"/>
      <c r="Y478" s="19"/>
      <c r="Z478" s="19"/>
      <c r="AA478" s="338">
        <f>SUM(X479:Z479)</f>
        <v>0</v>
      </c>
      <c r="AB478" s="327">
        <f>ROUNDDOWN((T478+AA478)*0.05,0)</f>
        <v>0</v>
      </c>
      <c r="AC478" s="327">
        <f>ROUNDDOWN((T478+W478+AA478+AB478)*0.1,0)</f>
        <v>0</v>
      </c>
      <c r="AD478" s="327">
        <f>ROUNDDOWN(AG478*0.1,0)</f>
        <v>530</v>
      </c>
      <c r="AE478" s="327">
        <f>T478+W478+AA478+AB478+AC478+AD478</f>
        <v>530</v>
      </c>
      <c r="AF478" s="328">
        <v>5300</v>
      </c>
      <c r="AG478" s="330">
        <f>AF478-T478-W478</f>
        <v>5300</v>
      </c>
      <c r="AH478" s="332">
        <f t="shared" si="3"/>
        <v>530</v>
      </c>
    </row>
    <row r="479" spans="1:34" ht="12.75" hidden="1" customHeight="1">
      <c r="A479" s="333"/>
      <c r="B479" s="20"/>
      <c r="C479" s="21"/>
      <c r="D479" s="333"/>
      <c r="E479" s="21"/>
      <c r="F479" s="21"/>
      <c r="G479" s="333"/>
      <c r="H479" s="21"/>
      <c r="I479" s="21"/>
      <c r="J479" s="333"/>
      <c r="K479" s="21"/>
      <c r="L479" s="21"/>
      <c r="M479" s="335"/>
      <c r="N479" s="21"/>
      <c r="O479" s="21"/>
      <c r="P479" s="335"/>
      <c r="Q479" s="25"/>
      <c r="R479" s="23">
        <f>ROUNDDOWN($R$3*R478,0)</f>
        <v>0</v>
      </c>
      <c r="S479" s="23">
        <f>ROUNDDOWN($S$3*S478,0)</f>
        <v>0</v>
      </c>
      <c r="T479" s="337"/>
      <c r="U479" s="23">
        <f>ROUNDDOWN(U478*$U$3,0)</f>
        <v>0</v>
      </c>
      <c r="V479" s="23">
        <f>ROUNDDOWN(V478*$V$3,0)</f>
        <v>0</v>
      </c>
      <c r="W479" s="337"/>
      <c r="X479" s="23">
        <f>ROUNDDOWN($X$3*X478,0)</f>
        <v>0</v>
      </c>
      <c r="Y479" s="23">
        <f>ROUNDDOWN(Y478*$Y$3,0)</f>
        <v>0</v>
      </c>
      <c r="Z479" s="24">
        <f>ROUNDDOWN(Z478*$Z$3,0)</f>
        <v>0</v>
      </c>
      <c r="AA479" s="338"/>
      <c r="AB479" s="327"/>
      <c r="AC479" s="327"/>
      <c r="AD479" s="327"/>
      <c r="AE479" s="327"/>
      <c r="AF479" s="329"/>
      <c r="AG479" s="331"/>
      <c r="AH479" s="332">
        <f t="shared" si="3"/>
        <v>0</v>
      </c>
    </row>
    <row r="480" spans="1:34" ht="12.75" hidden="1" customHeight="1">
      <c r="A480" s="333" t="s">
        <v>141</v>
      </c>
      <c r="B480" s="20" t="s">
        <v>43</v>
      </c>
      <c r="C480" s="21">
        <v>1.2</v>
      </c>
      <c r="D480" s="333" t="str">
        <f>B480&amp;C480</f>
        <v>H1.2</v>
      </c>
      <c r="E480" s="21" t="s">
        <v>38</v>
      </c>
      <c r="F480" s="21">
        <v>0</v>
      </c>
      <c r="G480" s="333" t="str">
        <f>E480&amp;F480</f>
        <v>W0</v>
      </c>
      <c r="H480" s="21" t="s">
        <v>39</v>
      </c>
      <c r="I480" s="21">
        <v>0</v>
      </c>
      <c r="J480" s="333" t="str">
        <f>H480&amp;I480</f>
        <v>L0</v>
      </c>
      <c r="K480" s="21" t="s">
        <v>40</v>
      </c>
      <c r="L480" s="21">
        <v>0</v>
      </c>
      <c r="M480" s="334" t="str">
        <f>K480&amp;L480</f>
        <v>B0</v>
      </c>
      <c r="N480" s="21" t="s">
        <v>41</v>
      </c>
      <c r="O480" s="21">
        <v>0</v>
      </c>
      <c r="P480" s="334" t="str">
        <f>N480&amp;O480</f>
        <v>R0</v>
      </c>
      <c r="Q480" s="25" t="s">
        <v>109</v>
      </c>
      <c r="R480" s="26"/>
      <c r="S480" s="26"/>
      <c r="T480" s="336">
        <f>SUM(R481:S481)</f>
        <v>0</v>
      </c>
      <c r="U480" s="19"/>
      <c r="V480" s="19"/>
      <c r="W480" s="336">
        <f>SUM(U481:V481)</f>
        <v>0</v>
      </c>
      <c r="X480" s="19"/>
      <c r="Y480" s="19"/>
      <c r="Z480" s="19"/>
      <c r="AA480" s="338">
        <f>SUM(X481:Z481)</f>
        <v>0</v>
      </c>
      <c r="AB480" s="327">
        <f>ROUNDDOWN((T480+AA480)*0.05,0)</f>
        <v>0</v>
      </c>
      <c r="AC480" s="327">
        <f>ROUNDDOWN((T480+W480+AA480+AB480)*0.1,0)</f>
        <v>0</v>
      </c>
      <c r="AD480" s="327">
        <f>ROUNDDOWN(AG480*0.1,0)</f>
        <v>920</v>
      </c>
      <c r="AE480" s="327">
        <f>T480+W480+AA480+AB480+AC480+AD480</f>
        <v>920</v>
      </c>
      <c r="AF480" s="328">
        <v>9200</v>
      </c>
      <c r="AG480" s="330">
        <f>AF480-T480-W480</f>
        <v>9200</v>
      </c>
      <c r="AH480" s="332">
        <f t="shared" ref="AH480:AH563" si="4">IF(AE480&lt;AG480,AE480,AG480)</f>
        <v>920</v>
      </c>
    </row>
    <row r="481" spans="1:34" ht="12.75" hidden="1" customHeight="1">
      <c r="A481" s="333"/>
      <c r="B481" s="20"/>
      <c r="C481" s="21"/>
      <c r="D481" s="333"/>
      <c r="E481" s="21"/>
      <c r="F481" s="21"/>
      <c r="G481" s="333"/>
      <c r="H481" s="21"/>
      <c r="I481" s="21"/>
      <c r="J481" s="333"/>
      <c r="K481" s="21"/>
      <c r="L481" s="21"/>
      <c r="M481" s="335"/>
      <c r="N481" s="21"/>
      <c r="O481" s="21"/>
      <c r="P481" s="335"/>
      <c r="Q481" s="25"/>
      <c r="R481" s="23">
        <f>ROUNDDOWN($R$3*R480,0)</f>
        <v>0</v>
      </c>
      <c r="S481" s="23">
        <f>ROUNDDOWN($S$3*S480,0)</f>
        <v>0</v>
      </c>
      <c r="T481" s="337"/>
      <c r="U481" s="23">
        <f>ROUNDDOWN(U480*$U$3,0)</f>
        <v>0</v>
      </c>
      <c r="V481" s="23">
        <f>ROUNDDOWN(V480*$V$3,0)</f>
        <v>0</v>
      </c>
      <c r="W481" s="337"/>
      <c r="X481" s="23">
        <f>ROUNDDOWN($X$3*X480,0)</f>
        <v>0</v>
      </c>
      <c r="Y481" s="23">
        <f>ROUNDDOWN(Y480*$Y$3,0)</f>
        <v>0</v>
      </c>
      <c r="Z481" s="24">
        <f>ROUNDDOWN(Z480*$Z$3,0)</f>
        <v>0</v>
      </c>
      <c r="AA481" s="338"/>
      <c r="AB481" s="327"/>
      <c r="AC481" s="327"/>
      <c r="AD481" s="327"/>
      <c r="AE481" s="327"/>
      <c r="AF481" s="329"/>
      <c r="AG481" s="331"/>
      <c r="AH481" s="332">
        <f t="shared" si="4"/>
        <v>0</v>
      </c>
    </row>
    <row r="482" spans="1:34" ht="12.75" hidden="1" customHeight="1">
      <c r="A482" s="333" t="s">
        <v>142</v>
      </c>
      <c r="B482" s="20" t="s">
        <v>43</v>
      </c>
      <c r="C482" s="21">
        <v>1.2</v>
      </c>
      <c r="D482" s="333" t="str">
        <f>B482&amp;C482</f>
        <v>H1.2</v>
      </c>
      <c r="E482" s="21" t="s">
        <v>38</v>
      </c>
      <c r="F482" s="21">
        <v>0</v>
      </c>
      <c r="G482" s="333" t="str">
        <f>E482&amp;F482</f>
        <v>W0</v>
      </c>
      <c r="H482" s="21" t="s">
        <v>39</v>
      </c>
      <c r="I482" s="21">
        <v>0</v>
      </c>
      <c r="J482" s="333" t="str">
        <f>H482&amp;I482</f>
        <v>L0</v>
      </c>
      <c r="K482" s="21" t="s">
        <v>40</v>
      </c>
      <c r="L482" s="21">
        <v>0</v>
      </c>
      <c r="M482" s="334" t="str">
        <f>K482&amp;L482</f>
        <v>B0</v>
      </c>
      <c r="N482" s="21" t="s">
        <v>41</v>
      </c>
      <c r="O482" s="21">
        <v>0</v>
      </c>
      <c r="P482" s="334" t="str">
        <f>N482&amp;O482</f>
        <v>R0</v>
      </c>
      <c r="Q482" s="25" t="s">
        <v>109</v>
      </c>
      <c r="R482" s="19"/>
      <c r="S482" s="19"/>
      <c r="T482" s="336">
        <f>SUM(R483:S483)</f>
        <v>0</v>
      </c>
      <c r="U482" s="19"/>
      <c r="V482" s="19"/>
      <c r="W482" s="336">
        <f>SUM(U483:V483)</f>
        <v>0</v>
      </c>
      <c r="X482" s="19"/>
      <c r="Y482" s="19"/>
      <c r="Z482" s="19"/>
      <c r="AA482" s="338">
        <f>SUM(X483:Z483)</f>
        <v>0</v>
      </c>
      <c r="AB482" s="327">
        <f>ROUNDDOWN((T482+AA482)*0.05,0)</f>
        <v>0</v>
      </c>
      <c r="AC482" s="327">
        <f>ROUNDDOWN((T482+W482+AA482+AB482)*0.1,0)</f>
        <v>0</v>
      </c>
      <c r="AD482" s="327">
        <f>ROUNDDOWN(AG482*0.1,0)</f>
        <v>1620</v>
      </c>
      <c r="AE482" s="327">
        <f>T482+W482+AA482+AB482+AC482+AD482</f>
        <v>1620</v>
      </c>
      <c r="AF482" s="328">
        <v>16200</v>
      </c>
      <c r="AG482" s="330">
        <f>AF482-T482-W482</f>
        <v>16200</v>
      </c>
      <c r="AH482" s="332">
        <f t="shared" si="4"/>
        <v>1620</v>
      </c>
    </row>
    <row r="483" spans="1:34" ht="12.75" hidden="1" customHeight="1">
      <c r="A483" s="333"/>
      <c r="B483" s="20"/>
      <c r="C483" s="21"/>
      <c r="D483" s="333"/>
      <c r="E483" s="21"/>
      <c r="F483" s="21"/>
      <c r="G483" s="333"/>
      <c r="H483" s="21"/>
      <c r="I483" s="21"/>
      <c r="J483" s="333"/>
      <c r="K483" s="21"/>
      <c r="L483" s="21"/>
      <c r="M483" s="335"/>
      <c r="N483" s="21"/>
      <c r="O483" s="21"/>
      <c r="P483" s="335"/>
      <c r="Q483" s="22"/>
      <c r="R483" s="23">
        <f>ROUNDDOWN($R$3*R482,0)</f>
        <v>0</v>
      </c>
      <c r="S483" s="23">
        <f>ROUNDDOWN($S$3*S482,0)</f>
        <v>0</v>
      </c>
      <c r="T483" s="337"/>
      <c r="U483" s="23">
        <f>ROUNDDOWN(U482*$U$3,0)</f>
        <v>0</v>
      </c>
      <c r="V483" s="23">
        <f>ROUNDDOWN(V482*$V$3,0)</f>
        <v>0</v>
      </c>
      <c r="W483" s="337"/>
      <c r="X483" s="23">
        <f>ROUNDDOWN($X$3*X482,0)</f>
        <v>0</v>
      </c>
      <c r="Y483" s="23">
        <f>ROUNDDOWN(Y482*$Y$3,0)</f>
        <v>0</v>
      </c>
      <c r="Z483" s="24">
        <f>ROUNDDOWN(Z482*$Z$3,0)</f>
        <v>0</v>
      </c>
      <c r="AA483" s="338"/>
      <c r="AB483" s="327"/>
      <c r="AC483" s="327"/>
      <c r="AD483" s="327"/>
      <c r="AE483" s="327"/>
      <c r="AF483" s="329"/>
      <c r="AG483" s="331"/>
      <c r="AH483" s="332">
        <f t="shared" si="4"/>
        <v>0</v>
      </c>
    </row>
    <row r="484" spans="1:34" ht="12.75" hidden="1" customHeight="1">
      <c r="A484" s="344" t="s">
        <v>143</v>
      </c>
      <c r="B484" s="27" t="s">
        <v>43</v>
      </c>
      <c r="C484" s="28">
        <v>2</v>
      </c>
      <c r="D484" s="344" t="str">
        <f>B484&amp;C484</f>
        <v>H2</v>
      </c>
      <c r="E484" s="28" t="s">
        <v>38</v>
      </c>
      <c r="F484" s="28">
        <v>0</v>
      </c>
      <c r="G484" s="344" t="str">
        <f>E484&amp;F484</f>
        <v>W0</v>
      </c>
      <c r="H484" s="28" t="s">
        <v>39</v>
      </c>
      <c r="I484" s="28">
        <v>0</v>
      </c>
      <c r="J484" s="344" t="str">
        <f>H484&amp;I484</f>
        <v>L0</v>
      </c>
      <c r="K484" s="28" t="s">
        <v>40</v>
      </c>
      <c r="L484" s="28">
        <v>0</v>
      </c>
      <c r="M484" s="345" t="str">
        <f>K484&amp;L484</f>
        <v>B0</v>
      </c>
      <c r="N484" s="28" t="s">
        <v>41</v>
      </c>
      <c r="O484" s="28">
        <v>4</v>
      </c>
      <c r="P484" s="345" t="str">
        <f>N484&amp;O484</f>
        <v>R4</v>
      </c>
      <c r="Q484" s="25" t="s">
        <v>42</v>
      </c>
      <c r="R484" s="19">
        <v>0.11</v>
      </c>
      <c r="S484" s="19">
        <v>0.1</v>
      </c>
      <c r="T484" s="336">
        <f>SUM(R485:S485)</f>
        <v>19683</v>
      </c>
      <c r="U484" s="19">
        <v>2E-3</v>
      </c>
      <c r="V484" s="19">
        <v>5.0000000000000001E-3</v>
      </c>
      <c r="W484" s="29">
        <f>SUM(U485:V485)</f>
        <v>466</v>
      </c>
      <c r="X484" s="19">
        <v>0.11</v>
      </c>
      <c r="Y484" s="19">
        <v>7.0000000000000007E-2</v>
      </c>
      <c r="Z484" s="19">
        <v>0</v>
      </c>
      <c r="AA484" s="338">
        <f>SUM(X485:Z485)</f>
        <v>17240</v>
      </c>
      <c r="AB484" s="327">
        <f>ROUNDDOWN((T484+AA484)*0.05,0)</f>
        <v>1846</v>
      </c>
      <c r="AC484" s="327">
        <f>ROUNDDOWN((T484+W484+AA484+AB484)*0.1,0)</f>
        <v>3923</v>
      </c>
      <c r="AD484" s="327">
        <f>ROUNDDOWN(AG484*0.1,0)</f>
        <v>2865</v>
      </c>
      <c r="AE484" s="327">
        <f>T484+W484+AA484+AB484+AC484+AD484</f>
        <v>46023</v>
      </c>
      <c r="AF484" s="328">
        <v>48800</v>
      </c>
      <c r="AG484" s="330">
        <f>AF484-T484-W484</f>
        <v>28651</v>
      </c>
      <c r="AH484" s="332">
        <f t="shared" si="4"/>
        <v>28651</v>
      </c>
    </row>
    <row r="485" spans="1:34" ht="12.75" hidden="1" customHeight="1">
      <c r="A485" s="344"/>
      <c r="B485" s="27"/>
      <c r="C485" s="28"/>
      <c r="D485" s="344"/>
      <c r="E485" s="28"/>
      <c r="F485" s="28"/>
      <c r="G485" s="344"/>
      <c r="H485" s="28"/>
      <c r="I485" s="28"/>
      <c r="J485" s="344"/>
      <c r="K485" s="28"/>
      <c r="L485" s="28"/>
      <c r="M485" s="346"/>
      <c r="N485" s="28"/>
      <c r="O485" s="28"/>
      <c r="P485" s="346"/>
      <c r="Q485" s="22"/>
      <c r="R485" s="23">
        <f>ROUNDDOWN($R$3*R484,0)</f>
        <v>11539</v>
      </c>
      <c r="S485" s="23">
        <f>ROUNDDOWN($S$3*S484,0)</f>
        <v>8144</v>
      </c>
      <c r="T485" s="337"/>
      <c r="U485" s="23">
        <f>ROUNDDOWN(U484*$U$3,0)</f>
        <v>162</v>
      </c>
      <c r="V485" s="23">
        <f>ROUNDDOWN(V484*$V$3,0)</f>
        <v>304</v>
      </c>
      <c r="W485" s="30"/>
      <c r="X485" s="23">
        <f>ROUNDDOWN($X$3*X484,0)</f>
        <v>11539</v>
      </c>
      <c r="Y485" s="23">
        <f>ROUNDDOWN(Y484*$Y$3,0)</f>
        <v>5701</v>
      </c>
      <c r="Z485" s="24">
        <f>ROUNDDOWN(Z484*$Z$3,0)</f>
        <v>0</v>
      </c>
      <c r="AA485" s="338"/>
      <c r="AB485" s="327"/>
      <c r="AC485" s="327"/>
      <c r="AD485" s="327"/>
      <c r="AE485" s="327"/>
      <c r="AF485" s="329"/>
      <c r="AG485" s="331"/>
      <c r="AH485" s="332">
        <f t="shared" si="4"/>
        <v>0</v>
      </c>
    </row>
    <row r="486" spans="1:34" ht="12.75" hidden="1" customHeight="1">
      <c r="A486" s="344" t="s">
        <v>143</v>
      </c>
      <c r="B486" s="27" t="s">
        <v>43</v>
      </c>
      <c r="C486" s="28">
        <v>2.5</v>
      </c>
      <c r="D486" s="344" t="str">
        <f>B486&amp;C486</f>
        <v>H2.5</v>
      </c>
      <c r="E486" s="28" t="s">
        <v>38</v>
      </c>
      <c r="F486" s="28">
        <v>0</v>
      </c>
      <c r="G486" s="344" t="str">
        <f>E486&amp;F486</f>
        <v>W0</v>
      </c>
      <c r="H486" s="28" t="s">
        <v>39</v>
      </c>
      <c r="I486" s="28">
        <v>0</v>
      </c>
      <c r="J486" s="344" t="str">
        <f>H486&amp;I486</f>
        <v>L0</v>
      </c>
      <c r="K486" s="28" t="s">
        <v>40</v>
      </c>
      <c r="L486" s="28">
        <v>0</v>
      </c>
      <c r="M486" s="345" t="str">
        <f>K486&amp;L486</f>
        <v>B0</v>
      </c>
      <c r="N486" s="28" t="s">
        <v>41</v>
      </c>
      <c r="O486" s="28">
        <v>6</v>
      </c>
      <c r="P486" s="345" t="str">
        <f>N486&amp;O486</f>
        <v>R6</v>
      </c>
      <c r="Q486" s="25" t="s">
        <v>42</v>
      </c>
      <c r="R486" s="19">
        <v>0.19</v>
      </c>
      <c r="S486" s="19">
        <v>0.02</v>
      </c>
      <c r="T486" s="336">
        <f>SUM(R487:S487)</f>
        <v>21559</v>
      </c>
      <c r="U486" s="19">
        <v>8.0000000000000002E-3</v>
      </c>
      <c r="V486" s="19">
        <v>0.01</v>
      </c>
      <c r="W486" s="336">
        <f>SUM(U487:V487)</f>
        <v>1260</v>
      </c>
      <c r="X486" s="19">
        <v>0.23</v>
      </c>
      <c r="Y486" s="19">
        <v>0.14000000000000001</v>
      </c>
      <c r="Z486" s="19">
        <v>0</v>
      </c>
      <c r="AA486" s="338">
        <f>SUM(X487:Z487)</f>
        <v>35529</v>
      </c>
      <c r="AB486" s="327">
        <f>ROUNDDOWN((T486+AA486)*0.05,0)</f>
        <v>2854</v>
      </c>
      <c r="AC486" s="327">
        <f>ROUNDDOWN((T486+W486+AA486+AB486)*0.1,0)</f>
        <v>6120</v>
      </c>
      <c r="AD486" s="327">
        <f>ROUNDDOWN(AG486*0.1,0)</f>
        <v>6398</v>
      </c>
      <c r="AE486" s="327">
        <f>T486+W486+AA486+AB486+AC486+AD486</f>
        <v>73720</v>
      </c>
      <c r="AF486" s="328">
        <v>86800</v>
      </c>
      <c r="AG486" s="330">
        <f>AF486-T486-W486</f>
        <v>63981</v>
      </c>
      <c r="AH486" s="332">
        <f t="shared" si="4"/>
        <v>63981</v>
      </c>
    </row>
    <row r="487" spans="1:34" ht="12.75" hidden="1" customHeight="1">
      <c r="A487" s="344"/>
      <c r="B487" s="27"/>
      <c r="C487" s="28"/>
      <c r="D487" s="344"/>
      <c r="E487" s="28"/>
      <c r="F487" s="28"/>
      <c r="G487" s="344"/>
      <c r="H487" s="28"/>
      <c r="I487" s="28"/>
      <c r="J487" s="344"/>
      <c r="K487" s="28"/>
      <c r="L487" s="28"/>
      <c r="M487" s="346"/>
      <c r="N487" s="28"/>
      <c r="O487" s="28"/>
      <c r="P487" s="346"/>
      <c r="Q487" s="22"/>
      <c r="R487" s="23">
        <f>ROUNDDOWN($R$3*R486,0)</f>
        <v>19931</v>
      </c>
      <c r="S487" s="23">
        <f>ROUNDDOWN($S$3*S486,0)</f>
        <v>1628</v>
      </c>
      <c r="T487" s="337"/>
      <c r="U487" s="23">
        <f>ROUNDDOWN(U486*$U$3,0)</f>
        <v>651</v>
      </c>
      <c r="V487" s="23">
        <f>ROUNDDOWN(V486*$V$3,0)</f>
        <v>609</v>
      </c>
      <c r="W487" s="337"/>
      <c r="X487" s="23">
        <f>ROUNDDOWN($X$3*X486,0)</f>
        <v>24127</v>
      </c>
      <c r="Y487" s="23">
        <f>ROUNDDOWN(Y486*$Y$3,0)</f>
        <v>11402</v>
      </c>
      <c r="Z487" s="24">
        <f>ROUNDDOWN(Z486*$Z$3,0)</f>
        <v>0</v>
      </c>
      <c r="AA487" s="338"/>
      <c r="AB487" s="327"/>
      <c r="AC487" s="327"/>
      <c r="AD487" s="327"/>
      <c r="AE487" s="327"/>
      <c r="AF487" s="329"/>
      <c r="AG487" s="331"/>
      <c r="AH487" s="332">
        <f t="shared" si="4"/>
        <v>0</v>
      </c>
    </row>
    <row r="488" spans="1:34" ht="12.75" hidden="1" customHeight="1">
      <c r="A488" s="344" t="s">
        <v>143</v>
      </c>
      <c r="B488" s="27" t="s">
        <v>43</v>
      </c>
      <c r="C488" s="28">
        <v>3</v>
      </c>
      <c r="D488" s="344" t="str">
        <f>B488&amp;C488</f>
        <v>H3</v>
      </c>
      <c r="E488" s="28" t="s">
        <v>38</v>
      </c>
      <c r="F488" s="28">
        <v>0</v>
      </c>
      <c r="G488" s="344" t="str">
        <f>E488&amp;F488</f>
        <v>W0</v>
      </c>
      <c r="H488" s="28" t="s">
        <v>39</v>
      </c>
      <c r="I488" s="28">
        <v>0</v>
      </c>
      <c r="J488" s="344" t="str">
        <f>H488&amp;I488</f>
        <v>L0</v>
      </c>
      <c r="K488" s="28" t="s">
        <v>40</v>
      </c>
      <c r="L488" s="28">
        <v>0</v>
      </c>
      <c r="M488" s="345" t="str">
        <f>K488&amp;L488</f>
        <v>B0</v>
      </c>
      <c r="N488" s="28" t="s">
        <v>41</v>
      </c>
      <c r="O488" s="28">
        <v>8</v>
      </c>
      <c r="P488" s="345" t="str">
        <f>N488&amp;O488</f>
        <v>R8</v>
      </c>
      <c r="Q488" s="25" t="s">
        <v>42</v>
      </c>
      <c r="R488" s="19">
        <v>0.33</v>
      </c>
      <c r="S488" s="19">
        <v>0.04</v>
      </c>
      <c r="T488" s="336">
        <f>SUM(R489:S489)</f>
        <v>37875</v>
      </c>
      <c r="U488" s="19">
        <v>2.1000000000000001E-2</v>
      </c>
      <c r="V488" s="19">
        <v>1.2E-2</v>
      </c>
      <c r="W488" s="336">
        <f>SUM(U489:V489)</f>
        <v>2441</v>
      </c>
      <c r="X488" s="19">
        <v>0.37</v>
      </c>
      <c r="Y488" s="19">
        <v>0.22</v>
      </c>
      <c r="Z488" s="19">
        <v>0</v>
      </c>
      <c r="AA488" s="338">
        <f>SUM(X489:Z489)</f>
        <v>56731</v>
      </c>
      <c r="AB488" s="327">
        <f>ROUNDDOWN((T488+AA488)*0.05,0)</f>
        <v>4730</v>
      </c>
      <c r="AC488" s="327">
        <f>ROUNDDOWN((T488+W488+AA488+AB488)*0.1,0)</f>
        <v>10177</v>
      </c>
      <c r="AD488" s="327">
        <f>ROUNDDOWN(AG488*0.1,0)</f>
        <v>12868</v>
      </c>
      <c r="AE488" s="327">
        <f>T488+W488+AA488+AB488+AC488+AD488</f>
        <v>124822</v>
      </c>
      <c r="AF488" s="328">
        <v>169000</v>
      </c>
      <c r="AG488" s="330">
        <f>AF488-T488-W488</f>
        <v>128684</v>
      </c>
      <c r="AH488" s="332">
        <f t="shared" si="4"/>
        <v>124822</v>
      </c>
    </row>
    <row r="489" spans="1:34" ht="12.75" hidden="1" customHeight="1">
      <c r="A489" s="344"/>
      <c r="B489" s="27"/>
      <c r="C489" s="28"/>
      <c r="D489" s="344"/>
      <c r="E489" s="28"/>
      <c r="F489" s="28"/>
      <c r="G489" s="344"/>
      <c r="H489" s="28"/>
      <c r="I489" s="28"/>
      <c r="J489" s="344"/>
      <c r="K489" s="28"/>
      <c r="L489" s="28"/>
      <c r="M489" s="346"/>
      <c r="N489" s="28"/>
      <c r="O489" s="28"/>
      <c r="P489" s="346"/>
      <c r="Q489" s="22"/>
      <c r="R489" s="23">
        <f>ROUNDDOWN($R$3*R488,0)</f>
        <v>34618</v>
      </c>
      <c r="S489" s="23">
        <f>ROUNDDOWN($S$3*S488,0)</f>
        <v>3257</v>
      </c>
      <c r="T489" s="337"/>
      <c r="U489" s="23">
        <f>ROUNDDOWN(U488*$U$3,0)</f>
        <v>1710</v>
      </c>
      <c r="V489" s="23">
        <f>ROUNDDOWN(V488*$V$3,0)</f>
        <v>731</v>
      </c>
      <c r="W489" s="337"/>
      <c r="X489" s="23">
        <f>ROUNDDOWN($X$3*X488,0)</f>
        <v>38814</v>
      </c>
      <c r="Y489" s="23">
        <f>ROUNDDOWN(Y488*$Y$3,0)</f>
        <v>17917</v>
      </c>
      <c r="Z489" s="24">
        <f>ROUNDDOWN(Z488*$Z$3,0)</f>
        <v>0</v>
      </c>
      <c r="AA489" s="338"/>
      <c r="AB489" s="327"/>
      <c r="AC489" s="327"/>
      <c r="AD489" s="327"/>
      <c r="AE489" s="327"/>
      <c r="AF489" s="329"/>
      <c r="AG489" s="331"/>
      <c r="AH489" s="332">
        <f t="shared" si="4"/>
        <v>0</v>
      </c>
    </row>
    <row r="490" spans="1:34" ht="12.75" hidden="1" customHeight="1">
      <c r="A490" s="344" t="s">
        <v>143</v>
      </c>
      <c r="B490" s="27" t="s">
        <v>43</v>
      </c>
      <c r="C490" s="28">
        <v>3.5</v>
      </c>
      <c r="D490" s="344" t="str">
        <f>B490&amp;C490</f>
        <v>H3.5</v>
      </c>
      <c r="E490" s="28" t="s">
        <v>38</v>
      </c>
      <c r="F490" s="28">
        <v>0</v>
      </c>
      <c r="G490" s="344" t="str">
        <f>E490&amp;F490</f>
        <v>W0</v>
      </c>
      <c r="H490" s="28" t="s">
        <v>39</v>
      </c>
      <c r="I490" s="28">
        <v>0</v>
      </c>
      <c r="J490" s="344" t="str">
        <f>H490&amp;I490</f>
        <v>L0</v>
      </c>
      <c r="K490" s="28" t="s">
        <v>40</v>
      </c>
      <c r="L490" s="28">
        <v>0</v>
      </c>
      <c r="M490" s="345" t="str">
        <f>K490&amp;L490</f>
        <v>B0</v>
      </c>
      <c r="N490" s="28" t="s">
        <v>41</v>
      </c>
      <c r="O490" s="28">
        <v>10</v>
      </c>
      <c r="P490" s="345" t="str">
        <f>N490&amp;O490</f>
        <v>R10</v>
      </c>
      <c r="Q490" s="25" t="s">
        <v>42</v>
      </c>
      <c r="R490" s="26">
        <v>0.47</v>
      </c>
      <c r="S490" s="26">
        <v>0.06</v>
      </c>
      <c r="T490" s="336">
        <f>SUM(R491:S491)</f>
        <v>54190</v>
      </c>
      <c r="U490" s="19">
        <v>4.2000000000000003E-2</v>
      </c>
      <c r="V490" s="19">
        <v>0.02</v>
      </c>
      <c r="W490" s="336">
        <f>SUM(U491:V491)</f>
        <v>4639</v>
      </c>
      <c r="X490" s="19">
        <v>0.33</v>
      </c>
      <c r="Y490" s="19">
        <v>0.16</v>
      </c>
      <c r="Z490" s="19">
        <v>0.24</v>
      </c>
      <c r="AA490" s="338">
        <f>SUM(X491:Z491)</f>
        <v>60738</v>
      </c>
      <c r="AB490" s="327">
        <f>ROUNDDOWN((T490+AA490)*0.05,0)</f>
        <v>5746</v>
      </c>
      <c r="AC490" s="327">
        <f>ROUNDDOWN((T490+W490+AA490+AB490)*0.1,0)</f>
        <v>12531</v>
      </c>
      <c r="AD490" s="327">
        <f>ROUNDDOWN(AG490*0.1,0)</f>
        <v>25517</v>
      </c>
      <c r="AE490" s="327">
        <f>T490+W490+AA490+AB490+AC490+AD490</f>
        <v>163361</v>
      </c>
      <c r="AF490" s="328">
        <v>314000</v>
      </c>
      <c r="AG490" s="330">
        <f>AF490-T490-W490</f>
        <v>255171</v>
      </c>
      <c r="AH490" s="332">
        <f t="shared" si="4"/>
        <v>163361</v>
      </c>
    </row>
    <row r="491" spans="1:34" ht="12.75" hidden="1" customHeight="1">
      <c r="A491" s="344"/>
      <c r="B491" s="27"/>
      <c r="C491" s="28"/>
      <c r="D491" s="344"/>
      <c r="E491" s="28"/>
      <c r="F491" s="28"/>
      <c r="G491" s="344"/>
      <c r="H491" s="28"/>
      <c r="I491" s="28"/>
      <c r="J491" s="344"/>
      <c r="K491" s="28"/>
      <c r="L491" s="28"/>
      <c r="M491" s="346"/>
      <c r="N491" s="28"/>
      <c r="O491" s="28"/>
      <c r="P491" s="346"/>
      <c r="Q491" s="22"/>
      <c r="R491" s="23">
        <f>ROUNDDOWN($R$3*R490,0)</f>
        <v>49304</v>
      </c>
      <c r="S491" s="23">
        <f>ROUNDDOWN($S$3*S490,0)</f>
        <v>4886</v>
      </c>
      <c r="T491" s="337"/>
      <c r="U491" s="23">
        <f>ROUNDDOWN(U490*$U$3,0)</f>
        <v>3420</v>
      </c>
      <c r="V491" s="23">
        <f>ROUNDDOWN(V490*$V$3,0)</f>
        <v>1219</v>
      </c>
      <c r="W491" s="337"/>
      <c r="X491" s="23">
        <f>ROUNDDOWN($X$3*X490,0)</f>
        <v>34618</v>
      </c>
      <c r="Y491" s="23">
        <f>ROUNDDOWN(Y490*$Y$3,0)</f>
        <v>13030</v>
      </c>
      <c r="Z491" s="24">
        <f>ROUNDDOWN(Z490*$Z$3,0)</f>
        <v>13090</v>
      </c>
      <c r="AA491" s="338"/>
      <c r="AB491" s="327"/>
      <c r="AC491" s="327"/>
      <c r="AD491" s="327"/>
      <c r="AE491" s="327"/>
      <c r="AF491" s="329"/>
      <c r="AG491" s="331"/>
      <c r="AH491" s="332">
        <f t="shared" si="4"/>
        <v>0</v>
      </c>
    </row>
    <row r="492" spans="1:34" ht="12.75" hidden="1" customHeight="1">
      <c r="A492" s="344" t="s">
        <v>143</v>
      </c>
      <c r="B492" s="27" t="s">
        <v>43</v>
      </c>
      <c r="C492" s="28">
        <v>3.5</v>
      </c>
      <c r="D492" s="344" t="str">
        <f>B492&amp;C492</f>
        <v>H3.5</v>
      </c>
      <c r="E492" s="28" t="s">
        <v>38</v>
      </c>
      <c r="F492" s="28">
        <v>0</v>
      </c>
      <c r="G492" s="344" t="str">
        <f>E492&amp;F492</f>
        <v>W0</v>
      </c>
      <c r="H492" s="28" t="s">
        <v>39</v>
      </c>
      <c r="I492" s="28">
        <v>0</v>
      </c>
      <c r="J492" s="344" t="str">
        <f>H492&amp;I492</f>
        <v>L0</v>
      </c>
      <c r="K492" s="28" t="s">
        <v>40</v>
      </c>
      <c r="L492" s="28">
        <v>0</v>
      </c>
      <c r="M492" s="345" t="str">
        <f>K492&amp;L492</f>
        <v>B0</v>
      </c>
      <c r="N492" s="28" t="s">
        <v>41</v>
      </c>
      <c r="O492" s="28">
        <v>12</v>
      </c>
      <c r="P492" s="345" t="str">
        <f>N492&amp;O492</f>
        <v>R12</v>
      </c>
      <c r="Q492" s="25" t="s">
        <v>42</v>
      </c>
      <c r="R492" s="19">
        <v>0.63</v>
      </c>
      <c r="S492" s="19">
        <v>0.1</v>
      </c>
      <c r="T492" s="336">
        <f>SUM(R493:S493)</f>
        <v>74233</v>
      </c>
      <c r="U492" s="19">
        <v>7.4999999999999997E-2</v>
      </c>
      <c r="V492" s="19">
        <v>0.02</v>
      </c>
      <c r="W492" s="336">
        <f>SUM(U493:V493)</f>
        <v>7327</v>
      </c>
      <c r="X492" s="19">
        <v>0.42</v>
      </c>
      <c r="Y492" s="19">
        <v>0.2</v>
      </c>
      <c r="Z492" s="19">
        <v>0.31</v>
      </c>
      <c r="AA492" s="338">
        <f>SUM(X493:Z493)</f>
        <v>77255</v>
      </c>
      <c r="AB492" s="327">
        <f>ROUNDDOWN((T492+AA492)*0.05,0)</f>
        <v>7574</v>
      </c>
      <c r="AC492" s="327">
        <f>ROUNDDOWN((T492+W492+AA492+AB492)*0.1,0)</f>
        <v>16638</v>
      </c>
      <c r="AD492" s="327">
        <f>ROUNDDOWN(AG492*0.1,0)</f>
        <v>37344</v>
      </c>
      <c r="AE492" s="327">
        <f>T492+W492+AA492+AB492+AC492+AD492</f>
        <v>220371</v>
      </c>
      <c r="AF492" s="328">
        <v>455000</v>
      </c>
      <c r="AG492" s="330">
        <f>AF492-T492-W492</f>
        <v>373440</v>
      </c>
      <c r="AH492" s="332">
        <f t="shared" si="4"/>
        <v>220371</v>
      </c>
    </row>
    <row r="493" spans="1:34" ht="12.75" hidden="1" customHeight="1">
      <c r="A493" s="344"/>
      <c r="B493" s="27"/>
      <c r="C493" s="28"/>
      <c r="D493" s="344"/>
      <c r="E493" s="28"/>
      <c r="F493" s="28"/>
      <c r="G493" s="344"/>
      <c r="H493" s="28"/>
      <c r="I493" s="28"/>
      <c r="J493" s="344"/>
      <c r="K493" s="28"/>
      <c r="L493" s="28"/>
      <c r="M493" s="346"/>
      <c r="N493" s="28"/>
      <c r="O493" s="28"/>
      <c r="P493" s="346"/>
      <c r="Q493" s="22"/>
      <c r="R493" s="23">
        <f>ROUNDDOWN($R$3*R492,0)</f>
        <v>66089</v>
      </c>
      <c r="S493" s="23">
        <f>ROUNDDOWN($S$3*S492,0)</f>
        <v>8144</v>
      </c>
      <c r="T493" s="337"/>
      <c r="U493" s="23">
        <f>ROUNDDOWN(U492*$U$3,0)</f>
        <v>6108</v>
      </c>
      <c r="V493" s="23">
        <f>ROUNDDOWN(V492*$V$3,0)</f>
        <v>1219</v>
      </c>
      <c r="W493" s="337"/>
      <c r="X493" s="23">
        <f>ROUNDDOWN($X$3*X492,0)</f>
        <v>44059</v>
      </c>
      <c r="Y493" s="23">
        <f>ROUNDDOWN(Y492*$Y$3,0)</f>
        <v>16288</v>
      </c>
      <c r="Z493" s="24">
        <f>ROUNDDOWN(Z492*$Z$3,0)</f>
        <v>16908</v>
      </c>
      <c r="AA493" s="338"/>
      <c r="AB493" s="327"/>
      <c r="AC493" s="327"/>
      <c r="AD493" s="327"/>
      <c r="AE493" s="327"/>
      <c r="AF493" s="329"/>
      <c r="AG493" s="331"/>
      <c r="AH493" s="332">
        <f t="shared" si="4"/>
        <v>0</v>
      </c>
    </row>
    <row r="494" spans="1:34" ht="12.75" hidden="1" customHeight="1">
      <c r="A494" s="344" t="s">
        <v>143</v>
      </c>
      <c r="B494" s="27" t="s">
        <v>43</v>
      </c>
      <c r="C494" s="28">
        <v>4</v>
      </c>
      <c r="D494" s="344" t="str">
        <f>B494&amp;C494</f>
        <v>H4</v>
      </c>
      <c r="E494" s="28" t="s">
        <v>38</v>
      </c>
      <c r="F494" s="28">
        <v>0</v>
      </c>
      <c r="G494" s="344" t="str">
        <f>E494&amp;F494</f>
        <v>W0</v>
      </c>
      <c r="H494" s="28" t="s">
        <v>39</v>
      </c>
      <c r="I494" s="28">
        <v>0</v>
      </c>
      <c r="J494" s="344" t="str">
        <f>H494&amp;I494</f>
        <v>L0</v>
      </c>
      <c r="K494" s="28" t="s">
        <v>40</v>
      </c>
      <c r="L494" s="28">
        <v>0</v>
      </c>
      <c r="M494" s="345" t="str">
        <f>K494&amp;L494</f>
        <v>B0</v>
      </c>
      <c r="N494" s="28" t="s">
        <v>41</v>
      </c>
      <c r="O494" s="28">
        <v>15</v>
      </c>
      <c r="P494" s="345" t="str">
        <f>N494&amp;O494</f>
        <v>R15</v>
      </c>
      <c r="Q494" s="25" t="s">
        <v>42</v>
      </c>
      <c r="R494" s="19">
        <v>0.88</v>
      </c>
      <c r="S494" s="19">
        <v>0.12</v>
      </c>
      <c r="T494" s="336">
        <f>SUM(R495:S495)</f>
        <v>102088</v>
      </c>
      <c r="U494" s="19">
        <v>0.19</v>
      </c>
      <c r="V494" s="19">
        <v>3.9E-2</v>
      </c>
      <c r="W494" s="336">
        <f>SUM(U495:V495)</f>
        <v>17851</v>
      </c>
      <c r="X494" s="19">
        <v>0.56000000000000005</v>
      </c>
      <c r="Y494" s="19">
        <v>0.27</v>
      </c>
      <c r="Z494" s="19">
        <v>0.41</v>
      </c>
      <c r="AA494" s="338">
        <f>SUM(X495:Z495)</f>
        <v>103098</v>
      </c>
      <c r="AB494" s="327">
        <f>ROUNDDOWN((T494+AA494)*0.05,0)</f>
        <v>10259</v>
      </c>
      <c r="AC494" s="327">
        <f>ROUNDDOWN((T494+W494+AA494+AB494)*0.1,0)</f>
        <v>23329</v>
      </c>
      <c r="AD494" s="327">
        <f>ROUNDDOWN(AG494*0.1,0)</f>
        <v>68206</v>
      </c>
      <c r="AE494" s="327">
        <f>T494+W494+AA494+AB494+AC494+AD494</f>
        <v>324831</v>
      </c>
      <c r="AF494" s="328">
        <v>802000</v>
      </c>
      <c r="AG494" s="330">
        <f>AF494-T494-W494</f>
        <v>682061</v>
      </c>
      <c r="AH494" s="332">
        <f t="shared" si="4"/>
        <v>324831</v>
      </c>
    </row>
    <row r="495" spans="1:34" ht="12.75" hidden="1" customHeight="1">
      <c r="A495" s="344"/>
      <c r="B495" s="27"/>
      <c r="C495" s="28"/>
      <c r="D495" s="344"/>
      <c r="E495" s="28"/>
      <c r="F495" s="28"/>
      <c r="G495" s="344"/>
      <c r="H495" s="28"/>
      <c r="I495" s="28"/>
      <c r="J495" s="344"/>
      <c r="K495" s="28"/>
      <c r="L495" s="28"/>
      <c r="M495" s="346"/>
      <c r="N495" s="28"/>
      <c r="O495" s="28"/>
      <c r="P495" s="346"/>
      <c r="Q495" s="25"/>
      <c r="R495" s="23">
        <f>ROUNDDOWN($R$3*R494,0)</f>
        <v>92315</v>
      </c>
      <c r="S495" s="23">
        <f>ROUNDDOWN($S$3*S494,0)</f>
        <v>9773</v>
      </c>
      <c r="T495" s="336"/>
      <c r="U495" s="23">
        <f>ROUNDDOWN(U494*$U$3,0)</f>
        <v>15474</v>
      </c>
      <c r="V495" s="23">
        <f>ROUNDDOWN(V494*$V$3,0)</f>
        <v>2377</v>
      </c>
      <c r="W495" s="337"/>
      <c r="X495" s="23">
        <f>ROUNDDOWN($X$3*X494,0)</f>
        <v>58746</v>
      </c>
      <c r="Y495" s="23">
        <f>ROUNDDOWN(Y494*$Y$3,0)</f>
        <v>21989</v>
      </c>
      <c r="Z495" s="24">
        <f>ROUNDDOWN(Z494*$Z$3,0)</f>
        <v>22363</v>
      </c>
      <c r="AA495" s="338"/>
      <c r="AB495" s="327"/>
      <c r="AC495" s="327"/>
      <c r="AD495" s="327"/>
      <c r="AE495" s="327"/>
      <c r="AF495" s="329"/>
      <c r="AG495" s="331"/>
      <c r="AH495" s="332">
        <f t="shared" si="4"/>
        <v>0</v>
      </c>
    </row>
    <row r="496" spans="1:34" ht="12.75" hidden="1" customHeight="1">
      <c r="A496" s="333" t="s">
        <v>144</v>
      </c>
      <c r="B496" s="20" t="s">
        <v>43</v>
      </c>
      <c r="C496" s="21">
        <v>0</v>
      </c>
      <c r="D496" s="333" t="str">
        <f>B496&amp;C496</f>
        <v>H0</v>
      </c>
      <c r="E496" s="21" t="s">
        <v>38</v>
      </c>
      <c r="F496" s="21">
        <v>0</v>
      </c>
      <c r="G496" s="333" t="str">
        <f>E496&amp;F496</f>
        <v>W0</v>
      </c>
      <c r="H496" s="21" t="s">
        <v>39</v>
      </c>
      <c r="I496" s="21">
        <v>1</v>
      </c>
      <c r="J496" s="333" t="str">
        <f>H496&amp;I496</f>
        <v>L1</v>
      </c>
      <c r="K496" s="21" t="s">
        <v>40</v>
      </c>
      <c r="L496" s="21">
        <v>0</v>
      </c>
      <c r="M496" s="334" t="str">
        <f>K496&amp;L496</f>
        <v>B0</v>
      </c>
      <c r="N496" s="21" t="s">
        <v>41</v>
      </c>
      <c r="O496" s="21">
        <v>1</v>
      </c>
      <c r="P496" s="334" t="str">
        <f>N496&amp;O496</f>
        <v>R1</v>
      </c>
      <c r="Q496" s="25"/>
      <c r="R496" s="19"/>
      <c r="S496" s="19"/>
      <c r="T496" s="336">
        <f>SUM(R497:S497)</f>
        <v>0</v>
      </c>
      <c r="U496" s="19"/>
      <c r="V496" s="19"/>
      <c r="W496" s="336">
        <f>SUM(U497:V497)</f>
        <v>0</v>
      </c>
      <c r="X496" s="19"/>
      <c r="Y496" s="19"/>
      <c r="Z496" s="19"/>
      <c r="AA496" s="338">
        <f>SUM(X497:Z497)</f>
        <v>0</v>
      </c>
      <c r="AB496" s="327">
        <f>ROUNDDOWN((T496+AA496)*0.05,0)</f>
        <v>0</v>
      </c>
      <c r="AC496" s="327">
        <f>ROUNDDOWN((T496+W496+AA496+AB496)*0.1,0)</f>
        <v>0</v>
      </c>
      <c r="AD496" s="327">
        <f>ROUNDDOWN(AG496*0.1,0)</f>
        <v>390</v>
      </c>
      <c r="AE496" s="327">
        <f>T496+W496+AA496+AB496+AC496+AD496</f>
        <v>390</v>
      </c>
      <c r="AF496" s="328">
        <v>3900</v>
      </c>
      <c r="AG496" s="330">
        <f>AF496-T496-W496</f>
        <v>3900</v>
      </c>
      <c r="AH496" s="332">
        <f t="shared" si="4"/>
        <v>390</v>
      </c>
    </row>
    <row r="497" spans="1:34" ht="12.75" hidden="1" customHeight="1">
      <c r="A497" s="333"/>
      <c r="B497" s="20"/>
      <c r="C497" s="21"/>
      <c r="D497" s="333"/>
      <c r="E497" s="21"/>
      <c r="F497" s="21"/>
      <c r="G497" s="333"/>
      <c r="H497" s="21"/>
      <c r="I497" s="21"/>
      <c r="J497" s="333"/>
      <c r="K497" s="21"/>
      <c r="L497" s="21"/>
      <c r="M497" s="335"/>
      <c r="N497" s="21"/>
      <c r="O497" s="21"/>
      <c r="P497" s="335"/>
      <c r="Q497" s="25"/>
      <c r="R497" s="23">
        <f>ROUNDDOWN($R$3*R496,0)</f>
        <v>0</v>
      </c>
      <c r="S497" s="23">
        <f>ROUNDDOWN($S$3*S496,0)</f>
        <v>0</v>
      </c>
      <c r="T497" s="337"/>
      <c r="U497" s="23">
        <f>ROUNDDOWN(U496*$U$3,0)</f>
        <v>0</v>
      </c>
      <c r="V497" s="23">
        <f>ROUNDDOWN(V496*$V$3,0)</f>
        <v>0</v>
      </c>
      <c r="W497" s="337"/>
      <c r="X497" s="23">
        <f>ROUNDDOWN($X$3*X496,0)</f>
        <v>0</v>
      </c>
      <c r="Y497" s="23">
        <f>ROUNDDOWN(Y496*$Y$3,0)</f>
        <v>0</v>
      </c>
      <c r="Z497" s="24">
        <f>ROUNDDOWN(Z496*$Z$3,0)</f>
        <v>0</v>
      </c>
      <c r="AA497" s="338"/>
      <c r="AB497" s="327"/>
      <c r="AC497" s="327"/>
      <c r="AD497" s="327"/>
      <c r="AE497" s="327"/>
      <c r="AF497" s="329"/>
      <c r="AG497" s="331"/>
      <c r="AH497" s="332">
        <f t="shared" si="4"/>
        <v>0</v>
      </c>
    </row>
    <row r="498" spans="1:34" ht="12.75" hidden="1" customHeight="1">
      <c r="A498" s="347" t="s">
        <v>145</v>
      </c>
      <c r="B498" s="31" t="s">
        <v>43</v>
      </c>
      <c r="C498" s="32">
        <v>2</v>
      </c>
      <c r="D498" s="347" t="str">
        <f>B498&amp;C498</f>
        <v>H2</v>
      </c>
      <c r="E498" s="32" t="s">
        <v>38</v>
      </c>
      <c r="F498" s="32"/>
      <c r="G498" s="347" t="str">
        <f>E498&amp;F498</f>
        <v>W</v>
      </c>
      <c r="H498" s="32" t="s">
        <v>39</v>
      </c>
      <c r="I498" s="32">
        <v>0</v>
      </c>
      <c r="J498" s="347" t="str">
        <f>H498&amp;I498</f>
        <v>L0</v>
      </c>
      <c r="K498" s="32" t="s">
        <v>40</v>
      </c>
      <c r="L498" s="32"/>
      <c r="M498" s="348" t="str">
        <f>K498&amp;L498</f>
        <v>B</v>
      </c>
      <c r="N498" s="32" t="s">
        <v>41</v>
      </c>
      <c r="O498" s="32">
        <v>4</v>
      </c>
      <c r="P498" s="348" t="str">
        <f>N498&amp;O498</f>
        <v>R4</v>
      </c>
      <c r="Q498" s="25"/>
      <c r="R498" s="26"/>
      <c r="S498" s="26"/>
      <c r="T498" s="336">
        <f>SUM(R499:S499)</f>
        <v>0</v>
      </c>
      <c r="U498" s="19"/>
      <c r="V498" s="19"/>
      <c r="W498" s="336">
        <f>SUM(U499:V499)</f>
        <v>0</v>
      </c>
      <c r="X498" s="19"/>
      <c r="Y498" s="19"/>
      <c r="Z498" s="19"/>
      <c r="AA498" s="338">
        <f>SUM(X499:Z499)</f>
        <v>0</v>
      </c>
      <c r="AB498" s="327">
        <f>ROUNDDOWN((T498+AA498)*0.05,0)</f>
        <v>0</v>
      </c>
      <c r="AC498" s="327">
        <f>ROUNDDOWN((T498+W498+AA498+AB498)*0.1,0)</f>
        <v>0</v>
      </c>
      <c r="AD498" s="327">
        <f>ROUNDDOWN(AG498*0.1,0)</f>
        <v>4300</v>
      </c>
      <c r="AE498" s="327">
        <f>T498+W498+AA498+AB498+AC498+AD498</f>
        <v>4300</v>
      </c>
      <c r="AF498" s="328">
        <v>43000</v>
      </c>
      <c r="AG498" s="330">
        <f>AF498-T498-W498</f>
        <v>43000</v>
      </c>
      <c r="AH498" s="332">
        <f>IF(AE498&lt;AG498,AE498,AG498)</f>
        <v>4300</v>
      </c>
    </row>
    <row r="499" spans="1:34" ht="12.75" hidden="1" customHeight="1">
      <c r="A499" s="347"/>
      <c r="B499" s="31"/>
      <c r="C499" s="32"/>
      <c r="D499" s="347"/>
      <c r="E499" s="32"/>
      <c r="F499" s="32"/>
      <c r="G499" s="347"/>
      <c r="H499" s="32"/>
      <c r="I499" s="32"/>
      <c r="J499" s="347"/>
      <c r="K499" s="32"/>
      <c r="L499" s="32"/>
      <c r="M499" s="349"/>
      <c r="N499" s="32"/>
      <c r="O499" s="32"/>
      <c r="P499" s="349"/>
      <c r="Q499" s="25"/>
      <c r="R499" s="23">
        <f>ROUNDDOWN($R$3*R498,0)</f>
        <v>0</v>
      </c>
      <c r="S499" s="23">
        <f>ROUNDDOWN($S$3*S498,0)</f>
        <v>0</v>
      </c>
      <c r="T499" s="337"/>
      <c r="U499" s="23">
        <f>ROUNDDOWN(U498*$U$3,0)</f>
        <v>0</v>
      </c>
      <c r="V499" s="23">
        <f>ROUNDDOWN(V498*$V$3,0)</f>
        <v>0</v>
      </c>
      <c r="W499" s="337"/>
      <c r="X499" s="23">
        <f>ROUNDDOWN($X$3*X498,0)</f>
        <v>0</v>
      </c>
      <c r="Y499" s="23">
        <f>ROUNDDOWN(Y498*$Y$3,0)</f>
        <v>0</v>
      </c>
      <c r="Z499" s="24">
        <f>ROUNDDOWN(Z498*$Z$3,0)</f>
        <v>0</v>
      </c>
      <c r="AA499" s="338"/>
      <c r="AB499" s="327"/>
      <c r="AC499" s="327"/>
      <c r="AD499" s="327"/>
      <c r="AE499" s="327"/>
      <c r="AF499" s="329"/>
      <c r="AG499" s="331"/>
      <c r="AH499" s="332"/>
    </row>
    <row r="500" spans="1:34" ht="12.75" hidden="1" customHeight="1">
      <c r="A500" s="347" t="s">
        <v>145</v>
      </c>
      <c r="B500" s="31" t="s">
        <v>43</v>
      </c>
      <c r="C500" s="32">
        <v>2.5</v>
      </c>
      <c r="D500" s="347" t="str">
        <f>B500&amp;C500</f>
        <v>H2.5</v>
      </c>
      <c r="E500" s="32" t="s">
        <v>38</v>
      </c>
      <c r="F500" s="32"/>
      <c r="G500" s="347" t="str">
        <f>E500&amp;F500</f>
        <v>W</v>
      </c>
      <c r="H500" s="32" t="s">
        <v>39</v>
      </c>
      <c r="I500" s="32">
        <v>0</v>
      </c>
      <c r="J500" s="347" t="str">
        <f>H500&amp;I500</f>
        <v>L0</v>
      </c>
      <c r="K500" s="32" t="s">
        <v>40</v>
      </c>
      <c r="L500" s="32"/>
      <c r="M500" s="348" t="str">
        <f>K500&amp;L500</f>
        <v>B</v>
      </c>
      <c r="N500" s="32" t="s">
        <v>41</v>
      </c>
      <c r="O500" s="32">
        <v>6</v>
      </c>
      <c r="P500" s="348" t="str">
        <f>N500&amp;O500</f>
        <v>R6</v>
      </c>
      <c r="Q500" s="25"/>
      <c r="R500" s="19"/>
      <c r="S500" s="19"/>
      <c r="T500" s="336">
        <f>SUM(R501:S501)</f>
        <v>0</v>
      </c>
      <c r="U500" s="19"/>
      <c r="V500" s="19"/>
      <c r="W500" s="336">
        <f>SUM(U501:V501)</f>
        <v>0</v>
      </c>
      <c r="X500" s="19"/>
      <c r="Y500" s="19"/>
      <c r="Z500" s="19"/>
      <c r="AA500" s="338">
        <f>SUM(X501:Z501)</f>
        <v>0</v>
      </c>
      <c r="AB500" s="327">
        <f>ROUNDDOWN((T500+AA500)*0.05,0)</f>
        <v>0</v>
      </c>
      <c r="AC500" s="327">
        <f>ROUNDDOWN((T500+W500+AA500+AB500)*0.1,0)</f>
        <v>0</v>
      </c>
      <c r="AD500" s="327">
        <f>ROUNDDOWN(AG500*0.1,0)</f>
        <v>10300</v>
      </c>
      <c r="AE500" s="327">
        <f>T500+W500+AA500+AB500+AC500+AD500</f>
        <v>10300</v>
      </c>
      <c r="AF500" s="328">
        <v>103000</v>
      </c>
      <c r="AG500" s="330">
        <f>AF500-T500-W500</f>
        <v>103000</v>
      </c>
      <c r="AH500" s="332">
        <f>IF(AE500&lt;AG500,AE500,AG500)</f>
        <v>10300</v>
      </c>
    </row>
    <row r="501" spans="1:34" ht="12.75" hidden="1" customHeight="1">
      <c r="A501" s="347"/>
      <c r="B501" s="31"/>
      <c r="C501" s="32"/>
      <c r="D501" s="347"/>
      <c r="E501" s="32"/>
      <c r="F501" s="32"/>
      <c r="G501" s="347"/>
      <c r="H501" s="32"/>
      <c r="I501" s="32"/>
      <c r="J501" s="347"/>
      <c r="K501" s="32"/>
      <c r="L501" s="32"/>
      <c r="M501" s="349"/>
      <c r="N501" s="32"/>
      <c r="O501" s="32"/>
      <c r="P501" s="349"/>
      <c r="Q501" s="25"/>
      <c r="R501" s="23">
        <f>ROUNDDOWN($R$3*R500,0)</f>
        <v>0</v>
      </c>
      <c r="S501" s="23">
        <f>ROUNDDOWN($S$3*S500,0)</f>
        <v>0</v>
      </c>
      <c r="T501" s="337"/>
      <c r="U501" s="23">
        <f>ROUNDDOWN(U500*$U$3,0)</f>
        <v>0</v>
      </c>
      <c r="V501" s="23">
        <f>ROUNDDOWN(V500*$V$3,0)</f>
        <v>0</v>
      </c>
      <c r="W501" s="337"/>
      <c r="X501" s="23">
        <f>ROUNDDOWN($X$3*X500,0)</f>
        <v>0</v>
      </c>
      <c r="Y501" s="23">
        <f>ROUNDDOWN(Y500*$Y$3,0)</f>
        <v>0</v>
      </c>
      <c r="Z501" s="24">
        <f>ROUNDDOWN(Z500*$Z$3,0)</f>
        <v>0</v>
      </c>
      <c r="AA501" s="338"/>
      <c r="AB501" s="327"/>
      <c r="AC501" s="327"/>
      <c r="AD501" s="327"/>
      <c r="AE501" s="327"/>
      <c r="AF501" s="329"/>
      <c r="AG501" s="331"/>
      <c r="AH501" s="332"/>
    </row>
    <row r="502" spans="1:34" ht="12.75" hidden="1" customHeight="1">
      <c r="A502" s="347" t="s">
        <v>145</v>
      </c>
      <c r="B502" s="31" t="s">
        <v>43</v>
      </c>
      <c r="C502" s="32">
        <v>2.5</v>
      </c>
      <c r="D502" s="347" t="str">
        <f>B502&amp;C502</f>
        <v>H2.5</v>
      </c>
      <c r="E502" s="32" t="s">
        <v>38</v>
      </c>
      <c r="F502" s="32"/>
      <c r="G502" s="347" t="str">
        <f>E502&amp;F502</f>
        <v>W</v>
      </c>
      <c r="H502" s="32" t="s">
        <v>39</v>
      </c>
      <c r="I502" s="32">
        <v>0</v>
      </c>
      <c r="J502" s="347" t="str">
        <f>H502&amp;I502</f>
        <v>L0</v>
      </c>
      <c r="K502" s="32" t="s">
        <v>40</v>
      </c>
      <c r="L502" s="32"/>
      <c r="M502" s="348" t="str">
        <f>K502&amp;L502</f>
        <v>B</v>
      </c>
      <c r="N502" s="32" t="s">
        <v>41</v>
      </c>
      <c r="O502" s="32">
        <v>8</v>
      </c>
      <c r="P502" s="348" t="str">
        <f>N502&amp;O502</f>
        <v>R8</v>
      </c>
      <c r="Q502" s="25"/>
      <c r="R502" s="19"/>
      <c r="S502" s="19"/>
      <c r="T502" s="336">
        <f>SUM(R503:S503)</f>
        <v>0</v>
      </c>
      <c r="U502" s="19"/>
      <c r="V502" s="19"/>
      <c r="W502" s="336">
        <f>SUM(U503:V503)</f>
        <v>0</v>
      </c>
      <c r="X502" s="19"/>
      <c r="Y502" s="19"/>
      <c r="Z502" s="19"/>
      <c r="AA502" s="338">
        <f>SUM(X503:Z503)</f>
        <v>0</v>
      </c>
      <c r="AB502" s="327">
        <f>ROUNDDOWN((T502+AA502)*0.05,0)</f>
        <v>0</v>
      </c>
      <c r="AC502" s="327">
        <f>ROUNDDOWN((T502+W502+AA502+AB502)*0.1,0)</f>
        <v>0</v>
      </c>
      <c r="AD502" s="327">
        <f>ROUNDDOWN(AG502*0.1,0)</f>
        <v>15400</v>
      </c>
      <c r="AE502" s="327">
        <f>T502+W502+AA502+AB502+AC502+AD502</f>
        <v>15400</v>
      </c>
      <c r="AF502" s="328">
        <v>154000</v>
      </c>
      <c r="AG502" s="330">
        <f>AF502-T502-W502</f>
        <v>154000</v>
      </c>
      <c r="AH502" s="332">
        <f>IF(AE502&lt;AG502,AE502,AG502)</f>
        <v>15400</v>
      </c>
    </row>
    <row r="503" spans="1:34" ht="12.75" hidden="1" customHeight="1">
      <c r="A503" s="347"/>
      <c r="B503" s="31"/>
      <c r="C503" s="32"/>
      <c r="D503" s="347"/>
      <c r="E503" s="32"/>
      <c r="F503" s="32"/>
      <c r="G503" s="347"/>
      <c r="H503" s="32"/>
      <c r="I503" s="32"/>
      <c r="J503" s="347"/>
      <c r="K503" s="32"/>
      <c r="L503" s="32"/>
      <c r="M503" s="349"/>
      <c r="N503" s="32"/>
      <c r="O503" s="32"/>
      <c r="P503" s="349"/>
      <c r="Q503" s="25"/>
      <c r="R503" s="23">
        <f>ROUNDDOWN($R$3*R502,0)</f>
        <v>0</v>
      </c>
      <c r="S503" s="23">
        <f>ROUNDDOWN($S$3*S502,0)</f>
        <v>0</v>
      </c>
      <c r="T503" s="337"/>
      <c r="U503" s="23">
        <f>ROUNDDOWN(U502*$U$3,0)</f>
        <v>0</v>
      </c>
      <c r="V503" s="23">
        <f>ROUNDDOWN(V502*$V$3,0)</f>
        <v>0</v>
      </c>
      <c r="W503" s="337"/>
      <c r="X503" s="23">
        <f>ROUNDDOWN($X$3*X502,0)</f>
        <v>0</v>
      </c>
      <c r="Y503" s="23">
        <f>ROUNDDOWN(Y502*$Y$3,0)</f>
        <v>0</v>
      </c>
      <c r="Z503" s="24">
        <f>ROUNDDOWN(Z502*$Z$3,0)</f>
        <v>0</v>
      </c>
      <c r="AA503" s="338"/>
      <c r="AB503" s="327"/>
      <c r="AC503" s="327"/>
      <c r="AD503" s="327"/>
      <c r="AE503" s="327"/>
      <c r="AF503" s="329"/>
      <c r="AG503" s="331"/>
      <c r="AH503" s="332"/>
    </row>
    <row r="504" spans="1:34" ht="12.75" hidden="1" customHeight="1">
      <c r="A504" s="347" t="s">
        <v>145</v>
      </c>
      <c r="B504" s="31" t="s">
        <v>43</v>
      </c>
      <c r="C504" s="32">
        <v>3</v>
      </c>
      <c r="D504" s="347" t="str">
        <f>B504&amp;C504</f>
        <v>H3</v>
      </c>
      <c r="E504" s="32" t="s">
        <v>38</v>
      </c>
      <c r="F504" s="32"/>
      <c r="G504" s="347" t="str">
        <f>E504&amp;F504</f>
        <v>W</v>
      </c>
      <c r="H504" s="32" t="s">
        <v>39</v>
      </c>
      <c r="I504" s="32">
        <v>0</v>
      </c>
      <c r="J504" s="347" t="str">
        <f>H504&amp;I504</f>
        <v>L0</v>
      </c>
      <c r="K504" s="32" t="s">
        <v>40</v>
      </c>
      <c r="L504" s="32"/>
      <c r="M504" s="348" t="str">
        <f>K504&amp;L504</f>
        <v>B</v>
      </c>
      <c r="N504" s="32" t="s">
        <v>41</v>
      </c>
      <c r="O504" s="32">
        <v>10</v>
      </c>
      <c r="P504" s="348" t="str">
        <f>N504&amp;O504</f>
        <v>R10</v>
      </c>
      <c r="Q504" s="25"/>
      <c r="R504" s="26"/>
      <c r="S504" s="26"/>
      <c r="T504" s="336">
        <f>SUM(R505:S505)</f>
        <v>0</v>
      </c>
      <c r="U504" s="19"/>
      <c r="V504" s="19"/>
      <c r="W504" s="336">
        <f>SUM(U505:V505)</f>
        <v>0</v>
      </c>
      <c r="X504" s="19"/>
      <c r="Y504" s="19"/>
      <c r="Z504" s="19"/>
      <c r="AA504" s="338">
        <f>SUM(X505:Z505)</f>
        <v>0</v>
      </c>
      <c r="AB504" s="327">
        <f>ROUNDDOWN((T504+AA504)*0.05,0)</f>
        <v>0</v>
      </c>
      <c r="AC504" s="327">
        <f>ROUNDDOWN((T504+W504+AA504+AB504)*0.1,0)</f>
        <v>0</v>
      </c>
      <c r="AD504" s="327">
        <f>ROUNDDOWN(AG504*0.1,0)</f>
        <v>21500</v>
      </c>
      <c r="AE504" s="327">
        <f>T504+W504+AA504+AB504+AC504+AD504</f>
        <v>21500</v>
      </c>
      <c r="AF504" s="328">
        <v>215000</v>
      </c>
      <c r="AG504" s="330">
        <f>AF504-T504-W504</f>
        <v>215000</v>
      </c>
      <c r="AH504" s="332">
        <f>IF(AE504&lt;AG504,AE504,AG504)</f>
        <v>21500</v>
      </c>
    </row>
    <row r="505" spans="1:34" ht="12.75" hidden="1" customHeight="1">
      <c r="A505" s="347"/>
      <c r="B505" s="31"/>
      <c r="C505" s="32"/>
      <c r="D505" s="347"/>
      <c r="E505" s="32"/>
      <c r="F505" s="32"/>
      <c r="G505" s="347"/>
      <c r="H505" s="32"/>
      <c r="I505" s="32"/>
      <c r="J505" s="347"/>
      <c r="K505" s="32"/>
      <c r="L505" s="32"/>
      <c r="M505" s="349"/>
      <c r="N505" s="32"/>
      <c r="O505" s="32"/>
      <c r="P505" s="349"/>
      <c r="Q505" s="25"/>
      <c r="R505" s="23">
        <f>ROUNDDOWN($R$3*R504,0)</f>
        <v>0</v>
      </c>
      <c r="S505" s="23">
        <f>ROUNDDOWN($S$3*S504,0)</f>
        <v>0</v>
      </c>
      <c r="T505" s="337"/>
      <c r="U505" s="23">
        <f>ROUNDDOWN(U504*$U$3,0)</f>
        <v>0</v>
      </c>
      <c r="V505" s="23">
        <f>ROUNDDOWN(V504*$V$3,0)</f>
        <v>0</v>
      </c>
      <c r="W505" s="337"/>
      <c r="X505" s="23">
        <f>ROUNDDOWN($X$3*X504,0)</f>
        <v>0</v>
      </c>
      <c r="Y505" s="23">
        <f>ROUNDDOWN(Y504*$Y$3,0)</f>
        <v>0</v>
      </c>
      <c r="Z505" s="24">
        <f>ROUNDDOWN(Z504*$Z$3,0)</f>
        <v>0</v>
      </c>
      <c r="AA505" s="338"/>
      <c r="AB505" s="327"/>
      <c r="AC505" s="327"/>
      <c r="AD505" s="327"/>
      <c r="AE505" s="327"/>
      <c r="AF505" s="329"/>
      <c r="AG505" s="331"/>
      <c r="AH505" s="332"/>
    </row>
    <row r="506" spans="1:34" ht="12.75" hidden="1" customHeight="1">
      <c r="A506" s="347" t="s">
        <v>145</v>
      </c>
      <c r="B506" s="31" t="s">
        <v>43</v>
      </c>
      <c r="C506" s="32">
        <v>3.5</v>
      </c>
      <c r="D506" s="347" t="str">
        <f>B506&amp;C506</f>
        <v>H3.5</v>
      </c>
      <c r="E506" s="32" t="s">
        <v>38</v>
      </c>
      <c r="F506" s="32"/>
      <c r="G506" s="347" t="str">
        <f>E506&amp;F506</f>
        <v>W</v>
      </c>
      <c r="H506" s="32" t="s">
        <v>39</v>
      </c>
      <c r="I506" s="32">
        <v>0</v>
      </c>
      <c r="J506" s="347" t="str">
        <f>H506&amp;I506</f>
        <v>L0</v>
      </c>
      <c r="K506" s="32" t="s">
        <v>40</v>
      </c>
      <c r="L506" s="32"/>
      <c r="M506" s="348" t="str">
        <f>K506&amp;L506</f>
        <v>B</v>
      </c>
      <c r="N506" s="32" t="s">
        <v>41</v>
      </c>
      <c r="O506" s="32">
        <v>12</v>
      </c>
      <c r="P506" s="348" t="str">
        <f>N506&amp;O506</f>
        <v>R12</v>
      </c>
      <c r="Q506" s="25"/>
      <c r="R506" s="19"/>
      <c r="S506" s="19"/>
      <c r="T506" s="336">
        <f>SUM(R507:S507)</f>
        <v>0</v>
      </c>
      <c r="U506" s="19"/>
      <c r="V506" s="19"/>
      <c r="W506" s="336">
        <f>SUM(U507:V507)</f>
        <v>0</v>
      </c>
      <c r="X506" s="19"/>
      <c r="Y506" s="19"/>
      <c r="Z506" s="19"/>
      <c r="AA506" s="338">
        <f>SUM(X507:Z507)</f>
        <v>0</v>
      </c>
      <c r="AB506" s="327">
        <f>ROUNDDOWN((T506+AA506)*0.05,0)</f>
        <v>0</v>
      </c>
      <c r="AC506" s="327">
        <f>ROUNDDOWN((T506+W506+AA506+AB506)*0.1,0)</f>
        <v>0</v>
      </c>
      <c r="AD506" s="327">
        <f>ROUNDDOWN(AG506*0.1,0)</f>
        <v>30100</v>
      </c>
      <c r="AE506" s="327">
        <f>T506+W506+AA506+AB506+AC506+AD506</f>
        <v>30100</v>
      </c>
      <c r="AF506" s="328">
        <v>301000</v>
      </c>
      <c r="AG506" s="330">
        <f>AF506-T506-W506</f>
        <v>301000</v>
      </c>
      <c r="AH506" s="332">
        <f>IF(AE506&lt;AG506,AE506,AG506)</f>
        <v>30100</v>
      </c>
    </row>
    <row r="507" spans="1:34" ht="12.75" hidden="1" customHeight="1">
      <c r="A507" s="347"/>
      <c r="B507" s="31"/>
      <c r="C507" s="32"/>
      <c r="D507" s="347"/>
      <c r="E507" s="32"/>
      <c r="F507" s="32"/>
      <c r="G507" s="347"/>
      <c r="H507" s="32"/>
      <c r="I507" s="32"/>
      <c r="J507" s="347"/>
      <c r="K507" s="32"/>
      <c r="L507" s="32"/>
      <c r="M507" s="349"/>
      <c r="N507" s="32"/>
      <c r="O507" s="32"/>
      <c r="P507" s="349"/>
      <c r="Q507" s="25"/>
      <c r="R507" s="23">
        <f>ROUNDDOWN($R$3*R506,0)</f>
        <v>0</v>
      </c>
      <c r="S507" s="23">
        <f>ROUNDDOWN($S$3*S506,0)</f>
        <v>0</v>
      </c>
      <c r="T507" s="337"/>
      <c r="U507" s="23">
        <f>ROUNDDOWN(U506*$U$3,0)</f>
        <v>0</v>
      </c>
      <c r="V507" s="23">
        <f>ROUNDDOWN(V506*$V$3,0)</f>
        <v>0</v>
      </c>
      <c r="W507" s="337"/>
      <c r="X507" s="23">
        <f>ROUNDDOWN($X$3*X506,0)</f>
        <v>0</v>
      </c>
      <c r="Y507" s="23">
        <f>ROUNDDOWN(Y506*$Y$3,0)</f>
        <v>0</v>
      </c>
      <c r="Z507" s="24">
        <f>ROUNDDOWN(Z506*$Z$3,0)</f>
        <v>0</v>
      </c>
      <c r="AA507" s="338"/>
      <c r="AB507" s="327"/>
      <c r="AC507" s="327"/>
      <c r="AD507" s="327"/>
      <c r="AE507" s="327"/>
      <c r="AF507" s="329"/>
      <c r="AG507" s="331"/>
      <c r="AH507" s="332"/>
    </row>
    <row r="508" spans="1:34" ht="12.75" hidden="1" customHeight="1">
      <c r="A508" s="347" t="s">
        <v>145</v>
      </c>
      <c r="B508" s="31" t="s">
        <v>43</v>
      </c>
      <c r="C508" s="32">
        <v>4</v>
      </c>
      <c r="D508" s="347" t="str">
        <f>B508&amp;C508</f>
        <v>H4</v>
      </c>
      <c r="E508" s="32" t="s">
        <v>38</v>
      </c>
      <c r="F508" s="32"/>
      <c r="G508" s="347" t="str">
        <f>E508&amp;F508</f>
        <v>W</v>
      </c>
      <c r="H508" s="32" t="s">
        <v>39</v>
      </c>
      <c r="I508" s="32">
        <v>0</v>
      </c>
      <c r="J508" s="347" t="str">
        <f>H508&amp;I508</f>
        <v>L0</v>
      </c>
      <c r="K508" s="32" t="s">
        <v>40</v>
      </c>
      <c r="L508" s="32"/>
      <c r="M508" s="348" t="str">
        <f>K508&amp;L508</f>
        <v>B</v>
      </c>
      <c r="N508" s="32" t="s">
        <v>41</v>
      </c>
      <c r="O508" s="32">
        <v>15</v>
      </c>
      <c r="P508" s="348" t="str">
        <f>N508&amp;O508</f>
        <v>R15</v>
      </c>
      <c r="Q508" s="25"/>
      <c r="R508" s="19"/>
      <c r="S508" s="19"/>
      <c r="T508" s="336">
        <f>SUM(R509:S509)</f>
        <v>0</v>
      </c>
      <c r="U508" s="19"/>
      <c r="V508" s="19"/>
      <c r="W508" s="336">
        <f>SUM(U509:V509)</f>
        <v>0</v>
      </c>
      <c r="X508" s="19"/>
      <c r="Y508" s="19"/>
      <c r="Z508" s="19"/>
      <c r="AA508" s="338">
        <f>SUM(X509:Z509)</f>
        <v>0</v>
      </c>
      <c r="AB508" s="327">
        <f>ROUNDDOWN((T508+AA508)*0.05,0)</f>
        <v>0</v>
      </c>
      <c r="AC508" s="327">
        <f>ROUNDDOWN((T508+W508+AA508+AB508)*0.1,0)</f>
        <v>0</v>
      </c>
      <c r="AD508" s="327">
        <f>ROUNDDOWN(AG508*0.1,0)</f>
        <v>43000</v>
      </c>
      <c r="AE508" s="327">
        <f>T508+W508+AA508+AB508+AC508+AD508</f>
        <v>43000</v>
      </c>
      <c r="AF508" s="328">
        <v>430000</v>
      </c>
      <c r="AG508" s="330">
        <f>AF508-T508-W508</f>
        <v>430000</v>
      </c>
      <c r="AH508" s="332">
        <f>IF(AE508&lt;AG508,AE508,AG508)</f>
        <v>43000</v>
      </c>
    </row>
    <row r="509" spans="1:34" ht="12.75" hidden="1" customHeight="1">
      <c r="A509" s="347"/>
      <c r="B509" s="31"/>
      <c r="C509" s="32"/>
      <c r="D509" s="347"/>
      <c r="E509" s="32"/>
      <c r="F509" s="32"/>
      <c r="G509" s="347"/>
      <c r="H509" s="32"/>
      <c r="I509" s="32"/>
      <c r="J509" s="347"/>
      <c r="K509" s="32"/>
      <c r="L509" s="32"/>
      <c r="M509" s="349"/>
      <c r="N509" s="32"/>
      <c r="O509" s="32"/>
      <c r="P509" s="349"/>
      <c r="Q509" s="25"/>
      <c r="R509" s="23">
        <f>ROUNDDOWN($R$3*R508,0)</f>
        <v>0</v>
      </c>
      <c r="S509" s="23">
        <f>ROUNDDOWN($S$3*S508,0)</f>
        <v>0</v>
      </c>
      <c r="T509" s="337"/>
      <c r="U509" s="23">
        <f>ROUNDDOWN(U508*$U$3,0)</f>
        <v>0</v>
      </c>
      <c r="V509" s="23">
        <f>ROUNDDOWN(V508*$V$3,0)</f>
        <v>0</v>
      </c>
      <c r="W509" s="337"/>
      <c r="X509" s="23">
        <f>ROUNDDOWN($X$3*X508,0)</f>
        <v>0</v>
      </c>
      <c r="Y509" s="23">
        <f>ROUNDDOWN(Y508*$Y$3,0)</f>
        <v>0</v>
      </c>
      <c r="Z509" s="24">
        <f>ROUNDDOWN(Z508*$Z$3,0)</f>
        <v>0</v>
      </c>
      <c r="AA509" s="338"/>
      <c r="AB509" s="327"/>
      <c r="AC509" s="327"/>
      <c r="AD509" s="327"/>
      <c r="AE509" s="327"/>
      <c r="AF509" s="329"/>
      <c r="AG509" s="331"/>
      <c r="AH509" s="332"/>
    </row>
    <row r="510" spans="1:34" ht="12.75" hidden="1" customHeight="1">
      <c r="A510" s="347" t="s">
        <v>145</v>
      </c>
      <c r="B510" s="31" t="s">
        <v>43</v>
      </c>
      <c r="C510" s="32">
        <v>4.5</v>
      </c>
      <c r="D510" s="347" t="str">
        <f>B510&amp;C510</f>
        <v>H4.5</v>
      </c>
      <c r="E510" s="32" t="s">
        <v>38</v>
      </c>
      <c r="F510" s="32"/>
      <c r="G510" s="347" t="str">
        <f>E510&amp;F510</f>
        <v>W</v>
      </c>
      <c r="H510" s="32" t="s">
        <v>39</v>
      </c>
      <c r="I510" s="32">
        <v>0</v>
      </c>
      <c r="J510" s="347" t="str">
        <f>H510&amp;I510</f>
        <v>L0</v>
      </c>
      <c r="K510" s="32" t="s">
        <v>40</v>
      </c>
      <c r="L510" s="32"/>
      <c r="M510" s="348" t="str">
        <f>K510&amp;L510</f>
        <v>B</v>
      </c>
      <c r="N510" s="32" t="s">
        <v>41</v>
      </c>
      <c r="O510" s="32">
        <v>18</v>
      </c>
      <c r="P510" s="348" t="str">
        <f>N510&amp;O510</f>
        <v>R18</v>
      </c>
      <c r="Q510" s="25"/>
      <c r="R510" s="26"/>
      <c r="S510" s="26"/>
      <c r="T510" s="336">
        <f>SUM(R511:S511)</f>
        <v>0</v>
      </c>
      <c r="U510" s="19"/>
      <c r="V510" s="19"/>
      <c r="W510" s="336">
        <f>SUM(U511:V511)</f>
        <v>0</v>
      </c>
      <c r="X510" s="19"/>
      <c r="Y510" s="19"/>
      <c r="Z510" s="19"/>
      <c r="AA510" s="338">
        <f>SUM(X511:Z511)</f>
        <v>0</v>
      </c>
      <c r="AB510" s="327">
        <f>ROUNDDOWN((T510+AA510)*0.05,0)</f>
        <v>0</v>
      </c>
      <c r="AC510" s="327">
        <f>ROUNDDOWN((T510+W510+AA510+AB510)*0.1,0)</f>
        <v>0</v>
      </c>
      <c r="AD510" s="327">
        <f>ROUNDDOWN(AG510*0.1,0)</f>
        <v>51600</v>
      </c>
      <c r="AE510" s="327">
        <f>T510+W510+AA510+AB510+AC510+AD510</f>
        <v>51600</v>
      </c>
      <c r="AF510" s="328">
        <v>516000</v>
      </c>
      <c r="AG510" s="330">
        <f>AF510-T510-W510</f>
        <v>516000</v>
      </c>
      <c r="AH510" s="332">
        <f>IF(AE510&lt;AG510,AE510,AG510)</f>
        <v>51600</v>
      </c>
    </row>
    <row r="511" spans="1:34" ht="12.75" hidden="1" customHeight="1">
      <c r="A511" s="347"/>
      <c r="B511" s="31"/>
      <c r="C511" s="32"/>
      <c r="D511" s="347"/>
      <c r="E511" s="32"/>
      <c r="F511" s="32"/>
      <c r="G511" s="347"/>
      <c r="H511" s="32"/>
      <c r="I511" s="32"/>
      <c r="J511" s="347"/>
      <c r="K511" s="32"/>
      <c r="L511" s="32"/>
      <c r="M511" s="349"/>
      <c r="N511" s="32"/>
      <c r="O511" s="32"/>
      <c r="P511" s="349"/>
      <c r="Q511" s="25"/>
      <c r="R511" s="23">
        <f>ROUNDDOWN($R$3*R510,0)</f>
        <v>0</v>
      </c>
      <c r="S511" s="23">
        <f>ROUNDDOWN($S$3*S510,0)</f>
        <v>0</v>
      </c>
      <c r="T511" s="337"/>
      <c r="U511" s="23">
        <f>ROUNDDOWN(U510*$U$3,0)</f>
        <v>0</v>
      </c>
      <c r="V511" s="23">
        <f>ROUNDDOWN(V510*$V$3,0)</f>
        <v>0</v>
      </c>
      <c r="W511" s="337"/>
      <c r="X511" s="23">
        <f>ROUNDDOWN($X$3*X510,0)</f>
        <v>0</v>
      </c>
      <c r="Y511" s="23">
        <f>ROUNDDOWN(Y510*$Y$3,0)</f>
        <v>0</v>
      </c>
      <c r="Z511" s="24">
        <f>ROUNDDOWN(Z510*$Z$3,0)</f>
        <v>0</v>
      </c>
      <c r="AA511" s="338"/>
      <c r="AB511" s="327"/>
      <c r="AC511" s="327"/>
      <c r="AD511" s="327"/>
      <c r="AE511" s="327"/>
      <c r="AF511" s="329"/>
      <c r="AG511" s="331"/>
      <c r="AH511" s="332"/>
    </row>
    <row r="512" spans="1:34" ht="12.75" hidden="1" customHeight="1">
      <c r="A512" s="347" t="s">
        <v>145</v>
      </c>
      <c r="B512" s="31" t="s">
        <v>43</v>
      </c>
      <c r="C512" s="32">
        <v>4.5</v>
      </c>
      <c r="D512" s="347" t="str">
        <f>B512&amp;C512</f>
        <v>H4.5</v>
      </c>
      <c r="E512" s="32" t="s">
        <v>38</v>
      </c>
      <c r="F512" s="32"/>
      <c r="G512" s="347" t="str">
        <f>E512&amp;F512</f>
        <v>W</v>
      </c>
      <c r="H512" s="32" t="s">
        <v>39</v>
      </c>
      <c r="I512" s="32">
        <v>0</v>
      </c>
      <c r="J512" s="347" t="str">
        <f>H512&amp;I512</f>
        <v>L0</v>
      </c>
      <c r="K512" s="32" t="s">
        <v>40</v>
      </c>
      <c r="L512" s="32"/>
      <c r="M512" s="348" t="str">
        <f>K512&amp;L512</f>
        <v>B</v>
      </c>
      <c r="N512" s="32" t="s">
        <v>41</v>
      </c>
      <c r="O512" s="32">
        <v>20</v>
      </c>
      <c r="P512" s="348" t="str">
        <f>N512&amp;O512</f>
        <v>R20</v>
      </c>
      <c r="Q512" s="25"/>
      <c r="R512" s="19"/>
      <c r="S512" s="19"/>
      <c r="T512" s="336">
        <f>SUM(R513:S513)</f>
        <v>0</v>
      </c>
      <c r="U512" s="19"/>
      <c r="V512" s="19"/>
      <c r="W512" s="336">
        <f>SUM(U513:V513)</f>
        <v>0</v>
      </c>
      <c r="X512" s="19"/>
      <c r="Y512" s="19"/>
      <c r="Z512" s="19"/>
      <c r="AA512" s="338">
        <f>SUM(X513:Z513)</f>
        <v>0</v>
      </c>
      <c r="AB512" s="327">
        <f>ROUNDDOWN((T512+AA512)*0.05,0)</f>
        <v>0</v>
      </c>
      <c r="AC512" s="327">
        <f>ROUNDDOWN((T512+W512+AA512+AB512)*0.1,0)</f>
        <v>0</v>
      </c>
      <c r="AD512" s="327">
        <f>ROUNDDOWN(AG512*0.1,0)</f>
        <v>60200</v>
      </c>
      <c r="AE512" s="327">
        <f>T512+W512+AA512+AB512+AC512+AD512</f>
        <v>60200</v>
      </c>
      <c r="AF512" s="328">
        <v>602000</v>
      </c>
      <c r="AG512" s="330">
        <f>AF512-T512-W512</f>
        <v>602000</v>
      </c>
      <c r="AH512" s="332">
        <f>IF(AE512&lt;AG512,AE512,AG512)</f>
        <v>60200</v>
      </c>
    </row>
    <row r="513" spans="1:34" ht="12.75" hidden="1" customHeight="1">
      <c r="A513" s="347"/>
      <c r="B513" s="31"/>
      <c r="C513" s="32"/>
      <c r="D513" s="347"/>
      <c r="E513" s="32"/>
      <c r="F513" s="32"/>
      <c r="G513" s="347"/>
      <c r="H513" s="32"/>
      <c r="I513" s="32"/>
      <c r="J513" s="347"/>
      <c r="K513" s="32"/>
      <c r="L513" s="32"/>
      <c r="M513" s="349"/>
      <c r="N513" s="32"/>
      <c r="O513" s="32"/>
      <c r="P513" s="349"/>
      <c r="Q513" s="25"/>
      <c r="R513" s="23">
        <f>ROUNDDOWN($R$3*R512,0)</f>
        <v>0</v>
      </c>
      <c r="S513" s="23">
        <f>ROUNDDOWN($S$3*S512,0)</f>
        <v>0</v>
      </c>
      <c r="T513" s="337"/>
      <c r="U513" s="23">
        <f>ROUNDDOWN(U512*$U$3,0)</f>
        <v>0</v>
      </c>
      <c r="V513" s="23">
        <f>ROUNDDOWN(V512*$V$3,0)</f>
        <v>0</v>
      </c>
      <c r="W513" s="337"/>
      <c r="X513" s="23">
        <f>ROUNDDOWN($X$3*X512,0)</f>
        <v>0</v>
      </c>
      <c r="Y513" s="23">
        <f>ROUNDDOWN(Y512*$Y$3,0)</f>
        <v>0</v>
      </c>
      <c r="Z513" s="24">
        <f>ROUNDDOWN(Z512*$Z$3,0)</f>
        <v>0</v>
      </c>
      <c r="AA513" s="338"/>
      <c r="AB513" s="327"/>
      <c r="AC513" s="327"/>
      <c r="AD513" s="327"/>
      <c r="AE513" s="327"/>
      <c r="AF513" s="329"/>
      <c r="AG513" s="331"/>
      <c r="AH513" s="332"/>
    </row>
    <row r="514" spans="1:34" ht="12.75" hidden="1" customHeight="1">
      <c r="A514" s="344" t="s">
        <v>146</v>
      </c>
      <c r="B514" s="27" t="s">
        <v>43</v>
      </c>
      <c r="C514" s="28">
        <v>0.2</v>
      </c>
      <c r="D514" s="344" t="str">
        <f>B514&amp;C514</f>
        <v>H0.2</v>
      </c>
      <c r="E514" s="28" t="s">
        <v>38</v>
      </c>
      <c r="F514" s="28">
        <v>0.3</v>
      </c>
      <c r="G514" s="344" t="str">
        <f>E514&amp;F514</f>
        <v>W0.3</v>
      </c>
      <c r="H514" s="28" t="s">
        <v>39</v>
      </c>
      <c r="I514" s="28">
        <v>0.6</v>
      </c>
      <c r="J514" s="344" t="str">
        <f>H514&amp;I514</f>
        <v>L0.6</v>
      </c>
      <c r="K514" s="28" t="s">
        <v>35</v>
      </c>
      <c r="L514" s="28">
        <v>0</v>
      </c>
      <c r="M514" s="345" t="str">
        <f>K514&amp;L514</f>
        <v>B0</v>
      </c>
      <c r="N514" s="28" t="s">
        <v>36</v>
      </c>
      <c r="O514" s="28">
        <v>0</v>
      </c>
      <c r="P514" s="345" t="str">
        <f>N514&amp;O514</f>
        <v>R0</v>
      </c>
      <c r="Q514" s="25" t="s">
        <v>147</v>
      </c>
      <c r="R514" s="26">
        <v>0.04</v>
      </c>
      <c r="S514" s="26">
        <v>6.0000000000000001E-3</v>
      </c>
      <c r="T514" s="336">
        <f>SUM(R515:S515)</f>
        <v>4684</v>
      </c>
      <c r="U514" s="19">
        <v>2E-3</v>
      </c>
      <c r="V514" s="19">
        <v>1E-3</v>
      </c>
      <c r="W514" s="336">
        <f>SUM(U515:V515)</f>
        <v>222</v>
      </c>
      <c r="X514" s="19">
        <v>0.03</v>
      </c>
      <c r="Y514" s="19">
        <v>0.02</v>
      </c>
      <c r="Z514" s="19">
        <v>0</v>
      </c>
      <c r="AA514" s="338">
        <f>SUM(X515:Z515)</f>
        <v>4775</v>
      </c>
      <c r="AB514" s="327">
        <f>ROUNDDOWN((T514+AA514)*0.05,0)</f>
        <v>472</v>
      </c>
      <c r="AC514" s="327">
        <f>ROUNDDOWN((T514+W514+AA514+AB514)*0.1,0)</f>
        <v>1015</v>
      </c>
      <c r="AD514" s="327">
        <f>ROUNDDOWN(AG514*0.1,0)</f>
        <v>149</v>
      </c>
      <c r="AE514" s="327">
        <f>T514+W514+AA514+AB514+AC514+AD514</f>
        <v>11317</v>
      </c>
      <c r="AF514" s="328">
        <v>6400</v>
      </c>
      <c r="AG514" s="330">
        <f>AF514-T514-W514</f>
        <v>1494</v>
      </c>
      <c r="AH514" s="332">
        <f t="shared" si="4"/>
        <v>1494</v>
      </c>
    </row>
    <row r="515" spans="1:34" ht="12.75" hidden="1" customHeight="1">
      <c r="A515" s="344"/>
      <c r="B515" s="27"/>
      <c r="C515" s="28"/>
      <c r="D515" s="344"/>
      <c r="E515" s="28"/>
      <c r="F515" s="28"/>
      <c r="G515" s="344"/>
      <c r="H515" s="28"/>
      <c r="I515" s="28"/>
      <c r="J515" s="344"/>
      <c r="K515" s="28"/>
      <c r="L515" s="28"/>
      <c r="M515" s="346"/>
      <c r="N515" s="28"/>
      <c r="O515" s="28"/>
      <c r="P515" s="346"/>
      <c r="Q515" s="25"/>
      <c r="R515" s="23">
        <f>ROUNDDOWN($R$3*R514,0)</f>
        <v>4196</v>
      </c>
      <c r="S515" s="23">
        <f>ROUNDDOWN($S$3*S514,0)</f>
        <v>488</v>
      </c>
      <c r="T515" s="337"/>
      <c r="U515" s="23">
        <f>ROUNDDOWN(U514*$U$3,0)</f>
        <v>162</v>
      </c>
      <c r="V515" s="23">
        <f>ROUNDDOWN(V514*$V$3,0)</f>
        <v>60</v>
      </c>
      <c r="W515" s="337"/>
      <c r="X515" s="23">
        <f>ROUNDDOWN($X$3*X514,0)</f>
        <v>3147</v>
      </c>
      <c r="Y515" s="23">
        <f>ROUNDDOWN(Y514*$Y$3,0)</f>
        <v>1628</v>
      </c>
      <c r="Z515" s="24">
        <f>ROUNDDOWN(Z514*$Z$3,0)</f>
        <v>0</v>
      </c>
      <c r="AA515" s="338"/>
      <c r="AB515" s="327"/>
      <c r="AC515" s="327"/>
      <c r="AD515" s="327"/>
      <c r="AE515" s="327"/>
      <c r="AF515" s="329"/>
      <c r="AG515" s="331"/>
      <c r="AH515" s="332">
        <f t="shared" si="4"/>
        <v>0</v>
      </c>
    </row>
    <row r="516" spans="1:34" ht="12.75" hidden="1" customHeight="1">
      <c r="A516" s="344" t="s">
        <v>146</v>
      </c>
      <c r="B516" s="27" t="s">
        <v>32</v>
      </c>
      <c r="C516" s="28">
        <v>0.3</v>
      </c>
      <c r="D516" s="344" t="str">
        <f>B516&amp;C516</f>
        <v>H0.3</v>
      </c>
      <c r="E516" s="28" t="s">
        <v>71</v>
      </c>
      <c r="F516" s="28">
        <v>0.4</v>
      </c>
      <c r="G516" s="344" t="str">
        <f>E516&amp;F516</f>
        <v>W0.4</v>
      </c>
      <c r="H516" s="28" t="s">
        <v>39</v>
      </c>
      <c r="I516" s="28">
        <v>0.8</v>
      </c>
      <c r="J516" s="344" t="str">
        <f>H516&amp;I516</f>
        <v>L0.8</v>
      </c>
      <c r="K516" s="28" t="s">
        <v>40</v>
      </c>
      <c r="L516" s="28">
        <v>0</v>
      </c>
      <c r="M516" s="345" t="str">
        <f>K516&amp;L516</f>
        <v>B0</v>
      </c>
      <c r="N516" s="28" t="s">
        <v>41</v>
      </c>
      <c r="O516" s="28">
        <v>0</v>
      </c>
      <c r="P516" s="345" t="str">
        <f>N516&amp;O516</f>
        <v>R0</v>
      </c>
      <c r="Q516" s="25" t="s">
        <v>109</v>
      </c>
      <c r="R516" s="26">
        <v>0.04</v>
      </c>
      <c r="S516" s="26">
        <v>6.0000000000000001E-3</v>
      </c>
      <c r="T516" s="336">
        <f>SUM(R517:S517)</f>
        <v>4684</v>
      </c>
      <c r="U516" s="19">
        <v>2E-3</v>
      </c>
      <c r="V516" s="19">
        <v>1E-3</v>
      </c>
      <c r="W516" s="336">
        <f>SUM(U517:V517)</f>
        <v>222</v>
      </c>
      <c r="X516" s="19">
        <v>0.03</v>
      </c>
      <c r="Y516" s="19">
        <v>0.02</v>
      </c>
      <c r="Z516" s="19">
        <v>0</v>
      </c>
      <c r="AA516" s="338">
        <f>SUM(X517:Z517)</f>
        <v>4775</v>
      </c>
      <c r="AB516" s="327">
        <f>ROUNDDOWN((T516+AA516)*0.05,0)</f>
        <v>472</v>
      </c>
      <c r="AC516" s="327">
        <f>ROUNDDOWN((T516+W516+AA516+AB516)*0.1,0)</f>
        <v>1015</v>
      </c>
      <c r="AD516" s="327">
        <f>ROUNDDOWN(AG516*0.1,0)</f>
        <v>539</v>
      </c>
      <c r="AE516" s="327">
        <f>T516+W516+AA516+AB516+AC516+AD516</f>
        <v>11707</v>
      </c>
      <c r="AF516" s="328">
        <v>10300</v>
      </c>
      <c r="AG516" s="330">
        <f>AF516-T516-W516</f>
        <v>5394</v>
      </c>
      <c r="AH516" s="332">
        <f t="shared" si="4"/>
        <v>5394</v>
      </c>
    </row>
    <row r="517" spans="1:34" ht="12.75" hidden="1" customHeight="1">
      <c r="A517" s="344"/>
      <c r="B517" s="27"/>
      <c r="C517" s="28"/>
      <c r="D517" s="344"/>
      <c r="E517" s="28"/>
      <c r="F517" s="28"/>
      <c r="G517" s="344"/>
      <c r="H517" s="28"/>
      <c r="I517" s="28"/>
      <c r="J517" s="344"/>
      <c r="K517" s="28"/>
      <c r="L517" s="28"/>
      <c r="M517" s="346"/>
      <c r="N517" s="28"/>
      <c r="O517" s="28"/>
      <c r="P517" s="346"/>
      <c r="Q517" s="25"/>
      <c r="R517" s="23">
        <f>ROUNDDOWN($R$3*R516,0)</f>
        <v>4196</v>
      </c>
      <c r="S517" s="23">
        <f>ROUNDDOWN($S$3*S516,0)</f>
        <v>488</v>
      </c>
      <c r="T517" s="337"/>
      <c r="U517" s="23">
        <f>ROUNDDOWN(U516*$U$3,0)</f>
        <v>162</v>
      </c>
      <c r="V517" s="23">
        <f>ROUNDDOWN(V516*$V$3,0)</f>
        <v>60</v>
      </c>
      <c r="W517" s="337"/>
      <c r="X517" s="23">
        <f>ROUNDDOWN($X$3*X516,0)</f>
        <v>3147</v>
      </c>
      <c r="Y517" s="23">
        <f>ROUNDDOWN(Y516*$Y$3,0)</f>
        <v>1628</v>
      </c>
      <c r="Z517" s="24">
        <f>ROUNDDOWN(Z516*$Z$3,0)</f>
        <v>0</v>
      </c>
      <c r="AA517" s="338"/>
      <c r="AB517" s="327"/>
      <c r="AC517" s="327"/>
      <c r="AD517" s="327"/>
      <c r="AE517" s="327"/>
      <c r="AF517" s="329"/>
      <c r="AG517" s="331"/>
      <c r="AH517" s="332">
        <f t="shared" si="4"/>
        <v>0</v>
      </c>
    </row>
    <row r="518" spans="1:34" ht="12.75" hidden="1" customHeight="1">
      <c r="A518" s="344" t="s">
        <v>146</v>
      </c>
      <c r="B518" s="27" t="s">
        <v>43</v>
      </c>
      <c r="C518" s="28">
        <v>0.3</v>
      </c>
      <c r="D518" s="344" t="str">
        <f>B518&amp;C518</f>
        <v>H0.3</v>
      </c>
      <c r="E518" s="28" t="s">
        <v>38</v>
      </c>
      <c r="F518" s="28">
        <v>0.6</v>
      </c>
      <c r="G518" s="344" t="str">
        <f>E518&amp;F518</f>
        <v>W0.6</v>
      </c>
      <c r="H518" s="28" t="s">
        <v>39</v>
      </c>
      <c r="I518" s="28">
        <v>1</v>
      </c>
      <c r="J518" s="344" t="str">
        <f>H518&amp;I518</f>
        <v>L1</v>
      </c>
      <c r="K518" s="28" t="s">
        <v>40</v>
      </c>
      <c r="L518" s="28">
        <v>0</v>
      </c>
      <c r="M518" s="345" t="str">
        <f>K518&amp;L518</f>
        <v>B0</v>
      </c>
      <c r="N518" s="28" t="s">
        <v>41</v>
      </c>
      <c r="O518" s="28">
        <v>0</v>
      </c>
      <c r="P518" s="345" t="str">
        <f>N518&amp;O518</f>
        <v>R0</v>
      </c>
      <c r="Q518" s="25" t="s">
        <v>109</v>
      </c>
      <c r="R518" s="26">
        <v>0.04</v>
      </c>
      <c r="S518" s="26">
        <v>6.0000000000000001E-3</v>
      </c>
      <c r="T518" s="336">
        <f>SUM(R519:S519)</f>
        <v>4684</v>
      </c>
      <c r="U518" s="19">
        <v>2E-3</v>
      </c>
      <c r="V518" s="19">
        <v>1E-3</v>
      </c>
      <c r="W518" s="336">
        <f>SUM(U519:V519)</f>
        <v>222</v>
      </c>
      <c r="X518" s="19">
        <v>0.03</v>
      </c>
      <c r="Y518" s="19">
        <v>0.02</v>
      </c>
      <c r="Z518" s="19">
        <v>0</v>
      </c>
      <c r="AA518" s="338">
        <f>SUM(X519:Z519)</f>
        <v>4775</v>
      </c>
      <c r="AB518" s="327">
        <f>ROUNDDOWN((T518+AA518)*0.05,0)</f>
        <v>472</v>
      </c>
      <c r="AC518" s="327">
        <f>ROUNDDOWN((T518+W518+AA518+AB518)*0.1,0)</f>
        <v>1015</v>
      </c>
      <c r="AD518" s="327">
        <f>ROUNDDOWN(AG518*0.1,0)</f>
        <v>1309</v>
      </c>
      <c r="AE518" s="327">
        <f>T518+W518+AA518+AB518+AC518+AD518</f>
        <v>12477</v>
      </c>
      <c r="AF518" s="328">
        <v>18000</v>
      </c>
      <c r="AG518" s="330">
        <f>AF518-T518-W518</f>
        <v>13094</v>
      </c>
      <c r="AH518" s="332">
        <f t="shared" si="4"/>
        <v>12477</v>
      </c>
    </row>
    <row r="519" spans="1:34" ht="12.75" hidden="1" customHeight="1">
      <c r="A519" s="344"/>
      <c r="B519" s="27"/>
      <c r="C519" s="28"/>
      <c r="D519" s="344"/>
      <c r="E519" s="28"/>
      <c r="F519" s="28"/>
      <c r="G519" s="344"/>
      <c r="H519" s="28"/>
      <c r="I519" s="28"/>
      <c r="J519" s="344"/>
      <c r="K519" s="28"/>
      <c r="L519" s="28"/>
      <c r="M519" s="346"/>
      <c r="N519" s="28"/>
      <c r="O519" s="28"/>
      <c r="P519" s="346"/>
      <c r="Q519" s="25"/>
      <c r="R519" s="23">
        <f>ROUNDDOWN($R$3*R518,0)</f>
        <v>4196</v>
      </c>
      <c r="S519" s="23">
        <f>ROUNDDOWN($S$3*S518,0)</f>
        <v>488</v>
      </c>
      <c r="T519" s="337"/>
      <c r="U519" s="23">
        <f>ROUNDDOWN(U518*$U$3,0)</f>
        <v>162</v>
      </c>
      <c r="V519" s="23">
        <f>ROUNDDOWN(V518*$V$3,0)</f>
        <v>60</v>
      </c>
      <c r="W519" s="337"/>
      <c r="X519" s="23">
        <f>ROUNDDOWN($X$3*X518,0)</f>
        <v>3147</v>
      </c>
      <c r="Y519" s="23">
        <f>ROUNDDOWN(Y518*$Y$3,0)</f>
        <v>1628</v>
      </c>
      <c r="Z519" s="24">
        <f>ROUNDDOWN(Z518*$Z$3,0)</f>
        <v>0</v>
      </c>
      <c r="AA519" s="338"/>
      <c r="AB519" s="327"/>
      <c r="AC519" s="327"/>
      <c r="AD519" s="327"/>
      <c r="AE519" s="327"/>
      <c r="AF519" s="329"/>
      <c r="AG519" s="331"/>
      <c r="AH519" s="332">
        <f t="shared" si="4"/>
        <v>0</v>
      </c>
    </row>
    <row r="520" spans="1:34" ht="12.75" hidden="1" customHeight="1">
      <c r="A520" s="344" t="s">
        <v>146</v>
      </c>
      <c r="B520" s="27" t="s">
        <v>43</v>
      </c>
      <c r="C520" s="28">
        <v>0.4</v>
      </c>
      <c r="D520" s="344" t="str">
        <f>B520&amp;C520</f>
        <v>H0.4</v>
      </c>
      <c r="E520" s="28" t="s">
        <v>38</v>
      </c>
      <c r="F520" s="28">
        <v>0.8</v>
      </c>
      <c r="G520" s="344" t="str">
        <f>E520&amp;F520</f>
        <v>W0.8</v>
      </c>
      <c r="H520" s="28" t="s">
        <v>39</v>
      </c>
      <c r="I520" s="28">
        <v>1.4</v>
      </c>
      <c r="J520" s="344" t="str">
        <f>H520&amp;I520</f>
        <v>L1.4</v>
      </c>
      <c r="K520" s="28" t="s">
        <v>40</v>
      </c>
      <c r="L520" s="28">
        <v>0</v>
      </c>
      <c r="M520" s="345" t="str">
        <f>K520&amp;L520</f>
        <v>B0</v>
      </c>
      <c r="N520" s="28" t="s">
        <v>41</v>
      </c>
      <c r="O520" s="28">
        <v>0</v>
      </c>
      <c r="P520" s="345" t="str">
        <f>N520&amp;O520</f>
        <v>R0</v>
      </c>
      <c r="Q520" s="25" t="s">
        <v>109</v>
      </c>
      <c r="R520" s="19">
        <v>0.08</v>
      </c>
      <c r="S520" s="19">
        <v>0.01</v>
      </c>
      <c r="T520" s="336">
        <f>SUM(R521:S521)</f>
        <v>9206</v>
      </c>
      <c r="U520" s="19">
        <v>2E-3</v>
      </c>
      <c r="V520" s="19">
        <v>2E-3</v>
      </c>
      <c r="W520" s="29">
        <f>SUM(U521:V521)</f>
        <v>283</v>
      </c>
      <c r="X520" s="19">
        <v>0.05</v>
      </c>
      <c r="Y520" s="19">
        <v>0.03</v>
      </c>
      <c r="Z520" s="19">
        <v>0</v>
      </c>
      <c r="AA520" s="338">
        <f>SUM(X521:Z521)</f>
        <v>7688</v>
      </c>
      <c r="AB520" s="327">
        <f>ROUNDDOWN((T520+AA520)*0.05,0)</f>
        <v>844</v>
      </c>
      <c r="AC520" s="327">
        <f>ROUNDDOWN((T520+W520+AA520+AB520)*0.1,0)</f>
        <v>1802</v>
      </c>
      <c r="AD520" s="327">
        <f>ROUNDDOWN(AG520*0.1,0)</f>
        <v>3101</v>
      </c>
      <c r="AE520" s="327">
        <f>T520+W520+AA520+AB520+AC520+AD520</f>
        <v>22924</v>
      </c>
      <c r="AF520" s="328">
        <v>40500</v>
      </c>
      <c r="AG520" s="330">
        <f>AF520-T520-W520</f>
        <v>31011</v>
      </c>
      <c r="AH520" s="332">
        <f t="shared" si="4"/>
        <v>22924</v>
      </c>
    </row>
    <row r="521" spans="1:34" ht="12.75" hidden="1" customHeight="1">
      <c r="A521" s="344"/>
      <c r="B521" s="27"/>
      <c r="C521" s="28"/>
      <c r="D521" s="344"/>
      <c r="E521" s="28"/>
      <c r="F521" s="28"/>
      <c r="G521" s="344"/>
      <c r="H521" s="28"/>
      <c r="I521" s="28"/>
      <c r="J521" s="344"/>
      <c r="K521" s="28"/>
      <c r="L521" s="28"/>
      <c r="M521" s="346"/>
      <c r="N521" s="28"/>
      <c r="O521" s="28"/>
      <c r="P521" s="346"/>
      <c r="Q521" s="22"/>
      <c r="R521" s="23">
        <f>ROUNDDOWN($R$3*R520,0)</f>
        <v>8392</v>
      </c>
      <c r="S521" s="23">
        <f>ROUNDDOWN($S$3*S520,0)</f>
        <v>814</v>
      </c>
      <c r="T521" s="337"/>
      <c r="U521" s="23">
        <f>ROUNDDOWN(U520*$U$3,0)</f>
        <v>162</v>
      </c>
      <c r="V521" s="23">
        <f>ROUNDDOWN(V520*$V$3,0)</f>
        <v>121</v>
      </c>
      <c r="W521" s="30"/>
      <c r="X521" s="23">
        <f>ROUNDDOWN($X$3*X520,0)</f>
        <v>5245</v>
      </c>
      <c r="Y521" s="23">
        <f>ROUNDDOWN(Y520*$Y$3,0)</f>
        <v>2443</v>
      </c>
      <c r="Z521" s="24">
        <f>ROUNDDOWN(Z520*$Z$3,0)</f>
        <v>0</v>
      </c>
      <c r="AA521" s="338"/>
      <c r="AB521" s="327"/>
      <c r="AC521" s="327"/>
      <c r="AD521" s="327"/>
      <c r="AE521" s="327"/>
      <c r="AF521" s="329"/>
      <c r="AG521" s="331"/>
      <c r="AH521" s="332">
        <f t="shared" si="4"/>
        <v>0</v>
      </c>
    </row>
    <row r="522" spans="1:34" ht="12.75" hidden="1" customHeight="1">
      <c r="A522" s="333" t="s">
        <v>148</v>
      </c>
      <c r="B522" s="20" t="s">
        <v>43</v>
      </c>
      <c r="C522" s="21">
        <v>2.5</v>
      </c>
      <c r="D522" s="333" t="str">
        <f>B522&amp;C522</f>
        <v>H2.5</v>
      </c>
      <c r="E522" s="21" t="s">
        <v>38</v>
      </c>
      <c r="F522" s="21">
        <v>0</v>
      </c>
      <c r="G522" s="333" t="str">
        <f>E522&amp;F522</f>
        <v>W0</v>
      </c>
      <c r="H522" s="21" t="s">
        <v>39</v>
      </c>
      <c r="I522" s="21">
        <v>0</v>
      </c>
      <c r="J522" s="333" t="str">
        <f>H522&amp;I522</f>
        <v>L0</v>
      </c>
      <c r="K522" s="21" t="s">
        <v>40</v>
      </c>
      <c r="L522" s="21">
        <v>0</v>
      </c>
      <c r="M522" s="334" t="str">
        <f>K522&amp;L522</f>
        <v>B0</v>
      </c>
      <c r="N522" s="21" t="s">
        <v>41</v>
      </c>
      <c r="O522" s="21">
        <v>4</v>
      </c>
      <c r="P522" s="334" t="str">
        <f>N522&amp;O522</f>
        <v>R4</v>
      </c>
      <c r="Q522" s="25" t="s">
        <v>42</v>
      </c>
      <c r="R522" s="19">
        <v>0.11</v>
      </c>
      <c r="S522" s="19">
        <v>0.1</v>
      </c>
      <c r="T522" s="336">
        <f>SUM(R523:S523)</f>
        <v>19683</v>
      </c>
      <c r="U522" s="19">
        <v>2E-3</v>
      </c>
      <c r="V522" s="19">
        <v>5.0000000000000001E-3</v>
      </c>
      <c r="W522" s="336">
        <f>SUM(U523:V523)</f>
        <v>466</v>
      </c>
      <c r="X522" s="19">
        <v>0.11</v>
      </c>
      <c r="Y522" s="19">
        <v>7.0000000000000007E-2</v>
      </c>
      <c r="Z522" s="19">
        <v>0</v>
      </c>
      <c r="AA522" s="338">
        <f>SUM(X523:Z523)</f>
        <v>17240</v>
      </c>
      <c r="AB522" s="327">
        <f>ROUNDDOWN((T522+AA522)*0.05,0)</f>
        <v>1846</v>
      </c>
      <c r="AC522" s="327">
        <f>ROUNDDOWN((T522+W522+AA522+AB522)*0.1,0)</f>
        <v>3923</v>
      </c>
      <c r="AD522" s="327">
        <f>ROUNDDOWN(AG522*0.1,0)</f>
        <v>825</v>
      </c>
      <c r="AE522" s="327">
        <f>T522+W522+AA522+AB522+AC522+AD522</f>
        <v>43983</v>
      </c>
      <c r="AF522" s="328">
        <v>28400</v>
      </c>
      <c r="AG522" s="330">
        <f>AF522-T522-W522</f>
        <v>8251</v>
      </c>
      <c r="AH522" s="332">
        <f t="shared" si="4"/>
        <v>8251</v>
      </c>
    </row>
    <row r="523" spans="1:34" ht="12.75" hidden="1" customHeight="1">
      <c r="A523" s="333"/>
      <c r="B523" s="20"/>
      <c r="C523" s="21"/>
      <c r="D523" s="333"/>
      <c r="E523" s="21"/>
      <c r="F523" s="21"/>
      <c r="G523" s="333"/>
      <c r="H523" s="21"/>
      <c r="I523" s="21"/>
      <c r="J523" s="333"/>
      <c r="K523" s="21"/>
      <c r="L523" s="21"/>
      <c r="M523" s="335"/>
      <c r="N523" s="21"/>
      <c r="O523" s="21"/>
      <c r="P523" s="335"/>
      <c r="Q523" s="22"/>
      <c r="R523" s="23">
        <f>ROUNDDOWN($R$3*R522,0)</f>
        <v>11539</v>
      </c>
      <c r="S523" s="23">
        <f>ROUNDDOWN($S$3*S522,0)</f>
        <v>8144</v>
      </c>
      <c r="T523" s="337"/>
      <c r="U523" s="23">
        <f>ROUNDDOWN(U522*$U$3,0)</f>
        <v>162</v>
      </c>
      <c r="V523" s="23">
        <f>ROUNDDOWN(V522*$V$3,0)</f>
        <v>304</v>
      </c>
      <c r="W523" s="337"/>
      <c r="X523" s="23">
        <f>ROUNDDOWN($X$3*X522,0)</f>
        <v>11539</v>
      </c>
      <c r="Y523" s="23">
        <f>ROUNDDOWN(Y522*$Y$3,0)</f>
        <v>5701</v>
      </c>
      <c r="Z523" s="24">
        <f>ROUNDDOWN(Z522*$Z$3,0)</f>
        <v>0</v>
      </c>
      <c r="AA523" s="338"/>
      <c r="AB523" s="327"/>
      <c r="AC523" s="327"/>
      <c r="AD523" s="327"/>
      <c r="AE523" s="327"/>
      <c r="AF523" s="329"/>
      <c r="AG523" s="331"/>
      <c r="AH523" s="332">
        <f t="shared" si="4"/>
        <v>0</v>
      </c>
    </row>
    <row r="524" spans="1:34" ht="12.75" hidden="1" customHeight="1">
      <c r="A524" s="333" t="s">
        <v>148</v>
      </c>
      <c r="B524" s="20" t="s">
        <v>43</v>
      </c>
      <c r="C524" s="21">
        <v>2.5</v>
      </c>
      <c r="D524" s="333" t="str">
        <f>B524&amp;C524</f>
        <v>H2.5</v>
      </c>
      <c r="E524" s="21" t="s">
        <v>38</v>
      </c>
      <c r="F524" s="21">
        <v>0</v>
      </c>
      <c r="G524" s="333" t="str">
        <f>E524&amp;F524</f>
        <v>W0</v>
      </c>
      <c r="H524" s="21" t="s">
        <v>39</v>
      </c>
      <c r="I524" s="21">
        <v>0</v>
      </c>
      <c r="J524" s="333" t="str">
        <f>H524&amp;I524</f>
        <v>L0</v>
      </c>
      <c r="K524" s="21" t="s">
        <v>40</v>
      </c>
      <c r="L524" s="21">
        <v>0</v>
      </c>
      <c r="M524" s="334" t="str">
        <f>K524&amp;L524</f>
        <v>B0</v>
      </c>
      <c r="N524" s="21" t="s">
        <v>41</v>
      </c>
      <c r="O524" s="21">
        <v>5</v>
      </c>
      <c r="P524" s="334" t="str">
        <f>N524&amp;O524</f>
        <v>R5</v>
      </c>
      <c r="Q524" s="25" t="s">
        <v>42</v>
      </c>
      <c r="R524" s="26">
        <v>0.13</v>
      </c>
      <c r="S524" s="26">
        <v>0.02</v>
      </c>
      <c r="T524" s="336">
        <f>SUM(R525:S525)</f>
        <v>15265</v>
      </c>
      <c r="U524" s="19">
        <v>5.0000000000000001E-3</v>
      </c>
      <c r="V524" s="19">
        <v>7.0000000000000001E-3</v>
      </c>
      <c r="W524" s="336">
        <f>SUM(U525:V525)</f>
        <v>833</v>
      </c>
      <c r="X524" s="19">
        <v>0.17</v>
      </c>
      <c r="Y524" s="19">
        <v>0.1</v>
      </c>
      <c r="Z524" s="19">
        <v>0</v>
      </c>
      <c r="AA524" s="338">
        <f>SUM(X525:Z525)</f>
        <v>25977</v>
      </c>
      <c r="AB524" s="327">
        <f>ROUNDDOWN((T524+AA524)*0.05,0)</f>
        <v>2062</v>
      </c>
      <c r="AC524" s="327">
        <f>ROUNDDOWN((T524+W524+AA524+AB524)*0.1,0)</f>
        <v>4413</v>
      </c>
      <c r="AD524" s="327">
        <f>ROUNDDOWN(AG524*0.1,0)</f>
        <v>2010</v>
      </c>
      <c r="AE524" s="327">
        <f>T524+W524+AA524+AB524+AC524+AD524</f>
        <v>50560</v>
      </c>
      <c r="AF524" s="328">
        <v>36200</v>
      </c>
      <c r="AG524" s="330">
        <f>AF524-T524-W524</f>
        <v>20102</v>
      </c>
      <c r="AH524" s="332">
        <f t="shared" si="4"/>
        <v>20102</v>
      </c>
    </row>
    <row r="525" spans="1:34" ht="12.75" hidden="1" customHeight="1">
      <c r="A525" s="333"/>
      <c r="B525" s="20"/>
      <c r="C525" s="21"/>
      <c r="D525" s="333"/>
      <c r="E525" s="21"/>
      <c r="F525" s="21"/>
      <c r="G525" s="333"/>
      <c r="H525" s="21"/>
      <c r="I525" s="21"/>
      <c r="J525" s="333"/>
      <c r="K525" s="21"/>
      <c r="L525" s="21"/>
      <c r="M525" s="335"/>
      <c r="N525" s="21"/>
      <c r="O525" s="21"/>
      <c r="P525" s="335"/>
      <c r="Q525" s="22"/>
      <c r="R525" s="23">
        <f>ROUNDDOWN($R$3*R524,0)</f>
        <v>13637</v>
      </c>
      <c r="S525" s="23">
        <f>ROUNDDOWN($S$3*S524,0)</f>
        <v>1628</v>
      </c>
      <c r="T525" s="337"/>
      <c r="U525" s="23">
        <f>ROUNDDOWN(U524*$U$3,0)</f>
        <v>407</v>
      </c>
      <c r="V525" s="23">
        <f>ROUNDDOWN(V524*$V$3,0)</f>
        <v>426</v>
      </c>
      <c r="W525" s="337"/>
      <c r="X525" s="23">
        <f>ROUNDDOWN($X$3*X524,0)</f>
        <v>17833</v>
      </c>
      <c r="Y525" s="23">
        <f>ROUNDDOWN(Y524*$Y$3,0)</f>
        <v>8144</v>
      </c>
      <c r="Z525" s="24">
        <f>ROUNDDOWN(Z524*$Z$3,0)</f>
        <v>0</v>
      </c>
      <c r="AA525" s="338"/>
      <c r="AB525" s="327"/>
      <c r="AC525" s="327"/>
      <c r="AD525" s="327"/>
      <c r="AE525" s="327"/>
      <c r="AF525" s="329"/>
      <c r="AG525" s="331"/>
      <c r="AH525" s="332">
        <f t="shared" si="4"/>
        <v>0</v>
      </c>
    </row>
    <row r="526" spans="1:34" ht="12.75" hidden="1" customHeight="1">
      <c r="A526" s="333" t="s">
        <v>148</v>
      </c>
      <c r="B526" s="20" t="s">
        <v>43</v>
      </c>
      <c r="C526" s="21">
        <v>3</v>
      </c>
      <c r="D526" s="333" t="str">
        <f>B526&amp;C526</f>
        <v>H3</v>
      </c>
      <c r="E526" s="21" t="s">
        <v>38</v>
      </c>
      <c r="F526" s="21">
        <v>0</v>
      </c>
      <c r="G526" s="333" t="str">
        <f>E526&amp;F526</f>
        <v>W0</v>
      </c>
      <c r="H526" s="21" t="s">
        <v>39</v>
      </c>
      <c r="I526" s="21">
        <v>0</v>
      </c>
      <c r="J526" s="333" t="str">
        <f>H526&amp;I526</f>
        <v>L0</v>
      </c>
      <c r="K526" s="21" t="s">
        <v>40</v>
      </c>
      <c r="L526" s="21">
        <v>0</v>
      </c>
      <c r="M526" s="334" t="str">
        <f>K526&amp;L526</f>
        <v>B0</v>
      </c>
      <c r="N526" s="21" t="s">
        <v>41</v>
      </c>
      <c r="O526" s="21">
        <v>6</v>
      </c>
      <c r="P526" s="334" t="str">
        <f>N526&amp;O526</f>
        <v>R6</v>
      </c>
      <c r="Q526" s="25" t="s">
        <v>42</v>
      </c>
      <c r="R526" s="19">
        <v>0.19</v>
      </c>
      <c r="S526" s="19">
        <v>0.02</v>
      </c>
      <c r="T526" s="336">
        <f>SUM(R527:S527)</f>
        <v>21559</v>
      </c>
      <c r="U526" s="19">
        <v>8.0000000000000002E-3</v>
      </c>
      <c r="V526" s="19">
        <v>0.01</v>
      </c>
      <c r="W526" s="336">
        <f>SUM(U527:V527)</f>
        <v>1260</v>
      </c>
      <c r="X526" s="19">
        <v>0.23</v>
      </c>
      <c r="Y526" s="19">
        <v>0.14000000000000001</v>
      </c>
      <c r="Z526" s="19">
        <v>0</v>
      </c>
      <c r="AA526" s="338">
        <f>SUM(X527:Z527)</f>
        <v>35529</v>
      </c>
      <c r="AB526" s="327">
        <f>ROUNDDOWN((T526+AA526)*0.05,0)</f>
        <v>2854</v>
      </c>
      <c r="AC526" s="327">
        <f>ROUNDDOWN((T526+W526+AA526+AB526)*0.1,0)</f>
        <v>6120</v>
      </c>
      <c r="AD526" s="327">
        <f>ROUNDDOWN(AG526*0.1,0)</f>
        <v>3178</v>
      </c>
      <c r="AE526" s="327">
        <f>T526+W526+AA526+AB526+AC526+AD526</f>
        <v>70500</v>
      </c>
      <c r="AF526" s="328">
        <v>54600</v>
      </c>
      <c r="AG526" s="330">
        <f>AF526-T526-W526</f>
        <v>31781</v>
      </c>
      <c r="AH526" s="332">
        <f t="shared" si="4"/>
        <v>31781</v>
      </c>
    </row>
    <row r="527" spans="1:34" ht="12.75" hidden="1" customHeight="1">
      <c r="A527" s="333"/>
      <c r="B527" s="20"/>
      <c r="C527" s="21"/>
      <c r="D527" s="333"/>
      <c r="E527" s="21"/>
      <c r="F527" s="21"/>
      <c r="G527" s="333"/>
      <c r="H527" s="21"/>
      <c r="I527" s="21"/>
      <c r="J527" s="333"/>
      <c r="K527" s="21"/>
      <c r="L527" s="21"/>
      <c r="M527" s="335"/>
      <c r="N527" s="21"/>
      <c r="O527" s="21"/>
      <c r="P527" s="335"/>
      <c r="Q527" s="22"/>
      <c r="R527" s="23">
        <f>ROUNDDOWN($R$3*R526,0)</f>
        <v>19931</v>
      </c>
      <c r="S527" s="23">
        <f>ROUNDDOWN($S$3*S526,0)</f>
        <v>1628</v>
      </c>
      <c r="T527" s="337"/>
      <c r="U527" s="23">
        <f>ROUNDDOWN(U526*$U$3,0)</f>
        <v>651</v>
      </c>
      <c r="V527" s="23">
        <f>ROUNDDOWN(V526*$V$3,0)</f>
        <v>609</v>
      </c>
      <c r="W527" s="337"/>
      <c r="X527" s="23">
        <f>ROUNDDOWN($X$3*X526,0)</f>
        <v>24127</v>
      </c>
      <c r="Y527" s="23">
        <f>ROUNDDOWN(Y526*$Y$3,0)</f>
        <v>11402</v>
      </c>
      <c r="Z527" s="24">
        <f>ROUNDDOWN(Z526*$Z$3,0)</f>
        <v>0</v>
      </c>
      <c r="AA527" s="338"/>
      <c r="AB527" s="327"/>
      <c r="AC527" s="327"/>
      <c r="AD527" s="327"/>
      <c r="AE527" s="327"/>
      <c r="AF527" s="329"/>
      <c r="AG527" s="331"/>
      <c r="AH527" s="332">
        <f t="shared" si="4"/>
        <v>0</v>
      </c>
    </row>
    <row r="528" spans="1:34" ht="12.75" hidden="1" customHeight="1">
      <c r="A528" s="333" t="s">
        <v>148</v>
      </c>
      <c r="B528" s="20" t="s">
        <v>43</v>
      </c>
      <c r="C528" s="21">
        <v>3.5</v>
      </c>
      <c r="D528" s="333" t="str">
        <f>B528&amp;C528</f>
        <v>H3.5</v>
      </c>
      <c r="E528" s="21" t="s">
        <v>38</v>
      </c>
      <c r="F528" s="21">
        <v>0</v>
      </c>
      <c r="G528" s="333" t="str">
        <f>E528&amp;F528</f>
        <v>W0</v>
      </c>
      <c r="H528" s="21" t="s">
        <v>39</v>
      </c>
      <c r="I528" s="21">
        <v>0</v>
      </c>
      <c r="J528" s="333" t="str">
        <f>H528&amp;I528</f>
        <v>L0</v>
      </c>
      <c r="K528" s="21" t="s">
        <v>40</v>
      </c>
      <c r="L528" s="21">
        <v>0</v>
      </c>
      <c r="M528" s="334" t="str">
        <f>K528&amp;L528</f>
        <v>B0</v>
      </c>
      <c r="N528" s="21" t="s">
        <v>41</v>
      </c>
      <c r="O528" s="21">
        <v>8</v>
      </c>
      <c r="P528" s="334" t="str">
        <f>N528&amp;O528</f>
        <v>R8</v>
      </c>
      <c r="Q528" s="25" t="s">
        <v>42</v>
      </c>
      <c r="R528" s="19">
        <v>0.33</v>
      </c>
      <c r="S528" s="19">
        <v>0.04</v>
      </c>
      <c r="T528" s="336">
        <f>SUM(R529:S529)</f>
        <v>37875</v>
      </c>
      <c r="U528" s="19">
        <v>2.1000000000000001E-2</v>
      </c>
      <c r="V528" s="19">
        <v>1.2E-2</v>
      </c>
      <c r="W528" s="336">
        <f>SUM(U529:V529)</f>
        <v>2441</v>
      </c>
      <c r="X528" s="19">
        <v>0.37</v>
      </c>
      <c r="Y528" s="19">
        <v>0.22</v>
      </c>
      <c r="Z528" s="19">
        <v>0</v>
      </c>
      <c r="AA528" s="338">
        <f>SUM(X529:Z529)</f>
        <v>56731</v>
      </c>
      <c r="AB528" s="327">
        <f>ROUNDDOWN((T528+AA528)*0.05,0)</f>
        <v>4730</v>
      </c>
      <c r="AC528" s="327">
        <f>ROUNDDOWN((T528+W528+AA528+AB528)*0.1,0)</f>
        <v>10177</v>
      </c>
      <c r="AD528" s="327">
        <f>ROUNDDOWN(AG528*0.1,0)</f>
        <v>4798</v>
      </c>
      <c r="AE528" s="327">
        <f>T528+W528+AA528+AB528+AC528+AD528</f>
        <v>116752</v>
      </c>
      <c r="AF528" s="328">
        <v>88300</v>
      </c>
      <c r="AG528" s="330">
        <f>AF528-T528-W528</f>
        <v>47984</v>
      </c>
      <c r="AH528" s="332">
        <f t="shared" si="4"/>
        <v>47984</v>
      </c>
    </row>
    <row r="529" spans="1:34" ht="12.75" hidden="1" customHeight="1">
      <c r="A529" s="333"/>
      <c r="B529" s="20"/>
      <c r="C529" s="21"/>
      <c r="D529" s="333"/>
      <c r="E529" s="21"/>
      <c r="F529" s="21"/>
      <c r="G529" s="333"/>
      <c r="H529" s="21"/>
      <c r="I529" s="21"/>
      <c r="J529" s="333"/>
      <c r="K529" s="21"/>
      <c r="L529" s="21"/>
      <c r="M529" s="335"/>
      <c r="N529" s="21"/>
      <c r="O529" s="21"/>
      <c r="P529" s="335"/>
      <c r="Q529" s="22"/>
      <c r="R529" s="23">
        <f>ROUNDDOWN($R$3*R528,0)</f>
        <v>34618</v>
      </c>
      <c r="S529" s="23">
        <f>ROUNDDOWN($S$3*S528,0)</f>
        <v>3257</v>
      </c>
      <c r="T529" s="337"/>
      <c r="U529" s="23">
        <f>ROUNDDOWN(U528*$U$3,0)</f>
        <v>1710</v>
      </c>
      <c r="V529" s="23">
        <f>ROUNDDOWN(V528*$V$3,0)</f>
        <v>731</v>
      </c>
      <c r="W529" s="337"/>
      <c r="X529" s="23">
        <f>ROUNDDOWN($X$3*X528,0)</f>
        <v>38814</v>
      </c>
      <c r="Y529" s="23">
        <f>ROUNDDOWN(Y528*$Y$3,0)</f>
        <v>17917</v>
      </c>
      <c r="Z529" s="24">
        <f>ROUNDDOWN(Z528*$Z$3,0)</f>
        <v>0</v>
      </c>
      <c r="AA529" s="338"/>
      <c r="AB529" s="327"/>
      <c r="AC529" s="327"/>
      <c r="AD529" s="327"/>
      <c r="AE529" s="327"/>
      <c r="AF529" s="329"/>
      <c r="AG529" s="331"/>
      <c r="AH529" s="332">
        <f t="shared" si="4"/>
        <v>0</v>
      </c>
    </row>
    <row r="530" spans="1:34" ht="12.75" hidden="1" customHeight="1">
      <c r="A530" s="333" t="s">
        <v>148</v>
      </c>
      <c r="B530" s="20" t="s">
        <v>43</v>
      </c>
      <c r="C530" s="21">
        <v>3.5</v>
      </c>
      <c r="D530" s="333" t="str">
        <f>B530&amp;C530</f>
        <v>H3.5</v>
      </c>
      <c r="E530" s="21" t="s">
        <v>38</v>
      </c>
      <c r="F530" s="21">
        <v>0</v>
      </c>
      <c r="G530" s="333" t="str">
        <f>E530&amp;F530</f>
        <v>W0</v>
      </c>
      <c r="H530" s="21" t="s">
        <v>39</v>
      </c>
      <c r="I530" s="21">
        <v>0</v>
      </c>
      <c r="J530" s="333" t="str">
        <f>H530&amp;I530</f>
        <v>L0</v>
      </c>
      <c r="K530" s="21" t="s">
        <v>40</v>
      </c>
      <c r="L530" s="21">
        <v>0</v>
      </c>
      <c r="M530" s="334" t="str">
        <f>K530&amp;L530</f>
        <v>B0</v>
      </c>
      <c r="N530" s="21" t="s">
        <v>41</v>
      </c>
      <c r="O530" s="21">
        <v>10</v>
      </c>
      <c r="P530" s="334" t="str">
        <f>N530&amp;O530</f>
        <v>R10</v>
      </c>
      <c r="Q530" s="25" t="s">
        <v>42</v>
      </c>
      <c r="R530" s="26">
        <v>0.47</v>
      </c>
      <c r="S530" s="26">
        <v>0.06</v>
      </c>
      <c r="T530" s="336">
        <f>SUM(R531:S531)</f>
        <v>54190</v>
      </c>
      <c r="U530" s="19">
        <v>4.2000000000000003E-2</v>
      </c>
      <c r="V530" s="19">
        <v>0.02</v>
      </c>
      <c r="W530" s="336">
        <f>SUM(U531:V531)</f>
        <v>4639</v>
      </c>
      <c r="X530" s="19">
        <v>0.33</v>
      </c>
      <c r="Y530" s="19">
        <v>0.16</v>
      </c>
      <c r="Z530" s="19">
        <v>0.24</v>
      </c>
      <c r="AA530" s="338">
        <f>SUM(X531:Z531)</f>
        <v>60738</v>
      </c>
      <c r="AB530" s="327">
        <f>ROUNDDOWN((T530+AA530)*0.05,0)</f>
        <v>5746</v>
      </c>
      <c r="AC530" s="327">
        <f>ROUNDDOWN((T530+W530+AA530+AB530)*0.1,0)</f>
        <v>12531</v>
      </c>
      <c r="AD530" s="327">
        <f>ROUNDDOWN(AG530*0.1,0)</f>
        <v>9217</v>
      </c>
      <c r="AE530" s="327">
        <f>T530+W530+AA530+AB530+AC530+AD530</f>
        <v>147061</v>
      </c>
      <c r="AF530" s="328">
        <v>151000</v>
      </c>
      <c r="AG530" s="330">
        <f>AF530-T530-W530</f>
        <v>92171</v>
      </c>
      <c r="AH530" s="332">
        <f t="shared" si="4"/>
        <v>92171</v>
      </c>
    </row>
    <row r="531" spans="1:34" ht="12.75" hidden="1" customHeight="1">
      <c r="A531" s="333"/>
      <c r="B531" s="20"/>
      <c r="C531" s="21"/>
      <c r="D531" s="333"/>
      <c r="E531" s="21"/>
      <c r="F531" s="21"/>
      <c r="G531" s="333"/>
      <c r="H531" s="21"/>
      <c r="I531" s="21"/>
      <c r="J531" s="333"/>
      <c r="K531" s="21"/>
      <c r="L531" s="21"/>
      <c r="M531" s="335"/>
      <c r="N531" s="21"/>
      <c r="O531" s="21"/>
      <c r="P531" s="335"/>
      <c r="Q531" s="22"/>
      <c r="R531" s="23">
        <f>ROUNDDOWN($R$3*R530,0)</f>
        <v>49304</v>
      </c>
      <c r="S531" s="23">
        <f>ROUNDDOWN($S$3*S530,0)</f>
        <v>4886</v>
      </c>
      <c r="T531" s="337"/>
      <c r="U531" s="23">
        <f>ROUNDDOWN(U530*$U$3,0)</f>
        <v>3420</v>
      </c>
      <c r="V531" s="23">
        <f>ROUNDDOWN(V530*$V$3,0)</f>
        <v>1219</v>
      </c>
      <c r="W531" s="337"/>
      <c r="X531" s="23">
        <f>ROUNDDOWN($X$3*X530,0)</f>
        <v>34618</v>
      </c>
      <c r="Y531" s="23">
        <f>ROUNDDOWN(Y530*$Y$3,0)</f>
        <v>13030</v>
      </c>
      <c r="Z531" s="24">
        <f>ROUNDDOWN(Z530*$Z$3,0)</f>
        <v>13090</v>
      </c>
      <c r="AA531" s="338"/>
      <c r="AB531" s="327"/>
      <c r="AC531" s="327"/>
      <c r="AD531" s="327"/>
      <c r="AE531" s="327"/>
      <c r="AF531" s="329"/>
      <c r="AG531" s="331"/>
      <c r="AH531" s="332">
        <f t="shared" si="4"/>
        <v>0</v>
      </c>
    </row>
    <row r="532" spans="1:34" ht="12.75" hidden="1" customHeight="1">
      <c r="A532" s="333" t="s">
        <v>148</v>
      </c>
      <c r="B532" s="20" t="s">
        <v>43</v>
      </c>
      <c r="C532" s="21">
        <v>4</v>
      </c>
      <c r="D532" s="333" t="str">
        <f>B532&amp;C532</f>
        <v>H4</v>
      </c>
      <c r="E532" s="21" t="s">
        <v>38</v>
      </c>
      <c r="F532" s="21">
        <v>0</v>
      </c>
      <c r="G532" s="333" t="str">
        <f>E532&amp;F532</f>
        <v>W0</v>
      </c>
      <c r="H532" s="21" t="s">
        <v>39</v>
      </c>
      <c r="I532" s="21">
        <v>0</v>
      </c>
      <c r="J532" s="333" t="str">
        <f>H532&amp;I532</f>
        <v>L0</v>
      </c>
      <c r="K532" s="21" t="s">
        <v>40</v>
      </c>
      <c r="L532" s="21">
        <v>0</v>
      </c>
      <c r="M532" s="334" t="str">
        <f>K532&amp;L532</f>
        <v>B0</v>
      </c>
      <c r="N532" s="21" t="s">
        <v>41</v>
      </c>
      <c r="O532" s="21">
        <v>12</v>
      </c>
      <c r="P532" s="334" t="str">
        <f>N532&amp;O532</f>
        <v>R12</v>
      </c>
      <c r="Q532" s="25" t="s">
        <v>42</v>
      </c>
      <c r="R532" s="19">
        <v>0.63</v>
      </c>
      <c r="S532" s="19">
        <v>0.1</v>
      </c>
      <c r="T532" s="336">
        <f>SUM(R533:S533)</f>
        <v>74233</v>
      </c>
      <c r="U532" s="19">
        <v>7.4999999999999997E-2</v>
      </c>
      <c r="V532" s="19">
        <v>0.02</v>
      </c>
      <c r="W532" s="336">
        <f>SUM(U533:V533)</f>
        <v>7327</v>
      </c>
      <c r="X532" s="19">
        <v>0.42</v>
      </c>
      <c r="Y532" s="19">
        <v>0.2</v>
      </c>
      <c r="Z532" s="19">
        <v>0.31</v>
      </c>
      <c r="AA532" s="338">
        <f>SUM(X533:Z533)</f>
        <v>77255</v>
      </c>
      <c r="AB532" s="327">
        <f>ROUNDDOWN((T532+AA532)*0.05,0)</f>
        <v>7574</v>
      </c>
      <c r="AC532" s="327">
        <f>ROUNDDOWN((T532+W532+AA532+AB532)*0.1,0)</f>
        <v>16638</v>
      </c>
      <c r="AD532" s="327">
        <f>ROUNDDOWN(AG532*0.1,0)</f>
        <v>15344</v>
      </c>
      <c r="AE532" s="327">
        <f>T532+W532+AA532+AB532+AC532+AD532</f>
        <v>198371</v>
      </c>
      <c r="AF532" s="328">
        <v>235000</v>
      </c>
      <c r="AG532" s="330">
        <f>AF532-T532-W532</f>
        <v>153440</v>
      </c>
      <c r="AH532" s="332">
        <f t="shared" si="4"/>
        <v>153440</v>
      </c>
    </row>
    <row r="533" spans="1:34" ht="12.75" hidden="1" customHeight="1">
      <c r="A533" s="333"/>
      <c r="B533" s="20"/>
      <c r="C533" s="21"/>
      <c r="D533" s="333"/>
      <c r="E533" s="21"/>
      <c r="F533" s="21"/>
      <c r="G533" s="333"/>
      <c r="H533" s="21"/>
      <c r="I533" s="21"/>
      <c r="J533" s="333"/>
      <c r="K533" s="21"/>
      <c r="L533" s="21"/>
      <c r="M533" s="335"/>
      <c r="N533" s="21"/>
      <c r="O533" s="21"/>
      <c r="P533" s="335"/>
      <c r="Q533" s="22"/>
      <c r="R533" s="23">
        <f>ROUNDDOWN($R$3*R532,0)</f>
        <v>66089</v>
      </c>
      <c r="S533" s="23">
        <f>ROUNDDOWN($S$3*S532,0)</f>
        <v>8144</v>
      </c>
      <c r="T533" s="337"/>
      <c r="U533" s="23">
        <f>ROUNDDOWN(U532*$U$3,0)</f>
        <v>6108</v>
      </c>
      <c r="V533" s="23">
        <f>ROUNDDOWN(V532*$V$3,0)</f>
        <v>1219</v>
      </c>
      <c r="W533" s="337"/>
      <c r="X533" s="23">
        <f>ROUNDDOWN($X$3*X532,0)</f>
        <v>44059</v>
      </c>
      <c r="Y533" s="23">
        <f>ROUNDDOWN(Y532*$Y$3,0)</f>
        <v>16288</v>
      </c>
      <c r="Z533" s="24">
        <f>ROUNDDOWN(Z532*$Z$3,0)</f>
        <v>16908</v>
      </c>
      <c r="AA533" s="338"/>
      <c r="AB533" s="327"/>
      <c r="AC533" s="327"/>
      <c r="AD533" s="327"/>
      <c r="AE533" s="327"/>
      <c r="AF533" s="329"/>
      <c r="AG533" s="331"/>
      <c r="AH533" s="332">
        <f t="shared" si="4"/>
        <v>0</v>
      </c>
    </row>
    <row r="534" spans="1:34" ht="12.75" hidden="1" customHeight="1">
      <c r="A534" s="333" t="s">
        <v>148</v>
      </c>
      <c r="B534" s="20" t="s">
        <v>43</v>
      </c>
      <c r="C534" s="21">
        <v>4</v>
      </c>
      <c r="D534" s="333" t="str">
        <f>B534&amp;C534</f>
        <v>H4</v>
      </c>
      <c r="E534" s="21" t="s">
        <v>38</v>
      </c>
      <c r="F534" s="21">
        <v>0</v>
      </c>
      <c r="G534" s="333" t="str">
        <f>E534&amp;F534</f>
        <v>W0</v>
      </c>
      <c r="H534" s="21" t="s">
        <v>39</v>
      </c>
      <c r="I534" s="21">
        <v>0</v>
      </c>
      <c r="J534" s="333" t="str">
        <f>H534&amp;I534</f>
        <v>L0</v>
      </c>
      <c r="K534" s="21" t="s">
        <v>40</v>
      </c>
      <c r="L534" s="21">
        <v>0</v>
      </c>
      <c r="M534" s="334" t="str">
        <f>K534&amp;L534</f>
        <v>B0</v>
      </c>
      <c r="N534" s="21" t="s">
        <v>41</v>
      </c>
      <c r="O534" s="21">
        <v>15</v>
      </c>
      <c r="P534" s="334" t="str">
        <f>N534&amp;O534</f>
        <v>R15</v>
      </c>
      <c r="Q534" s="25" t="s">
        <v>42</v>
      </c>
      <c r="R534" s="19">
        <v>0.88</v>
      </c>
      <c r="S534" s="19">
        <v>0.12</v>
      </c>
      <c r="T534" s="336">
        <f>SUM(R535:S535)</f>
        <v>102088</v>
      </c>
      <c r="U534" s="19">
        <v>0.19</v>
      </c>
      <c r="V534" s="19">
        <v>3.9E-2</v>
      </c>
      <c r="W534" s="336">
        <f>SUM(U535:V535)</f>
        <v>17851</v>
      </c>
      <c r="X534" s="19">
        <v>0.56000000000000005</v>
      </c>
      <c r="Y534" s="19">
        <v>0.27</v>
      </c>
      <c r="Z534" s="19">
        <v>0.41</v>
      </c>
      <c r="AA534" s="338">
        <f>SUM(X535:Z535)</f>
        <v>103098</v>
      </c>
      <c r="AB534" s="327">
        <f>ROUNDDOWN((T534+AA534)*0.05,0)</f>
        <v>10259</v>
      </c>
      <c r="AC534" s="327">
        <f>ROUNDDOWN((T534+W534+AA534+AB534)*0.1,0)</f>
        <v>23329</v>
      </c>
      <c r="AD534" s="327">
        <f>ROUNDDOWN(AG534*0.1,0)</f>
        <v>29206</v>
      </c>
      <c r="AE534" s="327">
        <f>T534+W534+AA534+AB534+AC534+AD534</f>
        <v>285831</v>
      </c>
      <c r="AF534" s="328">
        <v>412000</v>
      </c>
      <c r="AG534" s="330">
        <f>AF534-T534-W534</f>
        <v>292061</v>
      </c>
      <c r="AH534" s="332">
        <f t="shared" si="4"/>
        <v>285831</v>
      </c>
    </row>
    <row r="535" spans="1:34" ht="12.75" hidden="1" customHeight="1">
      <c r="A535" s="333"/>
      <c r="B535" s="20"/>
      <c r="C535" s="21"/>
      <c r="D535" s="333"/>
      <c r="E535" s="21"/>
      <c r="F535" s="21"/>
      <c r="G535" s="333"/>
      <c r="H535" s="21"/>
      <c r="I535" s="21"/>
      <c r="J535" s="333"/>
      <c r="K535" s="21"/>
      <c r="L535" s="21"/>
      <c r="M535" s="335"/>
      <c r="N535" s="21"/>
      <c r="O535" s="21"/>
      <c r="P535" s="335"/>
      <c r="Q535" s="22"/>
      <c r="R535" s="23">
        <f>ROUNDDOWN($R$3*R534,0)</f>
        <v>92315</v>
      </c>
      <c r="S535" s="23">
        <f>ROUNDDOWN($S$3*S534,0)</f>
        <v>9773</v>
      </c>
      <c r="T535" s="337"/>
      <c r="U535" s="23">
        <f>ROUNDDOWN(U534*$U$3,0)</f>
        <v>15474</v>
      </c>
      <c r="V535" s="23">
        <f>ROUNDDOWN(V534*$V$3,0)</f>
        <v>2377</v>
      </c>
      <c r="W535" s="337"/>
      <c r="X535" s="23">
        <f>ROUNDDOWN($X$3*X534,0)</f>
        <v>58746</v>
      </c>
      <c r="Y535" s="23">
        <f>ROUNDDOWN(Y534*$Y$3,0)</f>
        <v>21989</v>
      </c>
      <c r="Z535" s="24">
        <f>ROUNDDOWN(Z534*$Z$3,0)</f>
        <v>22363</v>
      </c>
      <c r="AA535" s="338"/>
      <c r="AB535" s="327"/>
      <c r="AC535" s="327"/>
      <c r="AD535" s="327"/>
      <c r="AE535" s="327"/>
      <c r="AF535" s="329"/>
      <c r="AG535" s="331"/>
      <c r="AH535" s="332">
        <f t="shared" si="4"/>
        <v>0</v>
      </c>
    </row>
    <row r="536" spans="1:34" ht="12.75" hidden="1" customHeight="1">
      <c r="A536" s="333" t="s">
        <v>148</v>
      </c>
      <c r="B536" s="20" t="s">
        <v>43</v>
      </c>
      <c r="C536" s="21">
        <v>4</v>
      </c>
      <c r="D536" s="333" t="str">
        <f>B536&amp;C536</f>
        <v>H4</v>
      </c>
      <c r="E536" s="21" t="s">
        <v>38</v>
      </c>
      <c r="F536" s="21">
        <v>0</v>
      </c>
      <c r="G536" s="333" t="str">
        <f>E536&amp;F536</f>
        <v>W0</v>
      </c>
      <c r="H536" s="21" t="s">
        <v>39</v>
      </c>
      <c r="I536" s="21">
        <v>0</v>
      </c>
      <c r="J536" s="333" t="str">
        <f>H536&amp;I536</f>
        <v>L0</v>
      </c>
      <c r="K536" s="21" t="s">
        <v>40</v>
      </c>
      <c r="L536" s="21">
        <v>0</v>
      </c>
      <c r="M536" s="334" t="str">
        <f>K536&amp;L536</f>
        <v>B0</v>
      </c>
      <c r="N536" s="21" t="s">
        <v>41</v>
      </c>
      <c r="O536" s="21">
        <v>18</v>
      </c>
      <c r="P536" s="334" t="str">
        <f>N536&amp;O536</f>
        <v>R18</v>
      </c>
      <c r="Q536" s="25" t="s">
        <v>42</v>
      </c>
      <c r="R536" s="26">
        <v>1.1499999999999999</v>
      </c>
      <c r="S536" s="26">
        <v>0.15</v>
      </c>
      <c r="T536" s="336">
        <f>SUM(R537:S537)</f>
        <v>132855</v>
      </c>
      <c r="U536" s="19">
        <v>0.19</v>
      </c>
      <c r="V536" s="19">
        <v>7.0999999999999994E-2</v>
      </c>
      <c r="W536" s="336">
        <f>SUM(U537:V537)</f>
        <v>19802</v>
      </c>
      <c r="X536" s="19">
        <v>0.7</v>
      </c>
      <c r="Y536" s="19">
        <v>0.34</v>
      </c>
      <c r="Z536" s="19">
        <v>0.52</v>
      </c>
      <c r="AA536" s="338">
        <f>SUM(X537:Z537)</f>
        <v>129484</v>
      </c>
      <c r="AB536" s="327">
        <f>ROUNDDOWN((T536+AA536)*0.05,0)</f>
        <v>13116</v>
      </c>
      <c r="AC536" s="327">
        <f>ROUNDDOWN((T536+W536+AA536+AB536)*0.1,0)</f>
        <v>29525</v>
      </c>
      <c r="AD536" s="327">
        <f>ROUNDDOWN(AG536*0.1,0)</f>
        <v>45534</v>
      </c>
      <c r="AE536" s="327">
        <f>T536+W536+AA536+AB536+AC536+AD536</f>
        <v>370316</v>
      </c>
      <c r="AF536" s="328">
        <v>608000</v>
      </c>
      <c r="AG536" s="330">
        <f>AF536-T536-W536</f>
        <v>455343</v>
      </c>
      <c r="AH536" s="332">
        <f t="shared" si="4"/>
        <v>370316</v>
      </c>
    </row>
    <row r="537" spans="1:34" ht="12.75" hidden="1" customHeight="1">
      <c r="A537" s="333"/>
      <c r="B537" s="20"/>
      <c r="C537" s="21"/>
      <c r="D537" s="333"/>
      <c r="E537" s="21"/>
      <c r="F537" s="21"/>
      <c r="G537" s="333"/>
      <c r="H537" s="21"/>
      <c r="I537" s="21"/>
      <c r="J537" s="333"/>
      <c r="K537" s="21"/>
      <c r="L537" s="21"/>
      <c r="M537" s="335"/>
      <c r="N537" s="21"/>
      <c r="O537" s="21"/>
      <c r="P537" s="335"/>
      <c r="Q537" s="22"/>
      <c r="R537" s="23">
        <f>ROUNDDOWN($R$3*R536,0)</f>
        <v>120639</v>
      </c>
      <c r="S537" s="23">
        <f>ROUNDDOWN($S$3*S536,0)</f>
        <v>12216</v>
      </c>
      <c r="T537" s="337"/>
      <c r="U537" s="23">
        <f>ROUNDDOWN(U536*$U$3,0)</f>
        <v>15474</v>
      </c>
      <c r="V537" s="23">
        <f>ROUNDDOWN(V536*$V$3,0)</f>
        <v>4328</v>
      </c>
      <c r="W537" s="337"/>
      <c r="X537" s="23">
        <f>ROUNDDOWN($X$3*X536,0)</f>
        <v>73432</v>
      </c>
      <c r="Y537" s="23">
        <f>ROUNDDOWN(Y536*$Y$3,0)</f>
        <v>27690</v>
      </c>
      <c r="Z537" s="24">
        <f>ROUNDDOWN(Z536*$Z$3,0)</f>
        <v>28362</v>
      </c>
      <c r="AA537" s="338"/>
      <c r="AB537" s="327"/>
      <c r="AC537" s="327"/>
      <c r="AD537" s="327"/>
      <c r="AE537" s="327"/>
      <c r="AF537" s="329"/>
      <c r="AG537" s="331"/>
      <c r="AH537" s="332">
        <f t="shared" si="4"/>
        <v>0</v>
      </c>
    </row>
    <row r="538" spans="1:34" ht="12.75" hidden="1" customHeight="1">
      <c r="A538" s="333" t="s">
        <v>148</v>
      </c>
      <c r="B538" s="20" t="s">
        <v>43</v>
      </c>
      <c r="C538" s="21">
        <v>4.5</v>
      </c>
      <c r="D538" s="333" t="str">
        <f>B538&amp;C538</f>
        <v>H4.5</v>
      </c>
      <c r="E538" s="21" t="s">
        <v>38</v>
      </c>
      <c r="F538" s="21">
        <v>0</v>
      </c>
      <c r="G538" s="333" t="str">
        <f>E538&amp;F538</f>
        <v>W0</v>
      </c>
      <c r="H538" s="21" t="s">
        <v>39</v>
      </c>
      <c r="I538" s="21">
        <v>0</v>
      </c>
      <c r="J538" s="333" t="str">
        <f>H538&amp;I538</f>
        <v>L0</v>
      </c>
      <c r="K538" s="21" t="s">
        <v>40</v>
      </c>
      <c r="L538" s="21">
        <v>0</v>
      </c>
      <c r="M538" s="334" t="str">
        <f>K538&amp;L538</f>
        <v>B0</v>
      </c>
      <c r="N538" s="21" t="s">
        <v>41</v>
      </c>
      <c r="O538" s="21">
        <v>20</v>
      </c>
      <c r="P538" s="334" t="str">
        <f>N538&amp;O538</f>
        <v>R20</v>
      </c>
      <c r="Q538" s="25" t="s">
        <v>42</v>
      </c>
      <c r="R538" s="19">
        <v>1.33</v>
      </c>
      <c r="S538" s="19">
        <v>0.18</v>
      </c>
      <c r="T538" s="336">
        <f>SUM(R539:S539)</f>
        <v>154181</v>
      </c>
      <c r="U538" s="19">
        <v>0.19</v>
      </c>
      <c r="V538" s="19">
        <v>7.0999999999999994E-2</v>
      </c>
      <c r="W538" s="336">
        <f>SUM(U539:V539)</f>
        <v>19802</v>
      </c>
      <c r="X538" s="19">
        <v>0.81</v>
      </c>
      <c r="Y538" s="19">
        <v>0.39</v>
      </c>
      <c r="Z538" s="19">
        <v>0.6</v>
      </c>
      <c r="AA538" s="338">
        <f>SUM(X539:Z539)</f>
        <v>149460</v>
      </c>
      <c r="AB538" s="327">
        <f>ROUNDDOWN((T538+AA538)*0.05,0)</f>
        <v>15182</v>
      </c>
      <c r="AC538" s="327">
        <f>ROUNDDOWN((T538+W538+AA538+AB538)*0.1,0)</f>
        <v>33862</v>
      </c>
      <c r="AD538" s="327">
        <f>ROUNDDOWN(AG538*0.1,0)</f>
        <v>62201</v>
      </c>
      <c r="AE538" s="327">
        <f>T538+W538+AA538+AB538+AC538+AD538</f>
        <v>434688</v>
      </c>
      <c r="AF538" s="328">
        <v>796000</v>
      </c>
      <c r="AG538" s="330">
        <f>AF538-T538-W538</f>
        <v>622017</v>
      </c>
      <c r="AH538" s="332">
        <f t="shared" si="4"/>
        <v>434688</v>
      </c>
    </row>
    <row r="539" spans="1:34" ht="12.75" hidden="1" customHeight="1">
      <c r="A539" s="333"/>
      <c r="B539" s="20"/>
      <c r="C539" s="21"/>
      <c r="D539" s="333"/>
      <c r="E539" s="21"/>
      <c r="F539" s="21"/>
      <c r="G539" s="333"/>
      <c r="H539" s="21"/>
      <c r="I539" s="21"/>
      <c r="J539" s="333"/>
      <c r="K539" s="21"/>
      <c r="L539" s="21"/>
      <c r="M539" s="335"/>
      <c r="N539" s="21"/>
      <c r="O539" s="21"/>
      <c r="P539" s="335"/>
      <c r="Q539" s="22"/>
      <c r="R539" s="23">
        <f>ROUNDDOWN($R$3*R538,0)</f>
        <v>139522</v>
      </c>
      <c r="S539" s="23">
        <f>ROUNDDOWN($S$3*S538,0)</f>
        <v>14659</v>
      </c>
      <c r="T539" s="337"/>
      <c r="U539" s="23">
        <f>ROUNDDOWN(U538*$U$3,0)</f>
        <v>15474</v>
      </c>
      <c r="V539" s="23">
        <f>ROUNDDOWN(V538*$V$3,0)</f>
        <v>4328</v>
      </c>
      <c r="W539" s="337"/>
      <c r="X539" s="23">
        <f>ROUNDDOWN($X$3*X538,0)</f>
        <v>84972</v>
      </c>
      <c r="Y539" s="23">
        <f>ROUNDDOWN(Y538*$Y$3,0)</f>
        <v>31762</v>
      </c>
      <c r="Z539" s="24">
        <f>ROUNDDOWN(Z538*$Z$3,0)</f>
        <v>32726</v>
      </c>
      <c r="AA539" s="338"/>
      <c r="AB539" s="327"/>
      <c r="AC539" s="327"/>
      <c r="AD539" s="327"/>
      <c r="AE539" s="327"/>
      <c r="AF539" s="329"/>
      <c r="AG539" s="331"/>
      <c r="AH539" s="332">
        <f t="shared" si="4"/>
        <v>0</v>
      </c>
    </row>
    <row r="540" spans="1:34" ht="12.75" hidden="1" customHeight="1">
      <c r="A540" s="333" t="s">
        <v>148</v>
      </c>
      <c r="B540" s="20" t="s">
        <v>43</v>
      </c>
      <c r="C540" s="21">
        <v>4.5</v>
      </c>
      <c r="D540" s="333" t="str">
        <f>B540&amp;C540</f>
        <v>H4.5</v>
      </c>
      <c r="E540" s="21" t="s">
        <v>38</v>
      </c>
      <c r="F540" s="21">
        <v>0</v>
      </c>
      <c r="G540" s="333" t="str">
        <f>E540&amp;F540</f>
        <v>W0</v>
      </c>
      <c r="H540" s="21" t="s">
        <v>39</v>
      </c>
      <c r="I540" s="21">
        <v>0</v>
      </c>
      <c r="J540" s="333" t="str">
        <f>H540&amp;I540</f>
        <v>L0</v>
      </c>
      <c r="K540" s="21" t="s">
        <v>40</v>
      </c>
      <c r="L540" s="21">
        <v>0</v>
      </c>
      <c r="M540" s="334" t="str">
        <f>K540&amp;L540</f>
        <v>B0</v>
      </c>
      <c r="N540" s="21" t="s">
        <v>41</v>
      </c>
      <c r="O540" s="21">
        <v>25</v>
      </c>
      <c r="P540" s="334" t="str">
        <f>N540&amp;O540</f>
        <v>R25</v>
      </c>
      <c r="Q540" s="25" t="s">
        <v>42</v>
      </c>
      <c r="R540" s="26">
        <v>1.85</v>
      </c>
      <c r="S540" s="26">
        <v>0.25</v>
      </c>
      <c r="T540" s="336">
        <f>SUM(R541:S541)</f>
        <v>214432</v>
      </c>
      <c r="U540" s="19">
        <v>0.22</v>
      </c>
      <c r="V540" s="19">
        <v>0.14299999999999999</v>
      </c>
      <c r="W540" s="336">
        <f>SUM(U541:V541)</f>
        <v>26635</v>
      </c>
      <c r="X540" s="19">
        <v>1.02</v>
      </c>
      <c r="Y540" s="19">
        <v>0.51</v>
      </c>
      <c r="Z540" s="19">
        <v>0.67</v>
      </c>
      <c r="AA540" s="338">
        <f>SUM(X541:Z541)</f>
        <v>185081</v>
      </c>
      <c r="AB540" s="327">
        <f>ROUNDDOWN((T540+AA540)*0.05,0)</f>
        <v>19975</v>
      </c>
      <c r="AC540" s="327">
        <f>ROUNDDOWN((T540+W540+AA540+AB540)*0.1,0)</f>
        <v>44612</v>
      </c>
      <c r="AD540" s="327">
        <f>ROUNDDOWN(AG540*0.1,0)</f>
        <v>103893</v>
      </c>
      <c r="AE540" s="327">
        <f>T540+W540+AA540+AB540+AC540+AD540</f>
        <v>594628</v>
      </c>
      <c r="AF540" s="328">
        <v>1280000</v>
      </c>
      <c r="AG540" s="330">
        <f>AF540-T540-W540</f>
        <v>1038933</v>
      </c>
      <c r="AH540" s="332">
        <f t="shared" si="4"/>
        <v>594628</v>
      </c>
    </row>
    <row r="541" spans="1:34" ht="12.75" hidden="1" customHeight="1">
      <c r="A541" s="333"/>
      <c r="B541" s="20"/>
      <c r="C541" s="21"/>
      <c r="D541" s="333"/>
      <c r="E541" s="21"/>
      <c r="F541" s="21"/>
      <c r="G541" s="333"/>
      <c r="H541" s="21"/>
      <c r="I541" s="21"/>
      <c r="J541" s="333"/>
      <c r="K541" s="21"/>
      <c r="L541" s="21"/>
      <c r="M541" s="335"/>
      <c r="N541" s="21"/>
      <c r="O541" s="21"/>
      <c r="P541" s="335"/>
      <c r="Q541" s="22"/>
      <c r="R541" s="23">
        <f>ROUNDDOWN($R$3*R540,0)</f>
        <v>194072</v>
      </c>
      <c r="S541" s="23">
        <f>ROUNDDOWN($S$3*S540,0)</f>
        <v>20360</v>
      </c>
      <c r="T541" s="337"/>
      <c r="U541" s="23">
        <f>ROUNDDOWN(U540*$U$3,0)</f>
        <v>17917</v>
      </c>
      <c r="V541" s="23">
        <f>ROUNDDOWN(V540*$V$3,0)</f>
        <v>8718</v>
      </c>
      <c r="W541" s="337"/>
      <c r="X541" s="23">
        <f>ROUNDDOWN($X$3*X540,0)</f>
        <v>107002</v>
      </c>
      <c r="Y541" s="23">
        <f>ROUNDDOWN(Y540*$Y$3,0)</f>
        <v>41535</v>
      </c>
      <c r="Z541" s="24">
        <f>ROUNDDOWN(Z540*$Z$3,0)</f>
        <v>36544</v>
      </c>
      <c r="AA541" s="338"/>
      <c r="AB541" s="327"/>
      <c r="AC541" s="327"/>
      <c r="AD541" s="327"/>
      <c r="AE541" s="327"/>
      <c r="AF541" s="329"/>
      <c r="AG541" s="331"/>
      <c r="AH541" s="332">
        <f t="shared" si="4"/>
        <v>0</v>
      </c>
    </row>
    <row r="542" spans="1:34" ht="12.75" hidden="1" customHeight="1">
      <c r="A542" s="333" t="s">
        <v>148</v>
      </c>
      <c r="B542" s="20" t="s">
        <v>43</v>
      </c>
      <c r="C542" s="21">
        <v>5</v>
      </c>
      <c r="D542" s="333" t="str">
        <f>B542&amp;C542</f>
        <v>H5</v>
      </c>
      <c r="E542" s="21" t="s">
        <v>38</v>
      </c>
      <c r="F542" s="21">
        <v>0</v>
      </c>
      <c r="G542" s="333" t="str">
        <f>E542&amp;F542</f>
        <v>W0</v>
      </c>
      <c r="H542" s="21" t="s">
        <v>39</v>
      </c>
      <c r="I542" s="21">
        <v>0</v>
      </c>
      <c r="J542" s="333" t="str">
        <f>H542&amp;I542</f>
        <v>L0</v>
      </c>
      <c r="K542" s="21" t="s">
        <v>40</v>
      </c>
      <c r="L542" s="21">
        <v>0</v>
      </c>
      <c r="M542" s="334" t="str">
        <f>K542&amp;L542</f>
        <v>B0</v>
      </c>
      <c r="N542" s="21" t="s">
        <v>41</v>
      </c>
      <c r="O542" s="21">
        <v>30</v>
      </c>
      <c r="P542" s="334" t="str">
        <f>N542&amp;O542</f>
        <v>R30</v>
      </c>
      <c r="Q542" s="25" t="s">
        <v>42</v>
      </c>
      <c r="R542" s="19">
        <v>2.2000000000000002</v>
      </c>
      <c r="S542" s="19">
        <v>0.31</v>
      </c>
      <c r="T542" s="336">
        <f>SUM(R543:S543)</f>
        <v>256035</v>
      </c>
      <c r="U542" s="19">
        <v>0.3</v>
      </c>
      <c r="V542" s="19">
        <v>0.25</v>
      </c>
      <c r="W542" s="336">
        <f>SUM(U543:V543)</f>
        <v>39673</v>
      </c>
      <c r="X542" s="19">
        <v>1.23</v>
      </c>
      <c r="Y542" s="19">
        <v>0.6</v>
      </c>
      <c r="Z542" s="19">
        <v>0.78</v>
      </c>
      <c r="AA542" s="338">
        <f>SUM(X543:Z543)</f>
        <v>220440</v>
      </c>
      <c r="AB542" s="327">
        <f>ROUNDDOWN((T542+AA542)*0.05,0)</f>
        <v>23823</v>
      </c>
      <c r="AC542" s="327">
        <f>ROUNDDOWN((T542+W542+AA542+AB542)*0.1,0)</f>
        <v>53997</v>
      </c>
      <c r="AD542" s="327">
        <f>ROUNDDOWN(AG542*0.1,0)</f>
        <v>167429</v>
      </c>
      <c r="AE542" s="327">
        <f>T542+W542+AA542+AB542+AC542+AD542</f>
        <v>761397</v>
      </c>
      <c r="AF542" s="328">
        <v>1970000</v>
      </c>
      <c r="AG542" s="330">
        <f>AF542-T542-W542</f>
        <v>1674292</v>
      </c>
      <c r="AH542" s="332">
        <f t="shared" si="4"/>
        <v>761397</v>
      </c>
    </row>
    <row r="543" spans="1:34" ht="12.75" hidden="1" customHeight="1">
      <c r="A543" s="333"/>
      <c r="B543" s="20"/>
      <c r="C543" s="21"/>
      <c r="D543" s="333"/>
      <c r="E543" s="21"/>
      <c r="F543" s="21"/>
      <c r="G543" s="333"/>
      <c r="H543" s="21"/>
      <c r="I543" s="21"/>
      <c r="J543" s="333"/>
      <c r="K543" s="21"/>
      <c r="L543" s="21"/>
      <c r="M543" s="335"/>
      <c r="N543" s="21"/>
      <c r="O543" s="21"/>
      <c r="P543" s="335"/>
      <c r="Q543" s="22"/>
      <c r="R543" s="23">
        <f>ROUNDDOWN($R$3*R542,0)</f>
        <v>230788</v>
      </c>
      <c r="S543" s="23">
        <f>ROUNDDOWN($S$3*S542,0)</f>
        <v>25247</v>
      </c>
      <c r="T543" s="337"/>
      <c r="U543" s="23">
        <f>ROUNDDOWN(U542*$U$3,0)</f>
        <v>24432</v>
      </c>
      <c r="V543" s="23">
        <f>ROUNDDOWN(V542*$V$3,0)</f>
        <v>15241</v>
      </c>
      <c r="W543" s="337"/>
      <c r="X543" s="23">
        <f>ROUNDDOWN($X$3*X542,0)</f>
        <v>129031</v>
      </c>
      <c r="Y543" s="23">
        <f>ROUNDDOWN(Y542*$Y$3,0)</f>
        <v>48865</v>
      </c>
      <c r="Z543" s="24">
        <f>ROUNDDOWN(Z542*$Z$3,0)</f>
        <v>42544</v>
      </c>
      <c r="AA543" s="338"/>
      <c r="AB543" s="327"/>
      <c r="AC543" s="327"/>
      <c r="AD543" s="327"/>
      <c r="AE543" s="327"/>
      <c r="AF543" s="329"/>
      <c r="AG543" s="331"/>
      <c r="AH543" s="332">
        <f t="shared" si="4"/>
        <v>0</v>
      </c>
    </row>
    <row r="544" spans="1:34" ht="12.75" hidden="1" customHeight="1">
      <c r="A544" s="344" t="s">
        <v>7</v>
      </c>
      <c r="B544" s="27" t="s">
        <v>43</v>
      </c>
      <c r="C544" s="28">
        <v>2.5</v>
      </c>
      <c r="D544" s="344" t="str">
        <f>B544&amp;C544</f>
        <v>H2.5</v>
      </c>
      <c r="E544" s="28" t="s">
        <v>38</v>
      </c>
      <c r="F544" s="28">
        <v>0</v>
      </c>
      <c r="G544" s="344" t="str">
        <f>E544&amp;F544</f>
        <v>W0</v>
      </c>
      <c r="H544" s="28" t="s">
        <v>39</v>
      </c>
      <c r="I544" s="28">
        <v>0</v>
      </c>
      <c r="J544" s="344" t="str">
        <f>H544&amp;I544</f>
        <v>L0</v>
      </c>
      <c r="K544" s="28" t="s">
        <v>40</v>
      </c>
      <c r="L544" s="28">
        <v>0</v>
      </c>
      <c r="M544" s="345" t="str">
        <f>K544&amp;L544</f>
        <v>B0</v>
      </c>
      <c r="N544" s="28" t="s">
        <v>41</v>
      </c>
      <c r="O544" s="28">
        <v>4</v>
      </c>
      <c r="P544" s="345" t="str">
        <f>N544&amp;O544</f>
        <v>R4</v>
      </c>
      <c r="Q544" s="25" t="s">
        <v>42</v>
      </c>
      <c r="R544" s="19">
        <v>0.11</v>
      </c>
      <c r="S544" s="19">
        <v>0.1</v>
      </c>
      <c r="T544" s="336">
        <f>SUM(R545:S545)</f>
        <v>19683</v>
      </c>
      <c r="U544" s="19">
        <v>2E-3</v>
      </c>
      <c r="V544" s="19">
        <v>5.0000000000000001E-3</v>
      </c>
      <c r="W544" s="336">
        <f>SUM(U545:V545)</f>
        <v>466</v>
      </c>
      <c r="X544" s="19">
        <v>0.11</v>
      </c>
      <c r="Y544" s="19">
        <v>7.0000000000000007E-2</v>
      </c>
      <c r="Z544" s="19">
        <v>0</v>
      </c>
      <c r="AA544" s="338">
        <f>SUM(X545:Z545)</f>
        <v>17240</v>
      </c>
      <c r="AB544" s="327">
        <f>ROUNDDOWN((T544+AA544)*0.05,0)</f>
        <v>1846</v>
      </c>
      <c r="AC544" s="327">
        <f>ROUNDDOWN((T544+W544+AA544+AB544)*0.1,0)</f>
        <v>3923</v>
      </c>
      <c r="AD544" s="327">
        <f>ROUNDDOWN(AG544*0.1,0)</f>
        <v>1365</v>
      </c>
      <c r="AE544" s="327">
        <f>T544+W544+AA544+AB544+AC544+AD544</f>
        <v>44523</v>
      </c>
      <c r="AF544" s="328">
        <v>33800</v>
      </c>
      <c r="AG544" s="330">
        <f>AF544-T544-W544</f>
        <v>13651</v>
      </c>
      <c r="AH544" s="332">
        <f>IF(AE544&lt;AG544,AE544,AG544)</f>
        <v>13651</v>
      </c>
    </row>
    <row r="545" spans="1:34" ht="12.75" hidden="1" customHeight="1">
      <c r="A545" s="344"/>
      <c r="B545" s="27"/>
      <c r="C545" s="28"/>
      <c r="D545" s="344"/>
      <c r="E545" s="28"/>
      <c r="F545" s="28"/>
      <c r="G545" s="344"/>
      <c r="H545" s="28"/>
      <c r="I545" s="28"/>
      <c r="J545" s="344"/>
      <c r="K545" s="28"/>
      <c r="L545" s="28"/>
      <c r="M545" s="346"/>
      <c r="N545" s="28"/>
      <c r="O545" s="28"/>
      <c r="P545" s="346"/>
      <c r="Q545" s="22"/>
      <c r="R545" s="23">
        <f>ROUNDDOWN($R$3*R544,0)</f>
        <v>11539</v>
      </c>
      <c r="S545" s="23">
        <f>ROUNDDOWN($S$3*S544,0)</f>
        <v>8144</v>
      </c>
      <c r="T545" s="337"/>
      <c r="U545" s="23">
        <f>ROUNDDOWN(U544*$U$3,0)</f>
        <v>162</v>
      </c>
      <c r="V545" s="23">
        <f>ROUNDDOWN(V544*$V$3,0)</f>
        <v>304</v>
      </c>
      <c r="W545" s="337"/>
      <c r="X545" s="23">
        <f>ROUNDDOWN($X$3*X544,0)</f>
        <v>11539</v>
      </c>
      <c r="Y545" s="23">
        <f>ROUNDDOWN(Y544*$Y$3,0)</f>
        <v>5701</v>
      </c>
      <c r="Z545" s="24">
        <f>ROUNDDOWN(Z544*$Z$3,0)</f>
        <v>0</v>
      </c>
      <c r="AA545" s="338"/>
      <c r="AB545" s="327"/>
      <c r="AC545" s="327"/>
      <c r="AD545" s="327"/>
      <c r="AE545" s="327"/>
      <c r="AF545" s="329"/>
      <c r="AG545" s="331"/>
      <c r="AH545" s="332">
        <f t="shared" si="4"/>
        <v>0</v>
      </c>
    </row>
    <row r="546" spans="1:34" ht="12.75" hidden="1" customHeight="1">
      <c r="A546" s="344" t="s">
        <v>7</v>
      </c>
      <c r="B546" s="27" t="s">
        <v>43</v>
      </c>
      <c r="C546" s="28">
        <v>2.5</v>
      </c>
      <c r="D546" s="344" t="str">
        <f>B546&amp;C546</f>
        <v>H2.5</v>
      </c>
      <c r="E546" s="28" t="s">
        <v>38</v>
      </c>
      <c r="F546" s="28">
        <v>0</v>
      </c>
      <c r="G546" s="344" t="str">
        <f>E546&amp;F546</f>
        <v>W0</v>
      </c>
      <c r="H546" s="28" t="s">
        <v>39</v>
      </c>
      <c r="I546" s="28">
        <v>0</v>
      </c>
      <c r="J546" s="344" t="str">
        <f>H546&amp;I546</f>
        <v>L0</v>
      </c>
      <c r="K546" s="28" t="s">
        <v>40</v>
      </c>
      <c r="L546" s="28">
        <v>0</v>
      </c>
      <c r="M546" s="345" t="str">
        <f>K546&amp;L546</f>
        <v>B0</v>
      </c>
      <c r="N546" s="28" t="s">
        <v>41</v>
      </c>
      <c r="O546" s="28">
        <v>5</v>
      </c>
      <c r="P546" s="345" t="str">
        <f>N546&amp;O546</f>
        <v>R5</v>
      </c>
      <c r="Q546" s="25" t="s">
        <v>42</v>
      </c>
      <c r="R546" s="26">
        <v>0.13</v>
      </c>
      <c r="S546" s="26">
        <v>0.02</v>
      </c>
      <c r="T546" s="336">
        <f>SUM(R547:S547)</f>
        <v>15265</v>
      </c>
      <c r="U546" s="19">
        <v>5.0000000000000001E-3</v>
      </c>
      <c r="V546" s="19">
        <v>7.0000000000000001E-3</v>
      </c>
      <c r="W546" s="336">
        <f>SUM(U547:V547)</f>
        <v>833</v>
      </c>
      <c r="X546" s="19">
        <v>0.17</v>
      </c>
      <c r="Y546" s="19">
        <v>0.1</v>
      </c>
      <c r="Z546" s="19">
        <v>0</v>
      </c>
      <c r="AA546" s="338">
        <f>SUM(X547:Z547)</f>
        <v>25977</v>
      </c>
      <c r="AB546" s="327">
        <f>ROUNDDOWN((T546+AA546)*0.05,0)</f>
        <v>2062</v>
      </c>
      <c r="AC546" s="327">
        <f>ROUNDDOWN((T546+W546+AA546+AB546)*0.1,0)</f>
        <v>4413</v>
      </c>
      <c r="AD546" s="327">
        <f>ROUNDDOWN(AG546*0.1,0)</f>
        <v>3670</v>
      </c>
      <c r="AE546" s="327">
        <f>T546+W546+AA546+AB546+AC546+AD546</f>
        <v>52220</v>
      </c>
      <c r="AF546" s="328">
        <v>52800</v>
      </c>
      <c r="AG546" s="330">
        <f>AF546-T546-W546</f>
        <v>36702</v>
      </c>
      <c r="AH546" s="332">
        <f t="shared" si="4"/>
        <v>36702</v>
      </c>
    </row>
    <row r="547" spans="1:34" ht="12.75" hidden="1" customHeight="1">
      <c r="A547" s="344"/>
      <c r="B547" s="27"/>
      <c r="C547" s="28"/>
      <c r="D547" s="344"/>
      <c r="E547" s="28"/>
      <c r="F547" s="28"/>
      <c r="G547" s="344"/>
      <c r="H547" s="28"/>
      <c r="I547" s="28"/>
      <c r="J547" s="344"/>
      <c r="K547" s="28"/>
      <c r="L547" s="28"/>
      <c r="M547" s="346"/>
      <c r="N547" s="28"/>
      <c r="O547" s="28"/>
      <c r="P547" s="346"/>
      <c r="Q547" s="22"/>
      <c r="R547" s="23">
        <f>ROUNDDOWN($R$3*R546,0)</f>
        <v>13637</v>
      </c>
      <c r="S547" s="23">
        <f>ROUNDDOWN($S$3*S546,0)</f>
        <v>1628</v>
      </c>
      <c r="T547" s="337"/>
      <c r="U547" s="23">
        <f>ROUNDDOWN(U546*$U$3,0)</f>
        <v>407</v>
      </c>
      <c r="V547" s="23">
        <f>ROUNDDOWN(V546*$V$3,0)</f>
        <v>426</v>
      </c>
      <c r="W547" s="337"/>
      <c r="X547" s="23">
        <f>ROUNDDOWN($X$3*X546,0)</f>
        <v>17833</v>
      </c>
      <c r="Y547" s="23">
        <f>ROUNDDOWN(Y546*$Y$3,0)</f>
        <v>8144</v>
      </c>
      <c r="Z547" s="24">
        <f>ROUNDDOWN(Z546*$Z$3,0)</f>
        <v>0</v>
      </c>
      <c r="AA547" s="338"/>
      <c r="AB547" s="327"/>
      <c r="AC547" s="327"/>
      <c r="AD547" s="327"/>
      <c r="AE547" s="327"/>
      <c r="AF547" s="329"/>
      <c r="AG547" s="331"/>
      <c r="AH547" s="332">
        <f t="shared" si="4"/>
        <v>0</v>
      </c>
    </row>
    <row r="548" spans="1:34" ht="12.75" hidden="1" customHeight="1">
      <c r="A548" s="344" t="s">
        <v>7</v>
      </c>
      <c r="B548" s="27" t="s">
        <v>43</v>
      </c>
      <c r="C548" s="28">
        <v>3</v>
      </c>
      <c r="D548" s="344" t="str">
        <f>B548&amp;C548</f>
        <v>H3</v>
      </c>
      <c r="E548" s="28" t="s">
        <v>38</v>
      </c>
      <c r="F548" s="28">
        <v>0</v>
      </c>
      <c r="G548" s="344" t="str">
        <f>E548&amp;F548</f>
        <v>W0</v>
      </c>
      <c r="H548" s="28" t="s">
        <v>39</v>
      </c>
      <c r="I548" s="28">
        <v>0</v>
      </c>
      <c r="J548" s="344" t="str">
        <f>H548&amp;I548</f>
        <v>L0</v>
      </c>
      <c r="K548" s="28" t="s">
        <v>40</v>
      </c>
      <c r="L548" s="28">
        <v>0</v>
      </c>
      <c r="M548" s="345" t="str">
        <f>K548&amp;L548</f>
        <v>B0</v>
      </c>
      <c r="N548" s="28" t="s">
        <v>41</v>
      </c>
      <c r="O548" s="28">
        <v>6</v>
      </c>
      <c r="P548" s="345" t="str">
        <f>N548&amp;O548</f>
        <v>R6</v>
      </c>
      <c r="Q548" s="25" t="s">
        <v>42</v>
      </c>
      <c r="R548" s="19">
        <v>0.19</v>
      </c>
      <c r="S548" s="19">
        <v>0.02</v>
      </c>
      <c r="T548" s="336">
        <f>SUM(R549:S549)</f>
        <v>21559</v>
      </c>
      <c r="U548" s="19">
        <v>8.0000000000000002E-3</v>
      </c>
      <c r="V548" s="19">
        <v>0.01</v>
      </c>
      <c r="W548" s="336">
        <f>SUM(U549:V549)</f>
        <v>1260</v>
      </c>
      <c r="X548" s="19">
        <v>0.23</v>
      </c>
      <c r="Y548" s="19">
        <v>0.14000000000000001</v>
      </c>
      <c r="Z548" s="19">
        <v>0</v>
      </c>
      <c r="AA548" s="338">
        <f>SUM(X549:Z549)</f>
        <v>35529</v>
      </c>
      <c r="AB548" s="327">
        <f>ROUNDDOWN((T548+AA548)*0.05,0)</f>
        <v>2854</v>
      </c>
      <c r="AC548" s="327">
        <f>ROUNDDOWN((T548+W548+AA548+AB548)*0.1,0)</f>
        <v>6120</v>
      </c>
      <c r="AD548" s="327">
        <f>ROUNDDOWN(AG548*0.1,0)</f>
        <v>5388</v>
      </c>
      <c r="AE548" s="327">
        <f>T548+W548+AA548+AB548+AC548+AD548</f>
        <v>72710</v>
      </c>
      <c r="AF548" s="328">
        <v>76700</v>
      </c>
      <c r="AG548" s="330">
        <f>AF548-T548-W548</f>
        <v>53881</v>
      </c>
      <c r="AH548" s="332">
        <f t="shared" si="4"/>
        <v>53881</v>
      </c>
    </row>
    <row r="549" spans="1:34" ht="12.75" hidden="1" customHeight="1">
      <c r="A549" s="344"/>
      <c r="B549" s="27"/>
      <c r="C549" s="28"/>
      <c r="D549" s="344"/>
      <c r="E549" s="28"/>
      <c r="F549" s="28"/>
      <c r="G549" s="344"/>
      <c r="H549" s="28"/>
      <c r="I549" s="28"/>
      <c r="J549" s="344"/>
      <c r="K549" s="28"/>
      <c r="L549" s="28"/>
      <c r="M549" s="346"/>
      <c r="N549" s="28"/>
      <c r="O549" s="28"/>
      <c r="P549" s="346"/>
      <c r="Q549" s="22"/>
      <c r="R549" s="23">
        <f>ROUNDDOWN($R$3*R548,0)</f>
        <v>19931</v>
      </c>
      <c r="S549" s="23">
        <f>ROUNDDOWN($S$3*S548,0)</f>
        <v>1628</v>
      </c>
      <c r="T549" s="337"/>
      <c r="U549" s="23">
        <f>ROUNDDOWN(U548*$U$3,0)</f>
        <v>651</v>
      </c>
      <c r="V549" s="23">
        <f>ROUNDDOWN(V548*$V$3,0)</f>
        <v>609</v>
      </c>
      <c r="W549" s="337"/>
      <c r="X549" s="23">
        <f>ROUNDDOWN($X$3*X548,0)</f>
        <v>24127</v>
      </c>
      <c r="Y549" s="23">
        <f>ROUNDDOWN(Y548*$Y$3,0)</f>
        <v>11402</v>
      </c>
      <c r="Z549" s="24">
        <f>ROUNDDOWN(Z548*$Z$3,0)</f>
        <v>0</v>
      </c>
      <c r="AA549" s="338"/>
      <c r="AB549" s="327"/>
      <c r="AC549" s="327"/>
      <c r="AD549" s="327"/>
      <c r="AE549" s="327"/>
      <c r="AF549" s="329"/>
      <c r="AG549" s="331"/>
      <c r="AH549" s="332">
        <f t="shared" si="4"/>
        <v>0</v>
      </c>
    </row>
    <row r="550" spans="1:34" ht="12.75" hidden="1" customHeight="1">
      <c r="A550" s="344" t="s">
        <v>7</v>
      </c>
      <c r="B550" s="27" t="s">
        <v>43</v>
      </c>
      <c r="C550" s="28">
        <v>3.5</v>
      </c>
      <c r="D550" s="344" t="str">
        <f>B550&amp;C550</f>
        <v>H3.5</v>
      </c>
      <c r="E550" s="28" t="s">
        <v>38</v>
      </c>
      <c r="F550" s="28">
        <v>0</v>
      </c>
      <c r="G550" s="344" t="str">
        <f>E550&amp;F550</f>
        <v>W0</v>
      </c>
      <c r="H550" s="28" t="s">
        <v>39</v>
      </c>
      <c r="I550" s="28">
        <v>0</v>
      </c>
      <c r="J550" s="344" t="str">
        <f>H550&amp;I550</f>
        <v>L0</v>
      </c>
      <c r="K550" s="28" t="s">
        <v>40</v>
      </c>
      <c r="L550" s="28">
        <v>0</v>
      </c>
      <c r="M550" s="345" t="str">
        <f>K550&amp;L550</f>
        <v>B0</v>
      </c>
      <c r="N550" s="28" t="s">
        <v>41</v>
      </c>
      <c r="O550" s="28">
        <v>8</v>
      </c>
      <c r="P550" s="345" t="str">
        <f>N550&amp;O550</f>
        <v>R8</v>
      </c>
      <c r="Q550" s="25" t="s">
        <v>42</v>
      </c>
      <c r="R550" s="19">
        <v>0.33</v>
      </c>
      <c r="S550" s="19">
        <v>0.04</v>
      </c>
      <c r="T550" s="336">
        <f>SUM(R551:S551)</f>
        <v>37875</v>
      </c>
      <c r="U550" s="19">
        <v>2.1000000000000001E-2</v>
      </c>
      <c r="V550" s="19">
        <v>1.2E-2</v>
      </c>
      <c r="W550" s="336">
        <f>SUM(U551:V551)</f>
        <v>2441</v>
      </c>
      <c r="X550" s="19">
        <v>0.37</v>
      </c>
      <c r="Y550" s="19">
        <v>0.22</v>
      </c>
      <c r="Z550" s="19">
        <v>0</v>
      </c>
      <c r="AA550" s="338">
        <f>SUM(X551:Z551)</f>
        <v>56731</v>
      </c>
      <c r="AB550" s="327">
        <f>ROUNDDOWN((T550+AA550)*0.05,0)</f>
        <v>4730</v>
      </c>
      <c r="AC550" s="327">
        <f>ROUNDDOWN((T550+W550+AA550+AB550)*0.1,0)</f>
        <v>10177</v>
      </c>
      <c r="AD550" s="327">
        <f>ROUNDDOWN(AG550*0.1,0)</f>
        <v>8768</v>
      </c>
      <c r="AE550" s="327">
        <f>T550+W550+AA550+AB550+AC550+AD550</f>
        <v>120722</v>
      </c>
      <c r="AF550" s="328">
        <v>128000</v>
      </c>
      <c r="AG550" s="330">
        <f>AF550-T550-W550</f>
        <v>87684</v>
      </c>
      <c r="AH550" s="332">
        <f t="shared" si="4"/>
        <v>87684</v>
      </c>
    </row>
    <row r="551" spans="1:34" ht="12.75" hidden="1" customHeight="1">
      <c r="A551" s="344"/>
      <c r="B551" s="27"/>
      <c r="C551" s="28"/>
      <c r="D551" s="344"/>
      <c r="E551" s="28"/>
      <c r="F551" s="28"/>
      <c r="G551" s="344"/>
      <c r="H551" s="28"/>
      <c r="I551" s="28"/>
      <c r="J551" s="344"/>
      <c r="K551" s="28"/>
      <c r="L551" s="28"/>
      <c r="M551" s="346"/>
      <c r="N551" s="28"/>
      <c r="O551" s="28"/>
      <c r="P551" s="346"/>
      <c r="Q551" s="22"/>
      <c r="R551" s="23">
        <f>ROUNDDOWN($R$3*R550,0)</f>
        <v>34618</v>
      </c>
      <c r="S551" s="23">
        <f>ROUNDDOWN($S$3*S550,0)</f>
        <v>3257</v>
      </c>
      <c r="T551" s="337"/>
      <c r="U551" s="23">
        <f>ROUNDDOWN(U550*$U$3,0)</f>
        <v>1710</v>
      </c>
      <c r="V551" s="23">
        <f>ROUNDDOWN(V550*$V$3,0)</f>
        <v>731</v>
      </c>
      <c r="W551" s="337"/>
      <c r="X551" s="23">
        <f>ROUNDDOWN($X$3*X550,0)</f>
        <v>38814</v>
      </c>
      <c r="Y551" s="23">
        <f>ROUNDDOWN(Y550*$Y$3,0)</f>
        <v>17917</v>
      </c>
      <c r="Z551" s="24">
        <f>ROUNDDOWN(Z550*$Z$3,0)</f>
        <v>0</v>
      </c>
      <c r="AA551" s="338"/>
      <c r="AB551" s="327"/>
      <c r="AC551" s="327"/>
      <c r="AD551" s="327"/>
      <c r="AE551" s="327"/>
      <c r="AF551" s="329"/>
      <c r="AG551" s="331"/>
      <c r="AH551" s="332">
        <f t="shared" si="4"/>
        <v>0</v>
      </c>
    </row>
    <row r="552" spans="1:34" ht="12.75" hidden="1" customHeight="1">
      <c r="A552" s="344" t="s">
        <v>7</v>
      </c>
      <c r="B552" s="27" t="s">
        <v>43</v>
      </c>
      <c r="C552" s="28">
        <v>3.5</v>
      </c>
      <c r="D552" s="344" t="str">
        <f>B552&amp;C552</f>
        <v>H3.5</v>
      </c>
      <c r="E552" s="28" t="s">
        <v>38</v>
      </c>
      <c r="F552" s="28">
        <v>0</v>
      </c>
      <c r="G552" s="344" t="str">
        <f>E552&amp;F552</f>
        <v>W0</v>
      </c>
      <c r="H552" s="28" t="s">
        <v>39</v>
      </c>
      <c r="I552" s="28">
        <v>0</v>
      </c>
      <c r="J552" s="344" t="str">
        <f>H552&amp;I552</f>
        <v>L0</v>
      </c>
      <c r="K552" s="28" t="s">
        <v>40</v>
      </c>
      <c r="L552" s="28">
        <v>0</v>
      </c>
      <c r="M552" s="345" t="str">
        <f>K552&amp;L552</f>
        <v>B0</v>
      </c>
      <c r="N552" s="28" t="s">
        <v>41</v>
      </c>
      <c r="O552" s="28">
        <v>10</v>
      </c>
      <c r="P552" s="345" t="str">
        <f>N552&amp;O552</f>
        <v>R10</v>
      </c>
      <c r="Q552" s="25" t="s">
        <v>42</v>
      </c>
      <c r="R552" s="26">
        <v>0.47</v>
      </c>
      <c r="S552" s="26">
        <v>0.06</v>
      </c>
      <c r="T552" s="336">
        <f>SUM(R553:S553)</f>
        <v>54190</v>
      </c>
      <c r="U552" s="19">
        <v>4.2000000000000003E-2</v>
      </c>
      <c r="V552" s="19">
        <v>0.02</v>
      </c>
      <c r="W552" s="336">
        <f>SUM(U553:V553)</f>
        <v>4639</v>
      </c>
      <c r="X552" s="19">
        <v>0.33</v>
      </c>
      <c r="Y552" s="19">
        <v>0.16</v>
      </c>
      <c r="Z552" s="19">
        <v>0.24</v>
      </c>
      <c r="AA552" s="338">
        <f>SUM(X553:Z553)</f>
        <v>60738</v>
      </c>
      <c r="AB552" s="327">
        <f>ROUNDDOWN((T552+AA552)*0.05,0)</f>
        <v>5746</v>
      </c>
      <c r="AC552" s="327">
        <f>ROUNDDOWN((T552+W552+AA552+AB552)*0.1,0)</f>
        <v>12531</v>
      </c>
      <c r="AD552" s="327">
        <f>ROUNDDOWN(AG552*0.1,0)</f>
        <v>12617</v>
      </c>
      <c r="AE552" s="327">
        <f>T552+W552+AA552+AB552+AC552+AD552</f>
        <v>150461</v>
      </c>
      <c r="AF552" s="328">
        <v>185000</v>
      </c>
      <c r="AG552" s="330">
        <f>AF552-T552-W552</f>
        <v>126171</v>
      </c>
      <c r="AH552" s="332">
        <f t="shared" si="4"/>
        <v>126171</v>
      </c>
    </row>
    <row r="553" spans="1:34" ht="12.75" hidden="1" customHeight="1">
      <c r="A553" s="344"/>
      <c r="B553" s="27"/>
      <c r="C553" s="28"/>
      <c r="D553" s="344"/>
      <c r="E553" s="28"/>
      <c r="F553" s="28"/>
      <c r="G553" s="344"/>
      <c r="H553" s="28"/>
      <c r="I553" s="28"/>
      <c r="J553" s="344"/>
      <c r="K553" s="28"/>
      <c r="L553" s="28"/>
      <c r="M553" s="346"/>
      <c r="N553" s="28"/>
      <c r="O553" s="28"/>
      <c r="P553" s="346"/>
      <c r="Q553" s="22"/>
      <c r="R553" s="23">
        <f>ROUNDDOWN($R$3*R552,0)</f>
        <v>49304</v>
      </c>
      <c r="S553" s="23">
        <f>ROUNDDOWN($S$3*S552,0)</f>
        <v>4886</v>
      </c>
      <c r="T553" s="337"/>
      <c r="U553" s="23">
        <f>ROUNDDOWN(U552*$U$3,0)</f>
        <v>3420</v>
      </c>
      <c r="V553" s="23">
        <f>ROUNDDOWN(V552*$V$3,0)</f>
        <v>1219</v>
      </c>
      <c r="W553" s="337"/>
      <c r="X553" s="23">
        <f>ROUNDDOWN($X$3*X552,0)</f>
        <v>34618</v>
      </c>
      <c r="Y553" s="23">
        <f>ROUNDDOWN(Y552*$Y$3,0)</f>
        <v>13030</v>
      </c>
      <c r="Z553" s="24">
        <f>ROUNDDOWN(Z552*$Z$3,0)</f>
        <v>13090</v>
      </c>
      <c r="AA553" s="338"/>
      <c r="AB553" s="327"/>
      <c r="AC553" s="327"/>
      <c r="AD553" s="327"/>
      <c r="AE553" s="327"/>
      <c r="AF553" s="329"/>
      <c r="AG553" s="331"/>
      <c r="AH553" s="332">
        <f t="shared" si="4"/>
        <v>0</v>
      </c>
    </row>
    <row r="554" spans="1:34" ht="12.75" hidden="1" customHeight="1">
      <c r="A554" s="344" t="s">
        <v>7</v>
      </c>
      <c r="B554" s="27" t="s">
        <v>43</v>
      </c>
      <c r="C554" s="28">
        <v>4</v>
      </c>
      <c r="D554" s="344" t="str">
        <f>B554&amp;C554</f>
        <v>H4</v>
      </c>
      <c r="E554" s="28" t="s">
        <v>38</v>
      </c>
      <c r="F554" s="28">
        <v>0</v>
      </c>
      <c r="G554" s="344" t="str">
        <f>E554&amp;F554</f>
        <v>W0</v>
      </c>
      <c r="H554" s="28" t="s">
        <v>39</v>
      </c>
      <c r="I554" s="28">
        <v>0</v>
      </c>
      <c r="J554" s="344" t="str">
        <f>H554&amp;I554</f>
        <v>L0</v>
      </c>
      <c r="K554" s="28" t="s">
        <v>40</v>
      </c>
      <c r="L554" s="28">
        <v>0</v>
      </c>
      <c r="M554" s="345" t="str">
        <f>K554&amp;L554</f>
        <v>B0</v>
      </c>
      <c r="N554" s="28" t="s">
        <v>41</v>
      </c>
      <c r="O554" s="28">
        <v>12</v>
      </c>
      <c r="P554" s="345" t="str">
        <f>N554&amp;O554</f>
        <v>R12</v>
      </c>
      <c r="Q554" s="25" t="s">
        <v>42</v>
      </c>
      <c r="R554" s="19">
        <v>0.63</v>
      </c>
      <c r="S554" s="19">
        <v>0.1</v>
      </c>
      <c r="T554" s="336">
        <f>SUM(R555:S555)</f>
        <v>74233</v>
      </c>
      <c r="U554" s="19">
        <v>7.4999999999999997E-2</v>
      </c>
      <c r="V554" s="19">
        <v>0.02</v>
      </c>
      <c r="W554" s="29">
        <f>SUM(U555:V555)</f>
        <v>7327</v>
      </c>
      <c r="X554" s="19">
        <v>0.42</v>
      </c>
      <c r="Y554" s="19">
        <v>0.2</v>
      </c>
      <c r="Z554" s="19">
        <v>0.31</v>
      </c>
      <c r="AA554" s="338">
        <f>SUM(X555:Z555)</f>
        <v>77255</v>
      </c>
      <c r="AB554" s="327">
        <f>ROUNDDOWN((T554+AA554)*0.05,0)</f>
        <v>7574</v>
      </c>
      <c r="AC554" s="327">
        <f>ROUNDDOWN((T554+W554+AA554+AB554)*0.1,0)</f>
        <v>16638</v>
      </c>
      <c r="AD554" s="327">
        <f>ROUNDDOWN(AG554*0.1,0)</f>
        <v>21344</v>
      </c>
      <c r="AE554" s="327">
        <f>T554+W554+AA554+AB554+AC554+AD554</f>
        <v>204371</v>
      </c>
      <c r="AF554" s="328">
        <v>295000</v>
      </c>
      <c r="AG554" s="330">
        <f>AF554-T554-W554</f>
        <v>213440</v>
      </c>
      <c r="AH554" s="332">
        <f t="shared" si="4"/>
        <v>204371</v>
      </c>
    </row>
    <row r="555" spans="1:34" ht="12.75" hidden="1" customHeight="1">
      <c r="A555" s="344"/>
      <c r="B555" s="27"/>
      <c r="C555" s="28"/>
      <c r="D555" s="344"/>
      <c r="E555" s="28"/>
      <c r="F555" s="28"/>
      <c r="G555" s="344"/>
      <c r="H555" s="28"/>
      <c r="I555" s="28"/>
      <c r="J555" s="344"/>
      <c r="K555" s="28"/>
      <c r="L555" s="28"/>
      <c r="M555" s="346"/>
      <c r="N555" s="28"/>
      <c r="O555" s="28"/>
      <c r="P555" s="346"/>
      <c r="Q555" s="22"/>
      <c r="R555" s="23">
        <f>ROUNDDOWN($R$3*R554,0)</f>
        <v>66089</v>
      </c>
      <c r="S555" s="23">
        <f>ROUNDDOWN($S$3*S554,0)</f>
        <v>8144</v>
      </c>
      <c r="T555" s="337"/>
      <c r="U555" s="23">
        <f>ROUNDDOWN(U554*$U$3,0)</f>
        <v>6108</v>
      </c>
      <c r="V555" s="23">
        <f>ROUNDDOWN(V554*$V$3,0)</f>
        <v>1219</v>
      </c>
      <c r="W555" s="30"/>
      <c r="X555" s="23">
        <f>ROUNDDOWN($X$3*X554,0)</f>
        <v>44059</v>
      </c>
      <c r="Y555" s="23">
        <f>ROUNDDOWN(Y554*$Y$3,0)</f>
        <v>16288</v>
      </c>
      <c r="Z555" s="24">
        <f>ROUNDDOWN(Z554*$Z$3,0)</f>
        <v>16908</v>
      </c>
      <c r="AA555" s="338"/>
      <c r="AB555" s="327"/>
      <c r="AC555" s="327"/>
      <c r="AD555" s="327"/>
      <c r="AE555" s="327"/>
      <c r="AF555" s="329"/>
      <c r="AG555" s="331"/>
      <c r="AH555" s="332">
        <f t="shared" si="4"/>
        <v>0</v>
      </c>
    </row>
    <row r="556" spans="1:34" ht="12.75" hidden="1" customHeight="1">
      <c r="A556" s="344" t="s">
        <v>7</v>
      </c>
      <c r="B556" s="27" t="s">
        <v>43</v>
      </c>
      <c r="C556" s="28">
        <v>4</v>
      </c>
      <c r="D556" s="344" t="str">
        <f>B556&amp;C556</f>
        <v>H4</v>
      </c>
      <c r="E556" s="28" t="s">
        <v>38</v>
      </c>
      <c r="F556" s="28">
        <v>0</v>
      </c>
      <c r="G556" s="344" t="str">
        <f>E556&amp;F556</f>
        <v>W0</v>
      </c>
      <c r="H556" s="28" t="s">
        <v>39</v>
      </c>
      <c r="I556" s="28">
        <v>0</v>
      </c>
      <c r="J556" s="344" t="str">
        <f>H556&amp;I556</f>
        <v>L0</v>
      </c>
      <c r="K556" s="28" t="s">
        <v>40</v>
      </c>
      <c r="L556" s="28">
        <v>0</v>
      </c>
      <c r="M556" s="345" t="str">
        <f>K556&amp;L556</f>
        <v>B0</v>
      </c>
      <c r="N556" s="28" t="s">
        <v>41</v>
      </c>
      <c r="O556" s="28">
        <v>15</v>
      </c>
      <c r="P556" s="345" t="str">
        <f>N556&amp;O556</f>
        <v>R15</v>
      </c>
      <c r="Q556" s="25" t="s">
        <v>42</v>
      </c>
      <c r="R556" s="19">
        <v>0.88</v>
      </c>
      <c r="S556" s="19">
        <v>0.12</v>
      </c>
      <c r="T556" s="336">
        <f>SUM(R557:S557)</f>
        <v>102088</v>
      </c>
      <c r="U556" s="19">
        <v>0.19</v>
      </c>
      <c r="V556" s="19">
        <v>3.9E-2</v>
      </c>
      <c r="W556" s="336">
        <f>SUM(U557:V557)</f>
        <v>17851</v>
      </c>
      <c r="X556" s="19">
        <v>0.56000000000000005</v>
      </c>
      <c r="Y556" s="19">
        <v>0.27</v>
      </c>
      <c r="Z556" s="19">
        <v>0.41</v>
      </c>
      <c r="AA556" s="338">
        <f>SUM(X557:Z557)</f>
        <v>103098</v>
      </c>
      <c r="AB556" s="327">
        <f>ROUNDDOWN((T556+AA556)*0.05,0)</f>
        <v>10259</v>
      </c>
      <c r="AC556" s="327">
        <f>ROUNDDOWN((T556+W556+AA556+AB556)*0.1,0)</f>
        <v>23329</v>
      </c>
      <c r="AD556" s="327">
        <f>ROUNDDOWN(AG556*0.1,0)</f>
        <v>40406</v>
      </c>
      <c r="AE556" s="327">
        <f>T556+W556+AA556+AB556+AC556+AD556</f>
        <v>297031</v>
      </c>
      <c r="AF556" s="328">
        <v>524000</v>
      </c>
      <c r="AG556" s="330">
        <f>AF556-T556-W556</f>
        <v>404061</v>
      </c>
      <c r="AH556" s="332">
        <f t="shared" si="4"/>
        <v>297031</v>
      </c>
    </row>
    <row r="557" spans="1:34" ht="12.75" hidden="1" customHeight="1">
      <c r="A557" s="344"/>
      <c r="B557" s="27"/>
      <c r="C557" s="28"/>
      <c r="D557" s="344"/>
      <c r="E557" s="28"/>
      <c r="F557" s="28"/>
      <c r="G557" s="344"/>
      <c r="H557" s="28"/>
      <c r="I557" s="28"/>
      <c r="J557" s="344"/>
      <c r="K557" s="28"/>
      <c r="L557" s="28"/>
      <c r="M557" s="346"/>
      <c r="N557" s="28"/>
      <c r="O557" s="28"/>
      <c r="P557" s="346"/>
      <c r="Q557" s="22"/>
      <c r="R557" s="23">
        <f>ROUNDDOWN($R$3*R556,0)</f>
        <v>92315</v>
      </c>
      <c r="S557" s="23">
        <f>ROUNDDOWN($S$3*S556,0)</f>
        <v>9773</v>
      </c>
      <c r="T557" s="337"/>
      <c r="U557" s="23">
        <f>ROUNDDOWN(U556*$U$3,0)</f>
        <v>15474</v>
      </c>
      <c r="V557" s="23">
        <f>ROUNDDOWN(V556*$V$3,0)</f>
        <v>2377</v>
      </c>
      <c r="W557" s="337"/>
      <c r="X557" s="23">
        <f>ROUNDDOWN($X$3*X556,0)</f>
        <v>58746</v>
      </c>
      <c r="Y557" s="23">
        <f>ROUNDDOWN(Y556*$Y$3,0)</f>
        <v>21989</v>
      </c>
      <c r="Z557" s="24">
        <f>ROUNDDOWN(Z556*$Z$3,0)</f>
        <v>22363</v>
      </c>
      <c r="AA557" s="338"/>
      <c r="AB557" s="327"/>
      <c r="AC557" s="327"/>
      <c r="AD557" s="327"/>
      <c r="AE557" s="327"/>
      <c r="AF557" s="329"/>
      <c r="AG557" s="331"/>
      <c r="AH557" s="332">
        <f t="shared" si="4"/>
        <v>0</v>
      </c>
    </row>
    <row r="558" spans="1:34" ht="12.75" hidden="1" customHeight="1">
      <c r="A558" s="344" t="s">
        <v>7</v>
      </c>
      <c r="B558" s="27" t="s">
        <v>43</v>
      </c>
      <c r="C558" s="28">
        <v>4</v>
      </c>
      <c r="D558" s="344" t="str">
        <f>B558&amp;C558</f>
        <v>H4</v>
      </c>
      <c r="E558" s="28" t="s">
        <v>38</v>
      </c>
      <c r="F558" s="28">
        <v>0</v>
      </c>
      <c r="G558" s="344" t="str">
        <f>E558&amp;F558</f>
        <v>W0</v>
      </c>
      <c r="H558" s="28" t="s">
        <v>39</v>
      </c>
      <c r="I558" s="28">
        <v>0</v>
      </c>
      <c r="J558" s="344" t="str">
        <f>H558&amp;I558</f>
        <v>L0</v>
      </c>
      <c r="K558" s="28" t="s">
        <v>40</v>
      </c>
      <c r="L558" s="28">
        <v>0</v>
      </c>
      <c r="M558" s="345" t="str">
        <f>K558&amp;L558</f>
        <v>B0</v>
      </c>
      <c r="N558" s="28" t="s">
        <v>41</v>
      </c>
      <c r="O558" s="28">
        <v>18</v>
      </c>
      <c r="P558" s="345" t="str">
        <f>N558&amp;O558</f>
        <v>R18</v>
      </c>
      <c r="Q558" s="25" t="s">
        <v>42</v>
      </c>
      <c r="R558" s="26">
        <v>1.1499999999999999</v>
      </c>
      <c r="S558" s="26">
        <v>0.15</v>
      </c>
      <c r="T558" s="336">
        <f>SUM(R559:S559)</f>
        <v>132855</v>
      </c>
      <c r="U558" s="19">
        <v>0.19</v>
      </c>
      <c r="V558" s="19">
        <v>7.0999999999999994E-2</v>
      </c>
      <c r="W558" s="336">
        <f>SUM(U559:V559)</f>
        <v>19802</v>
      </c>
      <c r="X558" s="19">
        <v>0.7</v>
      </c>
      <c r="Y558" s="19">
        <v>0.34</v>
      </c>
      <c r="Z558" s="19">
        <v>0.52</v>
      </c>
      <c r="AA558" s="338">
        <f>SUM(X559:Z559)</f>
        <v>129484</v>
      </c>
      <c r="AB558" s="327">
        <f>ROUNDDOWN((T558+AA558)*0.05,0)</f>
        <v>13116</v>
      </c>
      <c r="AC558" s="327">
        <f>ROUNDDOWN((T558+W558+AA558+AB558)*0.1,0)</f>
        <v>29525</v>
      </c>
      <c r="AD558" s="327">
        <f>ROUNDDOWN(AG558*0.1,0)</f>
        <v>66334</v>
      </c>
      <c r="AE558" s="327">
        <f>T558+W558+AA558+AB558+AC558+AD558</f>
        <v>391116</v>
      </c>
      <c r="AF558" s="328">
        <v>816000</v>
      </c>
      <c r="AG558" s="330">
        <f>AF558-T558-W558</f>
        <v>663343</v>
      </c>
      <c r="AH558" s="332">
        <f t="shared" si="4"/>
        <v>391116</v>
      </c>
    </row>
    <row r="559" spans="1:34" ht="12.75" hidden="1" customHeight="1">
      <c r="A559" s="344"/>
      <c r="B559" s="27"/>
      <c r="C559" s="28"/>
      <c r="D559" s="344"/>
      <c r="E559" s="28"/>
      <c r="F559" s="28"/>
      <c r="G559" s="344"/>
      <c r="H559" s="28"/>
      <c r="I559" s="28"/>
      <c r="J559" s="344"/>
      <c r="K559" s="28"/>
      <c r="L559" s="28"/>
      <c r="M559" s="346"/>
      <c r="N559" s="28"/>
      <c r="O559" s="28"/>
      <c r="P559" s="346"/>
      <c r="Q559" s="22"/>
      <c r="R559" s="23">
        <f>ROUNDDOWN($R$3*R558,0)</f>
        <v>120639</v>
      </c>
      <c r="S559" s="23">
        <f>ROUNDDOWN($S$3*S558,0)</f>
        <v>12216</v>
      </c>
      <c r="T559" s="337"/>
      <c r="U559" s="23">
        <f>ROUNDDOWN(U558*$U$3,0)</f>
        <v>15474</v>
      </c>
      <c r="V559" s="23">
        <f>ROUNDDOWN(V558*$V$3,0)</f>
        <v>4328</v>
      </c>
      <c r="W559" s="337"/>
      <c r="X559" s="23">
        <f>ROUNDDOWN($X$3*X558,0)</f>
        <v>73432</v>
      </c>
      <c r="Y559" s="23">
        <f>ROUNDDOWN(Y558*$Y$3,0)</f>
        <v>27690</v>
      </c>
      <c r="Z559" s="24">
        <f>ROUNDDOWN(Z558*$Z$3,0)</f>
        <v>28362</v>
      </c>
      <c r="AA559" s="338"/>
      <c r="AB559" s="327"/>
      <c r="AC559" s="327"/>
      <c r="AD559" s="327"/>
      <c r="AE559" s="327"/>
      <c r="AF559" s="329"/>
      <c r="AG559" s="331"/>
      <c r="AH559" s="332">
        <f t="shared" si="4"/>
        <v>0</v>
      </c>
    </row>
    <row r="560" spans="1:34" ht="12.75" hidden="1" customHeight="1">
      <c r="A560" s="344" t="s">
        <v>7</v>
      </c>
      <c r="B560" s="27" t="s">
        <v>43</v>
      </c>
      <c r="C560" s="28">
        <v>4.5</v>
      </c>
      <c r="D560" s="344" t="str">
        <f>B560&amp;C560</f>
        <v>H4.5</v>
      </c>
      <c r="E560" s="28" t="s">
        <v>38</v>
      </c>
      <c r="F560" s="28">
        <v>0</v>
      </c>
      <c r="G560" s="344" t="str">
        <f>E560&amp;F560</f>
        <v>W0</v>
      </c>
      <c r="H560" s="28" t="s">
        <v>39</v>
      </c>
      <c r="I560" s="28">
        <v>0</v>
      </c>
      <c r="J560" s="344" t="str">
        <f>H560&amp;I560</f>
        <v>L0</v>
      </c>
      <c r="K560" s="28" t="s">
        <v>40</v>
      </c>
      <c r="L560" s="28">
        <v>0</v>
      </c>
      <c r="M560" s="345" t="str">
        <f>K560&amp;L560</f>
        <v>B0</v>
      </c>
      <c r="N560" s="28" t="s">
        <v>41</v>
      </c>
      <c r="O560" s="28">
        <v>20</v>
      </c>
      <c r="P560" s="345" t="str">
        <f>N560&amp;O560</f>
        <v>R20</v>
      </c>
      <c r="Q560" s="25" t="s">
        <v>42</v>
      </c>
      <c r="R560" s="19">
        <v>1.33</v>
      </c>
      <c r="S560" s="19">
        <v>0.18</v>
      </c>
      <c r="T560" s="336">
        <f>SUM(R561:S561)</f>
        <v>154181</v>
      </c>
      <c r="U560" s="19">
        <v>0.19</v>
      </c>
      <c r="V560" s="19">
        <v>7.0999999999999994E-2</v>
      </c>
      <c r="W560" s="336">
        <f>SUM(U561:V561)</f>
        <v>19802</v>
      </c>
      <c r="X560" s="19">
        <v>0.81</v>
      </c>
      <c r="Y560" s="19">
        <v>0.39</v>
      </c>
      <c r="Z560" s="19">
        <v>0.6</v>
      </c>
      <c r="AA560" s="338">
        <f>SUM(X561:Z561)</f>
        <v>149460</v>
      </c>
      <c r="AB560" s="327">
        <f>ROUNDDOWN((T560+AA560)*0.05,0)</f>
        <v>15182</v>
      </c>
      <c r="AC560" s="327">
        <f>ROUNDDOWN((T560+W560+AA560+AB560)*0.1,0)</f>
        <v>33862</v>
      </c>
      <c r="AD560" s="327">
        <f>ROUNDDOWN(AG560*0.1,0)</f>
        <v>90601</v>
      </c>
      <c r="AE560" s="327">
        <f>T560+W560+AA560+AB560+AC560+AD560</f>
        <v>463088</v>
      </c>
      <c r="AF560" s="328">
        <v>1080000</v>
      </c>
      <c r="AG560" s="330">
        <f>AF560-T560-W560</f>
        <v>906017</v>
      </c>
      <c r="AH560" s="332">
        <f t="shared" si="4"/>
        <v>463088</v>
      </c>
    </row>
    <row r="561" spans="1:34" ht="12.75" hidden="1" customHeight="1">
      <c r="A561" s="344"/>
      <c r="B561" s="27"/>
      <c r="C561" s="28"/>
      <c r="D561" s="344"/>
      <c r="E561" s="28"/>
      <c r="F561" s="28"/>
      <c r="G561" s="344"/>
      <c r="H561" s="28"/>
      <c r="I561" s="28"/>
      <c r="J561" s="344"/>
      <c r="K561" s="28"/>
      <c r="L561" s="28"/>
      <c r="M561" s="346"/>
      <c r="N561" s="28"/>
      <c r="O561" s="28"/>
      <c r="P561" s="346"/>
      <c r="Q561" s="22"/>
      <c r="R561" s="23">
        <f>ROUNDDOWN($R$3*R560,0)</f>
        <v>139522</v>
      </c>
      <c r="S561" s="23">
        <f>ROUNDDOWN($S$3*S560,0)</f>
        <v>14659</v>
      </c>
      <c r="T561" s="337"/>
      <c r="U561" s="23">
        <f>ROUNDDOWN(U560*$U$3,0)</f>
        <v>15474</v>
      </c>
      <c r="V561" s="23">
        <f>ROUNDDOWN(V560*$V$3,0)</f>
        <v>4328</v>
      </c>
      <c r="W561" s="337"/>
      <c r="X561" s="23">
        <f>ROUNDDOWN($X$3*X560,0)</f>
        <v>84972</v>
      </c>
      <c r="Y561" s="23">
        <f>ROUNDDOWN(Y560*$Y$3,0)</f>
        <v>31762</v>
      </c>
      <c r="Z561" s="24">
        <f>ROUNDDOWN(Z560*$Z$3,0)</f>
        <v>32726</v>
      </c>
      <c r="AA561" s="338"/>
      <c r="AB561" s="327"/>
      <c r="AC561" s="327"/>
      <c r="AD561" s="327"/>
      <c r="AE561" s="327"/>
      <c r="AF561" s="329"/>
      <c r="AG561" s="331"/>
      <c r="AH561" s="332">
        <f t="shared" si="4"/>
        <v>0</v>
      </c>
    </row>
    <row r="562" spans="1:34" ht="12.75" hidden="1" customHeight="1">
      <c r="A562" s="344" t="s">
        <v>7</v>
      </c>
      <c r="B562" s="27" t="s">
        <v>43</v>
      </c>
      <c r="C562" s="28">
        <v>4.5</v>
      </c>
      <c r="D562" s="344" t="str">
        <f>B562&amp;C562</f>
        <v>H4.5</v>
      </c>
      <c r="E562" s="28" t="s">
        <v>38</v>
      </c>
      <c r="F562" s="28">
        <v>0</v>
      </c>
      <c r="G562" s="344" t="str">
        <f>E562&amp;F562</f>
        <v>W0</v>
      </c>
      <c r="H562" s="28" t="s">
        <v>39</v>
      </c>
      <c r="I562" s="28">
        <v>0</v>
      </c>
      <c r="J562" s="344" t="str">
        <f>H562&amp;I562</f>
        <v>L0</v>
      </c>
      <c r="K562" s="28" t="s">
        <v>40</v>
      </c>
      <c r="L562" s="28">
        <v>0</v>
      </c>
      <c r="M562" s="345" t="str">
        <f>K562&amp;L562</f>
        <v>B0</v>
      </c>
      <c r="N562" s="28" t="s">
        <v>41</v>
      </c>
      <c r="O562" s="28">
        <v>25</v>
      </c>
      <c r="P562" s="345" t="str">
        <f>N562&amp;O562</f>
        <v>R25</v>
      </c>
      <c r="Q562" s="25" t="s">
        <v>42</v>
      </c>
      <c r="R562" s="26">
        <v>1.85</v>
      </c>
      <c r="S562" s="26">
        <v>0.25</v>
      </c>
      <c r="T562" s="336">
        <f>SUM(R563:S563)</f>
        <v>214432</v>
      </c>
      <c r="U562" s="19">
        <v>0.22</v>
      </c>
      <c r="V562" s="19">
        <v>0.14299999999999999</v>
      </c>
      <c r="W562" s="336">
        <f>SUM(U563:V563)</f>
        <v>26635</v>
      </c>
      <c r="X562" s="19">
        <v>1.02</v>
      </c>
      <c r="Y562" s="19">
        <v>0.51</v>
      </c>
      <c r="Z562" s="19">
        <v>0.67</v>
      </c>
      <c r="AA562" s="338">
        <f>SUM(X563:Z563)</f>
        <v>185081</v>
      </c>
      <c r="AB562" s="327">
        <f>ROUNDDOWN((T562+AA562)*0.05,0)</f>
        <v>19975</v>
      </c>
      <c r="AC562" s="327">
        <f>ROUNDDOWN((T562+W562+AA562+AB562)*0.1,0)</f>
        <v>44612</v>
      </c>
      <c r="AD562" s="327">
        <f>ROUNDDOWN(AG562*0.1,0)</f>
        <v>131893</v>
      </c>
      <c r="AE562" s="327">
        <f>T562+W562+AA562+AB562+AC562+AD562</f>
        <v>622628</v>
      </c>
      <c r="AF562" s="328">
        <v>1560000</v>
      </c>
      <c r="AG562" s="330">
        <f>AF562-T562-W562</f>
        <v>1318933</v>
      </c>
      <c r="AH562" s="332">
        <f t="shared" si="4"/>
        <v>622628</v>
      </c>
    </row>
    <row r="563" spans="1:34" ht="12.75" hidden="1" customHeight="1">
      <c r="A563" s="344"/>
      <c r="B563" s="27"/>
      <c r="C563" s="28"/>
      <c r="D563" s="344"/>
      <c r="E563" s="28"/>
      <c r="F563" s="28"/>
      <c r="G563" s="344"/>
      <c r="H563" s="28"/>
      <c r="I563" s="28"/>
      <c r="J563" s="344"/>
      <c r="K563" s="28"/>
      <c r="L563" s="28"/>
      <c r="M563" s="346"/>
      <c r="N563" s="28"/>
      <c r="O563" s="28"/>
      <c r="P563" s="346"/>
      <c r="Q563" s="22"/>
      <c r="R563" s="23">
        <f>ROUNDDOWN($R$3*R562,0)</f>
        <v>194072</v>
      </c>
      <c r="S563" s="23">
        <f>ROUNDDOWN($S$3*S562,0)</f>
        <v>20360</v>
      </c>
      <c r="T563" s="337"/>
      <c r="U563" s="23">
        <f>ROUNDDOWN(U562*$U$3,0)</f>
        <v>17917</v>
      </c>
      <c r="V563" s="23">
        <f>ROUNDDOWN(V562*$V$3,0)</f>
        <v>8718</v>
      </c>
      <c r="W563" s="337"/>
      <c r="X563" s="23">
        <f>ROUNDDOWN($X$3*X562,0)</f>
        <v>107002</v>
      </c>
      <c r="Y563" s="23">
        <f>ROUNDDOWN(Y562*$Y$3,0)</f>
        <v>41535</v>
      </c>
      <c r="Z563" s="24">
        <f>ROUNDDOWN(Z562*$Z$3,0)</f>
        <v>36544</v>
      </c>
      <c r="AA563" s="338"/>
      <c r="AB563" s="327"/>
      <c r="AC563" s="327"/>
      <c r="AD563" s="327"/>
      <c r="AE563" s="327"/>
      <c r="AF563" s="329"/>
      <c r="AG563" s="331"/>
      <c r="AH563" s="332">
        <f t="shared" si="4"/>
        <v>0</v>
      </c>
    </row>
    <row r="564" spans="1:34" ht="12.75" hidden="1" customHeight="1">
      <c r="A564" s="344" t="s">
        <v>7</v>
      </c>
      <c r="B564" s="27" t="s">
        <v>43</v>
      </c>
      <c r="C564" s="28">
        <v>5</v>
      </c>
      <c r="D564" s="344" t="str">
        <f>B564&amp;C564</f>
        <v>H5</v>
      </c>
      <c r="E564" s="28" t="s">
        <v>38</v>
      </c>
      <c r="F564" s="28">
        <v>0</v>
      </c>
      <c r="G564" s="344" t="str">
        <f>E564&amp;F564</f>
        <v>W0</v>
      </c>
      <c r="H564" s="28" t="s">
        <v>39</v>
      </c>
      <c r="I564" s="28">
        <v>0</v>
      </c>
      <c r="J564" s="344" t="str">
        <f>H564&amp;I564</f>
        <v>L0</v>
      </c>
      <c r="K564" s="28" t="s">
        <v>40</v>
      </c>
      <c r="L564" s="28">
        <v>0</v>
      </c>
      <c r="M564" s="345" t="str">
        <f>K564&amp;L564</f>
        <v>B0</v>
      </c>
      <c r="N564" s="28" t="s">
        <v>41</v>
      </c>
      <c r="O564" s="28">
        <v>30</v>
      </c>
      <c r="P564" s="345" t="str">
        <f>N564&amp;O564</f>
        <v>R30</v>
      </c>
      <c r="Q564" s="25" t="s">
        <v>42</v>
      </c>
      <c r="R564" s="19">
        <v>2.2000000000000002</v>
      </c>
      <c r="S564" s="19">
        <v>0.31</v>
      </c>
      <c r="T564" s="336">
        <f>SUM(R565:S565)</f>
        <v>256035</v>
      </c>
      <c r="U564" s="19">
        <v>0.3</v>
      </c>
      <c r="V564" s="19">
        <v>0.25</v>
      </c>
      <c r="W564" s="336">
        <f>SUM(U565:V565)</f>
        <v>39673</v>
      </c>
      <c r="X564" s="19">
        <v>1.23</v>
      </c>
      <c r="Y564" s="19">
        <v>0.6</v>
      </c>
      <c r="Z564" s="19">
        <v>0.78</v>
      </c>
      <c r="AA564" s="338">
        <f>SUM(X565:Z565)</f>
        <v>220440</v>
      </c>
      <c r="AB564" s="327">
        <f>ROUNDDOWN((T564+AA564)*0.05,0)</f>
        <v>23823</v>
      </c>
      <c r="AC564" s="327">
        <f>ROUNDDOWN((T564+W564+AA564+AB564)*0.1,0)</f>
        <v>53997</v>
      </c>
      <c r="AD564" s="327">
        <f>ROUNDDOWN(AG564*0.1,0)</f>
        <v>222429</v>
      </c>
      <c r="AE564" s="327">
        <f>T564+W564+AA564+AB564+AC564+AD564</f>
        <v>816397</v>
      </c>
      <c r="AF564" s="328">
        <v>2520000</v>
      </c>
      <c r="AG564" s="330">
        <f>AF564-T564-W564</f>
        <v>2224292</v>
      </c>
      <c r="AH564" s="332">
        <f t="shared" ref="AH564:AH667" si="5">IF(AE564&lt;AG564,AE564,AG564)</f>
        <v>816397</v>
      </c>
    </row>
    <row r="565" spans="1:34" ht="12.75" hidden="1" customHeight="1">
      <c r="A565" s="344"/>
      <c r="B565" s="27"/>
      <c r="C565" s="28"/>
      <c r="D565" s="344"/>
      <c r="E565" s="28"/>
      <c r="F565" s="28"/>
      <c r="G565" s="344"/>
      <c r="H565" s="28"/>
      <c r="I565" s="28"/>
      <c r="J565" s="344"/>
      <c r="K565" s="28"/>
      <c r="L565" s="28"/>
      <c r="M565" s="346"/>
      <c r="N565" s="28"/>
      <c r="O565" s="28"/>
      <c r="P565" s="346"/>
      <c r="Q565" s="22"/>
      <c r="R565" s="23">
        <f>ROUNDDOWN($R$3*R564,0)</f>
        <v>230788</v>
      </c>
      <c r="S565" s="23">
        <f>ROUNDDOWN($S$3*S564,0)</f>
        <v>25247</v>
      </c>
      <c r="T565" s="336"/>
      <c r="U565" s="23">
        <f>ROUNDDOWN(U564*$U$3,0)</f>
        <v>24432</v>
      </c>
      <c r="V565" s="23">
        <f>ROUNDDOWN(V564*$V$3,0)</f>
        <v>15241</v>
      </c>
      <c r="W565" s="337"/>
      <c r="X565" s="23">
        <f>ROUNDDOWN($X$3*X564,0)</f>
        <v>129031</v>
      </c>
      <c r="Y565" s="23">
        <f>ROUNDDOWN(Y564*$Y$3,0)</f>
        <v>48865</v>
      </c>
      <c r="Z565" s="24">
        <f>ROUNDDOWN(Z564*$Z$3,0)</f>
        <v>42544</v>
      </c>
      <c r="AA565" s="338"/>
      <c r="AB565" s="327"/>
      <c r="AC565" s="327"/>
      <c r="AD565" s="327"/>
      <c r="AE565" s="327"/>
      <c r="AF565" s="329"/>
      <c r="AG565" s="331"/>
      <c r="AH565" s="332">
        <f t="shared" si="5"/>
        <v>0</v>
      </c>
    </row>
    <row r="566" spans="1:34" ht="12.75" hidden="1" customHeight="1">
      <c r="A566" s="344" t="s">
        <v>7</v>
      </c>
      <c r="B566" s="27" t="s">
        <v>43</v>
      </c>
      <c r="C566" s="28">
        <v>6</v>
      </c>
      <c r="D566" s="344" t="str">
        <f>B566&amp;C566</f>
        <v>H6</v>
      </c>
      <c r="E566" s="28" t="s">
        <v>38</v>
      </c>
      <c r="F566" s="28">
        <v>0</v>
      </c>
      <c r="G566" s="344" t="str">
        <f>E566&amp;F566</f>
        <v>W0</v>
      </c>
      <c r="H566" s="28" t="s">
        <v>39</v>
      </c>
      <c r="I566" s="28">
        <v>0</v>
      </c>
      <c r="J566" s="344" t="str">
        <f>H566&amp;I566</f>
        <v>L0</v>
      </c>
      <c r="K566" s="28" t="s">
        <v>40</v>
      </c>
      <c r="L566" s="28">
        <v>0</v>
      </c>
      <c r="M566" s="345" t="str">
        <f>K566&amp;L566</f>
        <v>B0</v>
      </c>
      <c r="N566" s="28" t="s">
        <v>41</v>
      </c>
      <c r="O566" s="28">
        <v>35</v>
      </c>
      <c r="P566" s="345" t="str">
        <f>N566&amp;O566</f>
        <v>R35</v>
      </c>
      <c r="Q566" s="25" t="s">
        <v>42</v>
      </c>
      <c r="R566" s="19">
        <v>2.66</v>
      </c>
      <c r="S566" s="19">
        <v>0.37</v>
      </c>
      <c r="T566" s="336">
        <f>SUM(R567:S567)</f>
        <v>309177</v>
      </c>
      <c r="U566" s="19">
        <v>0.3</v>
      </c>
      <c r="V566" s="19">
        <v>0.25</v>
      </c>
      <c r="W566" s="336">
        <f>SUM(U567:V567)</f>
        <v>39673</v>
      </c>
      <c r="X566" s="19">
        <v>1.42</v>
      </c>
      <c r="Y566" s="19">
        <v>0.69</v>
      </c>
      <c r="Z566" s="19">
        <v>0.9</v>
      </c>
      <c r="AA566" s="338">
        <f>SUM(X567:Z567)</f>
        <v>254247</v>
      </c>
      <c r="AB566" s="327">
        <f>ROUNDDOWN((T566+AA566)*0.05,0)</f>
        <v>28171</v>
      </c>
      <c r="AC566" s="327">
        <f>ROUNDDOWN((T566+W566+AA566+AB566)*0.1,0)</f>
        <v>63126</v>
      </c>
      <c r="AD566" s="327">
        <f>ROUNDDOWN(AG566*0.1,0)</f>
        <v>330115</v>
      </c>
      <c r="AE566" s="327">
        <f>T566+W566+AA566+AB566+AC566+AD566</f>
        <v>1024509</v>
      </c>
      <c r="AF566" s="328">
        <v>3650000</v>
      </c>
      <c r="AG566" s="330">
        <f>AF566-T566-W566</f>
        <v>3301150</v>
      </c>
      <c r="AH566" s="332">
        <f t="shared" si="5"/>
        <v>1024509</v>
      </c>
    </row>
    <row r="567" spans="1:34" ht="12.75" hidden="1" customHeight="1">
      <c r="A567" s="344"/>
      <c r="B567" s="27"/>
      <c r="C567" s="28"/>
      <c r="D567" s="344"/>
      <c r="E567" s="28"/>
      <c r="F567" s="28"/>
      <c r="G567" s="344"/>
      <c r="H567" s="28"/>
      <c r="I567" s="28"/>
      <c r="J567" s="344"/>
      <c r="K567" s="28"/>
      <c r="L567" s="28"/>
      <c r="M567" s="346"/>
      <c r="N567" s="28"/>
      <c r="O567" s="28"/>
      <c r="P567" s="346"/>
      <c r="Q567" s="22"/>
      <c r="R567" s="23">
        <f>ROUNDDOWN($R$3*R566,0)</f>
        <v>279044</v>
      </c>
      <c r="S567" s="23">
        <f>ROUNDDOWN($S$3*S566,0)</f>
        <v>30133</v>
      </c>
      <c r="T567" s="337"/>
      <c r="U567" s="23">
        <f>ROUNDDOWN(U566*$U$3,0)</f>
        <v>24432</v>
      </c>
      <c r="V567" s="23">
        <f>ROUNDDOWN(V566*$V$3,0)</f>
        <v>15241</v>
      </c>
      <c r="W567" s="337"/>
      <c r="X567" s="23">
        <f>ROUNDDOWN($X$3*X566,0)</f>
        <v>148963</v>
      </c>
      <c r="Y567" s="23">
        <f>ROUNDDOWN(Y566*$Y$3,0)</f>
        <v>56195</v>
      </c>
      <c r="Z567" s="24">
        <f>ROUNDDOWN(Z566*$Z$3,0)</f>
        <v>49089</v>
      </c>
      <c r="AA567" s="338"/>
      <c r="AB567" s="327"/>
      <c r="AC567" s="327"/>
      <c r="AD567" s="327"/>
      <c r="AE567" s="327"/>
      <c r="AF567" s="329"/>
      <c r="AG567" s="331"/>
      <c r="AH567" s="332">
        <f t="shared" si="5"/>
        <v>0</v>
      </c>
    </row>
    <row r="568" spans="1:34" ht="12.75" hidden="1" customHeight="1">
      <c r="A568" s="344" t="s">
        <v>7</v>
      </c>
      <c r="B568" s="27" t="s">
        <v>43</v>
      </c>
      <c r="C568" s="28">
        <v>6</v>
      </c>
      <c r="D568" s="344" t="str">
        <f>B568&amp;C568</f>
        <v>H6</v>
      </c>
      <c r="E568" s="28" t="s">
        <v>38</v>
      </c>
      <c r="F568" s="28">
        <v>0</v>
      </c>
      <c r="G568" s="344" t="str">
        <f>E568&amp;F568</f>
        <v>W0</v>
      </c>
      <c r="H568" s="28" t="s">
        <v>39</v>
      </c>
      <c r="I568" s="28">
        <v>0</v>
      </c>
      <c r="J568" s="344" t="str">
        <f>H568&amp;I568</f>
        <v>L0</v>
      </c>
      <c r="K568" s="28" t="s">
        <v>40</v>
      </c>
      <c r="L568" s="28">
        <v>0</v>
      </c>
      <c r="M568" s="345" t="str">
        <f>K568&amp;L568</f>
        <v>B0</v>
      </c>
      <c r="N568" s="28" t="s">
        <v>41</v>
      </c>
      <c r="O568" s="28">
        <v>40</v>
      </c>
      <c r="P568" s="345" t="str">
        <f>N568&amp;O568</f>
        <v>R40</v>
      </c>
      <c r="Q568" s="25" t="s">
        <v>42</v>
      </c>
      <c r="R568" s="26">
        <v>3.09</v>
      </c>
      <c r="S568" s="26">
        <v>0.43</v>
      </c>
      <c r="T568" s="336">
        <f>SUM(R569:S569)</f>
        <v>359173</v>
      </c>
      <c r="U568" s="19">
        <v>0.57999999999999996</v>
      </c>
      <c r="V568" s="19">
        <v>0.33</v>
      </c>
      <c r="W568" s="336">
        <f>SUM(U569:V569)</f>
        <v>67355</v>
      </c>
      <c r="X568" s="19">
        <v>1.56</v>
      </c>
      <c r="Y568" s="19">
        <v>0.76</v>
      </c>
      <c r="Z568" s="19">
        <v>0.99</v>
      </c>
      <c r="AA568" s="338">
        <f>SUM(X569:Z569)</f>
        <v>279544</v>
      </c>
      <c r="AB568" s="327">
        <f>ROUNDDOWN((T568+AA568)*0.05,0)</f>
        <v>31935</v>
      </c>
      <c r="AC568" s="327">
        <f>ROUNDDOWN((T568+W568+AA568+AB568)*0.1,0)</f>
        <v>73800</v>
      </c>
      <c r="AD568" s="327">
        <f>ROUNDDOWN(AG568*0.1,0)</f>
        <v>483347</v>
      </c>
      <c r="AE568" s="327">
        <f>T568+W568+AA568+AB568+AC568+AD568</f>
        <v>1295154</v>
      </c>
      <c r="AF568" s="328">
        <v>5260000</v>
      </c>
      <c r="AG568" s="330">
        <f>AF568-T568-W568</f>
        <v>4833472</v>
      </c>
      <c r="AH568" s="332">
        <f t="shared" si="5"/>
        <v>1295154</v>
      </c>
    </row>
    <row r="569" spans="1:34" ht="12.75" hidden="1" customHeight="1">
      <c r="A569" s="344"/>
      <c r="B569" s="27"/>
      <c r="C569" s="28"/>
      <c r="D569" s="344"/>
      <c r="E569" s="28"/>
      <c r="F569" s="28"/>
      <c r="G569" s="344"/>
      <c r="H569" s="28"/>
      <c r="I569" s="28"/>
      <c r="J569" s="344"/>
      <c r="K569" s="28"/>
      <c r="L569" s="28"/>
      <c r="M569" s="346"/>
      <c r="N569" s="28"/>
      <c r="O569" s="28"/>
      <c r="P569" s="346"/>
      <c r="Q569" s="22"/>
      <c r="R569" s="23">
        <f>ROUNDDOWN($R$3*R568,0)</f>
        <v>324153</v>
      </c>
      <c r="S569" s="23">
        <f>ROUNDDOWN($S$3*S568,0)</f>
        <v>35020</v>
      </c>
      <c r="T569" s="337"/>
      <c r="U569" s="23">
        <f>ROUNDDOWN(U568*$U$3,0)</f>
        <v>47236</v>
      </c>
      <c r="V569" s="23">
        <f>ROUNDDOWN(V568*$V$3,0)</f>
        <v>20119</v>
      </c>
      <c r="W569" s="337"/>
      <c r="X569" s="23">
        <f>ROUNDDOWN($X$3*X568,0)</f>
        <v>163650</v>
      </c>
      <c r="Y569" s="23">
        <f>ROUNDDOWN(Y568*$Y$3,0)</f>
        <v>61896</v>
      </c>
      <c r="Z569" s="24">
        <f>ROUNDDOWN(Z568*$Z$3,0)</f>
        <v>53998</v>
      </c>
      <c r="AA569" s="338"/>
      <c r="AB569" s="327"/>
      <c r="AC569" s="327"/>
      <c r="AD569" s="327"/>
      <c r="AE569" s="327"/>
      <c r="AF569" s="329"/>
      <c r="AG569" s="331"/>
      <c r="AH569" s="332">
        <f t="shared" si="5"/>
        <v>0</v>
      </c>
    </row>
    <row r="570" spans="1:34" ht="12.75" hidden="1" customHeight="1">
      <c r="A570" s="344" t="s">
        <v>7</v>
      </c>
      <c r="B570" s="27" t="s">
        <v>43</v>
      </c>
      <c r="C570" s="28">
        <v>6</v>
      </c>
      <c r="D570" s="344" t="str">
        <f>B570&amp;C570</f>
        <v>H6</v>
      </c>
      <c r="E570" s="28" t="s">
        <v>38</v>
      </c>
      <c r="F570" s="28">
        <v>0</v>
      </c>
      <c r="G570" s="344" t="str">
        <f>E570&amp;F570</f>
        <v>W0</v>
      </c>
      <c r="H570" s="28" t="s">
        <v>39</v>
      </c>
      <c r="I570" s="28">
        <v>0</v>
      </c>
      <c r="J570" s="344" t="str">
        <f>H570&amp;I570</f>
        <v>L0</v>
      </c>
      <c r="K570" s="28" t="s">
        <v>40</v>
      </c>
      <c r="L570" s="28">
        <v>0</v>
      </c>
      <c r="M570" s="345" t="str">
        <f>K570&amp;L570</f>
        <v>B0</v>
      </c>
      <c r="N570" s="28" t="s">
        <v>41</v>
      </c>
      <c r="O570" s="28">
        <v>45</v>
      </c>
      <c r="P570" s="345" t="str">
        <f>N570&amp;O570</f>
        <v>R45</v>
      </c>
      <c r="Q570" s="25" t="s">
        <v>42</v>
      </c>
      <c r="R570" s="19">
        <v>3.53</v>
      </c>
      <c r="S570" s="19">
        <v>0.49</v>
      </c>
      <c r="T570" s="336">
        <f>SUM(R571:S571)</f>
        <v>410218</v>
      </c>
      <c r="U570" s="19">
        <v>0.72</v>
      </c>
      <c r="V570" s="19">
        <v>0.5</v>
      </c>
      <c r="W570" s="336">
        <f>SUM(U571:V571)</f>
        <v>89121</v>
      </c>
      <c r="X570" s="19">
        <v>1.69</v>
      </c>
      <c r="Y570" s="19">
        <v>0.82</v>
      </c>
      <c r="Z570" s="19">
        <v>1.08</v>
      </c>
      <c r="AA570" s="338">
        <f>SUM(X571:Z571)</f>
        <v>302977</v>
      </c>
      <c r="AB570" s="327">
        <f>ROUNDDOWN((T570+AA570)*0.05,0)</f>
        <v>35659</v>
      </c>
      <c r="AC570" s="327">
        <f>ROUNDDOWN((T570+W570+AA570+AB570)*0.1,0)</f>
        <v>83797</v>
      </c>
      <c r="AD570" s="327">
        <f>ROUNDDOWN(AG570*0.1,0)</f>
        <v>630066</v>
      </c>
      <c r="AE570" s="327">
        <f>T570+W570+AA570+AB570+AC570+AD570</f>
        <v>1551838</v>
      </c>
      <c r="AF570" s="328">
        <v>6800000</v>
      </c>
      <c r="AG570" s="330">
        <f>AF570-T570-W570</f>
        <v>6300661</v>
      </c>
      <c r="AH570" s="332">
        <f t="shared" si="5"/>
        <v>1551838</v>
      </c>
    </row>
    <row r="571" spans="1:34" ht="12.75" hidden="1" customHeight="1">
      <c r="A571" s="344"/>
      <c r="B571" s="27"/>
      <c r="C571" s="28"/>
      <c r="D571" s="344"/>
      <c r="E571" s="28"/>
      <c r="F571" s="28"/>
      <c r="G571" s="344"/>
      <c r="H571" s="28"/>
      <c r="I571" s="28"/>
      <c r="J571" s="344"/>
      <c r="K571" s="28"/>
      <c r="L571" s="28"/>
      <c r="M571" s="346"/>
      <c r="N571" s="28"/>
      <c r="O571" s="28"/>
      <c r="P571" s="346"/>
      <c r="Q571" s="22"/>
      <c r="R571" s="23">
        <f>ROUNDDOWN($R$3*R570,0)</f>
        <v>370311</v>
      </c>
      <c r="S571" s="23">
        <f>ROUNDDOWN($S$3*S570,0)</f>
        <v>39907</v>
      </c>
      <c r="T571" s="337"/>
      <c r="U571" s="23">
        <f>ROUNDDOWN(U570*$U$3,0)</f>
        <v>58638</v>
      </c>
      <c r="V571" s="23">
        <f>ROUNDDOWN(V570*$V$3,0)</f>
        <v>30483</v>
      </c>
      <c r="W571" s="337"/>
      <c r="X571" s="23">
        <f>ROUNDDOWN($X$3*X570,0)</f>
        <v>177287</v>
      </c>
      <c r="Y571" s="23">
        <f>ROUNDDOWN(Y570*$Y$3,0)</f>
        <v>66783</v>
      </c>
      <c r="Z571" s="24">
        <f>ROUNDDOWN(Z570*$Z$3,0)</f>
        <v>58907</v>
      </c>
      <c r="AA571" s="338"/>
      <c r="AB571" s="327"/>
      <c r="AC571" s="327"/>
      <c r="AD571" s="327"/>
      <c r="AE571" s="327"/>
      <c r="AF571" s="329"/>
      <c r="AG571" s="331"/>
      <c r="AH571" s="332">
        <f t="shared" si="5"/>
        <v>0</v>
      </c>
    </row>
    <row r="572" spans="1:34" ht="12.75" hidden="1" customHeight="1">
      <c r="A572" s="344" t="s">
        <v>7</v>
      </c>
      <c r="B572" s="27" t="s">
        <v>43</v>
      </c>
      <c r="C572" s="28">
        <v>7</v>
      </c>
      <c r="D572" s="344" t="str">
        <f>B572&amp;C572</f>
        <v>H7</v>
      </c>
      <c r="E572" s="28" t="s">
        <v>38</v>
      </c>
      <c r="F572" s="28">
        <v>0</v>
      </c>
      <c r="G572" s="344" t="str">
        <f>E572&amp;F572</f>
        <v>W0</v>
      </c>
      <c r="H572" s="28" t="s">
        <v>39</v>
      </c>
      <c r="I572" s="28">
        <v>0</v>
      </c>
      <c r="J572" s="344" t="str">
        <f>H572&amp;I572</f>
        <v>L0</v>
      </c>
      <c r="K572" s="28" t="s">
        <v>40</v>
      </c>
      <c r="L572" s="28">
        <v>0</v>
      </c>
      <c r="M572" s="345" t="str">
        <f>K572&amp;L572</f>
        <v>B0</v>
      </c>
      <c r="N572" s="28" t="s">
        <v>41</v>
      </c>
      <c r="O572" s="28">
        <v>50</v>
      </c>
      <c r="P572" s="345" t="str">
        <f>N572&amp;O572</f>
        <v>R50</v>
      </c>
      <c r="Q572" s="25" t="s">
        <v>42</v>
      </c>
      <c r="R572" s="19">
        <v>3.96</v>
      </c>
      <c r="S572" s="19">
        <v>0.55000000000000004</v>
      </c>
      <c r="T572" s="336">
        <f>SUM(R573:S573)</f>
        <v>460212</v>
      </c>
      <c r="U572" s="19">
        <v>0.86</v>
      </c>
      <c r="V572" s="19">
        <v>1</v>
      </c>
      <c r="W572" s="336">
        <f>SUM(U573:V573)</f>
        <v>131007</v>
      </c>
      <c r="X572" s="19">
        <v>1.81</v>
      </c>
      <c r="Y572" s="19">
        <v>0.88</v>
      </c>
      <c r="Z572" s="19">
        <v>1.1499999999999999</v>
      </c>
      <c r="AA572" s="338">
        <f>SUM(X573:Z573)</f>
        <v>324270</v>
      </c>
      <c r="AB572" s="327">
        <f>ROUNDDOWN((T572+AA572)*0.05,0)</f>
        <v>39224</v>
      </c>
      <c r="AC572" s="327">
        <f>ROUNDDOWN((T572+W572+AA572+AB572)*0.1,0)</f>
        <v>95471</v>
      </c>
      <c r="AD572" s="327">
        <f>ROUNDDOWN(AG572*0.1,0)</f>
        <v>752878</v>
      </c>
      <c r="AE572" s="327">
        <f>T572+W572+AA572+AB572+AC572+AD572</f>
        <v>1803062</v>
      </c>
      <c r="AF572" s="328">
        <v>8120000</v>
      </c>
      <c r="AG572" s="330">
        <f>AF572-T572-W572</f>
        <v>7528781</v>
      </c>
      <c r="AH572" s="332">
        <f t="shared" si="5"/>
        <v>1803062</v>
      </c>
    </row>
    <row r="573" spans="1:34" ht="12.75" hidden="1" customHeight="1">
      <c r="A573" s="344"/>
      <c r="B573" s="27"/>
      <c r="C573" s="28"/>
      <c r="D573" s="344"/>
      <c r="E573" s="28"/>
      <c r="F573" s="28"/>
      <c r="G573" s="344"/>
      <c r="H573" s="28"/>
      <c r="I573" s="28"/>
      <c r="J573" s="344"/>
      <c r="K573" s="28"/>
      <c r="L573" s="28"/>
      <c r="M573" s="346"/>
      <c r="N573" s="28"/>
      <c r="O573" s="28"/>
      <c r="P573" s="346"/>
      <c r="Q573" s="22"/>
      <c r="R573" s="23">
        <f>ROUNDDOWN($R$3*R572,0)</f>
        <v>415419</v>
      </c>
      <c r="S573" s="23">
        <f>ROUNDDOWN($S$3*S572,0)</f>
        <v>44793</v>
      </c>
      <c r="T573" s="337"/>
      <c r="U573" s="23">
        <f>ROUNDDOWN(U572*$U$3,0)</f>
        <v>70040</v>
      </c>
      <c r="V573" s="23">
        <f>ROUNDDOWN(V572*$V$3,0)</f>
        <v>60967</v>
      </c>
      <c r="W573" s="337"/>
      <c r="X573" s="23">
        <f>ROUNDDOWN($X$3*X572,0)</f>
        <v>189876</v>
      </c>
      <c r="Y573" s="23">
        <f>ROUNDDOWN(Y572*$Y$3,0)</f>
        <v>71669</v>
      </c>
      <c r="Z573" s="24">
        <f>ROUNDDOWN(Z572*$Z$3,0)</f>
        <v>62725</v>
      </c>
      <c r="AA573" s="338"/>
      <c r="AB573" s="327"/>
      <c r="AC573" s="327"/>
      <c r="AD573" s="327"/>
      <c r="AE573" s="327"/>
      <c r="AF573" s="329"/>
      <c r="AG573" s="331"/>
      <c r="AH573" s="332">
        <f t="shared" si="5"/>
        <v>0</v>
      </c>
    </row>
    <row r="574" spans="1:34" ht="12.75" hidden="1" customHeight="1">
      <c r="A574" s="344" t="s">
        <v>7</v>
      </c>
      <c r="B574" s="27" t="s">
        <v>43</v>
      </c>
      <c r="C574" s="28">
        <v>7</v>
      </c>
      <c r="D574" s="344" t="str">
        <f>B574&amp;C574</f>
        <v>H7</v>
      </c>
      <c r="E574" s="28" t="s">
        <v>38</v>
      </c>
      <c r="F574" s="28">
        <v>0</v>
      </c>
      <c r="G574" s="344" t="str">
        <f>E574&amp;F574</f>
        <v>W0</v>
      </c>
      <c r="H574" s="28" t="s">
        <v>39</v>
      </c>
      <c r="I574" s="28">
        <v>0</v>
      </c>
      <c r="J574" s="344" t="str">
        <f>H574&amp;I574</f>
        <v>L0</v>
      </c>
      <c r="K574" s="28" t="s">
        <v>40</v>
      </c>
      <c r="L574" s="28">
        <v>0</v>
      </c>
      <c r="M574" s="345" t="str">
        <f>K574&amp;L574</f>
        <v>B0</v>
      </c>
      <c r="N574" s="28" t="s">
        <v>41</v>
      </c>
      <c r="O574" s="28">
        <v>55</v>
      </c>
      <c r="P574" s="345" t="str">
        <f>N574&amp;O574</f>
        <v>R55</v>
      </c>
      <c r="Q574" s="25" t="s">
        <v>42</v>
      </c>
      <c r="R574" s="26"/>
      <c r="S574" s="26"/>
      <c r="T574" s="336">
        <f>SUM(R575:S575)</f>
        <v>0</v>
      </c>
      <c r="U574" s="19"/>
      <c r="V574" s="19"/>
      <c r="W574" s="336">
        <f>SUM(U575:V575)</f>
        <v>0</v>
      </c>
      <c r="X574" s="19"/>
      <c r="Y574" s="19"/>
      <c r="Z574" s="19"/>
      <c r="AA574" s="338">
        <f>SUM(X575:Z575)</f>
        <v>0</v>
      </c>
      <c r="AB574" s="327">
        <f>ROUNDDOWN((T574+AA574)*0.05,0)</f>
        <v>0</v>
      </c>
      <c r="AC574" s="327">
        <f>ROUNDDOWN((T574+W574+AA574+AB574)*0.1,0)</f>
        <v>0</v>
      </c>
      <c r="AD574" s="327">
        <f>ROUNDDOWN(AG574*0.1,0)</f>
        <v>1033000</v>
      </c>
      <c r="AE574" s="327">
        <f>T574+W574+AA574+AB574+AC574+AD574</f>
        <v>1033000</v>
      </c>
      <c r="AF574" s="328">
        <v>10330000</v>
      </c>
      <c r="AG574" s="330">
        <f>AF574-T574-W574</f>
        <v>10330000</v>
      </c>
      <c r="AH574" s="332">
        <f t="shared" si="5"/>
        <v>1033000</v>
      </c>
    </row>
    <row r="575" spans="1:34" ht="12.75" hidden="1" customHeight="1">
      <c r="A575" s="344"/>
      <c r="B575" s="27"/>
      <c r="C575" s="28"/>
      <c r="D575" s="344"/>
      <c r="E575" s="28"/>
      <c r="F575" s="28"/>
      <c r="G575" s="344"/>
      <c r="H575" s="28"/>
      <c r="I575" s="28"/>
      <c r="J575" s="344"/>
      <c r="K575" s="28"/>
      <c r="L575" s="28"/>
      <c r="M575" s="346"/>
      <c r="N575" s="28"/>
      <c r="O575" s="28"/>
      <c r="P575" s="346"/>
      <c r="Q575" s="22"/>
      <c r="R575" s="23">
        <f>ROUNDDOWN($R$3*R574,0)</f>
        <v>0</v>
      </c>
      <c r="S575" s="23">
        <f>ROUNDDOWN($S$3*S574,0)</f>
        <v>0</v>
      </c>
      <c r="T575" s="337"/>
      <c r="U575" s="23">
        <f>ROUNDDOWN(U574*$U$3,0)</f>
        <v>0</v>
      </c>
      <c r="V575" s="23">
        <f>ROUNDDOWN(V574*$V$3,0)</f>
        <v>0</v>
      </c>
      <c r="W575" s="337"/>
      <c r="X575" s="23">
        <f>ROUNDDOWN($X$3*X574,0)</f>
        <v>0</v>
      </c>
      <c r="Y575" s="23">
        <f>ROUNDDOWN(Y574*$Y$3,0)</f>
        <v>0</v>
      </c>
      <c r="Z575" s="24">
        <f>ROUNDDOWN(Z574*$Z$3,0)</f>
        <v>0</v>
      </c>
      <c r="AA575" s="338"/>
      <c r="AB575" s="327"/>
      <c r="AC575" s="327"/>
      <c r="AD575" s="327"/>
      <c r="AE575" s="327"/>
      <c r="AF575" s="329"/>
      <c r="AG575" s="331"/>
      <c r="AH575" s="332">
        <f t="shared" si="5"/>
        <v>0</v>
      </c>
    </row>
    <row r="576" spans="1:34" ht="12.75" hidden="1" customHeight="1">
      <c r="A576" s="344" t="s">
        <v>7</v>
      </c>
      <c r="B576" s="27" t="s">
        <v>43</v>
      </c>
      <c r="C576" s="28">
        <v>7</v>
      </c>
      <c r="D576" s="344" t="str">
        <f>B576&amp;C576</f>
        <v>H7</v>
      </c>
      <c r="E576" s="28" t="s">
        <v>38</v>
      </c>
      <c r="F576" s="28">
        <v>0</v>
      </c>
      <c r="G576" s="344" t="str">
        <f>E576&amp;F576</f>
        <v>W0</v>
      </c>
      <c r="H576" s="28" t="s">
        <v>39</v>
      </c>
      <c r="I576" s="28">
        <v>0</v>
      </c>
      <c r="J576" s="344" t="str">
        <f>H576&amp;I576</f>
        <v>L0</v>
      </c>
      <c r="K576" s="28" t="s">
        <v>40</v>
      </c>
      <c r="L576" s="28">
        <v>0</v>
      </c>
      <c r="M576" s="345" t="str">
        <f>K576&amp;L576</f>
        <v>B0</v>
      </c>
      <c r="N576" s="28" t="s">
        <v>41</v>
      </c>
      <c r="O576" s="28">
        <v>60</v>
      </c>
      <c r="P576" s="345" t="str">
        <f>N576&amp;O576</f>
        <v>R60</v>
      </c>
      <c r="Q576" s="25" t="s">
        <v>42</v>
      </c>
      <c r="R576" s="19"/>
      <c r="S576" s="19"/>
      <c r="T576" s="336">
        <f>SUM(R577:S577)</f>
        <v>0</v>
      </c>
      <c r="U576" s="19"/>
      <c r="V576" s="19"/>
      <c r="W576" s="336">
        <f>SUM(U577:V577)</f>
        <v>0</v>
      </c>
      <c r="X576" s="19"/>
      <c r="Y576" s="19"/>
      <c r="Z576" s="19"/>
      <c r="AA576" s="338">
        <f>SUM(X577:Z577)</f>
        <v>0</v>
      </c>
      <c r="AB576" s="327">
        <f>ROUNDDOWN((T576+AA576)*0.05,0)</f>
        <v>0</v>
      </c>
      <c r="AC576" s="327">
        <f>ROUNDDOWN((T576+W576+AA576+AB576)*0.1,0)</f>
        <v>0</v>
      </c>
      <c r="AD576" s="327">
        <f>ROUNDDOWN(AG576*0.1,0)</f>
        <v>1463000</v>
      </c>
      <c r="AE576" s="327">
        <f>T576+W576+AA576+AB576+AC576+AD576</f>
        <v>1463000</v>
      </c>
      <c r="AF576" s="328">
        <v>14630000</v>
      </c>
      <c r="AG576" s="330">
        <f>AF576-T576-W576</f>
        <v>14630000</v>
      </c>
      <c r="AH576" s="332">
        <f t="shared" si="5"/>
        <v>1463000</v>
      </c>
    </row>
    <row r="577" spans="1:34" ht="12.75" hidden="1" customHeight="1">
      <c r="A577" s="344"/>
      <c r="B577" s="27"/>
      <c r="C577" s="28"/>
      <c r="D577" s="344"/>
      <c r="E577" s="28"/>
      <c r="F577" s="28"/>
      <c r="G577" s="344"/>
      <c r="H577" s="28"/>
      <c r="I577" s="28"/>
      <c r="J577" s="344"/>
      <c r="K577" s="28"/>
      <c r="L577" s="28"/>
      <c r="M577" s="346"/>
      <c r="N577" s="28"/>
      <c r="O577" s="28"/>
      <c r="P577" s="346"/>
      <c r="Q577" s="22"/>
      <c r="R577" s="23">
        <f>ROUNDDOWN($R$3*R576,0)</f>
        <v>0</v>
      </c>
      <c r="S577" s="23">
        <f>ROUNDDOWN($S$3*S576,0)</f>
        <v>0</v>
      </c>
      <c r="T577" s="337"/>
      <c r="U577" s="23">
        <f>ROUNDDOWN(U576*$U$3,0)</f>
        <v>0</v>
      </c>
      <c r="V577" s="23">
        <f>ROUNDDOWN(V576*$V$3,0)</f>
        <v>0</v>
      </c>
      <c r="W577" s="337"/>
      <c r="X577" s="23">
        <f>ROUNDDOWN($X$3*X576,0)</f>
        <v>0</v>
      </c>
      <c r="Y577" s="23">
        <f>ROUNDDOWN(Y576*$Y$3,0)</f>
        <v>0</v>
      </c>
      <c r="Z577" s="24">
        <f>ROUNDDOWN(Z576*$Z$3,0)</f>
        <v>0</v>
      </c>
      <c r="AA577" s="338"/>
      <c r="AB577" s="327"/>
      <c r="AC577" s="327"/>
      <c r="AD577" s="327"/>
      <c r="AE577" s="327"/>
      <c r="AF577" s="329"/>
      <c r="AG577" s="331"/>
      <c r="AH577" s="332">
        <f t="shared" si="5"/>
        <v>0</v>
      </c>
    </row>
    <row r="578" spans="1:34" ht="12.75" hidden="1" customHeight="1">
      <c r="A578" s="333" t="s">
        <v>149</v>
      </c>
      <c r="B578" s="20" t="s">
        <v>43</v>
      </c>
      <c r="C578" s="21">
        <v>0</v>
      </c>
      <c r="D578" s="333" t="str">
        <f>B578&amp;C578</f>
        <v>H0</v>
      </c>
      <c r="E578" s="21" t="s">
        <v>38</v>
      </c>
      <c r="F578" s="21">
        <v>0</v>
      </c>
      <c r="G578" s="333" t="str">
        <f>E578&amp;F578</f>
        <v>W0</v>
      </c>
      <c r="H578" s="21" t="s">
        <v>39</v>
      </c>
      <c r="I578" s="21">
        <v>2</v>
      </c>
      <c r="J578" s="333" t="str">
        <f>H578&amp;I578</f>
        <v>L2</v>
      </c>
      <c r="K578" s="21" t="s">
        <v>40</v>
      </c>
      <c r="L578" s="21">
        <v>0</v>
      </c>
      <c r="M578" s="334" t="str">
        <f>K578&amp;L578</f>
        <v>B0</v>
      </c>
      <c r="N578" s="21" t="s">
        <v>41</v>
      </c>
      <c r="O578" s="21">
        <v>2</v>
      </c>
      <c r="P578" s="334" t="str">
        <f>N578&amp;O578</f>
        <v>R2</v>
      </c>
      <c r="Q578" s="25" t="s">
        <v>42</v>
      </c>
      <c r="R578" s="19">
        <v>0.11</v>
      </c>
      <c r="S578" s="19">
        <v>0.1</v>
      </c>
      <c r="T578" s="336">
        <f>SUM(R579:S579)</f>
        <v>19683</v>
      </c>
      <c r="U578" s="19">
        <v>2E-3</v>
      </c>
      <c r="V578" s="19">
        <v>5.0000000000000001E-3</v>
      </c>
      <c r="W578" s="336">
        <f>SUM(U579:V579)</f>
        <v>466</v>
      </c>
      <c r="X578" s="19">
        <v>0.11</v>
      </c>
      <c r="Y578" s="19">
        <v>7.0000000000000007E-2</v>
      </c>
      <c r="Z578" s="19">
        <v>0</v>
      </c>
      <c r="AA578" s="338">
        <f>SUM(X579:Z579)</f>
        <v>17240</v>
      </c>
      <c r="AB578" s="327">
        <f>ROUNDDOWN((T578+AA578)*0.05,0)</f>
        <v>1846</v>
      </c>
      <c r="AC578" s="327">
        <f>ROUNDDOWN((T578+W578+AA578+AB578)*0.1,0)</f>
        <v>3923</v>
      </c>
      <c r="AD578" s="327">
        <f>ROUNDDOWN(AG578*0.1,0)</f>
        <v>2115</v>
      </c>
      <c r="AE578" s="327">
        <f>T578+W578+AA578+AB578+AC578+AD578</f>
        <v>45273</v>
      </c>
      <c r="AF578" s="328">
        <v>41300</v>
      </c>
      <c r="AG578" s="330">
        <f>AF578-T578-W578</f>
        <v>21151</v>
      </c>
      <c r="AH578" s="332">
        <f t="shared" si="5"/>
        <v>21151</v>
      </c>
    </row>
    <row r="579" spans="1:34" ht="12.75" hidden="1" customHeight="1">
      <c r="A579" s="333"/>
      <c r="B579" s="20"/>
      <c r="C579" s="21"/>
      <c r="D579" s="333"/>
      <c r="E579" s="21"/>
      <c r="F579" s="21"/>
      <c r="G579" s="333"/>
      <c r="H579" s="21"/>
      <c r="I579" s="21"/>
      <c r="J579" s="333"/>
      <c r="K579" s="21"/>
      <c r="L579" s="21"/>
      <c r="M579" s="335"/>
      <c r="N579" s="21"/>
      <c r="O579" s="21"/>
      <c r="P579" s="335"/>
      <c r="Q579" s="22"/>
      <c r="R579" s="23">
        <f>ROUNDDOWN($R$3*R578,0)</f>
        <v>11539</v>
      </c>
      <c r="S579" s="23">
        <f>ROUNDDOWN($S$3*S578,0)</f>
        <v>8144</v>
      </c>
      <c r="T579" s="337"/>
      <c r="U579" s="23">
        <f>ROUNDDOWN(U578*$U$3,0)</f>
        <v>162</v>
      </c>
      <c r="V579" s="23">
        <f>ROUNDDOWN(V578*$V$3,0)</f>
        <v>304</v>
      </c>
      <c r="W579" s="337"/>
      <c r="X579" s="23">
        <f>ROUNDDOWN($X$3*X578,0)</f>
        <v>11539</v>
      </c>
      <c r="Y579" s="23">
        <f>ROUNDDOWN(Y578*$Y$3,0)</f>
        <v>5701</v>
      </c>
      <c r="Z579" s="24">
        <f>ROUNDDOWN(Z578*$Z$3,0)</f>
        <v>0</v>
      </c>
      <c r="AA579" s="338"/>
      <c r="AB579" s="327"/>
      <c r="AC579" s="327"/>
      <c r="AD579" s="327"/>
      <c r="AE579" s="327"/>
      <c r="AF579" s="329"/>
      <c r="AG579" s="331"/>
      <c r="AH579" s="332">
        <f t="shared" si="5"/>
        <v>0</v>
      </c>
    </row>
    <row r="580" spans="1:34" ht="12.75" hidden="1" customHeight="1">
      <c r="A580" s="333" t="s">
        <v>149</v>
      </c>
      <c r="B580" s="20" t="s">
        <v>43</v>
      </c>
      <c r="C580" s="21">
        <v>0</v>
      </c>
      <c r="D580" s="333" t="str">
        <f>B580&amp;C580</f>
        <v>H0</v>
      </c>
      <c r="E580" s="21" t="s">
        <v>38</v>
      </c>
      <c r="F580" s="21">
        <v>0</v>
      </c>
      <c r="G580" s="333" t="str">
        <f>E580&amp;F580</f>
        <v>W0</v>
      </c>
      <c r="H580" s="21" t="s">
        <v>39</v>
      </c>
      <c r="I580" s="21">
        <v>2.5</v>
      </c>
      <c r="J580" s="333" t="str">
        <f>H580&amp;I580</f>
        <v>L2.5</v>
      </c>
      <c r="K580" s="21" t="s">
        <v>40</v>
      </c>
      <c r="L580" s="21">
        <v>0</v>
      </c>
      <c r="M580" s="334" t="str">
        <f>K580&amp;L580</f>
        <v>B0</v>
      </c>
      <c r="N580" s="21" t="s">
        <v>41</v>
      </c>
      <c r="O580" s="21">
        <v>4</v>
      </c>
      <c r="P580" s="334" t="str">
        <f>N580&amp;O580</f>
        <v>R4</v>
      </c>
      <c r="Q580" s="25" t="s">
        <v>42</v>
      </c>
      <c r="R580" s="19">
        <v>0.11</v>
      </c>
      <c r="S580" s="19">
        <v>0.1</v>
      </c>
      <c r="T580" s="336">
        <f>SUM(R581:S581)</f>
        <v>19683</v>
      </c>
      <c r="U580" s="19">
        <v>2E-3</v>
      </c>
      <c r="V580" s="19">
        <v>5.0000000000000001E-3</v>
      </c>
      <c r="W580" s="336">
        <f>SUM(U581:V581)</f>
        <v>466</v>
      </c>
      <c r="X580" s="19">
        <v>0.11</v>
      </c>
      <c r="Y580" s="19">
        <v>7.0000000000000007E-2</v>
      </c>
      <c r="Z580" s="19">
        <v>0</v>
      </c>
      <c r="AA580" s="338">
        <f>SUM(X581:Z581)</f>
        <v>17240</v>
      </c>
      <c r="AB580" s="327">
        <f>ROUNDDOWN((T580+AA580)*0.05,0)</f>
        <v>1846</v>
      </c>
      <c r="AC580" s="327">
        <f>ROUNDDOWN((T580+W580+AA580+AB580)*0.1,0)</f>
        <v>3923</v>
      </c>
      <c r="AD580" s="327">
        <f>ROUNDDOWN(AG580*0.1,0)</f>
        <v>9285</v>
      </c>
      <c r="AE580" s="327">
        <f>T580+W580+AA580+AB580+AC580+AD580</f>
        <v>52443</v>
      </c>
      <c r="AF580" s="328">
        <v>113000</v>
      </c>
      <c r="AG580" s="330">
        <f>AF580-T580-W580</f>
        <v>92851</v>
      </c>
      <c r="AH580" s="332">
        <f t="shared" si="5"/>
        <v>52443</v>
      </c>
    </row>
    <row r="581" spans="1:34" ht="12.75" hidden="1" customHeight="1">
      <c r="A581" s="333"/>
      <c r="B581" s="20"/>
      <c r="C581" s="21"/>
      <c r="D581" s="333"/>
      <c r="E581" s="21"/>
      <c r="F581" s="21"/>
      <c r="G581" s="333"/>
      <c r="H581" s="21"/>
      <c r="I581" s="21"/>
      <c r="J581" s="333"/>
      <c r="K581" s="21"/>
      <c r="L581" s="21"/>
      <c r="M581" s="335"/>
      <c r="N581" s="21"/>
      <c r="O581" s="21"/>
      <c r="P581" s="335"/>
      <c r="Q581" s="22"/>
      <c r="R581" s="23">
        <f>ROUNDDOWN($R$3*R580,0)</f>
        <v>11539</v>
      </c>
      <c r="S581" s="23">
        <f>ROUNDDOWN($S$3*S580,0)</f>
        <v>8144</v>
      </c>
      <c r="T581" s="337"/>
      <c r="U581" s="23">
        <f>ROUNDDOWN(U580*$U$3,0)</f>
        <v>162</v>
      </c>
      <c r="V581" s="23">
        <f>ROUNDDOWN(V580*$V$3,0)</f>
        <v>304</v>
      </c>
      <c r="W581" s="337"/>
      <c r="X581" s="23">
        <f>ROUNDDOWN($X$3*X580,0)</f>
        <v>11539</v>
      </c>
      <c r="Y581" s="23">
        <f>ROUNDDOWN(Y580*$Y$3,0)</f>
        <v>5701</v>
      </c>
      <c r="Z581" s="24">
        <f>ROUNDDOWN(Z580*$Z$3,0)</f>
        <v>0</v>
      </c>
      <c r="AA581" s="338"/>
      <c r="AB581" s="327"/>
      <c r="AC581" s="327"/>
      <c r="AD581" s="327"/>
      <c r="AE581" s="327"/>
      <c r="AF581" s="329"/>
      <c r="AG581" s="331"/>
      <c r="AH581" s="332">
        <f t="shared" si="5"/>
        <v>0</v>
      </c>
    </row>
    <row r="582" spans="1:34" ht="12.75" hidden="1" customHeight="1">
      <c r="A582" s="333" t="s">
        <v>149</v>
      </c>
      <c r="B582" s="20" t="s">
        <v>43</v>
      </c>
      <c r="C582" s="21">
        <v>0</v>
      </c>
      <c r="D582" s="333" t="str">
        <f>B582&amp;C582</f>
        <v>H0</v>
      </c>
      <c r="E582" s="21" t="s">
        <v>38</v>
      </c>
      <c r="F582" s="21">
        <v>0</v>
      </c>
      <c r="G582" s="333" t="str">
        <f>E582&amp;F582</f>
        <v>W0</v>
      </c>
      <c r="H582" s="21" t="s">
        <v>39</v>
      </c>
      <c r="I582" s="21">
        <v>3</v>
      </c>
      <c r="J582" s="333" t="str">
        <f>H582&amp;I582</f>
        <v>L3</v>
      </c>
      <c r="K582" s="21" t="s">
        <v>40</v>
      </c>
      <c r="L582" s="21">
        <v>0</v>
      </c>
      <c r="M582" s="334" t="str">
        <f>K582&amp;L582</f>
        <v>B0</v>
      </c>
      <c r="N582" s="21" t="s">
        <v>41</v>
      </c>
      <c r="O582" s="21">
        <v>6</v>
      </c>
      <c r="P582" s="334" t="str">
        <f>N582&amp;O582</f>
        <v>R6</v>
      </c>
      <c r="Q582" s="25" t="s">
        <v>42</v>
      </c>
      <c r="R582" s="19">
        <v>0.19</v>
      </c>
      <c r="S582" s="19">
        <v>0.02</v>
      </c>
      <c r="T582" s="336">
        <f>SUM(R583:S583)</f>
        <v>21559</v>
      </c>
      <c r="U582" s="19">
        <v>8.0000000000000002E-3</v>
      </c>
      <c r="V582" s="19">
        <v>0.01</v>
      </c>
      <c r="W582" s="336">
        <f>SUM(U583:V583)</f>
        <v>1260</v>
      </c>
      <c r="X582" s="19">
        <v>0.23</v>
      </c>
      <c r="Y582" s="19">
        <v>0.14000000000000001</v>
      </c>
      <c r="Z582" s="19">
        <v>0</v>
      </c>
      <c r="AA582" s="338">
        <f>SUM(X583:Z583)</f>
        <v>35529</v>
      </c>
      <c r="AB582" s="327">
        <f>ROUNDDOWN((T582+AA582)*0.05,0)</f>
        <v>2854</v>
      </c>
      <c r="AC582" s="327">
        <f>ROUNDDOWN((T582+W582+AA582+AB582)*0.1,0)</f>
        <v>6120</v>
      </c>
      <c r="AD582" s="327">
        <f>ROUNDDOWN(AG582*0.1,0)</f>
        <v>18018</v>
      </c>
      <c r="AE582" s="327">
        <f>T582+W582+AA582+AB582+AC582+AD582</f>
        <v>85340</v>
      </c>
      <c r="AF582" s="328">
        <v>203000</v>
      </c>
      <c r="AG582" s="330">
        <f>AF582-T582-W582</f>
        <v>180181</v>
      </c>
      <c r="AH582" s="332">
        <f t="shared" si="5"/>
        <v>85340</v>
      </c>
    </row>
    <row r="583" spans="1:34" ht="12.75" hidden="1" customHeight="1">
      <c r="A583" s="333"/>
      <c r="B583" s="20"/>
      <c r="C583" s="21"/>
      <c r="D583" s="333"/>
      <c r="E583" s="21"/>
      <c r="F583" s="21"/>
      <c r="G583" s="333"/>
      <c r="H583" s="21"/>
      <c r="I583" s="21"/>
      <c r="J583" s="333"/>
      <c r="K583" s="21"/>
      <c r="L583" s="21"/>
      <c r="M583" s="335"/>
      <c r="N583" s="21"/>
      <c r="O583" s="21"/>
      <c r="P583" s="335"/>
      <c r="Q583" s="25"/>
      <c r="R583" s="23">
        <f>ROUNDDOWN($R$3*R582,0)</f>
        <v>19931</v>
      </c>
      <c r="S583" s="23">
        <f>ROUNDDOWN($S$3*S582,0)</f>
        <v>1628</v>
      </c>
      <c r="T583" s="337"/>
      <c r="U583" s="23">
        <f>ROUNDDOWN(U582*$U$3,0)</f>
        <v>651</v>
      </c>
      <c r="V583" s="23">
        <f>ROUNDDOWN(V582*$V$3,0)</f>
        <v>609</v>
      </c>
      <c r="W583" s="337"/>
      <c r="X583" s="23">
        <f>ROUNDDOWN($X$3*X582,0)</f>
        <v>24127</v>
      </c>
      <c r="Y583" s="23">
        <f>ROUNDDOWN(Y582*$Y$3,0)</f>
        <v>11402</v>
      </c>
      <c r="Z583" s="24">
        <f>ROUNDDOWN(Z582*$Z$3,0)</f>
        <v>0</v>
      </c>
      <c r="AA583" s="338"/>
      <c r="AB583" s="327"/>
      <c r="AC583" s="327"/>
      <c r="AD583" s="327"/>
      <c r="AE583" s="327"/>
      <c r="AF583" s="329"/>
      <c r="AG583" s="331"/>
      <c r="AH583" s="332">
        <f t="shared" si="5"/>
        <v>0</v>
      </c>
    </row>
    <row r="584" spans="1:34" ht="12.75" hidden="1" customHeight="1">
      <c r="A584" s="344" t="s">
        <v>150</v>
      </c>
      <c r="B584" s="27" t="s">
        <v>43</v>
      </c>
      <c r="C584" s="28">
        <v>0</v>
      </c>
      <c r="D584" s="344" t="str">
        <f>B584&amp;C584</f>
        <v>H0</v>
      </c>
      <c r="E584" s="28" t="s">
        <v>38</v>
      </c>
      <c r="F584" s="28">
        <v>0</v>
      </c>
      <c r="G584" s="344" t="str">
        <f>E584&amp;F584</f>
        <v>W0</v>
      </c>
      <c r="H584" s="28" t="s">
        <v>39</v>
      </c>
      <c r="I584" s="28">
        <v>1</v>
      </c>
      <c r="J584" s="344" t="str">
        <f>H584&amp;I584</f>
        <v>L1</v>
      </c>
      <c r="K584" s="28" t="s">
        <v>40</v>
      </c>
      <c r="L584" s="28">
        <v>0</v>
      </c>
      <c r="M584" s="345" t="str">
        <f>K584&amp;L584</f>
        <v>B0</v>
      </c>
      <c r="N584" s="28" t="s">
        <v>41</v>
      </c>
      <c r="O584" s="28">
        <v>2</v>
      </c>
      <c r="P584" s="345" t="str">
        <f>N584&amp;O584</f>
        <v>R2</v>
      </c>
      <c r="Q584" s="25"/>
      <c r="R584" s="19"/>
      <c r="S584" s="19"/>
      <c r="T584" s="336">
        <f>SUM(R585:S585)</f>
        <v>0</v>
      </c>
      <c r="U584" s="19"/>
      <c r="V584" s="19"/>
      <c r="W584" s="336">
        <f>SUM(U585:V585)</f>
        <v>0</v>
      </c>
      <c r="X584" s="19"/>
      <c r="Y584" s="19"/>
      <c r="Z584" s="19"/>
      <c r="AA584" s="338">
        <f>SUM(X585:Z585)</f>
        <v>0</v>
      </c>
      <c r="AB584" s="327">
        <f>ROUNDDOWN((T584+AA584)*0.05,0)</f>
        <v>0</v>
      </c>
      <c r="AC584" s="327">
        <f>ROUNDDOWN((T584+W584+AA584+AB584)*0.1,0)</f>
        <v>0</v>
      </c>
      <c r="AD584" s="327">
        <f>ROUNDDOWN(AG584*0.1,0)</f>
        <v>3100</v>
      </c>
      <c r="AE584" s="327">
        <f>T584+W584+AA584+AB584+AC584+AD584</f>
        <v>3100</v>
      </c>
      <c r="AF584" s="328">
        <v>31000</v>
      </c>
      <c r="AG584" s="330">
        <f>AF584-T584-W584</f>
        <v>31000</v>
      </c>
      <c r="AH584" s="332">
        <f t="shared" si="5"/>
        <v>3100</v>
      </c>
    </row>
    <row r="585" spans="1:34" ht="12.75" hidden="1" customHeight="1">
      <c r="A585" s="344"/>
      <c r="B585" s="27"/>
      <c r="C585" s="28"/>
      <c r="D585" s="344"/>
      <c r="E585" s="28"/>
      <c r="F585" s="28"/>
      <c r="G585" s="344"/>
      <c r="H585" s="28"/>
      <c r="I585" s="28"/>
      <c r="J585" s="344"/>
      <c r="K585" s="28"/>
      <c r="L585" s="28"/>
      <c r="M585" s="346"/>
      <c r="N585" s="28"/>
      <c r="O585" s="28"/>
      <c r="P585" s="346"/>
      <c r="Q585" s="25"/>
      <c r="R585" s="23">
        <f>ROUNDDOWN($R$3*R584,0)</f>
        <v>0</v>
      </c>
      <c r="S585" s="23">
        <f>ROUNDDOWN($S$3*S584,0)</f>
        <v>0</v>
      </c>
      <c r="T585" s="337"/>
      <c r="U585" s="23">
        <f>ROUNDDOWN(U584*$U$3,0)</f>
        <v>0</v>
      </c>
      <c r="V585" s="23">
        <f>ROUNDDOWN(V584*$V$3,0)</f>
        <v>0</v>
      </c>
      <c r="W585" s="337"/>
      <c r="X585" s="23">
        <f>ROUNDDOWN($X$3*X584,0)</f>
        <v>0</v>
      </c>
      <c r="Y585" s="23">
        <f>ROUNDDOWN(Y584*$Y$3,0)</f>
        <v>0</v>
      </c>
      <c r="Z585" s="24">
        <f>ROUNDDOWN(Z584*$Z$3,0)</f>
        <v>0</v>
      </c>
      <c r="AA585" s="338"/>
      <c r="AB585" s="327"/>
      <c r="AC585" s="327"/>
      <c r="AD585" s="327"/>
      <c r="AE585" s="327"/>
      <c r="AF585" s="329"/>
      <c r="AG585" s="331"/>
      <c r="AH585" s="332">
        <f t="shared" si="5"/>
        <v>0</v>
      </c>
    </row>
    <row r="586" spans="1:34" ht="12.75" hidden="1" customHeight="1">
      <c r="A586" s="344" t="s">
        <v>150</v>
      </c>
      <c r="B586" s="27" t="s">
        <v>43</v>
      </c>
      <c r="C586" s="28">
        <v>0</v>
      </c>
      <c r="D586" s="344" t="str">
        <f>B586&amp;C586</f>
        <v>H0</v>
      </c>
      <c r="E586" s="28" t="s">
        <v>38</v>
      </c>
      <c r="F586" s="28">
        <v>0</v>
      </c>
      <c r="G586" s="344" t="str">
        <f>E586&amp;F586</f>
        <v>W0</v>
      </c>
      <c r="H586" s="28" t="s">
        <v>39</v>
      </c>
      <c r="I586" s="28">
        <v>2</v>
      </c>
      <c r="J586" s="344" t="str">
        <f>H586&amp;I586</f>
        <v>L2</v>
      </c>
      <c r="K586" s="28" t="s">
        <v>40</v>
      </c>
      <c r="L586" s="28">
        <v>0</v>
      </c>
      <c r="M586" s="345" t="str">
        <f>K586&amp;L586</f>
        <v>B0</v>
      </c>
      <c r="N586" s="28" t="s">
        <v>41</v>
      </c>
      <c r="O586" s="28">
        <v>4</v>
      </c>
      <c r="P586" s="345" t="str">
        <f>N586&amp;O586</f>
        <v>R4</v>
      </c>
      <c r="Q586" s="25"/>
      <c r="R586" s="26"/>
      <c r="S586" s="26"/>
      <c r="T586" s="336">
        <f>SUM(R587:S587)</f>
        <v>0</v>
      </c>
      <c r="U586" s="19"/>
      <c r="V586" s="19"/>
      <c r="W586" s="336">
        <f>SUM(U587:V587)</f>
        <v>0</v>
      </c>
      <c r="X586" s="19"/>
      <c r="Y586" s="19"/>
      <c r="Z586" s="19"/>
      <c r="AA586" s="338">
        <f>SUM(X587:Z587)</f>
        <v>0</v>
      </c>
      <c r="AB586" s="327">
        <f>ROUNDDOWN((T586+AA586)*0.05,0)</f>
        <v>0</v>
      </c>
      <c r="AC586" s="327">
        <f>ROUNDDOWN((T586+W586+AA586+AB586)*0.1,0)</f>
        <v>0</v>
      </c>
      <c r="AD586" s="327">
        <f>ROUNDDOWN(AG586*0.1,0)</f>
        <v>5380</v>
      </c>
      <c r="AE586" s="327">
        <f>T586+W586+AA586+AB586+AC586+AD586</f>
        <v>5380</v>
      </c>
      <c r="AF586" s="328">
        <v>53800</v>
      </c>
      <c r="AG586" s="330">
        <f>AF586-T586-W586</f>
        <v>53800</v>
      </c>
      <c r="AH586" s="332">
        <f t="shared" si="5"/>
        <v>5380</v>
      </c>
    </row>
    <row r="587" spans="1:34" ht="12.75" hidden="1" customHeight="1">
      <c r="A587" s="344"/>
      <c r="B587" s="27"/>
      <c r="C587" s="28"/>
      <c r="D587" s="344"/>
      <c r="E587" s="28"/>
      <c r="F587" s="28"/>
      <c r="G587" s="344"/>
      <c r="H587" s="28"/>
      <c r="I587" s="28"/>
      <c r="J587" s="344"/>
      <c r="K587" s="28"/>
      <c r="L587" s="28"/>
      <c r="M587" s="346"/>
      <c r="N587" s="28"/>
      <c r="O587" s="28"/>
      <c r="P587" s="346"/>
      <c r="Q587" s="25"/>
      <c r="R587" s="23">
        <f>ROUNDDOWN($R$3*R586,0)</f>
        <v>0</v>
      </c>
      <c r="S587" s="23">
        <f>ROUNDDOWN($S$3*S586,0)</f>
        <v>0</v>
      </c>
      <c r="T587" s="337"/>
      <c r="U587" s="23">
        <f>ROUNDDOWN(U586*$U$3,0)</f>
        <v>0</v>
      </c>
      <c r="V587" s="23">
        <f>ROUNDDOWN(V586*$V$3,0)</f>
        <v>0</v>
      </c>
      <c r="W587" s="337"/>
      <c r="X587" s="23">
        <f>ROUNDDOWN($X$3*X586,0)</f>
        <v>0</v>
      </c>
      <c r="Y587" s="23">
        <f>ROUNDDOWN(Y586*$Y$3,0)</f>
        <v>0</v>
      </c>
      <c r="Z587" s="24">
        <f>ROUNDDOWN(Z586*$Z$3,0)</f>
        <v>0</v>
      </c>
      <c r="AA587" s="338"/>
      <c r="AB587" s="327"/>
      <c r="AC587" s="327"/>
      <c r="AD587" s="327"/>
      <c r="AE587" s="327"/>
      <c r="AF587" s="329"/>
      <c r="AG587" s="331"/>
      <c r="AH587" s="332">
        <f t="shared" si="5"/>
        <v>0</v>
      </c>
    </row>
    <row r="588" spans="1:34" ht="12.75" hidden="1" customHeight="1">
      <c r="A588" s="333" t="s">
        <v>151</v>
      </c>
      <c r="B588" s="20" t="s">
        <v>43</v>
      </c>
      <c r="C588" s="21">
        <v>0.8</v>
      </c>
      <c r="D588" s="333" t="str">
        <f>B588&amp;C588</f>
        <v>H0.8</v>
      </c>
      <c r="E588" s="21" t="s">
        <v>38</v>
      </c>
      <c r="F588" s="21">
        <v>0.5</v>
      </c>
      <c r="G588" s="333" t="str">
        <f>E588&amp;F588</f>
        <v>W0.5</v>
      </c>
      <c r="H588" s="21" t="s">
        <v>39</v>
      </c>
      <c r="I588" s="21">
        <v>0</v>
      </c>
      <c r="J588" s="333" t="str">
        <f>H588&amp;I588</f>
        <v>L0</v>
      </c>
      <c r="K588" s="21" t="s">
        <v>40</v>
      </c>
      <c r="L588" s="21">
        <v>0</v>
      </c>
      <c r="M588" s="334" t="str">
        <f>K588&amp;L588</f>
        <v>B0</v>
      </c>
      <c r="N588" s="21" t="s">
        <v>41</v>
      </c>
      <c r="O588" s="21">
        <v>0</v>
      </c>
      <c r="P588" s="334" t="str">
        <f>N588&amp;O588</f>
        <v>R0</v>
      </c>
      <c r="Q588" s="25" t="s">
        <v>109</v>
      </c>
      <c r="R588" s="26">
        <v>0.04</v>
      </c>
      <c r="S588" s="26">
        <v>6.0000000000000001E-3</v>
      </c>
      <c r="T588" s="336">
        <f>SUM(R589:S589)</f>
        <v>4684</v>
      </c>
      <c r="U588" s="19">
        <v>2E-3</v>
      </c>
      <c r="V588" s="19">
        <v>1E-3</v>
      </c>
      <c r="W588" s="336">
        <f>SUM(U589:V589)</f>
        <v>222</v>
      </c>
      <c r="X588" s="19">
        <v>0.03</v>
      </c>
      <c r="Y588" s="19">
        <v>0.02</v>
      </c>
      <c r="Z588" s="19">
        <v>0</v>
      </c>
      <c r="AA588" s="338">
        <f>SUM(X589:Z589)</f>
        <v>4775</v>
      </c>
      <c r="AB588" s="327">
        <f>ROUNDDOWN((T588+AA588)*0.05,0)</f>
        <v>472</v>
      </c>
      <c r="AC588" s="327">
        <f>ROUNDDOWN((T588+W588+AA588+AB588)*0.1,0)</f>
        <v>1015</v>
      </c>
      <c r="AD588" s="327">
        <f>ROUNDDOWN(AG588*0.1,0)</f>
        <v>4389</v>
      </c>
      <c r="AE588" s="327">
        <f>T588+W588+AA588+AB588+AC588+AD588</f>
        <v>15557</v>
      </c>
      <c r="AF588" s="328">
        <v>48800</v>
      </c>
      <c r="AG588" s="330">
        <f>AF588-T588-W588</f>
        <v>43894</v>
      </c>
      <c r="AH588" s="332">
        <f t="shared" si="5"/>
        <v>15557</v>
      </c>
    </row>
    <row r="589" spans="1:34" ht="12.75" hidden="1" customHeight="1">
      <c r="A589" s="333"/>
      <c r="B589" s="20"/>
      <c r="C589" s="21"/>
      <c r="D589" s="333"/>
      <c r="E589" s="21"/>
      <c r="F589" s="21"/>
      <c r="G589" s="333"/>
      <c r="H589" s="21"/>
      <c r="I589" s="21"/>
      <c r="J589" s="333"/>
      <c r="K589" s="21"/>
      <c r="L589" s="21"/>
      <c r="M589" s="335"/>
      <c r="N589" s="21"/>
      <c r="O589" s="21"/>
      <c r="P589" s="335"/>
      <c r="Q589" s="25"/>
      <c r="R589" s="23">
        <f>ROUNDDOWN($R$3*R588,0)</f>
        <v>4196</v>
      </c>
      <c r="S589" s="23">
        <f>ROUNDDOWN($S$3*S588,0)</f>
        <v>488</v>
      </c>
      <c r="T589" s="337"/>
      <c r="U589" s="23">
        <f>ROUNDDOWN(U588*$U$3,0)</f>
        <v>162</v>
      </c>
      <c r="V589" s="23">
        <f>ROUNDDOWN(V588*$V$3,0)</f>
        <v>60</v>
      </c>
      <c r="W589" s="337"/>
      <c r="X589" s="23">
        <f>ROUNDDOWN($X$3*X588,0)</f>
        <v>3147</v>
      </c>
      <c r="Y589" s="23">
        <f>ROUNDDOWN(Y588*$Y$3,0)</f>
        <v>1628</v>
      </c>
      <c r="Z589" s="24">
        <f>ROUNDDOWN(Z588*$Z$3,0)</f>
        <v>0</v>
      </c>
      <c r="AA589" s="338"/>
      <c r="AB589" s="327"/>
      <c r="AC589" s="327"/>
      <c r="AD589" s="327"/>
      <c r="AE589" s="327"/>
      <c r="AF589" s="329"/>
      <c r="AG589" s="331"/>
      <c r="AH589" s="332">
        <f t="shared" si="5"/>
        <v>0</v>
      </c>
    </row>
    <row r="590" spans="1:34" ht="12.75" hidden="1" customHeight="1">
      <c r="A590" s="333" t="s">
        <v>151</v>
      </c>
      <c r="B590" s="20" t="s">
        <v>43</v>
      </c>
      <c r="C590" s="21">
        <v>1</v>
      </c>
      <c r="D590" s="333" t="str">
        <f>B590&amp;C590</f>
        <v>H1</v>
      </c>
      <c r="E590" s="21" t="s">
        <v>38</v>
      </c>
      <c r="F590" s="21">
        <v>0.6</v>
      </c>
      <c r="G590" s="333" t="str">
        <f>E590&amp;F590</f>
        <v>W0.6</v>
      </c>
      <c r="H590" s="21" t="s">
        <v>39</v>
      </c>
      <c r="I590" s="21">
        <v>0</v>
      </c>
      <c r="J590" s="333" t="str">
        <f>H590&amp;I590</f>
        <v>L0</v>
      </c>
      <c r="K590" s="21" t="s">
        <v>40</v>
      </c>
      <c r="L590" s="21">
        <v>0</v>
      </c>
      <c r="M590" s="334" t="str">
        <f>K590&amp;L590</f>
        <v>B0</v>
      </c>
      <c r="N590" s="21" t="s">
        <v>41</v>
      </c>
      <c r="O590" s="21">
        <v>0</v>
      </c>
      <c r="P590" s="334" t="str">
        <f>N590&amp;O590</f>
        <v>R0</v>
      </c>
      <c r="Q590" s="25" t="s">
        <v>109</v>
      </c>
      <c r="R590" s="26">
        <v>0.04</v>
      </c>
      <c r="S590" s="26">
        <v>6.0000000000000001E-3</v>
      </c>
      <c r="T590" s="336">
        <f>SUM(R591:S591)</f>
        <v>4684</v>
      </c>
      <c r="U590" s="19">
        <v>2E-3</v>
      </c>
      <c r="V590" s="19">
        <v>1E-3</v>
      </c>
      <c r="W590" s="29">
        <f>SUM(U591:V591)</f>
        <v>222</v>
      </c>
      <c r="X590" s="19">
        <v>0.03</v>
      </c>
      <c r="Y590" s="19">
        <v>0.02</v>
      </c>
      <c r="Z590" s="19">
        <v>0</v>
      </c>
      <c r="AA590" s="338">
        <f>SUM(X591:Z591)</f>
        <v>4775</v>
      </c>
      <c r="AB590" s="327">
        <f>ROUNDDOWN((T590+AA590)*0.05,0)</f>
        <v>472</v>
      </c>
      <c r="AC590" s="327">
        <f>ROUNDDOWN((T590+W590+AA590+AB590)*0.1,0)</f>
        <v>1015</v>
      </c>
      <c r="AD590" s="327">
        <f>ROUNDDOWN(AG590*0.1,0)</f>
        <v>7689</v>
      </c>
      <c r="AE590" s="327">
        <f>T590+W590+AA590+AB590+AC590+AD590</f>
        <v>18857</v>
      </c>
      <c r="AF590" s="328">
        <v>81800</v>
      </c>
      <c r="AG590" s="330">
        <f>AF590-T590-W590</f>
        <v>76894</v>
      </c>
      <c r="AH590" s="332">
        <f t="shared" si="5"/>
        <v>18857</v>
      </c>
    </row>
    <row r="591" spans="1:34" ht="12.75" hidden="1" customHeight="1">
      <c r="A591" s="333"/>
      <c r="B591" s="20"/>
      <c r="C591" s="21"/>
      <c r="D591" s="333"/>
      <c r="E591" s="21"/>
      <c r="F591" s="21"/>
      <c r="G591" s="333"/>
      <c r="H591" s="21"/>
      <c r="I591" s="21"/>
      <c r="J591" s="333"/>
      <c r="K591" s="21"/>
      <c r="L591" s="21"/>
      <c r="M591" s="335"/>
      <c r="N591" s="21"/>
      <c r="O591" s="21"/>
      <c r="P591" s="335"/>
      <c r="Q591" s="25"/>
      <c r="R591" s="23">
        <f>ROUNDDOWN($R$3*R590,0)</f>
        <v>4196</v>
      </c>
      <c r="S591" s="23">
        <f>ROUNDDOWN($S$3*S590,0)</f>
        <v>488</v>
      </c>
      <c r="T591" s="337"/>
      <c r="U591" s="23">
        <f>ROUNDDOWN(U590*$U$3,0)</f>
        <v>162</v>
      </c>
      <c r="V591" s="23">
        <f>ROUNDDOWN(V590*$V$3,0)</f>
        <v>60</v>
      </c>
      <c r="W591" s="30"/>
      <c r="X591" s="23">
        <f>ROUNDDOWN($X$3*X590,0)</f>
        <v>3147</v>
      </c>
      <c r="Y591" s="23">
        <f>ROUNDDOWN(Y590*$Y$3,0)</f>
        <v>1628</v>
      </c>
      <c r="Z591" s="24">
        <f>ROUNDDOWN(Z590*$Z$3,0)</f>
        <v>0</v>
      </c>
      <c r="AA591" s="338"/>
      <c r="AB591" s="327"/>
      <c r="AC591" s="327"/>
      <c r="AD591" s="327"/>
      <c r="AE591" s="327"/>
      <c r="AF591" s="329"/>
      <c r="AG591" s="331"/>
      <c r="AH591" s="332">
        <f t="shared" si="5"/>
        <v>0</v>
      </c>
    </row>
    <row r="592" spans="1:34" ht="12.75" hidden="1" customHeight="1">
      <c r="A592" s="333" t="s">
        <v>151</v>
      </c>
      <c r="B592" s="20" t="s">
        <v>43</v>
      </c>
      <c r="C592" s="21">
        <v>1.2</v>
      </c>
      <c r="D592" s="333" t="str">
        <f>B592&amp;C592</f>
        <v>H1.2</v>
      </c>
      <c r="E592" s="21" t="s">
        <v>38</v>
      </c>
      <c r="F592" s="21">
        <v>0.8</v>
      </c>
      <c r="G592" s="333" t="str">
        <f>E592&amp;F592</f>
        <v>W0.8</v>
      </c>
      <c r="H592" s="21" t="s">
        <v>39</v>
      </c>
      <c r="I592" s="21">
        <v>0</v>
      </c>
      <c r="J592" s="333" t="str">
        <f>H592&amp;I592</f>
        <v>L0</v>
      </c>
      <c r="K592" s="21" t="s">
        <v>40</v>
      </c>
      <c r="L592" s="21">
        <v>0</v>
      </c>
      <c r="M592" s="334" t="str">
        <f>K592&amp;L592</f>
        <v>B0</v>
      </c>
      <c r="N592" s="21" t="s">
        <v>41</v>
      </c>
      <c r="O592" s="21">
        <v>0</v>
      </c>
      <c r="P592" s="334" t="str">
        <f>N592&amp;O592</f>
        <v>R0</v>
      </c>
      <c r="Q592" s="25" t="s">
        <v>109</v>
      </c>
      <c r="R592" s="19">
        <v>0.08</v>
      </c>
      <c r="S592" s="19">
        <v>0.01</v>
      </c>
      <c r="T592" s="336">
        <f>SUM(R593:S593)</f>
        <v>9206</v>
      </c>
      <c r="U592" s="19">
        <v>2E-3</v>
      </c>
      <c r="V592" s="19">
        <v>2E-3</v>
      </c>
      <c r="W592" s="336">
        <f>SUM(U593:V593)</f>
        <v>283</v>
      </c>
      <c r="X592" s="19">
        <v>0.05</v>
      </c>
      <c r="Y592" s="19">
        <v>0.03</v>
      </c>
      <c r="Z592" s="19">
        <v>0</v>
      </c>
      <c r="AA592" s="338">
        <f>SUM(X593:Z593)</f>
        <v>7688</v>
      </c>
      <c r="AB592" s="327">
        <f>ROUNDDOWN((T592+AA592)*0.05,0)</f>
        <v>844</v>
      </c>
      <c r="AC592" s="327">
        <f>ROUNDDOWN((T592+W592+AA592+AB592)*0.1,0)</f>
        <v>1802</v>
      </c>
      <c r="AD592" s="327">
        <f>ROUNDDOWN(AG592*0.1,0)</f>
        <v>13551</v>
      </c>
      <c r="AE592" s="327">
        <f>T592+W592+AA592+AB592+AC592+AD592</f>
        <v>33374</v>
      </c>
      <c r="AF592" s="328">
        <v>145000</v>
      </c>
      <c r="AG592" s="330">
        <f>AF592-T592-W592</f>
        <v>135511</v>
      </c>
      <c r="AH592" s="332">
        <f t="shared" si="5"/>
        <v>33374</v>
      </c>
    </row>
    <row r="593" spans="1:34" ht="12.75" hidden="1" customHeight="1">
      <c r="A593" s="333"/>
      <c r="B593" s="20"/>
      <c r="C593" s="21"/>
      <c r="D593" s="333"/>
      <c r="E593" s="21"/>
      <c r="F593" s="21"/>
      <c r="G593" s="333"/>
      <c r="H593" s="21"/>
      <c r="I593" s="21"/>
      <c r="J593" s="333"/>
      <c r="K593" s="21"/>
      <c r="L593" s="21"/>
      <c r="M593" s="335"/>
      <c r="N593" s="21"/>
      <c r="O593" s="21"/>
      <c r="P593" s="335"/>
      <c r="Q593" s="25"/>
      <c r="R593" s="23">
        <f>ROUNDDOWN($R$3*R592,0)</f>
        <v>8392</v>
      </c>
      <c r="S593" s="23">
        <f>ROUNDDOWN($S$3*S592,0)</f>
        <v>814</v>
      </c>
      <c r="T593" s="337"/>
      <c r="U593" s="23">
        <f>ROUNDDOWN(U592*$U$3,0)</f>
        <v>162</v>
      </c>
      <c r="V593" s="23">
        <f>ROUNDDOWN(V592*$V$3,0)</f>
        <v>121</v>
      </c>
      <c r="W593" s="337"/>
      <c r="X593" s="23">
        <f>ROUNDDOWN($X$3*X592,0)</f>
        <v>5245</v>
      </c>
      <c r="Y593" s="23">
        <f>ROUNDDOWN(Y592*$Y$3,0)</f>
        <v>2443</v>
      </c>
      <c r="Z593" s="24">
        <f>ROUNDDOWN(Z592*$Z$3,0)</f>
        <v>0</v>
      </c>
      <c r="AA593" s="338"/>
      <c r="AB593" s="327"/>
      <c r="AC593" s="327"/>
      <c r="AD593" s="327"/>
      <c r="AE593" s="327"/>
      <c r="AF593" s="329"/>
      <c r="AG593" s="331"/>
      <c r="AH593" s="332">
        <f t="shared" si="5"/>
        <v>0</v>
      </c>
    </row>
    <row r="594" spans="1:34" ht="12.75" hidden="1" customHeight="1">
      <c r="A594" s="333" t="s">
        <v>151</v>
      </c>
      <c r="B594" s="20" t="s">
        <v>43</v>
      </c>
      <c r="C594" s="21">
        <v>1.5</v>
      </c>
      <c r="D594" s="333" t="str">
        <f>B594&amp;C594</f>
        <v>H1.5</v>
      </c>
      <c r="E594" s="21" t="s">
        <v>38</v>
      </c>
      <c r="F594" s="21">
        <v>1</v>
      </c>
      <c r="G594" s="333" t="str">
        <f>E594&amp;F594</f>
        <v>W1</v>
      </c>
      <c r="H594" s="21" t="s">
        <v>39</v>
      </c>
      <c r="I594" s="21">
        <v>0</v>
      </c>
      <c r="J594" s="333" t="str">
        <f>H594&amp;I594</f>
        <v>L0</v>
      </c>
      <c r="K594" s="21" t="s">
        <v>40</v>
      </c>
      <c r="L594" s="21">
        <v>0</v>
      </c>
      <c r="M594" s="334" t="str">
        <f>K594&amp;L594</f>
        <v>B0</v>
      </c>
      <c r="N594" s="21" t="s">
        <v>41</v>
      </c>
      <c r="O594" s="21">
        <v>0</v>
      </c>
      <c r="P594" s="334" t="str">
        <f>N594&amp;O594</f>
        <v>R0</v>
      </c>
      <c r="Q594" s="25" t="s">
        <v>109</v>
      </c>
      <c r="R594" s="19">
        <v>0.08</v>
      </c>
      <c r="S594" s="19">
        <v>0.01</v>
      </c>
      <c r="T594" s="336">
        <f>SUM(R595:S595)</f>
        <v>9206</v>
      </c>
      <c r="U594" s="19">
        <v>2E-3</v>
      </c>
      <c r="V594" s="19">
        <v>2E-3</v>
      </c>
      <c r="W594" s="336">
        <f>SUM(U595:V595)</f>
        <v>283</v>
      </c>
      <c r="X594" s="19">
        <v>0.05</v>
      </c>
      <c r="Y594" s="19">
        <v>0.03</v>
      </c>
      <c r="Z594" s="19">
        <v>0</v>
      </c>
      <c r="AA594" s="338">
        <f>SUM(X595:Z595)</f>
        <v>7688</v>
      </c>
      <c r="AB594" s="327">
        <f>ROUNDDOWN((T594+AA594)*0.05,0)</f>
        <v>844</v>
      </c>
      <c r="AC594" s="327">
        <f>ROUNDDOWN((T594+W594+AA594+AB594)*0.1,0)</f>
        <v>1802</v>
      </c>
      <c r="AD594" s="327">
        <f>ROUNDDOWN(AG594*0.1,0)</f>
        <v>20651</v>
      </c>
      <c r="AE594" s="327">
        <f>T594+W594+AA594+AB594+AC594+AD594</f>
        <v>40474</v>
      </c>
      <c r="AF594" s="328">
        <v>216000</v>
      </c>
      <c r="AG594" s="330">
        <f>AF594-T594-W594</f>
        <v>206511</v>
      </c>
      <c r="AH594" s="332">
        <f t="shared" si="5"/>
        <v>40474</v>
      </c>
    </row>
    <row r="595" spans="1:34" ht="12.75" hidden="1" customHeight="1">
      <c r="A595" s="333"/>
      <c r="B595" s="20"/>
      <c r="C595" s="21"/>
      <c r="D595" s="333"/>
      <c r="E595" s="21"/>
      <c r="F595" s="21"/>
      <c r="G595" s="333"/>
      <c r="H595" s="21"/>
      <c r="I595" s="21"/>
      <c r="J595" s="333"/>
      <c r="K595" s="21"/>
      <c r="L595" s="21"/>
      <c r="M595" s="335"/>
      <c r="N595" s="21"/>
      <c r="O595" s="21"/>
      <c r="P595" s="335"/>
      <c r="Q595" s="25"/>
      <c r="R595" s="23">
        <f>ROUNDDOWN($R$3*R594,0)</f>
        <v>8392</v>
      </c>
      <c r="S595" s="23">
        <f>ROUNDDOWN($S$3*S594,0)</f>
        <v>814</v>
      </c>
      <c r="T595" s="337"/>
      <c r="U595" s="23">
        <f>ROUNDDOWN(U594*$U$3,0)</f>
        <v>162</v>
      </c>
      <c r="V595" s="23">
        <f>ROUNDDOWN(V594*$V$3,0)</f>
        <v>121</v>
      </c>
      <c r="W595" s="337"/>
      <c r="X595" s="23">
        <f>ROUNDDOWN($X$3*X594,0)</f>
        <v>5245</v>
      </c>
      <c r="Y595" s="23">
        <f>ROUNDDOWN(Y594*$Y$3,0)</f>
        <v>2443</v>
      </c>
      <c r="Z595" s="24">
        <f>ROUNDDOWN(Z594*$Z$3,0)</f>
        <v>0</v>
      </c>
      <c r="AA595" s="338"/>
      <c r="AB595" s="327"/>
      <c r="AC595" s="327"/>
      <c r="AD595" s="327"/>
      <c r="AE595" s="327"/>
      <c r="AF595" s="329"/>
      <c r="AG595" s="331"/>
      <c r="AH595" s="332">
        <f t="shared" si="5"/>
        <v>0</v>
      </c>
    </row>
    <row r="596" spans="1:34" ht="12.75" hidden="1" customHeight="1">
      <c r="A596" s="344" t="s">
        <v>152</v>
      </c>
      <c r="B596" s="27" t="s">
        <v>43</v>
      </c>
      <c r="C596" s="28">
        <v>0.3</v>
      </c>
      <c r="D596" s="344" t="str">
        <f>B596&amp;C596</f>
        <v>H0.3</v>
      </c>
      <c r="E596" s="28" t="s">
        <v>38</v>
      </c>
      <c r="F596" s="28">
        <v>0.1</v>
      </c>
      <c r="G596" s="344" t="str">
        <f>E596&amp;F596</f>
        <v>W0.1</v>
      </c>
      <c r="H596" s="28" t="s">
        <v>39</v>
      </c>
      <c r="I596" s="28">
        <v>0</v>
      </c>
      <c r="J596" s="344" t="str">
        <f>H596&amp;I596</f>
        <v>L0</v>
      </c>
      <c r="K596" s="28" t="s">
        <v>40</v>
      </c>
      <c r="L596" s="28"/>
      <c r="M596" s="345" t="str">
        <f>K596&amp;L596</f>
        <v>B</v>
      </c>
      <c r="N596" s="28" t="s">
        <v>41</v>
      </c>
      <c r="O596" s="28">
        <v>0</v>
      </c>
      <c r="P596" s="345" t="str">
        <f>N596&amp;O596</f>
        <v>R0</v>
      </c>
      <c r="Q596" s="25" t="s">
        <v>109</v>
      </c>
      <c r="R596" s="26">
        <v>0.01</v>
      </c>
      <c r="S596" s="33">
        <v>2E-3</v>
      </c>
      <c r="T596" s="336">
        <f>SUM(R597:S597)</f>
        <v>1211</v>
      </c>
      <c r="U596" s="19">
        <v>2E-3</v>
      </c>
      <c r="V596" s="19">
        <v>1E-3</v>
      </c>
      <c r="W596" s="336">
        <f>SUM(U597:V597)</f>
        <v>222</v>
      </c>
      <c r="X596" s="19">
        <v>0.01</v>
      </c>
      <c r="Y596" s="19">
        <v>0.01</v>
      </c>
      <c r="Z596" s="19">
        <v>0</v>
      </c>
      <c r="AA596" s="338">
        <f>SUM(X597:Z597)</f>
        <v>1863</v>
      </c>
      <c r="AB596" s="327">
        <f>ROUNDDOWN((T596+AA596)*0.05,0)</f>
        <v>153</v>
      </c>
      <c r="AC596" s="327">
        <f>ROUNDDOWN((T596+W596+AA596+AB596)*0.1,0)</f>
        <v>344</v>
      </c>
      <c r="AD596" s="327">
        <f>ROUNDDOWN(AG596*0.1,0)</f>
        <v>106</v>
      </c>
      <c r="AE596" s="327">
        <f>T596+W596+AA596+AB596+AC596+AD596</f>
        <v>3899</v>
      </c>
      <c r="AF596" s="328">
        <v>2500</v>
      </c>
      <c r="AG596" s="330">
        <f>AF596-T596-W596</f>
        <v>1067</v>
      </c>
      <c r="AH596" s="332">
        <f>IF(AE596&lt;AG596,AE596,AG596)</f>
        <v>1067</v>
      </c>
    </row>
    <row r="597" spans="1:34" ht="12.75" hidden="1" customHeight="1">
      <c r="A597" s="344"/>
      <c r="B597" s="27"/>
      <c r="C597" s="28"/>
      <c r="D597" s="344"/>
      <c r="E597" s="28"/>
      <c r="F597" s="28"/>
      <c r="G597" s="344"/>
      <c r="H597" s="28"/>
      <c r="I597" s="28"/>
      <c r="J597" s="344"/>
      <c r="K597" s="28"/>
      <c r="L597" s="28"/>
      <c r="M597" s="346"/>
      <c r="N597" s="28"/>
      <c r="O597" s="28"/>
      <c r="P597" s="346"/>
      <c r="Q597" s="25"/>
      <c r="R597" s="23">
        <f>ROUNDDOWN($R$3*R596,0)</f>
        <v>1049</v>
      </c>
      <c r="S597" s="23">
        <f>ROUNDDOWN($S$3*S596,0)</f>
        <v>162</v>
      </c>
      <c r="T597" s="337"/>
      <c r="U597" s="23">
        <f>ROUNDDOWN(U596*$U$3,0)</f>
        <v>162</v>
      </c>
      <c r="V597" s="23">
        <f>ROUNDDOWN(V596*$V$3,0)</f>
        <v>60</v>
      </c>
      <c r="W597" s="337"/>
      <c r="X597" s="23">
        <f>ROUNDDOWN($X$3*X596,0)</f>
        <v>1049</v>
      </c>
      <c r="Y597" s="23">
        <f>ROUNDDOWN(Y596*$Y$3,0)</f>
        <v>814</v>
      </c>
      <c r="Z597" s="24">
        <f>ROUNDDOWN(Z596*$Z$3,0)</f>
        <v>0</v>
      </c>
      <c r="AA597" s="338"/>
      <c r="AB597" s="327"/>
      <c r="AC597" s="327"/>
      <c r="AD597" s="327"/>
      <c r="AE597" s="327"/>
      <c r="AF597" s="329"/>
      <c r="AG597" s="331"/>
      <c r="AH597" s="332"/>
    </row>
    <row r="598" spans="1:34" ht="12.75" hidden="1" customHeight="1">
      <c r="A598" s="344" t="s">
        <v>152</v>
      </c>
      <c r="B598" s="27" t="s">
        <v>43</v>
      </c>
      <c r="C598" s="28">
        <v>0.4</v>
      </c>
      <c r="D598" s="344" t="str">
        <f>B598&amp;C598</f>
        <v>H0.4</v>
      </c>
      <c r="E598" s="28" t="s">
        <v>71</v>
      </c>
      <c r="F598" s="28">
        <v>0.2</v>
      </c>
      <c r="G598" s="344" t="str">
        <f>E598&amp;F598</f>
        <v>W0.2</v>
      </c>
      <c r="H598" s="28" t="s">
        <v>39</v>
      </c>
      <c r="I598" s="28">
        <v>0</v>
      </c>
      <c r="J598" s="344" t="str">
        <f>H598&amp;I598</f>
        <v>L0</v>
      </c>
      <c r="K598" s="28" t="s">
        <v>40</v>
      </c>
      <c r="L598" s="28"/>
      <c r="M598" s="345" t="str">
        <f>K598&amp;L598</f>
        <v>B</v>
      </c>
      <c r="N598" s="28" t="s">
        <v>41</v>
      </c>
      <c r="O598" s="28">
        <v>0</v>
      </c>
      <c r="P598" s="345" t="str">
        <f>N598&amp;O598</f>
        <v>R0</v>
      </c>
      <c r="Q598" s="25" t="s">
        <v>109</v>
      </c>
      <c r="R598" s="26">
        <v>0.01</v>
      </c>
      <c r="S598" s="33">
        <v>2E-3</v>
      </c>
      <c r="T598" s="336">
        <f>SUM(R599:S599)</f>
        <v>1211</v>
      </c>
      <c r="U598" s="19">
        <v>2E-3</v>
      </c>
      <c r="V598" s="19">
        <v>1E-3</v>
      </c>
      <c r="W598" s="336">
        <f>SUM(U599:V599)</f>
        <v>222</v>
      </c>
      <c r="X598" s="19">
        <v>0.01</v>
      </c>
      <c r="Y598" s="19">
        <v>0.01</v>
      </c>
      <c r="Z598" s="19">
        <v>0</v>
      </c>
      <c r="AA598" s="338">
        <f>SUM(X599:Z599)</f>
        <v>1863</v>
      </c>
      <c r="AB598" s="327">
        <f>ROUNDDOWN((T598+AA598)*0.05,0)</f>
        <v>153</v>
      </c>
      <c r="AC598" s="327">
        <f>ROUNDDOWN((T598+W598+AA598+AB598)*0.1,0)</f>
        <v>344</v>
      </c>
      <c r="AD598" s="327">
        <f>ROUNDDOWN(AG598*0.1,0)</f>
        <v>236</v>
      </c>
      <c r="AE598" s="327">
        <f>T598+W598+AA598+AB598+AC598+AD598</f>
        <v>4029</v>
      </c>
      <c r="AF598" s="328">
        <v>3800</v>
      </c>
      <c r="AG598" s="330">
        <f>AF598-T598-W598</f>
        <v>2367</v>
      </c>
      <c r="AH598" s="332">
        <f>IF(AE598&lt;AG598,AE598,AG598)</f>
        <v>2367</v>
      </c>
    </row>
    <row r="599" spans="1:34" ht="12.75" hidden="1" customHeight="1">
      <c r="A599" s="344"/>
      <c r="B599" s="27"/>
      <c r="C599" s="28"/>
      <c r="D599" s="344"/>
      <c r="E599" s="28"/>
      <c r="F599" s="28"/>
      <c r="G599" s="344"/>
      <c r="H599" s="28"/>
      <c r="I599" s="28"/>
      <c r="J599" s="344"/>
      <c r="K599" s="28"/>
      <c r="L599" s="28"/>
      <c r="M599" s="346"/>
      <c r="N599" s="28"/>
      <c r="O599" s="28"/>
      <c r="P599" s="346"/>
      <c r="Q599" s="25"/>
      <c r="R599" s="23">
        <f>ROUNDDOWN($R$3*R598,0)</f>
        <v>1049</v>
      </c>
      <c r="S599" s="23">
        <f>ROUNDDOWN($S$3*S598,0)</f>
        <v>162</v>
      </c>
      <c r="T599" s="337"/>
      <c r="U599" s="23">
        <f>ROUNDDOWN(U598*$U$3,0)</f>
        <v>162</v>
      </c>
      <c r="V599" s="23">
        <f>ROUNDDOWN(V598*$V$3,0)</f>
        <v>60</v>
      </c>
      <c r="W599" s="337"/>
      <c r="X599" s="23">
        <f>ROUNDDOWN($X$3*X598,0)</f>
        <v>1049</v>
      </c>
      <c r="Y599" s="23">
        <f>ROUNDDOWN(Y598*$Y$3,0)</f>
        <v>814</v>
      </c>
      <c r="Z599" s="24">
        <f>ROUNDDOWN(Z598*$Z$3,0)</f>
        <v>0</v>
      </c>
      <c r="AA599" s="338"/>
      <c r="AB599" s="327"/>
      <c r="AC599" s="327"/>
      <c r="AD599" s="327"/>
      <c r="AE599" s="327"/>
      <c r="AF599" s="329"/>
      <c r="AG599" s="331"/>
      <c r="AH599" s="332"/>
    </row>
    <row r="600" spans="1:34" ht="12.75" hidden="1" customHeight="1">
      <c r="A600" s="344" t="s">
        <v>152</v>
      </c>
      <c r="B600" s="27" t="s">
        <v>43</v>
      </c>
      <c r="C600" s="28">
        <v>0.6</v>
      </c>
      <c r="D600" s="344" t="str">
        <f>B600&amp;C600</f>
        <v>H0.6</v>
      </c>
      <c r="E600" s="28" t="s">
        <v>38</v>
      </c>
      <c r="F600" s="28">
        <v>0.3</v>
      </c>
      <c r="G600" s="344" t="str">
        <f>E600&amp;F600</f>
        <v>W0.3</v>
      </c>
      <c r="H600" s="28" t="s">
        <v>39</v>
      </c>
      <c r="I600" s="28">
        <v>0</v>
      </c>
      <c r="J600" s="344" t="str">
        <f>H600&amp;I600</f>
        <v>L0</v>
      </c>
      <c r="K600" s="28" t="s">
        <v>40</v>
      </c>
      <c r="L600" s="28"/>
      <c r="M600" s="345" t="str">
        <f>K600&amp;L600</f>
        <v>B</v>
      </c>
      <c r="N600" s="28" t="s">
        <v>41</v>
      </c>
      <c r="O600" s="28">
        <v>0</v>
      </c>
      <c r="P600" s="345" t="str">
        <f>N600&amp;O600</f>
        <v>R0</v>
      </c>
      <c r="Q600" s="25" t="s">
        <v>109</v>
      </c>
      <c r="R600" s="26">
        <v>0.04</v>
      </c>
      <c r="S600" s="26">
        <v>6.0000000000000001E-3</v>
      </c>
      <c r="T600" s="336">
        <f>SUM(R601:S601)</f>
        <v>4684</v>
      </c>
      <c r="U600" s="19">
        <v>2E-3</v>
      </c>
      <c r="V600" s="19">
        <v>1E-3</v>
      </c>
      <c r="W600" s="336">
        <f>SUM(U601:V601)</f>
        <v>222</v>
      </c>
      <c r="X600" s="19">
        <v>0.03</v>
      </c>
      <c r="Y600" s="19">
        <v>0.02</v>
      </c>
      <c r="Z600" s="19">
        <v>0</v>
      </c>
      <c r="AA600" s="338">
        <f>SUM(X601:Z601)</f>
        <v>4775</v>
      </c>
      <c r="AB600" s="327">
        <f>ROUNDDOWN((T600+AA600)*0.05,0)</f>
        <v>472</v>
      </c>
      <c r="AC600" s="327">
        <f>ROUNDDOWN((T600+W600+AA600+AB600)*0.1,0)</f>
        <v>1015</v>
      </c>
      <c r="AD600" s="327">
        <f>ROUNDDOWN(AG600*0.1,0)</f>
        <v>189</v>
      </c>
      <c r="AE600" s="327">
        <f>T600+W600+AA600+AB600+AC600+AD600</f>
        <v>11357</v>
      </c>
      <c r="AF600" s="328">
        <v>6800</v>
      </c>
      <c r="AG600" s="330">
        <f>AF600-T600-W600</f>
        <v>1894</v>
      </c>
      <c r="AH600" s="332">
        <f>IF(AE600&lt;AG600,AE600,AG600)</f>
        <v>1894</v>
      </c>
    </row>
    <row r="601" spans="1:34" ht="12.75" hidden="1" customHeight="1">
      <c r="A601" s="344"/>
      <c r="B601" s="27"/>
      <c r="C601" s="28"/>
      <c r="D601" s="344"/>
      <c r="E601" s="28"/>
      <c r="F601" s="28"/>
      <c r="G601" s="344"/>
      <c r="H601" s="28"/>
      <c r="I601" s="28"/>
      <c r="J601" s="344"/>
      <c r="K601" s="28"/>
      <c r="L601" s="28"/>
      <c r="M601" s="346"/>
      <c r="N601" s="28"/>
      <c r="O601" s="28"/>
      <c r="P601" s="346"/>
      <c r="Q601" s="25"/>
      <c r="R601" s="23">
        <f>ROUNDDOWN($R$3*R600,0)</f>
        <v>4196</v>
      </c>
      <c r="S601" s="23">
        <f>ROUNDDOWN($S$3*S600,0)</f>
        <v>488</v>
      </c>
      <c r="T601" s="337"/>
      <c r="U601" s="23">
        <f>ROUNDDOWN(U600*$U$3,0)</f>
        <v>162</v>
      </c>
      <c r="V601" s="23">
        <f>ROUNDDOWN(V600*$V$3,0)</f>
        <v>60</v>
      </c>
      <c r="W601" s="337"/>
      <c r="X601" s="23">
        <f>ROUNDDOWN($X$3*X600,0)</f>
        <v>3147</v>
      </c>
      <c r="Y601" s="23">
        <f>ROUNDDOWN(Y600*$Y$3,0)</f>
        <v>1628</v>
      </c>
      <c r="Z601" s="24">
        <f>ROUNDDOWN(Z600*$Z$3,0)</f>
        <v>0</v>
      </c>
      <c r="AA601" s="338"/>
      <c r="AB601" s="327"/>
      <c r="AC601" s="327"/>
      <c r="AD601" s="327"/>
      <c r="AE601" s="327"/>
      <c r="AF601" s="329"/>
      <c r="AG601" s="331"/>
      <c r="AH601" s="332"/>
    </row>
    <row r="602" spans="1:34" ht="12.75" hidden="1" customHeight="1">
      <c r="A602" s="344" t="s">
        <v>152</v>
      </c>
      <c r="B602" s="27" t="s">
        <v>43</v>
      </c>
      <c r="C602" s="28">
        <v>0.8</v>
      </c>
      <c r="D602" s="344" t="str">
        <f>B602&amp;C602</f>
        <v>H0.8</v>
      </c>
      <c r="E602" s="28" t="s">
        <v>38</v>
      </c>
      <c r="F602" s="28">
        <v>0.5</v>
      </c>
      <c r="G602" s="344" t="str">
        <f>E602&amp;F602</f>
        <v>W0.5</v>
      </c>
      <c r="H602" s="28" t="s">
        <v>39</v>
      </c>
      <c r="I602" s="28">
        <v>0</v>
      </c>
      <c r="J602" s="344" t="str">
        <f>H602&amp;I602</f>
        <v>L0</v>
      </c>
      <c r="K602" s="28" t="s">
        <v>40</v>
      </c>
      <c r="L602" s="28"/>
      <c r="M602" s="345" t="str">
        <f>K602&amp;L602</f>
        <v>B</v>
      </c>
      <c r="N602" s="28" t="s">
        <v>41</v>
      </c>
      <c r="O602" s="28">
        <v>0</v>
      </c>
      <c r="P602" s="345" t="str">
        <f>N602&amp;O602</f>
        <v>R0</v>
      </c>
      <c r="Q602" s="25" t="s">
        <v>109</v>
      </c>
      <c r="R602" s="26">
        <v>0.04</v>
      </c>
      <c r="S602" s="26">
        <v>6.0000000000000001E-3</v>
      </c>
      <c r="T602" s="336">
        <f>SUM(R603:S603)</f>
        <v>4684</v>
      </c>
      <c r="U602" s="19">
        <v>2E-3</v>
      </c>
      <c r="V602" s="19">
        <v>1E-3</v>
      </c>
      <c r="W602" s="336">
        <f>SUM(U603:V603)</f>
        <v>222</v>
      </c>
      <c r="X602" s="19">
        <v>0.03</v>
      </c>
      <c r="Y602" s="19">
        <v>0.02</v>
      </c>
      <c r="Z602" s="19">
        <v>0</v>
      </c>
      <c r="AA602" s="338">
        <f>SUM(X603:Z603)</f>
        <v>4775</v>
      </c>
      <c r="AB602" s="327">
        <f>ROUNDDOWN((T602+AA602)*0.05,0)</f>
        <v>472</v>
      </c>
      <c r="AC602" s="327">
        <f>ROUNDDOWN((T602+W602+AA602+AB602)*0.1,0)</f>
        <v>1015</v>
      </c>
      <c r="AD602" s="327">
        <f>ROUNDDOWN(AG602*0.1,0)</f>
        <v>539</v>
      </c>
      <c r="AE602" s="327">
        <f>T602+W602+AA602+AB602+AC602+AD602</f>
        <v>11707</v>
      </c>
      <c r="AF602" s="328">
        <v>10300</v>
      </c>
      <c r="AG602" s="330">
        <f>AF602-T602-W602</f>
        <v>5394</v>
      </c>
      <c r="AH602" s="332">
        <f>IF(AE602&lt;AG602,AE602,AG602)</f>
        <v>5394</v>
      </c>
    </row>
    <row r="603" spans="1:34" ht="12.75" hidden="1" customHeight="1">
      <c r="A603" s="344"/>
      <c r="B603" s="27"/>
      <c r="C603" s="28"/>
      <c r="D603" s="344"/>
      <c r="E603" s="28"/>
      <c r="F603" s="28"/>
      <c r="G603" s="344"/>
      <c r="H603" s="28"/>
      <c r="I603" s="28"/>
      <c r="J603" s="344"/>
      <c r="K603" s="28"/>
      <c r="L603" s="28"/>
      <c r="M603" s="346"/>
      <c r="N603" s="28"/>
      <c r="O603" s="28"/>
      <c r="P603" s="346"/>
      <c r="Q603" s="25"/>
      <c r="R603" s="23">
        <f>ROUNDDOWN($R$3*R602,0)</f>
        <v>4196</v>
      </c>
      <c r="S603" s="23">
        <f>ROUNDDOWN($S$3*S602,0)</f>
        <v>488</v>
      </c>
      <c r="T603" s="337"/>
      <c r="U603" s="23">
        <f>ROUNDDOWN(U602*$U$3,0)</f>
        <v>162</v>
      </c>
      <c r="V603" s="23">
        <f>ROUNDDOWN(V602*$V$3,0)</f>
        <v>60</v>
      </c>
      <c r="W603" s="337"/>
      <c r="X603" s="23">
        <f>ROUNDDOWN($X$3*X602,0)</f>
        <v>3147</v>
      </c>
      <c r="Y603" s="23">
        <f>ROUNDDOWN(Y602*$Y$3,0)</f>
        <v>1628</v>
      </c>
      <c r="Z603" s="24">
        <f>ROUNDDOWN(Z602*$Z$3,0)</f>
        <v>0</v>
      </c>
      <c r="AA603" s="338"/>
      <c r="AB603" s="327"/>
      <c r="AC603" s="327"/>
      <c r="AD603" s="327"/>
      <c r="AE603" s="327"/>
      <c r="AF603" s="329"/>
      <c r="AG603" s="331"/>
      <c r="AH603" s="332"/>
    </row>
    <row r="604" spans="1:34" ht="12.75" hidden="1" customHeight="1">
      <c r="A604" s="344" t="s">
        <v>152</v>
      </c>
      <c r="B604" s="27" t="s">
        <v>43</v>
      </c>
      <c r="C604" s="28">
        <v>1</v>
      </c>
      <c r="D604" s="344" t="str">
        <f>B604&amp;C604</f>
        <v>H1</v>
      </c>
      <c r="E604" s="28" t="s">
        <v>38</v>
      </c>
      <c r="F604" s="28">
        <v>0.6</v>
      </c>
      <c r="G604" s="344" t="str">
        <f>E604&amp;F604</f>
        <v>W0.6</v>
      </c>
      <c r="H604" s="28" t="s">
        <v>39</v>
      </c>
      <c r="I604" s="28">
        <v>0</v>
      </c>
      <c r="J604" s="344" t="str">
        <f>H604&amp;I604</f>
        <v>L0</v>
      </c>
      <c r="K604" s="28" t="s">
        <v>40</v>
      </c>
      <c r="L604" s="28"/>
      <c r="M604" s="345" t="str">
        <f>K604&amp;L604</f>
        <v>B</v>
      </c>
      <c r="N604" s="28" t="s">
        <v>41</v>
      </c>
      <c r="O604" s="28">
        <v>0</v>
      </c>
      <c r="P604" s="345" t="str">
        <f>N604&amp;O604</f>
        <v>R0</v>
      </c>
      <c r="Q604" s="25" t="s">
        <v>109</v>
      </c>
      <c r="R604" s="26">
        <v>0.04</v>
      </c>
      <c r="S604" s="26">
        <v>6.0000000000000001E-3</v>
      </c>
      <c r="T604" s="336">
        <f>SUM(R605:S605)</f>
        <v>4684</v>
      </c>
      <c r="U604" s="19">
        <v>2E-3</v>
      </c>
      <c r="V604" s="19">
        <v>1E-3</v>
      </c>
      <c r="W604" s="336">
        <f>SUM(U605:V605)</f>
        <v>222</v>
      </c>
      <c r="X604" s="19">
        <v>0.03</v>
      </c>
      <c r="Y604" s="19">
        <v>0.02</v>
      </c>
      <c r="Z604" s="19">
        <v>0</v>
      </c>
      <c r="AA604" s="338">
        <f>SUM(X605:Z605)</f>
        <v>4775</v>
      </c>
      <c r="AB604" s="327">
        <f>ROUNDDOWN((T604+AA604)*0.05,0)</f>
        <v>472</v>
      </c>
      <c r="AC604" s="327">
        <f>ROUNDDOWN((T604+W604+AA604+AB604)*0.1,0)</f>
        <v>1015</v>
      </c>
      <c r="AD604" s="327">
        <f>ROUNDDOWN(AG604*0.1,0)</f>
        <v>799</v>
      </c>
      <c r="AE604" s="327">
        <f>T604+W604+AA604+AB604+AC604+AD604</f>
        <v>11967</v>
      </c>
      <c r="AF604" s="328">
        <v>12900</v>
      </c>
      <c r="AG604" s="330">
        <f>AF604-T604-W604</f>
        <v>7994</v>
      </c>
      <c r="AH604" s="332">
        <f>IF(AE604&lt;AG604,AE604,AG604)</f>
        <v>7994</v>
      </c>
    </row>
    <row r="605" spans="1:34" ht="12.75" hidden="1" customHeight="1">
      <c r="A605" s="344"/>
      <c r="B605" s="27"/>
      <c r="C605" s="28"/>
      <c r="D605" s="344"/>
      <c r="E605" s="28"/>
      <c r="F605" s="28"/>
      <c r="G605" s="344"/>
      <c r="H605" s="28"/>
      <c r="I605" s="28"/>
      <c r="J605" s="344"/>
      <c r="K605" s="28"/>
      <c r="L605" s="28"/>
      <c r="M605" s="346"/>
      <c r="N605" s="28"/>
      <c r="O605" s="28"/>
      <c r="P605" s="346"/>
      <c r="Q605" s="25"/>
      <c r="R605" s="23">
        <f>ROUNDDOWN($R$3*R604,0)</f>
        <v>4196</v>
      </c>
      <c r="S605" s="23">
        <f>ROUNDDOWN($S$3*S604,0)</f>
        <v>488</v>
      </c>
      <c r="T605" s="337"/>
      <c r="U605" s="23">
        <f>ROUNDDOWN(U604*$U$3,0)</f>
        <v>162</v>
      </c>
      <c r="V605" s="23">
        <f>ROUNDDOWN(V604*$V$3,0)</f>
        <v>60</v>
      </c>
      <c r="W605" s="337"/>
      <c r="X605" s="23">
        <f>ROUNDDOWN($X$3*X604,0)</f>
        <v>3147</v>
      </c>
      <c r="Y605" s="23">
        <f>ROUNDDOWN(Y604*$Y$3,0)</f>
        <v>1628</v>
      </c>
      <c r="Z605" s="24">
        <f>ROUNDDOWN(Z604*$Z$3,0)</f>
        <v>0</v>
      </c>
      <c r="AA605" s="338"/>
      <c r="AB605" s="327"/>
      <c r="AC605" s="327"/>
      <c r="AD605" s="327"/>
      <c r="AE605" s="327"/>
      <c r="AF605" s="329"/>
      <c r="AG605" s="331"/>
      <c r="AH605" s="332"/>
    </row>
    <row r="606" spans="1:34" ht="12.75" hidden="1" customHeight="1">
      <c r="A606" s="333" t="s">
        <v>153</v>
      </c>
      <c r="B606" s="20" t="s">
        <v>43</v>
      </c>
      <c r="C606" s="21">
        <v>1</v>
      </c>
      <c r="D606" s="333" t="str">
        <f>B606&amp;C606</f>
        <v>H1</v>
      </c>
      <c r="E606" s="21" t="s">
        <v>38</v>
      </c>
      <c r="F606" s="21">
        <v>0.6</v>
      </c>
      <c r="G606" s="333" t="str">
        <f>E606&amp;F606</f>
        <v>W0.6</v>
      </c>
      <c r="H606" s="21" t="s">
        <v>39</v>
      </c>
      <c r="I606" s="21">
        <v>0</v>
      </c>
      <c r="J606" s="333" t="str">
        <f>H606&amp;I606</f>
        <v>L0</v>
      </c>
      <c r="K606" s="21" t="s">
        <v>40</v>
      </c>
      <c r="L606" s="21"/>
      <c r="M606" s="334" t="str">
        <f>K606&amp;L606</f>
        <v>B</v>
      </c>
      <c r="N606" s="21" t="s">
        <v>41</v>
      </c>
      <c r="O606" s="21">
        <v>0</v>
      </c>
      <c r="P606" s="334" t="str">
        <f>N606&amp;O606</f>
        <v>R0</v>
      </c>
      <c r="Q606" s="25" t="s">
        <v>109</v>
      </c>
      <c r="R606" s="26">
        <v>0.04</v>
      </c>
      <c r="S606" s="26">
        <v>6.0000000000000001E-3</v>
      </c>
      <c r="T606" s="336">
        <f>SUM(R607:S607)</f>
        <v>4684</v>
      </c>
      <c r="U606" s="19">
        <v>2E-3</v>
      </c>
      <c r="V606" s="19">
        <v>1E-3</v>
      </c>
      <c r="W606" s="336">
        <f>SUM(U607:V607)</f>
        <v>222</v>
      </c>
      <c r="X606" s="19">
        <v>0.03</v>
      </c>
      <c r="Y606" s="19">
        <v>0.02</v>
      </c>
      <c r="Z606" s="19">
        <v>0</v>
      </c>
      <c r="AA606" s="338">
        <f>SUM(X607:Z607)</f>
        <v>4775</v>
      </c>
      <c r="AB606" s="327">
        <f>ROUNDDOWN((T606+AA606)*0.05,0)</f>
        <v>472</v>
      </c>
      <c r="AC606" s="327">
        <f>ROUNDDOWN((T606+W606+AA606+AB606)*0.1,0)</f>
        <v>1015</v>
      </c>
      <c r="AD606" s="327">
        <f>ROUNDDOWN(AG606*0.1,0)</f>
        <v>3109</v>
      </c>
      <c r="AE606" s="327">
        <f>T606+W606+AA606+AB606+AC606+AD606</f>
        <v>14277</v>
      </c>
      <c r="AF606" s="328">
        <v>36000</v>
      </c>
      <c r="AG606" s="330">
        <f>AF606-T606-W606</f>
        <v>31094</v>
      </c>
      <c r="AH606" s="332">
        <f>IF(AE606&lt;AG606,AE606,AG606)</f>
        <v>14277</v>
      </c>
    </row>
    <row r="607" spans="1:34" ht="12.75" hidden="1" customHeight="1">
      <c r="A607" s="333"/>
      <c r="B607" s="20"/>
      <c r="C607" s="21"/>
      <c r="D607" s="333"/>
      <c r="E607" s="21"/>
      <c r="F607" s="21"/>
      <c r="G607" s="333"/>
      <c r="H607" s="21"/>
      <c r="I607" s="21"/>
      <c r="J607" s="333"/>
      <c r="K607" s="21"/>
      <c r="L607" s="21"/>
      <c r="M607" s="335"/>
      <c r="N607" s="21"/>
      <c r="O607" s="21"/>
      <c r="P607" s="335"/>
      <c r="Q607" s="25"/>
      <c r="R607" s="23">
        <f>ROUNDDOWN($R$3*R606,0)</f>
        <v>4196</v>
      </c>
      <c r="S607" s="23">
        <f>ROUNDDOWN($S$3*S606,0)</f>
        <v>488</v>
      </c>
      <c r="T607" s="337"/>
      <c r="U607" s="23">
        <f>ROUNDDOWN(U606*$U$3,0)</f>
        <v>162</v>
      </c>
      <c r="V607" s="23">
        <f>ROUNDDOWN(V606*$V$3,0)</f>
        <v>60</v>
      </c>
      <c r="W607" s="337"/>
      <c r="X607" s="23">
        <f>ROUNDDOWN($X$3*X606,0)</f>
        <v>3147</v>
      </c>
      <c r="Y607" s="23">
        <f>ROUNDDOWN(Y606*$Y$3,0)</f>
        <v>1628</v>
      </c>
      <c r="Z607" s="24">
        <f>ROUNDDOWN(Z606*$Z$3,0)</f>
        <v>0</v>
      </c>
      <c r="AA607" s="338"/>
      <c r="AB607" s="327"/>
      <c r="AC607" s="327"/>
      <c r="AD607" s="327"/>
      <c r="AE607" s="327"/>
      <c r="AF607" s="329"/>
      <c r="AG607" s="331"/>
      <c r="AH607" s="332"/>
    </row>
    <row r="608" spans="1:34" ht="12.75" hidden="1" customHeight="1">
      <c r="A608" s="333" t="s">
        <v>153</v>
      </c>
      <c r="B608" s="20" t="s">
        <v>43</v>
      </c>
      <c r="C608" s="21">
        <v>1.2</v>
      </c>
      <c r="D608" s="333" t="str">
        <f>B608&amp;C608</f>
        <v>H1.2</v>
      </c>
      <c r="E608" s="21" t="s">
        <v>38</v>
      </c>
      <c r="F608" s="21">
        <v>0.6</v>
      </c>
      <c r="G608" s="333" t="str">
        <f>E608&amp;F608</f>
        <v>W0.6</v>
      </c>
      <c r="H608" s="21" t="s">
        <v>39</v>
      </c>
      <c r="I608" s="21">
        <v>0</v>
      </c>
      <c r="J608" s="333" t="str">
        <f>H608&amp;I608</f>
        <v>L0</v>
      </c>
      <c r="K608" s="21" t="s">
        <v>40</v>
      </c>
      <c r="L608" s="21">
        <v>0</v>
      </c>
      <c r="M608" s="334" t="str">
        <f>K608&amp;L608</f>
        <v>B0</v>
      </c>
      <c r="N608" s="21" t="s">
        <v>41</v>
      </c>
      <c r="O608" s="21">
        <v>0</v>
      </c>
      <c r="P608" s="334" t="str">
        <f>N608&amp;O608</f>
        <v>R0</v>
      </c>
      <c r="Q608" s="25" t="s">
        <v>109</v>
      </c>
      <c r="R608" s="26">
        <v>0.04</v>
      </c>
      <c r="S608" s="26">
        <v>6.0000000000000001E-3</v>
      </c>
      <c r="T608" s="336">
        <f>SUM(R609:S609)</f>
        <v>4684</v>
      </c>
      <c r="U608" s="19">
        <v>2E-3</v>
      </c>
      <c r="V608" s="19">
        <v>1E-3</v>
      </c>
      <c r="W608" s="336">
        <f>SUM(U609:V609)</f>
        <v>222</v>
      </c>
      <c r="X608" s="19">
        <v>0.03</v>
      </c>
      <c r="Y608" s="19">
        <v>0.02</v>
      </c>
      <c r="Z608" s="19">
        <v>0</v>
      </c>
      <c r="AA608" s="338">
        <f>SUM(X609:Z609)</f>
        <v>4775</v>
      </c>
      <c r="AB608" s="327">
        <f>ROUNDDOWN((T608+AA608)*0.05,0)</f>
        <v>472</v>
      </c>
      <c r="AC608" s="327">
        <f>ROUNDDOWN((T608+W608+AA608+AB608)*0.1,0)</f>
        <v>1015</v>
      </c>
      <c r="AD608" s="327">
        <f>ROUNDDOWN(AG608*0.1,0)</f>
        <v>5509</v>
      </c>
      <c r="AE608" s="327">
        <f>T608+W608+AA608+AB608+AC608+AD608</f>
        <v>16677</v>
      </c>
      <c r="AF608" s="328">
        <v>60000</v>
      </c>
      <c r="AG608" s="330">
        <f>AF608-T608-W608</f>
        <v>55094</v>
      </c>
      <c r="AH608" s="332">
        <f>IF(AE608&lt;AG608,AE608,AG608)</f>
        <v>16677</v>
      </c>
    </row>
    <row r="609" spans="1:34" ht="12.75" hidden="1" customHeight="1">
      <c r="A609" s="333"/>
      <c r="B609" s="20"/>
      <c r="C609" s="21"/>
      <c r="D609" s="333"/>
      <c r="E609" s="21"/>
      <c r="F609" s="21"/>
      <c r="G609" s="333"/>
      <c r="H609" s="21"/>
      <c r="I609" s="21"/>
      <c r="J609" s="333"/>
      <c r="K609" s="21"/>
      <c r="L609" s="21"/>
      <c r="M609" s="335"/>
      <c r="N609" s="21"/>
      <c r="O609" s="21"/>
      <c r="P609" s="335"/>
      <c r="Q609" s="25"/>
      <c r="R609" s="23">
        <f>ROUNDDOWN($R$3*R608,0)</f>
        <v>4196</v>
      </c>
      <c r="S609" s="23">
        <f>ROUNDDOWN($S$3*S608,0)</f>
        <v>488</v>
      </c>
      <c r="T609" s="337"/>
      <c r="U609" s="23">
        <f>ROUNDDOWN(U608*$U$3,0)</f>
        <v>162</v>
      </c>
      <c r="V609" s="23">
        <f>ROUNDDOWN(V608*$V$3,0)</f>
        <v>60</v>
      </c>
      <c r="W609" s="337"/>
      <c r="X609" s="23">
        <f>ROUNDDOWN($X$3*X608,0)</f>
        <v>3147</v>
      </c>
      <c r="Y609" s="23">
        <f>ROUNDDOWN(Y608*$Y$3,0)</f>
        <v>1628</v>
      </c>
      <c r="Z609" s="24">
        <f>ROUNDDOWN(Z608*$Z$3,0)</f>
        <v>0</v>
      </c>
      <c r="AA609" s="338"/>
      <c r="AB609" s="327"/>
      <c r="AC609" s="327"/>
      <c r="AD609" s="327"/>
      <c r="AE609" s="327"/>
      <c r="AF609" s="329"/>
      <c r="AG609" s="331"/>
      <c r="AH609" s="332"/>
    </row>
    <row r="610" spans="1:34" ht="12.75" hidden="1" customHeight="1">
      <c r="A610" s="333" t="s">
        <v>153</v>
      </c>
      <c r="B610" s="20" t="s">
        <v>43</v>
      </c>
      <c r="C610" s="21">
        <v>1.5</v>
      </c>
      <c r="D610" s="333" t="str">
        <f>B610&amp;C610</f>
        <v>H1.5</v>
      </c>
      <c r="E610" s="21" t="s">
        <v>38</v>
      </c>
      <c r="F610" s="21">
        <v>0.8</v>
      </c>
      <c r="G610" s="333" t="str">
        <f>E610&amp;F610</f>
        <v>W0.8</v>
      </c>
      <c r="H610" s="21" t="s">
        <v>39</v>
      </c>
      <c r="I610" s="21">
        <v>0</v>
      </c>
      <c r="J610" s="333" t="str">
        <f>H610&amp;I610</f>
        <v>L0</v>
      </c>
      <c r="K610" s="21" t="s">
        <v>40</v>
      </c>
      <c r="L610" s="21">
        <v>0</v>
      </c>
      <c r="M610" s="334" t="str">
        <f>K610&amp;L610</f>
        <v>B0</v>
      </c>
      <c r="N610" s="21" t="s">
        <v>41</v>
      </c>
      <c r="O610" s="21">
        <v>0</v>
      </c>
      <c r="P610" s="334" t="str">
        <f>N610&amp;O610</f>
        <v>R0</v>
      </c>
      <c r="Q610" s="25" t="s">
        <v>109</v>
      </c>
      <c r="R610" s="19">
        <v>0.08</v>
      </c>
      <c r="S610" s="19">
        <v>0.01</v>
      </c>
      <c r="T610" s="336">
        <f>SUM(R611:S611)</f>
        <v>9206</v>
      </c>
      <c r="U610" s="19">
        <v>2E-3</v>
      </c>
      <c r="V610" s="19">
        <v>2E-3</v>
      </c>
      <c r="W610" s="336">
        <f>SUM(U611:V611)</f>
        <v>283</v>
      </c>
      <c r="X610" s="19">
        <v>0.05</v>
      </c>
      <c r="Y610" s="19">
        <v>0.03</v>
      </c>
      <c r="Z610" s="19">
        <v>0</v>
      </c>
      <c r="AA610" s="338">
        <f>SUM(X611:Z611)</f>
        <v>7688</v>
      </c>
      <c r="AB610" s="327">
        <f>ROUNDDOWN((T610+AA610)*0.05,0)</f>
        <v>844</v>
      </c>
      <c r="AC610" s="327">
        <f>ROUNDDOWN((T610+W610+AA610+AB610)*0.1,0)</f>
        <v>1802</v>
      </c>
      <c r="AD610" s="327">
        <f>ROUNDDOWN(AG610*0.1,0)</f>
        <v>11051</v>
      </c>
      <c r="AE610" s="327">
        <f>T610+W610+AA610+AB610+AC610+AD610</f>
        <v>30874</v>
      </c>
      <c r="AF610" s="328">
        <v>120000</v>
      </c>
      <c r="AG610" s="330">
        <f>AF610-T610-W610</f>
        <v>110511</v>
      </c>
      <c r="AH610" s="332">
        <f>IF(AE610&lt;AG610,AE610,AG610)</f>
        <v>30874</v>
      </c>
    </row>
    <row r="611" spans="1:34" ht="12.75" hidden="1" customHeight="1">
      <c r="A611" s="333"/>
      <c r="B611" s="20"/>
      <c r="C611" s="21"/>
      <c r="D611" s="333"/>
      <c r="E611" s="21"/>
      <c r="F611" s="21"/>
      <c r="G611" s="333"/>
      <c r="H611" s="21"/>
      <c r="I611" s="21"/>
      <c r="J611" s="333"/>
      <c r="K611" s="21"/>
      <c r="L611" s="21"/>
      <c r="M611" s="335"/>
      <c r="N611" s="21"/>
      <c r="O611" s="21"/>
      <c r="P611" s="335"/>
      <c r="Q611" s="25"/>
      <c r="R611" s="23">
        <f>ROUNDDOWN($R$3*R610,0)</f>
        <v>8392</v>
      </c>
      <c r="S611" s="23">
        <f>ROUNDDOWN($S$3*S610,0)</f>
        <v>814</v>
      </c>
      <c r="T611" s="337"/>
      <c r="U611" s="23">
        <f>ROUNDDOWN(U610*$U$3,0)</f>
        <v>162</v>
      </c>
      <c r="V611" s="23">
        <f>ROUNDDOWN(V610*$V$3,0)</f>
        <v>121</v>
      </c>
      <c r="W611" s="337"/>
      <c r="X611" s="23">
        <f>ROUNDDOWN($X$3*X610,0)</f>
        <v>5245</v>
      </c>
      <c r="Y611" s="23">
        <f>ROUNDDOWN(Y610*$Y$3,0)</f>
        <v>2443</v>
      </c>
      <c r="Z611" s="24">
        <f>ROUNDDOWN(Z610*$Z$3,0)</f>
        <v>0</v>
      </c>
      <c r="AA611" s="338"/>
      <c r="AB611" s="327"/>
      <c r="AC611" s="327"/>
      <c r="AD611" s="327"/>
      <c r="AE611" s="327"/>
      <c r="AF611" s="329"/>
      <c r="AG611" s="331"/>
      <c r="AH611" s="332"/>
    </row>
    <row r="612" spans="1:34" ht="12.75" hidden="1" customHeight="1">
      <c r="A612" s="344" t="s">
        <v>154</v>
      </c>
      <c r="B612" s="27" t="s">
        <v>43</v>
      </c>
      <c r="C612" s="28"/>
      <c r="D612" s="344" t="str">
        <f>B612&amp;C612</f>
        <v>H</v>
      </c>
      <c r="E612" s="28" t="s">
        <v>38</v>
      </c>
      <c r="F612" s="28"/>
      <c r="G612" s="344" t="str">
        <f>E612&amp;F612</f>
        <v>W</v>
      </c>
      <c r="H612" s="28" t="s">
        <v>39</v>
      </c>
      <c r="I612" s="28">
        <v>0.4</v>
      </c>
      <c r="J612" s="344" t="str">
        <f>H612&amp;I612</f>
        <v>L0.4</v>
      </c>
      <c r="K612" s="28" t="s">
        <v>40</v>
      </c>
      <c r="L612" s="28"/>
      <c r="M612" s="345" t="str">
        <f>K612&amp;L612</f>
        <v>B</v>
      </c>
      <c r="N612" s="28" t="s">
        <v>41</v>
      </c>
      <c r="O612" s="28">
        <v>0</v>
      </c>
      <c r="P612" s="345" t="str">
        <f>N612&amp;O612</f>
        <v>R0</v>
      </c>
      <c r="Q612" s="25" t="s">
        <v>109</v>
      </c>
      <c r="R612" s="19"/>
      <c r="S612" s="19"/>
      <c r="T612" s="336">
        <f>SUM(R613:S613)</f>
        <v>0</v>
      </c>
      <c r="U612" s="19"/>
      <c r="V612" s="19"/>
      <c r="W612" s="336">
        <f>SUM(U613:V613)</f>
        <v>0</v>
      </c>
      <c r="X612" s="19"/>
      <c r="Y612" s="19"/>
      <c r="Z612" s="19"/>
      <c r="AA612" s="338">
        <f>SUM(X613:Z613)</f>
        <v>0</v>
      </c>
      <c r="AB612" s="327">
        <f>ROUNDDOWN((T612+AA612)*0.05,0)</f>
        <v>0</v>
      </c>
      <c r="AC612" s="327">
        <f>ROUNDDOWN((T612+W612+AA612+AB612)*0.1,0)</f>
        <v>0</v>
      </c>
      <c r="AD612" s="327">
        <f>ROUNDDOWN(AG612*0.1,0)</f>
        <v>125</v>
      </c>
      <c r="AE612" s="327">
        <f>T612+W612+AA612+AB612+AC612+AD612</f>
        <v>125</v>
      </c>
      <c r="AF612" s="328">
        <v>1250</v>
      </c>
      <c r="AG612" s="330">
        <f>AF612-T612-W612</f>
        <v>1250</v>
      </c>
      <c r="AH612" s="332">
        <f>IF(AE612&lt;AG612,AE612,AG612)</f>
        <v>125</v>
      </c>
    </row>
    <row r="613" spans="1:34" ht="12.75" hidden="1" customHeight="1">
      <c r="A613" s="344"/>
      <c r="B613" s="27"/>
      <c r="C613" s="28"/>
      <c r="D613" s="344"/>
      <c r="E613" s="28"/>
      <c r="F613" s="28"/>
      <c r="G613" s="344"/>
      <c r="H613" s="28"/>
      <c r="I613" s="28"/>
      <c r="J613" s="344"/>
      <c r="K613" s="28"/>
      <c r="L613" s="28"/>
      <c r="M613" s="346"/>
      <c r="N613" s="28"/>
      <c r="O613" s="28"/>
      <c r="P613" s="346"/>
      <c r="Q613" s="25"/>
      <c r="R613" s="23">
        <f>ROUNDDOWN($R$3*R612,0)</f>
        <v>0</v>
      </c>
      <c r="S613" s="23">
        <f>ROUNDDOWN($S$3*S612,0)</f>
        <v>0</v>
      </c>
      <c r="T613" s="337"/>
      <c r="U613" s="23">
        <f>ROUNDDOWN(U612*$U$3,0)</f>
        <v>0</v>
      </c>
      <c r="V613" s="23">
        <f>ROUNDDOWN(V612*$V$3,0)</f>
        <v>0</v>
      </c>
      <c r="W613" s="337"/>
      <c r="X613" s="23">
        <f>ROUNDDOWN($X$3*X612,0)</f>
        <v>0</v>
      </c>
      <c r="Y613" s="23">
        <f>ROUNDDOWN(Y612*$Y$3,0)</f>
        <v>0</v>
      </c>
      <c r="Z613" s="24">
        <f>ROUNDDOWN(Z612*$Z$3,0)</f>
        <v>0</v>
      </c>
      <c r="AA613" s="338"/>
      <c r="AB613" s="327"/>
      <c r="AC613" s="327"/>
      <c r="AD613" s="327"/>
      <c r="AE613" s="327"/>
      <c r="AF613" s="329"/>
      <c r="AG613" s="331"/>
      <c r="AH613" s="332"/>
    </row>
    <row r="614" spans="1:34" ht="12.75" hidden="1" customHeight="1">
      <c r="A614" s="333" t="s">
        <v>155</v>
      </c>
      <c r="B614" s="20" t="s">
        <v>43</v>
      </c>
      <c r="C614" s="21">
        <v>2</v>
      </c>
      <c r="D614" s="333" t="str">
        <f>B614&amp;C614</f>
        <v>H2</v>
      </c>
      <c r="E614" s="21" t="s">
        <v>38</v>
      </c>
      <c r="F614" s="21"/>
      <c r="G614" s="333" t="str">
        <f>E614&amp;F614</f>
        <v>W</v>
      </c>
      <c r="H614" s="21" t="s">
        <v>39</v>
      </c>
      <c r="I614" s="21">
        <v>0</v>
      </c>
      <c r="J614" s="333" t="str">
        <f>H614&amp;I614</f>
        <v>L0</v>
      </c>
      <c r="K614" s="21" t="s">
        <v>40</v>
      </c>
      <c r="L614" s="21"/>
      <c r="M614" s="334" t="str">
        <f>K614&amp;L614</f>
        <v>B</v>
      </c>
      <c r="N614" s="21" t="s">
        <v>41</v>
      </c>
      <c r="O614" s="21">
        <v>4</v>
      </c>
      <c r="P614" s="334" t="str">
        <f>N614&amp;O614</f>
        <v>R4</v>
      </c>
      <c r="Q614" s="25"/>
      <c r="R614" s="26"/>
      <c r="S614" s="26"/>
      <c r="T614" s="336">
        <f>SUM(R615:S615)</f>
        <v>0</v>
      </c>
      <c r="U614" s="19"/>
      <c r="V614" s="19"/>
      <c r="W614" s="336">
        <f>SUM(U615:V615)</f>
        <v>0</v>
      </c>
      <c r="X614" s="19"/>
      <c r="Y614" s="19"/>
      <c r="Z614" s="19"/>
      <c r="AA614" s="338">
        <f>SUM(X615:Z615)</f>
        <v>0</v>
      </c>
      <c r="AB614" s="327">
        <f>ROUNDDOWN((T614+AA614)*0.05,0)</f>
        <v>0</v>
      </c>
      <c r="AC614" s="327">
        <f>ROUNDDOWN((T614+W614+AA614+AB614)*0.1,0)</f>
        <v>0</v>
      </c>
      <c r="AD614" s="327">
        <f>ROUNDDOWN(AG614*0.1,0)</f>
        <v>4300</v>
      </c>
      <c r="AE614" s="327">
        <f>T614+W614+AA614+AB614+AC614+AD614</f>
        <v>4300</v>
      </c>
      <c r="AF614" s="328">
        <v>43000</v>
      </c>
      <c r="AG614" s="330">
        <f>AF614-T614-W614</f>
        <v>43000</v>
      </c>
      <c r="AH614" s="332">
        <f>IF(AE614&lt;AG614,AE614,AG614)</f>
        <v>4300</v>
      </c>
    </row>
    <row r="615" spans="1:34" ht="12.75" hidden="1" customHeight="1">
      <c r="A615" s="333"/>
      <c r="B615" s="20"/>
      <c r="C615" s="21"/>
      <c r="D615" s="333"/>
      <c r="E615" s="21"/>
      <c r="F615" s="21"/>
      <c r="G615" s="333"/>
      <c r="H615" s="21"/>
      <c r="I615" s="21"/>
      <c r="J615" s="333"/>
      <c r="K615" s="21"/>
      <c r="L615" s="21"/>
      <c r="M615" s="335"/>
      <c r="N615" s="21"/>
      <c r="O615" s="21"/>
      <c r="P615" s="335"/>
      <c r="Q615" s="25"/>
      <c r="R615" s="23">
        <f>ROUNDDOWN($R$3*R614,0)</f>
        <v>0</v>
      </c>
      <c r="S615" s="23">
        <f>ROUNDDOWN($S$3*S614,0)</f>
        <v>0</v>
      </c>
      <c r="T615" s="337"/>
      <c r="U615" s="23">
        <f>ROUNDDOWN(U614*$U$3,0)</f>
        <v>0</v>
      </c>
      <c r="V615" s="23">
        <f>ROUNDDOWN(V614*$V$3,0)</f>
        <v>0</v>
      </c>
      <c r="W615" s="337"/>
      <c r="X615" s="23">
        <f>ROUNDDOWN($X$3*X614,0)</f>
        <v>0</v>
      </c>
      <c r="Y615" s="23">
        <f>ROUNDDOWN(Y614*$Y$3,0)</f>
        <v>0</v>
      </c>
      <c r="Z615" s="24">
        <f>ROUNDDOWN(Z614*$Z$3,0)</f>
        <v>0</v>
      </c>
      <c r="AA615" s="338"/>
      <c r="AB615" s="327"/>
      <c r="AC615" s="327"/>
      <c r="AD615" s="327"/>
      <c r="AE615" s="327"/>
      <c r="AF615" s="329"/>
      <c r="AG615" s="331"/>
      <c r="AH615" s="332"/>
    </row>
    <row r="616" spans="1:34" ht="12.75" hidden="1" customHeight="1">
      <c r="A616" s="333" t="s">
        <v>155</v>
      </c>
      <c r="B616" s="20" t="s">
        <v>43</v>
      </c>
      <c r="C616" s="21">
        <v>2</v>
      </c>
      <c r="D616" s="333" t="str">
        <f>B616&amp;C616</f>
        <v>H2</v>
      </c>
      <c r="E616" s="21" t="s">
        <v>38</v>
      </c>
      <c r="F616" s="21"/>
      <c r="G616" s="333" t="str">
        <f>E616&amp;F616</f>
        <v>W</v>
      </c>
      <c r="H616" s="21" t="s">
        <v>39</v>
      </c>
      <c r="I616" s="21">
        <v>0</v>
      </c>
      <c r="J616" s="333" t="str">
        <f>H616&amp;I616</f>
        <v>L0</v>
      </c>
      <c r="K616" s="21" t="s">
        <v>40</v>
      </c>
      <c r="L616" s="21">
        <v>0</v>
      </c>
      <c r="M616" s="334" t="str">
        <f>K616&amp;L616</f>
        <v>B0</v>
      </c>
      <c r="N616" s="21" t="s">
        <v>41</v>
      </c>
      <c r="O616" s="21">
        <v>6</v>
      </c>
      <c r="P616" s="334" t="str">
        <f>N616&amp;O616</f>
        <v>R6</v>
      </c>
      <c r="Q616" s="25"/>
      <c r="R616" s="19"/>
      <c r="S616" s="19"/>
      <c r="T616" s="336">
        <f>SUM(R617:S617)</f>
        <v>0</v>
      </c>
      <c r="U616" s="19"/>
      <c r="V616" s="19"/>
      <c r="W616" s="336">
        <f>SUM(U617:V617)</f>
        <v>0</v>
      </c>
      <c r="X616" s="19"/>
      <c r="Y616" s="19"/>
      <c r="Z616" s="19"/>
      <c r="AA616" s="338">
        <f>SUM(X617:Z617)</f>
        <v>0</v>
      </c>
      <c r="AB616" s="327">
        <f>ROUNDDOWN((T616+AA616)*0.05,0)</f>
        <v>0</v>
      </c>
      <c r="AC616" s="327">
        <f>ROUNDDOWN((T616+W616+AA616+AB616)*0.1,0)</f>
        <v>0</v>
      </c>
      <c r="AD616" s="327">
        <f>ROUNDDOWN(AG616*0.1,0)</f>
        <v>10300</v>
      </c>
      <c r="AE616" s="327">
        <f>T616+W616+AA616+AB616+AC616+AD616</f>
        <v>10300</v>
      </c>
      <c r="AF616" s="328">
        <v>103000</v>
      </c>
      <c r="AG616" s="330">
        <f>AF616-T616-W616</f>
        <v>103000</v>
      </c>
      <c r="AH616" s="332">
        <f>IF(AE616&lt;AG616,AE616,AG616)</f>
        <v>10300</v>
      </c>
    </row>
    <row r="617" spans="1:34" ht="12.75" hidden="1" customHeight="1">
      <c r="A617" s="333"/>
      <c r="B617" s="20"/>
      <c r="C617" s="21"/>
      <c r="D617" s="333"/>
      <c r="E617" s="21"/>
      <c r="F617" s="21"/>
      <c r="G617" s="333"/>
      <c r="H617" s="21"/>
      <c r="I617" s="21"/>
      <c r="J617" s="333"/>
      <c r="K617" s="21"/>
      <c r="L617" s="21"/>
      <c r="M617" s="335"/>
      <c r="N617" s="21"/>
      <c r="O617" s="21"/>
      <c r="P617" s="335"/>
      <c r="Q617" s="25"/>
      <c r="R617" s="23">
        <f>ROUNDDOWN($R$3*R616,0)</f>
        <v>0</v>
      </c>
      <c r="S617" s="23">
        <f>ROUNDDOWN($S$3*S616,0)</f>
        <v>0</v>
      </c>
      <c r="T617" s="337"/>
      <c r="U617" s="23">
        <f>ROUNDDOWN(U616*$U$3,0)</f>
        <v>0</v>
      </c>
      <c r="V617" s="23">
        <f>ROUNDDOWN(V616*$V$3,0)</f>
        <v>0</v>
      </c>
      <c r="W617" s="337"/>
      <c r="X617" s="23">
        <f>ROUNDDOWN($X$3*X616,0)</f>
        <v>0</v>
      </c>
      <c r="Y617" s="23">
        <f>ROUNDDOWN(Y616*$Y$3,0)</f>
        <v>0</v>
      </c>
      <c r="Z617" s="24">
        <f>ROUNDDOWN(Z616*$Z$3,0)</f>
        <v>0</v>
      </c>
      <c r="AA617" s="338"/>
      <c r="AB617" s="327"/>
      <c r="AC617" s="327"/>
      <c r="AD617" s="327"/>
      <c r="AE617" s="327"/>
      <c r="AF617" s="329"/>
      <c r="AG617" s="331"/>
      <c r="AH617" s="332"/>
    </row>
    <row r="618" spans="1:34" ht="12.75" hidden="1" customHeight="1">
      <c r="A618" s="333" t="s">
        <v>155</v>
      </c>
      <c r="B618" s="20" t="s">
        <v>43</v>
      </c>
      <c r="C618" s="21">
        <v>2.5</v>
      </c>
      <c r="D618" s="333" t="str">
        <f>B618&amp;C618</f>
        <v>H2.5</v>
      </c>
      <c r="E618" s="21" t="s">
        <v>38</v>
      </c>
      <c r="F618" s="21"/>
      <c r="G618" s="333" t="str">
        <f>E618&amp;F618</f>
        <v>W</v>
      </c>
      <c r="H618" s="21" t="s">
        <v>39</v>
      </c>
      <c r="I618" s="21">
        <v>0</v>
      </c>
      <c r="J618" s="333" t="str">
        <f>H618&amp;I618</f>
        <v>L0</v>
      </c>
      <c r="K618" s="21" t="s">
        <v>40</v>
      </c>
      <c r="L618" s="21">
        <v>0</v>
      </c>
      <c r="M618" s="334" t="str">
        <f>K618&amp;L618</f>
        <v>B0</v>
      </c>
      <c r="N618" s="21" t="s">
        <v>41</v>
      </c>
      <c r="O618" s="21">
        <v>8</v>
      </c>
      <c r="P618" s="334" t="str">
        <f>N618&amp;O618</f>
        <v>R8</v>
      </c>
      <c r="Q618" s="25"/>
      <c r="R618" s="19"/>
      <c r="S618" s="19"/>
      <c r="T618" s="336">
        <f>SUM(R619:S619)</f>
        <v>0</v>
      </c>
      <c r="U618" s="19"/>
      <c r="V618" s="19"/>
      <c r="W618" s="336">
        <f>SUM(U619:V619)</f>
        <v>0</v>
      </c>
      <c r="X618" s="19"/>
      <c r="Y618" s="19"/>
      <c r="Z618" s="19"/>
      <c r="AA618" s="338">
        <f>SUM(X619:Z619)</f>
        <v>0</v>
      </c>
      <c r="AB618" s="327">
        <f>ROUNDDOWN((T618+AA618)*0.05,0)</f>
        <v>0</v>
      </c>
      <c r="AC618" s="327">
        <f>ROUNDDOWN((T618+W618+AA618+AB618)*0.1,0)</f>
        <v>0</v>
      </c>
      <c r="AD618" s="327">
        <f>ROUNDDOWN(AG618*0.1,0)</f>
        <v>15400</v>
      </c>
      <c r="AE618" s="327">
        <f>T618+W618+AA618+AB618+AC618+AD618</f>
        <v>15400</v>
      </c>
      <c r="AF618" s="328">
        <v>154000</v>
      </c>
      <c r="AG618" s="330">
        <f>AF618-T618-W618</f>
        <v>154000</v>
      </c>
      <c r="AH618" s="332">
        <f>IF(AE618&lt;AG618,AE618,AG618)</f>
        <v>15400</v>
      </c>
    </row>
    <row r="619" spans="1:34" ht="12.75" hidden="1" customHeight="1">
      <c r="A619" s="333"/>
      <c r="B619" s="20"/>
      <c r="C619" s="21"/>
      <c r="D619" s="333"/>
      <c r="E619" s="21"/>
      <c r="F619" s="21"/>
      <c r="G619" s="333"/>
      <c r="H619" s="21"/>
      <c r="I619" s="21"/>
      <c r="J619" s="333"/>
      <c r="K619" s="21"/>
      <c r="L619" s="21"/>
      <c r="M619" s="335"/>
      <c r="N619" s="21"/>
      <c r="O619" s="21"/>
      <c r="P619" s="335"/>
      <c r="Q619" s="25"/>
      <c r="R619" s="23">
        <f>ROUNDDOWN($R$3*R618,0)</f>
        <v>0</v>
      </c>
      <c r="S619" s="23">
        <f>ROUNDDOWN($S$3*S618,0)</f>
        <v>0</v>
      </c>
      <c r="T619" s="337"/>
      <c r="U619" s="23">
        <f>ROUNDDOWN(U618*$U$3,0)</f>
        <v>0</v>
      </c>
      <c r="V619" s="23">
        <f>ROUNDDOWN(V618*$V$3,0)</f>
        <v>0</v>
      </c>
      <c r="W619" s="337"/>
      <c r="X619" s="23">
        <f>ROUNDDOWN($X$3*X618,0)</f>
        <v>0</v>
      </c>
      <c r="Y619" s="23">
        <f>ROUNDDOWN(Y618*$Y$3,0)</f>
        <v>0</v>
      </c>
      <c r="Z619" s="24">
        <f>ROUNDDOWN(Z618*$Z$3,0)</f>
        <v>0</v>
      </c>
      <c r="AA619" s="338"/>
      <c r="AB619" s="327"/>
      <c r="AC619" s="327"/>
      <c r="AD619" s="327"/>
      <c r="AE619" s="327"/>
      <c r="AF619" s="329"/>
      <c r="AG619" s="331"/>
      <c r="AH619" s="332"/>
    </row>
    <row r="620" spans="1:34" ht="12.75" hidden="1" customHeight="1">
      <c r="A620" s="333" t="s">
        <v>155</v>
      </c>
      <c r="B620" s="20" t="s">
        <v>43</v>
      </c>
      <c r="C620" s="21">
        <v>2.5</v>
      </c>
      <c r="D620" s="333" t="str">
        <f>B620&amp;C620</f>
        <v>H2.5</v>
      </c>
      <c r="E620" s="21" t="s">
        <v>38</v>
      </c>
      <c r="F620" s="21"/>
      <c r="G620" s="333" t="str">
        <f>E620&amp;F620</f>
        <v>W</v>
      </c>
      <c r="H620" s="21" t="s">
        <v>39</v>
      </c>
      <c r="I620" s="21">
        <v>0</v>
      </c>
      <c r="J620" s="333" t="str">
        <f>H620&amp;I620</f>
        <v>L0</v>
      </c>
      <c r="K620" s="21" t="s">
        <v>40</v>
      </c>
      <c r="L620" s="21">
        <v>0</v>
      </c>
      <c r="M620" s="334" t="str">
        <f>K620&amp;L620</f>
        <v>B0</v>
      </c>
      <c r="N620" s="21" t="s">
        <v>41</v>
      </c>
      <c r="O620" s="21">
        <v>10</v>
      </c>
      <c r="P620" s="334" t="str">
        <f>N620&amp;O620</f>
        <v>R10</v>
      </c>
      <c r="Q620" s="25"/>
      <c r="R620" s="26"/>
      <c r="S620" s="26"/>
      <c r="T620" s="336">
        <f>SUM(R621:S621)</f>
        <v>0</v>
      </c>
      <c r="U620" s="19"/>
      <c r="V620" s="19"/>
      <c r="W620" s="336">
        <f>SUM(U621:V621)</f>
        <v>0</v>
      </c>
      <c r="X620" s="19"/>
      <c r="Y620" s="19"/>
      <c r="Z620" s="19"/>
      <c r="AA620" s="338">
        <f>SUM(X621:Z621)</f>
        <v>0</v>
      </c>
      <c r="AB620" s="327">
        <f>ROUNDDOWN((T620+AA620)*0.05,0)</f>
        <v>0</v>
      </c>
      <c r="AC620" s="327">
        <f>ROUNDDOWN((T620+W620+AA620+AB620)*0.1,0)</f>
        <v>0</v>
      </c>
      <c r="AD620" s="327">
        <f>ROUNDDOWN(AG620*0.1,0)</f>
        <v>21500</v>
      </c>
      <c r="AE620" s="327">
        <f>T620+W620+AA620+AB620+AC620+AD620</f>
        <v>21500</v>
      </c>
      <c r="AF620" s="328">
        <v>215000</v>
      </c>
      <c r="AG620" s="330">
        <f>AF620-T620-W620</f>
        <v>215000</v>
      </c>
      <c r="AH620" s="332">
        <f>IF(AE620&lt;AG620,AE620,AG620)</f>
        <v>21500</v>
      </c>
    </row>
    <row r="621" spans="1:34" ht="12.75" hidden="1" customHeight="1">
      <c r="A621" s="333"/>
      <c r="B621" s="20"/>
      <c r="C621" s="21"/>
      <c r="D621" s="333"/>
      <c r="E621" s="21"/>
      <c r="F621" s="21"/>
      <c r="G621" s="333"/>
      <c r="H621" s="21"/>
      <c r="I621" s="21"/>
      <c r="J621" s="333"/>
      <c r="K621" s="21"/>
      <c r="L621" s="21"/>
      <c r="M621" s="335"/>
      <c r="N621" s="21"/>
      <c r="O621" s="21"/>
      <c r="P621" s="335"/>
      <c r="Q621" s="22"/>
      <c r="R621" s="23">
        <f>ROUNDDOWN($R$3*R620,0)</f>
        <v>0</v>
      </c>
      <c r="S621" s="23">
        <f>ROUNDDOWN($S$3*S620,0)</f>
        <v>0</v>
      </c>
      <c r="T621" s="337"/>
      <c r="U621" s="23">
        <f>ROUNDDOWN(U620*$U$3,0)</f>
        <v>0</v>
      </c>
      <c r="V621" s="23">
        <f>ROUNDDOWN(V620*$V$3,0)</f>
        <v>0</v>
      </c>
      <c r="W621" s="337"/>
      <c r="X621" s="23">
        <f>ROUNDDOWN($X$3*X620,0)</f>
        <v>0</v>
      </c>
      <c r="Y621" s="23">
        <f>ROUNDDOWN(Y620*$Y$3,0)</f>
        <v>0</v>
      </c>
      <c r="Z621" s="24">
        <f>ROUNDDOWN(Z620*$Z$3,0)</f>
        <v>0</v>
      </c>
      <c r="AA621" s="338"/>
      <c r="AB621" s="327"/>
      <c r="AC621" s="327"/>
      <c r="AD621" s="327"/>
      <c r="AE621" s="327"/>
      <c r="AF621" s="329"/>
      <c r="AG621" s="331"/>
      <c r="AH621" s="332"/>
    </row>
    <row r="622" spans="1:34" ht="12.75" hidden="1" customHeight="1">
      <c r="A622" s="333" t="s">
        <v>155</v>
      </c>
      <c r="B622" s="20" t="s">
        <v>43</v>
      </c>
      <c r="C622" s="21">
        <v>3</v>
      </c>
      <c r="D622" s="333" t="str">
        <f>B622&amp;C622</f>
        <v>H3</v>
      </c>
      <c r="E622" s="21" t="s">
        <v>38</v>
      </c>
      <c r="F622" s="21"/>
      <c r="G622" s="333" t="str">
        <f>E622&amp;F622</f>
        <v>W</v>
      </c>
      <c r="H622" s="21" t="s">
        <v>39</v>
      </c>
      <c r="I622" s="21">
        <v>0</v>
      </c>
      <c r="J622" s="333" t="str">
        <f>H622&amp;I622</f>
        <v>L0</v>
      </c>
      <c r="K622" s="21" t="s">
        <v>40</v>
      </c>
      <c r="L622" s="21">
        <v>0</v>
      </c>
      <c r="M622" s="334" t="str">
        <f>K622&amp;L622</f>
        <v>B0</v>
      </c>
      <c r="N622" s="21" t="s">
        <v>41</v>
      </c>
      <c r="O622" s="21">
        <v>12</v>
      </c>
      <c r="P622" s="334" t="str">
        <f>N622&amp;O622</f>
        <v>R12</v>
      </c>
      <c r="Q622" s="25"/>
      <c r="R622" s="19"/>
      <c r="S622" s="19"/>
      <c r="T622" s="336">
        <f>SUM(R623:S623)</f>
        <v>0</v>
      </c>
      <c r="U622" s="19"/>
      <c r="V622" s="19"/>
      <c r="W622" s="336">
        <f>SUM(U623:V623)</f>
        <v>0</v>
      </c>
      <c r="X622" s="19"/>
      <c r="Y622" s="19"/>
      <c r="Z622" s="19"/>
      <c r="AA622" s="338">
        <f>SUM(X623:Z623)</f>
        <v>0</v>
      </c>
      <c r="AB622" s="327">
        <f>ROUNDDOWN((T622+AA622)*0.05,0)</f>
        <v>0</v>
      </c>
      <c r="AC622" s="327">
        <f>ROUNDDOWN((T622+W622+AA622+AB622)*0.1,0)</f>
        <v>0</v>
      </c>
      <c r="AD622" s="327">
        <f>ROUNDDOWN(AG622*0.1,0)</f>
        <v>30100</v>
      </c>
      <c r="AE622" s="327">
        <f>T622+W622+AA622+AB622+AC622+AD622</f>
        <v>30100</v>
      </c>
      <c r="AF622" s="328">
        <v>301000</v>
      </c>
      <c r="AG622" s="330">
        <f>AF622-T622-W622</f>
        <v>301000</v>
      </c>
      <c r="AH622" s="332">
        <f>IF(AE622&lt;AG622,AE622,AG622)</f>
        <v>30100</v>
      </c>
    </row>
    <row r="623" spans="1:34" ht="12.75" hidden="1" customHeight="1">
      <c r="A623" s="333"/>
      <c r="B623" s="20"/>
      <c r="C623" s="21"/>
      <c r="D623" s="333"/>
      <c r="E623" s="21"/>
      <c r="F623" s="21"/>
      <c r="G623" s="333"/>
      <c r="H623" s="21"/>
      <c r="I623" s="21"/>
      <c r="J623" s="333"/>
      <c r="K623" s="21"/>
      <c r="L623" s="21"/>
      <c r="M623" s="335"/>
      <c r="N623" s="21"/>
      <c r="O623" s="21"/>
      <c r="P623" s="335"/>
      <c r="Q623" s="25"/>
      <c r="R623" s="23">
        <f>ROUNDDOWN($R$3*R622,0)</f>
        <v>0</v>
      </c>
      <c r="S623" s="23">
        <f>ROUNDDOWN($S$3*S622,0)</f>
        <v>0</v>
      </c>
      <c r="T623" s="337"/>
      <c r="U623" s="23">
        <f>ROUNDDOWN(U622*$U$3,0)</f>
        <v>0</v>
      </c>
      <c r="V623" s="23">
        <f>ROUNDDOWN(V622*$V$3,0)</f>
        <v>0</v>
      </c>
      <c r="W623" s="337"/>
      <c r="X623" s="23">
        <f>ROUNDDOWN($X$3*X622,0)</f>
        <v>0</v>
      </c>
      <c r="Y623" s="23">
        <f>ROUNDDOWN(Y622*$Y$3,0)</f>
        <v>0</v>
      </c>
      <c r="Z623" s="24">
        <f>ROUNDDOWN(Z622*$Z$3,0)</f>
        <v>0</v>
      </c>
      <c r="AA623" s="338"/>
      <c r="AB623" s="327"/>
      <c r="AC623" s="327"/>
      <c r="AD623" s="327"/>
      <c r="AE623" s="327"/>
      <c r="AF623" s="329"/>
      <c r="AG623" s="331"/>
      <c r="AH623" s="332"/>
    </row>
    <row r="624" spans="1:34" ht="12.75" hidden="1" customHeight="1">
      <c r="A624" s="333" t="s">
        <v>155</v>
      </c>
      <c r="B624" s="20" t="s">
        <v>43</v>
      </c>
      <c r="C624" s="21">
        <v>3</v>
      </c>
      <c r="D624" s="333" t="str">
        <f>B624&amp;C624</f>
        <v>H3</v>
      </c>
      <c r="E624" s="21" t="s">
        <v>38</v>
      </c>
      <c r="F624" s="21"/>
      <c r="G624" s="333" t="str">
        <f>E624&amp;F624</f>
        <v>W</v>
      </c>
      <c r="H624" s="21" t="s">
        <v>39</v>
      </c>
      <c r="I624" s="21">
        <v>0</v>
      </c>
      <c r="J624" s="333" t="str">
        <f>H624&amp;I624</f>
        <v>L0</v>
      </c>
      <c r="K624" s="21" t="s">
        <v>40</v>
      </c>
      <c r="L624" s="21">
        <v>0</v>
      </c>
      <c r="M624" s="334" t="str">
        <f>K624&amp;L624</f>
        <v>B0</v>
      </c>
      <c r="N624" s="21" t="s">
        <v>41</v>
      </c>
      <c r="O624" s="21">
        <v>15</v>
      </c>
      <c r="P624" s="334" t="str">
        <f>N624&amp;O624</f>
        <v>R15</v>
      </c>
      <c r="Q624" s="25"/>
      <c r="R624" s="19"/>
      <c r="S624" s="19"/>
      <c r="T624" s="336">
        <f>SUM(R625:S625)</f>
        <v>0</v>
      </c>
      <c r="U624" s="19"/>
      <c r="V624" s="19"/>
      <c r="W624" s="29">
        <f>SUM(U625:V625)</f>
        <v>0</v>
      </c>
      <c r="X624" s="19"/>
      <c r="Y624" s="19"/>
      <c r="Z624" s="19"/>
      <c r="AA624" s="338">
        <f>SUM(X625:Z625)</f>
        <v>0</v>
      </c>
      <c r="AB624" s="327">
        <f>ROUNDDOWN((T624+AA624)*0.05,0)</f>
        <v>0</v>
      </c>
      <c r="AC624" s="327">
        <f>ROUNDDOWN((T624+W624+AA624+AB624)*0.1,0)</f>
        <v>0</v>
      </c>
      <c r="AD624" s="327">
        <f>ROUNDDOWN(AG624*0.1,0)</f>
        <v>43000</v>
      </c>
      <c r="AE624" s="327">
        <f>T624+W624+AA624+AB624+AC624+AD624</f>
        <v>43000</v>
      </c>
      <c r="AF624" s="328">
        <v>430000</v>
      </c>
      <c r="AG624" s="330">
        <f>AF624-T624-W624</f>
        <v>430000</v>
      </c>
      <c r="AH624" s="332">
        <f>IF(AE624&lt;AG624,AE624,AG624)</f>
        <v>43000</v>
      </c>
    </row>
    <row r="625" spans="1:34" ht="12.75" hidden="1" customHeight="1">
      <c r="A625" s="333"/>
      <c r="B625" s="20"/>
      <c r="C625" s="21"/>
      <c r="D625" s="333"/>
      <c r="E625" s="21"/>
      <c r="F625" s="21"/>
      <c r="G625" s="333"/>
      <c r="H625" s="21"/>
      <c r="I625" s="21"/>
      <c r="J625" s="333"/>
      <c r="K625" s="21"/>
      <c r="L625" s="21"/>
      <c r="M625" s="335"/>
      <c r="N625" s="21"/>
      <c r="O625" s="21"/>
      <c r="P625" s="335"/>
      <c r="Q625" s="25"/>
      <c r="R625" s="23">
        <f>ROUNDDOWN($R$3*R624,0)</f>
        <v>0</v>
      </c>
      <c r="S625" s="23">
        <f>ROUNDDOWN($S$3*S624,0)</f>
        <v>0</v>
      </c>
      <c r="T625" s="337"/>
      <c r="U625" s="23">
        <f>ROUNDDOWN(U624*$U$3,0)</f>
        <v>0</v>
      </c>
      <c r="V625" s="23">
        <f>ROUNDDOWN(V624*$V$3,0)</f>
        <v>0</v>
      </c>
      <c r="W625" s="30"/>
      <c r="X625" s="23">
        <f>ROUNDDOWN($X$3*X624,0)</f>
        <v>0</v>
      </c>
      <c r="Y625" s="23">
        <f>ROUNDDOWN(Y624*$Y$3,0)</f>
        <v>0</v>
      </c>
      <c r="Z625" s="24">
        <f>ROUNDDOWN(Z624*$Z$3,0)</f>
        <v>0</v>
      </c>
      <c r="AA625" s="338"/>
      <c r="AB625" s="327"/>
      <c r="AC625" s="327"/>
      <c r="AD625" s="327"/>
      <c r="AE625" s="327"/>
      <c r="AF625" s="329"/>
      <c r="AG625" s="331"/>
      <c r="AH625" s="332"/>
    </row>
    <row r="626" spans="1:34" ht="12.75" hidden="1" customHeight="1">
      <c r="A626" s="333" t="s">
        <v>155</v>
      </c>
      <c r="B626" s="20" t="s">
        <v>43</v>
      </c>
      <c r="C626" s="21">
        <v>3.5</v>
      </c>
      <c r="D626" s="333" t="str">
        <f>B626&amp;C626</f>
        <v>H3.5</v>
      </c>
      <c r="E626" s="21" t="s">
        <v>38</v>
      </c>
      <c r="F626" s="21"/>
      <c r="G626" s="333" t="str">
        <f>E626&amp;F626</f>
        <v>W</v>
      </c>
      <c r="H626" s="21" t="s">
        <v>39</v>
      </c>
      <c r="I626" s="21">
        <v>0</v>
      </c>
      <c r="J626" s="333" t="str">
        <f>H626&amp;I626</f>
        <v>L0</v>
      </c>
      <c r="K626" s="21" t="s">
        <v>40</v>
      </c>
      <c r="L626" s="21">
        <v>0</v>
      </c>
      <c r="M626" s="334" t="str">
        <f>K626&amp;L626</f>
        <v>B0</v>
      </c>
      <c r="N626" s="21" t="s">
        <v>41</v>
      </c>
      <c r="O626" s="21">
        <v>18</v>
      </c>
      <c r="P626" s="334" t="str">
        <f>N626&amp;O626</f>
        <v>R18</v>
      </c>
      <c r="Q626" s="25"/>
      <c r="R626" s="26"/>
      <c r="S626" s="26"/>
      <c r="T626" s="336">
        <f>SUM(R627:S627)</f>
        <v>0</v>
      </c>
      <c r="U626" s="19"/>
      <c r="V626" s="19"/>
      <c r="W626" s="336">
        <f>SUM(U627:V627)</f>
        <v>0</v>
      </c>
      <c r="X626" s="19"/>
      <c r="Y626" s="19"/>
      <c r="Z626" s="19"/>
      <c r="AA626" s="338">
        <f>SUM(X627:Z627)</f>
        <v>0</v>
      </c>
      <c r="AB626" s="327">
        <f>ROUNDDOWN((T626+AA626)*0.05,0)</f>
        <v>0</v>
      </c>
      <c r="AC626" s="327">
        <f>ROUNDDOWN((T626+W626+AA626+AB626)*0.1,0)</f>
        <v>0</v>
      </c>
      <c r="AD626" s="327">
        <f>ROUNDDOWN(AG626*0.1,0)</f>
        <v>51600</v>
      </c>
      <c r="AE626" s="327">
        <f>T626+W626+AA626+AB626+AC626+AD626</f>
        <v>51600</v>
      </c>
      <c r="AF626" s="328">
        <v>516000</v>
      </c>
      <c r="AG626" s="330">
        <f>AF626-T626-W626</f>
        <v>516000</v>
      </c>
      <c r="AH626" s="332">
        <f>IF(AE626&lt;AG626,AE626,AG626)</f>
        <v>51600</v>
      </c>
    </row>
    <row r="627" spans="1:34" ht="12.75" hidden="1" customHeight="1">
      <c r="A627" s="333"/>
      <c r="B627" s="20"/>
      <c r="C627" s="21"/>
      <c r="D627" s="333"/>
      <c r="E627" s="21"/>
      <c r="F627" s="21"/>
      <c r="G627" s="333"/>
      <c r="H627" s="21"/>
      <c r="I627" s="21"/>
      <c r="J627" s="333"/>
      <c r="K627" s="21"/>
      <c r="L627" s="21"/>
      <c r="M627" s="335"/>
      <c r="N627" s="21"/>
      <c r="O627" s="21"/>
      <c r="P627" s="335"/>
      <c r="Q627" s="25"/>
      <c r="R627" s="23">
        <f>ROUNDDOWN($R$3*R626,0)</f>
        <v>0</v>
      </c>
      <c r="S627" s="23">
        <f>ROUNDDOWN($S$3*S626,0)</f>
        <v>0</v>
      </c>
      <c r="T627" s="337"/>
      <c r="U627" s="23">
        <f>ROUNDDOWN(U626*$U$3,0)</f>
        <v>0</v>
      </c>
      <c r="V627" s="23">
        <f>ROUNDDOWN(V626*$V$3,0)</f>
        <v>0</v>
      </c>
      <c r="W627" s="337"/>
      <c r="X627" s="23">
        <f>ROUNDDOWN($X$3*X626,0)</f>
        <v>0</v>
      </c>
      <c r="Y627" s="23">
        <f>ROUNDDOWN(Y626*$Y$3,0)</f>
        <v>0</v>
      </c>
      <c r="Z627" s="24">
        <f>ROUNDDOWN(Z626*$Z$3,0)</f>
        <v>0</v>
      </c>
      <c r="AA627" s="338"/>
      <c r="AB627" s="327"/>
      <c r="AC627" s="327"/>
      <c r="AD627" s="327"/>
      <c r="AE627" s="327"/>
      <c r="AF627" s="329"/>
      <c r="AG627" s="331"/>
      <c r="AH627" s="332"/>
    </row>
    <row r="628" spans="1:34" ht="12.75" hidden="1" customHeight="1">
      <c r="A628" s="333" t="s">
        <v>155</v>
      </c>
      <c r="B628" s="20" t="s">
        <v>43</v>
      </c>
      <c r="C628" s="21">
        <v>4</v>
      </c>
      <c r="D628" s="333" t="str">
        <f>B628&amp;C628</f>
        <v>H4</v>
      </c>
      <c r="E628" s="21" t="s">
        <v>38</v>
      </c>
      <c r="F628" s="21"/>
      <c r="G628" s="333" t="str">
        <f>E628&amp;F628</f>
        <v>W</v>
      </c>
      <c r="H628" s="21" t="s">
        <v>39</v>
      </c>
      <c r="I628" s="21">
        <v>0</v>
      </c>
      <c r="J628" s="333" t="str">
        <f>H628&amp;I628</f>
        <v>L0</v>
      </c>
      <c r="K628" s="21" t="s">
        <v>40</v>
      </c>
      <c r="L628" s="21">
        <v>0</v>
      </c>
      <c r="M628" s="334" t="str">
        <f>K628&amp;L628</f>
        <v>B0</v>
      </c>
      <c r="N628" s="21" t="s">
        <v>41</v>
      </c>
      <c r="O628" s="21">
        <v>20</v>
      </c>
      <c r="P628" s="334" t="str">
        <f>N628&amp;O628</f>
        <v>R20</v>
      </c>
      <c r="Q628" s="25"/>
      <c r="R628" s="19"/>
      <c r="S628" s="19"/>
      <c r="T628" s="336">
        <f>SUM(R629:S629)</f>
        <v>0</v>
      </c>
      <c r="U628" s="19"/>
      <c r="V628" s="19"/>
      <c r="W628" s="336">
        <f>SUM(U629:V629)</f>
        <v>0</v>
      </c>
      <c r="X628" s="19"/>
      <c r="Y628" s="19"/>
      <c r="Z628" s="19"/>
      <c r="AA628" s="338">
        <f>SUM(X629:Z629)</f>
        <v>0</v>
      </c>
      <c r="AB628" s="327">
        <f>ROUNDDOWN((T628+AA628)*0.05,0)</f>
        <v>0</v>
      </c>
      <c r="AC628" s="327">
        <f>ROUNDDOWN((T628+W628+AA628+AB628)*0.1,0)</f>
        <v>0</v>
      </c>
      <c r="AD628" s="327">
        <f>ROUNDDOWN(AG628*0.1,0)</f>
        <v>60200</v>
      </c>
      <c r="AE628" s="327">
        <f>T628+W628+AA628+AB628+AC628+AD628</f>
        <v>60200</v>
      </c>
      <c r="AF628" s="328">
        <v>602000</v>
      </c>
      <c r="AG628" s="330">
        <f>AF628-T628-W628</f>
        <v>602000</v>
      </c>
      <c r="AH628" s="332">
        <f>IF(AE628&lt;AG628,AE628,AG628)</f>
        <v>60200</v>
      </c>
    </row>
    <row r="629" spans="1:34" ht="12.75" hidden="1" customHeight="1">
      <c r="A629" s="333"/>
      <c r="B629" s="20"/>
      <c r="C629" s="21"/>
      <c r="D629" s="333"/>
      <c r="E629" s="21"/>
      <c r="F629" s="21"/>
      <c r="G629" s="333"/>
      <c r="H629" s="21"/>
      <c r="I629" s="21"/>
      <c r="J629" s="333"/>
      <c r="K629" s="21"/>
      <c r="L629" s="21"/>
      <c r="M629" s="335"/>
      <c r="N629" s="21"/>
      <c r="O629" s="21"/>
      <c r="P629" s="335"/>
      <c r="Q629" s="25"/>
      <c r="R629" s="23">
        <f>ROUNDDOWN($R$3*R628,0)</f>
        <v>0</v>
      </c>
      <c r="S629" s="23">
        <f>ROUNDDOWN($S$3*S628,0)</f>
        <v>0</v>
      </c>
      <c r="T629" s="337"/>
      <c r="U629" s="23">
        <f>ROUNDDOWN(U628*$U$3,0)</f>
        <v>0</v>
      </c>
      <c r="V629" s="23">
        <f>ROUNDDOWN(V628*$V$3,0)</f>
        <v>0</v>
      </c>
      <c r="W629" s="337"/>
      <c r="X629" s="23">
        <f>ROUNDDOWN($X$3*X628,0)</f>
        <v>0</v>
      </c>
      <c r="Y629" s="23">
        <f>ROUNDDOWN(Y628*$Y$3,0)</f>
        <v>0</v>
      </c>
      <c r="Z629" s="24">
        <f>ROUNDDOWN(Z628*$Z$3,0)</f>
        <v>0</v>
      </c>
      <c r="AA629" s="338"/>
      <c r="AB629" s="327"/>
      <c r="AC629" s="327"/>
      <c r="AD629" s="327"/>
      <c r="AE629" s="327"/>
      <c r="AF629" s="329"/>
      <c r="AG629" s="331"/>
      <c r="AH629" s="332"/>
    </row>
    <row r="630" spans="1:34" ht="12.75" hidden="1" customHeight="1">
      <c r="A630" s="344" t="s">
        <v>156</v>
      </c>
      <c r="B630" s="27" t="s">
        <v>43</v>
      </c>
      <c r="C630" s="28">
        <v>0.6</v>
      </c>
      <c r="D630" s="344" t="str">
        <f>B630&amp;C630</f>
        <v>H0.6</v>
      </c>
      <c r="E630" s="28" t="s">
        <v>38</v>
      </c>
      <c r="F630" s="28">
        <v>0</v>
      </c>
      <c r="G630" s="344" t="str">
        <f>E630&amp;F630</f>
        <v>W0</v>
      </c>
      <c r="H630" s="28" t="s">
        <v>39</v>
      </c>
      <c r="I630" s="28">
        <v>0</v>
      </c>
      <c r="J630" s="344" t="str">
        <f>H630&amp;I630</f>
        <v>L0</v>
      </c>
      <c r="K630" s="28" t="s">
        <v>40</v>
      </c>
      <c r="L630" s="28">
        <v>0</v>
      </c>
      <c r="M630" s="345" t="str">
        <f>K630&amp;L630</f>
        <v>B0</v>
      </c>
      <c r="N630" s="28" t="s">
        <v>41</v>
      </c>
      <c r="O630" s="28">
        <v>0</v>
      </c>
      <c r="P630" s="345" t="str">
        <f>N630&amp;O630</f>
        <v>R0</v>
      </c>
      <c r="Q630" s="25" t="s">
        <v>109</v>
      </c>
      <c r="R630" s="26"/>
      <c r="S630" s="26"/>
      <c r="T630" s="336">
        <f>SUM(R631:S631)</f>
        <v>0</v>
      </c>
      <c r="U630" s="19"/>
      <c r="V630" s="19"/>
      <c r="W630" s="336">
        <f>SUM(U631:V631)</f>
        <v>0</v>
      </c>
      <c r="X630" s="19"/>
      <c r="Y630" s="19"/>
      <c r="Z630" s="19"/>
      <c r="AA630" s="338">
        <f>SUM(X631:Z631)</f>
        <v>0</v>
      </c>
      <c r="AB630" s="327">
        <f>ROUNDDOWN((T630+AA630)*0.05,0)</f>
        <v>0</v>
      </c>
      <c r="AC630" s="327">
        <f>ROUNDDOWN((T630+W630+AA630+AB630)*0.1,0)</f>
        <v>0</v>
      </c>
      <c r="AD630" s="327">
        <f>ROUNDDOWN(AG630*0.1,0)</f>
        <v>7270</v>
      </c>
      <c r="AE630" s="327">
        <f>T630+W630+AA630+AB630+AC630+AD630</f>
        <v>7270</v>
      </c>
      <c r="AF630" s="328">
        <v>72700</v>
      </c>
      <c r="AG630" s="330">
        <f>AF630-T630-W630</f>
        <v>72700</v>
      </c>
      <c r="AH630" s="332">
        <f t="shared" si="5"/>
        <v>7270</v>
      </c>
    </row>
    <row r="631" spans="1:34" ht="12.75" hidden="1" customHeight="1">
      <c r="A631" s="344"/>
      <c r="B631" s="27"/>
      <c r="C631" s="28"/>
      <c r="D631" s="344"/>
      <c r="E631" s="28"/>
      <c r="F631" s="28"/>
      <c r="G631" s="344"/>
      <c r="H631" s="28"/>
      <c r="I631" s="28"/>
      <c r="J631" s="344"/>
      <c r="K631" s="28"/>
      <c r="L631" s="28"/>
      <c r="M631" s="346"/>
      <c r="N631" s="28"/>
      <c r="O631" s="28"/>
      <c r="P631" s="346"/>
      <c r="Q631" s="25"/>
      <c r="R631" s="23">
        <f>ROUNDDOWN($R$3*R630,0)</f>
        <v>0</v>
      </c>
      <c r="S631" s="23">
        <f>ROUNDDOWN($S$3*S630,0)</f>
        <v>0</v>
      </c>
      <c r="T631" s="337"/>
      <c r="U631" s="23">
        <f>ROUNDDOWN(U630*$U$3,0)</f>
        <v>0</v>
      </c>
      <c r="V631" s="23">
        <f>ROUNDDOWN(V630*$V$3,0)</f>
        <v>0</v>
      </c>
      <c r="W631" s="337"/>
      <c r="X631" s="23">
        <f>ROUNDDOWN($X$3*X630,0)</f>
        <v>0</v>
      </c>
      <c r="Y631" s="23">
        <f>ROUNDDOWN(Y630*$Y$3,0)</f>
        <v>0</v>
      </c>
      <c r="Z631" s="24">
        <f>ROUNDDOWN(Z630*$Z$3,0)</f>
        <v>0</v>
      </c>
      <c r="AA631" s="338"/>
      <c r="AB631" s="327"/>
      <c r="AC631" s="327"/>
      <c r="AD631" s="327"/>
      <c r="AE631" s="327"/>
      <c r="AF631" s="329"/>
      <c r="AG631" s="331"/>
      <c r="AH631" s="332">
        <f t="shared" si="5"/>
        <v>0</v>
      </c>
    </row>
    <row r="632" spans="1:34" ht="12.75" hidden="1" customHeight="1">
      <c r="A632" s="344" t="s">
        <v>156</v>
      </c>
      <c r="B632" s="27" t="s">
        <v>43</v>
      </c>
      <c r="C632" s="28">
        <v>0.8</v>
      </c>
      <c r="D632" s="344" t="str">
        <f>B632&amp;C632</f>
        <v>H0.8</v>
      </c>
      <c r="E632" s="28" t="s">
        <v>38</v>
      </c>
      <c r="F632" s="28">
        <v>0</v>
      </c>
      <c r="G632" s="344" t="str">
        <f>E632&amp;F632</f>
        <v>W0</v>
      </c>
      <c r="H632" s="28" t="s">
        <v>39</v>
      </c>
      <c r="I632" s="28">
        <v>0</v>
      </c>
      <c r="J632" s="344" t="str">
        <f>H632&amp;I632</f>
        <v>L0</v>
      </c>
      <c r="K632" s="28" t="s">
        <v>40</v>
      </c>
      <c r="L632" s="28">
        <v>0</v>
      </c>
      <c r="M632" s="345" t="str">
        <f>K632&amp;L632</f>
        <v>B0</v>
      </c>
      <c r="N632" s="28" t="s">
        <v>41</v>
      </c>
      <c r="O632" s="28">
        <v>0</v>
      </c>
      <c r="P632" s="345" t="str">
        <f>N632&amp;O632</f>
        <v>R0</v>
      </c>
      <c r="Q632" s="25" t="s">
        <v>109</v>
      </c>
      <c r="R632" s="19"/>
      <c r="S632" s="19"/>
      <c r="T632" s="336">
        <f>SUM(R633:S633)</f>
        <v>0</v>
      </c>
      <c r="U632" s="19"/>
      <c r="V632" s="19"/>
      <c r="W632" s="336">
        <f>SUM(U633:V633)</f>
        <v>0</v>
      </c>
      <c r="X632" s="19"/>
      <c r="Y632" s="19"/>
      <c r="Z632" s="19"/>
      <c r="AA632" s="338">
        <f>SUM(X633:Z633)</f>
        <v>0</v>
      </c>
      <c r="AB632" s="327">
        <f>ROUNDDOWN((T632+AA632)*0.05,0)</f>
        <v>0</v>
      </c>
      <c r="AC632" s="327">
        <f>ROUNDDOWN((T632+W632+AA632+AB632)*0.1,0)</f>
        <v>0</v>
      </c>
      <c r="AD632" s="327">
        <f>ROUNDDOWN(AG632*0.1,0)</f>
        <v>8780</v>
      </c>
      <c r="AE632" s="327">
        <f>T632+W632+AA632+AB632+AC632+AD632</f>
        <v>8780</v>
      </c>
      <c r="AF632" s="328">
        <v>87800</v>
      </c>
      <c r="AG632" s="330">
        <f>AF632-T632-W632</f>
        <v>87800</v>
      </c>
      <c r="AH632" s="332">
        <f t="shared" si="5"/>
        <v>8780</v>
      </c>
    </row>
    <row r="633" spans="1:34" ht="12.75" hidden="1" customHeight="1">
      <c r="A633" s="344"/>
      <c r="B633" s="27"/>
      <c r="C633" s="28"/>
      <c r="D633" s="344"/>
      <c r="E633" s="28"/>
      <c r="F633" s="28"/>
      <c r="G633" s="344"/>
      <c r="H633" s="28"/>
      <c r="I633" s="28"/>
      <c r="J633" s="344"/>
      <c r="K633" s="28"/>
      <c r="L633" s="28"/>
      <c r="M633" s="346"/>
      <c r="N633" s="28"/>
      <c r="O633" s="28"/>
      <c r="P633" s="346"/>
      <c r="Q633" s="25"/>
      <c r="R633" s="23">
        <f>ROUNDDOWN($R$3*R632,0)</f>
        <v>0</v>
      </c>
      <c r="S633" s="23">
        <f>ROUNDDOWN($S$3*S632,0)</f>
        <v>0</v>
      </c>
      <c r="T633" s="337"/>
      <c r="U633" s="23">
        <f>ROUNDDOWN(U632*$U$3,0)</f>
        <v>0</v>
      </c>
      <c r="V633" s="23">
        <f>ROUNDDOWN(V632*$V$3,0)</f>
        <v>0</v>
      </c>
      <c r="W633" s="337"/>
      <c r="X633" s="23">
        <f>ROUNDDOWN($X$3*X632,0)</f>
        <v>0</v>
      </c>
      <c r="Y633" s="23">
        <f>ROUNDDOWN(Y632*$Y$3,0)</f>
        <v>0</v>
      </c>
      <c r="Z633" s="24">
        <f>ROUNDDOWN(Z632*$Z$3,0)</f>
        <v>0</v>
      </c>
      <c r="AA633" s="338"/>
      <c r="AB633" s="327"/>
      <c r="AC633" s="327"/>
      <c r="AD633" s="327"/>
      <c r="AE633" s="327"/>
      <c r="AF633" s="329"/>
      <c r="AG633" s="331"/>
      <c r="AH633" s="332">
        <f t="shared" si="5"/>
        <v>0</v>
      </c>
    </row>
    <row r="634" spans="1:34" ht="12.75" hidden="1" customHeight="1">
      <c r="A634" s="344" t="s">
        <v>156</v>
      </c>
      <c r="B634" s="27" t="s">
        <v>43</v>
      </c>
      <c r="C634" s="28">
        <v>1</v>
      </c>
      <c r="D634" s="344" t="str">
        <f>B634&amp;C634</f>
        <v>H1</v>
      </c>
      <c r="E634" s="28" t="s">
        <v>38</v>
      </c>
      <c r="F634" s="28">
        <v>0</v>
      </c>
      <c r="G634" s="344" t="str">
        <f>E634&amp;F634</f>
        <v>W0</v>
      </c>
      <c r="H634" s="28" t="s">
        <v>39</v>
      </c>
      <c r="I634" s="28">
        <v>0</v>
      </c>
      <c r="J634" s="344" t="str">
        <f>H634&amp;I634</f>
        <v>L0</v>
      </c>
      <c r="K634" s="28" t="s">
        <v>40</v>
      </c>
      <c r="L634" s="28">
        <v>0</v>
      </c>
      <c r="M634" s="345" t="str">
        <f>K634&amp;L634</f>
        <v>B0</v>
      </c>
      <c r="N634" s="28" t="s">
        <v>41</v>
      </c>
      <c r="O634" s="28">
        <v>0</v>
      </c>
      <c r="P634" s="345" t="str">
        <f>N634&amp;O634</f>
        <v>R0</v>
      </c>
      <c r="Q634" s="25" t="s">
        <v>109</v>
      </c>
      <c r="R634" s="26"/>
      <c r="S634" s="26"/>
      <c r="T634" s="336">
        <f>SUM(R635:S635)</f>
        <v>0</v>
      </c>
      <c r="U634" s="19"/>
      <c r="V634" s="19"/>
      <c r="W634" s="336">
        <f>SUM(U635:V635)</f>
        <v>0</v>
      </c>
      <c r="X634" s="19"/>
      <c r="Y634" s="19"/>
      <c r="Z634" s="19"/>
      <c r="AA634" s="338">
        <f>SUM(X635:Z635)</f>
        <v>0</v>
      </c>
      <c r="AB634" s="327">
        <f>ROUNDDOWN((T634+AA634)*0.05,0)</f>
        <v>0</v>
      </c>
      <c r="AC634" s="327">
        <f>ROUNDDOWN((T634+W634+AA634+AB634)*0.1,0)</f>
        <v>0</v>
      </c>
      <c r="AD634" s="327">
        <f>ROUNDDOWN(AG634*0.1,0)</f>
        <v>10900</v>
      </c>
      <c r="AE634" s="327">
        <f>T634+W634+AA634+AB634+AC634+AD634</f>
        <v>10900</v>
      </c>
      <c r="AF634" s="328">
        <v>109000</v>
      </c>
      <c r="AG634" s="330">
        <f>AF634-T634-W634</f>
        <v>109000</v>
      </c>
      <c r="AH634" s="332">
        <f t="shared" si="5"/>
        <v>10900</v>
      </c>
    </row>
    <row r="635" spans="1:34" ht="12.75" hidden="1" customHeight="1">
      <c r="A635" s="344"/>
      <c r="B635" s="27"/>
      <c r="C635" s="28"/>
      <c r="D635" s="344"/>
      <c r="E635" s="28"/>
      <c r="F635" s="28"/>
      <c r="G635" s="344"/>
      <c r="H635" s="28"/>
      <c r="I635" s="28"/>
      <c r="J635" s="344"/>
      <c r="K635" s="28"/>
      <c r="L635" s="28"/>
      <c r="M635" s="346"/>
      <c r="N635" s="28"/>
      <c r="O635" s="28"/>
      <c r="P635" s="346"/>
      <c r="Q635" s="25"/>
      <c r="R635" s="23">
        <f>ROUNDDOWN($R$3*R634,0)</f>
        <v>0</v>
      </c>
      <c r="S635" s="23">
        <f>ROUNDDOWN($S$3*S634,0)</f>
        <v>0</v>
      </c>
      <c r="T635" s="336"/>
      <c r="U635" s="23">
        <f>ROUNDDOWN(U634*$U$3,0)</f>
        <v>0</v>
      </c>
      <c r="V635" s="23">
        <f>ROUNDDOWN(V634*$V$3,0)</f>
        <v>0</v>
      </c>
      <c r="W635" s="337"/>
      <c r="X635" s="23">
        <f>ROUNDDOWN($X$3*X634,0)</f>
        <v>0</v>
      </c>
      <c r="Y635" s="23">
        <f>ROUNDDOWN(Y634*$Y$3,0)</f>
        <v>0</v>
      </c>
      <c r="Z635" s="24">
        <f>ROUNDDOWN(Z634*$Z$3,0)</f>
        <v>0</v>
      </c>
      <c r="AA635" s="338"/>
      <c r="AB635" s="327"/>
      <c r="AC635" s="327"/>
      <c r="AD635" s="327"/>
      <c r="AE635" s="327"/>
      <c r="AF635" s="329"/>
      <c r="AG635" s="331"/>
      <c r="AH635" s="332">
        <f t="shared" si="5"/>
        <v>0</v>
      </c>
    </row>
    <row r="636" spans="1:34" ht="12.75" hidden="1" customHeight="1">
      <c r="A636" s="344" t="s">
        <v>156</v>
      </c>
      <c r="B636" s="27" t="s">
        <v>43</v>
      </c>
      <c r="C636" s="28">
        <v>1.2</v>
      </c>
      <c r="D636" s="344" t="str">
        <f>B636&amp;C636</f>
        <v>H1.2</v>
      </c>
      <c r="E636" s="28" t="s">
        <v>38</v>
      </c>
      <c r="F636" s="28">
        <v>0</v>
      </c>
      <c r="G636" s="344" t="str">
        <f>E636&amp;F636</f>
        <v>W0</v>
      </c>
      <c r="H636" s="28" t="s">
        <v>39</v>
      </c>
      <c r="I636" s="28">
        <v>0</v>
      </c>
      <c r="J636" s="344" t="str">
        <f>H636&amp;I636</f>
        <v>L0</v>
      </c>
      <c r="K636" s="28" t="s">
        <v>40</v>
      </c>
      <c r="L636" s="28">
        <v>0</v>
      </c>
      <c r="M636" s="345" t="str">
        <f>K636&amp;L636</f>
        <v>B0</v>
      </c>
      <c r="N636" s="28" t="s">
        <v>41</v>
      </c>
      <c r="O636" s="28">
        <v>0</v>
      </c>
      <c r="P636" s="345" t="str">
        <f>N636&amp;O636</f>
        <v>R0</v>
      </c>
      <c r="Q636" s="25" t="s">
        <v>109</v>
      </c>
      <c r="R636" s="19"/>
      <c r="S636" s="19"/>
      <c r="T636" s="336">
        <f>SUM(R637:S637)</f>
        <v>0</v>
      </c>
      <c r="U636" s="19"/>
      <c r="V636" s="19"/>
      <c r="W636" s="336">
        <f>SUM(U637:V637)</f>
        <v>0</v>
      </c>
      <c r="X636" s="19"/>
      <c r="Y636" s="19"/>
      <c r="Z636" s="19"/>
      <c r="AA636" s="338">
        <f>SUM(X637:Z637)</f>
        <v>0</v>
      </c>
      <c r="AB636" s="327">
        <f>ROUNDDOWN((T636+AA636)*0.05,0)</f>
        <v>0</v>
      </c>
      <c r="AC636" s="327">
        <f>ROUNDDOWN((T636+W636+AA636+AB636)*0.1,0)</f>
        <v>0</v>
      </c>
      <c r="AD636" s="327">
        <f>ROUNDDOWN(AG636*0.1,0)</f>
        <v>12700</v>
      </c>
      <c r="AE636" s="327">
        <f>T636+W636+AA636+AB636+AC636+AD636</f>
        <v>12700</v>
      </c>
      <c r="AF636" s="328">
        <v>127000</v>
      </c>
      <c r="AG636" s="330">
        <f>AF636-T636-W636</f>
        <v>127000</v>
      </c>
      <c r="AH636" s="332">
        <f t="shared" si="5"/>
        <v>12700</v>
      </c>
    </row>
    <row r="637" spans="1:34" ht="12.75" hidden="1" customHeight="1">
      <c r="A637" s="344"/>
      <c r="B637" s="27"/>
      <c r="C637" s="28"/>
      <c r="D637" s="344"/>
      <c r="E637" s="28"/>
      <c r="F637" s="28"/>
      <c r="G637" s="344"/>
      <c r="H637" s="28"/>
      <c r="I637" s="28"/>
      <c r="J637" s="344"/>
      <c r="K637" s="28"/>
      <c r="L637" s="28"/>
      <c r="M637" s="346"/>
      <c r="N637" s="28"/>
      <c r="O637" s="28"/>
      <c r="P637" s="346"/>
      <c r="Q637" s="25"/>
      <c r="R637" s="23">
        <f>ROUNDDOWN($R$3*R636,0)</f>
        <v>0</v>
      </c>
      <c r="S637" s="23">
        <f>ROUNDDOWN($S$3*S636,0)</f>
        <v>0</v>
      </c>
      <c r="T637" s="337"/>
      <c r="U637" s="23">
        <f>ROUNDDOWN(U636*$U$3,0)</f>
        <v>0</v>
      </c>
      <c r="V637" s="23">
        <f>ROUNDDOWN(V636*$V$3,0)</f>
        <v>0</v>
      </c>
      <c r="W637" s="337"/>
      <c r="X637" s="23">
        <f>ROUNDDOWN($X$3*X636,0)</f>
        <v>0</v>
      </c>
      <c r="Y637" s="23">
        <f>ROUNDDOWN(Y636*$Y$3,0)</f>
        <v>0</v>
      </c>
      <c r="Z637" s="24">
        <f>ROUNDDOWN(Z636*$Z$3,0)</f>
        <v>0</v>
      </c>
      <c r="AA637" s="338"/>
      <c r="AB637" s="327"/>
      <c r="AC637" s="327"/>
      <c r="AD637" s="327"/>
      <c r="AE637" s="327"/>
      <c r="AF637" s="329"/>
      <c r="AG637" s="331"/>
      <c r="AH637" s="332">
        <f t="shared" si="5"/>
        <v>0</v>
      </c>
    </row>
    <row r="638" spans="1:34" ht="12.75" hidden="1" customHeight="1">
      <c r="A638" s="344" t="s">
        <v>156</v>
      </c>
      <c r="B638" s="27" t="s">
        <v>43</v>
      </c>
      <c r="C638" s="28">
        <v>1.5</v>
      </c>
      <c r="D638" s="344" t="str">
        <f>B638&amp;C638</f>
        <v>H1.5</v>
      </c>
      <c r="E638" s="28" t="s">
        <v>38</v>
      </c>
      <c r="F638" s="28">
        <v>0</v>
      </c>
      <c r="G638" s="344" t="str">
        <f>E638&amp;F638</f>
        <v>W0</v>
      </c>
      <c r="H638" s="28" t="s">
        <v>39</v>
      </c>
      <c r="I638" s="28">
        <v>0</v>
      </c>
      <c r="J638" s="344" t="str">
        <f>H638&amp;I638</f>
        <v>L0</v>
      </c>
      <c r="K638" s="28" t="s">
        <v>40</v>
      </c>
      <c r="L638" s="28">
        <v>0</v>
      </c>
      <c r="M638" s="345" t="str">
        <f>K638&amp;L638</f>
        <v>B0</v>
      </c>
      <c r="N638" s="28" t="s">
        <v>41</v>
      </c>
      <c r="O638" s="28">
        <v>0</v>
      </c>
      <c r="P638" s="345" t="str">
        <f>N638&amp;O638</f>
        <v>R0</v>
      </c>
      <c r="Q638" s="25" t="s">
        <v>109</v>
      </c>
      <c r="R638" s="26"/>
      <c r="S638" s="26"/>
      <c r="T638" s="336">
        <f>SUM(R639:S639)</f>
        <v>0</v>
      </c>
      <c r="U638" s="19"/>
      <c r="V638" s="19"/>
      <c r="W638" s="336">
        <f>SUM(U639:V639)</f>
        <v>0</v>
      </c>
      <c r="X638" s="19"/>
      <c r="Y638" s="19"/>
      <c r="Z638" s="19"/>
      <c r="AA638" s="338">
        <f>SUM(X639:Z639)</f>
        <v>0</v>
      </c>
      <c r="AB638" s="327">
        <f>ROUNDDOWN((T638+AA638)*0.05,0)</f>
        <v>0</v>
      </c>
      <c r="AC638" s="327">
        <f>ROUNDDOWN((T638+W638+AA638+AB638)*0.1,0)</f>
        <v>0</v>
      </c>
      <c r="AD638" s="327">
        <f>ROUNDDOWN(AG638*0.1,0)</f>
        <v>18900</v>
      </c>
      <c r="AE638" s="327">
        <f>T638+W638+AA638+AB638+AC638+AD638</f>
        <v>18900</v>
      </c>
      <c r="AF638" s="328">
        <v>189000</v>
      </c>
      <c r="AG638" s="330">
        <f>AF638-T638-W638</f>
        <v>189000</v>
      </c>
      <c r="AH638" s="332">
        <f t="shared" si="5"/>
        <v>18900</v>
      </c>
    </row>
    <row r="639" spans="1:34" ht="12.75" hidden="1" customHeight="1">
      <c r="A639" s="344"/>
      <c r="B639" s="27"/>
      <c r="C639" s="28"/>
      <c r="D639" s="344"/>
      <c r="E639" s="28"/>
      <c r="F639" s="28"/>
      <c r="G639" s="344"/>
      <c r="H639" s="28"/>
      <c r="I639" s="28"/>
      <c r="J639" s="344"/>
      <c r="K639" s="28"/>
      <c r="L639" s="28"/>
      <c r="M639" s="346"/>
      <c r="N639" s="28"/>
      <c r="O639" s="28"/>
      <c r="P639" s="346"/>
      <c r="Q639" s="25"/>
      <c r="R639" s="23">
        <f>ROUNDDOWN($R$3*R638,0)</f>
        <v>0</v>
      </c>
      <c r="S639" s="23">
        <f>ROUNDDOWN($S$3*S638,0)</f>
        <v>0</v>
      </c>
      <c r="T639" s="337"/>
      <c r="U639" s="23">
        <f>ROUNDDOWN(U638*$U$3,0)</f>
        <v>0</v>
      </c>
      <c r="V639" s="23">
        <f>ROUNDDOWN(V638*$V$3,0)</f>
        <v>0</v>
      </c>
      <c r="W639" s="337"/>
      <c r="X639" s="23">
        <f>ROUNDDOWN($X$3*X638,0)</f>
        <v>0</v>
      </c>
      <c r="Y639" s="23">
        <f>ROUNDDOWN(Y638*$Y$3,0)</f>
        <v>0</v>
      </c>
      <c r="Z639" s="24">
        <f>ROUNDDOWN(Z638*$Z$3,0)</f>
        <v>0</v>
      </c>
      <c r="AA639" s="338"/>
      <c r="AB639" s="327"/>
      <c r="AC639" s="327"/>
      <c r="AD639" s="327"/>
      <c r="AE639" s="327"/>
      <c r="AF639" s="329"/>
      <c r="AG639" s="331"/>
      <c r="AH639" s="332">
        <f t="shared" si="5"/>
        <v>0</v>
      </c>
    </row>
    <row r="640" spans="1:34" ht="12.75" hidden="1" customHeight="1">
      <c r="A640" s="344" t="s">
        <v>156</v>
      </c>
      <c r="B640" s="27" t="s">
        <v>43</v>
      </c>
      <c r="C640" s="28">
        <v>1.8</v>
      </c>
      <c r="D640" s="344" t="str">
        <f>B640&amp;C640</f>
        <v>H1.8</v>
      </c>
      <c r="E640" s="28" t="s">
        <v>38</v>
      </c>
      <c r="F640" s="28">
        <v>0</v>
      </c>
      <c r="G640" s="344" t="str">
        <f>E640&amp;F640</f>
        <v>W0</v>
      </c>
      <c r="H640" s="28" t="s">
        <v>39</v>
      </c>
      <c r="I640" s="28">
        <v>0</v>
      </c>
      <c r="J640" s="344" t="str">
        <f>H640&amp;I640</f>
        <v>L0</v>
      </c>
      <c r="K640" s="28" t="s">
        <v>40</v>
      </c>
      <c r="L640" s="28">
        <v>0</v>
      </c>
      <c r="M640" s="345" t="str">
        <f>K640&amp;L640</f>
        <v>B0</v>
      </c>
      <c r="N640" s="28" t="s">
        <v>41</v>
      </c>
      <c r="O640" s="28">
        <v>0</v>
      </c>
      <c r="P640" s="345" t="str">
        <f>N640&amp;O640</f>
        <v>R0</v>
      </c>
      <c r="Q640" s="25" t="s">
        <v>109</v>
      </c>
      <c r="R640" s="19"/>
      <c r="S640" s="19"/>
      <c r="T640" s="336">
        <f>SUM(R641:S641)</f>
        <v>0</v>
      </c>
      <c r="U640" s="19"/>
      <c r="V640" s="19"/>
      <c r="W640" s="336">
        <f>SUM(U641:V641)</f>
        <v>0</v>
      </c>
      <c r="X640" s="19"/>
      <c r="Y640" s="19"/>
      <c r="Z640" s="19"/>
      <c r="AA640" s="338">
        <f>SUM(X641:Z641)</f>
        <v>0</v>
      </c>
      <c r="AB640" s="327">
        <f>ROUNDDOWN((T640+AA640)*0.05,0)</f>
        <v>0</v>
      </c>
      <c r="AC640" s="327">
        <f>ROUNDDOWN((T640+W640+AA640+AB640)*0.1,0)</f>
        <v>0</v>
      </c>
      <c r="AD640" s="327">
        <f>ROUNDDOWN(AG640*0.1,0)</f>
        <v>37800</v>
      </c>
      <c r="AE640" s="327">
        <f>T640+W640+AA640+AB640+AC640+AD640</f>
        <v>37800</v>
      </c>
      <c r="AF640" s="328">
        <v>378000</v>
      </c>
      <c r="AG640" s="330">
        <f>AF640-T640-W640</f>
        <v>378000</v>
      </c>
      <c r="AH640" s="332">
        <f t="shared" si="5"/>
        <v>37800</v>
      </c>
    </row>
    <row r="641" spans="1:34" ht="12.75" hidden="1" customHeight="1">
      <c r="A641" s="344"/>
      <c r="B641" s="27"/>
      <c r="C641" s="28"/>
      <c r="D641" s="344"/>
      <c r="E641" s="28"/>
      <c r="F641" s="28"/>
      <c r="G641" s="344"/>
      <c r="H641" s="28"/>
      <c r="I641" s="28"/>
      <c r="J641" s="344"/>
      <c r="K641" s="28"/>
      <c r="L641" s="28"/>
      <c r="M641" s="346"/>
      <c r="N641" s="28"/>
      <c r="O641" s="28"/>
      <c r="P641" s="346"/>
      <c r="Q641" s="25"/>
      <c r="R641" s="23">
        <f>ROUNDDOWN($R$3*R640,0)</f>
        <v>0</v>
      </c>
      <c r="S641" s="23">
        <f>ROUNDDOWN($S$3*S640,0)</f>
        <v>0</v>
      </c>
      <c r="T641" s="337"/>
      <c r="U641" s="23">
        <f>ROUNDDOWN(U640*$U$3,0)</f>
        <v>0</v>
      </c>
      <c r="V641" s="23">
        <f>ROUNDDOWN(V640*$V$3,0)</f>
        <v>0</v>
      </c>
      <c r="W641" s="337"/>
      <c r="X641" s="23">
        <f>ROUNDDOWN($X$3*X640,0)</f>
        <v>0</v>
      </c>
      <c r="Y641" s="23">
        <f>ROUNDDOWN(Y640*$Y$3,0)</f>
        <v>0</v>
      </c>
      <c r="Z641" s="24">
        <f>ROUNDDOWN(Z640*$Z$3,0)</f>
        <v>0</v>
      </c>
      <c r="AA641" s="338"/>
      <c r="AB641" s="327"/>
      <c r="AC641" s="327"/>
      <c r="AD641" s="327"/>
      <c r="AE641" s="327"/>
      <c r="AF641" s="329"/>
      <c r="AG641" s="331"/>
      <c r="AH641" s="332">
        <f t="shared" si="5"/>
        <v>0</v>
      </c>
    </row>
    <row r="642" spans="1:34" ht="12.75" hidden="1" customHeight="1">
      <c r="A642" s="344" t="s">
        <v>156</v>
      </c>
      <c r="B642" s="27" t="s">
        <v>43</v>
      </c>
      <c r="C642" s="28">
        <v>2</v>
      </c>
      <c r="D642" s="344" t="str">
        <f>B642&amp;C642</f>
        <v>H2</v>
      </c>
      <c r="E642" s="28" t="s">
        <v>38</v>
      </c>
      <c r="F642" s="28">
        <v>0</v>
      </c>
      <c r="G642" s="344" t="str">
        <f>E642&amp;F642</f>
        <v>W0</v>
      </c>
      <c r="H642" s="28" t="s">
        <v>39</v>
      </c>
      <c r="I642" s="28">
        <v>0</v>
      </c>
      <c r="J642" s="344" t="str">
        <f>H642&amp;I642</f>
        <v>L0</v>
      </c>
      <c r="K642" s="28" t="s">
        <v>40</v>
      </c>
      <c r="L642" s="28">
        <v>0</v>
      </c>
      <c r="M642" s="345" t="str">
        <f>K642&amp;L642</f>
        <v>B0</v>
      </c>
      <c r="N642" s="28" t="s">
        <v>41</v>
      </c>
      <c r="O642" s="28">
        <v>0</v>
      </c>
      <c r="P642" s="345" t="str">
        <f>N642&amp;O642</f>
        <v>R0</v>
      </c>
      <c r="Q642" s="25" t="s">
        <v>109</v>
      </c>
      <c r="R642" s="19"/>
      <c r="S642" s="19"/>
      <c r="T642" s="336">
        <f>SUM(R643:S643)</f>
        <v>0</v>
      </c>
      <c r="U642" s="19"/>
      <c r="V642" s="19"/>
      <c r="W642" s="336">
        <f>SUM(U643:V643)</f>
        <v>0</v>
      </c>
      <c r="X642" s="19"/>
      <c r="Y642" s="19"/>
      <c r="Z642" s="19"/>
      <c r="AA642" s="338">
        <f>SUM(X643:Z643)</f>
        <v>0</v>
      </c>
      <c r="AB642" s="327">
        <f>ROUNDDOWN((T642+AA642)*0.05,0)</f>
        <v>0</v>
      </c>
      <c r="AC642" s="327">
        <f>ROUNDDOWN((T642+W642+AA642+AB642)*0.1,0)</f>
        <v>0</v>
      </c>
      <c r="AD642" s="327">
        <f>ROUNDDOWN(AG642*0.1,0)</f>
        <v>48800</v>
      </c>
      <c r="AE642" s="327">
        <f>T642+W642+AA642+AB642+AC642+AD642</f>
        <v>48800</v>
      </c>
      <c r="AF642" s="328">
        <v>488000</v>
      </c>
      <c r="AG642" s="330">
        <f>AF642-T642-W642</f>
        <v>488000</v>
      </c>
      <c r="AH642" s="332">
        <f t="shared" si="5"/>
        <v>48800</v>
      </c>
    </row>
    <row r="643" spans="1:34" ht="12.75" hidden="1" customHeight="1">
      <c r="A643" s="344"/>
      <c r="B643" s="27"/>
      <c r="C643" s="28"/>
      <c r="D643" s="344"/>
      <c r="E643" s="28"/>
      <c r="F643" s="28"/>
      <c r="G643" s="344"/>
      <c r="H643" s="28"/>
      <c r="I643" s="28"/>
      <c r="J643" s="344"/>
      <c r="K643" s="28"/>
      <c r="L643" s="28"/>
      <c r="M643" s="346"/>
      <c r="N643" s="28"/>
      <c r="O643" s="28"/>
      <c r="P643" s="346"/>
      <c r="Q643" s="22"/>
      <c r="R643" s="23">
        <f>ROUNDDOWN($R$3*R642,0)</f>
        <v>0</v>
      </c>
      <c r="S643" s="23">
        <f>ROUNDDOWN($S$3*S642,0)</f>
        <v>0</v>
      </c>
      <c r="T643" s="337"/>
      <c r="U643" s="23">
        <f>ROUNDDOWN(U642*$U$3,0)</f>
        <v>0</v>
      </c>
      <c r="V643" s="23">
        <f>ROUNDDOWN(V642*$V$3,0)</f>
        <v>0</v>
      </c>
      <c r="W643" s="337"/>
      <c r="X643" s="23">
        <f>ROUNDDOWN($X$3*X642,0)</f>
        <v>0</v>
      </c>
      <c r="Y643" s="23">
        <f>ROUNDDOWN(Y642*$Y$3,0)</f>
        <v>0</v>
      </c>
      <c r="Z643" s="24">
        <f>ROUNDDOWN(Z642*$Z$3,0)</f>
        <v>0</v>
      </c>
      <c r="AA643" s="338"/>
      <c r="AB643" s="327"/>
      <c r="AC643" s="327"/>
      <c r="AD643" s="327"/>
      <c r="AE643" s="327"/>
      <c r="AF643" s="329"/>
      <c r="AG643" s="331"/>
      <c r="AH643" s="332">
        <f t="shared" si="5"/>
        <v>0</v>
      </c>
    </row>
    <row r="644" spans="1:34" ht="12.75" hidden="1" customHeight="1">
      <c r="A644" s="344" t="s">
        <v>156</v>
      </c>
      <c r="B644" s="27" t="s">
        <v>43</v>
      </c>
      <c r="C644" s="28">
        <v>2.5</v>
      </c>
      <c r="D644" s="344" t="str">
        <f>B644&amp;C644</f>
        <v>H2.5</v>
      </c>
      <c r="E644" s="28" t="s">
        <v>38</v>
      </c>
      <c r="F644" s="28">
        <v>0</v>
      </c>
      <c r="G644" s="344" t="str">
        <f>E644&amp;F644</f>
        <v>W0</v>
      </c>
      <c r="H644" s="28" t="s">
        <v>39</v>
      </c>
      <c r="I644" s="28">
        <v>0</v>
      </c>
      <c r="J644" s="344" t="str">
        <f>H644&amp;I644</f>
        <v>L0</v>
      </c>
      <c r="K644" s="28" t="s">
        <v>40</v>
      </c>
      <c r="L644" s="28">
        <v>0</v>
      </c>
      <c r="M644" s="345" t="str">
        <f>K644&amp;L644</f>
        <v>B0</v>
      </c>
      <c r="N644" s="28" t="s">
        <v>41</v>
      </c>
      <c r="O644" s="28">
        <v>0</v>
      </c>
      <c r="P644" s="345" t="str">
        <f>N644&amp;O644</f>
        <v>R0</v>
      </c>
      <c r="Q644" s="25" t="s">
        <v>109</v>
      </c>
      <c r="R644" s="26"/>
      <c r="S644" s="26"/>
      <c r="T644" s="336">
        <f>SUM(R645:S645)</f>
        <v>0</v>
      </c>
      <c r="U644" s="19"/>
      <c r="V644" s="19"/>
      <c r="W644" s="336">
        <f>SUM(U645:V645)</f>
        <v>0</v>
      </c>
      <c r="X644" s="19"/>
      <c r="Y644" s="19"/>
      <c r="Z644" s="19"/>
      <c r="AA644" s="338">
        <f>SUM(X645:Z645)</f>
        <v>0</v>
      </c>
      <c r="AB644" s="327">
        <f>ROUNDDOWN((T644+AA644)*0.05,0)</f>
        <v>0</v>
      </c>
      <c r="AC644" s="327">
        <f>ROUNDDOWN((T644+W644+AA644+AB644)*0.1,0)</f>
        <v>0</v>
      </c>
      <c r="AD644" s="327">
        <f>ROUNDDOWN(AG644*0.1,0)</f>
        <v>88000</v>
      </c>
      <c r="AE644" s="327">
        <f>T644+W644+AA644+AB644+AC644+AD644</f>
        <v>88000</v>
      </c>
      <c r="AF644" s="328">
        <v>880000</v>
      </c>
      <c r="AG644" s="330">
        <f>AF644-T644-W644</f>
        <v>880000</v>
      </c>
      <c r="AH644" s="332">
        <f t="shared" si="5"/>
        <v>88000</v>
      </c>
    </row>
    <row r="645" spans="1:34" ht="12.75" hidden="1" customHeight="1">
      <c r="A645" s="344"/>
      <c r="B645" s="27"/>
      <c r="C645" s="28"/>
      <c r="D645" s="344"/>
      <c r="E645" s="28"/>
      <c r="F645" s="28"/>
      <c r="G645" s="344"/>
      <c r="H645" s="28"/>
      <c r="I645" s="28"/>
      <c r="J645" s="344"/>
      <c r="K645" s="28"/>
      <c r="L645" s="28"/>
      <c r="M645" s="346"/>
      <c r="N645" s="28"/>
      <c r="O645" s="28"/>
      <c r="P645" s="346"/>
      <c r="Q645" s="22"/>
      <c r="R645" s="23">
        <f>ROUNDDOWN($R$3*R644,0)</f>
        <v>0</v>
      </c>
      <c r="S645" s="23">
        <f>ROUNDDOWN($S$3*S644,0)</f>
        <v>0</v>
      </c>
      <c r="T645" s="337"/>
      <c r="U645" s="23">
        <f>ROUNDDOWN(U644*$U$3,0)</f>
        <v>0</v>
      </c>
      <c r="V645" s="23">
        <f>ROUNDDOWN(V644*$V$3,0)</f>
        <v>0</v>
      </c>
      <c r="W645" s="337"/>
      <c r="X645" s="23">
        <f>ROUNDDOWN($X$3*X644,0)</f>
        <v>0</v>
      </c>
      <c r="Y645" s="23">
        <f>ROUNDDOWN(Y644*$Y$3,0)</f>
        <v>0</v>
      </c>
      <c r="Z645" s="24">
        <f>ROUNDDOWN(Z644*$Z$3,0)</f>
        <v>0</v>
      </c>
      <c r="AA645" s="338"/>
      <c r="AB645" s="327"/>
      <c r="AC645" s="327"/>
      <c r="AD645" s="327"/>
      <c r="AE645" s="327"/>
      <c r="AF645" s="329"/>
      <c r="AG645" s="331"/>
      <c r="AH645" s="332">
        <f t="shared" si="5"/>
        <v>0</v>
      </c>
    </row>
    <row r="646" spans="1:34" ht="12.75" hidden="1" customHeight="1">
      <c r="A646" s="333" t="s">
        <v>157</v>
      </c>
      <c r="B646" s="20" t="s">
        <v>43</v>
      </c>
      <c r="C646" s="21">
        <v>3.5</v>
      </c>
      <c r="D646" s="333" t="str">
        <f>B646&amp;C646</f>
        <v>H3.5</v>
      </c>
      <c r="E646" s="21" t="s">
        <v>38</v>
      </c>
      <c r="F646" s="21">
        <v>0</v>
      </c>
      <c r="G646" s="333" t="str">
        <f>E646&amp;F646</f>
        <v>W0</v>
      </c>
      <c r="H646" s="21" t="s">
        <v>39</v>
      </c>
      <c r="I646" s="21">
        <v>0</v>
      </c>
      <c r="J646" s="333" t="str">
        <f>H646&amp;I646</f>
        <v>L0</v>
      </c>
      <c r="K646" s="21" t="s">
        <v>40</v>
      </c>
      <c r="L646" s="21">
        <v>0</v>
      </c>
      <c r="M646" s="334" t="str">
        <f>K646&amp;L646</f>
        <v>B0</v>
      </c>
      <c r="N646" s="21" t="s">
        <v>41</v>
      </c>
      <c r="O646" s="21">
        <v>3</v>
      </c>
      <c r="P646" s="334" t="str">
        <f>N646&amp;O646</f>
        <v>R3</v>
      </c>
      <c r="Q646" s="25" t="s">
        <v>42</v>
      </c>
      <c r="R646" s="19">
        <v>0.11</v>
      </c>
      <c r="S646" s="19">
        <v>0.1</v>
      </c>
      <c r="T646" s="336">
        <f>SUM(R647:S647)</f>
        <v>19683</v>
      </c>
      <c r="U646" s="19">
        <v>2E-3</v>
      </c>
      <c r="V646" s="19">
        <v>5.0000000000000001E-3</v>
      </c>
      <c r="W646" s="336">
        <f>SUM(U647:V647)</f>
        <v>466</v>
      </c>
      <c r="X646" s="19">
        <v>0.11</v>
      </c>
      <c r="Y646" s="19">
        <v>7.0000000000000007E-2</v>
      </c>
      <c r="Z646" s="19">
        <v>0</v>
      </c>
      <c r="AA646" s="338">
        <f>SUM(X647:Z647)</f>
        <v>17240</v>
      </c>
      <c r="AB646" s="327">
        <f>ROUNDDOWN((T646+AA646)*0.05,0)</f>
        <v>1846</v>
      </c>
      <c r="AC646" s="327">
        <f>ROUNDDOWN((T646+W646+AA646+AB646)*0.1,0)</f>
        <v>3923</v>
      </c>
      <c r="AD646" s="327">
        <f>ROUNDDOWN(AG646*0.1,0)</f>
        <v>1005</v>
      </c>
      <c r="AE646" s="327">
        <f>T646+W646+AA646+AB646+AC646+AD646</f>
        <v>44163</v>
      </c>
      <c r="AF646" s="328">
        <v>30200</v>
      </c>
      <c r="AG646" s="330">
        <f>AF646-T646-W646</f>
        <v>10051</v>
      </c>
      <c r="AH646" s="332">
        <f t="shared" si="5"/>
        <v>10051</v>
      </c>
    </row>
    <row r="647" spans="1:34" ht="12.75" hidden="1" customHeight="1">
      <c r="A647" s="333"/>
      <c r="B647" s="20"/>
      <c r="C647" s="21"/>
      <c r="D647" s="333"/>
      <c r="E647" s="21"/>
      <c r="F647" s="21"/>
      <c r="G647" s="333"/>
      <c r="H647" s="21"/>
      <c r="I647" s="21"/>
      <c r="J647" s="333"/>
      <c r="K647" s="21"/>
      <c r="L647" s="21"/>
      <c r="M647" s="335"/>
      <c r="N647" s="21"/>
      <c r="O647" s="21"/>
      <c r="P647" s="335"/>
      <c r="Q647" s="22"/>
      <c r="R647" s="23">
        <f>ROUNDDOWN($R$3*R646,0)</f>
        <v>11539</v>
      </c>
      <c r="S647" s="23">
        <f>ROUNDDOWN($S$3*S646,0)</f>
        <v>8144</v>
      </c>
      <c r="T647" s="337"/>
      <c r="U647" s="23">
        <f>ROUNDDOWN(U646*$U$3,0)</f>
        <v>162</v>
      </c>
      <c r="V647" s="23">
        <f>ROUNDDOWN(V646*$V$3,0)</f>
        <v>304</v>
      </c>
      <c r="W647" s="337"/>
      <c r="X647" s="23">
        <f>ROUNDDOWN($X$3*X646,0)</f>
        <v>11539</v>
      </c>
      <c r="Y647" s="23">
        <f>ROUNDDOWN(Y646*$Y$3,0)</f>
        <v>5701</v>
      </c>
      <c r="Z647" s="24">
        <f>ROUNDDOWN(Z646*$Z$3,0)</f>
        <v>0</v>
      </c>
      <c r="AA647" s="338"/>
      <c r="AB647" s="327"/>
      <c r="AC647" s="327"/>
      <c r="AD647" s="327"/>
      <c r="AE647" s="327"/>
      <c r="AF647" s="329"/>
      <c r="AG647" s="331"/>
      <c r="AH647" s="332">
        <f t="shared" si="5"/>
        <v>0</v>
      </c>
    </row>
    <row r="648" spans="1:34" ht="12.75" hidden="1" customHeight="1">
      <c r="A648" s="333" t="s">
        <v>157</v>
      </c>
      <c r="B648" s="20" t="s">
        <v>43</v>
      </c>
      <c r="C648" s="21">
        <v>4</v>
      </c>
      <c r="D648" s="333" t="str">
        <f>B648&amp;C648</f>
        <v>H4</v>
      </c>
      <c r="E648" s="21" t="s">
        <v>38</v>
      </c>
      <c r="F648" s="21">
        <v>0</v>
      </c>
      <c r="G648" s="333" t="str">
        <f>E648&amp;F648</f>
        <v>W0</v>
      </c>
      <c r="H648" s="21" t="s">
        <v>39</v>
      </c>
      <c r="I648" s="21">
        <v>0</v>
      </c>
      <c r="J648" s="333" t="str">
        <f>H648&amp;I648</f>
        <v>L0</v>
      </c>
      <c r="K648" s="21" t="s">
        <v>40</v>
      </c>
      <c r="L648" s="21">
        <v>0</v>
      </c>
      <c r="M648" s="334" t="str">
        <f>K648&amp;L648</f>
        <v>B0</v>
      </c>
      <c r="N648" s="21" t="s">
        <v>41</v>
      </c>
      <c r="O648" s="21">
        <v>4</v>
      </c>
      <c r="P648" s="334" t="str">
        <f>N648&amp;O648</f>
        <v>R4</v>
      </c>
      <c r="Q648" s="25" t="s">
        <v>42</v>
      </c>
      <c r="R648" s="19">
        <v>0.11</v>
      </c>
      <c r="S648" s="19">
        <v>0.1</v>
      </c>
      <c r="T648" s="336">
        <f>SUM(R649:S649)</f>
        <v>19683</v>
      </c>
      <c r="U648" s="19">
        <v>2E-3</v>
      </c>
      <c r="V648" s="19">
        <v>5.0000000000000001E-3</v>
      </c>
      <c r="W648" s="336">
        <f>SUM(U649:V649)</f>
        <v>466</v>
      </c>
      <c r="X648" s="19">
        <v>0.11</v>
      </c>
      <c r="Y648" s="19">
        <v>7.0000000000000007E-2</v>
      </c>
      <c r="Z648" s="19">
        <v>0</v>
      </c>
      <c r="AA648" s="338">
        <f>SUM(X649:Z649)</f>
        <v>17240</v>
      </c>
      <c r="AB648" s="327">
        <f>ROUNDDOWN((T648+AA648)*0.05,0)</f>
        <v>1846</v>
      </c>
      <c r="AC648" s="327">
        <f>ROUNDDOWN((T648+W648+AA648+AB648)*0.1,0)</f>
        <v>3923</v>
      </c>
      <c r="AD648" s="327">
        <f>ROUNDDOWN(AG648*0.1,0)</f>
        <v>2045</v>
      </c>
      <c r="AE648" s="327">
        <f>T648+W648+AA648+AB648+AC648+AD648</f>
        <v>45203</v>
      </c>
      <c r="AF648" s="328">
        <v>40600</v>
      </c>
      <c r="AG648" s="330">
        <f>AF648-T648-W648</f>
        <v>20451</v>
      </c>
      <c r="AH648" s="332">
        <f t="shared" si="5"/>
        <v>20451</v>
      </c>
    </row>
    <row r="649" spans="1:34" ht="12.75" hidden="1" customHeight="1">
      <c r="A649" s="333"/>
      <c r="B649" s="20"/>
      <c r="C649" s="21"/>
      <c r="D649" s="333"/>
      <c r="E649" s="21"/>
      <c r="F649" s="21"/>
      <c r="G649" s="333"/>
      <c r="H649" s="21"/>
      <c r="I649" s="21"/>
      <c r="J649" s="333"/>
      <c r="K649" s="21"/>
      <c r="L649" s="21"/>
      <c r="M649" s="335"/>
      <c r="N649" s="21"/>
      <c r="O649" s="21"/>
      <c r="P649" s="335"/>
      <c r="Q649" s="22"/>
      <c r="R649" s="23">
        <f>ROUNDDOWN($R$3*R648,0)</f>
        <v>11539</v>
      </c>
      <c r="S649" s="23">
        <f>ROUNDDOWN($S$3*S648,0)</f>
        <v>8144</v>
      </c>
      <c r="T649" s="337"/>
      <c r="U649" s="23">
        <f>ROUNDDOWN(U648*$U$3,0)</f>
        <v>162</v>
      </c>
      <c r="V649" s="23">
        <f>ROUNDDOWN(V648*$V$3,0)</f>
        <v>304</v>
      </c>
      <c r="W649" s="337"/>
      <c r="X649" s="23">
        <f>ROUNDDOWN($X$3*X648,0)</f>
        <v>11539</v>
      </c>
      <c r="Y649" s="23">
        <f>ROUNDDOWN(Y648*$Y$3,0)</f>
        <v>5701</v>
      </c>
      <c r="Z649" s="24">
        <f>ROUNDDOWN(Z648*$Z$3,0)</f>
        <v>0</v>
      </c>
      <c r="AA649" s="338"/>
      <c r="AB649" s="327"/>
      <c r="AC649" s="327"/>
      <c r="AD649" s="327"/>
      <c r="AE649" s="327"/>
      <c r="AF649" s="329"/>
      <c r="AG649" s="331"/>
      <c r="AH649" s="332">
        <f t="shared" si="5"/>
        <v>0</v>
      </c>
    </row>
    <row r="650" spans="1:34" ht="12.75" hidden="1" customHeight="1">
      <c r="A650" s="333" t="s">
        <v>157</v>
      </c>
      <c r="B650" s="20" t="s">
        <v>43</v>
      </c>
      <c r="C650" s="21">
        <v>5</v>
      </c>
      <c r="D650" s="333" t="str">
        <f>B650&amp;C650</f>
        <v>H5</v>
      </c>
      <c r="E650" s="21" t="s">
        <v>38</v>
      </c>
      <c r="F650" s="21">
        <v>0</v>
      </c>
      <c r="G650" s="333" t="str">
        <f>E650&amp;F650</f>
        <v>W0</v>
      </c>
      <c r="H650" s="21" t="s">
        <v>39</v>
      </c>
      <c r="I650" s="21">
        <v>0</v>
      </c>
      <c r="J650" s="333" t="str">
        <f>H650&amp;I650</f>
        <v>L0</v>
      </c>
      <c r="K650" s="21" t="s">
        <v>40</v>
      </c>
      <c r="L650" s="21">
        <v>0</v>
      </c>
      <c r="M650" s="334" t="str">
        <f>K650&amp;L650</f>
        <v>B0</v>
      </c>
      <c r="N650" s="21" t="s">
        <v>41</v>
      </c>
      <c r="O650" s="21">
        <v>5</v>
      </c>
      <c r="P650" s="334" t="str">
        <f>N650&amp;O650</f>
        <v>R5</v>
      </c>
      <c r="Q650" s="25" t="s">
        <v>42</v>
      </c>
      <c r="R650" s="26">
        <v>0.13</v>
      </c>
      <c r="S650" s="26">
        <v>0.02</v>
      </c>
      <c r="T650" s="336">
        <f>SUM(R651:S651)</f>
        <v>15265</v>
      </c>
      <c r="U650" s="19">
        <v>5.0000000000000001E-3</v>
      </c>
      <c r="V650" s="19">
        <v>7.0000000000000001E-3</v>
      </c>
      <c r="W650" s="336">
        <f>SUM(U651:V651)</f>
        <v>833</v>
      </c>
      <c r="X650" s="19">
        <v>0.17</v>
      </c>
      <c r="Y650" s="19">
        <v>0.1</v>
      </c>
      <c r="Z650" s="19">
        <v>0</v>
      </c>
      <c r="AA650" s="338">
        <f>SUM(X651:Z651)</f>
        <v>25977</v>
      </c>
      <c r="AB650" s="327">
        <f>ROUNDDOWN((T650+AA650)*0.05,0)</f>
        <v>2062</v>
      </c>
      <c r="AC650" s="327">
        <f>ROUNDDOWN((T650+W650+AA650+AB650)*0.1,0)</f>
        <v>4413</v>
      </c>
      <c r="AD650" s="327">
        <f>ROUNDDOWN(AG650*0.1,0)</f>
        <v>3710</v>
      </c>
      <c r="AE650" s="327">
        <f>T650+W650+AA650+AB650+AC650+AD650</f>
        <v>52260</v>
      </c>
      <c r="AF650" s="328">
        <v>53200</v>
      </c>
      <c r="AG650" s="330">
        <f>AF650-T650-W650</f>
        <v>37102</v>
      </c>
      <c r="AH650" s="332">
        <f t="shared" si="5"/>
        <v>37102</v>
      </c>
    </row>
    <row r="651" spans="1:34" ht="12.75" hidden="1" customHeight="1">
      <c r="A651" s="333"/>
      <c r="B651" s="20"/>
      <c r="C651" s="21"/>
      <c r="D651" s="333"/>
      <c r="E651" s="21"/>
      <c r="F651" s="21"/>
      <c r="G651" s="333"/>
      <c r="H651" s="21"/>
      <c r="I651" s="21"/>
      <c r="J651" s="333"/>
      <c r="K651" s="21"/>
      <c r="L651" s="21"/>
      <c r="M651" s="335"/>
      <c r="N651" s="21"/>
      <c r="O651" s="21"/>
      <c r="P651" s="335"/>
      <c r="Q651" s="22"/>
      <c r="R651" s="23">
        <f>ROUNDDOWN($R$3*R650,0)</f>
        <v>13637</v>
      </c>
      <c r="S651" s="23">
        <f>ROUNDDOWN($S$3*S650,0)</f>
        <v>1628</v>
      </c>
      <c r="T651" s="337"/>
      <c r="U651" s="23">
        <f>ROUNDDOWN(U650*$U$3,0)</f>
        <v>407</v>
      </c>
      <c r="V651" s="23">
        <f>ROUNDDOWN(V650*$V$3,0)</f>
        <v>426</v>
      </c>
      <c r="W651" s="337"/>
      <c r="X651" s="23">
        <f>ROUNDDOWN($X$3*X650,0)</f>
        <v>17833</v>
      </c>
      <c r="Y651" s="23">
        <f>ROUNDDOWN(Y650*$Y$3,0)</f>
        <v>8144</v>
      </c>
      <c r="Z651" s="24">
        <f>ROUNDDOWN(Z650*$Z$3,0)</f>
        <v>0</v>
      </c>
      <c r="AA651" s="338"/>
      <c r="AB651" s="327"/>
      <c r="AC651" s="327"/>
      <c r="AD651" s="327"/>
      <c r="AE651" s="327"/>
      <c r="AF651" s="329"/>
      <c r="AG651" s="331"/>
      <c r="AH651" s="332">
        <f t="shared" si="5"/>
        <v>0</v>
      </c>
    </row>
    <row r="652" spans="1:34" ht="12.75" hidden="1" customHeight="1">
      <c r="A652" s="344" t="s">
        <v>158</v>
      </c>
      <c r="B652" s="27" t="s">
        <v>43</v>
      </c>
      <c r="C652" s="28">
        <v>2.5</v>
      </c>
      <c r="D652" s="344" t="str">
        <f>B652&amp;C652</f>
        <v>H2.5</v>
      </c>
      <c r="E652" s="28" t="s">
        <v>38</v>
      </c>
      <c r="F652" s="28">
        <v>0</v>
      </c>
      <c r="G652" s="344" t="str">
        <f>E652&amp;F652</f>
        <v>W0</v>
      </c>
      <c r="H652" s="28" t="s">
        <v>39</v>
      </c>
      <c r="I652" s="28">
        <v>0</v>
      </c>
      <c r="J652" s="344" t="str">
        <f>H652&amp;I652</f>
        <v>L0</v>
      </c>
      <c r="K652" s="28" t="s">
        <v>40</v>
      </c>
      <c r="L652" s="28">
        <v>0</v>
      </c>
      <c r="M652" s="345" t="str">
        <f>K652&amp;L652</f>
        <v>B0</v>
      </c>
      <c r="N652" s="28" t="s">
        <v>41</v>
      </c>
      <c r="O652" s="28">
        <v>4</v>
      </c>
      <c r="P652" s="345" t="str">
        <f>N652&amp;O652</f>
        <v>R4</v>
      </c>
      <c r="Q652" s="25" t="s">
        <v>42</v>
      </c>
      <c r="R652" s="19">
        <v>0.11</v>
      </c>
      <c r="S652" s="19">
        <v>0.1</v>
      </c>
      <c r="T652" s="336">
        <f>SUM(R653:S653)</f>
        <v>19683</v>
      </c>
      <c r="U652" s="19">
        <v>2E-3</v>
      </c>
      <c r="V652" s="19">
        <v>5.0000000000000001E-3</v>
      </c>
      <c r="W652" s="336">
        <f>SUM(U653:V653)</f>
        <v>466</v>
      </c>
      <c r="X652" s="19">
        <v>0.11</v>
      </c>
      <c r="Y652" s="19">
        <v>7.0000000000000007E-2</v>
      </c>
      <c r="Z652" s="19">
        <v>0</v>
      </c>
      <c r="AA652" s="338">
        <f>SUM(X653:Z653)</f>
        <v>17240</v>
      </c>
      <c r="AB652" s="327">
        <f>ROUNDDOWN((T652+AA652)*0.05,0)</f>
        <v>1846</v>
      </c>
      <c r="AC652" s="327">
        <f>ROUNDDOWN((T652+W652+AA652+AB652)*0.1,0)</f>
        <v>3923</v>
      </c>
      <c r="AD652" s="327">
        <f>ROUNDDOWN(AG652*0.1,0)</f>
        <v>2565</v>
      </c>
      <c r="AE652" s="327">
        <f>T652+W652+AA652+AB652+AC652+AD652</f>
        <v>45723</v>
      </c>
      <c r="AF652" s="328">
        <v>45800</v>
      </c>
      <c r="AG652" s="330">
        <f>AF652-T652-W652</f>
        <v>25651</v>
      </c>
      <c r="AH652" s="332">
        <f t="shared" si="5"/>
        <v>25651</v>
      </c>
    </row>
    <row r="653" spans="1:34" ht="12.75" hidden="1" customHeight="1">
      <c r="A653" s="344"/>
      <c r="B653" s="27"/>
      <c r="C653" s="28"/>
      <c r="D653" s="344"/>
      <c r="E653" s="28"/>
      <c r="F653" s="28"/>
      <c r="G653" s="344"/>
      <c r="H653" s="28"/>
      <c r="I653" s="28"/>
      <c r="J653" s="344"/>
      <c r="K653" s="28"/>
      <c r="L653" s="28"/>
      <c r="M653" s="346"/>
      <c r="N653" s="28"/>
      <c r="O653" s="28"/>
      <c r="P653" s="346"/>
      <c r="Q653" s="22"/>
      <c r="R653" s="23">
        <f>ROUNDDOWN($R$3*R652,0)</f>
        <v>11539</v>
      </c>
      <c r="S653" s="23">
        <f>ROUNDDOWN($S$3*S652,0)</f>
        <v>8144</v>
      </c>
      <c r="T653" s="337"/>
      <c r="U653" s="23">
        <f>ROUNDDOWN(U652*$U$3,0)</f>
        <v>162</v>
      </c>
      <c r="V653" s="23">
        <f>ROUNDDOWN(V652*$V$3,0)</f>
        <v>304</v>
      </c>
      <c r="W653" s="337"/>
      <c r="X653" s="23">
        <f>ROUNDDOWN($X$3*X652,0)</f>
        <v>11539</v>
      </c>
      <c r="Y653" s="23">
        <f>ROUNDDOWN(Y652*$Y$3,0)</f>
        <v>5701</v>
      </c>
      <c r="Z653" s="24">
        <f>ROUNDDOWN(Z652*$Z$3,0)</f>
        <v>0</v>
      </c>
      <c r="AA653" s="338"/>
      <c r="AB653" s="327"/>
      <c r="AC653" s="327"/>
      <c r="AD653" s="327"/>
      <c r="AE653" s="327"/>
      <c r="AF653" s="329"/>
      <c r="AG653" s="331"/>
      <c r="AH653" s="332">
        <f t="shared" si="5"/>
        <v>0</v>
      </c>
    </row>
    <row r="654" spans="1:34" ht="12.75" hidden="1" customHeight="1">
      <c r="A654" s="344" t="s">
        <v>158</v>
      </c>
      <c r="B654" s="27" t="s">
        <v>43</v>
      </c>
      <c r="C654" s="28">
        <v>3</v>
      </c>
      <c r="D654" s="344" t="str">
        <f>B654&amp;C654</f>
        <v>H3</v>
      </c>
      <c r="E654" s="28" t="s">
        <v>38</v>
      </c>
      <c r="F654" s="28">
        <v>0</v>
      </c>
      <c r="G654" s="344" t="str">
        <f>E654&amp;F654</f>
        <v>W0</v>
      </c>
      <c r="H654" s="28" t="s">
        <v>39</v>
      </c>
      <c r="I654" s="28">
        <v>0</v>
      </c>
      <c r="J654" s="344" t="str">
        <f>H654&amp;I654</f>
        <v>L0</v>
      </c>
      <c r="K654" s="28" t="s">
        <v>40</v>
      </c>
      <c r="L654" s="28">
        <v>0</v>
      </c>
      <c r="M654" s="345" t="str">
        <f>K654&amp;L654</f>
        <v>B0</v>
      </c>
      <c r="N654" s="28" t="s">
        <v>41</v>
      </c>
      <c r="O654" s="28">
        <v>6</v>
      </c>
      <c r="P654" s="345" t="str">
        <f>N654&amp;O654</f>
        <v>R6</v>
      </c>
      <c r="Q654" s="25" t="s">
        <v>42</v>
      </c>
      <c r="R654" s="19">
        <v>0.19</v>
      </c>
      <c r="S654" s="19">
        <v>0.02</v>
      </c>
      <c r="T654" s="336">
        <f>SUM(R655:S655)</f>
        <v>21559</v>
      </c>
      <c r="U654" s="19">
        <v>8.0000000000000002E-3</v>
      </c>
      <c r="V654" s="19">
        <v>0.01</v>
      </c>
      <c r="W654" s="336">
        <f>SUM(U655:V655)</f>
        <v>1260</v>
      </c>
      <c r="X654" s="19">
        <v>0.23</v>
      </c>
      <c r="Y654" s="19">
        <v>0.14000000000000001</v>
      </c>
      <c r="Z654" s="19">
        <v>0</v>
      </c>
      <c r="AA654" s="338">
        <f>SUM(X655:Z655)</f>
        <v>35529</v>
      </c>
      <c r="AB654" s="327">
        <f>ROUNDDOWN((T654+AA654)*0.05,0)</f>
        <v>2854</v>
      </c>
      <c r="AC654" s="327">
        <f>ROUNDDOWN((T654+W654+AA654+AB654)*0.1,0)</f>
        <v>6120</v>
      </c>
      <c r="AD654" s="327">
        <f>ROUNDDOWN(AG654*0.1,0)</f>
        <v>6738</v>
      </c>
      <c r="AE654" s="327">
        <f>T654+W654+AA654+AB654+AC654+AD654</f>
        <v>74060</v>
      </c>
      <c r="AF654" s="328">
        <v>90200</v>
      </c>
      <c r="AG654" s="330">
        <f>AF654-T654-W654</f>
        <v>67381</v>
      </c>
      <c r="AH654" s="332">
        <f t="shared" si="5"/>
        <v>67381</v>
      </c>
    </row>
    <row r="655" spans="1:34" ht="12.75" hidden="1" customHeight="1">
      <c r="A655" s="344"/>
      <c r="B655" s="27"/>
      <c r="C655" s="28"/>
      <c r="D655" s="344"/>
      <c r="E655" s="28"/>
      <c r="F655" s="28"/>
      <c r="G655" s="344"/>
      <c r="H655" s="28"/>
      <c r="I655" s="28"/>
      <c r="J655" s="344"/>
      <c r="K655" s="28"/>
      <c r="L655" s="28"/>
      <c r="M655" s="346"/>
      <c r="N655" s="28"/>
      <c r="O655" s="28"/>
      <c r="P655" s="346"/>
      <c r="Q655" s="22"/>
      <c r="R655" s="23">
        <f>ROUNDDOWN($R$3*R654,0)</f>
        <v>19931</v>
      </c>
      <c r="S655" s="23">
        <f>ROUNDDOWN($S$3*S654,0)</f>
        <v>1628</v>
      </c>
      <c r="T655" s="337"/>
      <c r="U655" s="23">
        <f>ROUNDDOWN(U654*$U$3,0)</f>
        <v>651</v>
      </c>
      <c r="V655" s="23">
        <f>ROUNDDOWN(V654*$V$3,0)</f>
        <v>609</v>
      </c>
      <c r="W655" s="337"/>
      <c r="X655" s="23">
        <f>ROUNDDOWN($X$3*X654,0)</f>
        <v>24127</v>
      </c>
      <c r="Y655" s="23">
        <f>ROUNDDOWN(Y654*$Y$3,0)</f>
        <v>11402</v>
      </c>
      <c r="Z655" s="24">
        <f>ROUNDDOWN(Z654*$Z$3,0)</f>
        <v>0</v>
      </c>
      <c r="AA655" s="338"/>
      <c r="AB655" s="327"/>
      <c r="AC655" s="327"/>
      <c r="AD655" s="327"/>
      <c r="AE655" s="327"/>
      <c r="AF655" s="329"/>
      <c r="AG655" s="331"/>
      <c r="AH655" s="332">
        <f t="shared" si="5"/>
        <v>0</v>
      </c>
    </row>
    <row r="656" spans="1:34" ht="12.75" hidden="1" customHeight="1">
      <c r="A656" s="344" t="s">
        <v>158</v>
      </c>
      <c r="B656" s="27" t="s">
        <v>43</v>
      </c>
      <c r="C656" s="28">
        <v>3.5</v>
      </c>
      <c r="D656" s="344" t="str">
        <f>B656&amp;C656</f>
        <v>H3.5</v>
      </c>
      <c r="E656" s="28" t="s">
        <v>38</v>
      </c>
      <c r="F656" s="28">
        <v>0</v>
      </c>
      <c r="G656" s="344" t="str">
        <f>E656&amp;F656</f>
        <v>W0</v>
      </c>
      <c r="H656" s="28" t="s">
        <v>39</v>
      </c>
      <c r="I656" s="28">
        <v>0</v>
      </c>
      <c r="J656" s="344" t="str">
        <f>H656&amp;I656</f>
        <v>L0</v>
      </c>
      <c r="K656" s="28" t="s">
        <v>40</v>
      </c>
      <c r="L656" s="28">
        <v>0</v>
      </c>
      <c r="M656" s="345" t="str">
        <f>K656&amp;L656</f>
        <v>B0</v>
      </c>
      <c r="N656" s="28" t="s">
        <v>41</v>
      </c>
      <c r="O656" s="28">
        <v>8</v>
      </c>
      <c r="P656" s="345" t="str">
        <f>N656&amp;O656</f>
        <v>R8</v>
      </c>
      <c r="Q656" s="25" t="s">
        <v>42</v>
      </c>
      <c r="R656" s="19">
        <v>0.33</v>
      </c>
      <c r="S656" s="19">
        <v>0.04</v>
      </c>
      <c r="T656" s="336">
        <f>SUM(R657:S657)</f>
        <v>37875</v>
      </c>
      <c r="U656" s="19">
        <v>2.1000000000000001E-2</v>
      </c>
      <c r="V656" s="19">
        <v>1.2E-2</v>
      </c>
      <c r="W656" s="336">
        <f>SUM(U657:V657)</f>
        <v>2441</v>
      </c>
      <c r="X656" s="19">
        <v>0.37</v>
      </c>
      <c r="Y656" s="19">
        <v>0.22</v>
      </c>
      <c r="Z656" s="19">
        <v>0</v>
      </c>
      <c r="AA656" s="338">
        <f>SUM(X657:Z657)</f>
        <v>56731</v>
      </c>
      <c r="AB656" s="327">
        <f>ROUNDDOWN((T656+AA656)*0.05,0)</f>
        <v>4730</v>
      </c>
      <c r="AC656" s="327">
        <f>ROUNDDOWN((T656+W656+AA656+AB656)*0.1,0)</f>
        <v>10177</v>
      </c>
      <c r="AD656" s="327">
        <f>ROUNDDOWN(AG656*0.1,0)</f>
        <v>9668</v>
      </c>
      <c r="AE656" s="327">
        <f>T656+W656+AA656+AB656+AC656+AD656</f>
        <v>121622</v>
      </c>
      <c r="AF656" s="328">
        <v>137000</v>
      </c>
      <c r="AG656" s="330">
        <f>AF656-T656-W656</f>
        <v>96684</v>
      </c>
      <c r="AH656" s="332">
        <f t="shared" si="5"/>
        <v>96684</v>
      </c>
    </row>
    <row r="657" spans="1:34" ht="12.75" hidden="1" customHeight="1">
      <c r="A657" s="344"/>
      <c r="B657" s="27"/>
      <c r="C657" s="28"/>
      <c r="D657" s="344"/>
      <c r="E657" s="28"/>
      <c r="F657" s="28"/>
      <c r="G657" s="344"/>
      <c r="H657" s="28"/>
      <c r="I657" s="28"/>
      <c r="J657" s="344"/>
      <c r="K657" s="28"/>
      <c r="L657" s="28"/>
      <c r="M657" s="346"/>
      <c r="N657" s="28"/>
      <c r="O657" s="28"/>
      <c r="P657" s="346"/>
      <c r="Q657" s="22"/>
      <c r="R657" s="23">
        <f>ROUNDDOWN($R$3*R656,0)</f>
        <v>34618</v>
      </c>
      <c r="S657" s="23">
        <f>ROUNDDOWN($S$3*S656,0)</f>
        <v>3257</v>
      </c>
      <c r="T657" s="337"/>
      <c r="U657" s="23">
        <f>ROUNDDOWN(U656*$U$3,0)</f>
        <v>1710</v>
      </c>
      <c r="V657" s="23">
        <f>ROUNDDOWN(V656*$V$3,0)</f>
        <v>731</v>
      </c>
      <c r="W657" s="337"/>
      <c r="X657" s="23">
        <f>ROUNDDOWN($X$3*X656,0)</f>
        <v>38814</v>
      </c>
      <c r="Y657" s="23">
        <f>ROUNDDOWN(Y656*$Y$3,0)</f>
        <v>17917</v>
      </c>
      <c r="Z657" s="24">
        <f>ROUNDDOWN(Z656*$Z$3,0)</f>
        <v>0</v>
      </c>
      <c r="AA657" s="338"/>
      <c r="AB657" s="327"/>
      <c r="AC657" s="327"/>
      <c r="AD657" s="327"/>
      <c r="AE657" s="327"/>
      <c r="AF657" s="329"/>
      <c r="AG657" s="331"/>
      <c r="AH657" s="332">
        <f t="shared" si="5"/>
        <v>0</v>
      </c>
    </row>
    <row r="658" spans="1:34" ht="12.75" hidden="1" customHeight="1">
      <c r="A658" s="344" t="s">
        <v>158</v>
      </c>
      <c r="B658" s="27" t="s">
        <v>43</v>
      </c>
      <c r="C658" s="28">
        <v>3.5</v>
      </c>
      <c r="D658" s="344" t="str">
        <f>B658&amp;C658</f>
        <v>H3.5</v>
      </c>
      <c r="E658" s="28" t="s">
        <v>38</v>
      </c>
      <c r="F658" s="28">
        <v>0</v>
      </c>
      <c r="G658" s="344" t="str">
        <f>E658&amp;F658</f>
        <v>W0</v>
      </c>
      <c r="H658" s="28" t="s">
        <v>39</v>
      </c>
      <c r="I658" s="28">
        <v>0</v>
      </c>
      <c r="J658" s="344" t="str">
        <f>H658&amp;I658</f>
        <v>L0</v>
      </c>
      <c r="K658" s="28" t="s">
        <v>40</v>
      </c>
      <c r="L658" s="28">
        <v>0</v>
      </c>
      <c r="M658" s="345" t="str">
        <f>K658&amp;L658</f>
        <v>B0</v>
      </c>
      <c r="N658" s="28" t="s">
        <v>41</v>
      </c>
      <c r="O658" s="28">
        <v>10</v>
      </c>
      <c r="P658" s="345" t="str">
        <f>N658&amp;O658</f>
        <v>R10</v>
      </c>
      <c r="Q658" s="25" t="s">
        <v>42</v>
      </c>
      <c r="R658" s="26">
        <v>0.47</v>
      </c>
      <c r="S658" s="26">
        <v>0.06</v>
      </c>
      <c r="T658" s="336">
        <f>SUM(R659:S659)</f>
        <v>54190</v>
      </c>
      <c r="U658" s="19">
        <v>4.2000000000000003E-2</v>
      </c>
      <c r="V658" s="19">
        <v>0.02</v>
      </c>
      <c r="W658" s="336">
        <f>SUM(U659:V659)</f>
        <v>4639</v>
      </c>
      <c r="X658" s="19">
        <v>0.33</v>
      </c>
      <c r="Y658" s="19">
        <v>0.16</v>
      </c>
      <c r="Z658" s="19">
        <v>0.24</v>
      </c>
      <c r="AA658" s="338">
        <f>SUM(X659:Z659)</f>
        <v>60738</v>
      </c>
      <c r="AB658" s="327">
        <f>ROUNDDOWN((T658+AA658)*0.05,0)</f>
        <v>5746</v>
      </c>
      <c r="AC658" s="327">
        <f>ROUNDDOWN((T658+W658+AA658+AB658)*0.1,0)</f>
        <v>12531</v>
      </c>
      <c r="AD658" s="327">
        <f>ROUNDDOWN(AG658*0.1,0)</f>
        <v>13517</v>
      </c>
      <c r="AE658" s="327">
        <f>T658+W658+AA658+AB658+AC658+AD658</f>
        <v>151361</v>
      </c>
      <c r="AF658" s="328">
        <v>194000</v>
      </c>
      <c r="AG658" s="330">
        <f>AF658-T658-W658</f>
        <v>135171</v>
      </c>
      <c r="AH658" s="332">
        <f t="shared" si="5"/>
        <v>135171</v>
      </c>
    </row>
    <row r="659" spans="1:34" ht="12.75" hidden="1" customHeight="1">
      <c r="A659" s="344"/>
      <c r="B659" s="27"/>
      <c r="C659" s="28"/>
      <c r="D659" s="344"/>
      <c r="E659" s="28"/>
      <c r="F659" s="28"/>
      <c r="G659" s="344"/>
      <c r="H659" s="28"/>
      <c r="I659" s="28"/>
      <c r="J659" s="344"/>
      <c r="K659" s="28"/>
      <c r="L659" s="28"/>
      <c r="M659" s="346"/>
      <c r="N659" s="28"/>
      <c r="O659" s="28"/>
      <c r="P659" s="346"/>
      <c r="Q659" s="22"/>
      <c r="R659" s="23">
        <f>ROUNDDOWN($R$3*R658,0)</f>
        <v>49304</v>
      </c>
      <c r="S659" s="23">
        <f>ROUNDDOWN($S$3*S658,0)</f>
        <v>4886</v>
      </c>
      <c r="T659" s="337"/>
      <c r="U659" s="23">
        <f>ROUNDDOWN(U658*$U$3,0)</f>
        <v>3420</v>
      </c>
      <c r="V659" s="23">
        <f>ROUNDDOWN(V658*$V$3,0)</f>
        <v>1219</v>
      </c>
      <c r="W659" s="337"/>
      <c r="X659" s="23">
        <f>ROUNDDOWN($X$3*X658,0)</f>
        <v>34618</v>
      </c>
      <c r="Y659" s="23">
        <f>ROUNDDOWN(Y658*$Y$3,0)</f>
        <v>13030</v>
      </c>
      <c r="Z659" s="24">
        <f>ROUNDDOWN(Z658*$Z$3,0)</f>
        <v>13090</v>
      </c>
      <c r="AA659" s="338"/>
      <c r="AB659" s="327"/>
      <c r="AC659" s="327"/>
      <c r="AD659" s="327"/>
      <c r="AE659" s="327"/>
      <c r="AF659" s="329"/>
      <c r="AG659" s="331"/>
      <c r="AH659" s="332">
        <f t="shared" si="5"/>
        <v>0</v>
      </c>
    </row>
    <row r="660" spans="1:34" ht="12.75" hidden="1" customHeight="1">
      <c r="A660" s="344" t="s">
        <v>158</v>
      </c>
      <c r="B660" s="27" t="s">
        <v>43</v>
      </c>
      <c r="C660" s="28">
        <v>4</v>
      </c>
      <c r="D660" s="344" t="str">
        <f>B660&amp;C660</f>
        <v>H4</v>
      </c>
      <c r="E660" s="28" t="s">
        <v>38</v>
      </c>
      <c r="F660" s="28">
        <v>0</v>
      </c>
      <c r="G660" s="344" t="str">
        <f>E660&amp;F660</f>
        <v>W0</v>
      </c>
      <c r="H660" s="28" t="s">
        <v>39</v>
      </c>
      <c r="I660" s="28">
        <v>0</v>
      </c>
      <c r="J660" s="344" t="str">
        <f>H660&amp;I660</f>
        <v>L0</v>
      </c>
      <c r="K660" s="28" t="s">
        <v>40</v>
      </c>
      <c r="L660" s="28">
        <v>0</v>
      </c>
      <c r="M660" s="345" t="str">
        <f>K660&amp;L660</f>
        <v>B0</v>
      </c>
      <c r="N660" s="28" t="s">
        <v>41</v>
      </c>
      <c r="O660" s="28">
        <v>12</v>
      </c>
      <c r="P660" s="345" t="str">
        <f>N660&amp;O660</f>
        <v>R12</v>
      </c>
      <c r="Q660" s="25" t="s">
        <v>42</v>
      </c>
      <c r="R660" s="19">
        <v>0.63</v>
      </c>
      <c r="S660" s="19">
        <v>0.1</v>
      </c>
      <c r="T660" s="336">
        <f>SUM(R661:S661)</f>
        <v>74233</v>
      </c>
      <c r="U660" s="19">
        <v>7.4999999999999997E-2</v>
      </c>
      <c r="V660" s="19">
        <v>0.02</v>
      </c>
      <c r="W660" s="29">
        <f>SUM(U661:V661)</f>
        <v>7327</v>
      </c>
      <c r="X660" s="19">
        <v>0.42</v>
      </c>
      <c r="Y660" s="19">
        <v>0.2</v>
      </c>
      <c r="Z660" s="19">
        <v>0.31</v>
      </c>
      <c r="AA660" s="338">
        <f>SUM(X661:Z661)</f>
        <v>77255</v>
      </c>
      <c r="AB660" s="327">
        <f>ROUNDDOWN((T660+AA660)*0.05,0)</f>
        <v>7574</v>
      </c>
      <c r="AC660" s="327">
        <f>ROUNDDOWN((T660+W660+AA660+AB660)*0.1,0)</f>
        <v>16638</v>
      </c>
      <c r="AD660" s="327">
        <f>ROUNDDOWN(AG660*0.1,0)</f>
        <v>20144</v>
      </c>
      <c r="AE660" s="327">
        <f>T660+W660+AA660+AB660+AC660+AD660</f>
        <v>203171</v>
      </c>
      <c r="AF660" s="328">
        <v>283000</v>
      </c>
      <c r="AG660" s="330">
        <f>AF660-T660-W660</f>
        <v>201440</v>
      </c>
      <c r="AH660" s="332">
        <f t="shared" si="5"/>
        <v>201440</v>
      </c>
    </row>
    <row r="661" spans="1:34" ht="12.75" hidden="1" customHeight="1">
      <c r="A661" s="344"/>
      <c r="B661" s="27"/>
      <c r="C661" s="28"/>
      <c r="D661" s="344"/>
      <c r="E661" s="28"/>
      <c r="F661" s="28"/>
      <c r="G661" s="344"/>
      <c r="H661" s="28"/>
      <c r="I661" s="28"/>
      <c r="J661" s="344"/>
      <c r="K661" s="28"/>
      <c r="L661" s="28"/>
      <c r="M661" s="346"/>
      <c r="N661" s="28"/>
      <c r="O661" s="28"/>
      <c r="P661" s="346"/>
      <c r="Q661" s="22"/>
      <c r="R661" s="23">
        <f>ROUNDDOWN($R$3*R660,0)</f>
        <v>66089</v>
      </c>
      <c r="S661" s="23">
        <f>ROUNDDOWN($S$3*S660,0)</f>
        <v>8144</v>
      </c>
      <c r="T661" s="337"/>
      <c r="U661" s="23">
        <f>ROUNDDOWN(U660*$U$3,0)</f>
        <v>6108</v>
      </c>
      <c r="V661" s="23">
        <f>ROUNDDOWN(V660*$V$3,0)</f>
        <v>1219</v>
      </c>
      <c r="W661" s="30"/>
      <c r="X661" s="23">
        <f>ROUNDDOWN($X$3*X660,0)</f>
        <v>44059</v>
      </c>
      <c r="Y661" s="23">
        <f>ROUNDDOWN(Y660*$Y$3,0)</f>
        <v>16288</v>
      </c>
      <c r="Z661" s="24">
        <f>ROUNDDOWN(Z660*$Z$3,0)</f>
        <v>16908</v>
      </c>
      <c r="AA661" s="338"/>
      <c r="AB661" s="327"/>
      <c r="AC661" s="327"/>
      <c r="AD661" s="327"/>
      <c r="AE661" s="327"/>
      <c r="AF661" s="329"/>
      <c r="AG661" s="331"/>
      <c r="AH661" s="332">
        <f t="shared" si="5"/>
        <v>0</v>
      </c>
    </row>
    <row r="662" spans="1:34" ht="12.75" hidden="1" customHeight="1">
      <c r="A662" s="344" t="s">
        <v>158</v>
      </c>
      <c r="B662" s="27" t="s">
        <v>43</v>
      </c>
      <c r="C662" s="28">
        <v>4</v>
      </c>
      <c r="D662" s="344" t="str">
        <f>B662&amp;C662</f>
        <v>H4</v>
      </c>
      <c r="E662" s="28" t="s">
        <v>38</v>
      </c>
      <c r="F662" s="28">
        <v>0</v>
      </c>
      <c r="G662" s="344" t="str">
        <f>E662&amp;F662</f>
        <v>W0</v>
      </c>
      <c r="H662" s="28" t="s">
        <v>39</v>
      </c>
      <c r="I662" s="28">
        <v>0</v>
      </c>
      <c r="J662" s="344" t="str">
        <f>H662&amp;I662</f>
        <v>L0</v>
      </c>
      <c r="K662" s="28" t="s">
        <v>40</v>
      </c>
      <c r="L662" s="28">
        <v>0</v>
      </c>
      <c r="M662" s="345" t="str">
        <f>K662&amp;L662</f>
        <v>B0</v>
      </c>
      <c r="N662" s="28" t="s">
        <v>41</v>
      </c>
      <c r="O662" s="28">
        <v>15</v>
      </c>
      <c r="P662" s="345" t="str">
        <f>N662&amp;O662</f>
        <v>R15</v>
      </c>
      <c r="Q662" s="25" t="s">
        <v>42</v>
      </c>
      <c r="R662" s="19">
        <v>0.88</v>
      </c>
      <c r="S662" s="19">
        <v>0.12</v>
      </c>
      <c r="T662" s="336">
        <f>SUM(R663:S663)</f>
        <v>102088</v>
      </c>
      <c r="U662" s="19">
        <v>0.19</v>
      </c>
      <c r="V662" s="19">
        <v>3.9E-2</v>
      </c>
      <c r="W662" s="336">
        <f>SUM(U663:V663)</f>
        <v>17851</v>
      </c>
      <c r="X662" s="19">
        <v>0.56000000000000005</v>
      </c>
      <c r="Y662" s="19">
        <v>0.27</v>
      </c>
      <c r="Z662" s="19">
        <v>0.41</v>
      </c>
      <c r="AA662" s="338">
        <f>SUM(X663:Z663)</f>
        <v>103098</v>
      </c>
      <c r="AB662" s="327">
        <f>ROUNDDOWN((T662+AA662)*0.05,0)</f>
        <v>10259</v>
      </c>
      <c r="AC662" s="327">
        <f>ROUNDDOWN((T662+W662+AA662+AB662)*0.1,0)</f>
        <v>23329</v>
      </c>
      <c r="AD662" s="327">
        <f>ROUNDDOWN(AG662*0.1,0)</f>
        <v>42006</v>
      </c>
      <c r="AE662" s="327">
        <f>T662+W662+AA662+AB662+AC662+AD662</f>
        <v>298631</v>
      </c>
      <c r="AF662" s="328">
        <v>540000</v>
      </c>
      <c r="AG662" s="330">
        <f>AF662-T662-W662</f>
        <v>420061</v>
      </c>
      <c r="AH662" s="332">
        <f t="shared" si="5"/>
        <v>298631</v>
      </c>
    </row>
    <row r="663" spans="1:34" ht="12.75" hidden="1" customHeight="1">
      <c r="A663" s="344"/>
      <c r="B663" s="27"/>
      <c r="C663" s="28"/>
      <c r="D663" s="344"/>
      <c r="E663" s="28"/>
      <c r="F663" s="28"/>
      <c r="G663" s="344"/>
      <c r="H663" s="28"/>
      <c r="I663" s="28"/>
      <c r="J663" s="344"/>
      <c r="K663" s="28"/>
      <c r="L663" s="28"/>
      <c r="M663" s="346"/>
      <c r="N663" s="28"/>
      <c r="O663" s="28"/>
      <c r="P663" s="346"/>
      <c r="Q663" s="22"/>
      <c r="R663" s="23">
        <f>ROUNDDOWN($R$3*R662,0)</f>
        <v>92315</v>
      </c>
      <c r="S663" s="23">
        <f>ROUNDDOWN($S$3*S662,0)</f>
        <v>9773</v>
      </c>
      <c r="T663" s="337"/>
      <c r="U663" s="23">
        <f>ROUNDDOWN(U662*$U$3,0)</f>
        <v>15474</v>
      </c>
      <c r="V663" s="23">
        <f>ROUNDDOWN(V662*$V$3,0)</f>
        <v>2377</v>
      </c>
      <c r="W663" s="337"/>
      <c r="X663" s="23">
        <f>ROUNDDOWN($X$3*X662,0)</f>
        <v>58746</v>
      </c>
      <c r="Y663" s="23">
        <f>ROUNDDOWN(Y662*$Y$3,0)</f>
        <v>21989</v>
      </c>
      <c r="Z663" s="24">
        <f>ROUNDDOWN(Z662*$Z$3,0)</f>
        <v>22363</v>
      </c>
      <c r="AA663" s="338"/>
      <c r="AB663" s="327"/>
      <c r="AC663" s="327"/>
      <c r="AD663" s="327"/>
      <c r="AE663" s="327"/>
      <c r="AF663" s="329"/>
      <c r="AG663" s="331"/>
      <c r="AH663" s="332">
        <f t="shared" si="5"/>
        <v>0</v>
      </c>
    </row>
    <row r="664" spans="1:34" ht="12.75" hidden="1" customHeight="1">
      <c r="A664" s="344" t="s">
        <v>158</v>
      </c>
      <c r="B664" s="27" t="s">
        <v>43</v>
      </c>
      <c r="C664" s="28">
        <v>4.5</v>
      </c>
      <c r="D664" s="344" t="str">
        <f>B664&amp;C664</f>
        <v>H4.5</v>
      </c>
      <c r="E664" s="28" t="s">
        <v>38</v>
      </c>
      <c r="F664" s="28">
        <v>0</v>
      </c>
      <c r="G664" s="344" t="str">
        <f>E664&amp;F664</f>
        <v>W0</v>
      </c>
      <c r="H664" s="28" t="s">
        <v>39</v>
      </c>
      <c r="I664" s="28">
        <v>0</v>
      </c>
      <c r="J664" s="344" t="str">
        <f>H664&amp;I664</f>
        <v>L0</v>
      </c>
      <c r="K664" s="28" t="s">
        <v>40</v>
      </c>
      <c r="L664" s="28">
        <v>0</v>
      </c>
      <c r="M664" s="345" t="str">
        <f>K664&amp;L664</f>
        <v>B0</v>
      </c>
      <c r="N664" s="28" t="s">
        <v>41</v>
      </c>
      <c r="O664" s="28">
        <v>18</v>
      </c>
      <c r="P664" s="345" t="str">
        <f>N664&amp;O664</f>
        <v>R18</v>
      </c>
      <c r="Q664" s="25" t="s">
        <v>42</v>
      </c>
      <c r="R664" s="26">
        <v>1.1499999999999999</v>
      </c>
      <c r="S664" s="26">
        <v>0.15</v>
      </c>
      <c r="T664" s="336">
        <f>SUM(R665:S665)</f>
        <v>132855</v>
      </c>
      <c r="U664" s="19">
        <v>0.19</v>
      </c>
      <c r="V664" s="19">
        <v>7.0999999999999994E-2</v>
      </c>
      <c r="W664" s="336">
        <f>SUM(U665:V665)</f>
        <v>19802</v>
      </c>
      <c r="X664" s="19">
        <v>0.7</v>
      </c>
      <c r="Y664" s="19">
        <v>0.34</v>
      </c>
      <c r="Z664" s="19">
        <v>0.52</v>
      </c>
      <c r="AA664" s="338">
        <f>SUM(X665:Z665)</f>
        <v>129484</v>
      </c>
      <c r="AB664" s="327">
        <f>ROUNDDOWN((T664+AA664)*0.05,0)</f>
        <v>13116</v>
      </c>
      <c r="AC664" s="327">
        <f>ROUNDDOWN((T664+W664+AA664+AB664)*0.1,0)</f>
        <v>29525</v>
      </c>
      <c r="AD664" s="327">
        <f>ROUNDDOWN(AG664*0.1,0)</f>
        <v>62534</v>
      </c>
      <c r="AE664" s="327">
        <f>T664+W664+AA664+AB664+AC664+AD664</f>
        <v>387316</v>
      </c>
      <c r="AF664" s="328">
        <v>778000</v>
      </c>
      <c r="AG664" s="330">
        <f>AF664-T664-W664</f>
        <v>625343</v>
      </c>
      <c r="AH664" s="332">
        <f t="shared" si="5"/>
        <v>387316</v>
      </c>
    </row>
    <row r="665" spans="1:34" ht="12.75" hidden="1" customHeight="1">
      <c r="A665" s="344"/>
      <c r="B665" s="27"/>
      <c r="C665" s="28"/>
      <c r="D665" s="344"/>
      <c r="E665" s="28"/>
      <c r="F665" s="28"/>
      <c r="G665" s="344"/>
      <c r="H665" s="28"/>
      <c r="I665" s="28"/>
      <c r="J665" s="344"/>
      <c r="K665" s="28"/>
      <c r="L665" s="28"/>
      <c r="M665" s="346"/>
      <c r="N665" s="28"/>
      <c r="O665" s="28"/>
      <c r="P665" s="346"/>
      <c r="Q665" s="22"/>
      <c r="R665" s="23">
        <f>ROUNDDOWN($R$3*R664,0)</f>
        <v>120639</v>
      </c>
      <c r="S665" s="23">
        <f>ROUNDDOWN($S$3*S664,0)</f>
        <v>12216</v>
      </c>
      <c r="T665" s="337"/>
      <c r="U665" s="23">
        <f>ROUNDDOWN(U664*$U$3,0)</f>
        <v>15474</v>
      </c>
      <c r="V665" s="23">
        <f>ROUNDDOWN(V664*$V$3,0)</f>
        <v>4328</v>
      </c>
      <c r="W665" s="337"/>
      <c r="X665" s="23">
        <f>ROUNDDOWN($X$3*X664,0)</f>
        <v>73432</v>
      </c>
      <c r="Y665" s="23">
        <f>ROUNDDOWN(Y664*$Y$3,0)</f>
        <v>27690</v>
      </c>
      <c r="Z665" s="24">
        <f>ROUNDDOWN(Z664*$Z$3,0)</f>
        <v>28362</v>
      </c>
      <c r="AA665" s="338"/>
      <c r="AB665" s="327"/>
      <c r="AC665" s="327"/>
      <c r="AD665" s="327"/>
      <c r="AE665" s="327"/>
      <c r="AF665" s="329"/>
      <c r="AG665" s="331"/>
      <c r="AH665" s="332">
        <f t="shared" si="5"/>
        <v>0</v>
      </c>
    </row>
    <row r="666" spans="1:34" ht="12.75" hidden="1" customHeight="1">
      <c r="A666" s="344" t="s">
        <v>158</v>
      </c>
      <c r="B666" s="27" t="s">
        <v>43</v>
      </c>
      <c r="C666" s="28">
        <v>4.5</v>
      </c>
      <c r="D666" s="344" t="str">
        <f>B666&amp;C666</f>
        <v>H4.5</v>
      </c>
      <c r="E666" s="28" t="s">
        <v>38</v>
      </c>
      <c r="F666" s="28">
        <v>0</v>
      </c>
      <c r="G666" s="344" t="str">
        <f>E666&amp;F666</f>
        <v>W0</v>
      </c>
      <c r="H666" s="28" t="s">
        <v>39</v>
      </c>
      <c r="I666" s="28">
        <v>0</v>
      </c>
      <c r="J666" s="344" t="str">
        <f>H666&amp;I666</f>
        <v>L0</v>
      </c>
      <c r="K666" s="28" t="s">
        <v>40</v>
      </c>
      <c r="L666" s="28">
        <v>0</v>
      </c>
      <c r="M666" s="345" t="str">
        <f>K666&amp;L666</f>
        <v>B0</v>
      </c>
      <c r="N666" s="28" t="s">
        <v>41</v>
      </c>
      <c r="O666" s="28">
        <v>20</v>
      </c>
      <c r="P666" s="345" t="str">
        <f>N666&amp;O666</f>
        <v>R20</v>
      </c>
      <c r="Q666" s="25" t="s">
        <v>42</v>
      </c>
      <c r="R666" s="19">
        <v>1.33</v>
      </c>
      <c r="S666" s="19">
        <v>0.18</v>
      </c>
      <c r="T666" s="336">
        <f>SUM(R667:S667)</f>
        <v>154181</v>
      </c>
      <c r="U666" s="19">
        <v>0.19</v>
      </c>
      <c r="V666" s="19">
        <v>7.0999999999999994E-2</v>
      </c>
      <c r="W666" s="336">
        <f>SUM(U667:V667)</f>
        <v>19802</v>
      </c>
      <c r="X666" s="19">
        <v>0.81</v>
      </c>
      <c r="Y666" s="19">
        <v>0.39</v>
      </c>
      <c r="Z666" s="19">
        <v>0.6</v>
      </c>
      <c r="AA666" s="338">
        <f>SUM(X667:Z667)</f>
        <v>149460</v>
      </c>
      <c r="AB666" s="327">
        <f>ROUNDDOWN((T666+AA666)*0.05,0)</f>
        <v>15182</v>
      </c>
      <c r="AC666" s="327">
        <f>ROUNDDOWN((T666+W666+AA666+AB666)*0.1,0)</f>
        <v>33862</v>
      </c>
      <c r="AD666" s="327">
        <f>ROUNDDOWN(AG666*0.1,0)</f>
        <v>87601</v>
      </c>
      <c r="AE666" s="327">
        <f>T666+W666+AA666+AB666+AC666+AD666</f>
        <v>460088</v>
      </c>
      <c r="AF666" s="328">
        <v>1050000</v>
      </c>
      <c r="AG666" s="330">
        <f>AF666-T666-W666</f>
        <v>876017</v>
      </c>
      <c r="AH666" s="332">
        <f t="shared" si="5"/>
        <v>460088</v>
      </c>
    </row>
    <row r="667" spans="1:34" ht="12.75" hidden="1" customHeight="1">
      <c r="A667" s="344"/>
      <c r="B667" s="27"/>
      <c r="C667" s="28"/>
      <c r="D667" s="344"/>
      <c r="E667" s="28"/>
      <c r="F667" s="28"/>
      <c r="G667" s="344"/>
      <c r="H667" s="28"/>
      <c r="I667" s="28"/>
      <c r="J667" s="344"/>
      <c r="K667" s="28"/>
      <c r="L667" s="28"/>
      <c r="M667" s="346"/>
      <c r="N667" s="28"/>
      <c r="O667" s="28"/>
      <c r="P667" s="346"/>
      <c r="Q667" s="22"/>
      <c r="R667" s="23">
        <f>ROUNDDOWN($R$3*R666,0)</f>
        <v>139522</v>
      </c>
      <c r="S667" s="23">
        <f>ROUNDDOWN($S$3*S666,0)</f>
        <v>14659</v>
      </c>
      <c r="T667" s="337"/>
      <c r="U667" s="23">
        <f>ROUNDDOWN(U666*$U$3,0)</f>
        <v>15474</v>
      </c>
      <c r="V667" s="23">
        <f>ROUNDDOWN(V666*$V$3,0)</f>
        <v>4328</v>
      </c>
      <c r="W667" s="337"/>
      <c r="X667" s="23">
        <f>ROUNDDOWN($X$3*X666,0)</f>
        <v>84972</v>
      </c>
      <c r="Y667" s="23">
        <f>ROUNDDOWN(Y666*$Y$3,0)</f>
        <v>31762</v>
      </c>
      <c r="Z667" s="24">
        <f>ROUNDDOWN(Z666*$Z$3,0)</f>
        <v>32726</v>
      </c>
      <c r="AA667" s="338"/>
      <c r="AB667" s="327"/>
      <c r="AC667" s="327"/>
      <c r="AD667" s="327"/>
      <c r="AE667" s="327"/>
      <c r="AF667" s="329"/>
      <c r="AG667" s="331"/>
      <c r="AH667" s="332">
        <f t="shared" si="5"/>
        <v>0</v>
      </c>
    </row>
    <row r="668" spans="1:34" ht="12.75" hidden="1" customHeight="1">
      <c r="A668" s="344" t="s">
        <v>158</v>
      </c>
      <c r="B668" s="27" t="s">
        <v>43</v>
      </c>
      <c r="C668" s="28">
        <v>5</v>
      </c>
      <c r="D668" s="344" t="str">
        <f>B668&amp;C668</f>
        <v>H5</v>
      </c>
      <c r="E668" s="28" t="s">
        <v>38</v>
      </c>
      <c r="F668" s="28">
        <v>0</v>
      </c>
      <c r="G668" s="344" t="str">
        <f>E668&amp;F668</f>
        <v>W0</v>
      </c>
      <c r="H668" s="28" t="s">
        <v>39</v>
      </c>
      <c r="I668" s="28">
        <v>0</v>
      </c>
      <c r="J668" s="344" t="str">
        <f>H668&amp;I668</f>
        <v>L0</v>
      </c>
      <c r="K668" s="28" t="s">
        <v>40</v>
      </c>
      <c r="L668" s="28">
        <v>0</v>
      </c>
      <c r="M668" s="345" t="str">
        <f>K668&amp;L668</f>
        <v>B0</v>
      </c>
      <c r="N668" s="28" t="s">
        <v>41</v>
      </c>
      <c r="O668" s="28">
        <v>25</v>
      </c>
      <c r="P668" s="345" t="str">
        <f>N668&amp;O668</f>
        <v>R25</v>
      </c>
      <c r="Q668" s="25" t="s">
        <v>42</v>
      </c>
      <c r="R668" s="26">
        <v>1.85</v>
      </c>
      <c r="S668" s="26">
        <v>0.25</v>
      </c>
      <c r="T668" s="336">
        <f>SUM(R669:S669)</f>
        <v>214432</v>
      </c>
      <c r="U668" s="19">
        <v>0.22</v>
      </c>
      <c r="V668" s="19">
        <v>0.14299999999999999</v>
      </c>
      <c r="W668" s="336">
        <f>SUM(U669:V669)</f>
        <v>26635</v>
      </c>
      <c r="X668" s="19">
        <v>1.02</v>
      </c>
      <c r="Y668" s="19">
        <v>0.51</v>
      </c>
      <c r="Z668" s="19">
        <v>0.67</v>
      </c>
      <c r="AA668" s="338">
        <f>SUM(X669:Z669)</f>
        <v>185081</v>
      </c>
      <c r="AB668" s="327">
        <f>ROUNDDOWN((T668+AA668)*0.05,0)</f>
        <v>19975</v>
      </c>
      <c r="AC668" s="327">
        <f>ROUNDDOWN((T668+W668+AA668+AB668)*0.1,0)</f>
        <v>44612</v>
      </c>
      <c r="AD668" s="327">
        <f>ROUNDDOWN(AG668*0.1,0)</f>
        <v>147893</v>
      </c>
      <c r="AE668" s="327">
        <f>T668+W668+AA668+AB668+AC668+AD668</f>
        <v>638628</v>
      </c>
      <c r="AF668" s="328">
        <v>1720000</v>
      </c>
      <c r="AG668" s="330">
        <f>AF668-T668-W668</f>
        <v>1478933</v>
      </c>
      <c r="AH668" s="332">
        <f t="shared" ref="AH668:AH731" si="6">IF(AE668&lt;AG668,AE668,AG668)</f>
        <v>638628</v>
      </c>
    </row>
    <row r="669" spans="1:34" ht="12.75" hidden="1" customHeight="1">
      <c r="A669" s="344"/>
      <c r="B669" s="27"/>
      <c r="C669" s="28"/>
      <c r="D669" s="344"/>
      <c r="E669" s="28"/>
      <c r="F669" s="28"/>
      <c r="G669" s="344"/>
      <c r="H669" s="28"/>
      <c r="I669" s="28"/>
      <c r="J669" s="344"/>
      <c r="K669" s="28"/>
      <c r="L669" s="28"/>
      <c r="M669" s="346"/>
      <c r="N669" s="28"/>
      <c r="O669" s="28"/>
      <c r="P669" s="346"/>
      <c r="Q669" s="22"/>
      <c r="R669" s="23">
        <f>ROUNDDOWN($R$3*R668,0)</f>
        <v>194072</v>
      </c>
      <c r="S669" s="23">
        <f>ROUNDDOWN($S$3*S668,0)</f>
        <v>20360</v>
      </c>
      <c r="T669" s="337"/>
      <c r="U669" s="23">
        <f>ROUNDDOWN(U668*$U$3,0)</f>
        <v>17917</v>
      </c>
      <c r="V669" s="23">
        <f>ROUNDDOWN(V668*$V$3,0)</f>
        <v>8718</v>
      </c>
      <c r="W669" s="337"/>
      <c r="X669" s="23">
        <f>ROUNDDOWN($X$3*X668,0)</f>
        <v>107002</v>
      </c>
      <c r="Y669" s="23">
        <f>ROUNDDOWN(Y668*$Y$3,0)</f>
        <v>41535</v>
      </c>
      <c r="Z669" s="24">
        <f>ROUNDDOWN(Z668*$Z$3,0)</f>
        <v>36544</v>
      </c>
      <c r="AA669" s="338"/>
      <c r="AB669" s="327"/>
      <c r="AC669" s="327"/>
      <c r="AD669" s="327"/>
      <c r="AE669" s="327"/>
      <c r="AF669" s="329"/>
      <c r="AG669" s="331"/>
      <c r="AH669" s="332">
        <f t="shared" si="6"/>
        <v>0</v>
      </c>
    </row>
    <row r="670" spans="1:34" ht="12.75" hidden="1" customHeight="1">
      <c r="A670" s="344" t="s">
        <v>158</v>
      </c>
      <c r="B670" s="27" t="s">
        <v>43</v>
      </c>
      <c r="C670" s="28">
        <v>5.5</v>
      </c>
      <c r="D670" s="344" t="str">
        <f>B670&amp;C670</f>
        <v>H5.5</v>
      </c>
      <c r="E670" s="28" t="s">
        <v>38</v>
      </c>
      <c r="F670" s="28">
        <v>0</v>
      </c>
      <c r="G670" s="344" t="str">
        <f>E670&amp;F670</f>
        <v>W0</v>
      </c>
      <c r="H670" s="28" t="s">
        <v>39</v>
      </c>
      <c r="I670" s="28">
        <v>0</v>
      </c>
      <c r="J670" s="344" t="str">
        <f>H670&amp;I670</f>
        <v>L0</v>
      </c>
      <c r="K670" s="28" t="s">
        <v>40</v>
      </c>
      <c r="L670" s="28">
        <v>0</v>
      </c>
      <c r="M670" s="345" t="str">
        <f>K670&amp;L670</f>
        <v>B0</v>
      </c>
      <c r="N670" s="28" t="s">
        <v>41</v>
      </c>
      <c r="O670" s="28">
        <v>30</v>
      </c>
      <c r="P670" s="345" t="str">
        <f>N670&amp;O670</f>
        <v>R30</v>
      </c>
      <c r="Q670" s="25" t="s">
        <v>42</v>
      </c>
      <c r="R670" s="19">
        <v>2.2000000000000002</v>
      </c>
      <c r="S670" s="19">
        <v>0.31</v>
      </c>
      <c r="T670" s="336">
        <f>SUM(R671:S671)</f>
        <v>256035</v>
      </c>
      <c r="U670" s="19">
        <v>0.3</v>
      </c>
      <c r="V670" s="19">
        <v>0.25</v>
      </c>
      <c r="W670" s="336">
        <f>SUM(U671:V671)</f>
        <v>39673</v>
      </c>
      <c r="X670" s="19">
        <v>1.23</v>
      </c>
      <c r="Y670" s="19">
        <v>0.6</v>
      </c>
      <c r="Z670" s="19">
        <v>0.78</v>
      </c>
      <c r="AA670" s="338">
        <f>SUM(X671:Z671)</f>
        <v>220440</v>
      </c>
      <c r="AB670" s="327">
        <f>ROUNDDOWN((T670+AA670)*0.05,0)</f>
        <v>23823</v>
      </c>
      <c r="AC670" s="327">
        <f>ROUNDDOWN((T670+W670+AA670+AB670)*0.1,0)</f>
        <v>53997</v>
      </c>
      <c r="AD670" s="327">
        <f>ROUNDDOWN(AG670*0.1,0)</f>
        <v>228429</v>
      </c>
      <c r="AE670" s="327">
        <f>T670+W670+AA670+AB670+AC670+AD670</f>
        <v>822397</v>
      </c>
      <c r="AF670" s="328">
        <v>2580000</v>
      </c>
      <c r="AG670" s="330">
        <f>AF670-T670-W670</f>
        <v>2284292</v>
      </c>
      <c r="AH670" s="332">
        <f t="shared" si="6"/>
        <v>822397</v>
      </c>
    </row>
    <row r="671" spans="1:34" ht="12.75" hidden="1" customHeight="1">
      <c r="A671" s="344"/>
      <c r="B671" s="27"/>
      <c r="C671" s="28"/>
      <c r="D671" s="344"/>
      <c r="E671" s="28"/>
      <c r="F671" s="28"/>
      <c r="G671" s="344"/>
      <c r="H671" s="28"/>
      <c r="I671" s="28"/>
      <c r="J671" s="344"/>
      <c r="K671" s="28"/>
      <c r="L671" s="28"/>
      <c r="M671" s="346"/>
      <c r="N671" s="28"/>
      <c r="O671" s="28"/>
      <c r="P671" s="346"/>
      <c r="Q671" s="22"/>
      <c r="R671" s="23">
        <f>ROUNDDOWN($R$3*R670,0)</f>
        <v>230788</v>
      </c>
      <c r="S671" s="23">
        <f>ROUNDDOWN($S$3*S670,0)</f>
        <v>25247</v>
      </c>
      <c r="T671" s="337"/>
      <c r="U671" s="23">
        <f>ROUNDDOWN(U670*$U$3,0)</f>
        <v>24432</v>
      </c>
      <c r="V671" s="23">
        <f>ROUNDDOWN(V670*$V$3,0)</f>
        <v>15241</v>
      </c>
      <c r="W671" s="337"/>
      <c r="X671" s="23">
        <f>ROUNDDOWN($X$3*X670,0)</f>
        <v>129031</v>
      </c>
      <c r="Y671" s="23">
        <f>ROUNDDOWN(Y670*$Y$3,0)</f>
        <v>48865</v>
      </c>
      <c r="Z671" s="24">
        <f>ROUNDDOWN(Z670*$Z$3,0)</f>
        <v>42544</v>
      </c>
      <c r="AA671" s="338"/>
      <c r="AB671" s="327"/>
      <c r="AC671" s="327"/>
      <c r="AD671" s="327"/>
      <c r="AE671" s="327"/>
      <c r="AF671" s="329"/>
      <c r="AG671" s="331"/>
      <c r="AH671" s="332">
        <f t="shared" si="6"/>
        <v>0</v>
      </c>
    </row>
    <row r="672" spans="1:34" ht="12.75" hidden="1" customHeight="1">
      <c r="A672" s="333" t="s">
        <v>159</v>
      </c>
      <c r="B672" s="20" t="s">
        <v>43</v>
      </c>
      <c r="C672" s="21">
        <v>2</v>
      </c>
      <c r="D672" s="333" t="str">
        <f>B672&amp;C672</f>
        <v>H2</v>
      </c>
      <c r="E672" s="21" t="s">
        <v>38</v>
      </c>
      <c r="F672" s="21">
        <v>0</v>
      </c>
      <c r="G672" s="333" t="str">
        <f>E672&amp;F672</f>
        <v>W0</v>
      </c>
      <c r="H672" s="21" t="s">
        <v>39</v>
      </c>
      <c r="I672" s="21">
        <v>0</v>
      </c>
      <c r="J672" s="333" t="str">
        <f>H672&amp;I672</f>
        <v>L0</v>
      </c>
      <c r="K672" s="21" t="s">
        <v>40</v>
      </c>
      <c r="L672" s="21">
        <v>0</v>
      </c>
      <c r="M672" s="334" t="str">
        <f>K672&amp;L672</f>
        <v>B0</v>
      </c>
      <c r="N672" s="21" t="s">
        <v>41</v>
      </c>
      <c r="O672" s="21">
        <v>4</v>
      </c>
      <c r="P672" s="334" t="str">
        <f>N672&amp;O672</f>
        <v>R4</v>
      </c>
      <c r="Q672" s="25" t="s">
        <v>42</v>
      </c>
      <c r="R672" s="19">
        <v>0.11</v>
      </c>
      <c r="S672" s="19">
        <v>0.1</v>
      </c>
      <c r="T672" s="336">
        <f>SUM(R673:S673)</f>
        <v>19683</v>
      </c>
      <c r="U672" s="19">
        <v>2E-3</v>
      </c>
      <c r="V672" s="19">
        <v>5.0000000000000001E-3</v>
      </c>
      <c r="W672" s="336">
        <f>SUM(U673:V673)</f>
        <v>466</v>
      </c>
      <c r="X672" s="19">
        <v>0.11</v>
      </c>
      <c r="Y672" s="19">
        <v>7.0000000000000007E-2</v>
      </c>
      <c r="Z672" s="19">
        <v>0</v>
      </c>
      <c r="AA672" s="338">
        <f>SUM(X673:Z673)</f>
        <v>17240</v>
      </c>
      <c r="AB672" s="327">
        <f>ROUNDDOWN((T672+AA672)*0.05,0)</f>
        <v>1846</v>
      </c>
      <c r="AC672" s="327">
        <f>ROUNDDOWN((T672+W672+AA672+AB672)*0.1,0)</f>
        <v>3923</v>
      </c>
      <c r="AD672" s="327">
        <f>ROUNDDOWN(AG672*0.1,0)</f>
        <v>1805</v>
      </c>
      <c r="AE672" s="327">
        <f>T672+W672+AA672+AB672+AC672+AD672</f>
        <v>44963</v>
      </c>
      <c r="AF672" s="328">
        <v>38200</v>
      </c>
      <c r="AG672" s="330">
        <f>AF672-T672-W672</f>
        <v>18051</v>
      </c>
      <c r="AH672" s="332">
        <f t="shared" si="6"/>
        <v>18051</v>
      </c>
    </row>
    <row r="673" spans="1:34" ht="12.75" hidden="1" customHeight="1">
      <c r="A673" s="333"/>
      <c r="B673" s="20"/>
      <c r="C673" s="21"/>
      <c r="D673" s="333"/>
      <c r="E673" s="21"/>
      <c r="F673" s="21"/>
      <c r="G673" s="333"/>
      <c r="H673" s="21"/>
      <c r="I673" s="21"/>
      <c r="J673" s="333"/>
      <c r="K673" s="21"/>
      <c r="L673" s="21"/>
      <c r="M673" s="335"/>
      <c r="N673" s="21"/>
      <c r="O673" s="21"/>
      <c r="P673" s="335"/>
      <c r="Q673" s="22"/>
      <c r="R673" s="23">
        <f>ROUNDDOWN($R$3*R672,0)</f>
        <v>11539</v>
      </c>
      <c r="S673" s="23">
        <f>ROUNDDOWN($S$3*S672,0)</f>
        <v>8144</v>
      </c>
      <c r="T673" s="337"/>
      <c r="U673" s="23">
        <f>ROUNDDOWN(U672*$U$3,0)</f>
        <v>162</v>
      </c>
      <c r="V673" s="23">
        <f>ROUNDDOWN(V672*$V$3,0)</f>
        <v>304</v>
      </c>
      <c r="W673" s="337"/>
      <c r="X673" s="23">
        <f>ROUNDDOWN($X$3*X672,0)</f>
        <v>11539</v>
      </c>
      <c r="Y673" s="23">
        <f>ROUNDDOWN(Y672*$Y$3,0)</f>
        <v>5701</v>
      </c>
      <c r="Z673" s="24">
        <f>ROUNDDOWN(Z672*$Z$3,0)</f>
        <v>0</v>
      </c>
      <c r="AA673" s="338"/>
      <c r="AB673" s="327"/>
      <c r="AC673" s="327"/>
      <c r="AD673" s="327"/>
      <c r="AE673" s="327"/>
      <c r="AF673" s="329"/>
      <c r="AG673" s="331"/>
      <c r="AH673" s="332">
        <f t="shared" si="6"/>
        <v>0</v>
      </c>
    </row>
    <row r="674" spans="1:34" ht="12.75" hidden="1" customHeight="1">
      <c r="A674" s="333" t="s">
        <v>159</v>
      </c>
      <c r="B674" s="20" t="s">
        <v>43</v>
      </c>
      <c r="C674" s="21">
        <v>2.5</v>
      </c>
      <c r="D674" s="333" t="str">
        <f>B674&amp;C674</f>
        <v>H2.5</v>
      </c>
      <c r="E674" s="21" t="s">
        <v>38</v>
      </c>
      <c r="F674" s="21">
        <v>0</v>
      </c>
      <c r="G674" s="333" t="str">
        <f>E674&amp;F674</f>
        <v>W0</v>
      </c>
      <c r="H674" s="21" t="s">
        <v>39</v>
      </c>
      <c r="I674" s="21">
        <v>0</v>
      </c>
      <c r="J674" s="333" t="str">
        <f>H674&amp;I674</f>
        <v>L0</v>
      </c>
      <c r="K674" s="21" t="s">
        <v>40</v>
      </c>
      <c r="L674" s="21">
        <v>0</v>
      </c>
      <c r="M674" s="334" t="str">
        <f>K674&amp;L674</f>
        <v>B0</v>
      </c>
      <c r="N674" s="21" t="s">
        <v>41</v>
      </c>
      <c r="O674" s="21">
        <v>6</v>
      </c>
      <c r="P674" s="334" t="str">
        <f>N674&amp;O674</f>
        <v>R6</v>
      </c>
      <c r="Q674" s="25" t="s">
        <v>42</v>
      </c>
      <c r="R674" s="19">
        <v>0.19</v>
      </c>
      <c r="S674" s="19">
        <v>0.02</v>
      </c>
      <c r="T674" s="336">
        <f>SUM(R675:S675)</f>
        <v>21559</v>
      </c>
      <c r="U674" s="19">
        <v>8.0000000000000002E-3</v>
      </c>
      <c r="V674" s="19">
        <v>0.01</v>
      </c>
      <c r="W674" s="336">
        <f>SUM(U675:V675)</f>
        <v>1260</v>
      </c>
      <c r="X674" s="19">
        <v>0.23</v>
      </c>
      <c r="Y674" s="19">
        <v>0.14000000000000001</v>
      </c>
      <c r="Z674" s="19">
        <v>0</v>
      </c>
      <c r="AA674" s="338">
        <f>SUM(X675:Z675)</f>
        <v>35529</v>
      </c>
      <c r="AB674" s="327">
        <f>ROUNDDOWN((T674+AA674)*0.05,0)</f>
        <v>2854</v>
      </c>
      <c r="AC674" s="327">
        <f>ROUNDDOWN((T674+W674+AA674+AB674)*0.1,0)</f>
        <v>6120</v>
      </c>
      <c r="AD674" s="327">
        <f>ROUNDDOWN(AG674*0.1,0)</f>
        <v>5658</v>
      </c>
      <c r="AE674" s="327">
        <f>T674+W674+AA674+AB674+AC674+AD674</f>
        <v>72980</v>
      </c>
      <c r="AF674" s="328">
        <v>79400</v>
      </c>
      <c r="AG674" s="330">
        <f>AF674-T674-W674</f>
        <v>56581</v>
      </c>
      <c r="AH674" s="332">
        <f t="shared" si="6"/>
        <v>56581</v>
      </c>
    </row>
    <row r="675" spans="1:34" ht="12.75" hidden="1" customHeight="1">
      <c r="A675" s="333"/>
      <c r="B675" s="20"/>
      <c r="C675" s="21"/>
      <c r="D675" s="333"/>
      <c r="E675" s="21"/>
      <c r="F675" s="21"/>
      <c r="G675" s="333"/>
      <c r="H675" s="21"/>
      <c r="I675" s="21"/>
      <c r="J675" s="333"/>
      <c r="K675" s="21"/>
      <c r="L675" s="21"/>
      <c r="M675" s="335"/>
      <c r="N675" s="21"/>
      <c r="O675" s="21"/>
      <c r="P675" s="335"/>
      <c r="Q675" s="22"/>
      <c r="R675" s="23">
        <f>ROUNDDOWN($R$3*R674,0)</f>
        <v>19931</v>
      </c>
      <c r="S675" s="23">
        <f>ROUNDDOWN($S$3*S674,0)</f>
        <v>1628</v>
      </c>
      <c r="T675" s="337"/>
      <c r="U675" s="23">
        <f>ROUNDDOWN(U674*$U$3,0)</f>
        <v>651</v>
      </c>
      <c r="V675" s="23">
        <f>ROUNDDOWN(V674*$V$3,0)</f>
        <v>609</v>
      </c>
      <c r="W675" s="337"/>
      <c r="X675" s="23">
        <f>ROUNDDOWN($X$3*X674,0)</f>
        <v>24127</v>
      </c>
      <c r="Y675" s="23">
        <f>ROUNDDOWN(Y674*$Y$3,0)</f>
        <v>11402</v>
      </c>
      <c r="Z675" s="24">
        <f>ROUNDDOWN(Z674*$Z$3,0)</f>
        <v>0</v>
      </c>
      <c r="AA675" s="338"/>
      <c r="AB675" s="327"/>
      <c r="AC675" s="327"/>
      <c r="AD675" s="327"/>
      <c r="AE675" s="327"/>
      <c r="AF675" s="329"/>
      <c r="AG675" s="331"/>
      <c r="AH675" s="332">
        <f t="shared" si="6"/>
        <v>0</v>
      </c>
    </row>
    <row r="676" spans="1:34" ht="12.75" hidden="1" customHeight="1">
      <c r="A676" s="333" t="s">
        <v>159</v>
      </c>
      <c r="B676" s="20" t="s">
        <v>43</v>
      </c>
      <c r="C676" s="21">
        <v>3</v>
      </c>
      <c r="D676" s="333" t="str">
        <f>B676&amp;C676</f>
        <v>H3</v>
      </c>
      <c r="E676" s="21" t="s">
        <v>38</v>
      </c>
      <c r="F676" s="21">
        <v>0</v>
      </c>
      <c r="G676" s="333" t="str">
        <f>E676&amp;F676</f>
        <v>W0</v>
      </c>
      <c r="H676" s="21" t="s">
        <v>39</v>
      </c>
      <c r="I676" s="21">
        <v>0</v>
      </c>
      <c r="J676" s="333" t="str">
        <f>H676&amp;I676</f>
        <v>L0</v>
      </c>
      <c r="K676" s="21" t="s">
        <v>40</v>
      </c>
      <c r="L676" s="21">
        <v>0</v>
      </c>
      <c r="M676" s="334" t="str">
        <f>K676&amp;L676</f>
        <v>B0</v>
      </c>
      <c r="N676" s="21" t="s">
        <v>41</v>
      </c>
      <c r="O676" s="21">
        <v>8</v>
      </c>
      <c r="P676" s="334" t="str">
        <f>N676&amp;O676</f>
        <v>R8</v>
      </c>
      <c r="Q676" s="25" t="s">
        <v>42</v>
      </c>
      <c r="R676" s="19">
        <v>0.33</v>
      </c>
      <c r="S676" s="19">
        <v>0.04</v>
      </c>
      <c r="T676" s="336">
        <f>SUM(R677:S677)</f>
        <v>37875</v>
      </c>
      <c r="U676" s="19">
        <v>2.1000000000000001E-2</v>
      </c>
      <c r="V676" s="19">
        <v>1.2E-2</v>
      </c>
      <c r="W676" s="336">
        <f>SUM(U677:V677)</f>
        <v>2441</v>
      </c>
      <c r="X676" s="19">
        <v>0.37</v>
      </c>
      <c r="Y676" s="19">
        <v>0.22</v>
      </c>
      <c r="Z676" s="19">
        <v>0</v>
      </c>
      <c r="AA676" s="338">
        <f>SUM(X677:Z677)</f>
        <v>56731</v>
      </c>
      <c r="AB676" s="327">
        <f>ROUNDDOWN((T676+AA676)*0.05,0)</f>
        <v>4730</v>
      </c>
      <c r="AC676" s="327">
        <f>ROUNDDOWN((T676+W676+AA676+AB676)*0.1,0)</f>
        <v>10177</v>
      </c>
      <c r="AD676" s="327">
        <f>ROUNDDOWN(AG676*0.1,0)</f>
        <v>9568</v>
      </c>
      <c r="AE676" s="327">
        <f>T676+W676+AA676+AB676+AC676+AD676</f>
        <v>121522</v>
      </c>
      <c r="AF676" s="328">
        <v>136000</v>
      </c>
      <c r="AG676" s="330">
        <f>AF676-T676-W676</f>
        <v>95684</v>
      </c>
      <c r="AH676" s="332">
        <f t="shared" si="6"/>
        <v>95684</v>
      </c>
    </row>
    <row r="677" spans="1:34" ht="12.75" hidden="1" customHeight="1">
      <c r="A677" s="333"/>
      <c r="B677" s="20"/>
      <c r="C677" s="21"/>
      <c r="D677" s="333"/>
      <c r="E677" s="21"/>
      <c r="F677" s="21"/>
      <c r="G677" s="333"/>
      <c r="H677" s="21"/>
      <c r="I677" s="21"/>
      <c r="J677" s="333"/>
      <c r="K677" s="21"/>
      <c r="L677" s="21"/>
      <c r="M677" s="335"/>
      <c r="N677" s="21"/>
      <c r="O677" s="21"/>
      <c r="P677" s="335"/>
      <c r="Q677" s="22"/>
      <c r="R677" s="23">
        <f>ROUNDDOWN($R$3*R676,0)</f>
        <v>34618</v>
      </c>
      <c r="S677" s="23">
        <f>ROUNDDOWN($S$3*S676,0)</f>
        <v>3257</v>
      </c>
      <c r="T677" s="337"/>
      <c r="U677" s="23">
        <f>ROUNDDOWN(U676*$U$3,0)</f>
        <v>1710</v>
      </c>
      <c r="V677" s="23">
        <f>ROUNDDOWN(V676*$V$3,0)</f>
        <v>731</v>
      </c>
      <c r="W677" s="337"/>
      <c r="X677" s="23">
        <f>ROUNDDOWN($X$3*X676,0)</f>
        <v>38814</v>
      </c>
      <c r="Y677" s="23">
        <f>ROUNDDOWN(Y676*$Y$3,0)</f>
        <v>17917</v>
      </c>
      <c r="Z677" s="24">
        <f>ROUNDDOWN(Z676*$Z$3,0)</f>
        <v>0</v>
      </c>
      <c r="AA677" s="338"/>
      <c r="AB677" s="327"/>
      <c r="AC677" s="327"/>
      <c r="AD677" s="327"/>
      <c r="AE677" s="327"/>
      <c r="AF677" s="329"/>
      <c r="AG677" s="331"/>
      <c r="AH677" s="332">
        <f t="shared" si="6"/>
        <v>0</v>
      </c>
    </row>
    <row r="678" spans="1:34" ht="12.75" hidden="1" customHeight="1">
      <c r="A678" s="333" t="s">
        <v>159</v>
      </c>
      <c r="B678" s="20" t="s">
        <v>43</v>
      </c>
      <c r="C678" s="21">
        <v>3.5</v>
      </c>
      <c r="D678" s="333" t="str">
        <f>B678&amp;C678</f>
        <v>H3.5</v>
      </c>
      <c r="E678" s="21" t="s">
        <v>38</v>
      </c>
      <c r="F678" s="21">
        <v>0</v>
      </c>
      <c r="G678" s="333" t="str">
        <f>E678&amp;F678</f>
        <v>W0</v>
      </c>
      <c r="H678" s="21" t="s">
        <v>39</v>
      </c>
      <c r="I678" s="21">
        <v>0</v>
      </c>
      <c r="J678" s="333" t="str">
        <f>H678&amp;I678</f>
        <v>L0</v>
      </c>
      <c r="K678" s="21" t="s">
        <v>40</v>
      </c>
      <c r="L678" s="21">
        <v>0</v>
      </c>
      <c r="M678" s="334" t="str">
        <f>K678&amp;L678</f>
        <v>B0</v>
      </c>
      <c r="N678" s="21" t="s">
        <v>41</v>
      </c>
      <c r="O678" s="21">
        <v>10</v>
      </c>
      <c r="P678" s="334" t="str">
        <f>N678&amp;O678</f>
        <v>R10</v>
      </c>
      <c r="Q678" s="25" t="s">
        <v>42</v>
      </c>
      <c r="R678" s="26">
        <v>0.47</v>
      </c>
      <c r="S678" s="26">
        <v>0.06</v>
      </c>
      <c r="T678" s="336">
        <f>SUM(R679:S679)</f>
        <v>54190</v>
      </c>
      <c r="U678" s="19">
        <v>4.2000000000000003E-2</v>
      </c>
      <c r="V678" s="19">
        <v>0.02</v>
      </c>
      <c r="W678" s="336">
        <f>SUM(U679:V679)</f>
        <v>4639</v>
      </c>
      <c r="X678" s="19">
        <v>0.33</v>
      </c>
      <c r="Y678" s="19">
        <v>0.16</v>
      </c>
      <c r="Z678" s="19">
        <v>0.24</v>
      </c>
      <c r="AA678" s="338">
        <f>SUM(X679:Z679)</f>
        <v>60738</v>
      </c>
      <c r="AB678" s="327">
        <f>ROUNDDOWN((T678+AA678)*0.05,0)</f>
        <v>5746</v>
      </c>
      <c r="AC678" s="327">
        <f>ROUNDDOWN((T678+W678+AA678+AB678)*0.1,0)</f>
        <v>12531</v>
      </c>
      <c r="AD678" s="327">
        <f>ROUNDDOWN(AG678*0.1,0)</f>
        <v>15217</v>
      </c>
      <c r="AE678" s="327">
        <f>T678+W678+AA678+AB678+AC678+AD678</f>
        <v>153061</v>
      </c>
      <c r="AF678" s="328">
        <v>211000</v>
      </c>
      <c r="AG678" s="330">
        <f>AF678-T678-W678</f>
        <v>152171</v>
      </c>
      <c r="AH678" s="332">
        <f t="shared" si="6"/>
        <v>152171</v>
      </c>
    </row>
    <row r="679" spans="1:34" ht="12.75" hidden="1" customHeight="1">
      <c r="A679" s="333"/>
      <c r="B679" s="20"/>
      <c r="C679" s="21"/>
      <c r="D679" s="333"/>
      <c r="E679" s="21"/>
      <c r="F679" s="21"/>
      <c r="G679" s="333"/>
      <c r="H679" s="21"/>
      <c r="I679" s="21"/>
      <c r="J679" s="333"/>
      <c r="K679" s="21"/>
      <c r="L679" s="21"/>
      <c r="M679" s="335"/>
      <c r="N679" s="21"/>
      <c r="O679" s="21"/>
      <c r="P679" s="335"/>
      <c r="Q679" s="25"/>
      <c r="R679" s="23">
        <f>ROUNDDOWN($R$3*R678,0)</f>
        <v>49304</v>
      </c>
      <c r="S679" s="23">
        <f>ROUNDDOWN($S$3*S678,0)</f>
        <v>4886</v>
      </c>
      <c r="T679" s="337"/>
      <c r="U679" s="23">
        <f>ROUNDDOWN(U678*$U$3,0)</f>
        <v>3420</v>
      </c>
      <c r="V679" s="23">
        <f>ROUNDDOWN(V678*$V$3,0)</f>
        <v>1219</v>
      </c>
      <c r="W679" s="337"/>
      <c r="X679" s="23">
        <f>ROUNDDOWN($X$3*X678,0)</f>
        <v>34618</v>
      </c>
      <c r="Y679" s="23">
        <f>ROUNDDOWN(Y678*$Y$3,0)</f>
        <v>13030</v>
      </c>
      <c r="Z679" s="24">
        <f>ROUNDDOWN(Z678*$Z$3,0)</f>
        <v>13090</v>
      </c>
      <c r="AA679" s="338"/>
      <c r="AB679" s="327"/>
      <c r="AC679" s="327"/>
      <c r="AD679" s="327"/>
      <c r="AE679" s="327"/>
      <c r="AF679" s="329"/>
      <c r="AG679" s="331"/>
      <c r="AH679" s="332">
        <f t="shared" si="6"/>
        <v>0</v>
      </c>
    </row>
    <row r="680" spans="1:34" ht="12.75" hidden="1" customHeight="1">
      <c r="A680" s="333" t="s">
        <v>159</v>
      </c>
      <c r="B680" s="20" t="s">
        <v>43</v>
      </c>
      <c r="C680" s="21">
        <v>3.5</v>
      </c>
      <c r="D680" s="333" t="str">
        <f>B680&amp;C680</f>
        <v>H3.5</v>
      </c>
      <c r="E680" s="21" t="s">
        <v>38</v>
      </c>
      <c r="F680" s="21">
        <v>0</v>
      </c>
      <c r="G680" s="333" t="str">
        <f>E680&amp;F680</f>
        <v>W0</v>
      </c>
      <c r="H680" s="21" t="s">
        <v>39</v>
      </c>
      <c r="I680" s="21">
        <v>0</v>
      </c>
      <c r="J680" s="333" t="str">
        <f>H680&amp;I680</f>
        <v>L0</v>
      </c>
      <c r="K680" s="21" t="s">
        <v>40</v>
      </c>
      <c r="L680" s="21">
        <v>0</v>
      </c>
      <c r="M680" s="334" t="str">
        <f>K680&amp;L680</f>
        <v>B0</v>
      </c>
      <c r="N680" s="21" t="s">
        <v>41</v>
      </c>
      <c r="O680" s="21">
        <v>12</v>
      </c>
      <c r="P680" s="334" t="str">
        <f>N680&amp;O680</f>
        <v>R12</v>
      </c>
      <c r="Q680" s="25" t="s">
        <v>42</v>
      </c>
      <c r="R680" s="19">
        <v>0.63</v>
      </c>
      <c r="S680" s="19">
        <v>0.1</v>
      </c>
      <c r="T680" s="336">
        <f>SUM(R681:S681)</f>
        <v>74233</v>
      </c>
      <c r="U680" s="19">
        <v>7.4999999999999997E-2</v>
      </c>
      <c r="V680" s="19">
        <v>0.02</v>
      </c>
      <c r="W680" s="336">
        <f>SUM(U681:V681)</f>
        <v>7327</v>
      </c>
      <c r="X680" s="19">
        <v>0.42</v>
      </c>
      <c r="Y680" s="19">
        <v>0.2</v>
      </c>
      <c r="Z680" s="19">
        <v>0.31</v>
      </c>
      <c r="AA680" s="338">
        <f>SUM(X681:Z681)</f>
        <v>77255</v>
      </c>
      <c r="AB680" s="327">
        <f>ROUNDDOWN((T680+AA680)*0.05,0)</f>
        <v>7574</v>
      </c>
      <c r="AC680" s="327">
        <f>ROUNDDOWN((T680+W680+AA680+AB680)*0.1,0)</f>
        <v>16638</v>
      </c>
      <c r="AD680" s="327">
        <f>ROUNDDOWN(AG680*0.1,0)</f>
        <v>21244</v>
      </c>
      <c r="AE680" s="327">
        <f>T680+W680+AA680+AB680+AC680+AD680</f>
        <v>204271</v>
      </c>
      <c r="AF680" s="328">
        <v>294000</v>
      </c>
      <c r="AG680" s="330">
        <f>AF680-T680-W680</f>
        <v>212440</v>
      </c>
      <c r="AH680" s="332">
        <f t="shared" si="6"/>
        <v>204271</v>
      </c>
    </row>
    <row r="681" spans="1:34" ht="12.75" hidden="1" customHeight="1">
      <c r="A681" s="333"/>
      <c r="B681" s="20"/>
      <c r="C681" s="21"/>
      <c r="D681" s="333"/>
      <c r="E681" s="21"/>
      <c r="F681" s="21"/>
      <c r="G681" s="333"/>
      <c r="H681" s="21"/>
      <c r="I681" s="21"/>
      <c r="J681" s="333"/>
      <c r="K681" s="21"/>
      <c r="L681" s="21"/>
      <c r="M681" s="335"/>
      <c r="N681" s="21"/>
      <c r="O681" s="21"/>
      <c r="P681" s="335"/>
      <c r="Q681" s="22"/>
      <c r="R681" s="23">
        <f>ROUNDDOWN($R$3*R680,0)</f>
        <v>66089</v>
      </c>
      <c r="S681" s="23">
        <f>ROUNDDOWN($S$3*S680,0)</f>
        <v>8144</v>
      </c>
      <c r="T681" s="337"/>
      <c r="U681" s="23">
        <f>ROUNDDOWN(U680*$U$3,0)</f>
        <v>6108</v>
      </c>
      <c r="V681" s="23">
        <f>ROUNDDOWN(V680*$V$3,0)</f>
        <v>1219</v>
      </c>
      <c r="W681" s="337"/>
      <c r="X681" s="23">
        <f>ROUNDDOWN($X$3*X680,0)</f>
        <v>44059</v>
      </c>
      <c r="Y681" s="23">
        <f>ROUNDDOWN(Y680*$Y$3,0)</f>
        <v>16288</v>
      </c>
      <c r="Z681" s="24">
        <f>ROUNDDOWN(Z680*$Z$3,0)</f>
        <v>16908</v>
      </c>
      <c r="AA681" s="338"/>
      <c r="AB681" s="327"/>
      <c r="AC681" s="327"/>
      <c r="AD681" s="327"/>
      <c r="AE681" s="327"/>
      <c r="AF681" s="329"/>
      <c r="AG681" s="331"/>
      <c r="AH681" s="332">
        <f t="shared" si="6"/>
        <v>0</v>
      </c>
    </row>
    <row r="682" spans="1:34" ht="12.75" hidden="1" customHeight="1">
      <c r="A682" s="333" t="s">
        <v>159</v>
      </c>
      <c r="B682" s="20" t="s">
        <v>43</v>
      </c>
      <c r="C682" s="21">
        <v>3.5</v>
      </c>
      <c r="D682" s="333" t="str">
        <f>B682&amp;C682</f>
        <v>H3.5</v>
      </c>
      <c r="E682" s="21" t="s">
        <v>38</v>
      </c>
      <c r="F682" s="21">
        <v>0</v>
      </c>
      <c r="G682" s="333" t="str">
        <f>E682&amp;F682</f>
        <v>W0</v>
      </c>
      <c r="H682" s="21" t="s">
        <v>39</v>
      </c>
      <c r="I682" s="21">
        <v>0</v>
      </c>
      <c r="J682" s="333" t="str">
        <f>H682&amp;I682</f>
        <v>L0</v>
      </c>
      <c r="K682" s="21" t="s">
        <v>40</v>
      </c>
      <c r="L682" s="21">
        <v>0</v>
      </c>
      <c r="M682" s="334" t="str">
        <f>K682&amp;L682</f>
        <v>B0</v>
      </c>
      <c r="N682" s="21" t="s">
        <v>41</v>
      </c>
      <c r="O682" s="21">
        <v>15</v>
      </c>
      <c r="P682" s="334" t="str">
        <f>N682&amp;O682</f>
        <v>R15</v>
      </c>
      <c r="Q682" s="25" t="s">
        <v>42</v>
      </c>
      <c r="R682" s="19">
        <v>0.88</v>
      </c>
      <c r="S682" s="19">
        <v>0.12</v>
      </c>
      <c r="T682" s="336">
        <f>SUM(R683:S683)</f>
        <v>102088</v>
      </c>
      <c r="U682" s="19">
        <v>0.19</v>
      </c>
      <c r="V682" s="19">
        <v>3.9E-2</v>
      </c>
      <c r="W682" s="336">
        <f>SUM(U683:V683)</f>
        <v>17851</v>
      </c>
      <c r="X682" s="19">
        <v>0.56000000000000005</v>
      </c>
      <c r="Y682" s="19">
        <v>0.27</v>
      </c>
      <c r="Z682" s="19">
        <v>0.41</v>
      </c>
      <c r="AA682" s="338">
        <f>SUM(X683:Z683)</f>
        <v>103098</v>
      </c>
      <c r="AB682" s="327">
        <f>ROUNDDOWN((T682+AA682)*0.05,0)</f>
        <v>10259</v>
      </c>
      <c r="AC682" s="327">
        <f>ROUNDDOWN((T682+W682+AA682+AB682)*0.1,0)</f>
        <v>23329</v>
      </c>
      <c r="AD682" s="327">
        <f>ROUNDDOWN(AG682*0.1,0)</f>
        <v>38906</v>
      </c>
      <c r="AE682" s="327">
        <f>T682+W682+AA682+AB682+AC682+AD682</f>
        <v>295531</v>
      </c>
      <c r="AF682" s="328">
        <v>509000</v>
      </c>
      <c r="AG682" s="330">
        <f>AF682-T682-W682</f>
        <v>389061</v>
      </c>
      <c r="AH682" s="332">
        <f t="shared" si="6"/>
        <v>295531</v>
      </c>
    </row>
    <row r="683" spans="1:34" ht="12.75" hidden="1" customHeight="1">
      <c r="A683" s="333"/>
      <c r="B683" s="20"/>
      <c r="C683" s="21"/>
      <c r="D683" s="333"/>
      <c r="E683" s="21"/>
      <c r="F683" s="21"/>
      <c r="G683" s="333"/>
      <c r="H683" s="21"/>
      <c r="I683" s="21"/>
      <c r="J683" s="333"/>
      <c r="K683" s="21"/>
      <c r="L683" s="21"/>
      <c r="M683" s="335"/>
      <c r="N683" s="21"/>
      <c r="O683" s="21"/>
      <c r="P683" s="335"/>
      <c r="Q683" s="22"/>
      <c r="R683" s="23">
        <f>ROUNDDOWN($R$3*R682,0)</f>
        <v>92315</v>
      </c>
      <c r="S683" s="23">
        <f>ROUNDDOWN($S$3*S682,0)</f>
        <v>9773</v>
      </c>
      <c r="T683" s="337"/>
      <c r="U683" s="23">
        <f>ROUNDDOWN(U682*$U$3,0)</f>
        <v>15474</v>
      </c>
      <c r="V683" s="23">
        <f>ROUNDDOWN(V682*$V$3,0)</f>
        <v>2377</v>
      </c>
      <c r="W683" s="337"/>
      <c r="X683" s="23">
        <f>ROUNDDOWN($X$3*X682,0)</f>
        <v>58746</v>
      </c>
      <c r="Y683" s="23">
        <f>ROUNDDOWN(Y682*$Y$3,0)</f>
        <v>21989</v>
      </c>
      <c r="Z683" s="24">
        <f>ROUNDDOWN(Z682*$Z$3,0)</f>
        <v>22363</v>
      </c>
      <c r="AA683" s="338"/>
      <c r="AB683" s="327"/>
      <c r="AC683" s="327"/>
      <c r="AD683" s="327"/>
      <c r="AE683" s="327"/>
      <c r="AF683" s="329"/>
      <c r="AG683" s="331"/>
      <c r="AH683" s="332">
        <f t="shared" si="6"/>
        <v>0</v>
      </c>
    </row>
    <row r="684" spans="1:34" ht="12.75" hidden="1" customHeight="1">
      <c r="A684" s="333" t="s">
        <v>159</v>
      </c>
      <c r="B684" s="20" t="s">
        <v>43</v>
      </c>
      <c r="C684" s="21">
        <v>3.5</v>
      </c>
      <c r="D684" s="333" t="str">
        <f>B684&amp;C684</f>
        <v>H3.5</v>
      </c>
      <c r="E684" s="21" t="s">
        <v>38</v>
      </c>
      <c r="F684" s="21">
        <v>0</v>
      </c>
      <c r="G684" s="333" t="str">
        <f>E684&amp;F684</f>
        <v>W0</v>
      </c>
      <c r="H684" s="21" t="s">
        <v>39</v>
      </c>
      <c r="I684" s="21">
        <v>0</v>
      </c>
      <c r="J684" s="333" t="str">
        <f>H684&amp;I684</f>
        <v>L0</v>
      </c>
      <c r="K684" s="21" t="s">
        <v>40</v>
      </c>
      <c r="L684" s="21">
        <v>0</v>
      </c>
      <c r="M684" s="334" t="str">
        <f>K684&amp;L684</f>
        <v>B0</v>
      </c>
      <c r="N684" s="21" t="s">
        <v>41</v>
      </c>
      <c r="O684" s="21">
        <v>18</v>
      </c>
      <c r="P684" s="334" t="str">
        <f>N684&amp;O684</f>
        <v>R18</v>
      </c>
      <c r="Q684" s="25" t="s">
        <v>42</v>
      </c>
      <c r="R684" s="26">
        <v>1.1499999999999999</v>
      </c>
      <c r="S684" s="26">
        <v>0.15</v>
      </c>
      <c r="T684" s="336">
        <f>SUM(R685:S685)</f>
        <v>132855</v>
      </c>
      <c r="U684" s="19">
        <v>0.19</v>
      </c>
      <c r="V684" s="19">
        <v>7.0999999999999994E-2</v>
      </c>
      <c r="W684" s="336">
        <f>SUM(U685:V685)</f>
        <v>19802</v>
      </c>
      <c r="X684" s="19">
        <v>0.7</v>
      </c>
      <c r="Y684" s="19">
        <v>0.34</v>
      </c>
      <c r="Z684" s="19">
        <v>0.52</v>
      </c>
      <c r="AA684" s="338">
        <f>SUM(X685:Z685)</f>
        <v>129484</v>
      </c>
      <c r="AB684" s="327">
        <f>ROUNDDOWN((T684+AA684)*0.05,0)</f>
        <v>13116</v>
      </c>
      <c r="AC684" s="327">
        <f>ROUNDDOWN((T684+W684+AA684+AB684)*0.1,0)</f>
        <v>29525</v>
      </c>
      <c r="AD684" s="327">
        <f>ROUNDDOWN(AG684*0.1,0)</f>
        <v>51834</v>
      </c>
      <c r="AE684" s="327">
        <f>T684+W684+AA684+AB684+AC684+AD684</f>
        <v>376616</v>
      </c>
      <c r="AF684" s="328">
        <v>671000</v>
      </c>
      <c r="AG684" s="330">
        <f>AF684-T684-W684</f>
        <v>518343</v>
      </c>
      <c r="AH684" s="332">
        <f t="shared" si="6"/>
        <v>376616</v>
      </c>
    </row>
    <row r="685" spans="1:34" ht="12.75" hidden="1" customHeight="1">
      <c r="A685" s="333"/>
      <c r="B685" s="20"/>
      <c r="C685" s="21"/>
      <c r="D685" s="333"/>
      <c r="E685" s="21"/>
      <c r="F685" s="21"/>
      <c r="G685" s="333"/>
      <c r="H685" s="21"/>
      <c r="I685" s="21"/>
      <c r="J685" s="333"/>
      <c r="K685" s="21"/>
      <c r="L685" s="21"/>
      <c r="M685" s="335"/>
      <c r="N685" s="21"/>
      <c r="O685" s="21"/>
      <c r="P685" s="335"/>
      <c r="Q685" s="22"/>
      <c r="R685" s="23">
        <f>ROUNDDOWN($R$3*R684,0)</f>
        <v>120639</v>
      </c>
      <c r="S685" s="23">
        <f>ROUNDDOWN($S$3*S684,0)</f>
        <v>12216</v>
      </c>
      <c r="T685" s="337"/>
      <c r="U685" s="23">
        <f>ROUNDDOWN(U684*$U$3,0)</f>
        <v>15474</v>
      </c>
      <c r="V685" s="23">
        <f>ROUNDDOWN(V684*$V$3,0)</f>
        <v>4328</v>
      </c>
      <c r="W685" s="337"/>
      <c r="X685" s="23">
        <f>ROUNDDOWN($X$3*X684,0)</f>
        <v>73432</v>
      </c>
      <c r="Y685" s="23">
        <f>ROUNDDOWN(Y684*$Y$3,0)</f>
        <v>27690</v>
      </c>
      <c r="Z685" s="24">
        <f>ROUNDDOWN(Z684*$Z$3,0)</f>
        <v>28362</v>
      </c>
      <c r="AA685" s="338"/>
      <c r="AB685" s="327"/>
      <c r="AC685" s="327"/>
      <c r="AD685" s="327"/>
      <c r="AE685" s="327"/>
      <c r="AF685" s="329"/>
      <c r="AG685" s="331"/>
      <c r="AH685" s="332">
        <f t="shared" si="6"/>
        <v>0</v>
      </c>
    </row>
    <row r="686" spans="1:34" ht="12.75" hidden="1" customHeight="1">
      <c r="A686" s="333" t="s">
        <v>159</v>
      </c>
      <c r="B686" s="20" t="s">
        <v>43</v>
      </c>
      <c r="C686" s="21">
        <v>4</v>
      </c>
      <c r="D686" s="333" t="str">
        <f>B686&amp;C686</f>
        <v>H4</v>
      </c>
      <c r="E686" s="21" t="s">
        <v>38</v>
      </c>
      <c r="F686" s="21">
        <v>0</v>
      </c>
      <c r="G686" s="333" t="str">
        <f>E686&amp;F686</f>
        <v>W0</v>
      </c>
      <c r="H686" s="21" t="s">
        <v>39</v>
      </c>
      <c r="I686" s="21">
        <v>0</v>
      </c>
      <c r="J686" s="333" t="str">
        <f>H686&amp;I686</f>
        <v>L0</v>
      </c>
      <c r="K686" s="21" t="s">
        <v>40</v>
      </c>
      <c r="L686" s="21">
        <v>0</v>
      </c>
      <c r="M686" s="334" t="str">
        <f>K686&amp;L686</f>
        <v>B0</v>
      </c>
      <c r="N686" s="21" t="s">
        <v>41</v>
      </c>
      <c r="O686" s="21">
        <v>20</v>
      </c>
      <c r="P686" s="334" t="str">
        <f>N686&amp;O686</f>
        <v>R20</v>
      </c>
      <c r="Q686" s="25" t="s">
        <v>42</v>
      </c>
      <c r="R686" s="19">
        <v>1.33</v>
      </c>
      <c r="S686" s="19">
        <v>0.18</v>
      </c>
      <c r="T686" s="336">
        <f>SUM(R687:S687)</f>
        <v>154181</v>
      </c>
      <c r="U686" s="19">
        <v>0.19</v>
      </c>
      <c r="V686" s="19">
        <v>7.0999999999999994E-2</v>
      </c>
      <c r="W686" s="336">
        <f>SUM(U687:V687)</f>
        <v>19802</v>
      </c>
      <c r="X686" s="19">
        <v>0.81</v>
      </c>
      <c r="Y686" s="19">
        <v>0.39</v>
      </c>
      <c r="Z686" s="19">
        <v>0.6</v>
      </c>
      <c r="AA686" s="338">
        <f>SUM(X687:Z687)</f>
        <v>149460</v>
      </c>
      <c r="AB686" s="327">
        <f>ROUNDDOWN((T686+AA686)*0.05,0)</f>
        <v>15182</v>
      </c>
      <c r="AC686" s="327">
        <f>ROUNDDOWN((T686+W686+AA686+AB686)*0.1,0)</f>
        <v>33862</v>
      </c>
      <c r="AD686" s="327">
        <f>ROUNDDOWN(AG686*0.1,0)</f>
        <v>64301</v>
      </c>
      <c r="AE686" s="327">
        <f>T686+W686+AA686+AB686+AC686+AD686</f>
        <v>436788</v>
      </c>
      <c r="AF686" s="328">
        <v>817000</v>
      </c>
      <c r="AG686" s="330">
        <f>AF686-T686-W686</f>
        <v>643017</v>
      </c>
      <c r="AH686" s="332">
        <f t="shared" si="6"/>
        <v>436788</v>
      </c>
    </row>
    <row r="687" spans="1:34" ht="12.75" hidden="1" customHeight="1">
      <c r="A687" s="333"/>
      <c r="B687" s="20"/>
      <c r="C687" s="21"/>
      <c r="D687" s="333"/>
      <c r="E687" s="21"/>
      <c r="F687" s="21"/>
      <c r="G687" s="333"/>
      <c r="H687" s="21"/>
      <c r="I687" s="21"/>
      <c r="J687" s="333"/>
      <c r="K687" s="21"/>
      <c r="L687" s="21"/>
      <c r="M687" s="335"/>
      <c r="N687" s="21"/>
      <c r="O687" s="21"/>
      <c r="P687" s="335"/>
      <c r="Q687" s="22"/>
      <c r="R687" s="23">
        <f>ROUNDDOWN($R$3*R686,0)</f>
        <v>139522</v>
      </c>
      <c r="S687" s="23">
        <f>ROUNDDOWN($S$3*S686,0)</f>
        <v>14659</v>
      </c>
      <c r="T687" s="337"/>
      <c r="U687" s="23">
        <f>ROUNDDOWN(U686*$U$3,0)</f>
        <v>15474</v>
      </c>
      <c r="V687" s="23">
        <f>ROUNDDOWN(V686*$V$3,0)</f>
        <v>4328</v>
      </c>
      <c r="W687" s="337"/>
      <c r="X687" s="23">
        <f>ROUNDDOWN($X$3*X686,0)</f>
        <v>84972</v>
      </c>
      <c r="Y687" s="23">
        <f>ROUNDDOWN(Y686*$Y$3,0)</f>
        <v>31762</v>
      </c>
      <c r="Z687" s="24">
        <f>ROUNDDOWN(Z686*$Z$3,0)</f>
        <v>32726</v>
      </c>
      <c r="AA687" s="338"/>
      <c r="AB687" s="327"/>
      <c r="AC687" s="327"/>
      <c r="AD687" s="327"/>
      <c r="AE687" s="327"/>
      <c r="AF687" s="329"/>
      <c r="AG687" s="331"/>
      <c r="AH687" s="332">
        <f t="shared" si="6"/>
        <v>0</v>
      </c>
    </row>
    <row r="688" spans="1:34" ht="12.75" hidden="1" customHeight="1">
      <c r="A688" s="344" t="s">
        <v>160</v>
      </c>
      <c r="B688" s="27" t="s">
        <v>43</v>
      </c>
      <c r="C688" s="28">
        <v>2.5</v>
      </c>
      <c r="D688" s="344" t="str">
        <f>B688&amp;C688</f>
        <v>H2.5</v>
      </c>
      <c r="E688" s="28" t="s">
        <v>38</v>
      </c>
      <c r="F688" s="28"/>
      <c r="G688" s="344" t="str">
        <f>E688&amp;F688</f>
        <v>W</v>
      </c>
      <c r="H688" s="28" t="s">
        <v>39</v>
      </c>
      <c r="I688" s="28">
        <v>0</v>
      </c>
      <c r="J688" s="344" t="str">
        <f>H688&amp;I688</f>
        <v>L0</v>
      </c>
      <c r="K688" s="28" t="s">
        <v>40</v>
      </c>
      <c r="L688" s="28"/>
      <c r="M688" s="345" t="str">
        <f>K688&amp;L688</f>
        <v>B</v>
      </c>
      <c r="N688" s="28" t="s">
        <v>41</v>
      </c>
      <c r="O688" s="28">
        <v>6</v>
      </c>
      <c r="P688" s="345" t="str">
        <f>N688&amp;O688</f>
        <v>R6</v>
      </c>
      <c r="Q688" s="25"/>
      <c r="R688" s="19"/>
      <c r="S688" s="19"/>
      <c r="T688" s="336">
        <f>SUM(R689:S689)</f>
        <v>0</v>
      </c>
      <c r="U688" s="19"/>
      <c r="V688" s="19"/>
      <c r="W688" s="336">
        <f>SUM(U689:V689)</f>
        <v>0</v>
      </c>
      <c r="X688" s="19"/>
      <c r="Y688" s="19"/>
      <c r="Z688" s="19"/>
      <c r="AA688" s="338">
        <f>SUM(X689:Z689)</f>
        <v>0</v>
      </c>
      <c r="AB688" s="327">
        <f>ROUNDDOWN((T688+AA688)*0.05,0)</f>
        <v>0</v>
      </c>
      <c r="AC688" s="327">
        <f>ROUNDDOWN((T688+W688+AA688+AB688)*0.1,0)</f>
        <v>0</v>
      </c>
      <c r="AD688" s="327">
        <f>ROUNDDOWN(AG688*0.1,0)</f>
        <v>7310</v>
      </c>
      <c r="AE688" s="327">
        <f>T688+W688+AA688+AB688+AC688+AD688</f>
        <v>7310</v>
      </c>
      <c r="AF688" s="328">
        <v>73100</v>
      </c>
      <c r="AG688" s="330">
        <f>AF688-T688-W688</f>
        <v>73100</v>
      </c>
      <c r="AH688" s="332">
        <f>IF(AE688&lt;AG688,AE688,AG688)</f>
        <v>7310</v>
      </c>
    </row>
    <row r="689" spans="1:34" ht="12.75" hidden="1" customHeight="1">
      <c r="A689" s="344"/>
      <c r="B689" s="27"/>
      <c r="C689" s="28"/>
      <c r="D689" s="344"/>
      <c r="E689" s="28"/>
      <c r="F689" s="28"/>
      <c r="G689" s="344"/>
      <c r="H689" s="28"/>
      <c r="I689" s="28"/>
      <c r="J689" s="344"/>
      <c r="K689" s="28"/>
      <c r="L689" s="28"/>
      <c r="M689" s="346"/>
      <c r="N689" s="28"/>
      <c r="O689" s="28"/>
      <c r="P689" s="346"/>
      <c r="Q689" s="25"/>
      <c r="R689" s="23">
        <f>ROUNDDOWN($R$3*R688,0)</f>
        <v>0</v>
      </c>
      <c r="S689" s="23">
        <f>ROUNDDOWN($S$3*S688,0)</f>
        <v>0</v>
      </c>
      <c r="T689" s="337"/>
      <c r="U689" s="23">
        <f>ROUNDDOWN(U688*$U$3,0)</f>
        <v>0</v>
      </c>
      <c r="V689" s="23">
        <f>ROUNDDOWN(V688*$V$3,0)</f>
        <v>0</v>
      </c>
      <c r="W689" s="337"/>
      <c r="X689" s="23">
        <f>ROUNDDOWN($X$3*X688,0)</f>
        <v>0</v>
      </c>
      <c r="Y689" s="23">
        <f>ROUNDDOWN(Y688*$Y$3,0)</f>
        <v>0</v>
      </c>
      <c r="Z689" s="24">
        <f>ROUNDDOWN(Z688*$Z$3,0)</f>
        <v>0</v>
      </c>
      <c r="AA689" s="338"/>
      <c r="AB689" s="327"/>
      <c r="AC689" s="327"/>
      <c r="AD689" s="327"/>
      <c r="AE689" s="327"/>
      <c r="AF689" s="329"/>
      <c r="AG689" s="331"/>
      <c r="AH689" s="332"/>
    </row>
    <row r="690" spans="1:34" ht="12.75" hidden="1" customHeight="1">
      <c r="A690" s="344" t="s">
        <v>160</v>
      </c>
      <c r="B690" s="27" t="s">
        <v>43</v>
      </c>
      <c r="C690" s="28">
        <v>2.5</v>
      </c>
      <c r="D690" s="344" t="str">
        <f>B690&amp;C690</f>
        <v>H2.5</v>
      </c>
      <c r="E690" s="28" t="s">
        <v>38</v>
      </c>
      <c r="F690" s="28"/>
      <c r="G690" s="344" t="str">
        <f>E690&amp;F690</f>
        <v>W</v>
      </c>
      <c r="H690" s="28" t="s">
        <v>39</v>
      </c>
      <c r="I690" s="28">
        <v>0</v>
      </c>
      <c r="J690" s="344" t="str">
        <f>H690&amp;I690</f>
        <v>L0</v>
      </c>
      <c r="K690" s="28" t="s">
        <v>40</v>
      </c>
      <c r="L690" s="28"/>
      <c r="M690" s="345" t="str">
        <f>K690&amp;L690</f>
        <v>B</v>
      </c>
      <c r="N690" s="28" t="s">
        <v>41</v>
      </c>
      <c r="O690" s="28">
        <v>8</v>
      </c>
      <c r="P690" s="345" t="str">
        <f>N690&amp;O690</f>
        <v>R8</v>
      </c>
      <c r="Q690" s="25"/>
      <c r="R690" s="26"/>
      <c r="S690" s="26"/>
      <c r="T690" s="336">
        <f>SUM(R691:S691)</f>
        <v>0</v>
      </c>
      <c r="U690" s="19"/>
      <c r="V690" s="19"/>
      <c r="W690" s="336">
        <f>SUM(U691:V691)</f>
        <v>0</v>
      </c>
      <c r="X690" s="19"/>
      <c r="Y690" s="19"/>
      <c r="Z690" s="19"/>
      <c r="AA690" s="338">
        <f>SUM(X691:Z691)</f>
        <v>0</v>
      </c>
      <c r="AB690" s="327">
        <f>ROUNDDOWN((T690+AA690)*0.05,0)</f>
        <v>0</v>
      </c>
      <c r="AC690" s="327">
        <f>ROUNDDOWN((T690+W690+AA690+AB690)*0.1,0)</f>
        <v>0</v>
      </c>
      <c r="AD690" s="327">
        <f>ROUNDDOWN(AG690*0.1,0)</f>
        <v>12900</v>
      </c>
      <c r="AE690" s="327">
        <f>T690+W690+AA690+AB690+AC690+AD690</f>
        <v>12900</v>
      </c>
      <c r="AF690" s="328">
        <v>129000</v>
      </c>
      <c r="AG690" s="330">
        <f>AF690-T690-W690</f>
        <v>129000</v>
      </c>
      <c r="AH690" s="332">
        <f>IF(AE690&lt;AG690,AE690,AG690)</f>
        <v>12900</v>
      </c>
    </row>
    <row r="691" spans="1:34" ht="12.75" hidden="1" customHeight="1">
      <c r="A691" s="344"/>
      <c r="B691" s="27"/>
      <c r="C691" s="28"/>
      <c r="D691" s="344"/>
      <c r="E691" s="28"/>
      <c r="F691" s="28"/>
      <c r="G691" s="344"/>
      <c r="H691" s="28"/>
      <c r="I691" s="28"/>
      <c r="J691" s="344"/>
      <c r="K691" s="28"/>
      <c r="L691" s="28"/>
      <c r="M691" s="346"/>
      <c r="N691" s="28"/>
      <c r="O691" s="28"/>
      <c r="P691" s="346"/>
      <c r="Q691" s="25"/>
      <c r="R691" s="23">
        <f>ROUNDDOWN($R$3*R690,0)</f>
        <v>0</v>
      </c>
      <c r="S691" s="23">
        <f>ROUNDDOWN($S$3*S690,0)</f>
        <v>0</v>
      </c>
      <c r="T691" s="337"/>
      <c r="U691" s="23">
        <f>ROUNDDOWN(U690*$U$3,0)</f>
        <v>0</v>
      </c>
      <c r="V691" s="23">
        <f>ROUNDDOWN(V690*$V$3,0)</f>
        <v>0</v>
      </c>
      <c r="W691" s="337"/>
      <c r="X691" s="23">
        <f>ROUNDDOWN($X$3*X690,0)</f>
        <v>0</v>
      </c>
      <c r="Y691" s="23">
        <f>ROUNDDOWN(Y690*$Y$3,0)</f>
        <v>0</v>
      </c>
      <c r="Z691" s="24">
        <f>ROUNDDOWN(Z690*$Z$3,0)</f>
        <v>0</v>
      </c>
      <c r="AA691" s="338"/>
      <c r="AB691" s="327"/>
      <c r="AC691" s="327"/>
      <c r="AD691" s="327"/>
      <c r="AE691" s="327"/>
      <c r="AF691" s="329"/>
      <c r="AG691" s="331"/>
      <c r="AH691" s="332"/>
    </row>
    <row r="692" spans="1:34" ht="12.75" hidden="1" customHeight="1">
      <c r="A692" s="344" t="s">
        <v>160</v>
      </c>
      <c r="B692" s="27" t="s">
        <v>43</v>
      </c>
      <c r="C692" s="28">
        <v>3</v>
      </c>
      <c r="D692" s="344" t="str">
        <f>B692&amp;C692</f>
        <v>H3</v>
      </c>
      <c r="E692" s="28" t="s">
        <v>38</v>
      </c>
      <c r="F692" s="28"/>
      <c r="G692" s="344" t="str">
        <f>E692&amp;F692</f>
        <v>W</v>
      </c>
      <c r="H692" s="28" t="s">
        <v>39</v>
      </c>
      <c r="I692" s="28">
        <v>0</v>
      </c>
      <c r="J692" s="344" t="str">
        <f>H692&amp;I692</f>
        <v>L0</v>
      </c>
      <c r="K692" s="28" t="s">
        <v>40</v>
      </c>
      <c r="L692" s="28"/>
      <c r="M692" s="345" t="str">
        <f>K692&amp;L692</f>
        <v>B</v>
      </c>
      <c r="N692" s="28" t="s">
        <v>41</v>
      </c>
      <c r="O692" s="28">
        <v>10</v>
      </c>
      <c r="P692" s="345" t="str">
        <f>N692&amp;O692</f>
        <v>R10</v>
      </c>
      <c r="Q692" s="25"/>
      <c r="R692" s="19"/>
      <c r="S692" s="19"/>
      <c r="T692" s="336">
        <f>SUM(R693:S693)</f>
        <v>0</v>
      </c>
      <c r="U692" s="19"/>
      <c r="V692" s="19"/>
      <c r="W692" s="336">
        <f>SUM(U693:V693)</f>
        <v>0</v>
      </c>
      <c r="X692" s="19"/>
      <c r="Y692" s="19"/>
      <c r="Z692" s="19"/>
      <c r="AA692" s="338">
        <f>SUM(X693:Z693)</f>
        <v>0</v>
      </c>
      <c r="AB692" s="327">
        <f>ROUNDDOWN((T692+AA692)*0.05,0)</f>
        <v>0</v>
      </c>
      <c r="AC692" s="327">
        <f>ROUNDDOWN((T692+W692+AA692+AB692)*0.1,0)</f>
        <v>0</v>
      </c>
      <c r="AD692" s="327">
        <f>ROUNDDOWN(AG692*0.1,0)</f>
        <v>19800</v>
      </c>
      <c r="AE692" s="327">
        <f>T692+W692+AA692+AB692+AC692+AD692</f>
        <v>19800</v>
      </c>
      <c r="AF692" s="328">
        <v>198000</v>
      </c>
      <c r="AG692" s="330">
        <f>AF692-T692-W692</f>
        <v>198000</v>
      </c>
      <c r="AH692" s="332">
        <f>IF(AE692&lt;AG692,AE692,AG692)</f>
        <v>19800</v>
      </c>
    </row>
    <row r="693" spans="1:34" ht="12.75" hidden="1" customHeight="1">
      <c r="A693" s="344"/>
      <c r="B693" s="27"/>
      <c r="C693" s="28"/>
      <c r="D693" s="344"/>
      <c r="E693" s="28"/>
      <c r="F693" s="28"/>
      <c r="G693" s="344"/>
      <c r="H693" s="28"/>
      <c r="I693" s="28"/>
      <c r="J693" s="344"/>
      <c r="K693" s="28"/>
      <c r="L693" s="28"/>
      <c r="M693" s="346"/>
      <c r="N693" s="28"/>
      <c r="O693" s="28"/>
      <c r="P693" s="346"/>
      <c r="Q693" s="25"/>
      <c r="R693" s="23">
        <f>ROUNDDOWN($R$3*R692,0)</f>
        <v>0</v>
      </c>
      <c r="S693" s="23">
        <f>ROUNDDOWN($S$3*S692,0)</f>
        <v>0</v>
      </c>
      <c r="T693" s="337"/>
      <c r="U693" s="23">
        <f>ROUNDDOWN(U692*$U$3,0)</f>
        <v>0</v>
      </c>
      <c r="V693" s="23">
        <f>ROUNDDOWN(V692*$V$3,0)</f>
        <v>0</v>
      </c>
      <c r="W693" s="337"/>
      <c r="X693" s="23">
        <f>ROUNDDOWN($X$3*X692,0)</f>
        <v>0</v>
      </c>
      <c r="Y693" s="23">
        <f>ROUNDDOWN(Y692*$Y$3,0)</f>
        <v>0</v>
      </c>
      <c r="Z693" s="24">
        <f>ROUNDDOWN(Z692*$Z$3,0)</f>
        <v>0</v>
      </c>
      <c r="AA693" s="338"/>
      <c r="AB693" s="327"/>
      <c r="AC693" s="327"/>
      <c r="AD693" s="327"/>
      <c r="AE693" s="327"/>
      <c r="AF693" s="329"/>
      <c r="AG693" s="331"/>
      <c r="AH693" s="332"/>
    </row>
    <row r="694" spans="1:34" ht="12.75" hidden="1" customHeight="1">
      <c r="A694" s="344" t="s">
        <v>160</v>
      </c>
      <c r="B694" s="27" t="s">
        <v>43</v>
      </c>
      <c r="C694" s="28">
        <v>3</v>
      </c>
      <c r="D694" s="344" t="str">
        <f>B694&amp;C694</f>
        <v>H3</v>
      </c>
      <c r="E694" s="28" t="s">
        <v>38</v>
      </c>
      <c r="F694" s="28"/>
      <c r="G694" s="344" t="str">
        <f>E694&amp;F694</f>
        <v>W</v>
      </c>
      <c r="H694" s="28" t="s">
        <v>39</v>
      </c>
      <c r="I694" s="28">
        <v>0</v>
      </c>
      <c r="J694" s="344" t="str">
        <f>H694&amp;I694</f>
        <v>L0</v>
      </c>
      <c r="K694" s="28" t="s">
        <v>40</v>
      </c>
      <c r="L694" s="28"/>
      <c r="M694" s="345" t="str">
        <f>K694&amp;L694</f>
        <v>B</v>
      </c>
      <c r="N694" s="28" t="s">
        <v>41</v>
      </c>
      <c r="O694" s="28">
        <v>12</v>
      </c>
      <c r="P694" s="345" t="str">
        <f>N694&amp;O694</f>
        <v>R12</v>
      </c>
      <c r="Q694" s="25"/>
      <c r="R694" s="19"/>
      <c r="S694" s="19"/>
      <c r="T694" s="336">
        <f>SUM(R695:S695)</f>
        <v>0</v>
      </c>
      <c r="U694" s="19"/>
      <c r="V694" s="19"/>
      <c r="W694" s="29">
        <f>SUM(U695:V695)</f>
        <v>0</v>
      </c>
      <c r="X694" s="19"/>
      <c r="Y694" s="19"/>
      <c r="Z694" s="19"/>
      <c r="AA694" s="338">
        <f>SUM(X695:Z695)</f>
        <v>0</v>
      </c>
      <c r="AB694" s="327">
        <f>ROUNDDOWN((T694+AA694)*0.05,0)</f>
        <v>0</v>
      </c>
      <c r="AC694" s="327">
        <f>ROUNDDOWN((T694+W694+AA694+AB694)*0.1,0)</f>
        <v>0</v>
      </c>
      <c r="AD694" s="327">
        <f>ROUNDDOWN(AG694*0.1,0)</f>
        <v>32000</v>
      </c>
      <c r="AE694" s="327">
        <f>T694+W694+AA694+AB694+AC694+AD694</f>
        <v>32000</v>
      </c>
      <c r="AF694" s="328">
        <v>320000</v>
      </c>
      <c r="AG694" s="330">
        <f>AF694-T694-W694</f>
        <v>320000</v>
      </c>
      <c r="AH694" s="332">
        <f>IF(AE694&lt;AG694,AE694,AG694)</f>
        <v>32000</v>
      </c>
    </row>
    <row r="695" spans="1:34" ht="12.75" hidden="1" customHeight="1">
      <c r="A695" s="344"/>
      <c r="B695" s="27"/>
      <c r="C695" s="28"/>
      <c r="D695" s="344"/>
      <c r="E695" s="28"/>
      <c r="F695" s="28"/>
      <c r="G695" s="344"/>
      <c r="H695" s="28"/>
      <c r="I695" s="28"/>
      <c r="J695" s="344"/>
      <c r="K695" s="28"/>
      <c r="L695" s="28"/>
      <c r="M695" s="346"/>
      <c r="N695" s="28"/>
      <c r="O695" s="28"/>
      <c r="P695" s="346"/>
      <c r="Q695" s="25"/>
      <c r="R695" s="23">
        <f>ROUNDDOWN($R$3*R694,0)</f>
        <v>0</v>
      </c>
      <c r="S695" s="23">
        <f>ROUNDDOWN($S$3*S694,0)</f>
        <v>0</v>
      </c>
      <c r="T695" s="337"/>
      <c r="U695" s="23">
        <f>ROUNDDOWN(U694*$U$3,0)</f>
        <v>0</v>
      </c>
      <c r="V695" s="23">
        <f>ROUNDDOWN(V694*$V$3,0)</f>
        <v>0</v>
      </c>
      <c r="W695" s="30"/>
      <c r="X695" s="23">
        <f>ROUNDDOWN($X$3*X694,0)</f>
        <v>0</v>
      </c>
      <c r="Y695" s="23">
        <f>ROUNDDOWN(Y694*$Y$3,0)</f>
        <v>0</v>
      </c>
      <c r="Z695" s="24">
        <f>ROUNDDOWN(Z694*$Z$3,0)</f>
        <v>0</v>
      </c>
      <c r="AA695" s="338"/>
      <c r="AB695" s="327"/>
      <c r="AC695" s="327"/>
      <c r="AD695" s="327"/>
      <c r="AE695" s="327"/>
      <c r="AF695" s="329"/>
      <c r="AG695" s="331"/>
      <c r="AH695" s="332"/>
    </row>
    <row r="696" spans="1:34" ht="12.75" hidden="1" customHeight="1">
      <c r="A696" s="344" t="s">
        <v>160</v>
      </c>
      <c r="B696" s="27" t="s">
        <v>43</v>
      </c>
      <c r="C696" s="28">
        <v>3.5</v>
      </c>
      <c r="D696" s="344" t="str">
        <f>B696&amp;C696</f>
        <v>H3.5</v>
      </c>
      <c r="E696" s="28" t="s">
        <v>38</v>
      </c>
      <c r="F696" s="28"/>
      <c r="G696" s="344" t="str">
        <f>E696&amp;F696</f>
        <v>W</v>
      </c>
      <c r="H696" s="28" t="s">
        <v>39</v>
      </c>
      <c r="I696" s="28">
        <v>0</v>
      </c>
      <c r="J696" s="344" t="str">
        <f>H696&amp;I696</f>
        <v>L0</v>
      </c>
      <c r="K696" s="28" t="s">
        <v>40</v>
      </c>
      <c r="L696" s="28"/>
      <c r="M696" s="345" t="str">
        <f>K696&amp;L696</f>
        <v>B</v>
      </c>
      <c r="N696" s="28" t="s">
        <v>41</v>
      </c>
      <c r="O696" s="28">
        <v>15</v>
      </c>
      <c r="P696" s="345" t="str">
        <f>N696&amp;O696</f>
        <v>R15</v>
      </c>
      <c r="Q696" s="25"/>
      <c r="R696" s="26"/>
      <c r="S696" s="26"/>
      <c r="T696" s="336">
        <f>SUM(R697:S697)</f>
        <v>0</v>
      </c>
      <c r="U696" s="19"/>
      <c r="V696" s="19"/>
      <c r="W696" s="336">
        <f>SUM(U697:V697)</f>
        <v>0</v>
      </c>
      <c r="X696" s="19"/>
      <c r="Y696" s="19"/>
      <c r="Z696" s="19"/>
      <c r="AA696" s="338">
        <f>SUM(X697:Z697)</f>
        <v>0</v>
      </c>
      <c r="AB696" s="327">
        <f>ROUNDDOWN((T696+AA696)*0.05,0)</f>
        <v>0</v>
      </c>
      <c r="AC696" s="327">
        <f>ROUNDDOWN((T696+W696+AA696+AB696)*0.1,0)</f>
        <v>0</v>
      </c>
      <c r="AD696" s="327">
        <f>ROUNDDOWN(AG696*0.1,0)</f>
        <v>48200</v>
      </c>
      <c r="AE696" s="327">
        <f>T696+W696+AA696+AB696+AC696+AD696</f>
        <v>48200</v>
      </c>
      <c r="AF696" s="328">
        <v>482000</v>
      </c>
      <c r="AG696" s="330">
        <f>AF696-T696-W696</f>
        <v>482000</v>
      </c>
      <c r="AH696" s="332">
        <f>IF(AE696&lt;AG696,AE696,AG696)</f>
        <v>48200</v>
      </c>
    </row>
    <row r="697" spans="1:34" ht="12.75" hidden="1" customHeight="1">
      <c r="A697" s="344"/>
      <c r="B697" s="27"/>
      <c r="C697" s="28"/>
      <c r="D697" s="344"/>
      <c r="E697" s="28"/>
      <c r="F697" s="28"/>
      <c r="G697" s="344"/>
      <c r="H697" s="28"/>
      <c r="I697" s="28"/>
      <c r="J697" s="344"/>
      <c r="K697" s="28"/>
      <c r="L697" s="28"/>
      <c r="M697" s="346"/>
      <c r="N697" s="28"/>
      <c r="O697" s="28"/>
      <c r="P697" s="346"/>
      <c r="Q697" s="25"/>
      <c r="R697" s="23">
        <f>ROUNDDOWN($R$3*R696,0)</f>
        <v>0</v>
      </c>
      <c r="S697" s="23">
        <f>ROUNDDOWN($S$3*S696,0)</f>
        <v>0</v>
      </c>
      <c r="T697" s="337"/>
      <c r="U697" s="23">
        <f>ROUNDDOWN(U696*$U$3,0)</f>
        <v>0</v>
      </c>
      <c r="V697" s="23">
        <f>ROUNDDOWN(V696*$V$3,0)</f>
        <v>0</v>
      </c>
      <c r="W697" s="337"/>
      <c r="X697" s="23">
        <f>ROUNDDOWN($X$3*X696,0)</f>
        <v>0</v>
      </c>
      <c r="Y697" s="23">
        <f>ROUNDDOWN(Y696*$Y$3,0)</f>
        <v>0</v>
      </c>
      <c r="Z697" s="24">
        <f>ROUNDDOWN(Z696*$Z$3,0)</f>
        <v>0</v>
      </c>
      <c r="AA697" s="338"/>
      <c r="AB697" s="327"/>
      <c r="AC697" s="327"/>
      <c r="AD697" s="327"/>
      <c r="AE697" s="327"/>
      <c r="AF697" s="329"/>
      <c r="AG697" s="331"/>
      <c r="AH697" s="332"/>
    </row>
    <row r="698" spans="1:34" ht="12.75" hidden="1" customHeight="1">
      <c r="A698" s="344" t="s">
        <v>160</v>
      </c>
      <c r="B698" s="27" t="s">
        <v>43</v>
      </c>
      <c r="C698" s="28">
        <v>3.5</v>
      </c>
      <c r="D698" s="344" t="str">
        <f>B698&amp;C698</f>
        <v>H3.5</v>
      </c>
      <c r="E698" s="28" t="s">
        <v>38</v>
      </c>
      <c r="F698" s="28"/>
      <c r="G698" s="344" t="str">
        <f>E698&amp;F698</f>
        <v>W</v>
      </c>
      <c r="H698" s="28" t="s">
        <v>39</v>
      </c>
      <c r="I698" s="28">
        <v>0</v>
      </c>
      <c r="J698" s="344" t="str">
        <f>H698&amp;I698</f>
        <v>L0</v>
      </c>
      <c r="K698" s="28" t="s">
        <v>40</v>
      </c>
      <c r="L698" s="28"/>
      <c r="M698" s="345" t="str">
        <f>K698&amp;L698</f>
        <v>B</v>
      </c>
      <c r="N698" s="28" t="s">
        <v>41</v>
      </c>
      <c r="O698" s="28">
        <v>18</v>
      </c>
      <c r="P698" s="345" t="str">
        <f>N698&amp;O698</f>
        <v>R18</v>
      </c>
      <c r="Q698" s="25"/>
      <c r="R698" s="19"/>
      <c r="S698" s="19"/>
      <c r="T698" s="336">
        <f>SUM(R699:S699)</f>
        <v>0</v>
      </c>
      <c r="U698" s="19"/>
      <c r="V698" s="19"/>
      <c r="W698" s="336">
        <f>SUM(U699:V699)</f>
        <v>0</v>
      </c>
      <c r="X698" s="19"/>
      <c r="Y698" s="19"/>
      <c r="Z698" s="19"/>
      <c r="AA698" s="338">
        <f>SUM(X699:Z699)</f>
        <v>0</v>
      </c>
      <c r="AB698" s="327">
        <f>ROUNDDOWN((T698+AA698)*0.05,0)</f>
        <v>0</v>
      </c>
      <c r="AC698" s="327">
        <f>ROUNDDOWN((T698+W698+AA698+AB698)*0.1,0)</f>
        <v>0</v>
      </c>
      <c r="AD698" s="327">
        <f>ROUNDDOWN(AG698*0.1,0)</f>
        <v>64500</v>
      </c>
      <c r="AE698" s="327">
        <f>T698+W698+AA698+AB698+AC698+AD698</f>
        <v>64500</v>
      </c>
      <c r="AF698" s="328">
        <v>645000</v>
      </c>
      <c r="AG698" s="330">
        <f>AF698-T698-W698</f>
        <v>645000</v>
      </c>
      <c r="AH698" s="332">
        <f>IF(AE698&lt;AG698,AE698,AG698)</f>
        <v>64500</v>
      </c>
    </row>
    <row r="699" spans="1:34" ht="12.75" hidden="1" customHeight="1">
      <c r="A699" s="344"/>
      <c r="B699" s="27"/>
      <c r="C699" s="28"/>
      <c r="D699" s="344"/>
      <c r="E699" s="28"/>
      <c r="F699" s="28"/>
      <c r="G699" s="344"/>
      <c r="H699" s="28"/>
      <c r="I699" s="28"/>
      <c r="J699" s="344"/>
      <c r="K699" s="28"/>
      <c r="L699" s="28"/>
      <c r="M699" s="346"/>
      <c r="N699" s="28"/>
      <c r="O699" s="28"/>
      <c r="P699" s="346"/>
      <c r="Q699" s="25"/>
      <c r="R699" s="23">
        <f>ROUNDDOWN($R$3*R698,0)</f>
        <v>0</v>
      </c>
      <c r="S699" s="23">
        <f>ROUNDDOWN($S$3*S698,0)</f>
        <v>0</v>
      </c>
      <c r="T699" s="337"/>
      <c r="U699" s="23">
        <f>ROUNDDOWN(U698*$U$3,0)</f>
        <v>0</v>
      </c>
      <c r="V699" s="23">
        <f>ROUNDDOWN(V698*$V$3,0)</f>
        <v>0</v>
      </c>
      <c r="W699" s="337"/>
      <c r="X699" s="23">
        <f>ROUNDDOWN($X$3*X698,0)</f>
        <v>0</v>
      </c>
      <c r="Y699" s="23">
        <f>ROUNDDOWN(Y698*$Y$3,0)</f>
        <v>0</v>
      </c>
      <c r="Z699" s="24">
        <f>ROUNDDOWN(Z698*$Z$3,0)</f>
        <v>0</v>
      </c>
      <c r="AA699" s="338"/>
      <c r="AB699" s="327"/>
      <c r="AC699" s="327"/>
      <c r="AD699" s="327"/>
      <c r="AE699" s="327"/>
      <c r="AF699" s="329"/>
      <c r="AG699" s="331"/>
      <c r="AH699" s="332"/>
    </row>
    <row r="700" spans="1:34" ht="12.75" hidden="1" customHeight="1">
      <c r="A700" s="344" t="s">
        <v>160</v>
      </c>
      <c r="B700" s="27" t="s">
        <v>43</v>
      </c>
      <c r="C700" s="28">
        <v>4</v>
      </c>
      <c r="D700" s="344" t="str">
        <f>B700&amp;C700</f>
        <v>H4</v>
      </c>
      <c r="E700" s="28" t="s">
        <v>38</v>
      </c>
      <c r="F700" s="28"/>
      <c r="G700" s="344" t="str">
        <f>E700&amp;F700</f>
        <v>W</v>
      </c>
      <c r="H700" s="28" t="s">
        <v>39</v>
      </c>
      <c r="I700" s="28">
        <v>0</v>
      </c>
      <c r="J700" s="344" t="str">
        <f>H700&amp;I700</f>
        <v>L0</v>
      </c>
      <c r="K700" s="28" t="s">
        <v>40</v>
      </c>
      <c r="L700" s="28"/>
      <c r="M700" s="345" t="str">
        <f>K700&amp;L700</f>
        <v>B</v>
      </c>
      <c r="N700" s="28" t="s">
        <v>41</v>
      </c>
      <c r="O700" s="28">
        <v>20</v>
      </c>
      <c r="P700" s="345" t="str">
        <f>N700&amp;O700</f>
        <v>R20</v>
      </c>
      <c r="Q700" s="25"/>
      <c r="R700" s="26"/>
      <c r="S700" s="26"/>
      <c r="T700" s="336">
        <f>SUM(R701:S701)</f>
        <v>0</v>
      </c>
      <c r="U700" s="19"/>
      <c r="V700" s="19"/>
      <c r="W700" s="336">
        <f>SUM(U701:V701)</f>
        <v>0</v>
      </c>
      <c r="X700" s="19"/>
      <c r="Y700" s="19"/>
      <c r="Z700" s="19"/>
      <c r="AA700" s="338">
        <f>SUM(X701:Z701)</f>
        <v>0</v>
      </c>
      <c r="AB700" s="327">
        <f>ROUNDDOWN((T700+AA700)*0.05,0)</f>
        <v>0</v>
      </c>
      <c r="AC700" s="327">
        <f>ROUNDDOWN((T700+W700+AA700+AB700)*0.1,0)</f>
        <v>0</v>
      </c>
      <c r="AD700" s="327">
        <f>ROUNDDOWN(AG700*0.1,0)</f>
        <v>79200</v>
      </c>
      <c r="AE700" s="327">
        <f>T700+W700+AA700+AB700+AC700+AD700</f>
        <v>79200</v>
      </c>
      <c r="AF700" s="328">
        <v>792000</v>
      </c>
      <c r="AG700" s="330">
        <f>AF700-T700-W700</f>
        <v>792000</v>
      </c>
      <c r="AH700" s="332">
        <f>IF(AE700&lt;AG700,AE700,AG700)</f>
        <v>79200</v>
      </c>
    </row>
    <row r="701" spans="1:34" ht="12.75" hidden="1" customHeight="1">
      <c r="A701" s="344"/>
      <c r="B701" s="27"/>
      <c r="C701" s="28"/>
      <c r="D701" s="344"/>
      <c r="E701" s="28"/>
      <c r="F701" s="28"/>
      <c r="G701" s="344"/>
      <c r="H701" s="28"/>
      <c r="I701" s="28"/>
      <c r="J701" s="344"/>
      <c r="K701" s="28"/>
      <c r="L701" s="28"/>
      <c r="M701" s="346"/>
      <c r="N701" s="28"/>
      <c r="O701" s="28"/>
      <c r="P701" s="346"/>
      <c r="Q701" s="25"/>
      <c r="R701" s="23">
        <f>ROUNDDOWN($R$3*R700,0)</f>
        <v>0</v>
      </c>
      <c r="S701" s="23">
        <f>ROUNDDOWN($S$3*S700,0)</f>
        <v>0</v>
      </c>
      <c r="T701" s="337"/>
      <c r="U701" s="23">
        <f>ROUNDDOWN(U700*$U$3,0)</f>
        <v>0</v>
      </c>
      <c r="V701" s="23">
        <f>ROUNDDOWN(V700*$V$3,0)</f>
        <v>0</v>
      </c>
      <c r="W701" s="337"/>
      <c r="X701" s="23">
        <f>ROUNDDOWN($X$3*X700,0)</f>
        <v>0</v>
      </c>
      <c r="Y701" s="23">
        <f>ROUNDDOWN(Y700*$Y$3,0)</f>
        <v>0</v>
      </c>
      <c r="Z701" s="24">
        <f>ROUNDDOWN(Z700*$Z$3,0)</f>
        <v>0</v>
      </c>
      <c r="AA701" s="338"/>
      <c r="AB701" s="327"/>
      <c r="AC701" s="327"/>
      <c r="AD701" s="327"/>
      <c r="AE701" s="327"/>
      <c r="AF701" s="329"/>
      <c r="AG701" s="331"/>
      <c r="AH701" s="332"/>
    </row>
    <row r="702" spans="1:34" ht="12.75" hidden="1" customHeight="1">
      <c r="A702" s="333" t="s">
        <v>161</v>
      </c>
      <c r="B702" s="20" t="s">
        <v>43</v>
      </c>
      <c r="C702" s="21">
        <v>1</v>
      </c>
      <c r="D702" s="333" t="str">
        <f>B702&amp;C702</f>
        <v>H1</v>
      </c>
      <c r="E702" s="21" t="s">
        <v>38</v>
      </c>
      <c r="F702" s="21">
        <v>0.4</v>
      </c>
      <c r="G702" s="333" t="str">
        <f>E702&amp;F702</f>
        <v>W0.4</v>
      </c>
      <c r="H702" s="21" t="s">
        <v>39</v>
      </c>
      <c r="I702" s="21">
        <v>0</v>
      </c>
      <c r="J702" s="333" t="str">
        <f>H702&amp;I702</f>
        <v>L0</v>
      </c>
      <c r="K702" s="21" t="s">
        <v>40</v>
      </c>
      <c r="L702" s="21"/>
      <c r="M702" s="334" t="str">
        <f>K702&amp;L702</f>
        <v>B</v>
      </c>
      <c r="N702" s="21" t="s">
        <v>41</v>
      </c>
      <c r="O702" s="21">
        <v>0</v>
      </c>
      <c r="P702" s="334" t="str">
        <f>N702&amp;O702</f>
        <v>R0</v>
      </c>
      <c r="Q702" s="25"/>
      <c r="R702" s="19"/>
      <c r="S702" s="19"/>
      <c r="T702" s="336">
        <f>SUM(R703:S703)</f>
        <v>0</v>
      </c>
      <c r="U702" s="19"/>
      <c r="V702" s="19"/>
      <c r="W702" s="336">
        <f>SUM(U703:V703)</f>
        <v>0</v>
      </c>
      <c r="X702" s="19"/>
      <c r="Y702" s="19"/>
      <c r="Z702" s="19"/>
      <c r="AA702" s="338">
        <f>SUM(X703:Z703)</f>
        <v>0</v>
      </c>
      <c r="AB702" s="327">
        <f>ROUNDDOWN((T702+AA702)*0.05,0)</f>
        <v>0</v>
      </c>
      <c r="AC702" s="327">
        <f>ROUNDDOWN((T702+W702+AA702+AB702)*0.1,0)</f>
        <v>0</v>
      </c>
      <c r="AD702" s="327">
        <f>ROUNDDOWN(AG702*0.1,0)</f>
        <v>510</v>
      </c>
      <c r="AE702" s="327">
        <f>T702+W702+AA702+AB702+AC702+AD702</f>
        <v>510</v>
      </c>
      <c r="AF702" s="328">
        <v>5100</v>
      </c>
      <c r="AG702" s="330">
        <f>AF702-T702-W702</f>
        <v>5100</v>
      </c>
      <c r="AH702" s="332">
        <f>IF(AE702&lt;AG702,AE702,AG702)</f>
        <v>510</v>
      </c>
    </row>
    <row r="703" spans="1:34" ht="12.75" hidden="1" customHeight="1">
      <c r="A703" s="333"/>
      <c r="B703" s="20"/>
      <c r="C703" s="21"/>
      <c r="D703" s="333"/>
      <c r="E703" s="21"/>
      <c r="F703" s="21"/>
      <c r="G703" s="333"/>
      <c r="H703" s="21"/>
      <c r="I703" s="21"/>
      <c r="J703" s="333"/>
      <c r="K703" s="21"/>
      <c r="L703" s="21"/>
      <c r="M703" s="335"/>
      <c r="N703" s="21"/>
      <c r="O703" s="21"/>
      <c r="P703" s="335"/>
      <c r="Q703" s="25"/>
      <c r="R703" s="23">
        <f>ROUNDDOWN($R$3*R702,0)</f>
        <v>0</v>
      </c>
      <c r="S703" s="23">
        <f>ROUNDDOWN($S$3*S702,0)</f>
        <v>0</v>
      </c>
      <c r="T703" s="337"/>
      <c r="U703" s="23">
        <f>ROUNDDOWN(U702*$U$3,0)</f>
        <v>0</v>
      </c>
      <c r="V703" s="23">
        <f>ROUNDDOWN(V702*$V$3,0)</f>
        <v>0</v>
      </c>
      <c r="W703" s="337"/>
      <c r="X703" s="23">
        <f>ROUNDDOWN($X$3*X702,0)</f>
        <v>0</v>
      </c>
      <c r="Y703" s="23">
        <f>ROUNDDOWN(Y702*$Y$3,0)</f>
        <v>0</v>
      </c>
      <c r="Z703" s="24">
        <f>ROUNDDOWN(Z702*$Z$3,0)</f>
        <v>0</v>
      </c>
      <c r="AA703" s="338"/>
      <c r="AB703" s="327"/>
      <c r="AC703" s="327"/>
      <c r="AD703" s="327"/>
      <c r="AE703" s="327"/>
      <c r="AF703" s="329"/>
      <c r="AG703" s="331"/>
      <c r="AH703" s="332"/>
    </row>
    <row r="704" spans="1:34" ht="12.75" hidden="1" customHeight="1">
      <c r="A704" s="333" t="s">
        <v>161</v>
      </c>
      <c r="B704" s="20" t="s">
        <v>43</v>
      </c>
      <c r="C704" s="21">
        <v>1.2</v>
      </c>
      <c r="D704" s="333" t="str">
        <f>B704&amp;C704</f>
        <v>H1.2</v>
      </c>
      <c r="E704" s="21" t="s">
        <v>38</v>
      </c>
      <c r="F704" s="21">
        <v>0.6</v>
      </c>
      <c r="G704" s="333" t="str">
        <f>E704&amp;F704</f>
        <v>W0.6</v>
      </c>
      <c r="H704" s="21" t="s">
        <v>39</v>
      </c>
      <c r="I704" s="21">
        <v>0</v>
      </c>
      <c r="J704" s="333" t="str">
        <f>H704&amp;I704</f>
        <v>L0</v>
      </c>
      <c r="K704" s="21" t="s">
        <v>40</v>
      </c>
      <c r="L704" s="21">
        <v>0</v>
      </c>
      <c r="M704" s="334" t="str">
        <f>K704&amp;L704</f>
        <v>B0</v>
      </c>
      <c r="N704" s="21" t="s">
        <v>41</v>
      </c>
      <c r="O704" s="21">
        <v>0</v>
      </c>
      <c r="P704" s="334" t="str">
        <f>N704&amp;O704</f>
        <v>R0</v>
      </c>
      <c r="Q704" s="25"/>
      <c r="R704" s="26"/>
      <c r="S704" s="26"/>
      <c r="T704" s="336">
        <f>R705+S705</f>
        <v>0</v>
      </c>
      <c r="U704" s="19"/>
      <c r="V704" s="19"/>
      <c r="W704" s="336">
        <f>SUM(U705:V705)</f>
        <v>0</v>
      </c>
      <c r="X704" s="19"/>
      <c r="Y704" s="19"/>
      <c r="Z704" s="19"/>
      <c r="AA704" s="338">
        <f>SUM(X705:Z705)</f>
        <v>0</v>
      </c>
      <c r="AB704" s="327">
        <f>ROUNDDOWN((T704+AA704)*0.05,0)</f>
        <v>0</v>
      </c>
      <c r="AC704" s="327">
        <f>ROUNDDOWN((T704+W704+AA704+AB704)*0.1,0)</f>
        <v>0</v>
      </c>
      <c r="AD704" s="327">
        <f>ROUNDDOWN(AG704*0.1,0)</f>
        <v>900</v>
      </c>
      <c r="AE704" s="327">
        <f>T704+W704+AA704+AB704+AC704+AD704</f>
        <v>900</v>
      </c>
      <c r="AF704" s="328">
        <v>9000</v>
      </c>
      <c r="AG704" s="330">
        <f>AF704-T704-W704</f>
        <v>9000</v>
      </c>
      <c r="AH704" s="332">
        <f>IF(AE704&lt;AG704,AE704,AG704)</f>
        <v>900</v>
      </c>
    </row>
    <row r="705" spans="1:34" ht="12.75" hidden="1" customHeight="1">
      <c r="A705" s="333"/>
      <c r="B705" s="20"/>
      <c r="C705" s="21"/>
      <c r="D705" s="333"/>
      <c r="E705" s="21"/>
      <c r="F705" s="21"/>
      <c r="G705" s="333"/>
      <c r="H705" s="21"/>
      <c r="I705" s="21"/>
      <c r="J705" s="333"/>
      <c r="K705" s="21"/>
      <c r="L705" s="21"/>
      <c r="M705" s="335"/>
      <c r="N705" s="21"/>
      <c r="O705" s="21"/>
      <c r="P705" s="335"/>
      <c r="Q705" s="25"/>
      <c r="R705" s="23">
        <f>ROUNDDOWN($R$3*R704,0)</f>
        <v>0</v>
      </c>
      <c r="S705" s="23">
        <f>ROUNDDOWN($S$3*S704,0)</f>
        <v>0</v>
      </c>
      <c r="T705" s="336"/>
      <c r="U705" s="23">
        <f>ROUNDDOWN(U704*$U$3,0)</f>
        <v>0</v>
      </c>
      <c r="V705" s="23">
        <f>ROUNDDOWN(V704*$V$3,0)</f>
        <v>0</v>
      </c>
      <c r="W705" s="337"/>
      <c r="X705" s="23">
        <f>ROUNDDOWN($X$3*X704,0)</f>
        <v>0</v>
      </c>
      <c r="Y705" s="23">
        <f>ROUNDDOWN(Y704*$Y$3,0)</f>
        <v>0</v>
      </c>
      <c r="Z705" s="24">
        <f>ROUNDDOWN(Z704*$Z$3,0)</f>
        <v>0</v>
      </c>
      <c r="AA705" s="338"/>
      <c r="AB705" s="327"/>
      <c r="AC705" s="327"/>
      <c r="AD705" s="327"/>
      <c r="AE705" s="327"/>
      <c r="AF705" s="329"/>
      <c r="AG705" s="331"/>
      <c r="AH705" s="332"/>
    </row>
    <row r="706" spans="1:34" ht="12.75" hidden="1" customHeight="1">
      <c r="A706" s="345" t="s">
        <v>162</v>
      </c>
      <c r="B706" s="27" t="s">
        <v>43</v>
      </c>
      <c r="C706" s="28">
        <v>1</v>
      </c>
      <c r="D706" s="344" t="str">
        <f>B706&amp;C706</f>
        <v>H1</v>
      </c>
      <c r="E706" s="28" t="s">
        <v>38</v>
      </c>
      <c r="F706" s="28">
        <v>0.4</v>
      </c>
      <c r="G706" s="344" t="str">
        <f>E706&amp;F706</f>
        <v>W0.4</v>
      </c>
      <c r="H706" s="28" t="s">
        <v>39</v>
      </c>
      <c r="I706" s="28">
        <v>0</v>
      </c>
      <c r="J706" s="344" t="str">
        <f>H706&amp;I706</f>
        <v>L0</v>
      </c>
      <c r="K706" s="28" t="s">
        <v>40</v>
      </c>
      <c r="L706" s="28">
        <v>0</v>
      </c>
      <c r="M706" s="345" t="str">
        <f>K706&amp;L706</f>
        <v>B0</v>
      </c>
      <c r="N706" s="28" t="s">
        <v>41</v>
      </c>
      <c r="O706" s="28">
        <v>0</v>
      </c>
      <c r="P706" s="345" t="str">
        <f>N706&amp;O706</f>
        <v>R0</v>
      </c>
      <c r="Q706" s="25" t="s">
        <v>109</v>
      </c>
      <c r="R706" s="26">
        <v>0.04</v>
      </c>
      <c r="S706" s="26">
        <v>6.0000000000000001E-3</v>
      </c>
      <c r="T706" s="336">
        <f>SUM(R707:S707)</f>
        <v>4684</v>
      </c>
      <c r="U706" s="19">
        <v>2E-3</v>
      </c>
      <c r="V706" s="19">
        <v>1E-3</v>
      </c>
      <c r="W706" s="336">
        <f>SUM(U707:V707)</f>
        <v>222</v>
      </c>
      <c r="X706" s="19">
        <v>0.03</v>
      </c>
      <c r="Y706" s="19">
        <v>0.02</v>
      </c>
      <c r="Z706" s="19">
        <v>0</v>
      </c>
      <c r="AA706" s="338">
        <f>SUM(X707:Z707)</f>
        <v>4775</v>
      </c>
      <c r="AB706" s="327">
        <f>ROUNDDOWN((T706+AA706)*0.05,0)</f>
        <v>472</v>
      </c>
      <c r="AC706" s="327">
        <f>ROUNDDOWN((T706+W706+AA706+AB706)*0.1,0)</f>
        <v>1015</v>
      </c>
      <c r="AD706" s="327">
        <f>ROUNDDOWN(AG706*0.1,0)</f>
        <v>719</v>
      </c>
      <c r="AE706" s="327">
        <f>T706+W706+AA706+AB706+AC706+AD706</f>
        <v>11887</v>
      </c>
      <c r="AF706" s="328">
        <v>12100</v>
      </c>
      <c r="AG706" s="330">
        <f>AF706-T706-W706</f>
        <v>7194</v>
      </c>
      <c r="AH706" s="332">
        <f t="shared" si="6"/>
        <v>7194</v>
      </c>
    </row>
    <row r="707" spans="1:34" ht="12.75" hidden="1" customHeight="1">
      <c r="A707" s="346"/>
      <c r="B707" s="27"/>
      <c r="C707" s="28"/>
      <c r="D707" s="344"/>
      <c r="E707" s="28"/>
      <c r="F707" s="28"/>
      <c r="G707" s="344"/>
      <c r="H707" s="28"/>
      <c r="I707" s="28"/>
      <c r="J707" s="344"/>
      <c r="K707" s="28"/>
      <c r="L707" s="28"/>
      <c r="M707" s="346"/>
      <c r="N707" s="28"/>
      <c r="O707" s="28"/>
      <c r="P707" s="346"/>
      <c r="Q707" s="25"/>
      <c r="R707" s="23">
        <f>ROUNDDOWN($R$3*R706,0)</f>
        <v>4196</v>
      </c>
      <c r="S707" s="23">
        <f>ROUNDDOWN($S$3*S706,0)</f>
        <v>488</v>
      </c>
      <c r="T707" s="337"/>
      <c r="U707" s="23">
        <f>ROUNDDOWN(U706*$U$3,0)</f>
        <v>162</v>
      </c>
      <c r="V707" s="23">
        <f>ROUNDDOWN(V706*$V$3,0)</f>
        <v>60</v>
      </c>
      <c r="W707" s="337"/>
      <c r="X707" s="23">
        <f>ROUNDDOWN($X$3*X706,0)</f>
        <v>3147</v>
      </c>
      <c r="Y707" s="23">
        <f>ROUNDDOWN(Y706*$Y$3,0)</f>
        <v>1628</v>
      </c>
      <c r="Z707" s="24">
        <f>ROUNDDOWN(Z706*$Z$3,0)</f>
        <v>0</v>
      </c>
      <c r="AA707" s="338"/>
      <c r="AB707" s="327"/>
      <c r="AC707" s="327"/>
      <c r="AD707" s="327"/>
      <c r="AE707" s="327"/>
      <c r="AF707" s="329"/>
      <c r="AG707" s="331"/>
      <c r="AH707" s="332">
        <f t="shared" si="6"/>
        <v>0</v>
      </c>
    </row>
    <row r="708" spans="1:34" ht="12.75" hidden="1" customHeight="1">
      <c r="A708" s="344" t="s">
        <v>162</v>
      </c>
      <c r="B708" s="27" t="s">
        <v>43</v>
      </c>
      <c r="C708" s="28">
        <v>1.5</v>
      </c>
      <c r="D708" s="344" t="str">
        <f>B708&amp;C708</f>
        <v>H1.5</v>
      </c>
      <c r="E708" s="28" t="s">
        <v>38</v>
      </c>
      <c r="F708" s="28">
        <v>0.6</v>
      </c>
      <c r="G708" s="344" t="str">
        <f>E708&amp;F708</f>
        <v>W0.6</v>
      </c>
      <c r="H708" s="28" t="s">
        <v>39</v>
      </c>
      <c r="I708" s="28">
        <v>0</v>
      </c>
      <c r="J708" s="344" t="str">
        <f>H708&amp;I708</f>
        <v>L0</v>
      </c>
      <c r="K708" s="28" t="s">
        <v>40</v>
      </c>
      <c r="L708" s="28">
        <v>0</v>
      </c>
      <c r="M708" s="345" t="str">
        <f>K708&amp;L708</f>
        <v>B0</v>
      </c>
      <c r="N708" s="28" t="s">
        <v>41</v>
      </c>
      <c r="O708" s="28">
        <v>0</v>
      </c>
      <c r="P708" s="345" t="str">
        <f>N708&amp;O708</f>
        <v>R0</v>
      </c>
      <c r="Q708" s="25" t="s">
        <v>109</v>
      </c>
      <c r="R708" s="26">
        <v>0.04</v>
      </c>
      <c r="S708" s="26">
        <v>6.0000000000000001E-3</v>
      </c>
      <c r="T708" s="336">
        <f>SUM(R709:S709)</f>
        <v>4684</v>
      </c>
      <c r="U708" s="19">
        <v>2E-3</v>
      </c>
      <c r="V708" s="19">
        <v>1E-3</v>
      </c>
      <c r="W708" s="336">
        <f>SUM(U709:V709)</f>
        <v>222</v>
      </c>
      <c r="X708" s="19">
        <v>0.03</v>
      </c>
      <c r="Y708" s="19">
        <v>0.02</v>
      </c>
      <c r="Z708" s="19">
        <v>0</v>
      </c>
      <c r="AA708" s="338">
        <f>SUM(X709:Z709)</f>
        <v>4775</v>
      </c>
      <c r="AB708" s="327">
        <f>ROUNDDOWN((T708+AA708)*0.05,0)</f>
        <v>472</v>
      </c>
      <c r="AC708" s="327">
        <f>ROUNDDOWN((T708+W708+AA708+AB708)*0.1,0)</f>
        <v>1015</v>
      </c>
      <c r="AD708" s="327">
        <f>ROUNDDOWN(AG708*0.1,0)</f>
        <v>2629</v>
      </c>
      <c r="AE708" s="327">
        <f>T708+W708+AA708+AB708+AC708+AD708</f>
        <v>13797</v>
      </c>
      <c r="AF708" s="328">
        <v>31200</v>
      </c>
      <c r="AG708" s="330">
        <f>AF708-T708-W708</f>
        <v>26294</v>
      </c>
      <c r="AH708" s="332">
        <f t="shared" si="6"/>
        <v>13797</v>
      </c>
    </row>
    <row r="709" spans="1:34" ht="12.75" hidden="1" customHeight="1">
      <c r="A709" s="344"/>
      <c r="B709" s="27"/>
      <c r="C709" s="28"/>
      <c r="D709" s="344"/>
      <c r="E709" s="28"/>
      <c r="F709" s="28"/>
      <c r="G709" s="344"/>
      <c r="H709" s="28"/>
      <c r="I709" s="28"/>
      <c r="J709" s="344"/>
      <c r="K709" s="28"/>
      <c r="L709" s="28"/>
      <c r="M709" s="346"/>
      <c r="N709" s="28"/>
      <c r="O709" s="28"/>
      <c r="P709" s="346"/>
      <c r="Q709" s="25"/>
      <c r="R709" s="23">
        <f>ROUNDDOWN($R$3*R708,0)</f>
        <v>4196</v>
      </c>
      <c r="S709" s="23">
        <f>ROUNDDOWN($S$3*S708,0)</f>
        <v>488</v>
      </c>
      <c r="T709" s="337"/>
      <c r="U709" s="23">
        <f>ROUNDDOWN(U708*$U$3,0)</f>
        <v>162</v>
      </c>
      <c r="V709" s="23">
        <f>ROUNDDOWN(V708*$V$3,0)</f>
        <v>60</v>
      </c>
      <c r="W709" s="337"/>
      <c r="X709" s="23">
        <f>ROUNDDOWN($X$3*X708,0)</f>
        <v>3147</v>
      </c>
      <c r="Y709" s="23">
        <f>ROUNDDOWN(Y708*$Y$3,0)</f>
        <v>1628</v>
      </c>
      <c r="Z709" s="24">
        <f>ROUNDDOWN(Z708*$Z$3,0)</f>
        <v>0</v>
      </c>
      <c r="AA709" s="338"/>
      <c r="AB709" s="327"/>
      <c r="AC709" s="327"/>
      <c r="AD709" s="327"/>
      <c r="AE709" s="327"/>
      <c r="AF709" s="329"/>
      <c r="AG709" s="331"/>
      <c r="AH709" s="332">
        <f t="shared" si="6"/>
        <v>0</v>
      </c>
    </row>
    <row r="710" spans="1:34" ht="12.75" hidden="1" customHeight="1">
      <c r="A710" s="344" t="s">
        <v>162</v>
      </c>
      <c r="B710" s="27" t="s">
        <v>43</v>
      </c>
      <c r="C710" s="28">
        <v>1.8</v>
      </c>
      <c r="D710" s="344" t="str">
        <f>B710&amp;C710</f>
        <v>H1.8</v>
      </c>
      <c r="E710" s="28" t="s">
        <v>38</v>
      </c>
      <c r="F710" s="28">
        <v>0.8</v>
      </c>
      <c r="G710" s="344" t="str">
        <f>E710&amp;F710</f>
        <v>W0.8</v>
      </c>
      <c r="H710" s="28" t="s">
        <v>39</v>
      </c>
      <c r="I710" s="28">
        <v>0</v>
      </c>
      <c r="J710" s="344" t="str">
        <f>H710&amp;I710</f>
        <v>L0</v>
      </c>
      <c r="K710" s="28" t="s">
        <v>40</v>
      </c>
      <c r="L710" s="28">
        <v>0</v>
      </c>
      <c r="M710" s="345" t="str">
        <f>K710&amp;L710</f>
        <v>B0</v>
      </c>
      <c r="N710" s="28" t="s">
        <v>41</v>
      </c>
      <c r="O710" s="28">
        <v>0</v>
      </c>
      <c r="P710" s="345" t="str">
        <f>N710&amp;O710</f>
        <v>R0</v>
      </c>
      <c r="Q710" s="25" t="s">
        <v>109</v>
      </c>
      <c r="R710" s="19">
        <v>0.08</v>
      </c>
      <c r="S710" s="19">
        <v>0.01</v>
      </c>
      <c r="T710" s="336">
        <f>SUM(R711:S711)</f>
        <v>9206</v>
      </c>
      <c r="U710" s="19">
        <v>2E-3</v>
      </c>
      <c r="V710" s="19">
        <v>2E-3</v>
      </c>
      <c r="W710" s="336">
        <f>SUM(U711:V711)</f>
        <v>283</v>
      </c>
      <c r="X710" s="19">
        <v>0.05</v>
      </c>
      <c r="Y710" s="19">
        <v>0.03</v>
      </c>
      <c r="Z710" s="19">
        <v>0</v>
      </c>
      <c r="AA710" s="338">
        <f>SUM(X711:Z711)</f>
        <v>7688</v>
      </c>
      <c r="AB710" s="327">
        <f>ROUNDDOWN((T710+AA710)*0.05,0)</f>
        <v>844</v>
      </c>
      <c r="AC710" s="327">
        <f>ROUNDDOWN((T710+W710+AA710+AB710)*0.1,0)</f>
        <v>1802</v>
      </c>
      <c r="AD710" s="327">
        <f>ROUNDDOWN(AG710*0.1,0)</f>
        <v>5431</v>
      </c>
      <c r="AE710" s="327">
        <f>T710+W710+AA710+AB710+AC710+AD710</f>
        <v>25254</v>
      </c>
      <c r="AF710" s="328">
        <v>63800</v>
      </c>
      <c r="AG710" s="330">
        <f>AF710-T710-W710</f>
        <v>54311</v>
      </c>
      <c r="AH710" s="332">
        <f t="shared" si="6"/>
        <v>25254</v>
      </c>
    </row>
    <row r="711" spans="1:34" ht="12.75" hidden="1" customHeight="1">
      <c r="A711" s="344"/>
      <c r="B711" s="27"/>
      <c r="C711" s="28"/>
      <c r="D711" s="344"/>
      <c r="E711" s="28"/>
      <c r="F711" s="28"/>
      <c r="G711" s="344"/>
      <c r="H711" s="28"/>
      <c r="I711" s="28"/>
      <c r="J711" s="344"/>
      <c r="K711" s="28"/>
      <c r="L711" s="28"/>
      <c r="M711" s="346"/>
      <c r="N711" s="28"/>
      <c r="O711" s="28"/>
      <c r="P711" s="346"/>
      <c r="Q711" s="25"/>
      <c r="R711" s="23">
        <f>ROUNDDOWN($R$3*R710,0)</f>
        <v>8392</v>
      </c>
      <c r="S711" s="23">
        <f>ROUNDDOWN($S$3*S710,0)</f>
        <v>814</v>
      </c>
      <c r="T711" s="337"/>
      <c r="U711" s="23">
        <f>ROUNDDOWN(U710*$U$3,0)</f>
        <v>162</v>
      </c>
      <c r="V711" s="23">
        <f>ROUNDDOWN(V710*$V$3,0)</f>
        <v>121</v>
      </c>
      <c r="W711" s="337"/>
      <c r="X711" s="23">
        <f>ROUNDDOWN($X$3*X710,0)</f>
        <v>5245</v>
      </c>
      <c r="Y711" s="23">
        <f>ROUNDDOWN(Y710*$Y$3,0)</f>
        <v>2443</v>
      </c>
      <c r="Z711" s="24">
        <f>ROUNDDOWN(Z710*$Z$3,0)</f>
        <v>0</v>
      </c>
      <c r="AA711" s="338"/>
      <c r="AB711" s="327"/>
      <c r="AC711" s="327"/>
      <c r="AD711" s="327"/>
      <c r="AE711" s="327"/>
      <c r="AF711" s="329"/>
      <c r="AG711" s="331"/>
      <c r="AH711" s="332">
        <f t="shared" si="6"/>
        <v>0</v>
      </c>
    </row>
    <row r="712" spans="1:34" ht="12.75" hidden="1" customHeight="1">
      <c r="A712" s="344" t="s">
        <v>162</v>
      </c>
      <c r="B712" s="27" t="s">
        <v>43</v>
      </c>
      <c r="C712" s="28">
        <v>2</v>
      </c>
      <c r="D712" s="344" t="str">
        <f>B712&amp;C712</f>
        <v>H2</v>
      </c>
      <c r="E712" s="28" t="s">
        <v>38</v>
      </c>
      <c r="F712" s="28">
        <v>1</v>
      </c>
      <c r="G712" s="344" t="str">
        <f>E712&amp;F712</f>
        <v>W1</v>
      </c>
      <c r="H712" s="28" t="s">
        <v>39</v>
      </c>
      <c r="I712" s="28">
        <v>0</v>
      </c>
      <c r="J712" s="344" t="str">
        <f>H712&amp;I712</f>
        <v>L0</v>
      </c>
      <c r="K712" s="28" t="s">
        <v>40</v>
      </c>
      <c r="L712" s="28">
        <v>0</v>
      </c>
      <c r="M712" s="345" t="str">
        <f>K712&amp;L712</f>
        <v>B0</v>
      </c>
      <c r="N712" s="28" t="s">
        <v>41</v>
      </c>
      <c r="O712" s="28">
        <v>0</v>
      </c>
      <c r="P712" s="345" t="str">
        <f>N712&amp;O712</f>
        <v>R0</v>
      </c>
      <c r="Q712" s="25" t="s">
        <v>109</v>
      </c>
      <c r="R712" s="19">
        <v>0.08</v>
      </c>
      <c r="S712" s="19">
        <v>0.01</v>
      </c>
      <c r="T712" s="336">
        <f>SUM(R713:S713)</f>
        <v>9206</v>
      </c>
      <c r="U712" s="19">
        <v>2E-3</v>
      </c>
      <c r="V712" s="19">
        <v>2E-3</v>
      </c>
      <c r="W712" s="336">
        <f>SUM(U713:V713)</f>
        <v>283</v>
      </c>
      <c r="X712" s="19">
        <v>0.05</v>
      </c>
      <c r="Y712" s="19">
        <v>0.03</v>
      </c>
      <c r="Z712" s="19">
        <v>0</v>
      </c>
      <c r="AA712" s="338">
        <f>SUM(X713:Z713)</f>
        <v>7688</v>
      </c>
      <c r="AB712" s="327">
        <f>ROUNDDOWN((T712+AA712)*0.05,0)</f>
        <v>844</v>
      </c>
      <c r="AC712" s="327">
        <f>ROUNDDOWN((T712+W712+AA712+AB712)*0.1,0)</f>
        <v>1802</v>
      </c>
      <c r="AD712" s="327">
        <f>ROUNDDOWN(AG712*0.1,0)</f>
        <v>9551</v>
      </c>
      <c r="AE712" s="327">
        <f>T712+W712+AA712+AB712+AC712+AD712</f>
        <v>29374</v>
      </c>
      <c r="AF712" s="328">
        <v>105000</v>
      </c>
      <c r="AG712" s="330">
        <f>AF712-T712-W712</f>
        <v>95511</v>
      </c>
      <c r="AH712" s="332">
        <f t="shared" si="6"/>
        <v>29374</v>
      </c>
    </row>
    <row r="713" spans="1:34" ht="12.75" hidden="1" customHeight="1">
      <c r="A713" s="344"/>
      <c r="B713" s="27"/>
      <c r="C713" s="28"/>
      <c r="D713" s="344"/>
      <c r="E713" s="28"/>
      <c r="F713" s="28"/>
      <c r="G713" s="344"/>
      <c r="H713" s="28"/>
      <c r="I713" s="28"/>
      <c r="J713" s="344"/>
      <c r="K713" s="28"/>
      <c r="L713" s="28"/>
      <c r="M713" s="346"/>
      <c r="N713" s="28"/>
      <c r="O713" s="28"/>
      <c r="P713" s="346"/>
      <c r="Q713" s="25"/>
      <c r="R713" s="23">
        <f>ROUNDDOWN($R$3*R712,0)</f>
        <v>8392</v>
      </c>
      <c r="S713" s="23">
        <f>ROUNDDOWN($S$3*S712,0)</f>
        <v>814</v>
      </c>
      <c r="T713" s="337"/>
      <c r="U713" s="23">
        <f>ROUNDDOWN(U712*$U$3,0)</f>
        <v>162</v>
      </c>
      <c r="V713" s="23">
        <f>ROUNDDOWN(V712*$V$3,0)</f>
        <v>121</v>
      </c>
      <c r="W713" s="337"/>
      <c r="X713" s="23">
        <f>ROUNDDOWN($X$3*X712,0)</f>
        <v>5245</v>
      </c>
      <c r="Y713" s="23">
        <f>ROUNDDOWN(Y712*$Y$3,0)</f>
        <v>2443</v>
      </c>
      <c r="Z713" s="24">
        <f>ROUNDDOWN(Z712*$Z$3,0)</f>
        <v>0</v>
      </c>
      <c r="AA713" s="338"/>
      <c r="AB713" s="327"/>
      <c r="AC713" s="327"/>
      <c r="AD713" s="327"/>
      <c r="AE713" s="327"/>
      <c r="AF713" s="329"/>
      <c r="AG713" s="331"/>
      <c r="AH713" s="332">
        <f t="shared" si="6"/>
        <v>0</v>
      </c>
    </row>
    <row r="714" spans="1:34" ht="12.75" hidden="1" customHeight="1">
      <c r="A714" s="333" t="s">
        <v>163</v>
      </c>
      <c r="B714" s="20" t="s">
        <v>43</v>
      </c>
      <c r="C714" s="21">
        <v>1</v>
      </c>
      <c r="D714" s="333" t="str">
        <f>B714&amp;C714</f>
        <v>H1</v>
      </c>
      <c r="E714" s="21" t="s">
        <v>38</v>
      </c>
      <c r="F714" s="21">
        <v>0</v>
      </c>
      <c r="G714" s="333" t="str">
        <f>E714&amp;F714</f>
        <v>W0</v>
      </c>
      <c r="H714" s="21" t="s">
        <v>39</v>
      </c>
      <c r="I714" s="21">
        <v>0</v>
      </c>
      <c r="J714" s="333" t="str">
        <f>H714&amp;I714</f>
        <v>L0</v>
      </c>
      <c r="K714" s="21" t="s">
        <v>40</v>
      </c>
      <c r="L714" s="21">
        <v>0</v>
      </c>
      <c r="M714" s="334" t="str">
        <f>K714&amp;L714</f>
        <v>B0</v>
      </c>
      <c r="N714" s="21" t="s">
        <v>41</v>
      </c>
      <c r="O714" s="21">
        <v>0</v>
      </c>
      <c r="P714" s="334" t="str">
        <f>N714&amp;O714</f>
        <v>R0</v>
      </c>
      <c r="Q714" s="25" t="s">
        <v>109</v>
      </c>
      <c r="R714" s="26"/>
      <c r="S714" s="26"/>
      <c r="T714" s="336">
        <f>SUM(R715:S715)</f>
        <v>0</v>
      </c>
      <c r="U714" s="19"/>
      <c r="V714" s="19"/>
      <c r="W714" s="336">
        <f>SUM(U715:V715)</f>
        <v>0</v>
      </c>
      <c r="X714" s="19"/>
      <c r="Y714" s="19"/>
      <c r="Z714" s="19"/>
      <c r="AA714" s="338">
        <f>SUM(X715:Z715)</f>
        <v>0</v>
      </c>
      <c r="AB714" s="327">
        <f>ROUNDDOWN((T714+AA714)*0.05,0)</f>
        <v>0</v>
      </c>
      <c r="AC714" s="327">
        <f>ROUNDDOWN((T714+W714+AA714+AB714)*0.1,0)</f>
        <v>0</v>
      </c>
      <c r="AD714" s="327">
        <f>ROUNDDOWN(AG714*0.1,0)</f>
        <v>490</v>
      </c>
      <c r="AE714" s="327">
        <f>T714+W714+AA714+AB714+AC714+AD714</f>
        <v>490</v>
      </c>
      <c r="AF714" s="328">
        <v>4900</v>
      </c>
      <c r="AG714" s="330">
        <f>AF714-T714-W714</f>
        <v>4900</v>
      </c>
      <c r="AH714" s="332">
        <f t="shared" si="6"/>
        <v>490</v>
      </c>
    </row>
    <row r="715" spans="1:34" ht="12.75" hidden="1" customHeight="1">
      <c r="A715" s="333"/>
      <c r="B715" s="20"/>
      <c r="C715" s="21"/>
      <c r="D715" s="333"/>
      <c r="E715" s="21"/>
      <c r="F715" s="21"/>
      <c r="G715" s="333"/>
      <c r="H715" s="21"/>
      <c r="I715" s="21"/>
      <c r="J715" s="333"/>
      <c r="K715" s="21"/>
      <c r="L715" s="21"/>
      <c r="M715" s="335"/>
      <c r="N715" s="21"/>
      <c r="O715" s="21"/>
      <c r="P715" s="335"/>
      <c r="Q715" s="25"/>
      <c r="R715" s="23">
        <f>ROUNDDOWN($R$3*R714,0)</f>
        <v>0</v>
      </c>
      <c r="S715" s="23">
        <f>ROUNDDOWN($S$3*S714,0)</f>
        <v>0</v>
      </c>
      <c r="T715" s="337"/>
      <c r="U715" s="23">
        <f>ROUNDDOWN(U714*$U$3,0)</f>
        <v>0</v>
      </c>
      <c r="V715" s="23">
        <f>ROUNDDOWN(V714*$V$3,0)</f>
        <v>0</v>
      </c>
      <c r="W715" s="337"/>
      <c r="X715" s="23">
        <f>ROUNDDOWN($X$3*X714,0)</f>
        <v>0</v>
      </c>
      <c r="Y715" s="23">
        <f>ROUNDDOWN(Y714*$Y$3,0)</f>
        <v>0</v>
      </c>
      <c r="Z715" s="24">
        <f>ROUNDDOWN(Z714*$Z$3,0)</f>
        <v>0</v>
      </c>
      <c r="AA715" s="338"/>
      <c r="AB715" s="327"/>
      <c r="AC715" s="327"/>
      <c r="AD715" s="327"/>
      <c r="AE715" s="327"/>
      <c r="AF715" s="329"/>
      <c r="AG715" s="331"/>
      <c r="AH715" s="332">
        <f t="shared" si="6"/>
        <v>0</v>
      </c>
    </row>
    <row r="716" spans="1:34" ht="12.75" hidden="1" customHeight="1">
      <c r="A716" s="333" t="s">
        <v>164</v>
      </c>
      <c r="B716" s="20" t="s">
        <v>43</v>
      </c>
      <c r="C716" s="21">
        <v>1.2</v>
      </c>
      <c r="D716" s="333" t="str">
        <f>B716&amp;C716</f>
        <v>H1.2</v>
      </c>
      <c r="E716" s="21" t="s">
        <v>38</v>
      </c>
      <c r="F716" s="21">
        <v>0</v>
      </c>
      <c r="G716" s="333" t="str">
        <f>E716&amp;F716</f>
        <v>W0</v>
      </c>
      <c r="H716" s="21" t="s">
        <v>39</v>
      </c>
      <c r="I716" s="21">
        <v>0</v>
      </c>
      <c r="J716" s="333" t="str">
        <f>H716&amp;I716</f>
        <v>L0</v>
      </c>
      <c r="K716" s="21" t="s">
        <v>40</v>
      </c>
      <c r="L716" s="21">
        <v>0</v>
      </c>
      <c r="M716" s="334" t="str">
        <f>K716&amp;L716</f>
        <v>B0</v>
      </c>
      <c r="N716" s="21" t="s">
        <v>41</v>
      </c>
      <c r="O716" s="21">
        <v>0</v>
      </c>
      <c r="P716" s="334" t="str">
        <f>N716&amp;O716</f>
        <v>R0</v>
      </c>
      <c r="Q716" s="25" t="s">
        <v>109</v>
      </c>
      <c r="R716" s="19"/>
      <c r="S716" s="19"/>
      <c r="T716" s="336">
        <f>SUM(R717:S717)</f>
        <v>0</v>
      </c>
      <c r="U716" s="19"/>
      <c r="V716" s="19"/>
      <c r="W716" s="336">
        <f>SUM(U717:V717)</f>
        <v>0</v>
      </c>
      <c r="X716" s="19"/>
      <c r="Y716" s="19"/>
      <c r="Z716" s="19"/>
      <c r="AA716" s="338">
        <f>SUM(X717:Z717)</f>
        <v>0</v>
      </c>
      <c r="AB716" s="327">
        <f>ROUNDDOWN((T716+AA716)*0.05,0)</f>
        <v>0</v>
      </c>
      <c r="AC716" s="327">
        <f>ROUNDDOWN((T716+W716+AA716+AB716)*0.1,0)</f>
        <v>0</v>
      </c>
      <c r="AD716" s="327">
        <f>ROUNDDOWN(AG716*0.1,0)</f>
        <v>860</v>
      </c>
      <c r="AE716" s="327">
        <f>T716+W716+AA716+AB716+AC716+AD716</f>
        <v>860</v>
      </c>
      <c r="AF716" s="328">
        <v>8600</v>
      </c>
      <c r="AG716" s="330">
        <f>AF716-T716-W716</f>
        <v>8600</v>
      </c>
      <c r="AH716" s="332">
        <f t="shared" si="6"/>
        <v>860</v>
      </c>
    </row>
    <row r="717" spans="1:34" ht="12.75" hidden="1" customHeight="1">
      <c r="A717" s="333"/>
      <c r="B717" s="20"/>
      <c r="C717" s="21"/>
      <c r="D717" s="333"/>
      <c r="E717" s="21"/>
      <c r="F717" s="21"/>
      <c r="G717" s="333"/>
      <c r="H717" s="21"/>
      <c r="I717" s="21"/>
      <c r="J717" s="333"/>
      <c r="K717" s="21"/>
      <c r="L717" s="21"/>
      <c r="M717" s="335"/>
      <c r="N717" s="21"/>
      <c r="O717" s="21"/>
      <c r="P717" s="335"/>
      <c r="Q717" s="25"/>
      <c r="R717" s="23">
        <f>ROUNDDOWN($R$3*R716,0)</f>
        <v>0</v>
      </c>
      <c r="S717" s="23">
        <f>ROUNDDOWN($S$3*S716,0)</f>
        <v>0</v>
      </c>
      <c r="T717" s="337"/>
      <c r="U717" s="23">
        <f>ROUNDDOWN(U716*$U$3,0)</f>
        <v>0</v>
      </c>
      <c r="V717" s="23">
        <f>ROUNDDOWN(V716*$V$3,0)</f>
        <v>0</v>
      </c>
      <c r="W717" s="337"/>
      <c r="X717" s="23">
        <f>ROUNDDOWN($X$3*X716,0)</f>
        <v>0</v>
      </c>
      <c r="Y717" s="23">
        <f>ROUNDDOWN(Y716*$Y$3,0)</f>
        <v>0</v>
      </c>
      <c r="Z717" s="24">
        <f>ROUNDDOWN(Z716*$Z$3,0)</f>
        <v>0</v>
      </c>
      <c r="AA717" s="338"/>
      <c r="AB717" s="327"/>
      <c r="AC717" s="327"/>
      <c r="AD717" s="327"/>
      <c r="AE717" s="327"/>
      <c r="AF717" s="329"/>
      <c r="AG717" s="331"/>
      <c r="AH717" s="332">
        <f t="shared" si="6"/>
        <v>0</v>
      </c>
    </row>
    <row r="718" spans="1:34" ht="12.75" hidden="1" customHeight="1">
      <c r="A718" s="333" t="s">
        <v>165</v>
      </c>
      <c r="B718" s="20" t="s">
        <v>43</v>
      </c>
      <c r="C718" s="21">
        <v>1.5</v>
      </c>
      <c r="D718" s="333" t="str">
        <f>B718&amp;C718</f>
        <v>H1.5</v>
      </c>
      <c r="E718" s="21" t="s">
        <v>38</v>
      </c>
      <c r="F718" s="21">
        <v>0</v>
      </c>
      <c r="G718" s="333" t="str">
        <f>E718&amp;F718</f>
        <v>W0</v>
      </c>
      <c r="H718" s="21" t="s">
        <v>39</v>
      </c>
      <c r="I718" s="21">
        <v>0</v>
      </c>
      <c r="J718" s="333" t="str">
        <f>H718&amp;I718</f>
        <v>L0</v>
      </c>
      <c r="K718" s="21" t="s">
        <v>40</v>
      </c>
      <c r="L718" s="21">
        <v>0</v>
      </c>
      <c r="M718" s="334" t="str">
        <f>K718&amp;L718</f>
        <v>B0</v>
      </c>
      <c r="N718" s="21" t="s">
        <v>41</v>
      </c>
      <c r="O718" s="21">
        <v>0</v>
      </c>
      <c r="P718" s="334" t="str">
        <f>N718&amp;O718</f>
        <v>R0</v>
      </c>
      <c r="Q718" s="25" t="s">
        <v>109</v>
      </c>
      <c r="R718" s="19"/>
      <c r="S718" s="19"/>
      <c r="T718" s="336">
        <f>SUM(R719:S719)</f>
        <v>0</v>
      </c>
      <c r="U718" s="19"/>
      <c r="V718" s="19"/>
      <c r="W718" s="336">
        <f>SUM(U719:V719)</f>
        <v>0</v>
      </c>
      <c r="X718" s="19"/>
      <c r="Y718" s="19"/>
      <c r="Z718" s="19"/>
      <c r="AA718" s="338">
        <f>SUM(X719:Z719)</f>
        <v>0</v>
      </c>
      <c r="AB718" s="327">
        <f>ROUNDDOWN((T718+AA718)*0.05,0)</f>
        <v>0</v>
      </c>
      <c r="AC718" s="327">
        <f>ROUNDDOWN((T718+W718+AA718+AB718)*0.1,0)</f>
        <v>0</v>
      </c>
      <c r="AD718" s="327">
        <f>ROUNDDOWN(AG718*0.1,0)</f>
        <v>1250</v>
      </c>
      <c r="AE718" s="327">
        <f>T718+W718+AA718+AB718+AC718+AD718</f>
        <v>1250</v>
      </c>
      <c r="AF718" s="328">
        <v>12500</v>
      </c>
      <c r="AG718" s="330">
        <f>AF718-T718-W718</f>
        <v>12500</v>
      </c>
      <c r="AH718" s="332">
        <f t="shared" si="6"/>
        <v>1250</v>
      </c>
    </row>
    <row r="719" spans="1:34" ht="12.75" hidden="1" customHeight="1">
      <c r="A719" s="333"/>
      <c r="B719" s="20"/>
      <c r="C719" s="21"/>
      <c r="D719" s="333"/>
      <c r="E719" s="21"/>
      <c r="F719" s="21"/>
      <c r="G719" s="333"/>
      <c r="H719" s="21"/>
      <c r="I719" s="21"/>
      <c r="J719" s="333"/>
      <c r="K719" s="21"/>
      <c r="L719" s="21"/>
      <c r="M719" s="335"/>
      <c r="N719" s="21"/>
      <c r="O719" s="21"/>
      <c r="P719" s="335"/>
      <c r="Q719" s="25"/>
      <c r="R719" s="23">
        <f>ROUNDDOWN($R$3*R718,0)</f>
        <v>0</v>
      </c>
      <c r="S719" s="23">
        <f>ROUNDDOWN($S$3*S718,0)</f>
        <v>0</v>
      </c>
      <c r="T719" s="337"/>
      <c r="U719" s="23">
        <f>ROUNDDOWN(U718*$U$3,0)</f>
        <v>0</v>
      </c>
      <c r="V719" s="23">
        <f>ROUNDDOWN(V718*$V$3,0)</f>
        <v>0</v>
      </c>
      <c r="W719" s="337"/>
      <c r="X719" s="23">
        <f>ROUNDDOWN($X$3*X718,0)</f>
        <v>0</v>
      </c>
      <c r="Y719" s="23">
        <f>ROUNDDOWN(Y718*$Y$3,0)</f>
        <v>0</v>
      </c>
      <c r="Z719" s="24">
        <f>ROUNDDOWN(Z718*$Z$3,0)</f>
        <v>0</v>
      </c>
      <c r="AA719" s="338"/>
      <c r="AB719" s="327"/>
      <c r="AC719" s="327"/>
      <c r="AD719" s="327"/>
      <c r="AE719" s="327"/>
      <c r="AF719" s="329"/>
      <c r="AG719" s="331"/>
      <c r="AH719" s="332">
        <f t="shared" si="6"/>
        <v>0</v>
      </c>
    </row>
    <row r="720" spans="1:34" ht="12.75" hidden="1" customHeight="1">
      <c r="A720" s="344" t="s">
        <v>166</v>
      </c>
      <c r="B720" s="27" t="s">
        <v>43</v>
      </c>
      <c r="C720" s="28">
        <v>1.5</v>
      </c>
      <c r="D720" s="344" t="str">
        <f>B720&amp;C720</f>
        <v>H1.5</v>
      </c>
      <c r="E720" s="28" t="s">
        <v>38</v>
      </c>
      <c r="F720" s="28">
        <v>0.8</v>
      </c>
      <c r="G720" s="344" t="str">
        <f>E720&amp;F720</f>
        <v>W0.8</v>
      </c>
      <c r="H720" s="28" t="s">
        <v>39</v>
      </c>
      <c r="I720" s="28">
        <v>0</v>
      </c>
      <c r="J720" s="344" t="str">
        <f>H720&amp;I720</f>
        <v>L0</v>
      </c>
      <c r="K720" s="28" t="s">
        <v>40</v>
      </c>
      <c r="L720" s="28">
        <v>0</v>
      </c>
      <c r="M720" s="345" t="str">
        <f>K720&amp;L720</f>
        <v>B0</v>
      </c>
      <c r="N720" s="28" t="s">
        <v>41</v>
      </c>
      <c r="O720" s="28">
        <v>0</v>
      </c>
      <c r="P720" s="345" t="str">
        <f>N720&amp;O720</f>
        <v>R0</v>
      </c>
      <c r="Q720" s="25" t="s">
        <v>45</v>
      </c>
      <c r="R720" s="26">
        <v>0.06</v>
      </c>
      <c r="S720" s="26">
        <v>0.01</v>
      </c>
      <c r="T720" s="336">
        <f>SUM(R721:S721)</f>
        <v>7108</v>
      </c>
      <c r="U720" s="19">
        <v>2E-3</v>
      </c>
      <c r="V720" s="19">
        <v>5.0000000000000001E-3</v>
      </c>
      <c r="W720" s="336">
        <f>SUM(U721:V721)</f>
        <v>466</v>
      </c>
      <c r="X720" s="19">
        <v>0.09</v>
      </c>
      <c r="Y720" s="19">
        <v>7.0000000000000007E-2</v>
      </c>
      <c r="Z720" s="19">
        <v>0</v>
      </c>
      <c r="AA720" s="338">
        <f>SUM(X721:Z721)</f>
        <v>15142</v>
      </c>
      <c r="AB720" s="327">
        <f>ROUNDDOWN((T720+AA720)*0.05,0)</f>
        <v>1112</v>
      </c>
      <c r="AC720" s="327">
        <f>ROUNDDOWN((T720+W720+AA720+AB720)*0.1,0)</f>
        <v>2382</v>
      </c>
      <c r="AD720" s="327">
        <f>ROUNDDOWN(AG720*0.1,0)</f>
        <v>2432</v>
      </c>
      <c r="AE720" s="327">
        <f>T720+W720+AA720+AB720+AC720+AD720</f>
        <v>28642</v>
      </c>
      <c r="AF720" s="328">
        <v>31900</v>
      </c>
      <c r="AG720" s="330">
        <f>AF720-T720-W720</f>
        <v>24326</v>
      </c>
      <c r="AH720" s="332">
        <f t="shared" si="6"/>
        <v>24326</v>
      </c>
    </row>
    <row r="721" spans="1:34" ht="12.75" hidden="1" customHeight="1">
      <c r="A721" s="344"/>
      <c r="B721" s="27"/>
      <c r="C721" s="28"/>
      <c r="D721" s="344"/>
      <c r="E721" s="28"/>
      <c r="F721" s="28"/>
      <c r="G721" s="344"/>
      <c r="H721" s="28"/>
      <c r="I721" s="28"/>
      <c r="J721" s="344"/>
      <c r="K721" s="28"/>
      <c r="L721" s="28"/>
      <c r="M721" s="346"/>
      <c r="N721" s="28"/>
      <c r="O721" s="28"/>
      <c r="P721" s="346"/>
      <c r="Q721" s="25"/>
      <c r="R721" s="23">
        <f>ROUNDDOWN($R$3*R720,0)</f>
        <v>6294</v>
      </c>
      <c r="S721" s="23">
        <f>ROUNDDOWN($S$3*S720,0)</f>
        <v>814</v>
      </c>
      <c r="T721" s="337"/>
      <c r="U721" s="23">
        <f>ROUNDDOWN(U720*$U$3,0)</f>
        <v>162</v>
      </c>
      <c r="V721" s="23">
        <f>ROUNDDOWN(V720*$V$3,0)</f>
        <v>304</v>
      </c>
      <c r="W721" s="337"/>
      <c r="X721" s="23">
        <f>ROUNDDOWN($X$3*X720,0)</f>
        <v>9441</v>
      </c>
      <c r="Y721" s="23">
        <f>ROUNDDOWN(Y720*$Y$3,0)</f>
        <v>5701</v>
      </c>
      <c r="Z721" s="24">
        <f>ROUNDDOWN(Z720*$Z$3,0)</f>
        <v>0</v>
      </c>
      <c r="AA721" s="338"/>
      <c r="AB721" s="327"/>
      <c r="AC721" s="327"/>
      <c r="AD721" s="327"/>
      <c r="AE721" s="327"/>
      <c r="AF721" s="329"/>
      <c r="AG721" s="331"/>
      <c r="AH721" s="332">
        <f t="shared" si="6"/>
        <v>0</v>
      </c>
    </row>
    <row r="722" spans="1:34" ht="12.75" hidden="1" customHeight="1">
      <c r="A722" s="344" t="s">
        <v>166</v>
      </c>
      <c r="B722" s="27" t="s">
        <v>43</v>
      </c>
      <c r="C722" s="28">
        <v>2</v>
      </c>
      <c r="D722" s="344" t="str">
        <f>B722&amp;C722</f>
        <v>H2</v>
      </c>
      <c r="E722" s="28" t="s">
        <v>38</v>
      </c>
      <c r="F722" s="28">
        <v>1</v>
      </c>
      <c r="G722" s="344" t="str">
        <f>E722&amp;F722</f>
        <v>W1</v>
      </c>
      <c r="H722" s="28" t="s">
        <v>39</v>
      </c>
      <c r="I722" s="28">
        <v>0</v>
      </c>
      <c r="J722" s="344" t="str">
        <f>H722&amp;I722</f>
        <v>L0</v>
      </c>
      <c r="K722" s="28" t="s">
        <v>40</v>
      </c>
      <c r="L722" s="28">
        <v>0</v>
      </c>
      <c r="M722" s="345" t="str">
        <f>K722&amp;L722</f>
        <v>B0</v>
      </c>
      <c r="N722" s="28" t="s">
        <v>41</v>
      </c>
      <c r="O722" s="28">
        <v>0</v>
      </c>
      <c r="P722" s="345" t="str">
        <f>N722&amp;O722</f>
        <v>R0</v>
      </c>
      <c r="Q722" s="25" t="s">
        <v>45</v>
      </c>
      <c r="R722" s="19">
        <v>0.08</v>
      </c>
      <c r="S722" s="19">
        <v>0.01</v>
      </c>
      <c r="T722" s="336">
        <f>SUM(R723:S723)</f>
        <v>9206</v>
      </c>
      <c r="U722" s="19">
        <v>2E-3</v>
      </c>
      <c r="V722" s="19">
        <v>7.0000000000000001E-3</v>
      </c>
      <c r="W722" s="336">
        <f>SUM(U723:V723)</f>
        <v>588</v>
      </c>
      <c r="X722" s="19">
        <v>0.11</v>
      </c>
      <c r="Y722" s="19">
        <v>0.09</v>
      </c>
      <c r="Z722" s="19">
        <v>0</v>
      </c>
      <c r="AA722" s="338">
        <f>SUM(X723:Z723)</f>
        <v>18868</v>
      </c>
      <c r="AB722" s="327">
        <f>ROUNDDOWN((T722+AA722)*0.05,0)</f>
        <v>1403</v>
      </c>
      <c r="AC722" s="327">
        <f>ROUNDDOWN((T722+W722+AA722+AB722)*0.1,0)</f>
        <v>3006</v>
      </c>
      <c r="AD722" s="327">
        <f>ROUNDDOWN(AG722*0.1,0)</f>
        <v>5010</v>
      </c>
      <c r="AE722" s="327">
        <f>T722+W722+AA722+AB722+AC722+AD722</f>
        <v>38081</v>
      </c>
      <c r="AF722" s="328">
        <v>59900</v>
      </c>
      <c r="AG722" s="330">
        <f>AF722-T722-W722</f>
        <v>50106</v>
      </c>
      <c r="AH722" s="332">
        <f t="shared" si="6"/>
        <v>38081</v>
      </c>
    </row>
    <row r="723" spans="1:34" ht="12.75" hidden="1" customHeight="1">
      <c r="A723" s="344"/>
      <c r="B723" s="27"/>
      <c r="C723" s="28"/>
      <c r="D723" s="344"/>
      <c r="E723" s="28"/>
      <c r="F723" s="28"/>
      <c r="G723" s="344"/>
      <c r="H723" s="28"/>
      <c r="I723" s="28"/>
      <c r="J723" s="344"/>
      <c r="K723" s="28"/>
      <c r="L723" s="28"/>
      <c r="M723" s="346"/>
      <c r="N723" s="28"/>
      <c r="O723" s="28"/>
      <c r="P723" s="346"/>
      <c r="Q723" s="25"/>
      <c r="R723" s="23">
        <f>ROUNDDOWN($R$3*R722,0)</f>
        <v>8392</v>
      </c>
      <c r="S723" s="23">
        <f>ROUNDDOWN($S$3*S722,0)</f>
        <v>814</v>
      </c>
      <c r="T723" s="337"/>
      <c r="U723" s="23">
        <f>ROUNDDOWN(U722*$U$3,0)</f>
        <v>162</v>
      </c>
      <c r="V723" s="23">
        <f>ROUNDDOWN(V722*$V$3,0)</f>
        <v>426</v>
      </c>
      <c r="W723" s="337"/>
      <c r="X723" s="23">
        <f>ROUNDDOWN($X$3*X722,0)</f>
        <v>11539</v>
      </c>
      <c r="Y723" s="23">
        <f>ROUNDDOWN(Y722*$Y$3,0)</f>
        <v>7329</v>
      </c>
      <c r="Z723" s="24">
        <f>ROUNDDOWN(Z722*$Z$3,0)</f>
        <v>0</v>
      </c>
      <c r="AA723" s="338"/>
      <c r="AB723" s="327"/>
      <c r="AC723" s="327"/>
      <c r="AD723" s="327"/>
      <c r="AE723" s="327"/>
      <c r="AF723" s="329"/>
      <c r="AG723" s="331"/>
      <c r="AH723" s="332">
        <f t="shared" si="6"/>
        <v>0</v>
      </c>
    </row>
    <row r="724" spans="1:34" ht="12.75" hidden="1" customHeight="1">
      <c r="A724" s="344" t="s">
        <v>166</v>
      </c>
      <c r="B724" s="27" t="s">
        <v>43</v>
      </c>
      <c r="C724" s="28">
        <v>2.5</v>
      </c>
      <c r="D724" s="344" t="str">
        <f>B724&amp;C724</f>
        <v>H2.5</v>
      </c>
      <c r="E724" s="28" t="s">
        <v>38</v>
      </c>
      <c r="F724" s="28">
        <v>1.2</v>
      </c>
      <c r="G724" s="344" t="str">
        <f>E724&amp;F724</f>
        <v>W1.2</v>
      </c>
      <c r="H724" s="28" t="s">
        <v>39</v>
      </c>
      <c r="I724" s="28">
        <v>0</v>
      </c>
      <c r="J724" s="344" t="str">
        <f>H724&amp;I724</f>
        <v>L0</v>
      </c>
      <c r="K724" s="28" t="s">
        <v>40</v>
      </c>
      <c r="L724" s="28">
        <v>0</v>
      </c>
      <c r="M724" s="345" t="str">
        <f>K724&amp;L724</f>
        <v>B0</v>
      </c>
      <c r="N724" s="28" t="s">
        <v>41</v>
      </c>
      <c r="O724" s="28">
        <v>0</v>
      </c>
      <c r="P724" s="345" t="str">
        <f>N724&amp;O724</f>
        <v>R0</v>
      </c>
      <c r="Q724" s="25" t="s">
        <v>45</v>
      </c>
      <c r="R724" s="26">
        <v>0.1</v>
      </c>
      <c r="S724" s="26">
        <v>0.02</v>
      </c>
      <c r="T724" s="336">
        <f>SUM(R725:S725)</f>
        <v>12118</v>
      </c>
      <c r="U724" s="19">
        <v>5.0000000000000001E-3</v>
      </c>
      <c r="V724" s="19">
        <v>0.01</v>
      </c>
      <c r="W724" s="336">
        <f>SUM(U725:V725)</f>
        <v>1016</v>
      </c>
      <c r="X724" s="19">
        <v>0.15</v>
      </c>
      <c r="Y724" s="19">
        <v>0.12</v>
      </c>
      <c r="Z724" s="19">
        <v>0</v>
      </c>
      <c r="AA724" s="338">
        <f>SUM(X725:Z725)</f>
        <v>25508</v>
      </c>
      <c r="AB724" s="327">
        <f>ROUNDDOWN((T724+AA724)*0.05,0)</f>
        <v>1881</v>
      </c>
      <c r="AC724" s="327">
        <f>ROUNDDOWN((T724+W724+AA724+AB724)*0.1,0)</f>
        <v>4052</v>
      </c>
      <c r="AD724" s="327">
        <f>ROUNDDOWN(AG724*0.1,0)</f>
        <v>7896</v>
      </c>
      <c r="AE724" s="327">
        <f>T724+W724+AA724+AB724+AC724+AD724</f>
        <v>52471</v>
      </c>
      <c r="AF724" s="328">
        <v>92100</v>
      </c>
      <c r="AG724" s="330">
        <f>AF724-T724-W724</f>
        <v>78966</v>
      </c>
      <c r="AH724" s="332">
        <f t="shared" si="6"/>
        <v>52471</v>
      </c>
    </row>
    <row r="725" spans="1:34" ht="12.75" hidden="1" customHeight="1">
      <c r="A725" s="344"/>
      <c r="B725" s="27"/>
      <c r="C725" s="28"/>
      <c r="D725" s="344"/>
      <c r="E725" s="28"/>
      <c r="F725" s="28"/>
      <c r="G725" s="344"/>
      <c r="H725" s="28"/>
      <c r="I725" s="28"/>
      <c r="J725" s="344"/>
      <c r="K725" s="28"/>
      <c r="L725" s="28"/>
      <c r="M725" s="346"/>
      <c r="N725" s="28"/>
      <c r="O725" s="28"/>
      <c r="P725" s="346"/>
      <c r="Q725" s="25"/>
      <c r="R725" s="23">
        <f>ROUNDDOWN($R$3*R724,0)</f>
        <v>10490</v>
      </c>
      <c r="S725" s="23">
        <f>ROUNDDOWN($S$3*S724,0)</f>
        <v>1628</v>
      </c>
      <c r="T725" s="337"/>
      <c r="U725" s="23">
        <f>ROUNDDOWN(U724*$U$3,0)</f>
        <v>407</v>
      </c>
      <c r="V725" s="23">
        <f>ROUNDDOWN(V724*$V$3,0)</f>
        <v>609</v>
      </c>
      <c r="W725" s="337"/>
      <c r="X725" s="23">
        <f>ROUNDDOWN($X$3*X724,0)</f>
        <v>15735</v>
      </c>
      <c r="Y725" s="23">
        <f>ROUNDDOWN(Y724*$Y$3,0)</f>
        <v>9773</v>
      </c>
      <c r="Z725" s="24">
        <f>ROUNDDOWN(Z724*$Z$3,0)</f>
        <v>0</v>
      </c>
      <c r="AA725" s="338"/>
      <c r="AB725" s="327"/>
      <c r="AC725" s="327"/>
      <c r="AD725" s="327"/>
      <c r="AE725" s="327"/>
      <c r="AF725" s="329"/>
      <c r="AG725" s="331"/>
      <c r="AH725" s="332">
        <f t="shared" si="6"/>
        <v>0</v>
      </c>
    </row>
    <row r="726" spans="1:34" ht="12.75" hidden="1" customHeight="1">
      <c r="A726" s="344" t="s">
        <v>166</v>
      </c>
      <c r="B726" s="27" t="s">
        <v>43</v>
      </c>
      <c r="C726" s="28">
        <v>3</v>
      </c>
      <c r="D726" s="344" t="str">
        <f>B726&amp;C726</f>
        <v>H3</v>
      </c>
      <c r="E726" s="28" t="s">
        <v>38</v>
      </c>
      <c r="F726" s="28">
        <v>1.5</v>
      </c>
      <c r="G726" s="344" t="str">
        <f>E726&amp;F726</f>
        <v>W1.5</v>
      </c>
      <c r="H726" s="28" t="s">
        <v>39</v>
      </c>
      <c r="I726" s="28">
        <v>0</v>
      </c>
      <c r="J726" s="344" t="str">
        <f>H726&amp;I726</f>
        <v>L0</v>
      </c>
      <c r="K726" s="28" t="s">
        <v>40</v>
      </c>
      <c r="L726" s="28">
        <v>0</v>
      </c>
      <c r="M726" s="345" t="str">
        <f>K726&amp;L726</f>
        <v>B0</v>
      </c>
      <c r="N726" s="28" t="s">
        <v>41</v>
      </c>
      <c r="O726" s="28">
        <v>0</v>
      </c>
      <c r="P726" s="345" t="str">
        <f>N726&amp;O726</f>
        <v>R0</v>
      </c>
      <c r="Q726" s="25" t="s">
        <v>45</v>
      </c>
      <c r="R726" s="26">
        <v>0.12</v>
      </c>
      <c r="S726" s="26">
        <v>0.02</v>
      </c>
      <c r="T726" s="336">
        <f>SUM(R727:S727)</f>
        <v>14216</v>
      </c>
      <c r="U726" s="19">
        <v>8.0000000000000002E-3</v>
      </c>
      <c r="V726" s="19">
        <v>1.2E-2</v>
      </c>
      <c r="W726" s="336">
        <f>SUM(U727:V727)</f>
        <v>1382</v>
      </c>
      <c r="X726" s="19">
        <v>0.19</v>
      </c>
      <c r="Y726" s="19">
        <v>0.14000000000000001</v>
      </c>
      <c r="Z726" s="19">
        <v>0</v>
      </c>
      <c r="AA726" s="338">
        <f>SUM(X727:Z727)</f>
        <v>31333</v>
      </c>
      <c r="AB726" s="327">
        <f>ROUNDDOWN((T726+AA726)*0.05,0)</f>
        <v>2277</v>
      </c>
      <c r="AC726" s="327">
        <f>ROUNDDOWN((T726+W726+AA726+AB726)*0.1,0)</f>
        <v>4920</v>
      </c>
      <c r="AD726" s="327">
        <f>ROUNDDOWN(AG726*0.1,0)</f>
        <v>13440</v>
      </c>
      <c r="AE726" s="327">
        <f>T726+W726+AA726+AB726+AC726+AD726</f>
        <v>67568</v>
      </c>
      <c r="AF726" s="328">
        <v>150000</v>
      </c>
      <c r="AG726" s="330">
        <f>AF726-T726-W726</f>
        <v>134402</v>
      </c>
      <c r="AH726" s="332">
        <f t="shared" si="6"/>
        <v>67568</v>
      </c>
    </row>
    <row r="727" spans="1:34" ht="12.75" hidden="1" customHeight="1">
      <c r="A727" s="344"/>
      <c r="B727" s="27"/>
      <c r="C727" s="28"/>
      <c r="D727" s="344"/>
      <c r="E727" s="28"/>
      <c r="F727" s="28"/>
      <c r="G727" s="344"/>
      <c r="H727" s="28"/>
      <c r="I727" s="28"/>
      <c r="J727" s="344"/>
      <c r="K727" s="28"/>
      <c r="L727" s="28"/>
      <c r="M727" s="346"/>
      <c r="N727" s="28"/>
      <c r="O727" s="28"/>
      <c r="P727" s="346"/>
      <c r="Q727" s="25"/>
      <c r="R727" s="23">
        <f>ROUNDDOWN($R$3*R726,0)</f>
        <v>12588</v>
      </c>
      <c r="S727" s="23">
        <f>ROUNDDOWN($S$3*S726,0)</f>
        <v>1628</v>
      </c>
      <c r="T727" s="337"/>
      <c r="U727" s="23">
        <f>ROUNDDOWN(U726*$U$3,0)</f>
        <v>651</v>
      </c>
      <c r="V727" s="23">
        <f>ROUNDDOWN(V726*$V$3,0)</f>
        <v>731</v>
      </c>
      <c r="W727" s="337"/>
      <c r="X727" s="23">
        <f>ROUNDDOWN($X$3*X726,0)</f>
        <v>19931</v>
      </c>
      <c r="Y727" s="23">
        <f>ROUNDDOWN(Y726*$Y$3,0)</f>
        <v>11402</v>
      </c>
      <c r="Z727" s="24">
        <f>ROUNDDOWN(Z726*$Z$3,0)</f>
        <v>0</v>
      </c>
      <c r="AA727" s="338"/>
      <c r="AB727" s="327"/>
      <c r="AC727" s="327"/>
      <c r="AD727" s="327"/>
      <c r="AE727" s="327"/>
      <c r="AF727" s="329"/>
      <c r="AG727" s="331"/>
      <c r="AH727" s="332">
        <f t="shared" si="6"/>
        <v>0</v>
      </c>
    </row>
    <row r="728" spans="1:34" ht="12.75" hidden="1" customHeight="1">
      <c r="A728" s="344" t="s">
        <v>166</v>
      </c>
      <c r="B728" s="27" t="s">
        <v>43</v>
      </c>
      <c r="C728" s="28">
        <v>3.5</v>
      </c>
      <c r="D728" s="344" t="str">
        <f>B728&amp;C728</f>
        <v>H3.5</v>
      </c>
      <c r="E728" s="28" t="s">
        <v>38</v>
      </c>
      <c r="F728" s="28">
        <v>1.8</v>
      </c>
      <c r="G728" s="344" t="str">
        <f>E728&amp;F728</f>
        <v>W1.8</v>
      </c>
      <c r="H728" s="28" t="s">
        <v>39</v>
      </c>
      <c r="I728" s="28">
        <v>0</v>
      </c>
      <c r="J728" s="344" t="str">
        <f>H728&amp;I728</f>
        <v>L0</v>
      </c>
      <c r="K728" s="28" t="s">
        <v>40</v>
      </c>
      <c r="L728" s="28">
        <v>0</v>
      </c>
      <c r="M728" s="345" t="str">
        <f>K728&amp;L728</f>
        <v>B0</v>
      </c>
      <c r="N728" s="28" t="s">
        <v>41</v>
      </c>
      <c r="O728" s="28">
        <v>0</v>
      </c>
      <c r="P728" s="345" t="str">
        <f>N728&amp;O728</f>
        <v>R0</v>
      </c>
      <c r="Q728" s="25" t="s">
        <v>45</v>
      </c>
      <c r="R728" s="19">
        <v>0.15</v>
      </c>
      <c r="S728" s="19">
        <v>0.03</v>
      </c>
      <c r="T728" s="336">
        <f>SUM(R729:S729)</f>
        <v>18178</v>
      </c>
      <c r="U728" s="19">
        <v>1.2999999999999999E-2</v>
      </c>
      <c r="V728" s="19">
        <v>0.02</v>
      </c>
      <c r="W728" s="336">
        <f>SUM(U729:V729)</f>
        <v>2277</v>
      </c>
      <c r="X728" s="19">
        <v>0.16</v>
      </c>
      <c r="Y728" s="19">
        <v>0.08</v>
      </c>
      <c r="Z728" s="19">
        <v>0.12</v>
      </c>
      <c r="AA728" s="338">
        <f>SUM(X729:Z729)</f>
        <v>29844</v>
      </c>
      <c r="AB728" s="327">
        <f>ROUNDDOWN((T728+AA728)*0.05,0)</f>
        <v>2401</v>
      </c>
      <c r="AC728" s="327">
        <f>ROUNDDOWN((T728+W728+AA728+AB728)*0.1,0)</f>
        <v>5270</v>
      </c>
      <c r="AD728" s="327">
        <f>ROUNDDOWN(AG728*0.1,0)</f>
        <v>21654</v>
      </c>
      <c r="AE728" s="327">
        <f>T728+W728+AA728+AB728+AC728+AD728</f>
        <v>79624</v>
      </c>
      <c r="AF728" s="328">
        <v>237000</v>
      </c>
      <c r="AG728" s="330">
        <f>AF728-T728-W728</f>
        <v>216545</v>
      </c>
      <c r="AH728" s="332">
        <f t="shared" si="6"/>
        <v>79624</v>
      </c>
    </row>
    <row r="729" spans="1:34" ht="12.75" hidden="1" customHeight="1">
      <c r="A729" s="344"/>
      <c r="B729" s="27"/>
      <c r="C729" s="28"/>
      <c r="D729" s="344"/>
      <c r="E729" s="28"/>
      <c r="F729" s="28"/>
      <c r="G729" s="344"/>
      <c r="H729" s="28"/>
      <c r="I729" s="28"/>
      <c r="J729" s="344"/>
      <c r="K729" s="28"/>
      <c r="L729" s="28"/>
      <c r="M729" s="346"/>
      <c r="N729" s="28"/>
      <c r="O729" s="28"/>
      <c r="P729" s="346"/>
      <c r="Q729" s="25"/>
      <c r="R729" s="23">
        <f>ROUNDDOWN($R$3*R728,0)</f>
        <v>15735</v>
      </c>
      <c r="S729" s="23">
        <f>ROUNDDOWN($S$3*S728,0)</f>
        <v>2443</v>
      </c>
      <c r="T729" s="337"/>
      <c r="U729" s="23">
        <f>ROUNDDOWN(U728*$U$3,0)</f>
        <v>1058</v>
      </c>
      <c r="V729" s="23">
        <f>ROUNDDOWN(V728*$V$3,0)</f>
        <v>1219</v>
      </c>
      <c r="W729" s="337"/>
      <c r="X729" s="23">
        <f>ROUNDDOWN($X$3*X728,0)</f>
        <v>16784</v>
      </c>
      <c r="Y729" s="23">
        <f>ROUNDDOWN(Y728*$Y$3,0)</f>
        <v>6515</v>
      </c>
      <c r="Z729" s="24">
        <f>ROUNDDOWN(Z728*$Z$3,0)</f>
        <v>6545</v>
      </c>
      <c r="AA729" s="338"/>
      <c r="AB729" s="327"/>
      <c r="AC729" s="327"/>
      <c r="AD729" s="327"/>
      <c r="AE729" s="327"/>
      <c r="AF729" s="329"/>
      <c r="AG729" s="331"/>
      <c r="AH729" s="332">
        <f t="shared" si="6"/>
        <v>0</v>
      </c>
    </row>
    <row r="730" spans="1:34" ht="12.75" hidden="1" customHeight="1">
      <c r="A730" s="344" t="s">
        <v>166</v>
      </c>
      <c r="B730" s="27" t="s">
        <v>43</v>
      </c>
      <c r="C730" s="28">
        <v>4</v>
      </c>
      <c r="D730" s="344" t="str">
        <f>B730&amp;C730</f>
        <v>H4</v>
      </c>
      <c r="E730" s="28" t="s">
        <v>38</v>
      </c>
      <c r="F730" s="28">
        <v>2</v>
      </c>
      <c r="G730" s="344" t="str">
        <f>E730&amp;F730</f>
        <v>W2</v>
      </c>
      <c r="H730" s="28" t="s">
        <v>39</v>
      </c>
      <c r="I730" s="28">
        <v>0</v>
      </c>
      <c r="J730" s="344" t="str">
        <f>H730&amp;I730</f>
        <v>L0</v>
      </c>
      <c r="K730" s="28" t="s">
        <v>40</v>
      </c>
      <c r="L730" s="28">
        <v>0</v>
      </c>
      <c r="M730" s="345" t="str">
        <f>K730&amp;L730</f>
        <v>B0</v>
      </c>
      <c r="N730" s="28" t="s">
        <v>41</v>
      </c>
      <c r="O730" s="28">
        <v>0</v>
      </c>
      <c r="P730" s="345" t="str">
        <f>N730&amp;O730</f>
        <v>R0</v>
      </c>
      <c r="Q730" s="25" t="s">
        <v>45</v>
      </c>
      <c r="R730" s="19">
        <v>0.18</v>
      </c>
      <c r="S730" s="19">
        <v>0.03</v>
      </c>
      <c r="T730" s="336">
        <f>SUM(R731:S731)</f>
        <v>21325</v>
      </c>
      <c r="U730" s="19">
        <v>2.1000000000000001E-2</v>
      </c>
      <c r="V730" s="19">
        <v>0.02</v>
      </c>
      <c r="W730" s="29">
        <f>SUM(U731:V731)</f>
        <v>2929</v>
      </c>
      <c r="X730" s="19">
        <v>0.2</v>
      </c>
      <c r="Y730" s="19">
        <v>0.1</v>
      </c>
      <c r="Z730" s="19">
        <v>0.14000000000000001</v>
      </c>
      <c r="AA730" s="338">
        <f>SUM(X731:Z731)</f>
        <v>36760</v>
      </c>
      <c r="AB730" s="327">
        <f>ROUNDDOWN((T730+AA730)*0.05,0)</f>
        <v>2904</v>
      </c>
      <c r="AC730" s="327">
        <f>ROUNDDOWN((T730+W730+AA730+AB730)*0.1,0)</f>
        <v>6391</v>
      </c>
      <c r="AD730" s="327">
        <f>ROUNDDOWN(AG730*0.1,0)</f>
        <v>31974</v>
      </c>
      <c r="AE730" s="327">
        <f>T730+W730+AA730+AB730+AC730+AD730</f>
        <v>102283</v>
      </c>
      <c r="AF730" s="328">
        <v>344000</v>
      </c>
      <c r="AG730" s="330">
        <f>AF730-T730-W730</f>
        <v>319746</v>
      </c>
      <c r="AH730" s="332">
        <f t="shared" si="6"/>
        <v>102283</v>
      </c>
    </row>
    <row r="731" spans="1:34" ht="12.75" hidden="1" customHeight="1">
      <c r="A731" s="344"/>
      <c r="B731" s="27"/>
      <c r="C731" s="28"/>
      <c r="D731" s="344"/>
      <c r="E731" s="28"/>
      <c r="F731" s="28"/>
      <c r="G731" s="344"/>
      <c r="H731" s="28"/>
      <c r="I731" s="28"/>
      <c r="J731" s="344"/>
      <c r="K731" s="28"/>
      <c r="L731" s="28"/>
      <c r="M731" s="346"/>
      <c r="N731" s="28"/>
      <c r="O731" s="28"/>
      <c r="P731" s="346"/>
      <c r="Q731" s="25"/>
      <c r="R731" s="23">
        <f>ROUNDDOWN($R$3*R730,0)</f>
        <v>18882</v>
      </c>
      <c r="S731" s="23">
        <f>ROUNDDOWN($S$3*S730,0)</f>
        <v>2443</v>
      </c>
      <c r="T731" s="337"/>
      <c r="U731" s="23">
        <f>ROUNDDOWN(U730*$U$3,0)</f>
        <v>1710</v>
      </c>
      <c r="V731" s="23">
        <f>ROUNDDOWN(V730*$V$3,0)</f>
        <v>1219</v>
      </c>
      <c r="W731" s="30"/>
      <c r="X731" s="23">
        <f>ROUNDDOWN($X$3*X730,0)</f>
        <v>20980</v>
      </c>
      <c r="Y731" s="23">
        <f>ROUNDDOWN(Y730*$Y$3,0)</f>
        <v>8144</v>
      </c>
      <c r="Z731" s="24">
        <f>ROUNDDOWN(Z730*$Z$3,0)</f>
        <v>7636</v>
      </c>
      <c r="AA731" s="338"/>
      <c r="AB731" s="327"/>
      <c r="AC731" s="327"/>
      <c r="AD731" s="327"/>
      <c r="AE731" s="327"/>
      <c r="AF731" s="329"/>
      <c r="AG731" s="331"/>
      <c r="AH731" s="332">
        <f t="shared" si="6"/>
        <v>0</v>
      </c>
    </row>
    <row r="732" spans="1:34" ht="12.75" hidden="1" customHeight="1">
      <c r="A732" s="333" t="s">
        <v>167</v>
      </c>
      <c r="B732" s="20" t="s">
        <v>43</v>
      </c>
      <c r="C732" s="21">
        <v>0.5</v>
      </c>
      <c r="D732" s="333" t="str">
        <f>B732&amp;C732</f>
        <v>H0.5</v>
      </c>
      <c r="E732" s="21" t="s">
        <v>38</v>
      </c>
      <c r="F732" s="21">
        <v>0.4</v>
      </c>
      <c r="G732" s="333" t="str">
        <f>E732&amp;F732</f>
        <v>W0.4</v>
      </c>
      <c r="H732" s="21" t="s">
        <v>39</v>
      </c>
      <c r="I732" s="21">
        <v>0</v>
      </c>
      <c r="J732" s="333" t="str">
        <f>H732&amp;I732</f>
        <v>L0</v>
      </c>
      <c r="K732" s="21" t="s">
        <v>40</v>
      </c>
      <c r="L732" s="21">
        <v>0</v>
      </c>
      <c r="M732" s="334" t="str">
        <f>K732&amp;L732</f>
        <v>B0</v>
      </c>
      <c r="N732" s="21" t="s">
        <v>41</v>
      </c>
      <c r="O732" s="21">
        <v>0</v>
      </c>
      <c r="P732" s="334" t="str">
        <f>N732&amp;O732</f>
        <v>R0</v>
      </c>
      <c r="Q732" s="25" t="s">
        <v>109</v>
      </c>
      <c r="R732" s="26">
        <v>0.04</v>
      </c>
      <c r="S732" s="26">
        <v>6.0000000000000001E-3</v>
      </c>
      <c r="T732" s="336">
        <f>SUM(R733:S733)</f>
        <v>4684</v>
      </c>
      <c r="U732" s="19">
        <v>2E-3</v>
      </c>
      <c r="V732" s="19">
        <v>1E-3</v>
      </c>
      <c r="W732" s="336">
        <f>SUM(U733:V733)</f>
        <v>222</v>
      </c>
      <c r="X732" s="19">
        <v>0.03</v>
      </c>
      <c r="Y732" s="19">
        <v>0.02</v>
      </c>
      <c r="Z732" s="19">
        <v>0</v>
      </c>
      <c r="AA732" s="338">
        <f>SUM(X733:Z733)</f>
        <v>4775</v>
      </c>
      <c r="AB732" s="327">
        <f>ROUNDDOWN((T732+AA732)*0.05,0)</f>
        <v>472</v>
      </c>
      <c r="AC732" s="327">
        <f>ROUNDDOWN((T732+W732+AA732+AB732)*0.1,0)</f>
        <v>1015</v>
      </c>
      <c r="AD732" s="327">
        <f>ROUNDDOWN(AG732*0.1,0)</f>
        <v>1099</v>
      </c>
      <c r="AE732" s="327">
        <f>T732+W732+AA732+AB732+AC732+AD732</f>
        <v>12267</v>
      </c>
      <c r="AF732" s="328">
        <v>15900</v>
      </c>
      <c r="AG732" s="330">
        <f>AF732-T732-W732</f>
        <v>10994</v>
      </c>
      <c r="AH732" s="332">
        <f t="shared" ref="AH732:AH821" si="7">IF(AE732&lt;AG732,AE732,AG732)</f>
        <v>10994</v>
      </c>
    </row>
    <row r="733" spans="1:34" ht="12.75" hidden="1" customHeight="1">
      <c r="A733" s="333"/>
      <c r="B733" s="20"/>
      <c r="C733" s="21"/>
      <c r="D733" s="333"/>
      <c r="E733" s="21"/>
      <c r="F733" s="21"/>
      <c r="G733" s="333"/>
      <c r="H733" s="21"/>
      <c r="I733" s="21"/>
      <c r="J733" s="333"/>
      <c r="K733" s="21"/>
      <c r="L733" s="21"/>
      <c r="M733" s="335"/>
      <c r="N733" s="21"/>
      <c r="O733" s="21"/>
      <c r="P733" s="335"/>
      <c r="Q733" s="25"/>
      <c r="R733" s="23">
        <f>ROUNDDOWN($R$3*R732,0)</f>
        <v>4196</v>
      </c>
      <c r="S733" s="23">
        <f>ROUNDDOWN($S$3*S732,0)</f>
        <v>488</v>
      </c>
      <c r="T733" s="337"/>
      <c r="U733" s="23">
        <f>ROUNDDOWN(U732*$U$3,0)</f>
        <v>162</v>
      </c>
      <c r="V733" s="23">
        <f>ROUNDDOWN(V732*$V$3,0)</f>
        <v>60</v>
      </c>
      <c r="W733" s="337"/>
      <c r="X733" s="23">
        <f>ROUNDDOWN($X$3*X732,0)</f>
        <v>3147</v>
      </c>
      <c r="Y733" s="23">
        <f>ROUNDDOWN(Y732*$Y$3,0)</f>
        <v>1628</v>
      </c>
      <c r="Z733" s="24">
        <f>ROUNDDOWN(Z732*$Z$3,0)</f>
        <v>0</v>
      </c>
      <c r="AA733" s="338"/>
      <c r="AB733" s="327"/>
      <c r="AC733" s="327"/>
      <c r="AD733" s="327"/>
      <c r="AE733" s="327"/>
      <c r="AF733" s="329"/>
      <c r="AG733" s="331"/>
      <c r="AH733" s="332">
        <f t="shared" si="7"/>
        <v>0</v>
      </c>
    </row>
    <row r="734" spans="1:34" ht="12.75" hidden="1" customHeight="1">
      <c r="A734" s="333" t="s">
        <v>167</v>
      </c>
      <c r="B734" s="20" t="s">
        <v>43</v>
      </c>
      <c r="C734" s="21">
        <v>0.6</v>
      </c>
      <c r="D734" s="333" t="str">
        <f>B734&amp;C734</f>
        <v>H0.6</v>
      </c>
      <c r="E734" s="21" t="s">
        <v>38</v>
      </c>
      <c r="F734" s="21">
        <v>0.5</v>
      </c>
      <c r="G734" s="333" t="str">
        <f>E734&amp;F734</f>
        <v>W0.5</v>
      </c>
      <c r="H734" s="21" t="s">
        <v>39</v>
      </c>
      <c r="I734" s="21">
        <v>0</v>
      </c>
      <c r="J734" s="333" t="str">
        <f>H734&amp;I734</f>
        <v>L0</v>
      </c>
      <c r="K734" s="21" t="s">
        <v>40</v>
      </c>
      <c r="L734" s="21">
        <v>0</v>
      </c>
      <c r="M734" s="334" t="str">
        <f>K734&amp;L734</f>
        <v>B0</v>
      </c>
      <c r="N734" s="21" t="s">
        <v>41</v>
      </c>
      <c r="O734" s="21">
        <v>0</v>
      </c>
      <c r="P734" s="334" t="str">
        <f>N734&amp;O734</f>
        <v>R0</v>
      </c>
      <c r="Q734" s="25" t="s">
        <v>109</v>
      </c>
      <c r="R734" s="26">
        <v>0.04</v>
      </c>
      <c r="S734" s="26">
        <v>6.0000000000000001E-3</v>
      </c>
      <c r="T734" s="336">
        <f>SUM(R735:S735)</f>
        <v>4684</v>
      </c>
      <c r="U734" s="19">
        <v>2E-3</v>
      </c>
      <c r="V734" s="19">
        <v>1E-3</v>
      </c>
      <c r="W734" s="336">
        <f>SUM(U735:V735)</f>
        <v>222</v>
      </c>
      <c r="X734" s="19">
        <v>0.03</v>
      </c>
      <c r="Y734" s="19">
        <v>0.02</v>
      </c>
      <c r="Z734" s="19">
        <v>0</v>
      </c>
      <c r="AA734" s="338">
        <f>SUM(X735:Z735)</f>
        <v>4775</v>
      </c>
      <c r="AB734" s="327">
        <f>ROUNDDOWN((T734+AA734)*0.05,0)</f>
        <v>472</v>
      </c>
      <c r="AC734" s="327">
        <f>ROUNDDOWN((T734+W734+AA734+AB734)*0.1,0)</f>
        <v>1015</v>
      </c>
      <c r="AD734" s="327">
        <f>ROUNDDOWN(AG734*0.1,0)</f>
        <v>2189</v>
      </c>
      <c r="AE734" s="327">
        <f>T734+W734+AA734+AB734+AC734+AD734</f>
        <v>13357</v>
      </c>
      <c r="AF734" s="328">
        <v>26800</v>
      </c>
      <c r="AG734" s="330">
        <f>AF734-T734-W734</f>
        <v>21894</v>
      </c>
      <c r="AH734" s="332">
        <f t="shared" si="7"/>
        <v>13357</v>
      </c>
    </row>
    <row r="735" spans="1:34" ht="12.75" hidden="1" customHeight="1">
      <c r="A735" s="333"/>
      <c r="B735" s="20"/>
      <c r="C735" s="21"/>
      <c r="D735" s="333"/>
      <c r="E735" s="21"/>
      <c r="F735" s="21"/>
      <c r="G735" s="333"/>
      <c r="H735" s="21"/>
      <c r="I735" s="21"/>
      <c r="J735" s="333"/>
      <c r="K735" s="21"/>
      <c r="L735" s="21"/>
      <c r="M735" s="335"/>
      <c r="N735" s="21"/>
      <c r="O735" s="21"/>
      <c r="P735" s="335"/>
      <c r="Q735" s="25"/>
      <c r="R735" s="23">
        <f>ROUNDDOWN($R$3*R734,0)</f>
        <v>4196</v>
      </c>
      <c r="S735" s="23">
        <f>ROUNDDOWN($S$3*S734,0)</f>
        <v>488</v>
      </c>
      <c r="T735" s="337"/>
      <c r="U735" s="23">
        <f>ROUNDDOWN(U734*$U$3,0)</f>
        <v>162</v>
      </c>
      <c r="V735" s="23">
        <f>ROUNDDOWN(V734*$V$3,0)</f>
        <v>60</v>
      </c>
      <c r="W735" s="337"/>
      <c r="X735" s="23">
        <f>ROUNDDOWN($X$3*X734,0)</f>
        <v>3147</v>
      </c>
      <c r="Y735" s="23">
        <f>ROUNDDOWN(Y734*$Y$3,0)</f>
        <v>1628</v>
      </c>
      <c r="Z735" s="24">
        <f>ROUNDDOWN(Z734*$Z$3,0)</f>
        <v>0</v>
      </c>
      <c r="AA735" s="338"/>
      <c r="AB735" s="327"/>
      <c r="AC735" s="327"/>
      <c r="AD735" s="327"/>
      <c r="AE735" s="327"/>
      <c r="AF735" s="329"/>
      <c r="AG735" s="331"/>
      <c r="AH735" s="332">
        <f t="shared" si="7"/>
        <v>0</v>
      </c>
    </row>
    <row r="736" spans="1:34" ht="12.75" hidden="1" customHeight="1">
      <c r="A736" s="333" t="s">
        <v>167</v>
      </c>
      <c r="B736" s="20" t="s">
        <v>43</v>
      </c>
      <c r="C736" s="21">
        <v>0.8</v>
      </c>
      <c r="D736" s="333" t="str">
        <f>B736&amp;C736</f>
        <v>H0.8</v>
      </c>
      <c r="E736" s="21" t="s">
        <v>38</v>
      </c>
      <c r="F736" s="21">
        <v>0.6</v>
      </c>
      <c r="G736" s="333" t="str">
        <f>E736&amp;F736</f>
        <v>W0.6</v>
      </c>
      <c r="H736" s="21" t="s">
        <v>39</v>
      </c>
      <c r="I736" s="21">
        <v>0</v>
      </c>
      <c r="J736" s="333" t="str">
        <f>H736&amp;I736</f>
        <v>L0</v>
      </c>
      <c r="K736" s="21" t="s">
        <v>40</v>
      </c>
      <c r="L736" s="21">
        <v>0</v>
      </c>
      <c r="M736" s="334" t="str">
        <f>K736&amp;L736</f>
        <v>B0</v>
      </c>
      <c r="N736" s="21" t="s">
        <v>41</v>
      </c>
      <c r="O736" s="21">
        <v>0</v>
      </c>
      <c r="P736" s="334" t="str">
        <f>N736&amp;O736</f>
        <v>R0</v>
      </c>
      <c r="Q736" s="25" t="s">
        <v>109</v>
      </c>
      <c r="R736" s="26">
        <v>0.04</v>
      </c>
      <c r="S736" s="26">
        <v>6.0000000000000001E-3</v>
      </c>
      <c r="T736" s="336">
        <f>SUM(R737:S737)</f>
        <v>4684</v>
      </c>
      <c r="U736" s="19">
        <v>2E-3</v>
      </c>
      <c r="V736" s="19">
        <v>1E-3</v>
      </c>
      <c r="W736" s="336">
        <f>SUM(U737:V737)</f>
        <v>222</v>
      </c>
      <c r="X736" s="19">
        <v>0.03</v>
      </c>
      <c r="Y736" s="19">
        <v>0.02</v>
      </c>
      <c r="Z736" s="19">
        <v>0</v>
      </c>
      <c r="AA736" s="338">
        <f>SUM(X737:Z737)</f>
        <v>4775</v>
      </c>
      <c r="AB736" s="327">
        <f>ROUNDDOWN((T736+AA736)*0.05,0)</f>
        <v>472</v>
      </c>
      <c r="AC736" s="327">
        <f>ROUNDDOWN((T736+W736+AA736+AB736)*0.1,0)</f>
        <v>1015</v>
      </c>
      <c r="AD736" s="327">
        <f>ROUNDDOWN(AG736*0.1,0)</f>
        <v>4379</v>
      </c>
      <c r="AE736" s="327">
        <f>T736+W736+AA736+AB736+AC736+AD736</f>
        <v>15547</v>
      </c>
      <c r="AF736" s="328">
        <v>48700</v>
      </c>
      <c r="AG736" s="330">
        <f>AF736-T736-W736</f>
        <v>43794</v>
      </c>
      <c r="AH736" s="332">
        <f t="shared" si="7"/>
        <v>15547</v>
      </c>
    </row>
    <row r="737" spans="1:34" ht="12.75" hidden="1" customHeight="1">
      <c r="A737" s="333"/>
      <c r="B737" s="20"/>
      <c r="C737" s="21"/>
      <c r="D737" s="333"/>
      <c r="E737" s="21"/>
      <c r="F737" s="21"/>
      <c r="G737" s="333"/>
      <c r="H737" s="21"/>
      <c r="I737" s="21"/>
      <c r="J737" s="333"/>
      <c r="K737" s="21"/>
      <c r="L737" s="21"/>
      <c r="M737" s="335"/>
      <c r="N737" s="21"/>
      <c r="O737" s="21"/>
      <c r="P737" s="335"/>
      <c r="Q737" s="25"/>
      <c r="R737" s="23">
        <f>ROUNDDOWN($R$3*R736,0)</f>
        <v>4196</v>
      </c>
      <c r="S737" s="23">
        <f>ROUNDDOWN($S$3*S736,0)</f>
        <v>488</v>
      </c>
      <c r="T737" s="337"/>
      <c r="U737" s="23">
        <f>ROUNDDOWN(U736*$U$3,0)</f>
        <v>162</v>
      </c>
      <c r="V737" s="23">
        <f>ROUNDDOWN(V736*$V$3,0)</f>
        <v>60</v>
      </c>
      <c r="W737" s="337"/>
      <c r="X737" s="23">
        <f>ROUNDDOWN($X$3*X736,0)</f>
        <v>3147</v>
      </c>
      <c r="Y737" s="23">
        <f>ROUNDDOWN(Y736*$Y$3,0)</f>
        <v>1628</v>
      </c>
      <c r="Z737" s="24">
        <f>ROUNDDOWN(Z736*$Z$3,0)</f>
        <v>0</v>
      </c>
      <c r="AA737" s="338"/>
      <c r="AB737" s="327"/>
      <c r="AC737" s="327"/>
      <c r="AD737" s="327"/>
      <c r="AE737" s="327"/>
      <c r="AF737" s="329"/>
      <c r="AG737" s="331"/>
      <c r="AH737" s="332">
        <f t="shared" si="7"/>
        <v>0</v>
      </c>
    </row>
    <row r="738" spans="1:34" ht="12.75" hidden="1" customHeight="1">
      <c r="A738" s="333" t="s">
        <v>167</v>
      </c>
      <c r="B738" s="20" t="s">
        <v>43</v>
      </c>
      <c r="C738" s="21">
        <v>1</v>
      </c>
      <c r="D738" s="333" t="str">
        <f>B738&amp;C738</f>
        <v>H1</v>
      </c>
      <c r="E738" s="21" t="s">
        <v>38</v>
      </c>
      <c r="F738" s="21">
        <v>0.8</v>
      </c>
      <c r="G738" s="333" t="str">
        <f>E738&amp;F738</f>
        <v>W0.8</v>
      </c>
      <c r="H738" s="21" t="s">
        <v>39</v>
      </c>
      <c r="I738" s="21">
        <v>0</v>
      </c>
      <c r="J738" s="333" t="str">
        <f>H738&amp;I738</f>
        <v>L0</v>
      </c>
      <c r="K738" s="21" t="s">
        <v>40</v>
      </c>
      <c r="L738" s="21">
        <v>0</v>
      </c>
      <c r="M738" s="334" t="str">
        <f>K738&amp;L738</f>
        <v>B0</v>
      </c>
      <c r="N738" s="21" t="s">
        <v>41</v>
      </c>
      <c r="O738" s="21">
        <v>0</v>
      </c>
      <c r="P738" s="334" t="str">
        <f>N738&amp;O738</f>
        <v>R0</v>
      </c>
      <c r="Q738" s="25" t="s">
        <v>109</v>
      </c>
      <c r="R738" s="19">
        <v>0.08</v>
      </c>
      <c r="S738" s="19">
        <v>0.01</v>
      </c>
      <c r="T738" s="336">
        <f>SUM(R739:S739)</f>
        <v>9206</v>
      </c>
      <c r="U738" s="19">
        <v>2E-3</v>
      </c>
      <c r="V738" s="19">
        <v>2E-3</v>
      </c>
      <c r="W738" s="336">
        <f>SUM(U739:V739)</f>
        <v>283</v>
      </c>
      <c r="X738" s="19">
        <v>0.05</v>
      </c>
      <c r="Y738" s="19">
        <v>0.03</v>
      </c>
      <c r="Z738" s="19">
        <v>0</v>
      </c>
      <c r="AA738" s="338">
        <f>SUM(X739:Z739)</f>
        <v>7688</v>
      </c>
      <c r="AB738" s="327">
        <f>ROUNDDOWN((T738+AA738)*0.05,0)</f>
        <v>844</v>
      </c>
      <c r="AC738" s="327">
        <f>ROUNDDOWN((T738+W738+AA738+AB738)*0.1,0)</f>
        <v>1802</v>
      </c>
      <c r="AD738" s="327">
        <f>ROUNDDOWN(AG738*0.1,0)</f>
        <v>5921</v>
      </c>
      <c r="AE738" s="327">
        <f>T738+W738+AA738+AB738+AC738+AD738</f>
        <v>25744</v>
      </c>
      <c r="AF738" s="328">
        <v>68700</v>
      </c>
      <c r="AG738" s="330">
        <f>AF738-T738-W738</f>
        <v>59211</v>
      </c>
      <c r="AH738" s="332">
        <f t="shared" si="7"/>
        <v>25744</v>
      </c>
    </row>
    <row r="739" spans="1:34" ht="12.75" hidden="1" customHeight="1">
      <c r="A739" s="333"/>
      <c r="B739" s="20"/>
      <c r="C739" s="21"/>
      <c r="D739" s="333"/>
      <c r="E739" s="21"/>
      <c r="F739" s="21"/>
      <c r="G739" s="333"/>
      <c r="H739" s="21"/>
      <c r="I739" s="21"/>
      <c r="J739" s="333"/>
      <c r="K739" s="21"/>
      <c r="L739" s="21"/>
      <c r="M739" s="335"/>
      <c r="N739" s="21"/>
      <c r="O739" s="21"/>
      <c r="P739" s="335"/>
      <c r="Q739" s="25"/>
      <c r="R739" s="23">
        <f>ROUNDDOWN($R$3*R738,0)</f>
        <v>8392</v>
      </c>
      <c r="S739" s="23">
        <f>ROUNDDOWN($S$3*S738,0)</f>
        <v>814</v>
      </c>
      <c r="T739" s="337"/>
      <c r="U739" s="23">
        <f>ROUNDDOWN(U738*$U$3,0)</f>
        <v>162</v>
      </c>
      <c r="V739" s="23">
        <f>ROUNDDOWN(V738*$V$3,0)</f>
        <v>121</v>
      </c>
      <c r="W739" s="337"/>
      <c r="X739" s="23">
        <f>ROUNDDOWN($X$3*X738,0)</f>
        <v>5245</v>
      </c>
      <c r="Y739" s="23">
        <f>ROUNDDOWN(Y738*$Y$3,0)</f>
        <v>2443</v>
      </c>
      <c r="Z739" s="24">
        <f>ROUNDDOWN(Z738*$Z$3,0)</f>
        <v>0</v>
      </c>
      <c r="AA739" s="338"/>
      <c r="AB739" s="327"/>
      <c r="AC739" s="327"/>
      <c r="AD739" s="327"/>
      <c r="AE739" s="327"/>
      <c r="AF739" s="329"/>
      <c r="AG739" s="331"/>
      <c r="AH739" s="332">
        <f t="shared" si="7"/>
        <v>0</v>
      </c>
    </row>
    <row r="740" spans="1:34" ht="12.75" hidden="1" customHeight="1">
      <c r="A740" s="333" t="s">
        <v>167</v>
      </c>
      <c r="B740" s="20" t="s">
        <v>43</v>
      </c>
      <c r="C740" s="21">
        <v>1.2</v>
      </c>
      <c r="D740" s="333" t="str">
        <f>B740&amp;C740</f>
        <v>H1.2</v>
      </c>
      <c r="E740" s="21" t="s">
        <v>38</v>
      </c>
      <c r="F740" s="21">
        <v>1</v>
      </c>
      <c r="G740" s="333" t="str">
        <f>E740&amp;F740</f>
        <v>W1</v>
      </c>
      <c r="H740" s="21" t="s">
        <v>39</v>
      </c>
      <c r="I740" s="21">
        <v>0</v>
      </c>
      <c r="J740" s="333" t="str">
        <f>H740&amp;I740</f>
        <v>L0</v>
      </c>
      <c r="K740" s="21" t="s">
        <v>40</v>
      </c>
      <c r="L740" s="21">
        <v>0</v>
      </c>
      <c r="M740" s="334" t="str">
        <f>K740&amp;L740</f>
        <v>B0</v>
      </c>
      <c r="N740" s="21" t="s">
        <v>41</v>
      </c>
      <c r="O740" s="21">
        <v>0</v>
      </c>
      <c r="P740" s="334" t="str">
        <f>N740&amp;O740</f>
        <v>R0</v>
      </c>
      <c r="Q740" s="25" t="s">
        <v>109</v>
      </c>
      <c r="R740" s="19">
        <v>0.08</v>
      </c>
      <c r="S740" s="19">
        <v>0.01</v>
      </c>
      <c r="T740" s="336">
        <f>SUM(R741:S741)</f>
        <v>9206</v>
      </c>
      <c r="U740" s="19">
        <v>2E-3</v>
      </c>
      <c r="V740" s="19">
        <v>2E-3</v>
      </c>
      <c r="W740" s="336">
        <f>SUM(U741:V741)</f>
        <v>283</v>
      </c>
      <c r="X740" s="19">
        <v>0.05</v>
      </c>
      <c r="Y740" s="19">
        <v>0.03</v>
      </c>
      <c r="Z740" s="19">
        <v>0</v>
      </c>
      <c r="AA740" s="338">
        <f>SUM(X741:Z741)</f>
        <v>7688</v>
      </c>
      <c r="AB740" s="327">
        <f>ROUNDDOWN((T740+AA740)*0.05,0)</f>
        <v>844</v>
      </c>
      <c r="AC740" s="327">
        <f>ROUNDDOWN((T740+W740+AA740+AB740)*0.1,0)</f>
        <v>1802</v>
      </c>
      <c r="AD740" s="327">
        <f>ROUNDDOWN(AG740*0.1,0)</f>
        <v>10251</v>
      </c>
      <c r="AE740" s="327">
        <f>T740+W740+AA740+AB740+AC740+AD740</f>
        <v>30074</v>
      </c>
      <c r="AF740" s="328">
        <v>112000</v>
      </c>
      <c r="AG740" s="330">
        <f>AF740-T740-W740</f>
        <v>102511</v>
      </c>
      <c r="AH740" s="332">
        <f t="shared" si="7"/>
        <v>30074</v>
      </c>
    </row>
    <row r="741" spans="1:34" ht="12.75" hidden="1" customHeight="1">
      <c r="A741" s="333"/>
      <c r="B741" s="20"/>
      <c r="C741" s="21"/>
      <c r="D741" s="333"/>
      <c r="E741" s="21"/>
      <c r="F741" s="21"/>
      <c r="G741" s="333"/>
      <c r="H741" s="21"/>
      <c r="I741" s="21"/>
      <c r="J741" s="333"/>
      <c r="K741" s="21"/>
      <c r="L741" s="21"/>
      <c r="M741" s="335"/>
      <c r="N741" s="21"/>
      <c r="O741" s="21"/>
      <c r="P741" s="335"/>
      <c r="Q741" s="25"/>
      <c r="R741" s="23">
        <f>ROUNDDOWN($R$3*R740,0)</f>
        <v>8392</v>
      </c>
      <c r="S741" s="23">
        <f>ROUNDDOWN($S$3*S740,0)</f>
        <v>814</v>
      </c>
      <c r="T741" s="337"/>
      <c r="U741" s="23">
        <f>ROUNDDOWN(U740*$U$3,0)</f>
        <v>162</v>
      </c>
      <c r="V741" s="23">
        <f>ROUNDDOWN(V740*$V$3,0)</f>
        <v>121</v>
      </c>
      <c r="W741" s="337"/>
      <c r="X741" s="23">
        <f>ROUNDDOWN($X$3*X740,0)</f>
        <v>5245</v>
      </c>
      <c r="Y741" s="23">
        <f>ROUNDDOWN(Y740*$Y$3,0)</f>
        <v>2443</v>
      </c>
      <c r="Z741" s="24">
        <f>ROUNDDOWN(Z740*$Z$3,0)</f>
        <v>0</v>
      </c>
      <c r="AA741" s="338"/>
      <c r="AB741" s="327"/>
      <c r="AC741" s="327"/>
      <c r="AD741" s="327"/>
      <c r="AE741" s="327"/>
      <c r="AF741" s="329"/>
      <c r="AG741" s="331"/>
      <c r="AH741" s="332">
        <f t="shared" si="7"/>
        <v>0</v>
      </c>
    </row>
    <row r="742" spans="1:34" ht="12.75" hidden="1" customHeight="1">
      <c r="A742" s="333" t="s">
        <v>167</v>
      </c>
      <c r="B742" s="20" t="s">
        <v>43</v>
      </c>
      <c r="C742" s="21">
        <v>1.5</v>
      </c>
      <c r="D742" s="333" t="str">
        <f>B742&amp;C742</f>
        <v>H1.5</v>
      </c>
      <c r="E742" s="21" t="s">
        <v>38</v>
      </c>
      <c r="F742" s="21">
        <v>1.2</v>
      </c>
      <c r="G742" s="333" t="str">
        <f>E742&amp;F742</f>
        <v>W1.2</v>
      </c>
      <c r="H742" s="21" t="s">
        <v>39</v>
      </c>
      <c r="I742" s="21">
        <v>0</v>
      </c>
      <c r="J742" s="333" t="str">
        <f>H742&amp;I742</f>
        <v>L0</v>
      </c>
      <c r="K742" s="21" t="s">
        <v>40</v>
      </c>
      <c r="L742" s="21">
        <v>0</v>
      </c>
      <c r="M742" s="334" t="str">
        <f>K742&amp;L742</f>
        <v>B0</v>
      </c>
      <c r="N742" s="21" t="s">
        <v>41</v>
      </c>
      <c r="O742" s="21">
        <v>0</v>
      </c>
      <c r="P742" s="334" t="str">
        <f>N742&amp;O742</f>
        <v>R0</v>
      </c>
      <c r="Q742" s="25" t="s">
        <v>109</v>
      </c>
      <c r="R742" s="26">
        <v>0.11</v>
      </c>
      <c r="S742" s="26">
        <v>0.02</v>
      </c>
      <c r="T742" s="336">
        <f>SUM(R743:S743)</f>
        <v>13167</v>
      </c>
      <c r="U742" s="19">
        <v>2E-3</v>
      </c>
      <c r="V742" s="19">
        <v>3.0000000000000001E-3</v>
      </c>
      <c r="W742" s="336">
        <f>SUM(U743:V743)</f>
        <v>344</v>
      </c>
      <c r="X742" s="19">
        <v>7.0000000000000007E-2</v>
      </c>
      <c r="Y742" s="19">
        <v>0.04</v>
      </c>
      <c r="Z742" s="19">
        <v>0</v>
      </c>
      <c r="AA742" s="338">
        <f>SUM(X743:Z743)</f>
        <v>10600</v>
      </c>
      <c r="AB742" s="327">
        <f>ROUNDDOWN((T742+AA742)*0.05,0)</f>
        <v>1188</v>
      </c>
      <c r="AC742" s="327">
        <f>ROUNDDOWN((T742+W742+AA742+AB742)*0.1,0)</f>
        <v>2529</v>
      </c>
      <c r="AD742" s="327">
        <f>ROUNDDOWN(AG742*0.1,0)</f>
        <v>20948</v>
      </c>
      <c r="AE742" s="327">
        <f>T742+W742+AA742+AB742+AC742+AD742</f>
        <v>48776</v>
      </c>
      <c r="AF742" s="328">
        <v>223000</v>
      </c>
      <c r="AG742" s="330">
        <f>AF742-T742-W742</f>
        <v>209489</v>
      </c>
      <c r="AH742" s="332">
        <f t="shared" si="7"/>
        <v>48776</v>
      </c>
    </row>
    <row r="743" spans="1:34" ht="12.75" hidden="1" customHeight="1">
      <c r="A743" s="333"/>
      <c r="B743" s="20"/>
      <c r="C743" s="21"/>
      <c r="D743" s="333"/>
      <c r="E743" s="21"/>
      <c r="F743" s="21"/>
      <c r="G743" s="333"/>
      <c r="H743" s="21"/>
      <c r="I743" s="21"/>
      <c r="J743" s="333"/>
      <c r="K743" s="21"/>
      <c r="L743" s="21"/>
      <c r="M743" s="335"/>
      <c r="N743" s="21"/>
      <c r="O743" s="21"/>
      <c r="P743" s="335"/>
      <c r="Q743" s="25"/>
      <c r="R743" s="23">
        <f>ROUNDDOWN($R$3*R742,0)</f>
        <v>11539</v>
      </c>
      <c r="S743" s="23">
        <f>ROUNDDOWN($S$3*S742,0)</f>
        <v>1628</v>
      </c>
      <c r="T743" s="337"/>
      <c r="U743" s="23">
        <f>ROUNDDOWN(U742*$U$3,0)</f>
        <v>162</v>
      </c>
      <c r="V743" s="23">
        <f>ROUNDDOWN(V742*$V$3,0)</f>
        <v>182</v>
      </c>
      <c r="W743" s="337"/>
      <c r="X743" s="23">
        <f>ROUNDDOWN($X$3*X742,0)</f>
        <v>7343</v>
      </c>
      <c r="Y743" s="23">
        <f>ROUNDDOWN(Y742*$Y$3,0)</f>
        <v>3257</v>
      </c>
      <c r="Z743" s="24">
        <f>ROUNDDOWN(Z742*$Z$3,0)</f>
        <v>0</v>
      </c>
      <c r="AA743" s="338"/>
      <c r="AB743" s="327"/>
      <c r="AC743" s="327"/>
      <c r="AD743" s="327"/>
      <c r="AE743" s="327"/>
      <c r="AF743" s="329"/>
      <c r="AG743" s="331"/>
      <c r="AH743" s="332">
        <f t="shared" si="7"/>
        <v>0</v>
      </c>
    </row>
    <row r="744" spans="1:34" ht="12.75" hidden="1" customHeight="1">
      <c r="A744" s="333" t="s">
        <v>167</v>
      </c>
      <c r="B744" s="20" t="s">
        <v>43</v>
      </c>
      <c r="C744" s="21">
        <v>2</v>
      </c>
      <c r="D744" s="333" t="str">
        <f>B744&amp;C744</f>
        <v>H2</v>
      </c>
      <c r="E744" s="21" t="s">
        <v>38</v>
      </c>
      <c r="F744" s="21">
        <v>1.5</v>
      </c>
      <c r="G744" s="333" t="str">
        <f>E744&amp;F744</f>
        <v>W1.5</v>
      </c>
      <c r="H744" s="21" t="s">
        <v>39</v>
      </c>
      <c r="I744" s="21">
        <v>0</v>
      </c>
      <c r="J744" s="333" t="str">
        <f>H744&amp;I744</f>
        <v>L0</v>
      </c>
      <c r="K744" s="21" t="s">
        <v>40</v>
      </c>
      <c r="L744" s="21">
        <v>0</v>
      </c>
      <c r="M744" s="334" t="str">
        <f>K744&amp;L744</f>
        <v>B0</v>
      </c>
      <c r="N744" s="21" t="s">
        <v>41</v>
      </c>
      <c r="O744" s="21">
        <v>0</v>
      </c>
      <c r="P744" s="334" t="str">
        <f>N744&amp;O744</f>
        <v>R0</v>
      </c>
      <c r="Q744" s="25" t="s">
        <v>109</v>
      </c>
      <c r="R744" s="19">
        <v>0.14000000000000001</v>
      </c>
      <c r="S744" s="19">
        <v>0.02</v>
      </c>
      <c r="T744" s="336">
        <f>SUM(R745:S745)</f>
        <v>16314</v>
      </c>
      <c r="U744" s="19">
        <v>2E-3</v>
      </c>
      <c r="V744" s="19">
        <v>3.0000000000000001E-3</v>
      </c>
      <c r="W744" s="336">
        <f>SUM(U745:V745)</f>
        <v>344</v>
      </c>
      <c r="X744" s="19">
        <v>0.09</v>
      </c>
      <c r="Y744" s="19">
        <v>0.05</v>
      </c>
      <c r="Z744" s="19">
        <v>0</v>
      </c>
      <c r="AA744" s="338">
        <f>SUM(X745:Z745)</f>
        <v>13513</v>
      </c>
      <c r="AB744" s="327">
        <f>ROUNDDOWN((T744+AA744)*0.05,0)</f>
        <v>1491</v>
      </c>
      <c r="AC744" s="327">
        <f>ROUNDDOWN((T744+W744+AA744+AB744)*0.1,0)</f>
        <v>3166</v>
      </c>
      <c r="AD744" s="327">
        <f>ROUNDDOWN(AG744*0.1,0)</f>
        <v>31834</v>
      </c>
      <c r="AE744" s="327">
        <f>T744+W744+AA744+AB744+AC744+AD744</f>
        <v>66662</v>
      </c>
      <c r="AF744" s="328">
        <v>335000</v>
      </c>
      <c r="AG744" s="330">
        <f>AF744-T744-W744</f>
        <v>318342</v>
      </c>
      <c r="AH744" s="332">
        <f t="shared" si="7"/>
        <v>66662</v>
      </c>
    </row>
    <row r="745" spans="1:34" ht="12.75" hidden="1" customHeight="1">
      <c r="A745" s="333"/>
      <c r="B745" s="20"/>
      <c r="C745" s="21"/>
      <c r="D745" s="333"/>
      <c r="E745" s="21"/>
      <c r="F745" s="21"/>
      <c r="G745" s="333"/>
      <c r="H745" s="21"/>
      <c r="I745" s="21"/>
      <c r="J745" s="333"/>
      <c r="K745" s="21"/>
      <c r="L745" s="21"/>
      <c r="M745" s="335"/>
      <c r="N745" s="21"/>
      <c r="O745" s="21"/>
      <c r="P745" s="335"/>
      <c r="Q745" s="25"/>
      <c r="R745" s="23">
        <f>ROUNDDOWN($R$3*R744,0)</f>
        <v>14686</v>
      </c>
      <c r="S745" s="23">
        <f>ROUNDDOWN($S$3*S744,0)</f>
        <v>1628</v>
      </c>
      <c r="T745" s="337"/>
      <c r="U745" s="23">
        <f>ROUNDDOWN(U744*$U$3,0)</f>
        <v>162</v>
      </c>
      <c r="V745" s="23">
        <f>ROUNDDOWN(V744*$V$3,0)</f>
        <v>182</v>
      </c>
      <c r="W745" s="337"/>
      <c r="X745" s="23">
        <f>ROUNDDOWN($X$3*X744,0)</f>
        <v>9441</v>
      </c>
      <c r="Y745" s="23">
        <f>ROUNDDOWN(Y744*$Y$3,0)</f>
        <v>4072</v>
      </c>
      <c r="Z745" s="24">
        <f>ROUNDDOWN(Z744*$Z$3,0)</f>
        <v>0</v>
      </c>
      <c r="AA745" s="338"/>
      <c r="AB745" s="327"/>
      <c r="AC745" s="327"/>
      <c r="AD745" s="327"/>
      <c r="AE745" s="327"/>
      <c r="AF745" s="329"/>
      <c r="AG745" s="331"/>
      <c r="AH745" s="332">
        <f t="shared" si="7"/>
        <v>0</v>
      </c>
    </row>
    <row r="746" spans="1:34" ht="12.75" hidden="1" customHeight="1">
      <c r="A746" s="333" t="s">
        <v>167</v>
      </c>
      <c r="B746" s="20" t="s">
        <v>43</v>
      </c>
      <c r="C746" s="21">
        <v>2.5</v>
      </c>
      <c r="D746" s="333" t="str">
        <f>B746&amp;C746</f>
        <v>H2.5</v>
      </c>
      <c r="E746" s="21" t="s">
        <v>38</v>
      </c>
      <c r="F746" s="21">
        <v>2</v>
      </c>
      <c r="G746" s="333" t="str">
        <f>E746&amp;F746</f>
        <v>W2</v>
      </c>
      <c r="H746" s="21" t="s">
        <v>39</v>
      </c>
      <c r="I746" s="21">
        <v>0</v>
      </c>
      <c r="J746" s="333" t="str">
        <f>H746&amp;I746</f>
        <v>L0</v>
      </c>
      <c r="K746" s="21" t="s">
        <v>40</v>
      </c>
      <c r="L746" s="21">
        <v>0</v>
      </c>
      <c r="M746" s="334" t="str">
        <f>K746&amp;L746</f>
        <v>B0</v>
      </c>
      <c r="N746" s="21" t="s">
        <v>41</v>
      </c>
      <c r="O746" s="21">
        <v>0</v>
      </c>
      <c r="P746" s="334" t="str">
        <f>N746&amp;O746</f>
        <v>R0</v>
      </c>
      <c r="Q746" s="25" t="s">
        <v>109</v>
      </c>
      <c r="R746" s="26">
        <v>0.23</v>
      </c>
      <c r="S746" s="26">
        <v>0.03</v>
      </c>
      <c r="T746" s="336">
        <f>SUM(R747:S747)</f>
        <v>26570</v>
      </c>
      <c r="U746" s="19">
        <v>2E-3</v>
      </c>
      <c r="V746" s="19">
        <v>7.0000000000000001E-3</v>
      </c>
      <c r="W746" s="336">
        <f>SUM(U747:V747)</f>
        <v>588</v>
      </c>
      <c r="X746" s="19">
        <v>0.15</v>
      </c>
      <c r="Y746" s="19">
        <v>0.08</v>
      </c>
      <c r="Z746" s="19">
        <v>0</v>
      </c>
      <c r="AA746" s="338">
        <f>SUM(X747:Z747)</f>
        <v>22250</v>
      </c>
      <c r="AB746" s="327">
        <f>ROUNDDOWN((T746+AA746)*0.05,0)</f>
        <v>2441</v>
      </c>
      <c r="AC746" s="327">
        <f>ROUNDDOWN((T746+W746+AA746+AB746)*0.1,0)</f>
        <v>5184</v>
      </c>
      <c r="AD746" s="327">
        <f>ROUNDDOWN(AG746*0.1,0)</f>
        <v>67384</v>
      </c>
      <c r="AE746" s="327">
        <f>T746+W746+AA746+AB746+AC746+AD746</f>
        <v>124417</v>
      </c>
      <c r="AF746" s="328">
        <v>701000</v>
      </c>
      <c r="AG746" s="330">
        <f>AF746-T746-W746</f>
        <v>673842</v>
      </c>
      <c r="AH746" s="332">
        <f t="shared" si="7"/>
        <v>124417</v>
      </c>
    </row>
    <row r="747" spans="1:34" ht="12.75" hidden="1" customHeight="1">
      <c r="A747" s="333"/>
      <c r="B747" s="20"/>
      <c r="C747" s="21"/>
      <c r="D747" s="333"/>
      <c r="E747" s="21"/>
      <c r="F747" s="21"/>
      <c r="G747" s="333"/>
      <c r="H747" s="21"/>
      <c r="I747" s="21"/>
      <c r="J747" s="333"/>
      <c r="K747" s="21"/>
      <c r="L747" s="21"/>
      <c r="M747" s="335"/>
      <c r="N747" s="21"/>
      <c r="O747" s="21"/>
      <c r="P747" s="335"/>
      <c r="Q747" s="25"/>
      <c r="R747" s="23">
        <f>ROUNDDOWN($R$3*R746,0)</f>
        <v>24127</v>
      </c>
      <c r="S747" s="23">
        <f>ROUNDDOWN($S$3*S746,0)</f>
        <v>2443</v>
      </c>
      <c r="T747" s="337"/>
      <c r="U747" s="23">
        <f>ROUNDDOWN(U746*$U$3,0)</f>
        <v>162</v>
      </c>
      <c r="V747" s="23">
        <f>ROUNDDOWN(V746*$V$3,0)</f>
        <v>426</v>
      </c>
      <c r="W747" s="337"/>
      <c r="X747" s="23">
        <f>ROUNDDOWN($X$3*X746,0)</f>
        <v>15735</v>
      </c>
      <c r="Y747" s="23">
        <f>ROUNDDOWN(Y746*$Y$3,0)</f>
        <v>6515</v>
      </c>
      <c r="Z747" s="24">
        <f>ROUNDDOWN(Z746*$Z$3,0)</f>
        <v>0</v>
      </c>
      <c r="AA747" s="338"/>
      <c r="AB747" s="327"/>
      <c r="AC747" s="327"/>
      <c r="AD747" s="327"/>
      <c r="AE747" s="327"/>
      <c r="AF747" s="329"/>
      <c r="AG747" s="331"/>
      <c r="AH747" s="332">
        <f t="shared" si="7"/>
        <v>0</v>
      </c>
    </row>
    <row r="748" spans="1:34" ht="12.75" hidden="1" customHeight="1">
      <c r="A748" s="344" t="s">
        <v>168</v>
      </c>
      <c r="B748" s="27" t="s">
        <v>43</v>
      </c>
      <c r="C748" s="28">
        <v>1</v>
      </c>
      <c r="D748" s="344" t="str">
        <f>B748&amp;C748</f>
        <v>H1</v>
      </c>
      <c r="E748" s="28" t="s">
        <v>38</v>
      </c>
      <c r="F748" s="28">
        <v>0.2</v>
      </c>
      <c r="G748" s="344" t="str">
        <f>E748&amp;F748</f>
        <v>W0.2</v>
      </c>
      <c r="H748" s="28" t="s">
        <v>39</v>
      </c>
      <c r="I748" s="28">
        <v>0</v>
      </c>
      <c r="J748" s="344" t="str">
        <f>H748&amp;I748</f>
        <v>L0</v>
      </c>
      <c r="K748" s="28" t="s">
        <v>40</v>
      </c>
      <c r="L748" s="28">
        <v>0</v>
      </c>
      <c r="M748" s="345" t="str">
        <f>K748&amp;L748</f>
        <v>B0</v>
      </c>
      <c r="N748" s="28" t="s">
        <v>41</v>
      </c>
      <c r="O748" s="28">
        <v>0</v>
      </c>
      <c r="P748" s="345" t="str">
        <f>N748&amp;O748</f>
        <v>R0</v>
      </c>
      <c r="Q748" s="25" t="s">
        <v>45</v>
      </c>
      <c r="R748" s="26">
        <v>0.05</v>
      </c>
      <c r="S748" s="26">
        <v>0.01</v>
      </c>
      <c r="T748" s="336">
        <f>SUM(R749:S749)</f>
        <v>6059</v>
      </c>
      <c r="U748" s="19">
        <v>2E-3</v>
      </c>
      <c r="V748" s="19">
        <v>5.0000000000000001E-3</v>
      </c>
      <c r="W748" s="336">
        <f>SUM(U749:V749)</f>
        <v>466</v>
      </c>
      <c r="X748" s="19">
        <v>7.0000000000000007E-2</v>
      </c>
      <c r="Y748" s="19">
        <v>0.06</v>
      </c>
      <c r="Z748" s="19">
        <v>0</v>
      </c>
      <c r="AA748" s="338">
        <f>SUM(X749:Z749)</f>
        <v>12229</v>
      </c>
      <c r="AB748" s="327">
        <f>ROUNDDOWN((T748+AA748)*0.05,0)</f>
        <v>914</v>
      </c>
      <c r="AC748" s="327">
        <f>ROUNDDOWN((T748+W748+AA748+AB748)*0.1,0)</f>
        <v>1966</v>
      </c>
      <c r="AD748" s="327">
        <f>ROUNDDOWN(AG748*0.1,0)</f>
        <v>957</v>
      </c>
      <c r="AE748" s="327">
        <f>T748+W748+AA748+AB748+AC748+AD748</f>
        <v>22591</v>
      </c>
      <c r="AF748" s="328">
        <v>16100</v>
      </c>
      <c r="AG748" s="330">
        <f>AF748-T748-W748</f>
        <v>9575</v>
      </c>
      <c r="AH748" s="332">
        <f t="shared" si="7"/>
        <v>9575</v>
      </c>
    </row>
    <row r="749" spans="1:34" ht="12.75" hidden="1" customHeight="1">
      <c r="A749" s="344"/>
      <c r="B749" s="27"/>
      <c r="C749" s="28"/>
      <c r="D749" s="344"/>
      <c r="E749" s="28"/>
      <c r="F749" s="28"/>
      <c r="G749" s="344"/>
      <c r="H749" s="28"/>
      <c r="I749" s="28"/>
      <c r="J749" s="344"/>
      <c r="K749" s="28"/>
      <c r="L749" s="28"/>
      <c r="M749" s="346"/>
      <c r="N749" s="28"/>
      <c r="O749" s="28"/>
      <c r="P749" s="346"/>
      <c r="Q749" s="25" t="s">
        <v>51</v>
      </c>
      <c r="R749" s="23">
        <f>ROUNDDOWN($R$3*R748,0)</f>
        <v>5245</v>
      </c>
      <c r="S749" s="23">
        <f>ROUNDDOWN($S$3*S748,0)</f>
        <v>814</v>
      </c>
      <c r="T749" s="337"/>
      <c r="U749" s="23">
        <f>ROUNDDOWN(U748*$U$3,0)</f>
        <v>162</v>
      </c>
      <c r="V749" s="23">
        <f>ROUNDDOWN(V748*$V$3,0)</f>
        <v>304</v>
      </c>
      <c r="W749" s="337"/>
      <c r="X749" s="23">
        <f>ROUNDDOWN($X$3*X748,0)</f>
        <v>7343</v>
      </c>
      <c r="Y749" s="23">
        <f>ROUNDDOWN(Y748*$Y$3,0)</f>
        <v>4886</v>
      </c>
      <c r="Z749" s="24">
        <f>ROUNDDOWN(Z748*$Z$3,0)</f>
        <v>0</v>
      </c>
      <c r="AA749" s="338"/>
      <c r="AB749" s="327"/>
      <c r="AC749" s="327"/>
      <c r="AD749" s="327"/>
      <c r="AE749" s="327"/>
      <c r="AF749" s="329"/>
      <c r="AG749" s="331"/>
      <c r="AH749" s="332">
        <f t="shared" si="7"/>
        <v>0</v>
      </c>
    </row>
    <row r="750" spans="1:34" ht="12.75" hidden="1" customHeight="1">
      <c r="A750" s="344" t="s">
        <v>168</v>
      </c>
      <c r="B750" s="27" t="s">
        <v>43</v>
      </c>
      <c r="C750" s="28">
        <v>1.2</v>
      </c>
      <c r="D750" s="344" t="str">
        <f>B750&amp;C750</f>
        <v>H1.2</v>
      </c>
      <c r="E750" s="28" t="s">
        <v>38</v>
      </c>
      <c r="F750" s="28">
        <v>0.4</v>
      </c>
      <c r="G750" s="344" t="str">
        <f>E750&amp;F750</f>
        <v>W0.4</v>
      </c>
      <c r="H750" s="28" t="s">
        <v>39</v>
      </c>
      <c r="I750" s="28">
        <v>0</v>
      </c>
      <c r="J750" s="344" t="str">
        <f>H750&amp;I750</f>
        <v>L0</v>
      </c>
      <c r="K750" s="28" t="s">
        <v>40</v>
      </c>
      <c r="L750" s="28">
        <v>0</v>
      </c>
      <c r="M750" s="345" t="str">
        <f>K750&amp;L750</f>
        <v>B0</v>
      </c>
      <c r="N750" s="28" t="s">
        <v>41</v>
      </c>
      <c r="O750" s="28">
        <v>0</v>
      </c>
      <c r="P750" s="345" t="str">
        <f>N750&amp;O750</f>
        <v>R0</v>
      </c>
      <c r="Q750" s="25" t="s">
        <v>45</v>
      </c>
      <c r="R750" s="19">
        <v>0.06</v>
      </c>
      <c r="S750" s="19">
        <v>0.01</v>
      </c>
      <c r="T750" s="336">
        <f>SUM(R751:S751)</f>
        <v>7108</v>
      </c>
      <c r="U750" s="19">
        <v>2E-3</v>
      </c>
      <c r="V750" s="19">
        <v>5.0000000000000001E-3</v>
      </c>
      <c r="W750" s="336">
        <f>SUM(U751:V751)</f>
        <v>466</v>
      </c>
      <c r="X750" s="19">
        <v>0.08</v>
      </c>
      <c r="Y750" s="19">
        <v>7.0000000000000007E-2</v>
      </c>
      <c r="Z750" s="19">
        <v>0</v>
      </c>
      <c r="AA750" s="338">
        <f>SUM(X751:Z751)</f>
        <v>14093</v>
      </c>
      <c r="AB750" s="327">
        <f>ROUNDDOWN((T750+AA750)*0.05,0)</f>
        <v>1060</v>
      </c>
      <c r="AC750" s="327">
        <f>ROUNDDOWN((T750+W750+AA750+AB750)*0.1,0)</f>
        <v>2272</v>
      </c>
      <c r="AD750" s="327">
        <f>ROUNDDOWN(AG750*0.1,0)</f>
        <v>2822</v>
      </c>
      <c r="AE750" s="327">
        <f>T750+W750+AA750+AB750+AC750+AD750</f>
        <v>27821</v>
      </c>
      <c r="AF750" s="328">
        <v>35800</v>
      </c>
      <c r="AG750" s="330">
        <f>AF750-T750-W750</f>
        <v>28226</v>
      </c>
      <c r="AH750" s="332">
        <f t="shared" si="7"/>
        <v>27821</v>
      </c>
    </row>
    <row r="751" spans="1:34" ht="12.75" hidden="1" customHeight="1">
      <c r="A751" s="344"/>
      <c r="B751" s="27"/>
      <c r="C751" s="28"/>
      <c r="D751" s="344"/>
      <c r="E751" s="28"/>
      <c r="F751" s="28"/>
      <c r="G751" s="344"/>
      <c r="H751" s="28"/>
      <c r="I751" s="28"/>
      <c r="J751" s="344"/>
      <c r="K751" s="28"/>
      <c r="L751" s="28"/>
      <c r="M751" s="346"/>
      <c r="N751" s="28"/>
      <c r="O751" s="28"/>
      <c r="P751" s="346"/>
      <c r="Q751" s="25" t="s">
        <v>51</v>
      </c>
      <c r="R751" s="23">
        <f>ROUNDDOWN($R$3*R750,0)</f>
        <v>6294</v>
      </c>
      <c r="S751" s="23">
        <f>ROUNDDOWN($S$3*S750,0)</f>
        <v>814</v>
      </c>
      <c r="T751" s="337"/>
      <c r="U751" s="23">
        <f>ROUNDDOWN(U750*$U$3,0)</f>
        <v>162</v>
      </c>
      <c r="V751" s="23">
        <f>ROUNDDOWN(V750*$V$3,0)</f>
        <v>304</v>
      </c>
      <c r="W751" s="337"/>
      <c r="X751" s="23">
        <f>ROUNDDOWN($X$3*X750,0)</f>
        <v>8392</v>
      </c>
      <c r="Y751" s="23">
        <f>ROUNDDOWN(Y750*$Y$3,0)</f>
        <v>5701</v>
      </c>
      <c r="Z751" s="24">
        <f>ROUNDDOWN(Z750*$Z$3,0)</f>
        <v>0</v>
      </c>
      <c r="AA751" s="338"/>
      <c r="AB751" s="327"/>
      <c r="AC751" s="327"/>
      <c r="AD751" s="327"/>
      <c r="AE751" s="327"/>
      <c r="AF751" s="329"/>
      <c r="AG751" s="331"/>
      <c r="AH751" s="332">
        <f t="shared" si="7"/>
        <v>0</v>
      </c>
    </row>
    <row r="752" spans="1:34" ht="12.75" hidden="1" customHeight="1">
      <c r="A752" s="344" t="s">
        <v>168</v>
      </c>
      <c r="B752" s="27" t="s">
        <v>43</v>
      </c>
      <c r="C752" s="28">
        <v>1.5</v>
      </c>
      <c r="D752" s="344" t="str">
        <f>B752&amp;C752</f>
        <v>H1.5</v>
      </c>
      <c r="E752" s="28" t="s">
        <v>38</v>
      </c>
      <c r="F752" s="28">
        <v>0.6</v>
      </c>
      <c r="G752" s="344" t="str">
        <f>E752&amp;F752</f>
        <v>W0.6</v>
      </c>
      <c r="H752" s="28" t="s">
        <v>39</v>
      </c>
      <c r="I752" s="28">
        <v>0</v>
      </c>
      <c r="J752" s="344" t="str">
        <f>H752&amp;I752</f>
        <v>L0</v>
      </c>
      <c r="K752" s="28" t="s">
        <v>40</v>
      </c>
      <c r="L752" s="28">
        <v>0</v>
      </c>
      <c r="M752" s="345" t="str">
        <f>K752&amp;L752</f>
        <v>B0</v>
      </c>
      <c r="N752" s="28" t="s">
        <v>41</v>
      </c>
      <c r="O752" s="28">
        <v>0</v>
      </c>
      <c r="P752" s="345" t="str">
        <f>N752&amp;O752</f>
        <v>R0</v>
      </c>
      <c r="Q752" s="25" t="s">
        <v>45</v>
      </c>
      <c r="R752" s="26">
        <v>0.06</v>
      </c>
      <c r="S752" s="26">
        <v>0.01</v>
      </c>
      <c r="T752" s="336">
        <f>SUM(R753:S753)</f>
        <v>7108</v>
      </c>
      <c r="U752" s="19">
        <v>2E-3</v>
      </c>
      <c r="V752" s="19">
        <v>5.0000000000000001E-3</v>
      </c>
      <c r="W752" s="336">
        <f>SUM(U753:V753)</f>
        <v>466</v>
      </c>
      <c r="X752" s="19">
        <v>0.09</v>
      </c>
      <c r="Y752" s="19">
        <v>7.0000000000000007E-2</v>
      </c>
      <c r="Z752" s="19">
        <v>0</v>
      </c>
      <c r="AA752" s="338">
        <f>SUM(X753:Z753)</f>
        <v>15142</v>
      </c>
      <c r="AB752" s="327">
        <f>ROUNDDOWN((T752+AA752)*0.05,0)</f>
        <v>1112</v>
      </c>
      <c r="AC752" s="327">
        <f>ROUNDDOWN((T752+W752+AA752+AB752)*0.1,0)</f>
        <v>2382</v>
      </c>
      <c r="AD752" s="327">
        <f>ROUNDDOWN(AG752*0.1,0)</f>
        <v>5222</v>
      </c>
      <c r="AE752" s="327">
        <f>T752+W752+AA752+AB752+AC752+AD752</f>
        <v>31432</v>
      </c>
      <c r="AF752" s="328">
        <v>59800</v>
      </c>
      <c r="AG752" s="330">
        <f>AF752-T752-W752</f>
        <v>52226</v>
      </c>
      <c r="AH752" s="332">
        <f t="shared" si="7"/>
        <v>31432</v>
      </c>
    </row>
    <row r="753" spans="1:34" ht="12.75" hidden="1" customHeight="1">
      <c r="A753" s="344"/>
      <c r="B753" s="27"/>
      <c r="C753" s="28"/>
      <c r="D753" s="344"/>
      <c r="E753" s="28"/>
      <c r="F753" s="28"/>
      <c r="G753" s="344"/>
      <c r="H753" s="28"/>
      <c r="I753" s="28"/>
      <c r="J753" s="344"/>
      <c r="K753" s="28"/>
      <c r="L753" s="28"/>
      <c r="M753" s="346"/>
      <c r="N753" s="28"/>
      <c r="O753" s="28"/>
      <c r="P753" s="346"/>
      <c r="Q753" s="25" t="s">
        <v>51</v>
      </c>
      <c r="R753" s="23">
        <f>ROUNDDOWN($R$3*R752,0)</f>
        <v>6294</v>
      </c>
      <c r="S753" s="23">
        <f>ROUNDDOWN($S$3*S752,0)</f>
        <v>814</v>
      </c>
      <c r="T753" s="337"/>
      <c r="U753" s="23">
        <f>ROUNDDOWN(U752*$U$3,0)</f>
        <v>162</v>
      </c>
      <c r="V753" s="23">
        <f>ROUNDDOWN(V752*$V$3,0)</f>
        <v>304</v>
      </c>
      <c r="W753" s="337"/>
      <c r="X753" s="23">
        <f>ROUNDDOWN($X$3*X752,0)</f>
        <v>9441</v>
      </c>
      <c r="Y753" s="23">
        <f>ROUNDDOWN(Y752*$Y$3,0)</f>
        <v>5701</v>
      </c>
      <c r="Z753" s="24">
        <f>ROUNDDOWN(Z752*$Z$3,0)</f>
        <v>0</v>
      </c>
      <c r="AA753" s="338"/>
      <c r="AB753" s="327"/>
      <c r="AC753" s="327"/>
      <c r="AD753" s="327"/>
      <c r="AE753" s="327"/>
      <c r="AF753" s="329"/>
      <c r="AG753" s="331"/>
      <c r="AH753" s="332">
        <f t="shared" si="7"/>
        <v>0</v>
      </c>
    </row>
    <row r="754" spans="1:34" ht="12.75" hidden="1" customHeight="1">
      <c r="A754" s="344" t="s">
        <v>168</v>
      </c>
      <c r="B754" s="27" t="s">
        <v>43</v>
      </c>
      <c r="C754" s="28">
        <v>1.8</v>
      </c>
      <c r="D754" s="344" t="str">
        <f>B754&amp;C754</f>
        <v>H1.8</v>
      </c>
      <c r="E754" s="28" t="s">
        <v>38</v>
      </c>
      <c r="F754" s="28">
        <v>0.8</v>
      </c>
      <c r="G754" s="344" t="str">
        <f>E754&amp;F754</f>
        <v>W0.8</v>
      </c>
      <c r="H754" s="28" t="s">
        <v>39</v>
      </c>
      <c r="I754" s="28">
        <v>0</v>
      </c>
      <c r="J754" s="344" t="str">
        <f>H754&amp;I754</f>
        <v>L0</v>
      </c>
      <c r="K754" s="28" t="s">
        <v>40</v>
      </c>
      <c r="L754" s="28">
        <v>0</v>
      </c>
      <c r="M754" s="345" t="str">
        <f>K754&amp;L754</f>
        <v>B0</v>
      </c>
      <c r="N754" s="28" t="s">
        <v>41</v>
      </c>
      <c r="O754" s="28">
        <v>0</v>
      </c>
      <c r="P754" s="345" t="str">
        <f>N754&amp;O754</f>
        <v>R0</v>
      </c>
      <c r="Q754" s="25" t="s">
        <v>45</v>
      </c>
      <c r="R754" s="26">
        <v>7.0000000000000007E-2</v>
      </c>
      <c r="S754" s="26">
        <v>0.01</v>
      </c>
      <c r="T754" s="336">
        <f>SUM(R755:S755)</f>
        <v>8157</v>
      </c>
      <c r="U754" s="19">
        <v>2E-3</v>
      </c>
      <c r="V754" s="19">
        <v>6.0000000000000001E-3</v>
      </c>
      <c r="W754" s="336">
        <f>SUM(U755:V755)</f>
        <v>527</v>
      </c>
      <c r="X754" s="19">
        <v>0.1</v>
      </c>
      <c r="Y754" s="19">
        <v>0.09</v>
      </c>
      <c r="Z754" s="19">
        <v>0</v>
      </c>
      <c r="AA754" s="338">
        <f>SUM(X755:Z755)</f>
        <v>17819</v>
      </c>
      <c r="AB754" s="327">
        <f>ROUNDDOWN((T754+AA754)*0.05,0)</f>
        <v>1298</v>
      </c>
      <c r="AC754" s="327">
        <f>ROUNDDOWN((T754+W754+AA754+AB754)*0.1,0)</f>
        <v>2780</v>
      </c>
      <c r="AD754" s="327">
        <f>ROUNDDOWN(AG754*0.1,0)</f>
        <v>7401</v>
      </c>
      <c r="AE754" s="327">
        <f>T754+W754+AA754+AB754+AC754+AD754</f>
        <v>37982</v>
      </c>
      <c r="AF754" s="328">
        <v>82700</v>
      </c>
      <c r="AG754" s="330">
        <f>AF754-T754-W754</f>
        <v>74016</v>
      </c>
      <c r="AH754" s="332">
        <f t="shared" si="7"/>
        <v>37982</v>
      </c>
    </row>
    <row r="755" spans="1:34" ht="12.75" hidden="1" customHeight="1">
      <c r="A755" s="344"/>
      <c r="B755" s="27"/>
      <c r="C755" s="28"/>
      <c r="D755" s="344"/>
      <c r="E755" s="28"/>
      <c r="F755" s="28"/>
      <c r="G755" s="344"/>
      <c r="H755" s="28"/>
      <c r="I755" s="28"/>
      <c r="J755" s="344"/>
      <c r="K755" s="28"/>
      <c r="L755" s="28"/>
      <c r="M755" s="346"/>
      <c r="N755" s="28"/>
      <c r="O755" s="28"/>
      <c r="P755" s="346"/>
      <c r="Q755" s="25" t="s">
        <v>51</v>
      </c>
      <c r="R755" s="23">
        <f>ROUNDDOWN($R$3*R754,0)</f>
        <v>7343</v>
      </c>
      <c r="S755" s="23">
        <f>ROUNDDOWN($S$3*S754,0)</f>
        <v>814</v>
      </c>
      <c r="T755" s="337"/>
      <c r="U755" s="23">
        <f>ROUNDDOWN(U754*$U$3,0)</f>
        <v>162</v>
      </c>
      <c r="V755" s="23">
        <f>ROUNDDOWN(V754*$V$3,0)</f>
        <v>365</v>
      </c>
      <c r="W755" s="337"/>
      <c r="X755" s="23">
        <f>ROUNDDOWN($X$3*X754,0)</f>
        <v>10490</v>
      </c>
      <c r="Y755" s="23">
        <f>ROUNDDOWN(Y754*$Y$3,0)</f>
        <v>7329</v>
      </c>
      <c r="Z755" s="24">
        <f>ROUNDDOWN(Z754*$Z$3,0)</f>
        <v>0</v>
      </c>
      <c r="AA755" s="338"/>
      <c r="AB755" s="327"/>
      <c r="AC755" s="327"/>
      <c r="AD755" s="327"/>
      <c r="AE755" s="327"/>
      <c r="AF755" s="329"/>
      <c r="AG755" s="331"/>
      <c r="AH755" s="332">
        <f t="shared" si="7"/>
        <v>0</v>
      </c>
    </row>
    <row r="756" spans="1:34" ht="12.75" hidden="1" customHeight="1">
      <c r="A756" s="344" t="s">
        <v>168</v>
      </c>
      <c r="B756" s="27" t="s">
        <v>43</v>
      </c>
      <c r="C756" s="28">
        <v>2</v>
      </c>
      <c r="D756" s="344" t="str">
        <f>B756&amp;C756</f>
        <v>H2</v>
      </c>
      <c r="E756" s="28" t="s">
        <v>38</v>
      </c>
      <c r="F756" s="28">
        <v>1</v>
      </c>
      <c r="G756" s="344" t="str">
        <f>E756&amp;F756</f>
        <v>W1</v>
      </c>
      <c r="H756" s="28" t="s">
        <v>39</v>
      </c>
      <c r="I756" s="28">
        <v>0</v>
      </c>
      <c r="J756" s="344" t="str">
        <f>H756&amp;I756</f>
        <v>L0</v>
      </c>
      <c r="K756" s="28" t="s">
        <v>40</v>
      </c>
      <c r="L756" s="28">
        <v>0</v>
      </c>
      <c r="M756" s="345" t="str">
        <f>K756&amp;L756</f>
        <v>B0</v>
      </c>
      <c r="N756" s="28" t="s">
        <v>41</v>
      </c>
      <c r="O756" s="28">
        <v>0</v>
      </c>
      <c r="P756" s="345" t="str">
        <f>N756&amp;O756</f>
        <v>R0</v>
      </c>
      <c r="Q756" s="25" t="s">
        <v>45</v>
      </c>
      <c r="R756" s="19">
        <v>0.08</v>
      </c>
      <c r="S756" s="19">
        <v>0.01</v>
      </c>
      <c r="T756" s="336">
        <f>SUM(R757:S757)</f>
        <v>9206</v>
      </c>
      <c r="U756" s="19">
        <v>2E-3</v>
      </c>
      <c r="V756" s="19">
        <v>7.0000000000000001E-3</v>
      </c>
      <c r="W756" s="336">
        <f>SUM(U757:V757)</f>
        <v>588</v>
      </c>
      <c r="X756" s="19">
        <v>0.11</v>
      </c>
      <c r="Y756" s="19">
        <v>0.09</v>
      </c>
      <c r="Z756" s="19">
        <v>0</v>
      </c>
      <c r="AA756" s="338">
        <f>SUM(X757:Z757)</f>
        <v>18868</v>
      </c>
      <c r="AB756" s="327">
        <f>ROUNDDOWN((T756+AA756)*0.05,0)</f>
        <v>1403</v>
      </c>
      <c r="AC756" s="327">
        <f>ROUNDDOWN((T756+W756+AA756+AB756)*0.1,0)</f>
        <v>3006</v>
      </c>
      <c r="AD756" s="327">
        <f>ROUNDDOWN(AG756*0.1,0)</f>
        <v>13320</v>
      </c>
      <c r="AE756" s="327">
        <f>T756+W756+AA756+AB756+AC756+AD756</f>
        <v>46391</v>
      </c>
      <c r="AF756" s="328">
        <v>143000</v>
      </c>
      <c r="AG756" s="330">
        <f>AF756-T756-W756</f>
        <v>133206</v>
      </c>
      <c r="AH756" s="332">
        <f t="shared" si="7"/>
        <v>46391</v>
      </c>
    </row>
    <row r="757" spans="1:34" ht="12.75" hidden="1" customHeight="1">
      <c r="A757" s="344"/>
      <c r="B757" s="27"/>
      <c r="C757" s="28"/>
      <c r="D757" s="344"/>
      <c r="E757" s="28"/>
      <c r="F757" s="28"/>
      <c r="G757" s="344"/>
      <c r="H757" s="28"/>
      <c r="I757" s="28"/>
      <c r="J757" s="344"/>
      <c r="K757" s="28"/>
      <c r="L757" s="28"/>
      <c r="M757" s="346"/>
      <c r="N757" s="28"/>
      <c r="O757" s="28"/>
      <c r="P757" s="346"/>
      <c r="Q757" s="25" t="s">
        <v>51</v>
      </c>
      <c r="R757" s="23">
        <f>ROUNDDOWN($R$3*R756,0)</f>
        <v>8392</v>
      </c>
      <c r="S757" s="23">
        <f>ROUNDDOWN($S$3*S756,0)</f>
        <v>814</v>
      </c>
      <c r="T757" s="337"/>
      <c r="U757" s="23">
        <f>ROUNDDOWN(U756*$U$3,0)</f>
        <v>162</v>
      </c>
      <c r="V757" s="23">
        <f>ROUNDDOWN(V756*$V$3,0)</f>
        <v>426</v>
      </c>
      <c r="W757" s="337"/>
      <c r="X757" s="23">
        <f>ROUNDDOWN($X$3*X756,0)</f>
        <v>11539</v>
      </c>
      <c r="Y757" s="23">
        <f>ROUNDDOWN(Y756*$Y$3,0)</f>
        <v>7329</v>
      </c>
      <c r="Z757" s="24">
        <f>ROUNDDOWN(Z756*$Z$3,0)</f>
        <v>0</v>
      </c>
      <c r="AA757" s="338"/>
      <c r="AB757" s="327"/>
      <c r="AC757" s="327"/>
      <c r="AD757" s="327"/>
      <c r="AE757" s="327"/>
      <c r="AF757" s="329"/>
      <c r="AG757" s="331"/>
      <c r="AH757" s="332">
        <f t="shared" si="7"/>
        <v>0</v>
      </c>
    </row>
    <row r="758" spans="1:34" ht="12.75" hidden="1" customHeight="1">
      <c r="A758" s="344" t="s">
        <v>168</v>
      </c>
      <c r="B758" s="27" t="s">
        <v>43</v>
      </c>
      <c r="C758" s="28">
        <v>2.5</v>
      </c>
      <c r="D758" s="344" t="str">
        <f>B758&amp;C758</f>
        <v>H2.5</v>
      </c>
      <c r="E758" s="28" t="s">
        <v>38</v>
      </c>
      <c r="F758" s="28">
        <v>1</v>
      </c>
      <c r="G758" s="344" t="str">
        <f>E758&amp;F758</f>
        <v>W1</v>
      </c>
      <c r="H758" s="28" t="s">
        <v>39</v>
      </c>
      <c r="I758" s="28">
        <v>0</v>
      </c>
      <c r="J758" s="344" t="str">
        <f>H758&amp;I758</f>
        <v>L0</v>
      </c>
      <c r="K758" s="28" t="s">
        <v>40</v>
      </c>
      <c r="L758" s="28">
        <v>0</v>
      </c>
      <c r="M758" s="345" t="str">
        <f>K758&amp;L758</f>
        <v>B0</v>
      </c>
      <c r="N758" s="28" t="s">
        <v>41</v>
      </c>
      <c r="O758" s="28">
        <v>8</v>
      </c>
      <c r="P758" s="345" t="str">
        <f>N758&amp;O758</f>
        <v>R8</v>
      </c>
      <c r="Q758" s="25" t="s">
        <v>45</v>
      </c>
      <c r="R758" s="26">
        <v>0.1</v>
      </c>
      <c r="S758" s="26">
        <v>0.02</v>
      </c>
      <c r="T758" s="336">
        <f>SUM(R759:S759)</f>
        <v>12118</v>
      </c>
      <c r="U758" s="19">
        <v>5.0000000000000001E-3</v>
      </c>
      <c r="V758" s="19">
        <v>0.01</v>
      </c>
      <c r="W758" s="336">
        <f>SUM(U759:V759)</f>
        <v>1016</v>
      </c>
      <c r="X758" s="19">
        <v>0.15</v>
      </c>
      <c r="Y758" s="19">
        <v>0.12</v>
      </c>
      <c r="Z758" s="19">
        <v>0</v>
      </c>
      <c r="AA758" s="338">
        <f>SUM(X759:Z759)</f>
        <v>25508</v>
      </c>
      <c r="AB758" s="327">
        <f>ROUNDDOWN((T758+AA758)*0.05,0)</f>
        <v>1881</v>
      </c>
      <c r="AC758" s="327">
        <f>ROUNDDOWN((T758+W758+AA758+AB758)*0.1,0)</f>
        <v>4052</v>
      </c>
      <c r="AD758" s="327">
        <f>ROUNDDOWN(AG758*0.1,0)</f>
        <v>25286</v>
      </c>
      <c r="AE758" s="327">
        <f>T758+W758+AA758+AB758+AC758+AD758</f>
        <v>69861</v>
      </c>
      <c r="AF758" s="328">
        <v>266000</v>
      </c>
      <c r="AG758" s="330">
        <f>AF758-T758-W758</f>
        <v>252866</v>
      </c>
      <c r="AH758" s="332">
        <f t="shared" si="7"/>
        <v>69861</v>
      </c>
    </row>
    <row r="759" spans="1:34" ht="12.75" hidden="1" customHeight="1">
      <c r="A759" s="344"/>
      <c r="B759" s="27"/>
      <c r="C759" s="28"/>
      <c r="D759" s="344"/>
      <c r="E759" s="28"/>
      <c r="F759" s="28"/>
      <c r="G759" s="344"/>
      <c r="H759" s="28"/>
      <c r="I759" s="28"/>
      <c r="J759" s="344"/>
      <c r="K759" s="28"/>
      <c r="L759" s="28"/>
      <c r="M759" s="346"/>
      <c r="N759" s="28"/>
      <c r="O759" s="28"/>
      <c r="P759" s="346"/>
      <c r="Q759" s="25" t="s">
        <v>51</v>
      </c>
      <c r="R759" s="23">
        <f>ROUNDDOWN($R$3*R758,0)</f>
        <v>10490</v>
      </c>
      <c r="S759" s="23">
        <f>ROUNDDOWN($S$3*S758,0)</f>
        <v>1628</v>
      </c>
      <c r="T759" s="337"/>
      <c r="U759" s="23">
        <f>ROUNDDOWN(U758*$U$3,0)</f>
        <v>407</v>
      </c>
      <c r="V759" s="23">
        <f>ROUNDDOWN(V758*$V$3,0)</f>
        <v>609</v>
      </c>
      <c r="W759" s="337"/>
      <c r="X759" s="23">
        <f>ROUNDDOWN($X$3*X758,0)</f>
        <v>15735</v>
      </c>
      <c r="Y759" s="23">
        <f>ROUNDDOWN(Y758*$Y$3,0)</f>
        <v>9773</v>
      </c>
      <c r="Z759" s="24">
        <f>ROUNDDOWN(Z758*$Z$3,0)</f>
        <v>0</v>
      </c>
      <c r="AA759" s="338"/>
      <c r="AB759" s="327"/>
      <c r="AC759" s="327"/>
      <c r="AD759" s="327"/>
      <c r="AE759" s="327"/>
      <c r="AF759" s="329"/>
      <c r="AG759" s="331"/>
      <c r="AH759" s="332">
        <f t="shared" si="7"/>
        <v>0</v>
      </c>
    </row>
    <row r="760" spans="1:34" ht="12.75" hidden="1" customHeight="1">
      <c r="A760" s="344" t="s">
        <v>168</v>
      </c>
      <c r="B760" s="27" t="s">
        <v>43</v>
      </c>
      <c r="C760" s="28">
        <v>3</v>
      </c>
      <c r="D760" s="344" t="str">
        <f>B760&amp;C760</f>
        <v>H3</v>
      </c>
      <c r="E760" s="28" t="s">
        <v>38</v>
      </c>
      <c r="F760" s="28">
        <v>1.2</v>
      </c>
      <c r="G760" s="344" t="str">
        <f>E760&amp;F760</f>
        <v>W1.2</v>
      </c>
      <c r="H760" s="28" t="s">
        <v>39</v>
      </c>
      <c r="I760" s="28">
        <v>0</v>
      </c>
      <c r="J760" s="344" t="str">
        <f>H760&amp;I760</f>
        <v>L0</v>
      </c>
      <c r="K760" s="28" t="s">
        <v>40</v>
      </c>
      <c r="L760" s="28">
        <v>0</v>
      </c>
      <c r="M760" s="345" t="str">
        <f>K760&amp;L760</f>
        <v>B0</v>
      </c>
      <c r="N760" s="28" t="s">
        <v>41</v>
      </c>
      <c r="O760" s="28">
        <v>10</v>
      </c>
      <c r="P760" s="345" t="str">
        <f>N760&amp;O760</f>
        <v>R10</v>
      </c>
      <c r="Q760" s="25" t="s">
        <v>45</v>
      </c>
      <c r="R760" s="26">
        <v>0.12</v>
      </c>
      <c r="S760" s="26">
        <v>0.02</v>
      </c>
      <c r="T760" s="336">
        <f>SUM(R761:S761)</f>
        <v>14216</v>
      </c>
      <c r="U760" s="19">
        <v>8.0000000000000002E-3</v>
      </c>
      <c r="V760" s="19">
        <v>1.2E-2</v>
      </c>
      <c r="W760" s="336">
        <f>SUM(U761:V761)</f>
        <v>1382</v>
      </c>
      <c r="X760" s="19">
        <v>0.19</v>
      </c>
      <c r="Y760" s="19">
        <v>0.14000000000000001</v>
      </c>
      <c r="Z760" s="19">
        <v>0</v>
      </c>
      <c r="AA760" s="338">
        <f>SUM(X761:Z761)</f>
        <v>31333</v>
      </c>
      <c r="AB760" s="327">
        <f>ROUNDDOWN((T760+AA760)*0.05,0)</f>
        <v>2277</v>
      </c>
      <c r="AC760" s="327">
        <f>ROUNDDOWN((T760+W760+AA760+AB760)*0.1,0)</f>
        <v>4920</v>
      </c>
      <c r="AD760" s="327">
        <f>ROUNDDOWN(AG760*0.1,0)</f>
        <v>47440</v>
      </c>
      <c r="AE760" s="327">
        <f>T760+W760+AA760+AB760+AC760+AD760</f>
        <v>101568</v>
      </c>
      <c r="AF760" s="328">
        <v>490000</v>
      </c>
      <c r="AG760" s="330">
        <f>AF760-T760-W760</f>
        <v>474402</v>
      </c>
      <c r="AH760" s="332">
        <f t="shared" si="7"/>
        <v>101568</v>
      </c>
    </row>
    <row r="761" spans="1:34" ht="12.75" hidden="1" customHeight="1">
      <c r="A761" s="344"/>
      <c r="B761" s="27"/>
      <c r="C761" s="28"/>
      <c r="D761" s="344"/>
      <c r="E761" s="28"/>
      <c r="F761" s="28"/>
      <c r="G761" s="344"/>
      <c r="H761" s="28"/>
      <c r="I761" s="28"/>
      <c r="J761" s="344"/>
      <c r="K761" s="28"/>
      <c r="L761" s="28"/>
      <c r="M761" s="346"/>
      <c r="N761" s="28"/>
      <c r="O761" s="28"/>
      <c r="P761" s="346"/>
      <c r="Q761" s="25" t="s">
        <v>51</v>
      </c>
      <c r="R761" s="23">
        <f>ROUNDDOWN($R$3*R760,0)</f>
        <v>12588</v>
      </c>
      <c r="S761" s="23">
        <f>ROUNDDOWN($S$3*S760,0)</f>
        <v>1628</v>
      </c>
      <c r="T761" s="337"/>
      <c r="U761" s="23">
        <f>ROUNDDOWN(U760*$U$3,0)</f>
        <v>651</v>
      </c>
      <c r="V761" s="23">
        <f>ROUNDDOWN(V760*$V$3,0)</f>
        <v>731</v>
      </c>
      <c r="W761" s="337"/>
      <c r="X761" s="23">
        <f>ROUNDDOWN($X$3*X760,0)</f>
        <v>19931</v>
      </c>
      <c r="Y761" s="23">
        <f>ROUNDDOWN(Y760*$Y$3,0)</f>
        <v>11402</v>
      </c>
      <c r="Z761" s="24">
        <f>ROUNDDOWN(Z760*$Z$3,0)</f>
        <v>0</v>
      </c>
      <c r="AA761" s="338"/>
      <c r="AB761" s="327"/>
      <c r="AC761" s="327"/>
      <c r="AD761" s="327"/>
      <c r="AE761" s="327"/>
      <c r="AF761" s="329"/>
      <c r="AG761" s="331"/>
      <c r="AH761" s="332">
        <f t="shared" si="7"/>
        <v>0</v>
      </c>
    </row>
    <row r="762" spans="1:34" ht="12.75" hidden="1" customHeight="1">
      <c r="A762" s="344" t="s">
        <v>168</v>
      </c>
      <c r="B762" s="27" t="s">
        <v>43</v>
      </c>
      <c r="C762" s="28">
        <v>3</v>
      </c>
      <c r="D762" s="344" t="str">
        <f>B762&amp;C762</f>
        <v>H3</v>
      </c>
      <c r="E762" s="28" t="s">
        <v>38</v>
      </c>
      <c r="F762" s="28">
        <v>1.2</v>
      </c>
      <c r="G762" s="344" t="str">
        <f>E762&amp;F762</f>
        <v>W1.2</v>
      </c>
      <c r="H762" s="28" t="s">
        <v>78</v>
      </c>
      <c r="I762" s="28">
        <v>0</v>
      </c>
      <c r="J762" s="344" t="str">
        <f>H762&amp;I762</f>
        <v>L0</v>
      </c>
      <c r="K762" s="28" t="s">
        <v>79</v>
      </c>
      <c r="L762" s="28">
        <v>0</v>
      </c>
      <c r="M762" s="345" t="str">
        <f>K762&amp;L762</f>
        <v>B0</v>
      </c>
      <c r="N762" s="28" t="s">
        <v>80</v>
      </c>
      <c r="O762" s="28">
        <v>12</v>
      </c>
      <c r="P762" s="345" t="str">
        <f>N762&amp;O762</f>
        <v>R12</v>
      </c>
      <c r="Q762" s="25" t="s">
        <v>169</v>
      </c>
      <c r="R762" s="26">
        <v>0.12</v>
      </c>
      <c r="S762" s="26">
        <v>0.02</v>
      </c>
      <c r="T762" s="336">
        <f>SUM(R763:S763)</f>
        <v>14216</v>
      </c>
      <c r="U762" s="19">
        <v>8.0000000000000002E-3</v>
      </c>
      <c r="V762" s="19">
        <v>1.2E-2</v>
      </c>
      <c r="W762" s="336">
        <f>SUM(U763:V763)</f>
        <v>1382</v>
      </c>
      <c r="X762" s="19">
        <v>0.19</v>
      </c>
      <c r="Y762" s="19">
        <v>0.14000000000000001</v>
      </c>
      <c r="Z762" s="19">
        <v>0</v>
      </c>
      <c r="AA762" s="338">
        <f>SUM(X763:Z763)</f>
        <v>31333</v>
      </c>
      <c r="AB762" s="327">
        <f>ROUNDDOWN((T762+AA762)*0.05,0)</f>
        <v>2277</v>
      </c>
      <c r="AC762" s="327">
        <f>ROUNDDOWN((T762+W762+AA762+AB762)*0.1,0)</f>
        <v>4920</v>
      </c>
      <c r="AD762" s="327">
        <f>ROUNDDOWN(AG762*0.1,0)</f>
        <v>70440</v>
      </c>
      <c r="AE762" s="327">
        <f>T762+W762+AA762+AB762+AC762+AD762</f>
        <v>124568</v>
      </c>
      <c r="AF762" s="328">
        <v>720000</v>
      </c>
      <c r="AG762" s="330">
        <f>AF762-T762-W762</f>
        <v>704402</v>
      </c>
      <c r="AH762" s="332">
        <f t="shared" si="7"/>
        <v>124568</v>
      </c>
    </row>
    <row r="763" spans="1:34" ht="12.75" hidden="1" customHeight="1">
      <c r="A763" s="344"/>
      <c r="B763" s="27"/>
      <c r="C763" s="28"/>
      <c r="D763" s="344"/>
      <c r="E763" s="28"/>
      <c r="F763" s="28"/>
      <c r="G763" s="344"/>
      <c r="H763" s="28"/>
      <c r="I763" s="28"/>
      <c r="J763" s="344"/>
      <c r="K763" s="28"/>
      <c r="L763" s="28"/>
      <c r="M763" s="346"/>
      <c r="N763" s="28"/>
      <c r="O763" s="28"/>
      <c r="P763" s="346"/>
      <c r="Q763" s="25" t="s">
        <v>170</v>
      </c>
      <c r="R763" s="23">
        <f>ROUNDDOWN($R$3*R762,0)</f>
        <v>12588</v>
      </c>
      <c r="S763" s="23">
        <f>ROUNDDOWN($S$3*S762,0)</f>
        <v>1628</v>
      </c>
      <c r="T763" s="337"/>
      <c r="U763" s="23">
        <f>ROUNDDOWN(U762*$U$3,0)</f>
        <v>651</v>
      </c>
      <c r="V763" s="23">
        <f>ROUNDDOWN(V762*$V$3,0)</f>
        <v>731</v>
      </c>
      <c r="W763" s="337"/>
      <c r="X763" s="23">
        <f>ROUNDDOWN($X$3*X762,0)</f>
        <v>19931</v>
      </c>
      <c r="Y763" s="23">
        <f>ROUNDDOWN(Y762*$Y$3,0)</f>
        <v>11402</v>
      </c>
      <c r="Z763" s="24">
        <f>ROUNDDOWN(Z762*$Z$3,0)</f>
        <v>0</v>
      </c>
      <c r="AA763" s="338"/>
      <c r="AB763" s="327"/>
      <c r="AC763" s="327"/>
      <c r="AD763" s="327"/>
      <c r="AE763" s="327"/>
      <c r="AF763" s="329"/>
      <c r="AG763" s="331"/>
      <c r="AH763" s="332">
        <f t="shared" si="7"/>
        <v>0</v>
      </c>
    </row>
    <row r="764" spans="1:34" ht="12.75" hidden="1" customHeight="1">
      <c r="A764" s="344" t="s">
        <v>168</v>
      </c>
      <c r="B764" s="27" t="s">
        <v>83</v>
      </c>
      <c r="C764" s="28">
        <v>3.5</v>
      </c>
      <c r="D764" s="344" t="str">
        <f>B764&amp;C764</f>
        <v>H3.5</v>
      </c>
      <c r="E764" s="28" t="s">
        <v>38</v>
      </c>
      <c r="F764" s="28">
        <v>1.5</v>
      </c>
      <c r="G764" s="344" t="str">
        <f>E764&amp;F764</f>
        <v>W1.5</v>
      </c>
      <c r="H764" s="28" t="s">
        <v>39</v>
      </c>
      <c r="I764" s="28">
        <v>0</v>
      </c>
      <c r="J764" s="344" t="str">
        <f>H764&amp;I764</f>
        <v>L0</v>
      </c>
      <c r="K764" s="28" t="s">
        <v>40</v>
      </c>
      <c r="L764" s="28">
        <v>0</v>
      </c>
      <c r="M764" s="345" t="str">
        <f>K764&amp;L764</f>
        <v>B0</v>
      </c>
      <c r="N764" s="28" t="s">
        <v>41</v>
      </c>
      <c r="O764" s="28">
        <v>15</v>
      </c>
      <c r="P764" s="345" t="str">
        <f>N764&amp;O764</f>
        <v>R15</v>
      </c>
      <c r="Q764" s="25" t="s">
        <v>45</v>
      </c>
      <c r="R764" s="19">
        <v>0.15</v>
      </c>
      <c r="S764" s="19">
        <v>0.03</v>
      </c>
      <c r="T764" s="336">
        <f>SUM(R765:S765)</f>
        <v>18178</v>
      </c>
      <c r="U764" s="19">
        <v>1.2999999999999999E-2</v>
      </c>
      <c r="V764" s="19">
        <v>0.02</v>
      </c>
      <c r="W764" s="29">
        <f>SUM(U765:V765)</f>
        <v>2277</v>
      </c>
      <c r="X764" s="19">
        <v>0.16</v>
      </c>
      <c r="Y764" s="19">
        <v>0.08</v>
      </c>
      <c r="Z764" s="19">
        <v>0.12</v>
      </c>
      <c r="AA764" s="338">
        <f>SUM(X765:Z765)</f>
        <v>29844</v>
      </c>
      <c r="AB764" s="327">
        <f>ROUNDDOWN((T764+AA764)*0.05,0)</f>
        <v>2401</v>
      </c>
      <c r="AC764" s="327">
        <f>ROUNDDOWN((T764+W764+AA764+AB764)*0.1,0)</f>
        <v>5270</v>
      </c>
      <c r="AD764" s="327">
        <f>ROUNDDOWN(AG764*0.1,0)</f>
        <v>138954</v>
      </c>
      <c r="AE764" s="327">
        <f>T764+W764+AA764+AB764+AC764+AD764</f>
        <v>196924</v>
      </c>
      <c r="AF764" s="328">
        <v>1410000</v>
      </c>
      <c r="AG764" s="330">
        <f>AF764-T764-W764</f>
        <v>1389545</v>
      </c>
      <c r="AH764" s="332">
        <f t="shared" si="7"/>
        <v>196924</v>
      </c>
    </row>
    <row r="765" spans="1:34" ht="12.75" hidden="1" customHeight="1">
      <c r="A765" s="344"/>
      <c r="B765" s="27"/>
      <c r="C765" s="28"/>
      <c r="D765" s="344"/>
      <c r="E765" s="28"/>
      <c r="F765" s="28"/>
      <c r="G765" s="344"/>
      <c r="H765" s="28"/>
      <c r="I765" s="28"/>
      <c r="J765" s="344"/>
      <c r="K765" s="28"/>
      <c r="L765" s="28"/>
      <c r="M765" s="346"/>
      <c r="N765" s="28"/>
      <c r="O765" s="28"/>
      <c r="P765" s="346"/>
      <c r="Q765" s="25" t="s">
        <v>51</v>
      </c>
      <c r="R765" s="23">
        <f>ROUNDDOWN($R$3*R764,0)</f>
        <v>15735</v>
      </c>
      <c r="S765" s="23">
        <f>ROUNDDOWN($S$3*S764,0)</f>
        <v>2443</v>
      </c>
      <c r="T765" s="337"/>
      <c r="U765" s="23">
        <f>ROUNDDOWN(U764*$U$3,0)</f>
        <v>1058</v>
      </c>
      <c r="V765" s="23">
        <f>ROUNDDOWN(V764*$V$3,0)</f>
        <v>1219</v>
      </c>
      <c r="W765" s="30"/>
      <c r="X765" s="23">
        <f>ROUNDDOWN($X$3*X764,0)</f>
        <v>16784</v>
      </c>
      <c r="Y765" s="23">
        <f>ROUNDDOWN(Y764*$Y$3,0)</f>
        <v>6515</v>
      </c>
      <c r="Z765" s="24">
        <f>ROUNDDOWN(Z764*$Z$3,0)</f>
        <v>6545</v>
      </c>
      <c r="AA765" s="338"/>
      <c r="AB765" s="327"/>
      <c r="AC765" s="327"/>
      <c r="AD765" s="327"/>
      <c r="AE765" s="327"/>
      <c r="AF765" s="329"/>
      <c r="AG765" s="331"/>
      <c r="AH765" s="332">
        <f t="shared" si="7"/>
        <v>0</v>
      </c>
    </row>
    <row r="766" spans="1:34" ht="12.75" hidden="1" customHeight="1">
      <c r="A766" s="344" t="s">
        <v>168</v>
      </c>
      <c r="B766" s="27" t="s">
        <v>43</v>
      </c>
      <c r="C766" s="28">
        <v>3.5</v>
      </c>
      <c r="D766" s="344" t="str">
        <f>B766&amp;C766</f>
        <v>H3.5</v>
      </c>
      <c r="E766" s="28" t="s">
        <v>38</v>
      </c>
      <c r="F766" s="28">
        <v>2</v>
      </c>
      <c r="G766" s="344" t="str">
        <f>E766&amp;F766</f>
        <v>W2</v>
      </c>
      <c r="H766" s="28" t="s">
        <v>39</v>
      </c>
      <c r="I766" s="28">
        <v>0</v>
      </c>
      <c r="J766" s="344" t="str">
        <f>H766&amp;I766</f>
        <v>L0</v>
      </c>
      <c r="K766" s="28" t="s">
        <v>40</v>
      </c>
      <c r="L766" s="28">
        <v>0</v>
      </c>
      <c r="M766" s="345" t="str">
        <f>K766&amp;L766</f>
        <v>B0</v>
      </c>
      <c r="N766" s="28" t="s">
        <v>41</v>
      </c>
      <c r="O766" s="28">
        <v>18</v>
      </c>
      <c r="P766" s="345" t="str">
        <f>N766&amp;O766</f>
        <v>R18</v>
      </c>
      <c r="Q766" s="25" t="s">
        <v>45</v>
      </c>
      <c r="R766" s="19">
        <v>0.15</v>
      </c>
      <c r="S766" s="19">
        <v>0.03</v>
      </c>
      <c r="T766" s="336">
        <f>SUM(R767:S767)</f>
        <v>18178</v>
      </c>
      <c r="U766" s="19">
        <v>1.2999999999999999E-2</v>
      </c>
      <c r="V766" s="19">
        <v>0.02</v>
      </c>
      <c r="W766" s="336">
        <f>SUM(U767:V767)</f>
        <v>2277</v>
      </c>
      <c r="X766" s="19">
        <v>0.16</v>
      </c>
      <c r="Y766" s="19">
        <v>0.08</v>
      </c>
      <c r="Z766" s="19">
        <v>0.12</v>
      </c>
      <c r="AA766" s="338">
        <f>SUM(X767:Z767)</f>
        <v>29844</v>
      </c>
      <c r="AB766" s="327">
        <f>ROUNDDOWN((T766+AA766)*0.05,0)</f>
        <v>2401</v>
      </c>
      <c r="AC766" s="327">
        <f>ROUNDDOWN((T766+W766+AA766+AB766)*0.1,0)</f>
        <v>5270</v>
      </c>
      <c r="AD766" s="327">
        <f>ROUNDDOWN(AG766*0.1,0)</f>
        <v>164954</v>
      </c>
      <c r="AE766" s="327">
        <f>T766+W766+AA766+AB766+AC766+AD766</f>
        <v>222924</v>
      </c>
      <c r="AF766" s="328">
        <v>1670000</v>
      </c>
      <c r="AG766" s="330">
        <f>AF766-T766-W766</f>
        <v>1649545</v>
      </c>
      <c r="AH766" s="332">
        <f t="shared" si="7"/>
        <v>222924</v>
      </c>
    </row>
    <row r="767" spans="1:34" ht="12.75" hidden="1" customHeight="1">
      <c r="A767" s="344"/>
      <c r="B767" s="27"/>
      <c r="C767" s="28"/>
      <c r="D767" s="344"/>
      <c r="E767" s="28"/>
      <c r="F767" s="28"/>
      <c r="G767" s="344"/>
      <c r="H767" s="28"/>
      <c r="I767" s="28"/>
      <c r="J767" s="344"/>
      <c r="K767" s="28"/>
      <c r="L767" s="28"/>
      <c r="M767" s="346"/>
      <c r="N767" s="28"/>
      <c r="O767" s="28"/>
      <c r="P767" s="346"/>
      <c r="Q767" s="25" t="s">
        <v>51</v>
      </c>
      <c r="R767" s="23">
        <f>ROUNDDOWN($R$3*R766,0)</f>
        <v>15735</v>
      </c>
      <c r="S767" s="23">
        <f>ROUNDDOWN($S$3*S766,0)</f>
        <v>2443</v>
      </c>
      <c r="T767" s="337"/>
      <c r="U767" s="23">
        <f>ROUNDDOWN(U766*$U$3,0)</f>
        <v>1058</v>
      </c>
      <c r="V767" s="23">
        <f>ROUNDDOWN(V766*$V$3,0)</f>
        <v>1219</v>
      </c>
      <c r="W767" s="337"/>
      <c r="X767" s="23">
        <f>ROUNDDOWN($X$3*X766,0)</f>
        <v>16784</v>
      </c>
      <c r="Y767" s="23">
        <f>ROUNDDOWN(Y766*$Y$3,0)</f>
        <v>6515</v>
      </c>
      <c r="Z767" s="24">
        <f>ROUNDDOWN(Z766*$Z$3,0)</f>
        <v>6545</v>
      </c>
      <c r="AA767" s="338"/>
      <c r="AB767" s="327"/>
      <c r="AC767" s="327"/>
      <c r="AD767" s="327"/>
      <c r="AE767" s="327"/>
      <c r="AF767" s="329"/>
      <c r="AG767" s="331"/>
      <c r="AH767" s="332">
        <f t="shared" si="7"/>
        <v>0</v>
      </c>
    </row>
    <row r="768" spans="1:34" ht="12.75" hidden="1" customHeight="1">
      <c r="A768" s="344" t="s">
        <v>168</v>
      </c>
      <c r="B768" s="27" t="s">
        <v>43</v>
      </c>
      <c r="C768" s="28">
        <v>4</v>
      </c>
      <c r="D768" s="344" t="str">
        <f>B768&amp;C768</f>
        <v>H4</v>
      </c>
      <c r="E768" s="28" t="s">
        <v>38</v>
      </c>
      <c r="F768" s="28">
        <v>2</v>
      </c>
      <c r="G768" s="344" t="str">
        <f>E768&amp;F768</f>
        <v>W2</v>
      </c>
      <c r="H768" s="28" t="s">
        <v>39</v>
      </c>
      <c r="I768" s="28">
        <v>0</v>
      </c>
      <c r="J768" s="344" t="str">
        <f>H768&amp;I768</f>
        <v>L0</v>
      </c>
      <c r="K768" s="28" t="s">
        <v>40</v>
      </c>
      <c r="L768" s="28">
        <v>0</v>
      </c>
      <c r="M768" s="345" t="str">
        <f>K768&amp;L768</f>
        <v>B0</v>
      </c>
      <c r="N768" s="28" t="s">
        <v>41</v>
      </c>
      <c r="O768" s="28">
        <v>20</v>
      </c>
      <c r="P768" s="345" t="str">
        <f>N768&amp;O768</f>
        <v>R20</v>
      </c>
      <c r="Q768" s="25" t="s">
        <v>45</v>
      </c>
      <c r="R768" s="19">
        <v>0.18</v>
      </c>
      <c r="S768" s="19">
        <v>0.03</v>
      </c>
      <c r="T768" s="336">
        <f>SUM(R769:S769)</f>
        <v>21325</v>
      </c>
      <c r="U768" s="19">
        <v>2.1000000000000001E-2</v>
      </c>
      <c r="V768" s="19">
        <v>0.02</v>
      </c>
      <c r="W768" s="336">
        <f>SUM(U769:V769)</f>
        <v>2929</v>
      </c>
      <c r="X768" s="19">
        <v>0.2</v>
      </c>
      <c r="Y768" s="19">
        <v>0.1</v>
      </c>
      <c r="Z768" s="19">
        <v>0.14000000000000001</v>
      </c>
      <c r="AA768" s="338">
        <f>SUM(X769:Z769)</f>
        <v>36760</v>
      </c>
      <c r="AB768" s="327">
        <f>ROUNDDOWN((T768+AA768)*0.05,0)</f>
        <v>2904</v>
      </c>
      <c r="AC768" s="327">
        <f>ROUNDDOWN((T768+W768+AA768+AB768)*0.1,0)</f>
        <v>6391</v>
      </c>
      <c r="AD768" s="327">
        <f>ROUNDDOWN(AG768*0.1,0)</f>
        <v>220574</v>
      </c>
      <c r="AE768" s="327">
        <f>T768+W768+AA768+AB768+AC768+AD768</f>
        <v>290883</v>
      </c>
      <c r="AF768" s="328">
        <v>2230000</v>
      </c>
      <c r="AG768" s="330">
        <f>AF768-T768-W768</f>
        <v>2205746</v>
      </c>
      <c r="AH768" s="332">
        <f t="shared" si="7"/>
        <v>290883</v>
      </c>
    </row>
    <row r="769" spans="1:34" ht="12.75" hidden="1" customHeight="1">
      <c r="A769" s="344"/>
      <c r="B769" s="27"/>
      <c r="C769" s="28"/>
      <c r="D769" s="344"/>
      <c r="E769" s="28"/>
      <c r="F769" s="28"/>
      <c r="G769" s="344"/>
      <c r="H769" s="28"/>
      <c r="I769" s="28"/>
      <c r="J769" s="344"/>
      <c r="K769" s="28"/>
      <c r="L769" s="28"/>
      <c r="M769" s="346"/>
      <c r="N769" s="28"/>
      <c r="O769" s="28"/>
      <c r="P769" s="346"/>
      <c r="Q769" s="25" t="s">
        <v>51</v>
      </c>
      <c r="R769" s="23">
        <f>ROUNDDOWN($R$3*R768,0)</f>
        <v>18882</v>
      </c>
      <c r="S769" s="23">
        <f>ROUNDDOWN($S$3*S768,0)</f>
        <v>2443</v>
      </c>
      <c r="T769" s="337"/>
      <c r="U769" s="23">
        <f>ROUNDDOWN(U768*$U$3,0)</f>
        <v>1710</v>
      </c>
      <c r="V769" s="23">
        <f>ROUNDDOWN(V768*$V$3,0)</f>
        <v>1219</v>
      </c>
      <c r="W769" s="337"/>
      <c r="X769" s="23">
        <f>ROUNDDOWN($X$3*X768,0)</f>
        <v>20980</v>
      </c>
      <c r="Y769" s="23">
        <f>ROUNDDOWN(Y768*$Y$3,0)</f>
        <v>8144</v>
      </c>
      <c r="Z769" s="24">
        <f>ROUNDDOWN(Z768*$Z$3,0)</f>
        <v>7636</v>
      </c>
      <c r="AA769" s="338"/>
      <c r="AB769" s="327"/>
      <c r="AC769" s="327"/>
      <c r="AD769" s="327"/>
      <c r="AE769" s="327"/>
      <c r="AF769" s="329"/>
      <c r="AG769" s="331"/>
      <c r="AH769" s="332">
        <f t="shared" si="7"/>
        <v>0</v>
      </c>
    </row>
    <row r="770" spans="1:34" ht="12.75" hidden="1" customHeight="1">
      <c r="A770" s="333" t="s">
        <v>171</v>
      </c>
      <c r="B770" s="20" t="s">
        <v>43</v>
      </c>
      <c r="C770" s="21">
        <v>0</v>
      </c>
      <c r="D770" s="333" t="str">
        <f>B770&amp;C770</f>
        <v>H0</v>
      </c>
      <c r="E770" s="21" t="s">
        <v>38</v>
      </c>
      <c r="F770" s="21">
        <v>0</v>
      </c>
      <c r="G770" s="333" t="str">
        <f>E770&amp;F770</f>
        <v>W0</v>
      </c>
      <c r="H770" s="21" t="s">
        <v>39</v>
      </c>
      <c r="I770" s="21">
        <v>1</v>
      </c>
      <c r="J770" s="333" t="str">
        <f>H770&amp;I770</f>
        <v>L1</v>
      </c>
      <c r="K770" s="21" t="s">
        <v>40</v>
      </c>
      <c r="L770" s="21">
        <v>0</v>
      </c>
      <c r="M770" s="334" t="str">
        <f>K770&amp;L770</f>
        <v>B0</v>
      </c>
      <c r="N770" s="21" t="s">
        <v>41</v>
      </c>
      <c r="O770" s="21">
        <v>1</v>
      </c>
      <c r="P770" s="334" t="str">
        <f>N770&amp;O770</f>
        <v>R1</v>
      </c>
      <c r="Q770" s="25" t="s">
        <v>42</v>
      </c>
      <c r="R770" s="19">
        <v>0.11</v>
      </c>
      <c r="S770" s="19">
        <v>0.1</v>
      </c>
      <c r="T770" s="336">
        <f>SUM(R771:S771)</f>
        <v>19683</v>
      </c>
      <c r="U770" s="19">
        <v>2E-3</v>
      </c>
      <c r="V770" s="19">
        <v>5.0000000000000001E-3</v>
      </c>
      <c r="W770" s="336">
        <f>SUM(U771:V771)</f>
        <v>466</v>
      </c>
      <c r="X770" s="19">
        <v>0.11</v>
      </c>
      <c r="Y770" s="19">
        <v>7.0000000000000007E-2</v>
      </c>
      <c r="Z770" s="19">
        <v>0</v>
      </c>
      <c r="AA770" s="338">
        <f>SUM(X771:Z771)</f>
        <v>17240</v>
      </c>
      <c r="AB770" s="327">
        <f>ROUNDDOWN((T770+AA770)*0.05,0)</f>
        <v>1846</v>
      </c>
      <c r="AC770" s="327">
        <f>ROUNDDOWN((T770+W770+AA770+AB770)*0.1,0)</f>
        <v>3923</v>
      </c>
      <c r="AD770" s="327">
        <f>ROUNDDOWN(AG770*0.1,0)</f>
        <v>-1244</v>
      </c>
      <c r="AE770" s="327">
        <f>T770+W770+AA770+AB770+AC770+AD770</f>
        <v>41914</v>
      </c>
      <c r="AF770" s="328">
        <v>7700</v>
      </c>
      <c r="AG770" s="330">
        <f>AF770-T770-W770</f>
        <v>-12449</v>
      </c>
      <c r="AH770" s="332">
        <f t="shared" si="7"/>
        <v>-12449</v>
      </c>
    </row>
    <row r="771" spans="1:34" ht="12.75" hidden="1" customHeight="1">
      <c r="A771" s="333"/>
      <c r="B771" s="20"/>
      <c r="C771" s="21"/>
      <c r="D771" s="333"/>
      <c r="E771" s="21"/>
      <c r="F771" s="21"/>
      <c r="G771" s="333"/>
      <c r="H771" s="21"/>
      <c r="I771" s="21"/>
      <c r="J771" s="333"/>
      <c r="K771" s="21"/>
      <c r="L771" s="21"/>
      <c r="M771" s="335"/>
      <c r="N771" s="21"/>
      <c r="O771" s="21"/>
      <c r="P771" s="335"/>
      <c r="Q771" s="22"/>
      <c r="R771" s="23">
        <f>ROUNDDOWN($R$3*R770,0)</f>
        <v>11539</v>
      </c>
      <c r="S771" s="23">
        <f>ROUNDDOWN($S$3*S770,0)</f>
        <v>8144</v>
      </c>
      <c r="T771" s="337"/>
      <c r="U771" s="23">
        <f>ROUNDDOWN(U770*$U$3,0)</f>
        <v>162</v>
      </c>
      <c r="V771" s="23">
        <f>ROUNDDOWN(V770*$V$3,0)</f>
        <v>304</v>
      </c>
      <c r="W771" s="337"/>
      <c r="X771" s="23">
        <f>ROUNDDOWN($X$3*X770,0)</f>
        <v>11539</v>
      </c>
      <c r="Y771" s="23">
        <f>ROUNDDOWN(Y770*$Y$3,0)</f>
        <v>5701</v>
      </c>
      <c r="Z771" s="24">
        <f>ROUNDDOWN(Z770*$Z$3,0)</f>
        <v>0</v>
      </c>
      <c r="AA771" s="338"/>
      <c r="AB771" s="327"/>
      <c r="AC771" s="327"/>
      <c r="AD771" s="327"/>
      <c r="AE771" s="327"/>
      <c r="AF771" s="329"/>
      <c r="AG771" s="331"/>
      <c r="AH771" s="332">
        <f t="shared" si="7"/>
        <v>0</v>
      </c>
    </row>
    <row r="772" spans="1:34" ht="12.75" hidden="1" customHeight="1">
      <c r="A772" s="333" t="s">
        <v>171</v>
      </c>
      <c r="B772" s="20" t="s">
        <v>43</v>
      </c>
      <c r="C772" s="21">
        <v>0</v>
      </c>
      <c r="D772" s="333" t="str">
        <f>B772&amp;C772</f>
        <v>H0</v>
      </c>
      <c r="E772" s="21" t="s">
        <v>38</v>
      </c>
      <c r="F772" s="21">
        <v>0</v>
      </c>
      <c r="G772" s="333" t="str">
        <f>E772&amp;F772</f>
        <v>W0</v>
      </c>
      <c r="H772" s="21" t="s">
        <v>39</v>
      </c>
      <c r="I772" s="21">
        <v>2</v>
      </c>
      <c r="J772" s="333" t="str">
        <f>H772&amp;I772</f>
        <v>L2</v>
      </c>
      <c r="K772" s="21" t="s">
        <v>40</v>
      </c>
      <c r="L772" s="21">
        <v>0</v>
      </c>
      <c r="M772" s="334" t="str">
        <f>K772&amp;L772</f>
        <v>B0</v>
      </c>
      <c r="N772" s="21" t="s">
        <v>41</v>
      </c>
      <c r="O772" s="21">
        <v>2</v>
      </c>
      <c r="P772" s="334" t="str">
        <f>N772&amp;O772</f>
        <v>R2</v>
      </c>
      <c r="Q772" s="25" t="s">
        <v>42</v>
      </c>
      <c r="R772" s="19">
        <v>0.11</v>
      </c>
      <c r="S772" s="19">
        <v>0.1</v>
      </c>
      <c r="T772" s="336">
        <f>SUM(R773:S773)</f>
        <v>19683</v>
      </c>
      <c r="U772" s="19">
        <v>2E-3</v>
      </c>
      <c r="V772" s="19">
        <v>5.0000000000000001E-3</v>
      </c>
      <c r="W772" s="336">
        <f>SUM(U773:V773)</f>
        <v>466</v>
      </c>
      <c r="X772" s="19">
        <v>0.11</v>
      </c>
      <c r="Y772" s="19">
        <v>7.0000000000000007E-2</v>
      </c>
      <c r="Z772" s="19">
        <v>0</v>
      </c>
      <c r="AA772" s="338">
        <f>SUM(X773:Z773)</f>
        <v>17240</v>
      </c>
      <c r="AB772" s="327">
        <f>ROUNDDOWN((T772+AA772)*0.05,0)</f>
        <v>1846</v>
      </c>
      <c r="AC772" s="327">
        <f>ROUNDDOWN((T772+W772+AA772+AB772)*0.1,0)</f>
        <v>3923</v>
      </c>
      <c r="AD772" s="327">
        <f>ROUNDDOWN(AG772*0.1,0)</f>
        <v>-534</v>
      </c>
      <c r="AE772" s="327">
        <f>T772+W772+AA772+AB772+AC772+AD772</f>
        <v>42624</v>
      </c>
      <c r="AF772" s="328">
        <v>14800</v>
      </c>
      <c r="AG772" s="330">
        <f>AF772-T772-W772</f>
        <v>-5349</v>
      </c>
      <c r="AH772" s="332">
        <f t="shared" si="7"/>
        <v>-5349</v>
      </c>
    </row>
    <row r="773" spans="1:34" ht="12.75" hidden="1" customHeight="1">
      <c r="A773" s="333"/>
      <c r="B773" s="20"/>
      <c r="C773" s="21"/>
      <c r="D773" s="333"/>
      <c r="E773" s="21"/>
      <c r="F773" s="21"/>
      <c r="G773" s="333"/>
      <c r="H773" s="21"/>
      <c r="I773" s="21"/>
      <c r="J773" s="333"/>
      <c r="K773" s="21"/>
      <c r="L773" s="21"/>
      <c r="M773" s="335"/>
      <c r="N773" s="21"/>
      <c r="O773" s="21"/>
      <c r="P773" s="335"/>
      <c r="Q773" s="22"/>
      <c r="R773" s="23">
        <f>ROUNDDOWN($R$3*R772,0)</f>
        <v>11539</v>
      </c>
      <c r="S773" s="23">
        <f>ROUNDDOWN($S$3*S772,0)</f>
        <v>8144</v>
      </c>
      <c r="T773" s="337"/>
      <c r="U773" s="23">
        <f>ROUNDDOWN(U772*$U$3,0)</f>
        <v>162</v>
      </c>
      <c r="V773" s="23">
        <f>ROUNDDOWN(V772*$V$3,0)</f>
        <v>304</v>
      </c>
      <c r="W773" s="337"/>
      <c r="X773" s="23">
        <f>ROUNDDOWN($X$3*X772,0)</f>
        <v>11539</v>
      </c>
      <c r="Y773" s="23">
        <f>ROUNDDOWN(Y772*$Y$3,0)</f>
        <v>5701</v>
      </c>
      <c r="Z773" s="24">
        <f>ROUNDDOWN(Z772*$Z$3,0)</f>
        <v>0</v>
      </c>
      <c r="AA773" s="338"/>
      <c r="AB773" s="327"/>
      <c r="AC773" s="327"/>
      <c r="AD773" s="327"/>
      <c r="AE773" s="327"/>
      <c r="AF773" s="329"/>
      <c r="AG773" s="331"/>
      <c r="AH773" s="332">
        <f t="shared" si="7"/>
        <v>0</v>
      </c>
    </row>
    <row r="774" spans="1:34" ht="12.75" hidden="1" customHeight="1">
      <c r="A774" s="333" t="s">
        <v>171</v>
      </c>
      <c r="B774" s="20" t="s">
        <v>43</v>
      </c>
      <c r="C774" s="21">
        <v>0</v>
      </c>
      <c r="D774" s="333" t="str">
        <f>B774&amp;C774</f>
        <v>H0</v>
      </c>
      <c r="E774" s="21" t="s">
        <v>38</v>
      </c>
      <c r="F774" s="21">
        <v>0</v>
      </c>
      <c r="G774" s="333" t="str">
        <f>E774&amp;F774</f>
        <v>W0</v>
      </c>
      <c r="H774" s="21" t="s">
        <v>39</v>
      </c>
      <c r="I774" s="21">
        <v>2.5</v>
      </c>
      <c r="J774" s="333" t="str">
        <f>H774&amp;I774</f>
        <v>L2.5</v>
      </c>
      <c r="K774" s="21" t="s">
        <v>40</v>
      </c>
      <c r="L774" s="21">
        <v>0</v>
      </c>
      <c r="M774" s="334" t="str">
        <f>K774&amp;L774</f>
        <v>B0</v>
      </c>
      <c r="N774" s="21" t="s">
        <v>41</v>
      </c>
      <c r="O774" s="21">
        <v>4</v>
      </c>
      <c r="P774" s="334" t="str">
        <f>N774&amp;O774</f>
        <v>R4</v>
      </c>
      <c r="Q774" s="25" t="s">
        <v>42</v>
      </c>
      <c r="R774" s="19">
        <v>0.11</v>
      </c>
      <c r="S774" s="19">
        <v>0.1</v>
      </c>
      <c r="T774" s="336">
        <f>SUM(R775:S775)</f>
        <v>19683</v>
      </c>
      <c r="U774" s="19">
        <v>2E-3</v>
      </c>
      <c r="V774" s="19">
        <v>5.0000000000000001E-3</v>
      </c>
      <c r="W774" s="336">
        <f>SUM(U775:V775)</f>
        <v>466</v>
      </c>
      <c r="X774" s="19">
        <v>0.11</v>
      </c>
      <c r="Y774" s="19">
        <v>7.0000000000000007E-2</v>
      </c>
      <c r="Z774" s="19">
        <v>0</v>
      </c>
      <c r="AA774" s="338">
        <f>SUM(X775:Z775)</f>
        <v>17240</v>
      </c>
      <c r="AB774" s="327">
        <f>ROUNDDOWN((T774+AA774)*0.05,0)</f>
        <v>1846</v>
      </c>
      <c r="AC774" s="327">
        <f>ROUNDDOWN((T774+W774+AA774+AB774)*0.1,0)</f>
        <v>3923</v>
      </c>
      <c r="AD774" s="327">
        <f>ROUNDDOWN(AG774*0.1,0)</f>
        <v>1825</v>
      </c>
      <c r="AE774" s="327">
        <f>T774+W774+AA774+AB774+AC774+AD774</f>
        <v>44983</v>
      </c>
      <c r="AF774" s="328">
        <v>38400</v>
      </c>
      <c r="AG774" s="330">
        <f>AF774-T774-W774</f>
        <v>18251</v>
      </c>
      <c r="AH774" s="332">
        <f t="shared" si="7"/>
        <v>18251</v>
      </c>
    </row>
    <row r="775" spans="1:34" ht="12.75" hidden="1" customHeight="1">
      <c r="A775" s="333"/>
      <c r="B775" s="20"/>
      <c r="C775" s="21"/>
      <c r="D775" s="333"/>
      <c r="E775" s="21"/>
      <c r="F775" s="21"/>
      <c r="G775" s="333"/>
      <c r="H775" s="21"/>
      <c r="I775" s="21"/>
      <c r="J775" s="333"/>
      <c r="K775" s="21"/>
      <c r="L775" s="21"/>
      <c r="M775" s="335"/>
      <c r="N775" s="21"/>
      <c r="O775" s="21"/>
      <c r="P775" s="335"/>
      <c r="Q775" s="22"/>
      <c r="R775" s="23">
        <f>ROUNDDOWN($R$3*R774,0)</f>
        <v>11539</v>
      </c>
      <c r="S775" s="23">
        <f>ROUNDDOWN($S$3*S774,0)</f>
        <v>8144</v>
      </c>
      <c r="T775" s="336"/>
      <c r="U775" s="23">
        <f>ROUNDDOWN(U774*$U$3,0)</f>
        <v>162</v>
      </c>
      <c r="V775" s="23">
        <f>ROUNDDOWN(V774*$V$3,0)</f>
        <v>304</v>
      </c>
      <c r="W775" s="337"/>
      <c r="X775" s="23">
        <f>ROUNDDOWN($X$3*X774,0)</f>
        <v>11539</v>
      </c>
      <c r="Y775" s="23">
        <f>ROUNDDOWN(Y774*$Y$3,0)</f>
        <v>5701</v>
      </c>
      <c r="Z775" s="24">
        <f>ROUNDDOWN(Z774*$Z$3,0)</f>
        <v>0</v>
      </c>
      <c r="AA775" s="338"/>
      <c r="AB775" s="327"/>
      <c r="AC775" s="327"/>
      <c r="AD775" s="327"/>
      <c r="AE775" s="327"/>
      <c r="AF775" s="329"/>
      <c r="AG775" s="331"/>
      <c r="AH775" s="332">
        <f t="shared" si="7"/>
        <v>0</v>
      </c>
    </row>
    <row r="776" spans="1:34" ht="12.75" hidden="1" customHeight="1">
      <c r="A776" s="333" t="s">
        <v>171</v>
      </c>
      <c r="B776" s="20" t="s">
        <v>43</v>
      </c>
      <c r="C776" s="21">
        <v>0</v>
      </c>
      <c r="D776" s="333" t="str">
        <f>B776&amp;C776</f>
        <v>H0</v>
      </c>
      <c r="E776" s="21" t="s">
        <v>38</v>
      </c>
      <c r="F776" s="21">
        <v>0</v>
      </c>
      <c r="G776" s="333" t="str">
        <f>E776&amp;F776</f>
        <v>W0</v>
      </c>
      <c r="H776" s="21" t="s">
        <v>39</v>
      </c>
      <c r="I776" s="21">
        <v>3</v>
      </c>
      <c r="J776" s="333" t="str">
        <f>H776&amp;I776</f>
        <v>L3</v>
      </c>
      <c r="K776" s="21" t="s">
        <v>40</v>
      </c>
      <c r="L776" s="21">
        <v>0</v>
      </c>
      <c r="M776" s="334" t="str">
        <f>K776&amp;L776</f>
        <v>B0</v>
      </c>
      <c r="N776" s="21" t="s">
        <v>41</v>
      </c>
      <c r="O776" s="21">
        <v>6</v>
      </c>
      <c r="P776" s="334" t="str">
        <f>N776&amp;O776</f>
        <v>R6</v>
      </c>
      <c r="Q776" s="25" t="s">
        <v>42</v>
      </c>
      <c r="R776" s="19">
        <v>0.19</v>
      </c>
      <c r="S776" s="19">
        <v>0.02</v>
      </c>
      <c r="T776" s="336">
        <f>SUM(R777:S777)</f>
        <v>21559</v>
      </c>
      <c r="U776" s="19">
        <v>8.0000000000000002E-3</v>
      </c>
      <c r="V776" s="19">
        <v>0.01</v>
      </c>
      <c r="W776" s="336">
        <f>SUM(U777:V777)</f>
        <v>1260</v>
      </c>
      <c r="X776" s="19">
        <v>0.23</v>
      </c>
      <c r="Y776" s="19">
        <v>0.14000000000000001</v>
      </c>
      <c r="Z776" s="19">
        <v>0</v>
      </c>
      <c r="AA776" s="338">
        <f>SUM(X777:Z777)</f>
        <v>35529</v>
      </c>
      <c r="AB776" s="327">
        <f>ROUNDDOWN((T776+AA776)*0.05,0)</f>
        <v>2854</v>
      </c>
      <c r="AC776" s="327">
        <f>ROUNDDOWN((T776+W776+AA776+AB776)*0.1,0)</f>
        <v>6120</v>
      </c>
      <c r="AD776" s="327">
        <f>ROUNDDOWN(AG776*0.1,0)</f>
        <v>6278</v>
      </c>
      <c r="AE776" s="327">
        <f>T776+W776+AA776+AB776+AC776+AD776</f>
        <v>73600</v>
      </c>
      <c r="AF776" s="328">
        <v>85600</v>
      </c>
      <c r="AG776" s="330">
        <f>AF776-T776-W776</f>
        <v>62781</v>
      </c>
      <c r="AH776" s="332">
        <f t="shared" si="7"/>
        <v>62781</v>
      </c>
    </row>
    <row r="777" spans="1:34" ht="12.75" hidden="1" customHeight="1">
      <c r="A777" s="333"/>
      <c r="B777" s="20"/>
      <c r="C777" s="21"/>
      <c r="D777" s="333"/>
      <c r="E777" s="21"/>
      <c r="F777" s="21"/>
      <c r="G777" s="333"/>
      <c r="H777" s="21"/>
      <c r="I777" s="21"/>
      <c r="J777" s="333"/>
      <c r="K777" s="21"/>
      <c r="L777" s="21"/>
      <c r="M777" s="335"/>
      <c r="N777" s="21"/>
      <c r="O777" s="21"/>
      <c r="P777" s="335"/>
      <c r="Q777" s="22"/>
      <c r="R777" s="23">
        <f>ROUNDDOWN($R$3*R776,0)</f>
        <v>19931</v>
      </c>
      <c r="S777" s="23">
        <f>ROUNDDOWN($S$3*S776,0)</f>
        <v>1628</v>
      </c>
      <c r="T777" s="337"/>
      <c r="U777" s="23">
        <f>ROUNDDOWN(U776*$U$3,0)</f>
        <v>651</v>
      </c>
      <c r="V777" s="23">
        <f>ROUNDDOWN(V776*$V$3,0)</f>
        <v>609</v>
      </c>
      <c r="W777" s="337"/>
      <c r="X777" s="23">
        <f>ROUNDDOWN($X$3*X776,0)</f>
        <v>24127</v>
      </c>
      <c r="Y777" s="23">
        <f>ROUNDDOWN(Y776*$Y$3,0)</f>
        <v>11402</v>
      </c>
      <c r="Z777" s="24">
        <f>ROUNDDOWN(Z776*$Z$3,0)</f>
        <v>0</v>
      </c>
      <c r="AA777" s="338"/>
      <c r="AB777" s="327"/>
      <c r="AC777" s="327"/>
      <c r="AD777" s="327"/>
      <c r="AE777" s="327"/>
      <c r="AF777" s="329"/>
      <c r="AG777" s="331"/>
      <c r="AH777" s="332">
        <f t="shared" si="7"/>
        <v>0</v>
      </c>
    </row>
    <row r="778" spans="1:34" ht="12.75" hidden="1" customHeight="1">
      <c r="A778" s="333" t="s">
        <v>171</v>
      </c>
      <c r="B778" s="20" t="s">
        <v>43</v>
      </c>
      <c r="C778" s="21">
        <v>0</v>
      </c>
      <c r="D778" s="333" t="str">
        <f>B778&amp;C778</f>
        <v>H0</v>
      </c>
      <c r="E778" s="21" t="s">
        <v>38</v>
      </c>
      <c r="F778" s="21">
        <v>0</v>
      </c>
      <c r="G778" s="333" t="str">
        <f>E778&amp;F778</f>
        <v>W0</v>
      </c>
      <c r="H778" s="21" t="s">
        <v>39</v>
      </c>
      <c r="I778" s="21">
        <v>3.5</v>
      </c>
      <c r="J778" s="333" t="str">
        <f>H778&amp;I778</f>
        <v>L3.5</v>
      </c>
      <c r="K778" s="21" t="s">
        <v>40</v>
      </c>
      <c r="L778" s="21">
        <v>0</v>
      </c>
      <c r="M778" s="334" t="str">
        <f>K778&amp;L778</f>
        <v>B0</v>
      </c>
      <c r="N778" s="21" t="s">
        <v>41</v>
      </c>
      <c r="O778" s="21">
        <v>8</v>
      </c>
      <c r="P778" s="334" t="str">
        <f>N778&amp;O778</f>
        <v>R8</v>
      </c>
      <c r="Q778" s="25" t="s">
        <v>42</v>
      </c>
      <c r="R778" s="19">
        <v>0.33</v>
      </c>
      <c r="S778" s="19">
        <v>0.04</v>
      </c>
      <c r="T778" s="336">
        <f>SUM(R779:S779)</f>
        <v>37875</v>
      </c>
      <c r="U778" s="19">
        <v>2.1000000000000001E-2</v>
      </c>
      <c r="V778" s="19">
        <v>1.2E-2</v>
      </c>
      <c r="W778" s="336">
        <f>SUM(U779:V779)</f>
        <v>2441</v>
      </c>
      <c r="X778" s="19">
        <v>0.37</v>
      </c>
      <c r="Y778" s="19">
        <v>0.22</v>
      </c>
      <c r="Z778" s="19">
        <v>0</v>
      </c>
      <c r="AA778" s="338">
        <f>SUM(X779:Z779)</f>
        <v>56731</v>
      </c>
      <c r="AB778" s="327">
        <f>ROUNDDOWN((T778+AA778)*0.05,0)</f>
        <v>4730</v>
      </c>
      <c r="AC778" s="327">
        <f>ROUNDDOWN((T778+W778+AA778+AB778)*0.1,0)</f>
        <v>10177</v>
      </c>
      <c r="AD778" s="327">
        <f>ROUNDDOWN(AG778*0.1,0)</f>
        <v>9168</v>
      </c>
      <c r="AE778" s="327">
        <f>T778+W778+AA778+AB778+AC778+AD778</f>
        <v>121122</v>
      </c>
      <c r="AF778" s="328">
        <v>132000</v>
      </c>
      <c r="AG778" s="330">
        <f>AF778-T778-W778</f>
        <v>91684</v>
      </c>
      <c r="AH778" s="332">
        <f t="shared" si="7"/>
        <v>91684</v>
      </c>
    </row>
    <row r="779" spans="1:34" ht="12.75" hidden="1" customHeight="1">
      <c r="A779" s="333"/>
      <c r="B779" s="20"/>
      <c r="C779" s="21"/>
      <c r="D779" s="333"/>
      <c r="E779" s="21"/>
      <c r="F779" s="21"/>
      <c r="G779" s="333"/>
      <c r="H779" s="21"/>
      <c r="I779" s="21"/>
      <c r="J779" s="333"/>
      <c r="K779" s="21"/>
      <c r="L779" s="21"/>
      <c r="M779" s="335"/>
      <c r="N779" s="21"/>
      <c r="O779" s="21"/>
      <c r="P779" s="335"/>
      <c r="Q779" s="22"/>
      <c r="R779" s="23">
        <f>ROUNDDOWN($R$3*R778,0)</f>
        <v>34618</v>
      </c>
      <c r="S779" s="23">
        <f>ROUNDDOWN($S$3*S778,0)</f>
        <v>3257</v>
      </c>
      <c r="T779" s="337"/>
      <c r="U779" s="23">
        <f>ROUNDDOWN(U778*$U$3,0)</f>
        <v>1710</v>
      </c>
      <c r="V779" s="23">
        <f>ROUNDDOWN(V778*$V$3,0)</f>
        <v>731</v>
      </c>
      <c r="W779" s="337"/>
      <c r="X779" s="23">
        <f>ROUNDDOWN($X$3*X778,0)</f>
        <v>38814</v>
      </c>
      <c r="Y779" s="23">
        <f>ROUNDDOWN(Y778*$Y$3,0)</f>
        <v>17917</v>
      </c>
      <c r="Z779" s="24">
        <f>ROUNDDOWN(Z778*$Z$3,0)</f>
        <v>0</v>
      </c>
      <c r="AA779" s="338"/>
      <c r="AB779" s="327"/>
      <c r="AC779" s="327"/>
      <c r="AD779" s="327"/>
      <c r="AE779" s="327"/>
      <c r="AF779" s="329"/>
      <c r="AG779" s="331"/>
      <c r="AH779" s="332">
        <f t="shared" si="7"/>
        <v>0</v>
      </c>
    </row>
    <row r="780" spans="1:34" ht="12.75" hidden="1" customHeight="1">
      <c r="A780" s="344" t="s">
        <v>172</v>
      </c>
      <c r="B780" s="27" t="s">
        <v>43</v>
      </c>
      <c r="C780" s="28">
        <v>1.5</v>
      </c>
      <c r="D780" s="344" t="str">
        <f>B780&amp;C780</f>
        <v>H1.5</v>
      </c>
      <c r="E780" s="28" t="s">
        <v>38</v>
      </c>
      <c r="F780" s="28">
        <v>0</v>
      </c>
      <c r="G780" s="344" t="str">
        <f>E780&amp;F780</f>
        <v>W0</v>
      </c>
      <c r="H780" s="28" t="s">
        <v>39</v>
      </c>
      <c r="I780" s="28">
        <v>0</v>
      </c>
      <c r="J780" s="344" t="str">
        <f>H780&amp;I780</f>
        <v>L0</v>
      </c>
      <c r="K780" s="28" t="s">
        <v>40</v>
      </c>
      <c r="L780" s="28">
        <v>0</v>
      </c>
      <c r="M780" s="345" t="str">
        <f>K780&amp;L780</f>
        <v>B0</v>
      </c>
      <c r="N780" s="28" t="s">
        <v>41</v>
      </c>
      <c r="O780" s="28">
        <v>3</v>
      </c>
      <c r="P780" s="345" t="str">
        <f>N780&amp;O780</f>
        <v>R3</v>
      </c>
      <c r="Q780" s="25" t="s">
        <v>42</v>
      </c>
      <c r="R780" s="19">
        <v>0.11</v>
      </c>
      <c r="S780" s="19">
        <v>0.1</v>
      </c>
      <c r="T780" s="336">
        <f>SUM(R781:S781)</f>
        <v>19683</v>
      </c>
      <c r="U780" s="19">
        <v>2E-3</v>
      </c>
      <c r="V780" s="19">
        <v>5.0000000000000001E-3</v>
      </c>
      <c r="W780" s="336">
        <f>SUM(U781:V781)</f>
        <v>466</v>
      </c>
      <c r="X780" s="19">
        <v>0.11</v>
      </c>
      <c r="Y780" s="19">
        <v>7.0000000000000007E-2</v>
      </c>
      <c r="Z780" s="19">
        <v>0</v>
      </c>
      <c r="AA780" s="338">
        <f>SUM(X781:Z781)</f>
        <v>17240</v>
      </c>
      <c r="AB780" s="327">
        <f>ROUNDDOWN((T780+AA780)*0.05,0)</f>
        <v>1846</v>
      </c>
      <c r="AC780" s="327">
        <f>ROUNDDOWN((T780+W780+AA780+AB780)*0.1,0)</f>
        <v>3923</v>
      </c>
      <c r="AD780" s="327">
        <f>ROUNDDOWN(AG780*0.1,0)</f>
        <v>1775</v>
      </c>
      <c r="AE780" s="327">
        <f>T780+W780+AA780+AB780+AC780+AD780</f>
        <v>44933</v>
      </c>
      <c r="AF780" s="328">
        <v>37900</v>
      </c>
      <c r="AG780" s="330">
        <f>AF780-T780-W780</f>
        <v>17751</v>
      </c>
      <c r="AH780" s="332">
        <f t="shared" si="7"/>
        <v>17751</v>
      </c>
    </row>
    <row r="781" spans="1:34" ht="12.75" hidden="1" customHeight="1">
      <c r="A781" s="344"/>
      <c r="B781" s="27"/>
      <c r="C781" s="28"/>
      <c r="D781" s="344"/>
      <c r="E781" s="28"/>
      <c r="F781" s="28"/>
      <c r="G781" s="344"/>
      <c r="H781" s="28"/>
      <c r="I781" s="28"/>
      <c r="J781" s="344"/>
      <c r="K781" s="28"/>
      <c r="L781" s="28"/>
      <c r="M781" s="346"/>
      <c r="N781" s="28"/>
      <c r="O781" s="28"/>
      <c r="P781" s="346"/>
      <c r="Q781" s="22"/>
      <c r="R781" s="23">
        <f>ROUNDDOWN($R$3*R780,0)</f>
        <v>11539</v>
      </c>
      <c r="S781" s="23">
        <f>ROUNDDOWN($S$3*S780,0)</f>
        <v>8144</v>
      </c>
      <c r="T781" s="337"/>
      <c r="U781" s="23">
        <f>ROUNDDOWN(U780*$U$3,0)</f>
        <v>162</v>
      </c>
      <c r="V781" s="23">
        <f>ROUNDDOWN(V780*$V$3,0)</f>
        <v>304</v>
      </c>
      <c r="W781" s="337"/>
      <c r="X781" s="23">
        <f>ROUNDDOWN($X$3*X780,0)</f>
        <v>11539</v>
      </c>
      <c r="Y781" s="23">
        <f>ROUNDDOWN(Y780*$Y$3,0)</f>
        <v>5701</v>
      </c>
      <c r="Z781" s="24">
        <f>ROUNDDOWN(Z780*$Z$3,0)</f>
        <v>0</v>
      </c>
      <c r="AA781" s="338"/>
      <c r="AB781" s="327"/>
      <c r="AC781" s="327"/>
      <c r="AD781" s="327"/>
      <c r="AE781" s="327"/>
      <c r="AF781" s="329"/>
      <c r="AG781" s="331"/>
      <c r="AH781" s="332">
        <f t="shared" si="7"/>
        <v>0</v>
      </c>
    </row>
    <row r="782" spans="1:34" ht="12.75" hidden="1" customHeight="1">
      <c r="A782" s="344" t="s">
        <v>172</v>
      </c>
      <c r="B782" s="27" t="s">
        <v>43</v>
      </c>
      <c r="C782" s="28">
        <v>2</v>
      </c>
      <c r="D782" s="344" t="str">
        <f>B782&amp;C782</f>
        <v>H2</v>
      </c>
      <c r="E782" s="28" t="s">
        <v>38</v>
      </c>
      <c r="F782" s="28">
        <v>0</v>
      </c>
      <c r="G782" s="344" t="str">
        <f>E782&amp;F782</f>
        <v>W0</v>
      </c>
      <c r="H782" s="28" t="s">
        <v>39</v>
      </c>
      <c r="I782" s="28">
        <v>0</v>
      </c>
      <c r="J782" s="344" t="str">
        <f>H782&amp;I782</f>
        <v>L0</v>
      </c>
      <c r="K782" s="28" t="s">
        <v>40</v>
      </c>
      <c r="L782" s="28">
        <v>0</v>
      </c>
      <c r="M782" s="345" t="str">
        <f>K782&amp;L782</f>
        <v>B0</v>
      </c>
      <c r="N782" s="28" t="s">
        <v>41</v>
      </c>
      <c r="O782" s="28">
        <v>4</v>
      </c>
      <c r="P782" s="345" t="str">
        <f>N782&amp;O782</f>
        <v>R4</v>
      </c>
      <c r="Q782" s="25" t="s">
        <v>42</v>
      </c>
      <c r="R782" s="19">
        <v>0.11</v>
      </c>
      <c r="S782" s="19">
        <v>0.1</v>
      </c>
      <c r="T782" s="336">
        <f>SUM(R783:S783)</f>
        <v>19683</v>
      </c>
      <c r="U782" s="19">
        <v>2E-3</v>
      </c>
      <c r="V782" s="19">
        <v>5.0000000000000001E-3</v>
      </c>
      <c r="W782" s="336">
        <f>SUM(U783:V783)</f>
        <v>466</v>
      </c>
      <c r="X782" s="19">
        <v>0.11</v>
      </c>
      <c r="Y782" s="19">
        <v>7.0000000000000007E-2</v>
      </c>
      <c r="Z782" s="19">
        <v>0</v>
      </c>
      <c r="AA782" s="338">
        <f>SUM(X783:Z783)</f>
        <v>17240</v>
      </c>
      <c r="AB782" s="327">
        <f>ROUNDDOWN((T782+AA782)*0.05,0)</f>
        <v>1846</v>
      </c>
      <c r="AC782" s="327">
        <f>ROUNDDOWN((T782+W782+AA782+AB782)*0.1,0)</f>
        <v>3923</v>
      </c>
      <c r="AD782" s="327">
        <f>ROUNDDOWN(AG782*0.1,0)</f>
        <v>3175</v>
      </c>
      <c r="AE782" s="327">
        <f>T782+W782+AA782+AB782+AC782+AD782</f>
        <v>46333</v>
      </c>
      <c r="AF782" s="328">
        <v>51900</v>
      </c>
      <c r="AG782" s="330">
        <f>AF782-T782-W782</f>
        <v>31751</v>
      </c>
      <c r="AH782" s="332">
        <f t="shared" si="7"/>
        <v>31751</v>
      </c>
    </row>
    <row r="783" spans="1:34" ht="12.75" hidden="1" customHeight="1">
      <c r="A783" s="344"/>
      <c r="B783" s="27"/>
      <c r="C783" s="28"/>
      <c r="D783" s="344"/>
      <c r="E783" s="28"/>
      <c r="F783" s="28"/>
      <c r="G783" s="344"/>
      <c r="H783" s="28"/>
      <c r="I783" s="28"/>
      <c r="J783" s="344"/>
      <c r="K783" s="28"/>
      <c r="L783" s="28"/>
      <c r="M783" s="346"/>
      <c r="N783" s="28"/>
      <c r="O783" s="28"/>
      <c r="P783" s="346"/>
      <c r="Q783" s="22"/>
      <c r="R783" s="23">
        <f>ROUNDDOWN($R$3*R782,0)</f>
        <v>11539</v>
      </c>
      <c r="S783" s="23">
        <f>ROUNDDOWN($S$3*S782,0)</f>
        <v>8144</v>
      </c>
      <c r="T783" s="337"/>
      <c r="U783" s="23">
        <f>ROUNDDOWN(U782*$U$3,0)</f>
        <v>162</v>
      </c>
      <c r="V783" s="23">
        <f>ROUNDDOWN(V782*$V$3,0)</f>
        <v>304</v>
      </c>
      <c r="W783" s="337"/>
      <c r="X783" s="23">
        <f>ROUNDDOWN($X$3*X782,0)</f>
        <v>11539</v>
      </c>
      <c r="Y783" s="23">
        <f>ROUNDDOWN(Y782*$Y$3,0)</f>
        <v>5701</v>
      </c>
      <c r="Z783" s="24">
        <f>ROUNDDOWN(Z782*$Z$3,0)</f>
        <v>0</v>
      </c>
      <c r="AA783" s="338"/>
      <c r="AB783" s="327"/>
      <c r="AC783" s="327"/>
      <c r="AD783" s="327"/>
      <c r="AE783" s="327"/>
      <c r="AF783" s="329"/>
      <c r="AG783" s="331"/>
      <c r="AH783" s="332">
        <f t="shared" si="7"/>
        <v>0</v>
      </c>
    </row>
    <row r="784" spans="1:34" ht="12.75" hidden="1" customHeight="1">
      <c r="A784" s="344" t="s">
        <v>172</v>
      </c>
      <c r="B784" s="27" t="s">
        <v>43</v>
      </c>
      <c r="C784" s="28">
        <v>2.5</v>
      </c>
      <c r="D784" s="344" t="str">
        <f>B784&amp;C784</f>
        <v>H2.5</v>
      </c>
      <c r="E784" s="28" t="s">
        <v>38</v>
      </c>
      <c r="F784" s="28">
        <v>0</v>
      </c>
      <c r="G784" s="344" t="str">
        <f>E784&amp;F784</f>
        <v>W0</v>
      </c>
      <c r="H784" s="28" t="s">
        <v>39</v>
      </c>
      <c r="I784" s="28">
        <v>0</v>
      </c>
      <c r="J784" s="344" t="str">
        <f>H784&amp;I784</f>
        <v>L0</v>
      </c>
      <c r="K784" s="28" t="s">
        <v>40</v>
      </c>
      <c r="L784" s="28">
        <v>0</v>
      </c>
      <c r="M784" s="345" t="str">
        <f>K784&amp;L784</f>
        <v>B0</v>
      </c>
      <c r="N784" s="28" t="s">
        <v>41</v>
      </c>
      <c r="O784" s="28">
        <v>6</v>
      </c>
      <c r="P784" s="345" t="str">
        <f>N784&amp;O784</f>
        <v>R6</v>
      </c>
      <c r="Q784" s="25" t="s">
        <v>42</v>
      </c>
      <c r="R784" s="19">
        <v>0.19</v>
      </c>
      <c r="S784" s="19">
        <v>0.02</v>
      </c>
      <c r="T784" s="336">
        <f>SUM(R785:S785)</f>
        <v>21559</v>
      </c>
      <c r="U784" s="19">
        <v>8.0000000000000002E-3</v>
      </c>
      <c r="V784" s="19">
        <v>0.01</v>
      </c>
      <c r="W784" s="336">
        <f>SUM(U785:V785)</f>
        <v>1260</v>
      </c>
      <c r="X784" s="19">
        <v>0.23</v>
      </c>
      <c r="Y784" s="19">
        <v>0.14000000000000001</v>
      </c>
      <c r="Z784" s="19">
        <v>0</v>
      </c>
      <c r="AA784" s="338">
        <f>SUM(X785:Z785)</f>
        <v>35529</v>
      </c>
      <c r="AB784" s="327">
        <f>ROUNDDOWN((T784+AA784)*0.05,0)</f>
        <v>2854</v>
      </c>
      <c r="AC784" s="327">
        <f>ROUNDDOWN((T784+W784+AA784+AB784)*0.1,0)</f>
        <v>6120</v>
      </c>
      <c r="AD784" s="327">
        <f>ROUNDDOWN(AG784*0.1,0)</f>
        <v>5108</v>
      </c>
      <c r="AE784" s="327">
        <f>T784+W784+AA784+AB784+AC784+AD784</f>
        <v>72430</v>
      </c>
      <c r="AF784" s="328">
        <v>73900</v>
      </c>
      <c r="AG784" s="330">
        <f>AF784-T784-W784</f>
        <v>51081</v>
      </c>
      <c r="AH784" s="332">
        <f t="shared" si="7"/>
        <v>51081</v>
      </c>
    </row>
    <row r="785" spans="1:34" ht="12.75" hidden="1" customHeight="1">
      <c r="A785" s="344"/>
      <c r="B785" s="27"/>
      <c r="C785" s="28"/>
      <c r="D785" s="344"/>
      <c r="E785" s="28"/>
      <c r="F785" s="28"/>
      <c r="G785" s="344"/>
      <c r="H785" s="28"/>
      <c r="I785" s="28"/>
      <c r="J785" s="344"/>
      <c r="K785" s="28"/>
      <c r="L785" s="28"/>
      <c r="M785" s="346"/>
      <c r="N785" s="28"/>
      <c r="O785" s="28"/>
      <c r="P785" s="346"/>
      <c r="Q785" s="22"/>
      <c r="R785" s="23">
        <f>ROUNDDOWN($R$3*R784,0)</f>
        <v>19931</v>
      </c>
      <c r="S785" s="23">
        <f>ROUNDDOWN($S$3*S784,0)</f>
        <v>1628</v>
      </c>
      <c r="T785" s="337"/>
      <c r="U785" s="23">
        <f>ROUNDDOWN(U784*$U$3,0)</f>
        <v>651</v>
      </c>
      <c r="V785" s="23">
        <f>ROUNDDOWN(V784*$V$3,0)</f>
        <v>609</v>
      </c>
      <c r="W785" s="337"/>
      <c r="X785" s="23">
        <f>ROUNDDOWN($X$3*X784,0)</f>
        <v>24127</v>
      </c>
      <c r="Y785" s="23">
        <f>ROUNDDOWN(Y784*$Y$3,0)</f>
        <v>11402</v>
      </c>
      <c r="Z785" s="24">
        <f>ROUNDDOWN(Z784*$Z$3,0)</f>
        <v>0</v>
      </c>
      <c r="AA785" s="338"/>
      <c r="AB785" s="327"/>
      <c r="AC785" s="327"/>
      <c r="AD785" s="327"/>
      <c r="AE785" s="327"/>
      <c r="AF785" s="329"/>
      <c r="AG785" s="331"/>
      <c r="AH785" s="332">
        <f t="shared" si="7"/>
        <v>0</v>
      </c>
    </row>
    <row r="786" spans="1:34" ht="12.75" hidden="1" customHeight="1">
      <c r="A786" s="344" t="s">
        <v>172</v>
      </c>
      <c r="B786" s="27" t="s">
        <v>43</v>
      </c>
      <c r="C786" s="28">
        <v>3</v>
      </c>
      <c r="D786" s="344" t="str">
        <f>B786&amp;C786</f>
        <v>H3</v>
      </c>
      <c r="E786" s="28" t="s">
        <v>38</v>
      </c>
      <c r="F786" s="28">
        <v>0</v>
      </c>
      <c r="G786" s="344" t="str">
        <f>E786&amp;F786</f>
        <v>W0</v>
      </c>
      <c r="H786" s="28" t="s">
        <v>39</v>
      </c>
      <c r="I786" s="28">
        <v>0</v>
      </c>
      <c r="J786" s="344" t="str">
        <f>H786&amp;I786</f>
        <v>L0</v>
      </c>
      <c r="K786" s="28" t="s">
        <v>40</v>
      </c>
      <c r="L786" s="28">
        <v>0</v>
      </c>
      <c r="M786" s="345" t="str">
        <f>K786&amp;L786</f>
        <v>B0</v>
      </c>
      <c r="N786" s="28" t="s">
        <v>41</v>
      </c>
      <c r="O786" s="28">
        <v>8</v>
      </c>
      <c r="P786" s="345" t="str">
        <f>N786&amp;O786</f>
        <v>R8</v>
      </c>
      <c r="Q786" s="25" t="s">
        <v>42</v>
      </c>
      <c r="R786" s="19">
        <v>0.33</v>
      </c>
      <c r="S786" s="19">
        <v>0.04</v>
      </c>
      <c r="T786" s="336">
        <f>SUM(R787:S787)</f>
        <v>37875</v>
      </c>
      <c r="U786" s="19">
        <v>2.1000000000000001E-2</v>
      </c>
      <c r="V786" s="19">
        <v>1.2E-2</v>
      </c>
      <c r="W786" s="336">
        <f>SUM(U787:V787)</f>
        <v>2441</v>
      </c>
      <c r="X786" s="19">
        <v>0.37</v>
      </c>
      <c r="Y786" s="19">
        <v>0.22</v>
      </c>
      <c r="Z786" s="19">
        <v>0</v>
      </c>
      <c r="AA786" s="338">
        <f>SUM(X787:Z787)</f>
        <v>56731</v>
      </c>
      <c r="AB786" s="327">
        <f>ROUNDDOWN((T786+AA786)*0.05,0)</f>
        <v>4730</v>
      </c>
      <c r="AC786" s="327">
        <f>ROUNDDOWN((T786+W786+AA786+AB786)*0.1,0)</f>
        <v>10177</v>
      </c>
      <c r="AD786" s="327">
        <f>ROUNDDOWN(AG786*0.1,0)</f>
        <v>8968</v>
      </c>
      <c r="AE786" s="327">
        <f>T786+W786+AA786+AB786+AC786+AD786</f>
        <v>120922</v>
      </c>
      <c r="AF786" s="328">
        <v>130000</v>
      </c>
      <c r="AG786" s="330">
        <f>AF786-T786-W786</f>
        <v>89684</v>
      </c>
      <c r="AH786" s="332">
        <f t="shared" si="7"/>
        <v>89684</v>
      </c>
    </row>
    <row r="787" spans="1:34" ht="12.75" hidden="1" customHeight="1">
      <c r="A787" s="344"/>
      <c r="B787" s="27"/>
      <c r="C787" s="28"/>
      <c r="D787" s="344"/>
      <c r="E787" s="28"/>
      <c r="F787" s="28"/>
      <c r="G787" s="344"/>
      <c r="H787" s="28"/>
      <c r="I787" s="28"/>
      <c r="J787" s="344"/>
      <c r="K787" s="28"/>
      <c r="L787" s="28"/>
      <c r="M787" s="346"/>
      <c r="N787" s="28"/>
      <c r="O787" s="28"/>
      <c r="P787" s="346"/>
      <c r="Q787" s="22"/>
      <c r="R787" s="23">
        <f>ROUNDDOWN($R$3*R786,0)</f>
        <v>34618</v>
      </c>
      <c r="S787" s="23">
        <f>ROUNDDOWN($S$3*S786,0)</f>
        <v>3257</v>
      </c>
      <c r="T787" s="337"/>
      <c r="U787" s="23">
        <f>ROUNDDOWN(U786*$U$3,0)</f>
        <v>1710</v>
      </c>
      <c r="V787" s="23">
        <f>ROUNDDOWN(V786*$V$3,0)</f>
        <v>731</v>
      </c>
      <c r="W787" s="337"/>
      <c r="X787" s="23">
        <f>ROUNDDOWN($X$3*X786,0)</f>
        <v>38814</v>
      </c>
      <c r="Y787" s="23">
        <f>ROUNDDOWN(Y786*$Y$3,0)</f>
        <v>17917</v>
      </c>
      <c r="Z787" s="24">
        <f>ROUNDDOWN(Z786*$Z$3,0)</f>
        <v>0</v>
      </c>
      <c r="AA787" s="338"/>
      <c r="AB787" s="327"/>
      <c r="AC787" s="327"/>
      <c r="AD787" s="327"/>
      <c r="AE787" s="327"/>
      <c r="AF787" s="329"/>
      <c r="AG787" s="331"/>
      <c r="AH787" s="332">
        <f t="shared" si="7"/>
        <v>0</v>
      </c>
    </row>
    <row r="788" spans="1:34" ht="12.75" hidden="1" customHeight="1">
      <c r="A788" s="344" t="s">
        <v>172</v>
      </c>
      <c r="B788" s="27" t="s">
        <v>43</v>
      </c>
      <c r="C788" s="28">
        <v>3.5</v>
      </c>
      <c r="D788" s="344" t="str">
        <f>B788&amp;C788</f>
        <v>H3.5</v>
      </c>
      <c r="E788" s="28" t="s">
        <v>38</v>
      </c>
      <c r="F788" s="28">
        <v>0</v>
      </c>
      <c r="G788" s="344" t="str">
        <f>E788&amp;F788</f>
        <v>W0</v>
      </c>
      <c r="H788" s="28" t="s">
        <v>39</v>
      </c>
      <c r="I788" s="28">
        <v>0</v>
      </c>
      <c r="J788" s="344" t="str">
        <f>H788&amp;I788</f>
        <v>L0</v>
      </c>
      <c r="K788" s="28" t="s">
        <v>40</v>
      </c>
      <c r="L788" s="28">
        <v>0</v>
      </c>
      <c r="M788" s="345" t="str">
        <f>K788&amp;L788</f>
        <v>B0</v>
      </c>
      <c r="N788" s="28" t="s">
        <v>41</v>
      </c>
      <c r="O788" s="28">
        <v>10</v>
      </c>
      <c r="P788" s="345" t="str">
        <f>N788&amp;O788</f>
        <v>R10</v>
      </c>
      <c r="Q788" s="25" t="s">
        <v>42</v>
      </c>
      <c r="R788" s="26">
        <v>0.47</v>
      </c>
      <c r="S788" s="26">
        <v>0.06</v>
      </c>
      <c r="T788" s="336">
        <f>SUM(R789:S789)</f>
        <v>54190</v>
      </c>
      <c r="U788" s="19">
        <v>4.2000000000000003E-2</v>
      </c>
      <c r="V788" s="19">
        <v>0.02</v>
      </c>
      <c r="W788" s="336">
        <f>SUM(U789:V789)</f>
        <v>4639</v>
      </c>
      <c r="X788" s="19">
        <v>0.33</v>
      </c>
      <c r="Y788" s="19">
        <v>0.16</v>
      </c>
      <c r="Z788" s="19">
        <v>0.24</v>
      </c>
      <c r="AA788" s="338">
        <f>SUM(X789:Z789)</f>
        <v>60738</v>
      </c>
      <c r="AB788" s="327">
        <f>ROUNDDOWN((T788+AA788)*0.05,0)</f>
        <v>5746</v>
      </c>
      <c r="AC788" s="327">
        <f>ROUNDDOWN((T788+W788+AA788+AB788)*0.1,0)</f>
        <v>12531</v>
      </c>
      <c r="AD788" s="327">
        <f>ROUNDDOWN(AG788*0.1,0)</f>
        <v>14917</v>
      </c>
      <c r="AE788" s="327">
        <f>T788+W788+AA788+AB788+AC788+AD788</f>
        <v>152761</v>
      </c>
      <c r="AF788" s="328">
        <v>208000</v>
      </c>
      <c r="AG788" s="330">
        <f>AF788-T788-W788</f>
        <v>149171</v>
      </c>
      <c r="AH788" s="332">
        <f t="shared" si="7"/>
        <v>149171</v>
      </c>
    </row>
    <row r="789" spans="1:34" ht="12.75" hidden="1" customHeight="1">
      <c r="A789" s="344"/>
      <c r="B789" s="27"/>
      <c r="C789" s="28"/>
      <c r="D789" s="344"/>
      <c r="E789" s="28"/>
      <c r="F789" s="28"/>
      <c r="G789" s="344"/>
      <c r="H789" s="28"/>
      <c r="I789" s="28"/>
      <c r="J789" s="344"/>
      <c r="K789" s="28"/>
      <c r="L789" s="28"/>
      <c r="M789" s="346"/>
      <c r="N789" s="28"/>
      <c r="O789" s="28"/>
      <c r="P789" s="346"/>
      <c r="Q789" s="25"/>
      <c r="R789" s="23">
        <f>ROUNDDOWN($R$3*R788,0)</f>
        <v>49304</v>
      </c>
      <c r="S789" s="23">
        <f>ROUNDDOWN($S$3*S788,0)</f>
        <v>4886</v>
      </c>
      <c r="T789" s="337"/>
      <c r="U789" s="23">
        <f>ROUNDDOWN(U788*$U$3,0)</f>
        <v>3420</v>
      </c>
      <c r="V789" s="23">
        <f>ROUNDDOWN(V788*$V$3,0)</f>
        <v>1219</v>
      </c>
      <c r="W789" s="337"/>
      <c r="X789" s="23">
        <f>ROUNDDOWN($X$3*X788,0)</f>
        <v>34618</v>
      </c>
      <c r="Y789" s="23">
        <f>ROUNDDOWN(Y788*$Y$3,0)</f>
        <v>13030</v>
      </c>
      <c r="Z789" s="24">
        <f>ROUNDDOWN(Z788*$Z$3,0)</f>
        <v>13090</v>
      </c>
      <c r="AA789" s="338"/>
      <c r="AB789" s="327"/>
      <c r="AC789" s="327"/>
      <c r="AD789" s="327"/>
      <c r="AE789" s="327"/>
      <c r="AF789" s="329"/>
      <c r="AG789" s="331"/>
      <c r="AH789" s="332">
        <f t="shared" si="7"/>
        <v>0</v>
      </c>
    </row>
    <row r="790" spans="1:34" ht="12.75" hidden="1" customHeight="1">
      <c r="A790" s="344" t="s">
        <v>172</v>
      </c>
      <c r="B790" s="27" t="s">
        <v>43</v>
      </c>
      <c r="C790" s="28">
        <v>3.5</v>
      </c>
      <c r="D790" s="344" t="str">
        <f>B790&amp;C790</f>
        <v>H3.5</v>
      </c>
      <c r="E790" s="28" t="s">
        <v>38</v>
      </c>
      <c r="F790" s="28">
        <v>0</v>
      </c>
      <c r="G790" s="344" t="str">
        <f>E790&amp;F790</f>
        <v>W0</v>
      </c>
      <c r="H790" s="28" t="s">
        <v>39</v>
      </c>
      <c r="I790" s="28">
        <v>0</v>
      </c>
      <c r="J790" s="344" t="str">
        <f>H790&amp;I790</f>
        <v>L0</v>
      </c>
      <c r="K790" s="28" t="s">
        <v>40</v>
      </c>
      <c r="L790" s="28">
        <v>0</v>
      </c>
      <c r="M790" s="345" t="str">
        <f>K790&amp;L790</f>
        <v>B0</v>
      </c>
      <c r="N790" s="28" t="s">
        <v>41</v>
      </c>
      <c r="O790" s="28">
        <v>12</v>
      </c>
      <c r="P790" s="345" t="str">
        <f>N790&amp;O790</f>
        <v>R12</v>
      </c>
      <c r="Q790" s="25" t="s">
        <v>42</v>
      </c>
      <c r="R790" s="19">
        <v>0.63</v>
      </c>
      <c r="S790" s="19">
        <v>0.1</v>
      </c>
      <c r="T790" s="336">
        <f>SUM(R791:S791)</f>
        <v>74233</v>
      </c>
      <c r="U790" s="19">
        <v>7.4999999999999997E-2</v>
      </c>
      <c r="V790" s="19">
        <v>0.02</v>
      </c>
      <c r="W790" s="336">
        <f>SUM(U791:V791)</f>
        <v>7327</v>
      </c>
      <c r="X790" s="19">
        <v>0.42</v>
      </c>
      <c r="Y790" s="19">
        <v>0.2</v>
      </c>
      <c r="Z790" s="19">
        <v>0.31</v>
      </c>
      <c r="AA790" s="338">
        <f>SUM(X791:Z791)</f>
        <v>77255</v>
      </c>
      <c r="AB790" s="327">
        <f>ROUNDDOWN((T790+AA790)*0.05,0)</f>
        <v>7574</v>
      </c>
      <c r="AC790" s="327">
        <f>ROUNDDOWN((T790+W790+AA790+AB790)*0.1,0)</f>
        <v>16638</v>
      </c>
      <c r="AD790" s="327">
        <f>ROUNDDOWN(AG790*0.1,0)</f>
        <v>29644</v>
      </c>
      <c r="AE790" s="327">
        <f>T790+W790+AA790+AB790+AC790+AD790</f>
        <v>212671</v>
      </c>
      <c r="AF790" s="328">
        <v>378000</v>
      </c>
      <c r="AG790" s="330">
        <f>AF790-T790-W790</f>
        <v>296440</v>
      </c>
      <c r="AH790" s="332">
        <f t="shared" si="7"/>
        <v>212671</v>
      </c>
    </row>
    <row r="791" spans="1:34" ht="12.75" hidden="1" customHeight="1">
      <c r="A791" s="344"/>
      <c r="B791" s="27"/>
      <c r="C791" s="28"/>
      <c r="D791" s="344"/>
      <c r="E791" s="28"/>
      <c r="F791" s="28"/>
      <c r="G791" s="344"/>
      <c r="H791" s="28"/>
      <c r="I791" s="28"/>
      <c r="J791" s="344"/>
      <c r="K791" s="28"/>
      <c r="L791" s="28"/>
      <c r="M791" s="346"/>
      <c r="N791" s="28"/>
      <c r="O791" s="28"/>
      <c r="P791" s="346"/>
      <c r="Q791" s="22"/>
      <c r="R791" s="23">
        <f>ROUNDDOWN($R$3*R790,0)</f>
        <v>66089</v>
      </c>
      <c r="S791" s="23">
        <f>ROUNDDOWN($S$3*S790,0)</f>
        <v>8144</v>
      </c>
      <c r="T791" s="337"/>
      <c r="U791" s="23">
        <f>ROUNDDOWN(U790*$U$3,0)</f>
        <v>6108</v>
      </c>
      <c r="V791" s="23">
        <f>ROUNDDOWN(V790*$V$3,0)</f>
        <v>1219</v>
      </c>
      <c r="W791" s="337"/>
      <c r="X791" s="23">
        <f>ROUNDDOWN($X$3*X790,0)</f>
        <v>44059</v>
      </c>
      <c r="Y791" s="23">
        <f>ROUNDDOWN(Y790*$Y$3,0)</f>
        <v>16288</v>
      </c>
      <c r="Z791" s="24">
        <f>ROUNDDOWN(Z790*$Z$3,0)</f>
        <v>16908</v>
      </c>
      <c r="AA791" s="338"/>
      <c r="AB791" s="327"/>
      <c r="AC791" s="327"/>
      <c r="AD791" s="327"/>
      <c r="AE791" s="327"/>
      <c r="AF791" s="329"/>
      <c r="AG791" s="331"/>
      <c r="AH791" s="332">
        <f t="shared" si="7"/>
        <v>0</v>
      </c>
    </row>
    <row r="792" spans="1:34" ht="12.75" hidden="1" customHeight="1">
      <c r="A792" s="344" t="s">
        <v>172</v>
      </c>
      <c r="B792" s="27" t="s">
        <v>43</v>
      </c>
      <c r="C792" s="28">
        <v>3.5</v>
      </c>
      <c r="D792" s="344" t="str">
        <f>B792&amp;C792</f>
        <v>H3.5</v>
      </c>
      <c r="E792" s="28" t="s">
        <v>38</v>
      </c>
      <c r="F792" s="28">
        <v>0</v>
      </c>
      <c r="G792" s="344" t="str">
        <f>E792&amp;F792</f>
        <v>W0</v>
      </c>
      <c r="H792" s="28" t="s">
        <v>39</v>
      </c>
      <c r="I792" s="28">
        <v>0</v>
      </c>
      <c r="J792" s="344" t="str">
        <f>H792&amp;I792</f>
        <v>L0</v>
      </c>
      <c r="K792" s="28" t="s">
        <v>40</v>
      </c>
      <c r="L792" s="28">
        <v>0</v>
      </c>
      <c r="M792" s="345" t="str">
        <f>K792&amp;L792</f>
        <v>B0</v>
      </c>
      <c r="N792" s="28" t="s">
        <v>41</v>
      </c>
      <c r="O792" s="28">
        <v>15</v>
      </c>
      <c r="P792" s="345" t="str">
        <f>N792&amp;O792</f>
        <v>R15</v>
      </c>
      <c r="Q792" s="25" t="s">
        <v>42</v>
      </c>
      <c r="R792" s="19">
        <v>0.88</v>
      </c>
      <c r="S792" s="19">
        <v>0.12</v>
      </c>
      <c r="T792" s="336">
        <f>SUM(R793:S793)</f>
        <v>102088</v>
      </c>
      <c r="U792" s="19">
        <v>0.19</v>
      </c>
      <c r="V792" s="19">
        <v>3.9E-2</v>
      </c>
      <c r="W792" s="336">
        <f>SUM(U793:V793)</f>
        <v>17851</v>
      </c>
      <c r="X792" s="19">
        <v>0.56000000000000005</v>
      </c>
      <c r="Y792" s="19">
        <v>0.27</v>
      </c>
      <c r="Z792" s="19">
        <v>0.41</v>
      </c>
      <c r="AA792" s="338">
        <f>SUM(X793:Z793)</f>
        <v>103098</v>
      </c>
      <c r="AB792" s="327">
        <f>ROUNDDOWN((T792+AA792)*0.05,0)</f>
        <v>10259</v>
      </c>
      <c r="AC792" s="327">
        <f>ROUNDDOWN((T792+W792+AA792+AB792)*0.1,0)</f>
        <v>23329</v>
      </c>
      <c r="AD792" s="327">
        <f>ROUNDDOWN(AG792*0.1,0)</f>
        <v>55706</v>
      </c>
      <c r="AE792" s="327">
        <f>T792+W792+AA792+AB792+AC792+AD792</f>
        <v>312331</v>
      </c>
      <c r="AF792" s="328">
        <v>677000</v>
      </c>
      <c r="AG792" s="330">
        <f>AF792-T792-W792</f>
        <v>557061</v>
      </c>
      <c r="AH792" s="332">
        <f t="shared" si="7"/>
        <v>312331</v>
      </c>
    </row>
    <row r="793" spans="1:34" ht="12.75" hidden="1" customHeight="1">
      <c r="A793" s="344"/>
      <c r="B793" s="27"/>
      <c r="C793" s="28"/>
      <c r="D793" s="344"/>
      <c r="E793" s="28"/>
      <c r="F793" s="28"/>
      <c r="G793" s="344"/>
      <c r="H793" s="28"/>
      <c r="I793" s="28"/>
      <c r="J793" s="344"/>
      <c r="K793" s="28"/>
      <c r="L793" s="28"/>
      <c r="M793" s="346"/>
      <c r="N793" s="28"/>
      <c r="O793" s="28"/>
      <c r="P793" s="346"/>
      <c r="Q793" s="22"/>
      <c r="R793" s="23">
        <f>ROUNDDOWN($R$3*R792,0)</f>
        <v>92315</v>
      </c>
      <c r="S793" s="23">
        <f>ROUNDDOWN($S$3*S792,0)</f>
        <v>9773</v>
      </c>
      <c r="T793" s="337"/>
      <c r="U793" s="23">
        <f>ROUNDDOWN(U792*$U$3,0)</f>
        <v>15474</v>
      </c>
      <c r="V793" s="23">
        <f>ROUNDDOWN(V792*$V$3,0)</f>
        <v>2377</v>
      </c>
      <c r="W793" s="337"/>
      <c r="X793" s="23">
        <f>ROUNDDOWN($X$3*X792,0)</f>
        <v>58746</v>
      </c>
      <c r="Y793" s="23">
        <f>ROUNDDOWN(Y792*$Y$3,0)</f>
        <v>21989</v>
      </c>
      <c r="Z793" s="24">
        <f>ROUNDDOWN(Z792*$Z$3,0)</f>
        <v>22363</v>
      </c>
      <c r="AA793" s="338"/>
      <c r="AB793" s="327"/>
      <c r="AC793" s="327"/>
      <c r="AD793" s="327"/>
      <c r="AE793" s="327"/>
      <c r="AF793" s="329"/>
      <c r="AG793" s="331"/>
      <c r="AH793" s="332">
        <f t="shared" si="7"/>
        <v>0</v>
      </c>
    </row>
    <row r="794" spans="1:34" ht="12.75" hidden="1" customHeight="1">
      <c r="A794" s="344" t="s">
        <v>172</v>
      </c>
      <c r="B794" s="27" t="s">
        <v>43</v>
      </c>
      <c r="C794" s="28">
        <v>3.5</v>
      </c>
      <c r="D794" s="344" t="str">
        <f>B794&amp;C794</f>
        <v>H3.5</v>
      </c>
      <c r="E794" s="28" t="s">
        <v>38</v>
      </c>
      <c r="F794" s="28">
        <v>0</v>
      </c>
      <c r="G794" s="344" t="str">
        <f>E794&amp;F794</f>
        <v>W0</v>
      </c>
      <c r="H794" s="28" t="s">
        <v>39</v>
      </c>
      <c r="I794" s="28">
        <v>0</v>
      </c>
      <c r="J794" s="344" t="str">
        <f>H794&amp;I794</f>
        <v>L0</v>
      </c>
      <c r="K794" s="28" t="s">
        <v>40</v>
      </c>
      <c r="L794" s="28">
        <v>0</v>
      </c>
      <c r="M794" s="345" t="str">
        <f>K794&amp;L794</f>
        <v>B0</v>
      </c>
      <c r="N794" s="28" t="s">
        <v>41</v>
      </c>
      <c r="O794" s="28">
        <v>18</v>
      </c>
      <c r="P794" s="345" t="str">
        <f>N794&amp;O794</f>
        <v>R18</v>
      </c>
      <c r="Q794" s="25" t="s">
        <v>42</v>
      </c>
      <c r="R794" s="26">
        <v>1.1499999999999999</v>
      </c>
      <c r="S794" s="26">
        <v>0.15</v>
      </c>
      <c r="T794" s="336">
        <f>SUM(R795:S795)</f>
        <v>132855</v>
      </c>
      <c r="U794" s="19">
        <v>0.19</v>
      </c>
      <c r="V794" s="19">
        <v>7.0999999999999994E-2</v>
      </c>
      <c r="W794" s="336">
        <f>SUM(U795:V795)</f>
        <v>19802</v>
      </c>
      <c r="X794" s="19">
        <v>0.7</v>
      </c>
      <c r="Y794" s="19">
        <v>0.34</v>
      </c>
      <c r="Z794" s="19">
        <v>0.52</v>
      </c>
      <c r="AA794" s="338">
        <f>SUM(X795:Z795)</f>
        <v>129484</v>
      </c>
      <c r="AB794" s="327">
        <f>ROUNDDOWN((T794+AA794)*0.05,0)</f>
        <v>13116</v>
      </c>
      <c r="AC794" s="327">
        <f>ROUNDDOWN((T794+W794+AA794+AB794)*0.1,0)</f>
        <v>29525</v>
      </c>
      <c r="AD794" s="327">
        <f>ROUNDDOWN(AG794*0.1,0)</f>
        <v>64834</v>
      </c>
      <c r="AE794" s="327">
        <f>T794+W794+AA794+AB794+AC794+AD794</f>
        <v>389616</v>
      </c>
      <c r="AF794" s="328">
        <v>801000</v>
      </c>
      <c r="AG794" s="330">
        <f>AF794-T794-W794</f>
        <v>648343</v>
      </c>
      <c r="AH794" s="332">
        <f t="shared" si="7"/>
        <v>389616</v>
      </c>
    </row>
    <row r="795" spans="1:34" ht="12.75" hidden="1" customHeight="1">
      <c r="A795" s="344"/>
      <c r="B795" s="27"/>
      <c r="C795" s="28"/>
      <c r="D795" s="344"/>
      <c r="E795" s="28"/>
      <c r="F795" s="28"/>
      <c r="G795" s="344"/>
      <c r="H795" s="28"/>
      <c r="I795" s="28"/>
      <c r="J795" s="344"/>
      <c r="K795" s="28"/>
      <c r="L795" s="28"/>
      <c r="M795" s="346"/>
      <c r="N795" s="28"/>
      <c r="O795" s="28"/>
      <c r="P795" s="346"/>
      <c r="Q795" s="22"/>
      <c r="R795" s="23">
        <f>ROUNDDOWN($R$3*R794,0)</f>
        <v>120639</v>
      </c>
      <c r="S795" s="23">
        <f>ROUNDDOWN($S$3*S794,0)</f>
        <v>12216</v>
      </c>
      <c r="T795" s="337"/>
      <c r="U795" s="23">
        <f>ROUNDDOWN(U794*$U$3,0)</f>
        <v>15474</v>
      </c>
      <c r="V795" s="23">
        <f>ROUNDDOWN(V794*$V$3,0)</f>
        <v>4328</v>
      </c>
      <c r="W795" s="337"/>
      <c r="X795" s="23">
        <f>ROUNDDOWN($X$3*X794,0)</f>
        <v>73432</v>
      </c>
      <c r="Y795" s="23">
        <f>ROUNDDOWN(Y794*$Y$3,0)</f>
        <v>27690</v>
      </c>
      <c r="Z795" s="24">
        <f>ROUNDDOWN(Z794*$Z$3,0)</f>
        <v>28362</v>
      </c>
      <c r="AA795" s="338"/>
      <c r="AB795" s="327"/>
      <c r="AC795" s="327"/>
      <c r="AD795" s="327"/>
      <c r="AE795" s="327"/>
      <c r="AF795" s="329"/>
      <c r="AG795" s="331"/>
      <c r="AH795" s="332">
        <f t="shared" si="7"/>
        <v>0</v>
      </c>
    </row>
    <row r="796" spans="1:34" ht="12.75" hidden="1" customHeight="1">
      <c r="A796" s="344" t="s">
        <v>172</v>
      </c>
      <c r="B796" s="27" t="s">
        <v>43</v>
      </c>
      <c r="C796" s="28">
        <v>4</v>
      </c>
      <c r="D796" s="344" t="str">
        <f>B796&amp;C796</f>
        <v>H4</v>
      </c>
      <c r="E796" s="28" t="s">
        <v>38</v>
      </c>
      <c r="F796" s="28">
        <v>0</v>
      </c>
      <c r="G796" s="344" t="str">
        <f>E796&amp;F796</f>
        <v>W0</v>
      </c>
      <c r="H796" s="28" t="s">
        <v>39</v>
      </c>
      <c r="I796" s="28">
        <v>0</v>
      </c>
      <c r="J796" s="344" t="str">
        <f>H796&amp;I796</f>
        <v>L0</v>
      </c>
      <c r="K796" s="28" t="s">
        <v>40</v>
      </c>
      <c r="L796" s="28">
        <v>0</v>
      </c>
      <c r="M796" s="345" t="str">
        <f>K796&amp;L796</f>
        <v>B0</v>
      </c>
      <c r="N796" s="28" t="s">
        <v>41</v>
      </c>
      <c r="O796" s="28">
        <v>20</v>
      </c>
      <c r="P796" s="345" t="str">
        <f>N796&amp;O796</f>
        <v>R20</v>
      </c>
      <c r="Q796" s="25" t="s">
        <v>42</v>
      </c>
      <c r="R796" s="19">
        <v>1.33</v>
      </c>
      <c r="S796" s="19">
        <v>0.18</v>
      </c>
      <c r="T796" s="336">
        <f>SUM(R797:S797)</f>
        <v>154181</v>
      </c>
      <c r="U796" s="19">
        <v>0.19</v>
      </c>
      <c r="V796" s="19">
        <v>7.0999999999999994E-2</v>
      </c>
      <c r="W796" s="336">
        <f>SUM(U797:V797)</f>
        <v>19802</v>
      </c>
      <c r="X796" s="19">
        <v>0.81</v>
      </c>
      <c r="Y796" s="19">
        <v>0.39</v>
      </c>
      <c r="Z796" s="19">
        <v>0.6</v>
      </c>
      <c r="AA796" s="338">
        <f>SUM(X797:Z797)</f>
        <v>149460</v>
      </c>
      <c r="AB796" s="327">
        <f>ROUNDDOWN((T796+AA796)*0.05,0)</f>
        <v>15182</v>
      </c>
      <c r="AC796" s="327">
        <f>ROUNDDOWN((T796+W796+AA796+AB796)*0.1,0)</f>
        <v>33862</v>
      </c>
      <c r="AD796" s="327">
        <f>ROUNDDOWN(AG796*0.1,0)</f>
        <v>91601</v>
      </c>
      <c r="AE796" s="327">
        <f>T796+W796+AA796+AB796+AC796+AD796</f>
        <v>464088</v>
      </c>
      <c r="AF796" s="328">
        <v>1090000</v>
      </c>
      <c r="AG796" s="330">
        <f>AF796-T796-W796</f>
        <v>916017</v>
      </c>
      <c r="AH796" s="332">
        <f t="shared" si="7"/>
        <v>464088</v>
      </c>
    </row>
    <row r="797" spans="1:34" ht="12.75" hidden="1" customHeight="1">
      <c r="A797" s="344"/>
      <c r="B797" s="27"/>
      <c r="C797" s="28"/>
      <c r="D797" s="344"/>
      <c r="E797" s="28"/>
      <c r="F797" s="28"/>
      <c r="G797" s="344"/>
      <c r="H797" s="28"/>
      <c r="I797" s="28"/>
      <c r="J797" s="344"/>
      <c r="K797" s="28"/>
      <c r="L797" s="28"/>
      <c r="M797" s="346"/>
      <c r="N797" s="28"/>
      <c r="O797" s="28"/>
      <c r="P797" s="346"/>
      <c r="Q797" s="22"/>
      <c r="R797" s="23">
        <f>ROUNDDOWN($R$3*R796,0)</f>
        <v>139522</v>
      </c>
      <c r="S797" s="23">
        <f>ROUNDDOWN($S$3*S796,0)</f>
        <v>14659</v>
      </c>
      <c r="T797" s="337"/>
      <c r="U797" s="23">
        <f>ROUNDDOWN(U796*$U$3,0)</f>
        <v>15474</v>
      </c>
      <c r="V797" s="23">
        <f>ROUNDDOWN(V796*$V$3,0)</f>
        <v>4328</v>
      </c>
      <c r="W797" s="337"/>
      <c r="X797" s="23">
        <f>ROUNDDOWN($X$3*X796,0)</f>
        <v>84972</v>
      </c>
      <c r="Y797" s="23">
        <f>ROUNDDOWN(Y796*$Y$3,0)</f>
        <v>31762</v>
      </c>
      <c r="Z797" s="24">
        <f>ROUNDDOWN(Z796*$Z$3,0)</f>
        <v>32726</v>
      </c>
      <c r="AA797" s="338"/>
      <c r="AB797" s="327"/>
      <c r="AC797" s="327"/>
      <c r="AD797" s="327"/>
      <c r="AE797" s="327"/>
      <c r="AF797" s="329"/>
      <c r="AG797" s="331"/>
      <c r="AH797" s="332">
        <f t="shared" si="7"/>
        <v>0</v>
      </c>
    </row>
    <row r="798" spans="1:34" ht="12.75" hidden="1" customHeight="1">
      <c r="A798" s="347" t="s">
        <v>173</v>
      </c>
      <c r="B798" s="31" t="s">
        <v>43</v>
      </c>
      <c r="C798" s="32">
        <v>2</v>
      </c>
      <c r="D798" s="347" t="str">
        <f>B798&amp;C798</f>
        <v>H2</v>
      </c>
      <c r="E798" s="32" t="s">
        <v>38</v>
      </c>
      <c r="F798" s="32"/>
      <c r="G798" s="347" t="str">
        <f>E798&amp;F798</f>
        <v>W</v>
      </c>
      <c r="H798" s="32" t="s">
        <v>39</v>
      </c>
      <c r="I798" s="32">
        <v>0</v>
      </c>
      <c r="J798" s="347" t="str">
        <f>H798&amp;I798</f>
        <v>L0</v>
      </c>
      <c r="K798" s="32" t="s">
        <v>40</v>
      </c>
      <c r="L798" s="32"/>
      <c r="M798" s="348" t="str">
        <f>K798&amp;L798</f>
        <v>B</v>
      </c>
      <c r="N798" s="32" t="s">
        <v>41</v>
      </c>
      <c r="O798" s="32">
        <v>4</v>
      </c>
      <c r="P798" s="348" t="str">
        <f>N798&amp;O798</f>
        <v>R4</v>
      </c>
      <c r="Q798" s="25" t="s">
        <v>42</v>
      </c>
      <c r="R798" s="19">
        <v>0.11</v>
      </c>
      <c r="S798" s="19">
        <v>0.1</v>
      </c>
      <c r="T798" s="336">
        <f>SUM(R799:S799)</f>
        <v>19683</v>
      </c>
      <c r="U798" s="19">
        <v>2E-3</v>
      </c>
      <c r="V798" s="19">
        <v>5.0000000000000001E-3</v>
      </c>
      <c r="W798" s="336">
        <f>SUM(U799:V799)</f>
        <v>466</v>
      </c>
      <c r="X798" s="19">
        <v>0.11</v>
      </c>
      <c r="Y798" s="19">
        <v>7.0000000000000007E-2</v>
      </c>
      <c r="Z798" s="19">
        <v>0</v>
      </c>
      <c r="AA798" s="338">
        <f>SUM(X799:Z799)</f>
        <v>17240</v>
      </c>
      <c r="AB798" s="327">
        <f>ROUNDDOWN((T798+AA798)*0.05,0)</f>
        <v>1846</v>
      </c>
      <c r="AC798" s="327">
        <f>ROUNDDOWN((T798+W798+AA798+AB798)*0.1,0)</f>
        <v>3923</v>
      </c>
      <c r="AD798" s="327">
        <f>ROUNDDOWN(AG798*0.1,0)</f>
        <v>1945</v>
      </c>
      <c r="AE798" s="327">
        <f>T798+W798+AA798+AB798+AC798+AD798</f>
        <v>45103</v>
      </c>
      <c r="AF798" s="328">
        <v>39600</v>
      </c>
      <c r="AG798" s="330">
        <f>AF798-T798-W798</f>
        <v>19451</v>
      </c>
      <c r="AH798" s="332">
        <f>IF(AE798&lt;AG798,AE798,AG798)</f>
        <v>19451</v>
      </c>
    </row>
    <row r="799" spans="1:34" ht="12.75" hidden="1" customHeight="1">
      <c r="A799" s="347"/>
      <c r="B799" s="31"/>
      <c r="C799" s="32"/>
      <c r="D799" s="347"/>
      <c r="E799" s="32"/>
      <c r="F799" s="32"/>
      <c r="G799" s="347"/>
      <c r="H799" s="32"/>
      <c r="I799" s="32"/>
      <c r="J799" s="347"/>
      <c r="K799" s="32"/>
      <c r="L799" s="32"/>
      <c r="M799" s="349"/>
      <c r="N799" s="32"/>
      <c r="O799" s="32"/>
      <c r="P799" s="349"/>
      <c r="Q799" s="22"/>
      <c r="R799" s="23">
        <f>ROUNDDOWN($R$3*R798,0)</f>
        <v>11539</v>
      </c>
      <c r="S799" s="23">
        <f>ROUNDDOWN($S$3*S798,0)</f>
        <v>8144</v>
      </c>
      <c r="T799" s="337"/>
      <c r="U799" s="23">
        <f>ROUNDDOWN(U798*$U$3,0)</f>
        <v>162</v>
      </c>
      <c r="V799" s="23">
        <f>ROUNDDOWN(V798*$V$3,0)</f>
        <v>304</v>
      </c>
      <c r="W799" s="337"/>
      <c r="X799" s="23">
        <f>ROUNDDOWN($X$3*X798,0)</f>
        <v>11539</v>
      </c>
      <c r="Y799" s="23">
        <f>ROUNDDOWN(Y798*$Y$3,0)</f>
        <v>5701</v>
      </c>
      <c r="Z799" s="24">
        <f>ROUNDDOWN(Z798*$Z$3,0)</f>
        <v>0</v>
      </c>
      <c r="AA799" s="338"/>
      <c r="AB799" s="327"/>
      <c r="AC799" s="327"/>
      <c r="AD799" s="327"/>
      <c r="AE799" s="327"/>
      <c r="AF799" s="329"/>
      <c r="AG799" s="331"/>
      <c r="AH799" s="332"/>
    </row>
    <row r="800" spans="1:34" ht="12.75" hidden="1" customHeight="1">
      <c r="A800" s="347" t="s">
        <v>173</v>
      </c>
      <c r="B800" s="31" t="s">
        <v>43</v>
      </c>
      <c r="C800" s="32">
        <v>2.5</v>
      </c>
      <c r="D800" s="347" t="str">
        <f>B800&amp;C800</f>
        <v>H2.5</v>
      </c>
      <c r="E800" s="32" t="s">
        <v>38</v>
      </c>
      <c r="F800" s="32"/>
      <c r="G800" s="347" t="str">
        <f>E800&amp;F800</f>
        <v>W</v>
      </c>
      <c r="H800" s="32" t="s">
        <v>39</v>
      </c>
      <c r="I800" s="32">
        <v>0</v>
      </c>
      <c r="J800" s="347" t="str">
        <f>H800&amp;I800</f>
        <v>L0</v>
      </c>
      <c r="K800" s="32" t="s">
        <v>40</v>
      </c>
      <c r="L800" s="32"/>
      <c r="M800" s="348" t="str">
        <f>K800&amp;L800</f>
        <v>B</v>
      </c>
      <c r="N800" s="32" t="s">
        <v>41</v>
      </c>
      <c r="O800" s="32">
        <v>5</v>
      </c>
      <c r="P800" s="348" t="str">
        <f>N800&amp;O800</f>
        <v>R5</v>
      </c>
      <c r="Q800" s="25" t="s">
        <v>42</v>
      </c>
      <c r="R800" s="26">
        <v>0.13</v>
      </c>
      <c r="S800" s="26">
        <v>0.02</v>
      </c>
      <c r="T800" s="336">
        <f>SUM(R801:S801)</f>
        <v>15265</v>
      </c>
      <c r="U800" s="19">
        <v>5.0000000000000001E-3</v>
      </c>
      <c r="V800" s="19">
        <v>7.0000000000000001E-3</v>
      </c>
      <c r="W800" s="29">
        <f>SUM(U801:V801)</f>
        <v>833</v>
      </c>
      <c r="X800" s="19">
        <v>0.17</v>
      </c>
      <c r="Y800" s="19">
        <v>0.1</v>
      </c>
      <c r="Z800" s="19">
        <v>0</v>
      </c>
      <c r="AA800" s="338">
        <f>SUM(X801:Z801)</f>
        <v>25977</v>
      </c>
      <c r="AB800" s="327">
        <f>ROUNDDOWN((T800+AA800)*0.05,0)</f>
        <v>2062</v>
      </c>
      <c r="AC800" s="327">
        <f>ROUNDDOWN((T800+W800+AA800+AB800)*0.1,0)</f>
        <v>4413</v>
      </c>
      <c r="AD800" s="327">
        <f>ROUNDDOWN(AG800*0.1,0)</f>
        <v>5100</v>
      </c>
      <c r="AE800" s="327">
        <f>T800+W800+AA800+AB800+AC800+AD800</f>
        <v>53650</v>
      </c>
      <c r="AF800" s="328">
        <v>67100</v>
      </c>
      <c r="AG800" s="330">
        <f>AF800-T800-W800</f>
        <v>51002</v>
      </c>
      <c r="AH800" s="332">
        <f>IF(AE800&lt;AG800,AE800,AG800)</f>
        <v>51002</v>
      </c>
    </row>
    <row r="801" spans="1:34" ht="12.75" hidden="1" customHeight="1">
      <c r="A801" s="347"/>
      <c r="B801" s="31"/>
      <c r="C801" s="32"/>
      <c r="D801" s="347"/>
      <c r="E801" s="32"/>
      <c r="F801" s="32"/>
      <c r="G801" s="347"/>
      <c r="H801" s="32"/>
      <c r="I801" s="32"/>
      <c r="J801" s="347"/>
      <c r="K801" s="32"/>
      <c r="L801" s="32"/>
      <c r="M801" s="349"/>
      <c r="N801" s="32"/>
      <c r="O801" s="32"/>
      <c r="P801" s="349"/>
      <c r="Q801" s="22"/>
      <c r="R801" s="23">
        <f>ROUNDDOWN($R$3*R800,0)</f>
        <v>13637</v>
      </c>
      <c r="S801" s="23">
        <f>ROUNDDOWN($S$3*S800,0)</f>
        <v>1628</v>
      </c>
      <c r="T801" s="337"/>
      <c r="U801" s="23">
        <f>ROUNDDOWN(U800*$U$3,0)</f>
        <v>407</v>
      </c>
      <c r="V801" s="23">
        <f>ROUNDDOWN(V800*$V$3,0)</f>
        <v>426</v>
      </c>
      <c r="W801" s="30"/>
      <c r="X801" s="23">
        <f>ROUNDDOWN($X$3*X800,0)</f>
        <v>17833</v>
      </c>
      <c r="Y801" s="23">
        <f>ROUNDDOWN(Y800*$Y$3,0)</f>
        <v>8144</v>
      </c>
      <c r="Z801" s="24">
        <f>ROUNDDOWN(Z800*$Z$3,0)</f>
        <v>0</v>
      </c>
      <c r="AA801" s="338"/>
      <c r="AB801" s="327"/>
      <c r="AC801" s="327"/>
      <c r="AD801" s="327"/>
      <c r="AE801" s="327"/>
      <c r="AF801" s="329"/>
      <c r="AG801" s="331"/>
      <c r="AH801" s="332"/>
    </row>
    <row r="802" spans="1:34" ht="12.75" hidden="1" customHeight="1">
      <c r="A802" s="347" t="s">
        <v>173</v>
      </c>
      <c r="B802" s="31" t="s">
        <v>43</v>
      </c>
      <c r="C802" s="32">
        <v>2.5</v>
      </c>
      <c r="D802" s="347" t="str">
        <f>B802&amp;C802</f>
        <v>H2.5</v>
      </c>
      <c r="E802" s="32" t="s">
        <v>38</v>
      </c>
      <c r="F802" s="32"/>
      <c r="G802" s="347" t="str">
        <f>E802&amp;F802</f>
        <v>W</v>
      </c>
      <c r="H802" s="32" t="s">
        <v>39</v>
      </c>
      <c r="I802" s="32">
        <v>0</v>
      </c>
      <c r="J802" s="347" t="str">
        <f>H802&amp;I802</f>
        <v>L0</v>
      </c>
      <c r="K802" s="32" t="s">
        <v>40</v>
      </c>
      <c r="L802" s="32"/>
      <c r="M802" s="348" t="str">
        <f>K802&amp;L802</f>
        <v>B</v>
      </c>
      <c r="N802" s="32" t="s">
        <v>41</v>
      </c>
      <c r="O802" s="32">
        <v>6</v>
      </c>
      <c r="P802" s="348" t="str">
        <f>N802&amp;O802</f>
        <v>R6</v>
      </c>
      <c r="Q802" s="25" t="s">
        <v>42</v>
      </c>
      <c r="R802" s="19">
        <v>0.19</v>
      </c>
      <c r="S802" s="19">
        <v>0.02</v>
      </c>
      <c r="T802" s="336">
        <f>SUM(R803:S803)</f>
        <v>21559</v>
      </c>
      <c r="U802" s="19">
        <v>8.0000000000000002E-3</v>
      </c>
      <c r="V802" s="19">
        <v>0.01</v>
      </c>
      <c r="W802" s="336">
        <f>SUM(U803:V803)</f>
        <v>1260</v>
      </c>
      <c r="X802" s="19">
        <v>0.23</v>
      </c>
      <c r="Y802" s="19">
        <v>0.14000000000000001</v>
      </c>
      <c r="Z802" s="19">
        <v>0</v>
      </c>
      <c r="AA802" s="338">
        <f>SUM(X803:Z803)</f>
        <v>35529</v>
      </c>
      <c r="AB802" s="327">
        <f>ROUNDDOWN((T802+AA802)*0.05,0)</f>
        <v>2854</v>
      </c>
      <c r="AC802" s="327">
        <f>ROUNDDOWN((T802+W802+AA802+AB802)*0.1,0)</f>
        <v>6120</v>
      </c>
      <c r="AD802" s="327">
        <f>ROUNDDOWN(AG802*0.1,0)</f>
        <v>5638</v>
      </c>
      <c r="AE802" s="327">
        <f>T802+W802+AA802+AB802+AC802+AD802</f>
        <v>72960</v>
      </c>
      <c r="AF802" s="328">
        <v>79200</v>
      </c>
      <c r="AG802" s="330">
        <f>AF802-T802-W802</f>
        <v>56381</v>
      </c>
      <c r="AH802" s="332">
        <f>IF(AE802&lt;AG802,AE802,AG802)</f>
        <v>56381</v>
      </c>
    </row>
    <row r="803" spans="1:34" ht="12.75" hidden="1" customHeight="1">
      <c r="A803" s="347"/>
      <c r="B803" s="31"/>
      <c r="C803" s="32"/>
      <c r="D803" s="347"/>
      <c r="E803" s="32"/>
      <c r="F803" s="32"/>
      <c r="G803" s="347"/>
      <c r="H803" s="32"/>
      <c r="I803" s="32"/>
      <c r="J803" s="347"/>
      <c r="K803" s="32"/>
      <c r="L803" s="32"/>
      <c r="M803" s="349"/>
      <c r="N803" s="32"/>
      <c r="O803" s="32"/>
      <c r="P803" s="349"/>
      <c r="Q803" s="22"/>
      <c r="R803" s="23">
        <f>ROUNDDOWN($R$3*R802,0)</f>
        <v>19931</v>
      </c>
      <c r="S803" s="23">
        <f>ROUNDDOWN($S$3*S802,0)</f>
        <v>1628</v>
      </c>
      <c r="T803" s="337"/>
      <c r="U803" s="23">
        <f>ROUNDDOWN(U802*$U$3,0)</f>
        <v>651</v>
      </c>
      <c r="V803" s="23">
        <f>ROUNDDOWN(V802*$V$3,0)</f>
        <v>609</v>
      </c>
      <c r="W803" s="337"/>
      <c r="X803" s="23">
        <f>ROUNDDOWN($X$3*X802,0)</f>
        <v>24127</v>
      </c>
      <c r="Y803" s="23">
        <f>ROUNDDOWN(Y802*$Y$3,0)</f>
        <v>11402</v>
      </c>
      <c r="Z803" s="24">
        <f>ROUNDDOWN(Z802*$Z$3,0)</f>
        <v>0</v>
      </c>
      <c r="AA803" s="338"/>
      <c r="AB803" s="327"/>
      <c r="AC803" s="327"/>
      <c r="AD803" s="327"/>
      <c r="AE803" s="327"/>
      <c r="AF803" s="329"/>
      <c r="AG803" s="331"/>
      <c r="AH803" s="332"/>
    </row>
    <row r="804" spans="1:34" ht="12.75" hidden="1" customHeight="1">
      <c r="A804" s="347" t="s">
        <v>173</v>
      </c>
      <c r="B804" s="31" t="s">
        <v>43</v>
      </c>
      <c r="C804" s="32">
        <v>3</v>
      </c>
      <c r="D804" s="347" t="str">
        <f>B804&amp;C804</f>
        <v>H3</v>
      </c>
      <c r="E804" s="32" t="s">
        <v>38</v>
      </c>
      <c r="F804" s="32"/>
      <c r="G804" s="347" t="str">
        <f>E804&amp;F804</f>
        <v>W</v>
      </c>
      <c r="H804" s="32" t="s">
        <v>39</v>
      </c>
      <c r="I804" s="32">
        <v>0</v>
      </c>
      <c r="J804" s="347" t="str">
        <f>H804&amp;I804</f>
        <v>L0</v>
      </c>
      <c r="K804" s="32" t="s">
        <v>40</v>
      </c>
      <c r="L804" s="32"/>
      <c r="M804" s="348" t="str">
        <f>K804&amp;L804</f>
        <v>B</v>
      </c>
      <c r="N804" s="32" t="s">
        <v>41</v>
      </c>
      <c r="O804" s="32">
        <v>8</v>
      </c>
      <c r="P804" s="348" t="str">
        <f>N804&amp;O804</f>
        <v>R8</v>
      </c>
      <c r="Q804" s="25" t="s">
        <v>42</v>
      </c>
      <c r="R804" s="19">
        <v>0.33</v>
      </c>
      <c r="S804" s="19">
        <v>0.04</v>
      </c>
      <c r="T804" s="336">
        <f>SUM(R805:S805)</f>
        <v>37875</v>
      </c>
      <c r="U804" s="19">
        <v>2.1000000000000001E-2</v>
      </c>
      <c r="V804" s="19">
        <v>1.2E-2</v>
      </c>
      <c r="W804" s="336">
        <f>SUM(U805:V805)</f>
        <v>2441</v>
      </c>
      <c r="X804" s="19">
        <v>0.37</v>
      </c>
      <c r="Y804" s="19">
        <v>0.22</v>
      </c>
      <c r="Z804" s="19">
        <v>0</v>
      </c>
      <c r="AA804" s="338">
        <f>SUM(X805:Z805)</f>
        <v>56731</v>
      </c>
      <c r="AB804" s="327">
        <f>ROUNDDOWN((T804+AA804)*0.05,0)</f>
        <v>4730</v>
      </c>
      <c r="AC804" s="327">
        <f>ROUNDDOWN((T804+W804+AA804+AB804)*0.1,0)</f>
        <v>10177</v>
      </c>
      <c r="AD804" s="327">
        <f>ROUNDDOWN(AG804*0.1,0)</f>
        <v>7068</v>
      </c>
      <c r="AE804" s="327">
        <f>T804+W804+AA804+AB804+AC804+AD804</f>
        <v>119022</v>
      </c>
      <c r="AF804" s="328">
        <v>111000</v>
      </c>
      <c r="AG804" s="330">
        <f>AF804-T804-W804</f>
        <v>70684</v>
      </c>
      <c r="AH804" s="332">
        <f>IF(AE804&lt;AG804,AE804,AG804)</f>
        <v>70684</v>
      </c>
    </row>
    <row r="805" spans="1:34" ht="12.75" hidden="1" customHeight="1">
      <c r="A805" s="347"/>
      <c r="B805" s="31"/>
      <c r="C805" s="32"/>
      <c r="D805" s="347"/>
      <c r="E805" s="32"/>
      <c r="F805" s="32"/>
      <c r="G805" s="347"/>
      <c r="H805" s="32"/>
      <c r="I805" s="32"/>
      <c r="J805" s="347"/>
      <c r="K805" s="32"/>
      <c r="L805" s="32"/>
      <c r="M805" s="349"/>
      <c r="N805" s="32"/>
      <c r="O805" s="32"/>
      <c r="P805" s="349"/>
      <c r="Q805" s="22"/>
      <c r="R805" s="23">
        <f>ROUNDDOWN($R$3*R804,0)</f>
        <v>34618</v>
      </c>
      <c r="S805" s="23">
        <f>ROUNDDOWN($S$3*S804,0)</f>
        <v>3257</v>
      </c>
      <c r="T805" s="337"/>
      <c r="U805" s="23">
        <f>ROUNDDOWN(U804*$U$3,0)</f>
        <v>1710</v>
      </c>
      <c r="V805" s="23">
        <f>ROUNDDOWN(V804*$V$3,0)</f>
        <v>731</v>
      </c>
      <c r="W805" s="337"/>
      <c r="X805" s="23">
        <f>ROUNDDOWN($X$3*X804,0)</f>
        <v>38814</v>
      </c>
      <c r="Y805" s="23">
        <f>ROUNDDOWN(Y804*$Y$3,0)</f>
        <v>17917</v>
      </c>
      <c r="Z805" s="24">
        <f>ROUNDDOWN(Z804*$Z$3,0)</f>
        <v>0</v>
      </c>
      <c r="AA805" s="338"/>
      <c r="AB805" s="327"/>
      <c r="AC805" s="327"/>
      <c r="AD805" s="327"/>
      <c r="AE805" s="327"/>
      <c r="AF805" s="329"/>
      <c r="AG805" s="331"/>
      <c r="AH805" s="332"/>
    </row>
    <row r="806" spans="1:34" ht="12.75" hidden="1" customHeight="1">
      <c r="A806" s="347" t="s">
        <v>173</v>
      </c>
      <c r="B806" s="31" t="s">
        <v>43</v>
      </c>
      <c r="C806" s="32">
        <v>3.5</v>
      </c>
      <c r="D806" s="347" t="str">
        <f>B806&amp;C806</f>
        <v>H3.5</v>
      </c>
      <c r="E806" s="32" t="s">
        <v>38</v>
      </c>
      <c r="F806" s="32"/>
      <c r="G806" s="347" t="str">
        <f>E806&amp;F806</f>
        <v>W</v>
      </c>
      <c r="H806" s="32" t="s">
        <v>39</v>
      </c>
      <c r="I806" s="32">
        <v>0</v>
      </c>
      <c r="J806" s="347" t="str">
        <f>H806&amp;I806</f>
        <v>L0</v>
      </c>
      <c r="K806" s="32" t="s">
        <v>40</v>
      </c>
      <c r="L806" s="32"/>
      <c r="M806" s="348" t="str">
        <f>K806&amp;L806</f>
        <v>B</v>
      </c>
      <c r="N806" s="32" t="s">
        <v>41</v>
      </c>
      <c r="O806" s="32">
        <v>10</v>
      </c>
      <c r="P806" s="348" t="str">
        <f>N806&amp;O806</f>
        <v>R10</v>
      </c>
      <c r="Q806" s="25" t="s">
        <v>42</v>
      </c>
      <c r="R806" s="26">
        <v>0.47</v>
      </c>
      <c r="S806" s="26">
        <v>0.06</v>
      </c>
      <c r="T806" s="336">
        <f>SUM(R807:S807)</f>
        <v>54190</v>
      </c>
      <c r="U806" s="19">
        <v>4.2000000000000003E-2</v>
      </c>
      <c r="V806" s="19">
        <v>0.02</v>
      </c>
      <c r="W806" s="336">
        <f>SUM(U807:V807)</f>
        <v>4639</v>
      </c>
      <c r="X806" s="19">
        <v>0.33</v>
      </c>
      <c r="Y806" s="19">
        <v>0.16</v>
      </c>
      <c r="Z806" s="19">
        <v>0.24</v>
      </c>
      <c r="AA806" s="338">
        <f>SUM(X807:Z807)</f>
        <v>60738</v>
      </c>
      <c r="AB806" s="327">
        <f>ROUNDDOWN((T806+AA806)*0.05,0)</f>
        <v>5746</v>
      </c>
      <c r="AC806" s="327">
        <f>ROUNDDOWN((T806+W806+AA806+AB806)*0.1,0)</f>
        <v>12531</v>
      </c>
      <c r="AD806" s="327">
        <f>ROUNDDOWN(AG806*0.1,0)</f>
        <v>12117</v>
      </c>
      <c r="AE806" s="327">
        <f>T806+W806+AA806+AB806+AC806+AD806</f>
        <v>149961</v>
      </c>
      <c r="AF806" s="328">
        <v>180000</v>
      </c>
      <c r="AG806" s="330">
        <f>AF806-T806-W806</f>
        <v>121171</v>
      </c>
      <c r="AH806" s="332">
        <f>IF(AE806&lt;AG806,AE806,AG806)</f>
        <v>121171</v>
      </c>
    </row>
    <row r="807" spans="1:34" ht="12.75" hidden="1" customHeight="1">
      <c r="A807" s="347"/>
      <c r="B807" s="31"/>
      <c r="C807" s="32"/>
      <c r="D807" s="347"/>
      <c r="E807" s="32"/>
      <c r="F807" s="32"/>
      <c r="G807" s="347"/>
      <c r="H807" s="32"/>
      <c r="I807" s="32"/>
      <c r="J807" s="347"/>
      <c r="K807" s="32"/>
      <c r="L807" s="32"/>
      <c r="M807" s="349"/>
      <c r="N807" s="32"/>
      <c r="O807" s="32"/>
      <c r="P807" s="349"/>
      <c r="Q807" s="22"/>
      <c r="R807" s="23">
        <f>ROUNDDOWN($R$3*R806,0)</f>
        <v>49304</v>
      </c>
      <c r="S807" s="23">
        <f>ROUNDDOWN($S$3*S806,0)</f>
        <v>4886</v>
      </c>
      <c r="T807" s="337"/>
      <c r="U807" s="23">
        <f>ROUNDDOWN(U806*$U$3,0)</f>
        <v>3420</v>
      </c>
      <c r="V807" s="23">
        <f>ROUNDDOWN(V806*$V$3,0)</f>
        <v>1219</v>
      </c>
      <c r="W807" s="337"/>
      <c r="X807" s="23">
        <f>ROUNDDOWN($X$3*X806,0)</f>
        <v>34618</v>
      </c>
      <c r="Y807" s="23">
        <f>ROUNDDOWN(Y806*$Y$3,0)</f>
        <v>13030</v>
      </c>
      <c r="Z807" s="24">
        <f>ROUNDDOWN(Z806*$Z$3,0)</f>
        <v>13090</v>
      </c>
      <c r="AA807" s="338"/>
      <c r="AB807" s="327"/>
      <c r="AC807" s="327"/>
      <c r="AD807" s="327"/>
      <c r="AE807" s="327"/>
      <c r="AF807" s="329"/>
      <c r="AG807" s="331"/>
      <c r="AH807" s="332"/>
    </row>
    <row r="808" spans="1:34" ht="12.75" hidden="1" customHeight="1">
      <c r="A808" s="347" t="s">
        <v>173</v>
      </c>
      <c r="B808" s="31" t="s">
        <v>43</v>
      </c>
      <c r="C808" s="32">
        <v>3.5</v>
      </c>
      <c r="D808" s="347" t="str">
        <f>B808&amp;C808</f>
        <v>H3.5</v>
      </c>
      <c r="E808" s="32" t="s">
        <v>38</v>
      </c>
      <c r="F808" s="32"/>
      <c r="G808" s="347" t="str">
        <f>E808&amp;F808</f>
        <v>W</v>
      </c>
      <c r="H808" s="32" t="s">
        <v>39</v>
      </c>
      <c r="I808" s="32">
        <v>0</v>
      </c>
      <c r="J808" s="347" t="str">
        <f>H808&amp;I808</f>
        <v>L0</v>
      </c>
      <c r="K808" s="32" t="s">
        <v>40</v>
      </c>
      <c r="L808" s="32"/>
      <c r="M808" s="348" t="str">
        <f>K808&amp;L808</f>
        <v>B</v>
      </c>
      <c r="N808" s="32" t="s">
        <v>41</v>
      </c>
      <c r="O808" s="32">
        <v>12</v>
      </c>
      <c r="P808" s="348" t="str">
        <f>N808&amp;O808</f>
        <v>R12</v>
      </c>
      <c r="Q808" s="25" t="s">
        <v>42</v>
      </c>
      <c r="R808" s="19">
        <v>0.63</v>
      </c>
      <c r="S808" s="19">
        <v>0.1</v>
      </c>
      <c r="T808" s="336">
        <f>SUM(R809:S809)</f>
        <v>74233</v>
      </c>
      <c r="U808" s="19">
        <v>7.4999999999999997E-2</v>
      </c>
      <c r="V808" s="19">
        <v>0.02</v>
      </c>
      <c r="W808" s="336">
        <f>SUM(U809:V809)</f>
        <v>7327</v>
      </c>
      <c r="X808" s="19">
        <v>0.42</v>
      </c>
      <c r="Y808" s="19">
        <v>0.2</v>
      </c>
      <c r="Z808" s="19">
        <v>0.31</v>
      </c>
      <c r="AA808" s="338">
        <f>SUM(X809:Z809)</f>
        <v>77255</v>
      </c>
      <c r="AB808" s="327">
        <f>ROUNDDOWN((T808+AA808)*0.05,0)</f>
        <v>7574</v>
      </c>
      <c r="AC808" s="327">
        <f>ROUNDDOWN((T808+W808+AA808+AB808)*0.1,0)</f>
        <v>16638</v>
      </c>
      <c r="AD808" s="327">
        <f>ROUNDDOWN(AG808*0.1,0)</f>
        <v>19744</v>
      </c>
      <c r="AE808" s="327">
        <f>T808+W808+AA808+AB808+AC808+AD808</f>
        <v>202771</v>
      </c>
      <c r="AF808" s="328">
        <v>279000</v>
      </c>
      <c r="AG808" s="330">
        <f>AF808-T808-W808</f>
        <v>197440</v>
      </c>
      <c r="AH808" s="332">
        <f>IF(AE808&lt;AG808,AE808,AG808)</f>
        <v>197440</v>
      </c>
    </row>
    <row r="809" spans="1:34" ht="12.75" hidden="1" customHeight="1">
      <c r="A809" s="347"/>
      <c r="B809" s="31"/>
      <c r="C809" s="32"/>
      <c r="D809" s="347"/>
      <c r="E809" s="32"/>
      <c r="F809" s="32"/>
      <c r="G809" s="347"/>
      <c r="H809" s="32"/>
      <c r="I809" s="32"/>
      <c r="J809" s="347"/>
      <c r="K809" s="32"/>
      <c r="L809" s="32"/>
      <c r="M809" s="349"/>
      <c r="N809" s="32"/>
      <c r="O809" s="32"/>
      <c r="P809" s="349"/>
      <c r="Q809" s="22"/>
      <c r="R809" s="23">
        <f>ROUNDDOWN($R$3*R808,0)</f>
        <v>66089</v>
      </c>
      <c r="S809" s="23">
        <f>ROUNDDOWN($S$3*S808,0)</f>
        <v>8144</v>
      </c>
      <c r="T809" s="337"/>
      <c r="U809" s="23">
        <f>ROUNDDOWN(U808*$U$3,0)</f>
        <v>6108</v>
      </c>
      <c r="V809" s="23">
        <f>ROUNDDOWN(V808*$V$3,0)</f>
        <v>1219</v>
      </c>
      <c r="W809" s="337"/>
      <c r="X809" s="23">
        <f>ROUNDDOWN($X$3*X808,0)</f>
        <v>44059</v>
      </c>
      <c r="Y809" s="23">
        <f>ROUNDDOWN(Y808*$Y$3,0)</f>
        <v>16288</v>
      </c>
      <c r="Z809" s="24">
        <f>ROUNDDOWN(Z808*$Z$3,0)</f>
        <v>16908</v>
      </c>
      <c r="AA809" s="338"/>
      <c r="AB809" s="327"/>
      <c r="AC809" s="327"/>
      <c r="AD809" s="327"/>
      <c r="AE809" s="327"/>
      <c r="AF809" s="329"/>
      <c r="AG809" s="331"/>
      <c r="AH809" s="332"/>
    </row>
    <row r="810" spans="1:34" ht="12.75" hidden="1" customHeight="1">
      <c r="A810" s="347" t="s">
        <v>173</v>
      </c>
      <c r="B810" s="31" t="s">
        <v>43</v>
      </c>
      <c r="C810" s="32">
        <v>3.5</v>
      </c>
      <c r="D810" s="347" t="str">
        <f>B810&amp;C810</f>
        <v>H3.5</v>
      </c>
      <c r="E810" s="32" t="s">
        <v>38</v>
      </c>
      <c r="F810" s="32"/>
      <c r="G810" s="347" t="str">
        <f>E810&amp;F810</f>
        <v>W</v>
      </c>
      <c r="H810" s="32" t="s">
        <v>39</v>
      </c>
      <c r="I810" s="32">
        <v>0</v>
      </c>
      <c r="J810" s="347" t="str">
        <f>H810&amp;I810</f>
        <v>L0</v>
      </c>
      <c r="K810" s="32" t="s">
        <v>40</v>
      </c>
      <c r="L810" s="32"/>
      <c r="M810" s="348" t="str">
        <f>K810&amp;L810</f>
        <v>B</v>
      </c>
      <c r="N810" s="32" t="s">
        <v>41</v>
      </c>
      <c r="O810" s="32">
        <v>15</v>
      </c>
      <c r="P810" s="348" t="str">
        <f>N810&amp;O810</f>
        <v>R15</v>
      </c>
      <c r="Q810" s="25" t="s">
        <v>42</v>
      </c>
      <c r="R810" s="19">
        <v>0.88</v>
      </c>
      <c r="S810" s="19">
        <v>0.12</v>
      </c>
      <c r="T810" s="336">
        <f>SUM(R811:S811)</f>
        <v>102088</v>
      </c>
      <c r="U810" s="19">
        <v>0.19</v>
      </c>
      <c r="V810" s="19">
        <v>3.9E-2</v>
      </c>
      <c r="W810" s="336">
        <f>SUM(U811:V811)</f>
        <v>17851</v>
      </c>
      <c r="X810" s="19">
        <v>0.56000000000000005</v>
      </c>
      <c r="Y810" s="19">
        <v>0.27</v>
      </c>
      <c r="Z810" s="19">
        <v>0.41</v>
      </c>
      <c r="AA810" s="338">
        <f>SUM(X811:Z811)</f>
        <v>103098</v>
      </c>
      <c r="AB810" s="327">
        <f>ROUNDDOWN((T810+AA810)*0.05,0)</f>
        <v>10259</v>
      </c>
      <c r="AC810" s="327">
        <f>ROUNDDOWN((T810+W810+AA810+AB810)*0.1,0)</f>
        <v>23329</v>
      </c>
      <c r="AD810" s="327">
        <f>ROUNDDOWN(AG810*0.1,0)</f>
        <v>28406</v>
      </c>
      <c r="AE810" s="327">
        <f>T810+W810+AA810+AB810+AC810+AD810</f>
        <v>285031</v>
      </c>
      <c r="AF810" s="328">
        <v>404000</v>
      </c>
      <c r="AG810" s="330">
        <f>AF810-T810-W810</f>
        <v>284061</v>
      </c>
      <c r="AH810" s="332">
        <f>IF(AE810&lt;AG810,AE810,AG810)</f>
        <v>284061</v>
      </c>
    </row>
    <row r="811" spans="1:34" ht="12.75" hidden="1" customHeight="1">
      <c r="A811" s="347"/>
      <c r="B811" s="31"/>
      <c r="C811" s="32"/>
      <c r="D811" s="347"/>
      <c r="E811" s="32"/>
      <c r="F811" s="32"/>
      <c r="G811" s="347"/>
      <c r="H811" s="32"/>
      <c r="I811" s="32"/>
      <c r="J811" s="347"/>
      <c r="K811" s="32"/>
      <c r="L811" s="32"/>
      <c r="M811" s="349"/>
      <c r="N811" s="32"/>
      <c r="O811" s="32"/>
      <c r="P811" s="349"/>
      <c r="Q811" s="22"/>
      <c r="R811" s="23">
        <f>ROUNDDOWN($R$3*R810,0)</f>
        <v>92315</v>
      </c>
      <c r="S811" s="23">
        <f>ROUNDDOWN($S$3*S810,0)</f>
        <v>9773</v>
      </c>
      <c r="T811" s="337"/>
      <c r="U811" s="23">
        <f>ROUNDDOWN(U810*$U$3,0)</f>
        <v>15474</v>
      </c>
      <c r="V811" s="23">
        <f>ROUNDDOWN(V810*$V$3,0)</f>
        <v>2377</v>
      </c>
      <c r="W811" s="337"/>
      <c r="X811" s="23">
        <f>ROUNDDOWN($X$3*X810,0)</f>
        <v>58746</v>
      </c>
      <c r="Y811" s="23">
        <f>ROUNDDOWN(Y810*$Y$3,0)</f>
        <v>21989</v>
      </c>
      <c r="Z811" s="24">
        <f>ROUNDDOWN(Z810*$Z$3,0)</f>
        <v>22363</v>
      </c>
      <c r="AA811" s="338"/>
      <c r="AB811" s="327"/>
      <c r="AC811" s="327"/>
      <c r="AD811" s="327"/>
      <c r="AE811" s="327"/>
      <c r="AF811" s="329"/>
      <c r="AG811" s="331"/>
      <c r="AH811" s="332"/>
    </row>
    <row r="812" spans="1:34" ht="12.75" hidden="1" customHeight="1">
      <c r="A812" s="347" t="s">
        <v>173</v>
      </c>
      <c r="B812" s="31" t="s">
        <v>43</v>
      </c>
      <c r="C812" s="32">
        <v>3.5</v>
      </c>
      <c r="D812" s="347" t="str">
        <f>B812&amp;C812</f>
        <v>H3.5</v>
      </c>
      <c r="E812" s="32" t="s">
        <v>38</v>
      </c>
      <c r="F812" s="32"/>
      <c r="G812" s="347" t="str">
        <f>E812&amp;F812</f>
        <v>W</v>
      </c>
      <c r="H812" s="32" t="s">
        <v>39</v>
      </c>
      <c r="I812" s="32">
        <v>0</v>
      </c>
      <c r="J812" s="347" t="str">
        <f>H812&amp;I812</f>
        <v>L0</v>
      </c>
      <c r="K812" s="32" t="s">
        <v>40</v>
      </c>
      <c r="L812" s="32"/>
      <c r="M812" s="348" t="str">
        <f>K812&amp;L812</f>
        <v>B</v>
      </c>
      <c r="N812" s="32" t="s">
        <v>41</v>
      </c>
      <c r="O812" s="32">
        <v>18</v>
      </c>
      <c r="P812" s="348" t="str">
        <f>N812&amp;O812</f>
        <v>R18</v>
      </c>
      <c r="Q812" s="25" t="s">
        <v>42</v>
      </c>
      <c r="R812" s="26">
        <v>1.1499999999999999</v>
      </c>
      <c r="S812" s="26">
        <v>0.15</v>
      </c>
      <c r="T812" s="336">
        <f>SUM(R813:S813)</f>
        <v>132855</v>
      </c>
      <c r="U812" s="19">
        <v>0.19</v>
      </c>
      <c r="V812" s="19">
        <v>7.0999999999999994E-2</v>
      </c>
      <c r="W812" s="336">
        <f>SUM(U813:V813)</f>
        <v>19802</v>
      </c>
      <c r="X812" s="19">
        <v>0.7</v>
      </c>
      <c r="Y812" s="19">
        <v>0.34</v>
      </c>
      <c r="Z812" s="19">
        <v>0.52</v>
      </c>
      <c r="AA812" s="338">
        <f>SUM(X813:Z813)</f>
        <v>129484</v>
      </c>
      <c r="AB812" s="327">
        <f>ROUNDDOWN((T812+AA812)*0.05,0)</f>
        <v>13116</v>
      </c>
      <c r="AC812" s="327">
        <f>ROUNDDOWN((T812+W812+AA812+AB812)*0.1,0)</f>
        <v>29525</v>
      </c>
      <c r="AD812" s="327">
        <f>ROUNDDOWN(AG812*0.1,0)</f>
        <v>38034</v>
      </c>
      <c r="AE812" s="327">
        <f>T812+W812+AA812+AB812+AC812+AD812</f>
        <v>362816</v>
      </c>
      <c r="AF812" s="328">
        <v>533000</v>
      </c>
      <c r="AG812" s="330">
        <f>AF812-T812-W812</f>
        <v>380343</v>
      </c>
      <c r="AH812" s="332">
        <f>IF(AE812&lt;AG812,AE812,AG812)</f>
        <v>362816</v>
      </c>
    </row>
    <row r="813" spans="1:34" ht="12.75" hidden="1" customHeight="1">
      <c r="A813" s="347"/>
      <c r="B813" s="31"/>
      <c r="C813" s="32"/>
      <c r="D813" s="347"/>
      <c r="E813" s="32"/>
      <c r="F813" s="32"/>
      <c r="G813" s="347"/>
      <c r="H813" s="32"/>
      <c r="I813" s="32"/>
      <c r="J813" s="347"/>
      <c r="K813" s="32"/>
      <c r="L813" s="32"/>
      <c r="M813" s="349"/>
      <c r="N813" s="32"/>
      <c r="O813" s="32"/>
      <c r="P813" s="349"/>
      <c r="Q813" s="22"/>
      <c r="R813" s="23">
        <f>ROUNDDOWN($R$3*R812,0)</f>
        <v>120639</v>
      </c>
      <c r="S813" s="23">
        <f>ROUNDDOWN($S$3*S812,0)</f>
        <v>12216</v>
      </c>
      <c r="T813" s="337"/>
      <c r="U813" s="23">
        <f>ROUNDDOWN(U812*$U$3,0)</f>
        <v>15474</v>
      </c>
      <c r="V813" s="23">
        <f>ROUNDDOWN(V812*$V$3,0)</f>
        <v>4328</v>
      </c>
      <c r="W813" s="337"/>
      <c r="X813" s="23">
        <f>ROUNDDOWN($X$3*X812,0)</f>
        <v>73432</v>
      </c>
      <c r="Y813" s="23">
        <f>ROUNDDOWN(Y812*$Y$3,0)</f>
        <v>27690</v>
      </c>
      <c r="Z813" s="24">
        <f>ROUNDDOWN(Z812*$Z$3,0)</f>
        <v>28362</v>
      </c>
      <c r="AA813" s="338"/>
      <c r="AB813" s="327"/>
      <c r="AC813" s="327"/>
      <c r="AD813" s="327"/>
      <c r="AE813" s="327"/>
      <c r="AF813" s="329"/>
      <c r="AG813" s="331"/>
      <c r="AH813" s="332"/>
    </row>
    <row r="814" spans="1:34" ht="12.75" hidden="1" customHeight="1">
      <c r="A814" s="347" t="s">
        <v>173</v>
      </c>
      <c r="B814" s="31" t="s">
        <v>43</v>
      </c>
      <c r="C814" s="32">
        <v>4</v>
      </c>
      <c r="D814" s="347" t="str">
        <f>B814&amp;C814</f>
        <v>H4</v>
      </c>
      <c r="E814" s="32" t="s">
        <v>38</v>
      </c>
      <c r="F814" s="32"/>
      <c r="G814" s="347" t="str">
        <f>E814&amp;F814</f>
        <v>W</v>
      </c>
      <c r="H814" s="32" t="s">
        <v>39</v>
      </c>
      <c r="I814" s="32">
        <v>0</v>
      </c>
      <c r="J814" s="347" t="str">
        <f>H814&amp;I814</f>
        <v>L0</v>
      </c>
      <c r="K814" s="32" t="s">
        <v>40</v>
      </c>
      <c r="L814" s="32"/>
      <c r="M814" s="348" t="str">
        <f>K814&amp;L814</f>
        <v>B</v>
      </c>
      <c r="N814" s="32" t="s">
        <v>41</v>
      </c>
      <c r="O814" s="32">
        <v>20</v>
      </c>
      <c r="P814" s="348" t="str">
        <f>N814&amp;O814</f>
        <v>R20</v>
      </c>
      <c r="Q814" s="25" t="s">
        <v>42</v>
      </c>
      <c r="R814" s="19">
        <v>1.33</v>
      </c>
      <c r="S814" s="19">
        <v>0.18</v>
      </c>
      <c r="T814" s="336">
        <f>SUM(R815:S815)</f>
        <v>154181</v>
      </c>
      <c r="U814" s="19">
        <v>0.19</v>
      </c>
      <c r="V814" s="19">
        <v>7.0999999999999994E-2</v>
      </c>
      <c r="W814" s="336">
        <f>SUM(U815:V815)</f>
        <v>19802</v>
      </c>
      <c r="X814" s="19">
        <v>0.81</v>
      </c>
      <c r="Y814" s="19">
        <v>0.39</v>
      </c>
      <c r="Z814" s="19">
        <v>0.6</v>
      </c>
      <c r="AA814" s="338">
        <f>SUM(X815:Z815)</f>
        <v>149460</v>
      </c>
      <c r="AB814" s="327">
        <f>ROUNDDOWN((T814+AA814)*0.05,0)</f>
        <v>15182</v>
      </c>
      <c r="AC814" s="327">
        <f>ROUNDDOWN((T814+W814+AA814+AB814)*0.1,0)</f>
        <v>33862</v>
      </c>
      <c r="AD814" s="327">
        <f>ROUNDDOWN(AG814*0.1,0)</f>
        <v>54401</v>
      </c>
      <c r="AE814" s="327">
        <f>T814+W814+AA814+AB814+AC814+AD814</f>
        <v>426888</v>
      </c>
      <c r="AF814" s="328">
        <v>718000</v>
      </c>
      <c r="AG814" s="330">
        <f>AF814-T814-W814</f>
        <v>544017</v>
      </c>
      <c r="AH814" s="332">
        <f>IF(AE814&lt;AG814,AE814,AG814)</f>
        <v>426888</v>
      </c>
    </row>
    <row r="815" spans="1:34" ht="12.75" hidden="1" customHeight="1">
      <c r="A815" s="347"/>
      <c r="B815" s="31"/>
      <c r="C815" s="32"/>
      <c r="D815" s="347"/>
      <c r="E815" s="32"/>
      <c r="F815" s="32"/>
      <c r="G815" s="347"/>
      <c r="H815" s="32"/>
      <c r="I815" s="32"/>
      <c r="J815" s="347"/>
      <c r="K815" s="32"/>
      <c r="L815" s="32"/>
      <c r="M815" s="349"/>
      <c r="N815" s="32"/>
      <c r="O815" s="32"/>
      <c r="P815" s="349"/>
      <c r="Q815" s="22"/>
      <c r="R815" s="23">
        <f>ROUNDDOWN($R$3*R814,0)</f>
        <v>139522</v>
      </c>
      <c r="S815" s="23">
        <f>ROUNDDOWN($S$3*S814,0)</f>
        <v>14659</v>
      </c>
      <c r="T815" s="337"/>
      <c r="U815" s="23">
        <f>ROUNDDOWN(U814*$U$3,0)</f>
        <v>15474</v>
      </c>
      <c r="V815" s="23">
        <f>ROUNDDOWN(V814*$V$3,0)</f>
        <v>4328</v>
      </c>
      <c r="W815" s="337"/>
      <c r="X815" s="23">
        <f>ROUNDDOWN($X$3*X814,0)</f>
        <v>84972</v>
      </c>
      <c r="Y815" s="23">
        <f>ROUNDDOWN(Y814*$Y$3,0)</f>
        <v>31762</v>
      </c>
      <c r="Z815" s="24">
        <f>ROUNDDOWN(Z814*$Z$3,0)</f>
        <v>32726</v>
      </c>
      <c r="AA815" s="338"/>
      <c r="AB815" s="327"/>
      <c r="AC815" s="327"/>
      <c r="AD815" s="327"/>
      <c r="AE815" s="327"/>
      <c r="AF815" s="329"/>
      <c r="AG815" s="331"/>
      <c r="AH815" s="332"/>
    </row>
    <row r="816" spans="1:34" ht="12.75" hidden="1" customHeight="1">
      <c r="A816" s="333" t="s">
        <v>174</v>
      </c>
      <c r="B816" s="20" t="s">
        <v>43</v>
      </c>
      <c r="C816" s="21">
        <v>1.2</v>
      </c>
      <c r="D816" s="333" t="str">
        <f>B816&amp;C816</f>
        <v>H1.2</v>
      </c>
      <c r="E816" s="21" t="s">
        <v>38</v>
      </c>
      <c r="F816" s="21">
        <v>0.6</v>
      </c>
      <c r="G816" s="333" t="str">
        <f>E816&amp;F816</f>
        <v>W0.6</v>
      </c>
      <c r="H816" s="21" t="s">
        <v>39</v>
      </c>
      <c r="I816" s="21">
        <v>0</v>
      </c>
      <c r="J816" s="333" t="str">
        <f>H816&amp;I816</f>
        <v>L0</v>
      </c>
      <c r="K816" s="21" t="s">
        <v>40</v>
      </c>
      <c r="L816" s="21">
        <v>0</v>
      </c>
      <c r="M816" s="334" t="str">
        <f>K816&amp;L816</f>
        <v>B0</v>
      </c>
      <c r="N816" s="21" t="s">
        <v>41</v>
      </c>
      <c r="O816" s="21">
        <v>0</v>
      </c>
      <c r="P816" s="334" t="str">
        <f>N816&amp;O816</f>
        <v>R0</v>
      </c>
      <c r="Q816" s="25" t="s">
        <v>109</v>
      </c>
      <c r="R816" s="26">
        <v>0.04</v>
      </c>
      <c r="S816" s="26">
        <v>6.0000000000000001E-3</v>
      </c>
      <c r="T816" s="336">
        <f>SUM(R817:S817)</f>
        <v>4684</v>
      </c>
      <c r="U816" s="19">
        <v>2E-3</v>
      </c>
      <c r="V816" s="19">
        <v>1E-3</v>
      </c>
      <c r="W816" s="336">
        <f>SUM(U817:V817)</f>
        <v>222</v>
      </c>
      <c r="X816" s="19">
        <v>0.03</v>
      </c>
      <c r="Y816" s="19">
        <v>0.02</v>
      </c>
      <c r="Z816" s="19">
        <v>0</v>
      </c>
      <c r="AA816" s="338">
        <f>SUM(X817:Z817)</f>
        <v>4775</v>
      </c>
      <c r="AB816" s="327">
        <f>ROUNDDOWN((T816+AA816)*0.05,0)</f>
        <v>472</v>
      </c>
      <c r="AC816" s="327">
        <f>ROUNDDOWN((T816+W816+AA816+AB816)*0.1,0)</f>
        <v>1015</v>
      </c>
      <c r="AD816" s="327">
        <f>ROUNDDOWN(AG816*0.1,0)</f>
        <v>449</v>
      </c>
      <c r="AE816" s="327">
        <f>T816+W816+AA816+AB816+AC816+AD816</f>
        <v>11617</v>
      </c>
      <c r="AF816" s="328">
        <v>9400</v>
      </c>
      <c r="AG816" s="330">
        <f>AF816-T816-W816</f>
        <v>4494</v>
      </c>
      <c r="AH816" s="332">
        <f t="shared" si="7"/>
        <v>4494</v>
      </c>
    </row>
    <row r="817" spans="1:34" ht="12.75" hidden="1" customHeight="1">
      <c r="A817" s="333"/>
      <c r="B817" s="20"/>
      <c r="C817" s="21"/>
      <c r="D817" s="333"/>
      <c r="E817" s="21"/>
      <c r="F817" s="21"/>
      <c r="G817" s="333"/>
      <c r="H817" s="21"/>
      <c r="I817" s="21"/>
      <c r="J817" s="333"/>
      <c r="K817" s="21"/>
      <c r="L817" s="21"/>
      <c r="M817" s="335"/>
      <c r="N817" s="21"/>
      <c r="O817" s="21"/>
      <c r="P817" s="335"/>
      <c r="Q817" s="25"/>
      <c r="R817" s="23">
        <f>ROUNDDOWN($R$3*R816,0)</f>
        <v>4196</v>
      </c>
      <c r="S817" s="23">
        <f>ROUNDDOWN($S$3*S816,0)</f>
        <v>488</v>
      </c>
      <c r="T817" s="337"/>
      <c r="U817" s="23">
        <f>ROUNDDOWN(U816*$U$3,0)</f>
        <v>162</v>
      </c>
      <c r="V817" s="23">
        <f>ROUNDDOWN(V816*$V$3,0)</f>
        <v>60</v>
      </c>
      <c r="W817" s="337"/>
      <c r="X817" s="23">
        <f>ROUNDDOWN($X$3*X816,0)</f>
        <v>3147</v>
      </c>
      <c r="Y817" s="23">
        <f>ROUNDDOWN(Y816*$Y$3,0)</f>
        <v>1628</v>
      </c>
      <c r="Z817" s="24">
        <f>ROUNDDOWN(Z816*$Z$3,0)</f>
        <v>0</v>
      </c>
      <c r="AA817" s="338"/>
      <c r="AB817" s="327"/>
      <c r="AC817" s="327"/>
      <c r="AD817" s="327"/>
      <c r="AE817" s="327"/>
      <c r="AF817" s="329"/>
      <c r="AG817" s="331"/>
      <c r="AH817" s="332">
        <f t="shared" si="7"/>
        <v>0</v>
      </c>
    </row>
    <row r="818" spans="1:34" ht="12.75" hidden="1" customHeight="1">
      <c r="A818" s="333" t="s">
        <v>174</v>
      </c>
      <c r="B818" s="20" t="s">
        <v>43</v>
      </c>
      <c r="C818" s="21">
        <v>1.5</v>
      </c>
      <c r="D818" s="333" t="str">
        <f>B818&amp;C818</f>
        <v>H1.5</v>
      </c>
      <c r="E818" s="21" t="s">
        <v>38</v>
      </c>
      <c r="F818" s="21">
        <v>0.8</v>
      </c>
      <c r="G818" s="333" t="str">
        <f>E818&amp;F818</f>
        <v>W0.8</v>
      </c>
      <c r="H818" s="21" t="s">
        <v>39</v>
      </c>
      <c r="I818" s="21">
        <v>0</v>
      </c>
      <c r="J818" s="333" t="str">
        <f>H818&amp;I818</f>
        <v>L0</v>
      </c>
      <c r="K818" s="21" t="s">
        <v>40</v>
      </c>
      <c r="L818" s="21">
        <v>0</v>
      </c>
      <c r="M818" s="334" t="str">
        <f>K818&amp;L818</f>
        <v>B0</v>
      </c>
      <c r="N818" s="21" t="s">
        <v>41</v>
      </c>
      <c r="O818" s="21">
        <v>0</v>
      </c>
      <c r="P818" s="334" t="str">
        <f>N818&amp;O818</f>
        <v>R0</v>
      </c>
      <c r="Q818" s="25" t="s">
        <v>109</v>
      </c>
      <c r="R818" s="19">
        <v>0.08</v>
      </c>
      <c r="S818" s="19">
        <v>0.01</v>
      </c>
      <c r="T818" s="336">
        <f>SUM(R819:S819)</f>
        <v>9206</v>
      </c>
      <c r="U818" s="19">
        <v>2E-3</v>
      </c>
      <c r="V818" s="19">
        <v>2E-3</v>
      </c>
      <c r="W818" s="336">
        <f>SUM(U819:V819)</f>
        <v>283</v>
      </c>
      <c r="X818" s="19">
        <v>0.05</v>
      </c>
      <c r="Y818" s="19">
        <v>0.03</v>
      </c>
      <c r="Z818" s="19">
        <v>0</v>
      </c>
      <c r="AA818" s="338">
        <f>SUM(X819:Z819)</f>
        <v>7688</v>
      </c>
      <c r="AB818" s="327">
        <f>ROUNDDOWN((T818+AA818)*0.05,0)</f>
        <v>844</v>
      </c>
      <c r="AC818" s="327">
        <f>ROUNDDOWN((T818+W818+AA818+AB818)*0.1,0)</f>
        <v>1802</v>
      </c>
      <c r="AD818" s="327">
        <f>ROUNDDOWN(AG818*0.1,0)</f>
        <v>681</v>
      </c>
      <c r="AE818" s="327">
        <f>T818+W818+AA818+AB818+AC818+AD818</f>
        <v>20504</v>
      </c>
      <c r="AF818" s="328">
        <v>16300</v>
      </c>
      <c r="AG818" s="330">
        <f>AF818-T818-W818</f>
        <v>6811</v>
      </c>
      <c r="AH818" s="332">
        <f t="shared" si="7"/>
        <v>6811</v>
      </c>
    </row>
    <row r="819" spans="1:34" ht="12.75" hidden="1" customHeight="1">
      <c r="A819" s="333"/>
      <c r="B819" s="20"/>
      <c r="C819" s="21"/>
      <c r="D819" s="333"/>
      <c r="E819" s="21"/>
      <c r="F819" s="21"/>
      <c r="G819" s="333"/>
      <c r="H819" s="21"/>
      <c r="I819" s="21"/>
      <c r="J819" s="333"/>
      <c r="K819" s="21"/>
      <c r="L819" s="21"/>
      <c r="M819" s="335"/>
      <c r="N819" s="21"/>
      <c r="O819" s="21"/>
      <c r="P819" s="335"/>
      <c r="Q819" s="25"/>
      <c r="R819" s="23">
        <f>ROUNDDOWN($R$3*R818,0)</f>
        <v>8392</v>
      </c>
      <c r="S819" s="23">
        <f>ROUNDDOWN($S$3*S818,0)</f>
        <v>814</v>
      </c>
      <c r="T819" s="337"/>
      <c r="U819" s="23">
        <f>ROUNDDOWN(U818*$U$3,0)</f>
        <v>162</v>
      </c>
      <c r="V819" s="23">
        <f>ROUNDDOWN(V818*$V$3,0)</f>
        <v>121</v>
      </c>
      <c r="W819" s="337"/>
      <c r="X819" s="23">
        <f>ROUNDDOWN($X$3*X818,0)</f>
        <v>5245</v>
      </c>
      <c r="Y819" s="23">
        <f>ROUNDDOWN(Y818*$Y$3,0)</f>
        <v>2443</v>
      </c>
      <c r="Z819" s="24">
        <f>ROUNDDOWN(Z818*$Z$3,0)</f>
        <v>0</v>
      </c>
      <c r="AA819" s="338"/>
      <c r="AB819" s="327"/>
      <c r="AC819" s="327"/>
      <c r="AD819" s="327"/>
      <c r="AE819" s="327"/>
      <c r="AF819" s="329"/>
      <c r="AG819" s="331"/>
      <c r="AH819" s="332">
        <f t="shared" si="7"/>
        <v>0</v>
      </c>
    </row>
    <row r="820" spans="1:34" ht="12.75" hidden="1" customHeight="1">
      <c r="A820" s="333" t="s">
        <v>174</v>
      </c>
      <c r="B820" s="20" t="s">
        <v>43</v>
      </c>
      <c r="C820" s="21">
        <v>2</v>
      </c>
      <c r="D820" s="333" t="str">
        <f>B820&amp;C820</f>
        <v>H2</v>
      </c>
      <c r="E820" s="21" t="s">
        <v>38</v>
      </c>
      <c r="F820" s="21">
        <v>1</v>
      </c>
      <c r="G820" s="333" t="str">
        <f>E820&amp;F820</f>
        <v>W1</v>
      </c>
      <c r="H820" s="21" t="s">
        <v>39</v>
      </c>
      <c r="I820" s="21">
        <v>0</v>
      </c>
      <c r="J820" s="333" t="str">
        <f>H820&amp;I820</f>
        <v>L0</v>
      </c>
      <c r="K820" s="21" t="s">
        <v>40</v>
      </c>
      <c r="L820" s="21">
        <v>0</v>
      </c>
      <c r="M820" s="334" t="str">
        <f>K820&amp;L820</f>
        <v>B0</v>
      </c>
      <c r="N820" s="21" t="s">
        <v>41</v>
      </c>
      <c r="O820" s="21">
        <v>0</v>
      </c>
      <c r="P820" s="334" t="str">
        <f>N820&amp;O820</f>
        <v>R0</v>
      </c>
      <c r="Q820" s="25" t="s">
        <v>109</v>
      </c>
      <c r="R820" s="19">
        <v>0.08</v>
      </c>
      <c r="S820" s="19">
        <v>0.01</v>
      </c>
      <c r="T820" s="336">
        <f>SUM(R821:S821)</f>
        <v>9206</v>
      </c>
      <c r="U820" s="19">
        <v>2E-3</v>
      </c>
      <c r="V820" s="19">
        <v>2E-3</v>
      </c>
      <c r="W820" s="336">
        <f>SUM(U821:V821)</f>
        <v>283</v>
      </c>
      <c r="X820" s="19">
        <v>0.05</v>
      </c>
      <c r="Y820" s="19">
        <v>0.03</v>
      </c>
      <c r="Z820" s="19">
        <v>0</v>
      </c>
      <c r="AA820" s="338">
        <f>SUM(X821:Z821)</f>
        <v>7688</v>
      </c>
      <c r="AB820" s="327">
        <f>ROUNDDOWN((T820+AA820)*0.05,0)</f>
        <v>844</v>
      </c>
      <c r="AC820" s="327">
        <f>ROUNDDOWN((T820+W820+AA820+AB820)*0.1,0)</f>
        <v>1802</v>
      </c>
      <c r="AD820" s="327">
        <f>ROUNDDOWN(AG820*0.1,0)</f>
        <v>2351</v>
      </c>
      <c r="AE820" s="327">
        <f>T820+W820+AA820+AB820+AC820+AD820</f>
        <v>22174</v>
      </c>
      <c r="AF820" s="328">
        <v>33000</v>
      </c>
      <c r="AG820" s="330">
        <f>AF820-T820-W820</f>
        <v>23511</v>
      </c>
      <c r="AH820" s="332">
        <f t="shared" si="7"/>
        <v>22174</v>
      </c>
    </row>
    <row r="821" spans="1:34" ht="12.75" hidden="1" customHeight="1">
      <c r="A821" s="333"/>
      <c r="B821" s="20"/>
      <c r="C821" s="21"/>
      <c r="D821" s="333"/>
      <c r="E821" s="21"/>
      <c r="F821" s="21"/>
      <c r="G821" s="333"/>
      <c r="H821" s="21"/>
      <c r="I821" s="21"/>
      <c r="J821" s="333"/>
      <c r="K821" s="21"/>
      <c r="L821" s="21"/>
      <c r="M821" s="335"/>
      <c r="N821" s="21"/>
      <c r="O821" s="21"/>
      <c r="P821" s="335"/>
      <c r="Q821" s="22"/>
      <c r="R821" s="23">
        <f>ROUNDDOWN($R$3*R820,0)</f>
        <v>8392</v>
      </c>
      <c r="S821" s="23">
        <f>ROUNDDOWN($S$3*S820,0)</f>
        <v>814</v>
      </c>
      <c r="T821" s="337"/>
      <c r="U821" s="23">
        <f>ROUNDDOWN(U820*$U$3,0)</f>
        <v>162</v>
      </c>
      <c r="V821" s="23">
        <f>ROUNDDOWN(V820*$V$3,0)</f>
        <v>121</v>
      </c>
      <c r="W821" s="337"/>
      <c r="X821" s="23">
        <f>ROUNDDOWN($X$3*X820,0)</f>
        <v>5245</v>
      </c>
      <c r="Y821" s="23">
        <f>ROUNDDOWN(Y820*$Y$3,0)</f>
        <v>2443</v>
      </c>
      <c r="Z821" s="24">
        <f>ROUNDDOWN(Z820*$Z$3,0)</f>
        <v>0</v>
      </c>
      <c r="AA821" s="338"/>
      <c r="AB821" s="327"/>
      <c r="AC821" s="327"/>
      <c r="AD821" s="327"/>
      <c r="AE821" s="327"/>
      <c r="AF821" s="329"/>
      <c r="AG821" s="331"/>
      <c r="AH821" s="332">
        <f t="shared" si="7"/>
        <v>0</v>
      </c>
    </row>
    <row r="822" spans="1:34" ht="12.75" hidden="1" customHeight="1">
      <c r="A822" s="347" t="s">
        <v>175</v>
      </c>
      <c r="B822" s="31" t="s">
        <v>43</v>
      </c>
      <c r="C822" s="32">
        <v>2.5</v>
      </c>
      <c r="D822" s="347" t="str">
        <f>B822&amp;C822</f>
        <v>H2.5</v>
      </c>
      <c r="E822" s="32" t="s">
        <v>38</v>
      </c>
      <c r="F822" s="32"/>
      <c r="G822" s="347" t="str">
        <f>E822&amp;F822</f>
        <v>W</v>
      </c>
      <c r="H822" s="32" t="s">
        <v>39</v>
      </c>
      <c r="I822" s="32">
        <v>0</v>
      </c>
      <c r="J822" s="347" t="str">
        <f>H822&amp;I822</f>
        <v>L0</v>
      </c>
      <c r="K822" s="32" t="s">
        <v>40</v>
      </c>
      <c r="L822" s="32"/>
      <c r="M822" s="348" t="str">
        <f>K822&amp;L822</f>
        <v>B</v>
      </c>
      <c r="N822" s="32" t="s">
        <v>41</v>
      </c>
      <c r="O822" s="32">
        <v>4</v>
      </c>
      <c r="P822" s="348" t="str">
        <f>N822&amp;O822</f>
        <v>R4</v>
      </c>
      <c r="Q822" s="25" t="s">
        <v>42</v>
      </c>
      <c r="R822" s="19">
        <v>0.11</v>
      </c>
      <c r="S822" s="19">
        <v>0.1</v>
      </c>
      <c r="T822" s="336">
        <f>SUM(R823:S823)</f>
        <v>19683</v>
      </c>
      <c r="U822" s="19">
        <v>2E-3</v>
      </c>
      <c r="V822" s="19">
        <v>5.0000000000000001E-3</v>
      </c>
      <c r="W822" s="336">
        <f>SUM(U823:V823)</f>
        <v>466</v>
      </c>
      <c r="X822" s="19">
        <v>0.11</v>
      </c>
      <c r="Y822" s="19">
        <v>7.0000000000000007E-2</v>
      </c>
      <c r="Z822" s="19">
        <v>0</v>
      </c>
      <c r="AA822" s="338">
        <f>SUM(X823:Z823)</f>
        <v>17240</v>
      </c>
      <c r="AB822" s="327">
        <f>ROUNDDOWN((T822+AA822)*0.05,0)</f>
        <v>1846</v>
      </c>
      <c r="AC822" s="327">
        <f>ROUNDDOWN((T822+W822+AA822+AB822)*0.1,0)</f>
        <v>3923</v>
      </c>
      <c r="AD822" s="327">
        <f>ROUNDDOWN(AG822*0.1,0)</f>
        <v>1425</v>
      </c>
      <c r="AE822" s="327">
        <f>T822+W822+AA822+AB822+AC822+AD822</f>
        <v>44583</v>
      </c>
      <c r="AF822" s="328">
        <v>34400</v>
      </c>
      <c r="AG822" s="330">
        <f>AF822-T822-W822</f>
        <v>14251</v>
      </c>
      <c r="AH822" s="332">
        <f>IF(AE822&lt;AG822,AE822,AG822)</f>
        <v>14251</v>
      </c>
    </row>
    <row r="823" spans="1:34" ht="12.75" hidden="1" customHeight="1">
      <c r="A823" s="347"/>
      <c r="B823" s="31"/>
      <c r="C823" s="32"/>
      <c r="D823" s="347"/>
      <c r="E823" s="32"/>
      <c r="F823" s="32"/>
      <c r="G823" s="347"/>
      <c r="H823" s="32"/>
      <c r="I823" s="32"/>
      <c r="J823" s="347"/>
      <c r="K823" s="32"/>
      <c r="L823" s="32"/>
      <c r="M823" s="349"/>
      <c r="N823" s="32"/>
      <c r="O823" s="32"/>
      <c r="P823" s="349"/>
      <c r="Q823" s="22"/>
      <c r="R823" s="23">
        <f>ROUNDDOWN($R$3*R822,0)</f>
        <v>11539</v>
      </c>
      <c r="S823" s="23">
        <f>ROUNDDOWN($S$3*S822,0)</f>
        <v>8144</v>
      </c>
      <c r="T823" s="337"/>
      <c r="U823" s="23">
        <f>ROUNDDOWN(U822*$U$3,0)</f>
        <v>162</v>
      </c>
      <c r="V823" s="23">
        <f>ROUNDDOWN(V822*$V$3,0)</f>
        <v>304</v>
      </c>
      <c r="W823" s="337"/>
      <c r="X823" s="23">
        <f>ROUNDDOWN($X$3*X822,0)</f>
        <v>11539</v>
      </c>
      <c r="Y823" s="23">
        <f>ROUNDDOWN(Y822*$Y$3,0)</f>
        <v>5701</v>
      </c>
      <c r="Z823" s="24">
        <f>ROUNDDOWN(Z822*$Z$3,0)</f>
        <v>0</v>
      </c>
      <c r="AA823" s="338"/>
      <c r="AB823" s="327"/>
      <c r="AC823" s="327"/>
      <c r="AD823" s="327"/>
      <c r="AE823" s="327"/>
      <c r="AF823" s="329"/>
      <c r="AG823" s="331"/>
      <c r="AH823" s="332"/>
    </row>
    <row r="824" spans="1:34" ht="12.75" hidden="1" customHeight="1">
      <c r="A824" s="347" t="s">
        <v>175</v>
      </c>
      <c r="B824" s="31" t="s">
        <v>43</v>
      </c>
      <c r="C824" s="32">
        <v>2.5</v>
      </c>
      <c r="D824" s="347" t="str">
        <f>B824&amp;C824</f>
        <v>H2.5</v>
      </c>
      <c r="E824" s="32" t="s">
        <v>38</v>
      </c>
      <c r="F824" s="32"/>
      <c r="G824" s="347" t="str">
        <f>E824&amp;F824</f>
        <v>W</v>
      </c>
      <c r="H824" s="32" t="s">
        <v>39</v>
      </c>
      <c r="I824" s="32">
        <v>0</v>
      </c>
      <c r="J824" s="347" t="str">
        <f>H824&amp;I824</f>
        <v>L0</v>
      </c>
      <c r="K824" s="32" t="s">
        <v>40</v>
      </c>
      <c r="L824" s="32"/>
      <c r="M824" s="348" t="str">
        <f>K824&amp;L824</f>
        <v>B</v>
      </c>
      <c r="N824" s="32" t="s">
        <v>41</v>
      </c>
      <c r="O824" s="32">
        <v>6</v>
      </c>
      <c r="P824" s="348" t="str">
        <f>N824&amp;O824</f>
        <v>R6</v>
      </c>
      <c r="Q824" s="25" t="s">
        <v>42</v>
      </c>
      <c r="R824" s="19">
        <v>0.19</v>
      </c>
      <c r="S824" s="19">
        <v>0.02</v>
      </c>
      <c r="T824" s="336">
        <f>SUM(R825:S825)</f>
        <v>21559</v>
      </c>
      <c r="U824" s="19">
        <v>8.0000000000000002E-3</v>
      </c>
      <c r="V824" s="19">
        <v>0.01</v>
      </c>
      <c r="W824" s="336">
        <f>SUM(U825:V825)</f>
        <v>1260</v>
      </c>
      <c r="X824" s="19">
        <v>0.23</v>
      </c>
      <c r="Y824" s="19">
        <v>0.14000000000000001</v>
      </c>
      <c r="Z824" s="19">
        <v>0</v>
      </c>
      <c r="AA824" s="338">
        <f>SUM(X825:Z825)</f>
        <v>35529</v>
      </c>
      <c r="AB824" s="327">
        <f>ROUNDDOWN((T824+AA824)*0.05,0)</f>
        <v>2854</v>
      </c>
      <c r="AC824" s="327">
        <f>ROUNDDOWN((T824+W824+AA824+AB824)*0.1,0)</f>
        <v>6120</v>
      </c>
      <c r="AD824" s="327">
        <f>ROUNDDOWN(AG824*0.1,0)</f>
        <v>3738</v>
      </c>
      <c r="AE824" s="327">
        <f>T824+W824+AA824+AB824+AC824+AD824</f>
        <v>71060</v>
      </c>
      <c r="AF824" s="328">
        <v>60200</v>
      </c>
      <c r="AG824" s="330">
        <f>AF824-T824-W824</f>
        <v>37381</v>
      </c>
      <c r="AH824" s="332">
        <f>IF(AE824&lt;AG824,AE824,AG824)</f>
        <v>37381</v>
      </c>
    </row>
    <row r="825" spans="1:34" ht="12.75" hidden="1" customHeight="1">
      <c r="A825" s="347"/>
      <c r="B825" s="31"/>
      <c r="C825" s="32"/>
      <c r="D825" s="347"/>
      <c r="E825" s="32"/>
      <c r="F825" s="32"/>
      <c r="G825" s="347"/>
      <c r="H825" s="32"/>
      <c r="I825" s="32"/>
      <c r="J825" s="347"/>
      <c r="K825" s="32"/>
      <c r="L825" s="32"/>
      <c r="M825" s="349"/>
      <c r="N825" s="32"/>
      <c r="O825" s="32"/>
      <c r="P825" s="349"/>
      <c r="Q825" s="22"/>
      <c r="R825" s="23">
        <f>ROUNDDOWN($R$3*R824,0)</f>
        <v>19931</v>
      </c>
      <c r="S825" s="23">
        <f>ROUNDDOWN($S$3*S824,0)</f>
        <v>1628</v>
      </c>
      <c r="T825" s="337"/>
      <c r="U825" s="23">
        <f>ROUNDDOWN(U824*$U$3,0)</f>
        <v>651</v>
      </c>
      <c r="V825" s="23">
        <f>ROUNDDOWN(V824*$V$3,0)</f>
        <v>609</v>
      </c>
      <c r="W825" s="337"/>
      <c r="X825" s="23">
        <f>ROUNDDOWN($X$3*X824,0)</f>
        <v>24127</v>
      </c>
      <c r="Y825" s="23">
        <f>ROUNDDOWN(Y824*$Y$3,0)</f>
        <v>11402</v>
      </c>
      <c r="Z825" s="24">
        <f>ROUNDDOWN(Z824*$Z$3,0)</f>
        <v>0</v>
      </c>
      <c r="AA825" s="338"/>
      <c r="AB825" s="327"/>
      <c r="AC825" s="327"/>
      <c r="AD825" s="327"/>
      <c r="AE825" s="327"/>
      <c r="AF825" s="329"/>
      <c r="AG825" s="331"/>
      <c r="AH825" s="332"/>
    </row>
    <row r="826" spans="1:34" ht="12.75" hidden="1" customHeight="1">
      <c r="A826" s="347" t="s">
        <v>175</v>
      </c>
      <c r="B826" s="31" t="s">
        <v>43</v>
      </c>
      <c r="C826" s="32">
        <v>3</v>
      </c>
      <c r="D826" s="347" t="str">
        <f>B826&amp;C826</f>
        <v>H3</v>
      </c>
      <c r="E826" s="32" t="s">
        <v>38</v>
      </c>
      <c r="F826" s="32"/>
      <c r="G826" s="347" t="str">
        <f>E826&amp;F826</f>
        <v>W</v>
      </c>
      <c r="H826" s="32" t="s">
        <v>39</v>
      </c>
      <c r="I826" s="32">
        <v>0</v>
      </c>
      <c r="J826" s="347" t="str">
        <f>H826&amp;I826</f>
        <v>L0</v>
      </c>
      <c r="K826" s="32" t="s">
        <v>40</v>
      </c>
      <c r="L826" s="32">
        <v>0</v>
      </c>
      <c r="M826" s="348" t="str">
        <f>K826&amp;L826</f>
        <v>B0</v>
      </c>
      <c r="N826" s="32" t="s">
        <v>41</v>
      </c>
      <c r="O826" s="32">
        <v>8</v>
      </c>
      <c r="P826" s="348" t="str">
        <f>N826&amp;O826</f>
        <v>R8</v>
      </c>
      <c r="Q826" s="25" t="s">
        <v>42</v>
      </c>
      <c r="R826" s="19">
        <v>0.33</v>
      </c>
      <c r="S826" s="19">
        <v>0.04</v>
      </c>
      <c r="T826" s="336">
        <f>SUM(R827:S827)</f>
        <v>37875</v>
      </c>
      <c r="U826" s="19">
        <v>2.1000000000000001E-2</v>
      </c>
      <c r="V826" s="19">
        <v>1.2E-2</v>
      </c>
      <c r="W826" s="336">
        <f>SUM(U827:V827)</f>
        <v>2441</v>
      </c>
      <c r="X826" s="19">
        <v>0.37</v>
      </c>
      <c r="Y826" s="19">
        <v>0.22</v>
      </c>
      <c r="Z826" s="19">
        <v>0</v>
      </c>
      <c r="AA826" s="338">
        <f>SUM(X827:Z827)</f>
        <v>56731</v>
      </c>
      <c r="AB826" s="327">
        <f>ROUNDDOWN((T826+AA826)*0.05,0)</f>
        <v>4730</v>
      </c>
      <c r="AC826" s="327">
        <f>ROUNDDOWN((T826+W826+AA826+AB826)*0.1,0)</f>
        <v>10177</v>
      </c>
      <c r="AD826" s="327">
        <f>ROUNDDOWN(AG826*0.1,0)</f>
        <v>4578</v>
      </c>
      <c r="AE826" s="327">
        <f>T826+W826+AA826+AB826+AC826+AD826</f>
        <v>116532</v>
      </c>
      <c r="AF826" s="328">
        <v>86100</v>
      </c>
      <c r="AG826" s="330">
        <f>AF826-T826-W826</f>
        <v>45784</v>
      </c>
      <c r="AH826" s="332">
        <f>IF(AE826&lt;AG826,AE826,AG826)</f>
        <v>45784</v>
      </c>
    </row>
    <row r="827" spans="1:34" ht="12.75" hidden="1" customHeight="1">
      <c r="A827" s="347"/>
      <c r="B827" s="31"/>
      <c r="C827" s="32"/>
      <c r="D827" s="347"/>
      <c r="E827" s="32"/>
      <c r="F827" s="32"/>
      <c r="G827" s="347"/>
      <c r="H827" s="32"/>
      <c r="I827" s="32"/>
      <c r="J827" s="347"/>
      <c r="K827" s="32"/>
      <c r="L827" s="32"/>
      <c r="M827" s="349"/>
      <c r="N827" s="32"/>
      <c r="O827" s="32"/>
      <c r="P827" s="349"/>
      <c r="Q827" s="22"/>
      <c r="R827" s="23">
        <f>ROUNDDOWN($R$3*R826,0)</f>
        <v>34618</v>
      </c>
      <c r="S827" s="23">
        <f>ROUNDDOWN($S$3*S826,0)</f>
        <v>3257</v>
      </c>
      <c r="T827" s="337"/>
      <c r="U827" s="23">
        <f>ROUNDDOWN(U826*$U$3,0)</f>
        <v>1710</v>
      </c>
      <c r="V827" s="23">
        <f>ROUNDDOWN(V826*$V$3,0)</f>
        <v>731</v>
      </c>
      <c r="W827" s="337"/>
      <c r="X827" s="23">
        <f>ROUNDDOWN($X$3*X826,0)</f>
        <v>38814</v>
      </c>
      <c r="Y827" s="23">
        <f>ROUNDDOWN(Y826*$Y$3,0)</f>
        <v>17917</v>
      </c>
      <c r="Z827" s="24">
        <f>ROUNDDOWN(Z826*$Z$3,0)</f>
        <v>0</v>
      </c>
      <c r="AA827" s="338"/>
      <c r="AB827" s="327"/>
      <c r="AC827" s="327"/>
      <c r="AD827" s="327"/>
      <c r="AE827" s="327"/>
      <c r="AF827" s="329"/>
      <c r="AG827" s="331"/>
      <c r="AH827" s="332"/>
    </row>
    <row r="828" spans="1:34" ht="12.75" hidden="1" customHeight="1">
      <c r="A828" s="347" t="s">
        <v>175</v>
      </c>
      <c r="B828" s="31" t="s">
        <v>43</v>
      </c>
      <c r="C828" s="32">
        <v>3</v>
      </c>
      <c r="D828" s="347" t="str">
        <f>B828&amp;C828</f>
        <v>H3</v>
      </c>
      <c r="E828" s="32" t="s">
        <v>38</v>
      </c>
      <c r="F828" s="32"/>
      <c r="G828" s="347" t="str">
        <f>E828&amp;F828</f>
        <v>W</v>
      </c>
      <c r="H828" s="32" t="s">
        <v>39</v>
      </c>
      <c r="I828" s="32">
        <v>0</v>
      </c>
      <c r="J828" s="347" t="str">
        <f>H828&amp;I828</f>
        <v>L0</v>
      </c>
      <c r="K828" s="32" t="s">
        <v>40</v>
      </c>
      <c r="L828" s="32">
        <v>0</v>
      </c>
      <c r="M828" s="348" t="str">
        <f>K828&amp;L828</f>
        <v>B0</v>
      </c>
      <c r="N828" s="32" t="s">
        <v>41</v>
      </c>
      <c r="O828" s="32">
        <v>10</v>
      </c>
      <c r="P828" s="348" t="str">
        <f>N828&amp;O828</f>
        <v>R10</v>
      </c>
      <c r="Q828" s="25" t="s">
        <v>42</v>
      </c>
      <c r="R828" s="26">
        <v>0.47</v>
      </c>
      <c r="S828" s="26">
        <v>0.06</v>
      </c>
      <c r="T828" s="336">
        <f>SUM(R829:S829)</f>
        <v>54190</v>
      </c>
      <c r="U828" s="19">
        <v>4.2000000000000003E-2</v>
      </c>
      <c r="V828" s="19">
        <v>0.02</v>
      </c>
      <c r="W828" s="336">
        <f>SUM(U829:V829)</f>
        <v>4639</v>
      </c>
      <c r="X828" s="19">
        <v>0.33</v>
      </c>
      <c r="Y828" s="19">
        <v>0.16</v>
      </c>
      <c r="Z828" s="19">
        <v>0.24</v>
      </c>
      <c r="AA828" s="338">
        <f>SUM(X829:Z829)</f>
        <v>60738</v>
      </c>
      <c r="AB828" s="327">
        <f>ROUNDDOWN((T828+AA828)*0.05,0)</f>
        <v>5746</v>
      </c>
      <c r="AC828" s="327">
        <f>ROUNDDOWN((T828+W828+AA828+AB828)*0.1,0)</f>
        <v>12531</v>
      </c>
      <c r="AD828" s="327">
        <f>ROUNDDOWN(AG828*0.1,0)</f>
        <v>7817</v>
      </c>
      <c r="AE828" s="327">
        <f>T828+W828+AA828+AB828+AC828+AD828</f>
        <v>145661</v>
      </c>
      <c r="AF828" s="328">
        <v>137000</v>
      </c>
      <c r="AG828" s="330">
        <f>AF828-T828-W828</f>
        <v>78171</v>
      </c>
      <c r="AH828" s="332">
        <f>IF(AE828&lt;AG828,AE828,AG828)</f>
        <v>78171</v>
      </c>
    </row>
    <row r="829" spans="1:34" ht="12.75" hidden="1" customHeight="1">
      <c r="A829" s="347"/>
      <c r="B829" s="31"/>
      <c r="C829" s="32"/>
      <c r="D829" s="347"/>
      <c r="E829" s="32"/>
      <c r="F829" s="32"/>
      <c r="G829" s="347"/>
      <c r="H829" s="32"/>
      <c r="I829" s="32"/>
      <c r="J829" s="347"/>
      <c r="K829" s="32"/>
      <c r="L829" s="32"/>
      <c r="M829" s="349"/>
      <c r="N829" s="32"/>
      <c r="O829" s="32"/>
      <c r="P829" s="349"/>
      <c r="Q829" s="22"/>
      <c r="R829" s="23">
        <f>ROUNDDOWN($R$3*R828,0)</f>
        <v>49304</v>
      </c>
      <c r="S829" s="23">
        <f>ROUNDDOWN($S$3*S828,0)</f>
        <v>4886</v>
      </c>
      <c r="T829" s="337"/>
      <c r="U829" s="23">
        <f>ROUNDDOWN(U828*$U$3,0)</f>
        <v>3420</v>
      </c>
      <c r="V829" s="23">
        <f>ROUNDDOWN(V828*$V$3,0)</f>
        <v>1219</v>
      </c>
      <c r="W829" s="337"/>
      <c r="X829" s="23">
        <f>ROUNDDOWN($X$3*X828,0)</f>
        <v>34618</v>
      </c>
      <c r="Y829" s="23">
        <f>ROUNDDOWN(Y828*$Y$3,0)</f>
        <v>13030</v>
      </c>
      <c r="Z829" s="24">
        <f>ROUNDDOWN(Z828*$Z$3,0)</f>
        <v>13090</v>
      </c>
      <c r="AA829" s="338"/>
      <c r="AB829" s="327"/>
      <c r="AC829" s="327"/>
      <c r="AD829" s="327"/>
      <c r="AE829" s="327"/>
      <c r="AF829" s="329"/>
      <c r="AG829" s="331"/>
      <c r="AH829" s="332"/>
    </row>
    <row r="830" spans="1:34" ht="12.75" hidden="1" customHeight="1">
      <c r="A830" s="347" t="s">
        <v>175</v>
      </c>
      <c r="B830" s="31" t="s">
        <v>43</v>
      </c>
      <c r="C830" s="32">
        <v>3.5</v>
      </c>
      <c r="D830" s="347" t="str">
        <f>B830&amp;C830</f>
        <v>H3.5</v>
      </c>
      <c r="E830" s="32" t="s">
        <v>38</v>
      </c>
      <c r="F830" s="32"/>
      <c r="G830" s="347" t="str">
        <f>E830&amp;F830</f>
        <v>W</v>
      </c>
      <c r="H830" s="32" t="s">
        <v>39</v>
      </c>
      <c r="I830" s="32">
        <v>0</v>
      </c>
      <c r="J830" s="347" t="str">
        <f>H830&amp;I830</f>
        <v>L0</v>
      </c>
      <c r="K830" s="32" t="s">
        <v>40</v>
      </c>
      <c r="L830" s="32">
        <v>0</v>
      </c>
      <c r="M830" s="348" t="str">
        <f>K830&amp;L830</f>
        <v>B0</v>
      </c>
      <c r="N830" s="32" t="s">
        <v>41</v>
      </c>
      <c r="O830" s="32">
        <v>12</v>
      </c>
      <c r="P830" s="348" t="str">
        <f>N830&amp;O830</f>
        <v>R12</v>
      </c>
      <c r="Q830" s="25" t="s">
        <v>42</v>
      </c>
      <c r="R830" s="19">
        <v>0.63</v>
      </c>
      <c r="S830" s="19">
        <v>0.1</v>
      </c>
      <c r="T830" s="336">
        <f>SUM(R831:S831)</f>
        <v>74233</v>
      </c>
      <c r="U830" s="19">
        <v>7.4999999999999997E-2</v>
      </c>
      <c r="V830" s="19">
        <v>0.02</v>
      </c>
      <c r="W830" s="336">
        <f>SUM(U831:V831)</f>
        <v>7327</v>
      </c>
      <c r="X830" s="19">
        <v>0.42</v>
      </c>
      <c r="Y830" s="19">
        <v>0.2</v>
      </c>
      <c r="Z830" s="19">
        <v>0.31</v>
      </c>
      <c r="AA830" s="338">
        <f>SUM(X831:Z831)</f>
        <v>77255</v>
      </c>
      <c r="AB830" s="327">
        <f>ROUNDDOWN((T830+AA830)*0.05,0)</f>
        <v>7574</v>
      </c>
      <c r="AC830" s="327">
        <f>ROUNDDOWN((T830+W830+AA830+AB830)*0.1,0)</f>
        <v>16638</v>
      </c>
      <c r="AD830" s="327">
        <f>ROUNDDOWN(AG830*0.1,0)</f>
        <v>11644</v>
      </c>
      <c r="AE830" s="327">
        <f>T830+W830+AA830+AB830+AC830+AD830</f>
        <v>194671</v>
      </c>
      <c r="AF830" s="328">
        <v>198000</v>
      </c>
      <c r="AG830" s="330">
        <f>AF830-T830-W830</f>
        <v>116440</v>
      </c>
      <c r="AH830" s="332">
        <f>IF(AE830&lt;AG830,AE830,AG830)</f>
        <v>116440</v>
      </c>
    </row>
    <row r="831" spans="1:34" ht="12.75" hidden="1" customHeight="1">
      <c r="A831" s="347"/>
      <c r="B831" s="31"/>
      <c r="C831" s="32"/>
      <c r="D831" s="347"/>
      <c r="E831" s="32"/>
      <c r="F831" s="32"/>
      <c r="G831" s="347"/>
      <c r="H831" s="32"/>
      <c r="I831" s="32"/>
      <c r="J831" s="347"/>
      <c r="K831" s="32"/>
      <c r="L831" s="32"/>
      <c r="M831" s="349"/>
      <c r="N831" s="32"/>
      <c r="O831" s="32"/>
      <c r="P831" s="349"/>
      <c r="Q831" s="22"/>
      <c r="R831" s="23">
        <f>ROUNDDOWN($R$3*R830,0)</f>
        <v>66089</v>
      </c>
      <c r="S831" s="23">
        <f>ROUNDDOWN($S$3*S830,0)</f>
        <v>8144</v>
      </c>
      <c r="T831" s="337"/>
      <c r="U831" s="23">
        <f>ROUNDDOWN(U830*$U$3,0)</f>
        <v>6108</v>
      </c>
      <c r="V831" s="23">
        <f>ROUNDDOWN(V830*$V$3,0)</f>
        <v>1219</v>
      </c>
      <c r="W831" s="337"/>
      <c r="X831" s="23">
        <f>ROUNDDOWN($X$3*X830,0)</f>
        <v>44059</v>
      </c>
      <c r="Y831" s="23">
        <f>ROUNDDOWN(Y830*$Y$3,0)</f>
        <v>16288</v>
      </c>
      <c r="Z831" s="24">
        <f>ROUNDDOWN(Z830*$Z$3,0)</f>
        <v>16908</v>
      </c>
      <c r="AA831" s="338"/>
      <c r="AB831" s="327"/>
      <c r="AC831" s="327"/>
      <c r="AD831" s="327"/>
      <c r="AE831" s="327"/>
      <c r="AF831" s="329"/>
      <c r="AG831" s="331"/>
      <c r="AH831" s="332"/>
    </row>
    <row r="832" spans="1:34" ht="12.75" hidden="1" customHeight="1">
      <c r="A832" s="347" t="s">
        <v>175</v>
      </c>
      <c r="B832" s="31" t="s">
        <v>43</v>
      </c>
      <c r="C832" s="32">
        <v>3.5</v>
      </c>
      <c r="D832" s="347" t="str">
        <f>B832&amp;C832</f>
        <v>H3.5</v>
      </c>
      <c r="E832" s="32" t="s">
        <v>38</v>
      </c>
      <c r="F832" s="32"/>
      <c r="G832" s="347" t="str">
        <f>E832&amp;F832</f>
        <v>W</v>
      </c>
      <c r="H832" s="32" t="s">
        <v>39</v>
      </c>
      <c r="I832" s="32">
        <v>0</v>
      </c>
      <c r="J832" s="347" t="str">
        <f>H832&amp;I832</f>
        <v>L0</v>
      </c>
      <c r="K832" s="32" t="s">
        <v>40</v>
      </c>
      <c r="L832" s="32">
        <v>0</v>
      </c>
      <c r="M832" s="348" t="str">
        <f>K832&amp;L832</f>
        <v>B0</v>
      </c>
      <c r="N832" s="32" t="s">
        <v>41</v>
      </c>
      <c r="O832" s="32">
        <v>15</v>
      </c>
      <c r="P832" s="348" t="str">
        <f>N832&amp;O832</f>
        <v>R15</v>
      </c>
      <c r="Q832" s="25" t="s">
        <v>42</v>
      </c>
      <c r="R832" s="19">
        <v>0.88</v>
      </c>
      <c r="S832" s="19">
        <v>0.12</v>
      </c>
      <c r="T832" s="336">
        <f>SUM(R833:S833)</f>
        <v>102088</v>
      </c>
      <c r="U832" s="19">
        <v>0.19</v>
      </c>
      <c r="V832" s="19">
        <v>3.9E-2</v>
      </c>
      <c r="W832" s="336">
        <f>SUM(U833:V833)</f>
        <v>17851</v>
      </c>
      <c r="X832" s="19">
        <v>0.56000000000000005</v>
      </c>
      <c r="Y832" s="19">
        <v>0.27</v>
      </c>
      <c r="Z832" s="19">
        <v>0.41</v>
      </c>
      <c r="AA832" s="338">
        <f>SUM(X833:Z833)</f>
        <v>103098</v>
      </c>
      <c r="AB832" s="327">
        <f>ROUNDDOWN((T832+AA832)*0.05,0)</f>
        <v>10259</v>
      </c>
      <c r="AC832" s="327">
        <f>ROUNDDOWN((T832+W832+AA832+AB832)*0.1,0)</f>
        <v>23329</v>
      </c>
      <c r="AD832" s="327">
        <f>ROUNDDOWN(AG832*0.1,0)</f>
        <v>18106</v>
      </c>
      <c r="AE832" s="327">
        <f>T832+W832+AA832+AB832+AC832+AD832</f>
        <v>274731</v>
      </c>
      <c r="AF832" s="328">
        <v>301000</v>
      </c>
      <c r="AG832" s="330">
        <f>AF832-T832-W832</f>
        <v>181061</v>
      </c>
      <c r="AH832" s="332">
        <f>IF(AE832&lt;AG832,AE832,AG832)</f>
        <v>181061</v>
      </c>
    </row>
    <row r="833" spans="1:34" ht="12.75" hidden="1" customHeight="1">
      <c r="A833" s="347"/>
      <c r="B833" s="31"/>
      <c r="C833" s="32"/>
      <c r="D833" s="347"/>
      <c r="E833" s="32"/>
      <c r="F833" s="32"/>
      <c r="G833" s="347"/>
      <c r="H833" s="32"/>
      <c r="I833" s="32"/>
      <c r="J833" s="347"/>
      <c r="K833" s="32"/>
      <c r="L833" s="32"/>
      <c r="M833" s="349"/>
      <c r="N833" s="32"/>
      <c r="O833" s="32"/>
      <c r="P833" s="349"/>
      <c r="Q833" s="22"/>
      <c r="R833" s="23">
        <f>ROUNDDOWN($R$3*R832,0)</f>
        <v>92315</v>
      </c>
      <c r="S833" s="23">
        <f>ROUNDDOWN($S$3*S832,0)</f>
        <v>9773</v>
      </c>
      <c r="T833" s="337"/>
      <c r="U833" s="23">
        <f>ROUNDDOWN(U832*$U$3,0)</f>
        <v>15474</v>
      </c>
      <c r="V833" s="23">
        <f>ROUNDDOWN(V832*$V$3,0)</f>
        <v>2377</v>
      </c>
      <c r="W833" s="337"/>
      <c r="X833" s="23">
        <f>ROUNDDOWN($X$3*X832,0)</f>
        <v>58746</v>
      </c>
      <c r="Y833" s="23">
        <f>ROUNDDOWN(Y832*$Y$3,0)</f>
        <v>21989</v>
      </c>
      <c r="Z833" s="24">
        <f>ROUNDDOWN(Z832*$Z$3,0)</f>
        <v>22363</v>
      </c>
      <c r="AA833" s="338"/>
      <c r="AB833" s="327"/>
      <c r="AC833" s="327"/>
      <c r="AD833" s="327"/>
      <c r="AE833" s="327"/>
      <c r="AF833" s="329"/>
      <c r="AG833" s="331"/>
      <c r="AH833" s="332"/>
    </row>
    <row r="834" spans="1:34" ht="12.75" hidden="1" customHeight="1">
      <c r="A834" s="347" t="s">
        <v>175</v>
      </c>
      <c r="B834" s="31" t="s">
        <v>43</v>
      </c>
      <c r="C834" s="32">
        <v>3.5</v>
      </c>
      <c r="D834" s="347" t="str">
        <f>B834&amp;C834</f>
        <v>H3.5</v>
      </c>
      <c r="E834" s="32" t="s">
        <v>38</v>
      </c>
      <c r="F834" s="32"/>
      <c r="G834" s="347" t="str">
        <f>E834&amp;F834</f>
        <v>W</v>
      </c>
      <c r="H834" s="32" t="s">
        <v>39</v>
      </c>
      <c r="I834" s="32">
        <v>0</v>
      </c>
      <c r="J834" s="347" t="str">
        <f>H834&amp;I834</f>
        <v>L0</v>
      </c>
      <c r="K834" s="32" t="s">
        <v>40</v>
      </c>
      <c r="L834" s="32">
        <v>0</v>
      </c>
      <c r="M834" s="348" t="str">
        <f>K834&amp;L834</f>
        <v>B0</v>
      </c>
      <c r="N834" s="32" t="s">
        <v>41</v>
      </c>
      <c r="O834" s="32">
        <v>18</v>
      </c>
      <c r="P834" s="348" t="str">
        <f>N834&amp;O834</f>
        <v>R18</v>
      </c>
      <c r="Q834" s="25" t="s">
        <v>42</v>
      </c>
      <c r="R834" s="26">
        <v>1.1499999999999999</v>
      </c>
      <c r="S834" s="26">
        <v>0.15</v>
      </c>
      <c r="T834" s="336">
        <f>SUM(R835:S835)</f>
        <v>132855</v>
      </c>
      <c r="U834" s="19">
        <v>0.19</v>
      </c>
      <c r="V834" s="19">
        <v>7.0999999999999994E-2</v>
      </c>
      <c r="W834" s="29">
        <f>SUM(U835:V835)</f>
        <v>19802</v>
      </c>
      <c r="X834" s="19">
        <v>0.7</v>
      </c>
      <c r="Y834" s="19">
        <v>0.34</v>
      </c>
      <c r="Z834" s="19">
        <v>0.52</v>
      </c>
      <c r="AA834" s="338">
        <f>SUM(X835:Z835)</f>
        <v>129484</v>
      </c>
      <c r="AB834" s="327">
        <f>ROUNDDOWN((T834+AA834)*0.05,0)</f>
        <v>13116</v>
      </c>
      <c r="AC834" s="327">
        <f>ROUNDDOWN((T834+W834+AA834+AB834)*0.1,0)</f>
        <v>29525</v>
      </c>
      <c r="AD834" s="327">
        <f>ROUNDDOWN(AG834*0.1,0)</f>
        <v>27734</v>
      </c>
      <c r="AE834" s="327">
        <f>T834+W834+AA834+AB834+AC834+AD834</f>
        <v>352516</v>
      </c>
      <c r="AF834" s="328">
        <v>430000</v>
      </c>
      <c r="AG834" s="330">
        <f>AF834-T834-W834</f>
        <v>277343</v>
      </c>
      <c r="AH834" s="332">
        <f>IF(AE834&lt;AG834,AE834,AG834)</f>
        <v>277343</v>
      </c>
    </row>
    <row r="835" spans="1:34" ht="12.75" hidden="1" customHeight="1">
      <c r="A835" s="347"/>
      <c r="B835" s="31"/>
      <c r="C835" s="32"/>
      <c r="D835" s="347"/>
      <c r="E835" s="32"/>
      <c r="F835" s="32"/>
      <c r="G835" s="347"/>
      <c r="H835" s="32"/>
      <c r="I835" s="32"/>
      <c r="J835" s="347"/>
      <c r="K835" s="32"/>
      <c r="L835" s="32"/>
      <c r="M835" s="349"/>
      <c r="N835" s="32"/>
      <c r="O835" s="32"/>
      <c r="P835" s="349"/>
      <c r="Q835" s="22"/>
      <c r="R835" s="23">
        <f>ROUNDDOWN($R$3*R834,0)</f>
        <v>120639</v>
      </c>
      <c r="S835" s="23">
        <f>ROUNDDOWN($S$3*S834,0)</f>
        <v>12216</v>
      </c>
      <c r="T835" s="337"/>
      <c r="U835" s="23">
        <f>ROUNDDOWN(U834*$U$3,0)</f>
        <v>15474</v>
      </c>
      <c r="V835" s="23">
        <f>ROUNDDOWN(V834*$V$3,0)</f>
        <v>4328</v>
      </c>
      <c r="W835" s="30"/>
      <c r="X835" s="23">
        <f>ROUNDDOWN($X$3*X834,0)</f>
        <v>73432</v>
      </c>
      <c r="Y835" s="23">
        <f>ROUNDDOWN(Y834*$Y$3,0)</f>
        <v>27690</v>
      </c>
      <c r="Z835" s="24">
        <f>ROUNDDOWN(Z834*$Z$3,0)</f>
        <v>28362</v>
      </c>
      <c r="AA835" s="338"/>
      <c r="AB835" s="327"/>
      <c r="AC835" s="327"/>
      <c r="AD835" s="327"/>
      <c r="AE835" s="327"/>
      <c r="AF835" s="329"/>
      <c r="AG835" s="331"/>
      <c r="AH835" s="332"/>
    </row>
    <row r="836" spans="1:34" ht="12.75" hidden="1" customHeight="1">
      <c r="A836" s="347" t="s">
        <v>175</v>
      </c>
      <c r="B836" s="31" t="s">
        <v>43</v>
      </c>
      <c r="C836" s="32">
        <v>4</v>
      </c>
      <c r="D836" s="347" t="str">
        <f>B836&amp;C836</f>
        <v>H4</v>
      </c>
      <c r="E836" s="32" t="s">
        <v>38</v>
      </c>
      <c r="F836" s="32"/>
      <c r="G836" s="347" t="str">
        <f>E836&amp;F836</f>
        <v>W</v>
      </c>
      <c r="H836" s="32" t="s">
        <v>39</v>
      </c>
      <c r="I836" s="32">
        <v>0</v>
      </c>
      <c r="J836" s="347" t="str">
        <f>H836&amp;I836</f>
        <v>L0</v>
      </c>
      <c r="K836" s="32" t="s">
        <v>40</v>
      </c>
      <c r="L836" s="32">
        <v>0</v>
      </c>
      <c r="M836" s="348" t="str">
        <f>K836&amp;L836</f>
        <v>B0</v>
      </c>
      <c r="N836" s="32" t="s">
        <v>41</v>
      </c>
      <c r="O836" s="32">
        <v>20</v>
      </c>
      <c r="P836" s="348" t="str">
        <f>N836&amp;O836</f>
        <v>R20</v>
      </c>
      <c r="Q836" s="25" t="s">
        <v>42</v>
      </c>
      <c r="R836" s="19">
        <v>1.33</v>
      </c>
      <c r="S836" s="19">
        <v>0.18</v>
      </c>
      <c r="T836" s="336">
        <f>SUM(R837:S837)</f>
        <v>154181</v>
      </c>
      <c r="U836" s="19">
        <v>0.19</v>
      </c>
      <c r="V836" s="19">
        <v>7.0999999999999994E-2</v>
      </c>
      <c r="W836" s="336">
        <f>SUM(U837:V837)</f>
        <v>19802</v>
      </c>
      <c r="X836" s="19">
        <v>0.81</v>
      </c>
      <c r="Y836" s="19">
        <v>0.39</v>
      </c>
      <c r="Z836" s="19">
        <v>0.6</v>
      </c>
      <c r="AA836" s="338">
        <f>SUM(X837:Z837)</f>
        <v>149460</v>
      </c>
      <c r="AB836" s="327">
        <f>ROUNDDOWN((T836+AA836)*0.05,0)</f>
        <v>15182</v>
      </c>
      <c r="AC836" s="327">
        <f>ROUNDDOWN((T836+W836+AA836+AB836)*0.1,0)</f>
        <v>33862</v>
      </c>
      <c r="AD836" s="327">
        <f>ROUNDDOWN(AG836*0.1,0)</f>
        <v>47101</v>
      </c>
      <c r="AE836" s="327">
        <f>T836+W836+AA836+AB836+AC836+AD836</f>
        <v>419588</v>
      </c>
      <c r="AF836" s="328">
        <v>645000</v>
      </c>
      <c r="AG836" s="330">
        <f>AF836-T836-W836</f>
        <v>471017</v>
      </c>
      <c r="AH836" s="332">
        <f>IF(AE836&lt;AG836,AE836,AG836)</f>
        <v>419588</v>
      </c>
    </row>
    <row r="837" spans="1:34" ht="12.75" hidden="1" customHeight="1">
      <c r="A837" s="347"/>
      <c r="B837" s="31"/>
      <c r="C837" s="32"/>
      <c r="D837" s="347"/>
      <c r="E837" s="32"/>
      <c r="F837" s="32"/>
      <c r="G837" s="347"/>
      <c r="H837" s="32"/>
      <c r="I837" s="32"/>
      <c r="J837" s="347"/>
      <c r="K837" s="32"/>
      <c r="L837" s="32"/>
      <c r="M837" s="349"/>
      <c r="N837" s="32"/>
      <c r="O837" s="32"/>
      <c r="P837" s="349"/>
      <c r="Q837" s="22"/>
      <c r="R837" s="23">
        <f>ROUNDDOWN($R$3*R836,0)</f>
        <v>139522</v>
      </c>
      <c r="S837" s="23">
        <f>ROUNDDOWN($S$3*S836,0)</f>
        <v>14659</v>
      </c>
      <c r="T837" s="337"/>
      <c r="U837" s="23">
        <f>ROUNDDOWN(U836*$U$3,0)</f>
        <v>15474</v>
      </c>
      <c r="V837" s="23">
        <f>ROUNDDOWN(V836*$V$3,0)</f>
        <v>4328</v>
      </c>
      <c r="W837" s="337"/>
      <c r="X837" s="23">
        <f>ROUNDDOWN($X$3*X836,0)</f>
        <v>84972</v>
      </c>
      <c r="Y837" s="23">
        <f>ROUNDDOWN(Y836*$Y$3,0)</f>
        <v>31762</v>
      </c>
      <c r="Z837" s="24">
        <f>ROUNDDOWN(Z836*$Z$3,0)</f>
        <v>32726</v>
      </c>
      <c r="AA837" s="338"/>
      <c r="AB837" s="327"/>
      <c r="AC837" s="327"/>
      <c r="AD837" s="327"/>
      <c r="AE837" s="327"/>
      <c r="AF837" s="329"/>
      <c r="AG837" s="331"/>
      <c r="AH837" s="332"/>
    </row>
    <row r="838" spans="1:34" ht="12.75" hidden="1" customHeight="1">
      <c r="A838" s="344" t="s">
        <v>176</v>
      </c>
      <c r="B838" s="27" t="s">
        <v>43</v>
      </c>
      <c r="C838" s="28">
        <v>2</v>
      </c>
      <c r="D838" s="344" t="str">
        <f>B838&amp;C838</f>
        <v>H2</v>
      </c>
      <c r="E838" s="28" t="s">
        <v>38</v>
      </c>
      <c r="F838" s="28">
        <v>0</v>
      </c>
      <c r="G838" s="344" t="str">
        <f>E838&amp;F838</f>
        <v>W0</v>
      </c>
      <c r="H838" s="28" t="s">
        <v>39</v>
      </c>
      <c r="I838" s="28">
        <v>0</v>
      </c>
      <c r="J838" s="344" t="str">
        <f>H838&amp;I838</f>
        <v>L0</v>
      </c>
      <c r="K838" s="28" t="s">
        <v>40</v>
      </c>
      <c r="L838" s="28">
        <v>0</v>
      </c>
      <c r="M838" s="345" t="str">
        <f>K838&amp;L838</f>
        <v>B0</v>
      </c>
      <c r="N838" s="28" t="s">
        <v>41</v>
      </c>
      <c r="O838" s="28">
        <v>4</v>
      </c>
      <c r="P838" s="345" t="str">
        <f>N838&amp;O838</f>
        <v>R4</v>
      </c>
      <c r="Q838" s="25" t="s">
        <v>42</v>
      </c>
      <c r="R838" s="19">
        <v>0.11</v>
      </c>
      <c r="S838" s="19">
        <v>0.1</v>
      </c>
      <c r="T838" s="336">
        <f>SUM(R839:S839)</f>
        <v>19683</v>
      </c>
      <c r="U838" s="19">
        <v>2E-3</v>
      </c>
      <c r="V838" s="19">
        <v>5.0000000000000001E-3</v>
      </c>
      <c r="W838" s="336">
        <f>SUM(U839:V839)</f>
        <v>466</v>
      </c>
      <c r="X838" s="19">
        <v>0.11</v>
      </c>
      <c r="Y838" s="19">
        <v>7.0000000000000007E-2</v>
      </c>
      <c r="Z838" s="19">
        <v>0</v>
      </c>
      <c r="AA838" s="338">
        <f>SUM(X839:Z839)</f>
        <v>17240</v>
      </c>
      <c r="AB838" s="327">
        <f>ROUNDDOWN((T838+AA838)*0.05,0)</f>
        <v>1846</v>
      </c>
      <c r="AC838" s="327">
        <f>ROUNDDOWN((T838+W838+AA838+AB838)*0.1,0)</f>
        <v>3923</v>
      </c>
      <c r="AD838" s="327">
        <f>ROUNDDOWN(AG838*0.1,0)</f>
        <v>2225</v>
      </c>
      <c r="AE838" s="327">
        <f>T838+W838+AA838+AB838+AC838+AD838</f>
        <v>45383</v>
      </c>
      <c r="AF838" s="328">
        <v>42400</v>
      </c>
      <c r="AG838" s="330">
        <f>AF838-T838-W838</f>
        <v>22251</v>
      </c>
      <c r="AH838" s="332">
        <f t="shared" ref="AH838:AH959" si="8">IF(AE838&lt;AG838,AE838,AG838)</f>
        <v>22251</v>
      </c>
    </row>
    <row r="839" spans="1:34" ht="12.75" hidden="1" customHeight="1">
      <c r="A839" s="344"/>
      <c r="B839" s="27"/>
      <c r="C839" s="28"/>
      <c r="D839" s="344"/>
      <c r="E839" s="28"/>
      <c r="F839" s="28"/>
      <c r="G839" s="344"/>
      <c r="H839" s="28"/>
      <c r="I839" s="28"/>
      <c r="J839" s="344"/>
      <c r="K839" s="28"/>
      <c r="L839" s="28"/>
      <c r="M839" s="346"/>
      <c r="N839" s="28"/>
      <c r="O839" s="28"/>
      <c r="P839" s="346"/>
      <c r="Q839" s="22"/>
      <c r="R839" s="23">
        <f>ROUNDDOWN($R$3*R838,0)</f>
        <v>11539</v>
      </c>
      <c r="S839" s="23">
        <f>ROUNDDOWN($S$3*S838,0)</f>
        <v>8144</v>
      </c>
      <c r="T839" s="337"/>
      <c r="U839" s="23">
        <f>ROUNDDOWN(U838*$U$3,0)</f>
        <v>162</v>
      </c>
      <c r="V839" s="23">
        <f>ROUNDDOWN(V838*$V$3,0)</f>
        <v>304</v>
      </c>
      <c r="W839" s="337"/>
      <c r="X839" s="23">
        <f>ROUNDDOWN($X$3*X838,0)</f>
        <v>11539</v>
      </c>
      <c r="Y839" s="23">
        <f>ROUNDDOWN(Y838*$Y$3,0)</f>
        <v>5701</v>
      </c>
      <c r="Z839" s="24">
        <f>ROUNDDOWN(Z838*$Z$3,0)</f>
        <v>0</v>
      </c>
      <c r="AA839" s="338"/>
      <c r="AB839" s="327"/>
      <c r="AC839" s="327"/>
      <c r="AD839" s="327"/>
      <c r="AE839" s="327"/>
      <c r="AF839" s="329"/>
      <c r="AG839" s="331"/>
      <c r="AH839" s="332">
        <f t="shared" si="8"/>
        <v>0</v>
      </c>
    </row>
    <row r="840" spans="1:34" ht="12.75" hidden="1" customHeight="1">
      <c r="A840" s="344" t="s">
        <v>176</v>
      </c>
      <c r="B840" s="27" t="s">
        <v>43</v>
      </c>
      <c r="C840" s="28">
        <v>2.5</v>
      </c>
      <c r="D840" s="344" t="str">
        <f>B840&amp;C840</f>
        <v>H2.5</v>
      </c>
      <c r="E840" s="28" t="s">
        <v>38</v>
      </c>
      <c r="F840" s="28">
        <v>0</v>
      </c>
      <c r="G840" s="344" t="str">
        <f>E840&amp;F840</f>
        <v>W0</v>
      </c>
      <c r="H840" s="28" t="s">
        <v>39</v>
      </c>
      <c r="I840" s="28">
        <v>0</v>
      </c>
      <c r="J840" s="344" t="str">
        <f>H840&amp;I840</f>
        <v>L0</v>
      </c>
      <c r="K840" s="28" t="s">
        <v>40</v>
      </c>
      <c r="L840" s="28">
        <v>0</v>
      </c>
      <c r="M840" s="345" t="str">
        <f>K840&amp;L840</f>
        <v>B0</v>
      </c>
      <c r="N840" s="28" t="s">
        <v>41</v>
      </c>
      <c r="O840" s="28">
        <v>5</v>
      </c>
      <c r="P840" s="345" t="str">
        <f>N840&amp;O840</f>
        <v>R5</v>
      </c>
      <c r="Q840" s="25" t="s">
        <v>42</v>
      </c>
      <c r="R840" s="26">
        <v>0.13</v>
      </c>
      <c r="S840" s="26">
        <v>0.02</v>
      </c>
      <c r="T840" s="336">
        <f>SUM(R841:S841)</f>
        <v>15265</v>
      </c>
      <c r="U840" s="19">
        <v>5.0000000000000001E-3</v>
      </c>
      <c r="V840" s="19">
        <v>7.0000000000000001E-3</v>
      </c>
      <c r="W840" s="336">
        <f>SUM(U841:V841)</f>
        <v>833</v>
      </c>
      <c r="X840" s="19">
        <v>0.17</v>
      </c>
      <c r="Y840" s="19">
        <v>0.1</v>
      </c>
      <c r="Z840" s="19">
        <v>0</v>
      </c>
      <c r="AA840" s="338">
        <f>SUM(X841:Z841)</f>
        <v>25977</v>
      </c>
      <c r="AB840" s="327">
        <f>ROUNDDOWN((T840+AA840)*0.05,0)</f>
        <v>2062</v>
      </c>
      <c r="AC840" s="327">
        <f>ROUNDDOWN((T840+W840+AA840+AB840)*0.1,0)</f>
        <v>4413</v>
      </c>
      <c r="AD840" s="327">
        <f>ROUNDDOWN(AG840*0.1,0)</f>
        <v>4810</v>
      </c>
      <c r="AE840" s="327">
        <f>T840+W840+AA840+AB840+AC840+AD840</f>
        <v>53360</v>
      </c>
      <c r="AF840" s="328">
        <v>64200</v>
      </c>
      <c r="AG840" s="330">
        <f>AF840-T840-W840</f>
        <v>48102</v>
      </c>
      <c r="AH840" s="332">
        <f t="shared" si="8"/>
        <v>48102</v>
      </c>
    </row>
    <row r="841" spans="1:34" ht="12.75" hidden="1" customHeight="1">
      <c r="A841" s="344"/>
      <c r="B841" s="27"/>
      <c r="C841" s="28"/>
      <c r="D841" s="344"/>
      <c r="E841" s="28"/>
      <c r="F841" s="28"/>
      <c r="G841" s="344"/>
      <c r="H841" s="28"/>
      <c r="I841" s="28"/>
      <c r="J841" s="344"/>
      <c r="K841" s="28"/>
      <c r="L841" s="28"/>
      <c r="M841" s="346"/>
      <c r="N841" s="28"/>
      <c r="O841" s="28"/>
      <c r="P841" s="346"/>
      <c r="Q841" s="22"/>
      <c r="R841" s="23">
        <f>ROUNDDOWN($R$3*R840,0)</f>
        <v>13637</v>
      </c>
      <c r="S841" s="23">
        <f>ROUNDDOWN($S$3*S840,0)</f>
        <v>1628</v>
      </c>
      <c r="T841" s="337"/>
      <c r="U841" s="23">
        <f>ROUNDDOWN(U840*$U$3,0)</f>
        <v>407</v>
      </c>
      <c r="V841" s="23">
        <f>ROUNDDOWN(V840*$V$3,0)</f>
        <v>426</v>
      </c>
      <c r="W841" s="337"/>
      <c r="X841" s="23">
        <f>ROUNDDOWN($X$3*X840,0)</f>
        <v>17833</v>
      </c>
      <c r="Y841" s="23">
        <f>ROUNDDOWN(Y840*$Y$3,0)</f>
        <v>8144</v>
      </c>
      <c r="Z841" s="24">
        <f>ROUNDDOWN(Z840*$Z$3,0)</f>
        <v>0</v>
      </c>
      <c r="AA841" s="338"/>
      <c r="AB841" s="327"/>
      <c r="AC841" s="327"/>
      <c r="AD841" s="327"/>
      <c r="AE841" s="327"/>
      <c r="AF841" s="329"/>
      <c r="AG841" s="331"/>
      <c r="AH841" s="332">
        <f t="shared" si="8"/>
        <v>0</v>
      </c>
    </row>
    <row r="842" spans="1:34" ht="12.75" hidden="1" customHeight="1">
      <c r="A842" s="344" t="s">
        <v>176</v>
      </c>
      <c r="B842" s="27" t="s">
        <v>43</v>
      </c>
      <c r="C842" s="28">
        <v>2.5</v>
      </c>
      <c r="D842" s="344" t="str">
        <f>B842&amp;C842</f>
        <v>H2.5</v>
      </c>
      <c r="E842" s="28" t="s">
        <v>38</v>
      </c>
      <c r="F842" s="28">
        <v>0</v>
      </c>
      <c r="G842" s="344" t="str">
        <f>E842&amp;F842</f>
        <v>W0</v>
      </c>
      <c r="H842" s="28" t="s">
        <v>39</v>
      </c>
      <c r="I842" s="28">
        <v>0</v>
      </c>
      <c r="J842" s="344" t="str">
        <f>H842&amp;I842</f>
        <v>L0</v>
      </c>
      <c r="K842" s="28" t="s">
        <v>40</v>
      </c>
      <c r="L842" s="28">
        <v>0</v>
      </c>
      <c r="M842" s="345" t="str">
        <f>K842&amp;L842</f>
        <v>B0</v>
      </c>
      <c r="N842" s="28" t="s">
        <v>41</v>
      </c>
      <c r="O842" s="28">
        <v>6</v>
      </c>
      <c r="P842" s="345" t="str">
        <f>N842&amp;O842</f>
        <v>R6</v>
      </c>
      <c r="Q842" s="25" t="s">
        <v>42</v>
      </c>
      <c r="R842" s="19">
        <v>0.19</v>
      </c>
      <c r="S842" s="19">
        <v>0.02</v>
      </c>
      <c r="T842" s="336">
        <f>SUM(R843:S843)</f>
        <v>21559</v>
      </c>
      <c r="U842" s="19">
        <v>8.0000000000000002E-3</v>
      </c>
      <c r="V842" s="19">
        <v>0.01</v>
      </c>
      <c r="W842" s="336">
        <f>SUM(U843:V843)</f>
        <v>1260</v>
      </c>
      <c r="X842" s="19">
        <v>0.23</v>
      </c>
      <c r="Y842" s="19">
        <v>0.14000000000000001</v>
      </c>
      <c r="Z842" s="19">
        <v>0</v>
      </c>
      <c r="AA842" s="338">
        <f>SUM(X843:Z843)</f>
        <v>35529</v>
      </c>
      <c r="AB842" s="327">
        <f>ROUNDDOWN((T842+AA842)*0.05,0)</f>
        <v>2854</v>
      </c>
      <c r="AC842" s="327">
        <f>ROUNDDOWN((T842+W842+AA842+AB842)*0.1,0)</f>
        <v>6120</v>
      </c>
      <c r="AD842" s="327">
        <f>ROUNDDOWN(AG842*0.1,0)</f>
        <v>7328</v>
      </c>
      <c r="AE842" s="327">
        <f>T842+W842+AA842+AB842+AC842+AD842</f>
        <v>74650</v>
      </c>
      <c r="AF842" s="328">
        <v>96100</v>
      </c>
      <c r="AG842" s="330">
        <f>AF842-T842-W842</f>
        <v>73281</v>
      </c>
      <c r="AH842" s="332">
        <f t="shared" si="8"/>
        <v>73281</v>
      </c>
    </row>
    <row r="843" spans="1:34" ht="12.75" hidden="1" customHeight="1">
      <c r="A843" s="344"/>
      <c r="B843" s="27"/>
      <c r="C843" s="28"/>
      <c r="D843" s="344"/>
      <c r="E843" s="28"/>
      <c r="F843" s="28"/>
      <c r="G843" s="344"/>
      <c r="H843" s="28"/>
      <c r="I843" s="28"/>
      <c r="J843" s="344"/>
      <c r="K843" s="28"/>
      <c r="L843" s="28"/>
      <c r="M843" s="346"/>
      <c r="N843" s="28"/>
      <c r="O843" s="28"/>
      <c r="P843" s="346"/>
      <c r="Q843" s="22"/>
      <c r="R843" s="23">
        <f>ROUNDDOWN($R$3*R842,0)</f>
        <v>19931</v>
      </c>
      <c r="S843" s="23">
        <f>ROUNDDOWN($S$3*S842,0)</f>
        <v>1628</v>
      </c>
      <c r="T843" s="337"/>
      <c r="U843" s="23">
        <f>ROUNDDOWN(U842*$U$3,0)</f>
        <v>651</v>
      </c>
      <c r="V843" s="23">
        <f>ROUNDDOWN(V842*$V$3,0)</f>
        <v>609</v>
      </c>
      <c r="W843" s="337"/>
      <c r="X843" s="23">
        <f>ROUNDDOWN($X$3*X842,0)</f>
        <v>24127</v>
      </c>
      <c r="Y843" s="23">
        <f>ROUNDDOWN(Y842*$Y$3,0)</f>
        <v>11402</v>
      </c>
      <c r="Z843" s="24">
        <f>ROUNDDOWN(Z842*$Z$3,0)</f>
        <v>0</v>
      </c>
      <c r="AA843" s="338"/>
      <c r="AB843" s="327"/>
      <c r="AC843" s="327"/>
      <c r="AD843" s="327"/>
      <c r="AE843" s="327"/>
      <c r="AF843" s="329"/>
      <c r="AG843" s="331"/>
      <c r="AH843" s="332">
        <f t="shared" si="8"/>
        <v>0</v>
      </c>
    </row>
    <row r="844" spans="1:34" ht="12.75" hidden="1" customHeight="1">
      <c r="A844" s="344" t="s">
        <v>176</v>
      </c>
      <c r="B844" s="27" t="s">
        <v>43</v>
      </c>
      <c r="C844" s="28">
        <v>3</v>
      </c>
      <c r="D844" s="344" t="str">
        <f>B844&amp;C844</f>
        <v>H3</v>
      </c>
      <c r="E844" s="28" t="s">
        <v>38</v>
      </c>
      <c r="F844" s="28">
        <v>0</v>
      </c>
      <c r="G844" s="344" t="str">
        <f>E844&amp;F844</f>
        <v>W0</v>
      </c>
      <c r="H844" s="28" t="s">
        <v>39</v>
      </c>
      <c r="I844" s="28">
        <v>0</v>
      </c>
      <c r="J844" s="344" t="str">
        <f>H844&amp;I844</f>
        <v>L0</v>
      </c>
      <c r="K844" s="28" t="s">
        <v>40</v>
      </c>
      <c r="L844" s="28">
        <v>0</v>
      </c>
      <c r="M844" s="345" t="str">
        <f>K844&amp;L844</f>
        <v>B0</v>
      </c>
      <c r="N844" s="28" t="s">
        <v>41</v>
      </c>
      <c r="O844" s="28">
        <v>8</v>
      </c>
      <c r="P844" s="345" t="str">
        <f>N844&amp;O844</f>
        <v>R8</v>
      </c>
      <c r="Q844" s="25" t="s">
        <v>42</v>
      </c>
      <c r="R844" s="19">
        <v>0.33</v>
      </c>
      <c r="S844" s="19">
        <v>0.04</v>
      </c>
      <c r="T844" s="336">
        <f>SUM(R845:S845)</f>
        <v>37875</v>
      </c>
      <c r="U844" s="19">
        <v>2.1000000000000001E-2</v>
      </c>
      <c r="V844" s="19">
        <v>1.2E-2</v>
      </c>
      <c r="W844" s="336">
        <f>SUM(U845:V845)</f>
        <v>2441</v>
      </c>
      <c r="X844" s="19">
        <v>0.37</v>
      </c>
      <c r="Y844" s="19">
        <v>0.22</v>
      </c>
      <c r="Z844" s="19">
        <v>0</v>
      </c>
      <c r="AA844" s="338">
        <f>SUM(X845:Z845)</f>
        <v>56731</v>
      </c>
      <c r="AB844" s="327">
        <f>ROUNDDOWN((T844+AA844)*0.05,0)</f>
        <v>4730</v>
      </c>
      <c r="AC844" s="327">
        <f>ROUNDDOWN((T844+W844+AA844+AB844)*0.1,0)</f>
        <v>10177</v>
      </c>
      <c r="AD844" s="327">
        <f>ROUNDDOWN(AG844*0.1,0)</f>
        <v>10968</v>
      </c>
      <c r="AE844" s="327">
        <f>T844+W844+AA844+AB844+AC844+AD844</f>
        <v>122922</v>
      </c>
      <c r="AF844" s="328">
        <v>150000</v>
      </c>
      <c r="AG844" s="330">
        <f>AF844-T844-W844</f>
        <v>109684</v>
      </c>
      <c r="AH844" s="332">
        <f t="shared" si="8"/>
        <v>109684</v>
      </c>
    </row>
    <row r="845" spans="1:34" ht="12.75" hidden="1" customHeight="1">
      <c r="A845" s="344"/>
      <c r="B845" s="27"/>
      <c r="C845" s="28"/>
      <c r="D845" s="344"/>
      <c r="E845" s="28"/>
      <c r="F845" s="28"/>
      <c r="G845" s="344"/>
      <c r="H845" s="28"/>
      <c r="I845" s="28"/>
      <c r="J845" s="344"/>
      <c r="K845" s="28"/>
      <c r="L845" s="28"/>
      <c r="M845" s="346"/>
      <c r="N845" s="28"/>
      <c r="O845" s="28"/>
      <c r="P845" s="346"/>
      <c r="Q845" s="22"/>
      <c r="R845" s="23">
        <f>ROUNDDOWN($R$3*R844,0)</f>
        <v>34618</v>
      </c>
      <c r="S845" s="23">
        <f>ROUNDDOWN($S$3*S844,0)</f>
        <v>3257</v>
      </c>
      <c r="T845" s="336"/>
      <c r="U845" s="23">
        <f>ROUNDDOWN(U844*$U$3,0)</f>
        <v>1710</v>
      </c>
      <c r="V845" s="23">
        <f>ROUNDDOWN(V844*$V$3,0)</f>
        <v>731</v>
      </c>
      <c r="W845" s="337"/>
      <c r="X845" s="23">
        <f>ROUNDDOWN($X$3*X844,0)</f>
        <v>38814</v>
      </c>
      <c r="Y845" s="23">
        <f>ROUNDDOWN(Y844*$Y$3,0)</f>
        <v>17917</v>
      </c>
      <c r="Z845" s="24">
        <f>ROUNDDOWN(Z844*$Z$3,0)</f>
        <v>0</v>
      </c>
      <c r="AA845" s="338"/>
      <c r="AB845" s="327"/>
      <c r="AC845" s="327"/>
      <c r="AD845" s="327"/>
      <c r="AE845" s="327"/>
      <c r="AF845" s="329"/>
      <c r="AG845" s="331"/>
      <c r="AH845" s="332">
        <f t="shared" si="8"/>
        <v>0</v>
      </c>
    </row>
    <row r="846" spans="1:34" ht="12.75" hidden="1" customHeight="1">
      <c r="A846" s="344" t="s">
        <v>176</v>
      </c>
      <c r="B846" s="27" t="s">
        <v>43</v>
      </c>
      <c r="C846" s="28">
        <v>3</v>
      </c>
      <c r="D846" s="344" t="str">
        <f>B846&amp;C846</f>
        <v>H3</v>
      </c>
      <c r="E846" s="28" t="s">
        <v>38</v>
      </c>
      <c r="F846" s="28">
        <v>0</v>
      </c>
      <c r="G846" s="344" t="str">
        <f>E846&amp;F846</f>
        <v>W0</v>
      </c>
      <c r="H846" s="28" t="s">
        <v>39</v>
      </c>
      <c r="I846" s="28">
        <v>0</v>
      </c>
      <c r="J846" s="344" t="str">
        <f>H846&amp;I846</f>
        <v>L0</v>
      </c>
      <c r="K846" s="28" t="s">
        <v>40</v>
      </c>
      <c r="L846" s="28">
        <v>0</v>
      </c>
      <c r="M846" s="345" t="str">
        <f>K846&amp;L846</f>
        <v>B0</v>
      </c>
      <c r="N846" s="28" t="s">
        <v>41</v>
      </c>
      <c r="O846" s="28">
        <v>10</v>
      </c>
      <c r="P846" s="345" t="str">
        <f>N846&amp;O846</f>
        <v>R10</v>
      </c>
      <c r="Q846" s="25" t="s">
        <v>42</v>
      </c>
      <c r="R846" s="26">
        <v>0.47</v>
      </c>
      <c r="S846" s="26">
        <v>0.06</v>
      </c>
      <c r="T846" s="336">
        <f>SUM(R847:S847)</f>
        <v>54190</v>
      </c>
      <c r="U846" s="19">
        <v>4.2000000000000003E-2</v>
      </c>
      <c r="V846" s="19">
        <v>0.02</v>
      </c>
      <c r="W846" s="336">
        <f>SUM(U847:V847)</f>
        <v>4639</v>
      </c>
      <c r="X846" s="19">
        <v>0.33</v>
      </c>
      <c r="Y846" s="19">
        <v>0.16</v>
      </c>
      <c r="Z846" s="19">
        <v>0.24</v>
      </c>
      <c r="AA846" s="338">
        <f>SUM(X847:Z847)</f>
        <v>60738</v>
      </c>
      <c r="AB846" s="327">
        <f>ROUNDDOWN((T846+AA846)*0.05,0)</f>
        <v>5746</v>
      </c>
      <c r="AC846" s="327">
        <f>ROUNDDOWN((T846+W846+AA846+AB846)*0.1,0)</f>
        <v>12531</v>
      </c>
      <c r="AD846" s="327">
        <f>ROUNDDOWN(AG846*0.1,0)</f>
        <v>16017</v>
      </c>
      <c r="AE846" s="327">
        <f>T846+W846+AA846+AB846+AC846+AD846</f>
        <v>153861</v>
      </c>
      <c r="AF846" s="328">
        <v>219000</v>
      </c>
      <c r="AG846" s="330">
        <f>AF846-T846-W846</f>
        <v>160171</v>
      </c>
      <c r="AH846" s="332">
        <f t="shared" si="8"/>
        <v>153861</v>
      </c>
    </row>
    <row r="847" spans="1:34" ht="12.75" hidden="1" customHeight="1">
      <c r="A847" s="344"/>
      <c r="B847" s="27"/>
      <c r="C847" s="28"/>
      <c r="D847" s="344"/>
      <c r="E847" s="28"/>
      <c r="F847" s="28"/>
      <c r="G847" s="344"/>
      <c r="H847" s="28"/>
      <c r="I847" s="28"/>
      <c r="J847" s="344"/>
      <c r="K847" s="28"/>
      <c r="L847" s="28"/>
      <c r="M847" s="346"/>
      <c r="N847" s="28"/>
      <c r="O847" s="28"/>
      <c r="P847" s="346"/>
      <c r="Q847" s="22"/>
      <c r="R847" s="23">
        <f>ROUNDDOWN($R$3*R846,0)</f>
        <v>49304</v>
      </c>
      <c r="S847" s="23">
        <f>ROUNDDOWN($S$3*S846,0)</f>
        <v>4886</v>
      </c>
      <c r="T847" s="337"/>
      <c r="U847" s="23">
        <f>ROUNDDOWN(U846*$U$3,0)</f>
        <v>3420</v>
      </c>
      <c r="V847" s="23">
        <f>ROUNDDOWN(V846*$V$3,0)</f>
        <v>1219</v>
      </c>
      <c r="W847" s="337"/>
      <c r="X847" s="23">
        <f>ROUNDDOWN($X$3*X846,0)</f>
        <v>34618</v>
      </c>
      <c r="Y847" s="23">
        <f>ROUNDDOWN(Y846*$Y$3,0)</f>
        <v>13030</v>
      </c>
      <c r="Z847" s="24">
        <f>ROUNDDOWN(Z846*$Z$3,0)</f>
        <v>13090</v>
      </c>
      <c r="AA847" s="338"/>
      <c r="AB847" s="327"/>
      <c r="AC847" s="327"/>
      <c r="AD847" s="327"/>
      <c r="AE847" s="327"/>
      <c r="AF847" s="329"/>
      <c r="AG847" s="331"/>
      <c r="AH847" s="332">
        <f t="shared" si="8"/>
        <v>0</v>
      </c>
    </row>
    <row r="848" spans="1:34" ht="12.75" hidden="1" customHeight="1">
      <c r="A848" s="344" t="s">
        <v>176</v>
      </c>
      <c r="B848" s="27" t="s">
        <v>43</v>
      </c>
      <c r="C848" s="28">
        <v>3</v>
      </c>
      <c r="D848" s="344" t="str">
        <f>B848&amp;C848</f>
        <v>H3</v>
      </c>
      <c r="E848" s="28" t="s">
        <v>38</v>
      </c>
      <c r="F848" s="28">
        <v>0</v>
      </c>
      <c r="G848" s="344" t="str">
        <f>E848&amp;F848</f>
        <v>W0</v>
      </c>
      <c r="H848" s="28" t="s">
        <v>39</v>
      </c>
      <c r="I848" s="28">
        <v>0</v>
      </c>
      <c r="J848" s="344" t="str">
        <f>H848&amp;I848</f>
        <v>L0</v>
      </c>
      <c r="K848" s="28" t="s">
        <v>40</v>
      </c>
      <c r="L848" s="28">
        <v>0</v>
      </c>
      <c r="M848" s="345" t="str">
        <f>K848&amp;L848</f>
        <v>B0</v>
      </c>
      <c r="N848" s="28" t="s">
        <v>41</v>
      </c>
      <c r="O848" s="28">
        <v>12</v>
      </c>
      <c r="P848" s="345" t="str">
        <f>N848&amp;O848</f>
        <v>R12</v>
      </c>
      <c r="Q848" s="25" t="s">
        <v>42</v>
      </c>
      <c r="R848" s="19">
        <v>0.63</v>
      </c>
      <c r="S848" s="19">
        <v>0.1</v>
      </c>
      <c r="T848" s="336">
        <f>SUM(R849:S849)</f>
        <v>74233</v>
      </c>
      <c r="U848" s="19">
        <v>7.4999999999999997E-2</v>
      </c>
      <c r="V848" s="19">
        <v>0.02</v>
      </c>
      <c r="W848" s="336">
        <f>SUM(U849:V849)</f>
        <v>7327</v>
      </c>
      <c r="X848" s="19">
        <v>0.42</v>
      </c>
      <c r="Y848" s="19">
        <v>0.2</v>
      </c>
      <c r="Z848" s="19">
        <v>0.31</v>
      </c>
      <c r="AA848" s="338">
        <f>SUM(X849:Z849)</f>
        <v>77255</v>
      </c>
      <c r="AB848" s="327">
        <f>ROUNDDOWN((T848+AA848)*0.05,0)</f>
        <v>7574</v>
      </c>
      <c r="AC848" s="327">
        <f>ROUNDDOWN((T848+W848+AA848+AB848)*0.1,0)</f>
        <v>16638</v>
      </c>
      <c r="AD848" s="327">
        <f>ROUNDDOWN(AG848*0.1,0)</f>
        <v>27144</v>
      </c>
      <c r="AE848" s="327">
        <f>T848+W848+AA848+AB848+AC848+AD848</f>
        <v>210171</v>
      </c>
      <c r="AF848" s="328">
        <v>353000</v>
      </c>
      <c r="AG848" s="330">
        <f>AF848-T848-W848</f>
        <v>271440</v>
      </c>
      <c r="AH848" s="332">
        <f t="shared" si="8"/>
        <v>210171</v>
      </c>
    </row>
    <row r="849" spans="1:34" ht="12.75" hidden="1" customHeight="1">
      <c r="A849" s="344"/>
      <c r="B849" s="27"/>
      <c r="C849" s="28"/>
      <c r="D849" s="344"/>
      <c r="E849" s="28"/>
      <c r="F849" s="28"/>
      <c r="G849" s="344"/>
      <c r="H849" s="28"/>
      <c r="I849" s="28"/>
      <c r="J849" s="344"/>
      <c r="K849" s="28"/>
      <c r="L849" s="28"/>
      <c r="M849" s="346"/>
      <c r="N849" s="28"/>
      <c r="O849" s="28"/>
      <c r="P849" s="346"/>
      <c r="Q849" s="22"/>
      <c r="R849" s="23">
        <f>ROUNDDOWN($R$3*R848,0)</f>
        <v>66089</v>
      </c>
      <c r="S849" s="23">
        <f>ROUNDDOWN($S$3*S848,0)</f>
        <v>8144</v>
      </c>
      <c r="T849" s="337"/>
      <c r="U849" s="23">
        <f>ROUNDDOWN(U848*$U$3,0)</f>
        <v>6108</v>
      </c>
      <c r="V849" s="23">
        <f>ROUNDDOWN(V848*$V$3,0)</f>
        <v>1219</v>
      </c>
      <c r="W849" s="337"/>
      <c r="X849" s="23">
        <f>ROUNDDOWN($X$3*X848,0)</f>
        <v>44059</v>
      </c>
      <c r="Y849" s="23">
        <f>ROUNDDOWN(Y848*$Y$3,0)</f>
        <v>16288</v>
      </c>
      <c r="Z849" s="24">
        <f>ROUNDDOWN(Z848*$Z$3,0)</f>
        <v>16908</v>
      </c>
      <c r="AA849" s="338"/>
      <c r="AB849" s="327"/>
      <c r="AC849" s="327"/>
      <c r="AD849" s="327"/>
      <c r="AE849" s="327"/>
      <c r="AF849" s="329"/>
      <c r="AG849" s="331"/>
      <c r="AH849" s="332">
        <f t="shared" si="8"/>
        <v>0</v>
      </c>
    </row>
    <row r="850" spans="1:34" ht="12.75" hidden="1" customHeight="1">
      <c r="A850" s="344" t="s">
        <v>176</v>
      </c>
      <c r="B850" s="27" t="s">
        <v>43</v>
      </c>
      <c r="C850" s="28">
        <v>3.5</v>
      </c>
      <c r="D850" s="344" t="str">
        <f>B850&amp;C850</f>
        <v>H3.5</v>
      </c>
      <c r="E850" s="28" t="s">
        <v>38</v>
      </c>
      <c r="F850" s="28">
        <v>0</v>
      </c>
      <c r="G850" s="344" t="str">
        <f>E850&amp;F850</f>
        <v>W0</v>
      </c>
      <c r="H850" s="28" t="s">
        <v>39</v>
      </c>
      <c r="I850" s="28">
        <v>0</v>
      </c>
      <c r="J850" s="344" t="str">
        <f>H850&amp;I850</f>
        <v>L0</v>
      </c>
      <c r="K850" s="28" t="s">
        <v>40</v>
      </c>
      <c r="L850" s="28">
        <v>0</v>
      </c>
      <c r="M850" s="345" t="str">
        <f>K850&amp;L850</f>
        <v>B0</v>
      </c>
      <c r="N850" s="28" t="s">
        <v>41</v>
      </c>
      <c r="O850" s="28">
        <v>15</v>
      </c>
      <c r="P850" s="345" t="str">
        <f>N850&amp;O850</f>
        <v>R15</v>
      </c>
      <c r="Q850" s="25" t="s">
        <v>42</v>
      </c>
      <c r="R850" s="19">
        <v>0.88</v>
      </c>
      <c r="S850" s="19">
        <v>0.12</v>
      </c>
      <c r="T850" s="336">
        <f>SUM(R851:S851)</f>
        <v>102088</v>
      </c>
      <c r="U850" s="19">
        <v>0.19</v>
      </c>
      <c r="V850" s="19">
        <v>3.9E-2</v>
      </c>
      <c r="W850" s="336">
        <f>SUM(U851:V851)</f>
        <v>17851</v>
      </c>
      <c r="X850" s="19">
        <v>0.56000000000000005</v>
      </c>
      <c r="Y850" s="19">
        <v>0.27</v>
      </c>
      <c r="Z850" s="19">
        <v>0.41</v>
      </c>
      <c r="AA850" s="338">
        <f>SUM(X851:Z851)</f>
        <v>103098</v>
      </c>
      <c r="AB850" s="327">
        <f>ROUNDDOWN((T850+AA850)*0.05,0)</f>
        <v>10259</v>
      </c>
      <c r="AC850" s="327">
        <f>ROUNDDOWN((T850+W850+AA850+AB850)*0.1,0)</f>
        <v>23329</v>
      </c>
      <c r="AD850" s="327">
        <f>ROUNDDOWN(AG850*0.1,0)</f>
        <v>38206</v>
      </c>
      <c r="AE850" s="327">
        <f>T850+W850+AA850+AB850+AC850+AD850</f>
        <v>294831</v>
      </c>
      <c r="AF850" s="328">
        <v>502000</v>
      </c>
      <c r="AG850" s="330">
        <f>AF850-T850-W850</f>
        <v>382061</v>
      </c>
      <c r="AH850" s="332">
        <f t="shared" si="8"/>
        <v>294831</v>
      </c>
    </row>
    <row r="851" spans="1:34" ht="12.75" hidden="1" customHeight="1">
      <c r="A851" s="344"/>
      <c r="B851" s="27"/>
      <c r="C851" s="28"/>
      <c r="D851" s="344"/>
      <c r="E851" s="28"/>
      <c r="F851" s="28"/>
      <c r="G851" s="344"/>
      <c r="H851" s="28"/>
      <c r="I851" s="28"/>
      <c r="J851" s="344"/>
      <c r="K851" s="28"/>
      <c r="L851" s="28"/>
      <c r="M851" s="346"/>
      <c r="N851" s="28"/>
      <c r="O851" s="28"/>
      <c r="P851" s="346"/>
      <c r="Q851" s="22"/>
      <c r="R851" s="23">
        <f>ROUNDDOWN($R$3*R850,0)</f>
        <v>92315</v>
      </c>
      <c r="S851" s="23">
        <f>ROUNDDOWN($S$3*S850,0)</f>
        <v>9773</v>
      </c>
      <c r="T851" s="337"/>
      <c r="U851" s="23">
        <f>ROUNDDOWN(U850*$U$3,0)</f>
        <v>15474</v>
      </c>
      <c r="V851" s="23">
        <f>ROUNDDOWN(V850*$V$3,0)</f>
        <v>2377</v>
      </c>
      <c r="W851" s="337"/>
      <c r="X851" s="23">
        <f>ROUNDDOWN($X$3*X850,0)</f>
        <v>58746</v>
      </c>
      <c r="Y851" s="23">
        <f>ROUNDDOWN(Y850*$Y$3,0)</f>
        <v>21989</v>
      </c>
      <c r="Z851" s="24">
        <f>ROUNDDOWN(Z850*$Z$3,0)</f>
        <v>22363</v>
      </c>
      <c r="AA851" s="338"/>
      <c r="AB851" s="327"/>
      <c r="AC851" s="327"/>
      <c r="AD851" s="327"/>
      <c r="AE851" s="327"/>
      <c r="AF851" s="329"/>
      <c r="AG851" s="331"/>
      <c r="AH851" s="332">
        <f t="shared" si="8"/>
        <v>0</v>
      </c>
    </row>
    <row r="852" spans="1:34" ht="12.75" hidden="1" customHeight="1">
      <c r="A852" s="344" t="s">
        <v>176</v>
      </c>
      <c r="B852" s="27" t="s">
        <v>43</v>
      </c>
      <c r="C852" s="28">
        <v>4</v>
      </c>
      <c r="D852" s="344" t="str">
        <f>B852&amp;C852</f>
        <v>H4</v>
      </c>
      <c r="E852" s="28" t="s">
        <v>38</v>
      </c>
      <c r="F852" s="28">
        <v>0</v>
      </c>
      <c r="G852" s="344" t="str">
        <f>E852&amp;F852</f>
        <v>W0</v>
      </c>
      <c r="H852" s="28" t="s">
        <v>39</v>
      </c>
      <c r="I852" s="28">
        <v>0</v>
      </c>
      <c r="J852" s="344" t="str">
        <f>H852&amp;I852</f>
        <v>L0</v>
      </c>
      <c r="K852" s="28" t="s">
        <v>40</v>
      </c>
      <c r="L852" s="28">
        <v>0</v>
      </c>
      <c r="M852" s="345" t="str">
        <f>K852&amp;L852</f>
        <v>B0</v>
      </c>
      <c r="N852" s="28" t="s">
        <v>41</v>
      </c>
      <c r="O852" s="28">
        <v>18</v>
      </c>
      <c r="P852" s="345" t="str">
        <f>N852&amp;O852</f>
        <v>R18</v>
      </c>
      <c r="Q852" s="25" t="s">
        <v>42</v>
      </c>
      <c r="R852" s="26">
        <v>1.1499999999999999</v>
      </c>
      <c r="S852" s="26">
        <v>0.15</v>
      </c>
      <c r="T852" s="336">
        <f>SUM(R853:S853)</f>
        <v>132855</v>
      </c>
      <c r="U852" s="19">
        <v>0.19</v>
      </c>
      <c r="V852" s="19">
        <v>7.0999999999999994E-2</v>
      </c>
      <c r="W852" s="336">
        <f>SUM(U853:V853)</f>
        <v>19802</v>
      </c>
      <c r="X852" s="19">
        <v>0.7</v>
      </c>
      <c r="Y852" s="19">
        <v>0.34</v>
      </c>
      <c r="Z852" s="19">
        <v>0.52</v>
      </c>
      <c r="AA852" s="338">
        <f>SUM(X853:Z853)</f>
        <v>129484</v>
      </c>
      <c r="AB852" s="327">
        <f>ROUNDDOWN((T852+AA852)*0.05,0)</f>
        <v>13116</v>
      </c>
      <c r="AC852" s="327">
        <f>ROUNDDOWN((T852+W852+AA852+AB852)*0.1,0)</f>
        <v>29525</v>
      </c>
      <c r="AD852" s="327">
        <f>ROUNDDOWN(AG852*0.1,0)</f>
        <v>49134</v>
      </c>
      <c r="AE852" s="327">
        <f>T852+W852+AA852+AB852+AC852+AD852</f>
        <v>373916</v>
      </c>
      <c r="AF852" s="328">
        <v>644000</v>
      </c>
      <c r="AG852" s="330">
        <f>AF852-T852-W852</f>
        <v>491343</v>
      </c>
      <c r="AH852" s="332">
        <f t="shared" si="8"/>
        <v>373916</v>
      </c>
    </row>
    <row r="853" spans="1:34" ht="12.75" hidden="1" customHeight="1">
      <c r="A853" s="344"/>
      <c r="B853" s="27"/>
      <c r="C853" s="28"/>
      <c r="D853" s="344"/>
      <c r="E853" s="28"/>
      <c r="F853" s="28"/>
      <c r="G853" s="344"/>
      <c r="H853" s="28"/>
      <c r="I853" s="28"/>
      <c r="J853" s="344"/>
      <c r="K853" s="28"/>
      <c r="L853" s="28"/>
      <c r="M853" s="346"/>
      <c r="N853" s="28"/>
      <c r="O853" s="28"/>
      <c r="P853" s="346"/>
      <c r="Q853" s="22"/>
      <c r="R853" s="23">
        <f>ROUNDDOWN($R$3*R852,0)</f>
        <v>120639</v>
      </c>
      <c r="S853" s="23">
        <f>ROUNDDOWN($S$3*S852,0)</f>
        <v>12216</v>
      </c>
      <c r="T853" s="337"/>
      <c r="U853" s="23">
        <f>ROUNDDOWN(U852*$U$3,0)</f>
        <v>15474</v>
      </c>
      <c r="V853" s="23">
        <f>ROUNDDOWN(V852*$V$3,0)</f>
        <v>4328</v>
      </c>
      <c r="W853" s="337"/>
      <c r="X853" s="23">
        <f>ROUNDDOWN($X$3*X852,0)</f>
        <v>73432</v>
      </c>
      <c r="Y853" s="23">
        <f>ROUNDDOWN(Y852*$Y$3,0)</f>
        <v>27690</v>
      </c>
      <c r="Z853" s="24">
        <f>ROUNDDOWN(Z852*$Z$3,0)</f>
        <v>28362</v>
      </c>
      <c r="AA853" s="338"/>
      <c r="AB853" s="327"/>
      <c r="AC853" s="327"/>
      <c r="AD853" s="327"/>
      <c r="AE853" s="327"/>
      <c r="AF853" s="329"/>
      <c r="AG853" s="331"/>
      <c r="AH853" s="332">
        <f t="shared" si="8"/>
        <v>0</v>
      </c>
    </row>
    <row r="854" spans="1:34" ht="12.75" hidden="1" customHeight="1">
      <c r="A854" s="344" t="s">
        <v>176</v>
      </c>
      <c r="B854" s="27" t="s">
        <v>43</v>
      </c>
      <c r="C854" s="28">
        <v>4.5</v>
      </c>
      <c r="D854" s="344" t="str">
        <f>B854&amp;C854</f>
        <v>H4.5</v>
      </c>
      <c r="E854" s="28" t="s">
        <v>38</v>
      </c>
      <c r="F854" s="28">
        <v>0</v>
      </c>
      <c r="G854" s="344" t="str">
        <f>E854&amp;F854</f>
        <v>W0</v>
      </c>
      <c r="H854" s="28" t="s">
        <v>39</v>
      </c>
      <c r="I854" s="28">
        <v>0</v>
      </c>
      <c r="J854" s="344" t="str">
        <f>H854&amp;I854</f>
        <v>L0</v>
      </c>
      <c r="K854" s="28" t="s">
        <v>40</v>
      </c>
      <c r="L854" s="28">
        <v>0</v>
      </c>
      <c r="M854" s="345" t="str">
        <f>K854&amp;L854</f>
        <v>B0</v>
      </c>
      <c r="N854" s="28" t="s">
        <v>41</v>
      </c>
      <c r="O854" s="28">
        <v>20</v>
      </c>
      <c r="P854" s="345" t="str">
        <f>N854&amp;O854</f>
        <v>R20</v>
      </c>
      <c r="Q854" s="25" t="s">
        <v>42</v>
      </c>
      <c r="R854" s="19">
        <v>1.33</v>
      </c>
      <c r="S854" s="19">
        <v>0.18</v>
      </c>
      <c r="T854" s="336">
        <f>SUM(R855:S855)</f>
        <v>154181</v>
      </c>
      <c r="U854" s="19">
        <v>0.19</v>
      </c>
      <c r="V854" s="19">
        <v>7.0999999999999994E-2</v>
      </c>
      <c r="W854" s="336">
        <f>SUM(U855:V855)</f>
        <v>19802</v>
      </c>
      <c r="X854" s="19">
        <v>0.81</v>
      </c>
      <c r="Y854" s="19">
        <v>0.39</v>
      </c>
      <c r="Z854" s="19">
        <v>0.6</v>
      </c>
      <c r="AA854" s="338">
        <f>SUM(X855:Z855)</f>
        <v>149460</v>
      </c>
      <c r="AB854" s="327">
        <f>ROUNDDOWN((T854+AA854)*0.05,0)</f>
        <v>15182</v>
      </c>
      <c r="AC854" s="327">
        <f>ROUNDDOWN((T854+W854+AA854+AB854)*0.1,0)</f>
        <v>33862</v>
      </c>
      <c r="AD854" s="327">
        <f>ROUNDDOWN(AG854*0.1,0)</f>
        <v>65001</v>
      </c>
      <c r="AE854" s="327">
        <f>T854+W854+AA854+AB854+AC854+AD854</f>
        <v>437488</v>
      </c>
      <c r="AF854" s="328">
        <v>824000</v>
      </c>
      <c r="AG854" s="330">
        <f>AF854-T854-W854</f>
        <v>650017</v>
      </c>
      <c r="AH854" s="332">
        <f t="shared" si="8"/>
        <v>437488</v>
      </c>
    </row>
    <row r="855" spans="1:34" ht="12.75" hidden="1" customHeight="1">
      <c r="A855" s="344"/>
      <c r="B855" s="27"/>
      <c r="C855" s="28"/>
      <c r="D855" s="344"/>
      <c r="E855" s="28"/>
      <c r="F855" s="28"/>
      <c r="G855" s="344"/>
      <c r="H855" s="28"/>
      <c r="I855" s="28"/>
      <c r="J855" s="344"/>
      <c r="K855" s="28"/>
      <c r="L855" s="28"/>
      <c r="M855" s="346"/>
      <c r="N855" s="28"/>
      <c r="O855" s="28"/>
      <c r="P855" s="346"/>
      <c r="Q855" s="22"/>
      <c r="R855" s="23">
        <f>ROUNDDOWN($R$3*R854,0)</f>
        <v>139522</v>
      </c>
      <c r="S855" s="23">
        <f>ROUNDDOWN($S$3*S854,0)</f>
        <v>14659</v>
      </c>
      <c r="T855" s="337"/>
      <c r="U855" s="23">
        <f>ROUNDDOWN(U854*$U$3,0)</f>
        <v>15474</v>
      </c>
      <c r="V855" s="23">
        <f>ROUNDDOWN(V854*$V$3,0)</f>
        <v>4328</v>
      </c>
      <c r="W855" s="337"/>
      <c r="X855" s="23">
        <f>ROUNDDOWN($X$3*X854,0)</f>
        <v>84972</v>
      </c>
      <c r="Y855" s="23">
        <f>ROUNDDOWN(Y854*$Y$3,0)</f>
        <v>31762</v>
      </c>
      <c r="Z855" s="24">
        <f>ROUNDDOWN(Z854*$Z$3,0)</f>
        <v>32726</v>
      </c>
      <c r="AA855" s="338"/>
      <c r="AB855" s="327"/>
      <c r="AC855" s="327"/>
      <c r="AD855" s="327"/>
      <c r="AE855" s="327"/>
      <c r="AF855" s="329"/>
      <c r="AG855" s="331"/>
      <c r="AH855" s="332">
        <f t="shared" si="8"/>
        <v>0</v>
      </c>
    </row>
    <row r="856" spans="1:34" ht="12.75" hidden="1" customHeight="1">
      <c r="A856" s="347" t="s">
        <v>177</v>
      </c>
      <c r="B856" s="31" t="s">
        <v>43</v>
      </c>
      <c r="C856" s="32">
        <v>1</v>
      </c>
      <c r="D856" s="347" t="str">
        <f>B856&amp;C856</f>
        <v>H1</v>
      </c>
      <c r="E856" s="32" t="s">
        <v>38</v>
      </c>
      <c r="F856" s="32">
        <v>0.3</v>
      </c>
      <c r="G856" s="347" t="str">
        <f>E856&amp;F856</f>
        <v>W0.3</v>
      </c>
      <c r="H856" s="32" t="s">
        <v>39</v>
      </c>
      <c r="I856" s="32">
        <v>0</v>
      </c>
      <c r="J856" s="347" t="str">
        <f>H856&amp;I856</f>
        <v>L0</v>
      </c>
      <c r="K856" s="32" t="s">
        <v>40</v>
      </c>
      <c r="L856" s="32"/>
      <c r="M856" s="348" t="str">
        <f>K856&amp;L856</f>
        <v>B</v>
      </c>
      <c r="N856" s="32" t="s">
        <v>41</v>
      </c>
      <c r="O856" s="32"/>
      <c r="P856" s="348" t="str">
        <f>N856&amp;O856</f>
        <v>R</v>
      </c>
      <c r="Q856" s="25" t="s">
        <v>178</v>
      </c>
      <c r="R856" s="26">
        <v>0.04</v>
      </c>
      <c r="S856" s="26">
        <v>6.0000000000000001E-3</v>
      </c>
      <c r="T856" s="336">
        <f>SUM(R857:S857)</f>
        <v>4684</v>
      </c>
      <c r="U856" s="19">
        <v>2E-3</v>
      </c>
      <c r="V856" s="19">
        <v>1E-3</v>
      </c>
      <c r="W856" s="336">
        <f>SUM(U857:V857)</f>
        <v>222</v>
      </c>
      <c r="X856" s="19">
        <v>0.03</v>
      </c>
      <c r="Y856" s="19">
        <v>0.02</v>
      </c>
      <c r="Z856" s="19">
        <v>0</v>
      </c>
      <c r="AA856" s="338">
        <f>SUM(X857:Z857)</f>
        <v>4775</v>
      </c>
      <c r="AB856" s="327">
        <f>ROUNDDOWN((T856+AA856)*0.05,0)</f>
        <v>472</v>
      </c>
      <c r="AC856" s="327">
        <f>ROUNDDOWN((T856+W856+AA856+AB856)*0.1,0)</f>
        <v>1015</v>
      </c>
      <c r="AD856" s="327">
        <f>ROUNDDOWN(AG856*0.1,0)</f>
        <v>-330</v>
      </c>
      <c r="AE856" s="327">
        <f>T856+W856+AA856+AB856+AC856+AD856</f>
        <v>10838</v>
      </c>
      <c r="AF856" s="328">
        <v>1600</v>
      </c>
      <c r="AG856" s="330">
        <f>AF856-T856-W856</f>
        <v>-3306</v>
      </c>
      <c r="AH856" s="332">
        <f>IF(AE856&lt;AG856,AE856,AG856)</f>
        <v>-3306</v>
      </c>
    </row>
    <row r="857" spans="1:34" ht="12.75" hidden="1" customHeight="1">
      <c r="A857" s="347"/>
      <c r="B857" s="31"/>
      <c r="C857" s="32"/>
      <c r="D857" s="347"/>
      <c r="E857" s="32"/>
      <c r="F857" s="32"/>
      <c r="G857" s="347"/>
      <c r="H857" s="32"/>
      <c r="I857" s="32"/>
      <c r="J857" s="347"/>
      <c r="K857" s="32"/>
      <c r="L857" s="32"/>
      <c r="M857" s="349"/>
      <c r="N857" s="32"/>
      <c r="O857" s="32"/>
      <c r="P857" s="349"/>
      <c r="Q857" s="25"/>
      <c r="R857" s="23">
        <f>ROUNDDOWN($R$3*R856,0)</f>
        <v>4196</v>
      </c>
      <c r="S857" s="23">
        <f>ROUNDDOWN($S$3*S856,0)</f>
        <v>488</v>
      </c>
      <c r="T857" s="337"/>
      <c r="U857" s="23">
        <f>ROUNDDOWN(U856*$U$3,0)</f>
        <v>162</v>
      </c>
      <c r="V857" s="23">
        <f>ROUNDDOWN(V856*$V$3,0)</f>
        <v>60</v>
      </c>
      <c r="W857" s="337"/>
      <c r="X857" s="23">
        <f>ROUNDDOWN($X$3*X856,0)</f>
        <v>3147</v>
      </c>
      <c r="Y857" s="23">
        <f>ROUNDDOWN(Y856*$Y$3,0)</f>
        <v>1628</v>
      </c>
      <c r="Z857" s="24">
        <f>ROUNDDOWN(Z856*$Z$3,0)</f>
        <v>0</v>
      </c>
      <c r="AA857" s="338"/>
      <c r="AB857" s="327"/>
      <c r="AC857" s="327"/>
      <c r="AD857" s="327"/>
      <c r="AE857" s="327"/>
      <c r="AF857" s="329"/>
      <c r="AG857" s="331"/>
      <c r="AH857" s="332"/>
    </row>
    <row r="858" spans="1:34" ht="12.75" hidden="1" customHeight="1">
      <c r="A858" s="347" t="s">
        <v>179</v>
      </c>
      <c r="B858" s="31" t="s">
        <v>43</v>
      </c>
      <c r="C858" s="32">
        <v>1.2</v>
      </c>
      <c r="D858" s="347" t="str">
        <f>B858&amp;C858</f>
        <v>H1.2</v>
      </c>
      <c r="E858" s="32" t="s">
        <v>38</v>
      </c>
      <c r="F858" s="32">
        <v>0.4</v>
      </c>
      <c r="G858" s="347" t="str">
        <f>E858&amp;F858</f>
        <v>W0.4</v>
      </c>
      <c r="H858" s="32" t="s">
        <v>39</v>
      </c>
      <c r="I858" s="32">
        <v>0</v>
      </c>
      <c r="J858" s="347" t="str">
        <f>H858&amp;I858</f>
        <v>L0</v>
      </c>
      <c r="K858" s="32" t="s">
        <v>40</v>
      </c>
      <c r="L858" s="32"/>
      <c r="M858" s="348" t="str">
        <f>K858&amp;L858</f>
        <v>B</v>
      </c>
      <c r="N858" s="32" t="s">
        <v>41</v>
      </c>
      <c r="O858" s="32"/>
      <c r="P858" s="348" t="str">
        <f>N858&amp;O858</f>
        <v>R</v>
      </c>
      <c r="Q858" s="25" t="s">
        <v>178</v>
      </c>
      <c r="R858" s="26">
        <v>0.04</v>
      </c>
      <c r="S858" s="26">
        <v>6.0000000000000001E-3</v>
      </c>
      <c r="T858" s="336">
        <f>SUM(R859:S859)</f>
        <v>4684</v>
      </c>
      <c r="U858" s="19">
        <v>2E-3</v>
      </c>
      <c r="V858" s="19">
        <v>1E-3</v>
      </c>
      <c r="W858" s="336">
        <f>SUM(U859:V859)</f>
        <v>222</v>
      </c>
      <c r="X858" s="19">
        <v>0.03</v>
      </c>
      <c r="Y858" s="19">
        <v>0.02</v>
      </c>
      <c r="Z858" s="19">
        <v>0</v>
      </c>
      <c r="AA858" s="338">
        <f>SUM(X859:Z859)</f>
        <v>4775</v>
      </c>
      <c r="AB858" s="327">
        <f>ROUNDDOWN((T858+AA858)*0.05,0)</f>
        <v>472</v>
      </c>
      <c r="AC858" s="327">
        <f>ROUNDDOWN((T858+W858+AA858+AB858)*0.1,0)</f>
        <v>1015</v>
      </c>
      <c r="AD858" s="327">
        <f>ROUNDDOWN(AG858*0.1,0)</f>
        <v>-230</v>
      </c>
      <c r="AE858" s="327">
        <f>T858+W858+AA858+AB858+AC858+AD858</f>
        <v>10938</v>
      </c>
      <c r="AF858" s="328">
        <v>2600</v>
      </c>
      <c r="AG858" s="330">
        <f>AF858-T858-W858</f>
        <v>-2306</v>
      </c>
      <c r="AH858" s="332">
        <f>IF(AE858&lt;AG858,AE858,AG858)</f>
        <v>-2306</v>
      </c>
    </row>
    <row r="859" spans="1:34" ht="12.75" hidden="1" customHeight="1">
      <c r="A859" s="347"/>
      <c r="B859" s="31"/>
      <c r="C859" s="32"/>
      <c r="D859" s="347"/>
      <c r="E859" s="32"/>
      <c r="F859" s="32"/>
      <c r="G859" s="347"/>
      <c r="H859" s="32"/>
      <c r="I859" s="32"/>
      <c r="J859" s="347"/>
      <c r="K859" s="32"/>
      <c r="L859" s="32"/>
      <c r="M859" s="349"/>
      <c r="N859" s="32"/>
      <c r="O859" s="32"/>
      <c r="P859" s="349"/>
      <c r="Q859" s="25"/>
      <c r="R859" s="23">
        <f>ROUNDDOWN($R$3*R858,0)</f>
        <v>4196</v>
      </c>
      <c r="S859" s="23">
        <f>ROUNDDOWN($S$3*S858,0)</f>
        <v>488</v>
      </c>
      <c r="T859" s="337"/>
      <c r="U859" s="23">
        <f>ROUNDDOWN(U858*$U$3,0)</f>
        <v>162</v>
      </c>
      <c r="V859" s="23">
        <f>ROUNDDOWN(V858*$V$3,0)</f>
        <v>60</v>
      </c>
      <c r="W859" s="337"/>
      <c r="X859" s="23">
        <f>ROUNDDOWN($X$3*X858,0)</f>
        <v>3147</v>
      </c>
      <c r="Y859" s="23">
        <f>ROUNDDOWN(Y858*$Y$3,0)</f>
        <v>1628</v>
      </c>
      <c r="Z859" s="24">
        <f>ROUNDDOWN(Z858*$Z$3,0)</f>
        <v>0</v>
      </c>
      <c r="AA859" s="338"/>
      <c r="AB859" s="327"/>
      <c r="AC859" s="327"/>
      <c r="AD859" s="327"/>
      <c r="AE859" s="327"/>
      <c r="AF859" s="329"/>
      <c r="AG859" s="331"/>
      <c r="AH859" s="332"/>
    </row>
    <row r="860" spans="1:34" ht="12.75" hidden="1" customHeight="1">
      <c r="A860" s="347" t="s">
        <v>180</v>
      </c>
      <c r="B860" s="31" t="s">
        <v>43</v>
      </c>
      <c r="C860" s="32">
        <v>1.5</v>
      </c>
      <c r="D860" s="347" t="str">
        <f>B860&amp;C860</f>
        <v>H1.5</v>
      </c>
      <c r="E860" s="32" t="s">
        <v>38</v>
      </c>
      <c r="F860" s="32">
        <v>0.6</v>
      </c>
      <c r="G860" s="347" t="str">
        <f>E860&amp;F860</f>
        <v>W0.6</v>
      </c>
      <c r="H860" s="32" t="s">
        <v>39</v>
      </c>
      <c r="I860" s="32">
        <v>0</v>
      </c>
      <c r="J860" s="347" t="str">
        <f>H860&amp;I860</f>
        <v>L0</v>
      </c>
      <c r="K860" s="32" t="s">
        <v>40</v>
      </c>
      <c r="L860" s="32"/>
      <c r="M860" s="348" t="str">
        <f>K860&amp;L860</f>
        <v>B</v>
      </c>
      <c r="N860" s="32" t="s">
        <v>41</v>
      </c>
      <c r="O860" s="32"/>
      <c r="P860" s="348" t="str">
        <f>N860&amp;O860</f>
        <v>R</v>
      </c>
      <c r="Q860" s="25" t="s">
        <v>178</v>
      </c>
      <c r="R860" s="26">
        <v>0.04</v>
      </c>
      <c r="S860" s="26">
        <v>6.0000000000000001E-3</v>
      </c>
      <c r="T860" s="336">
        <f>SUM(R861:S861)</f>
        <v>4684</v>
      </c>
      <c r="U860" s="19">
        <v>2E-3</v>
      </c>
      <c r="V860" s="19">
        <v>1E-3</v>
      </c>
      <c r="W860" s="336">
        <f>SUM(U861:V861)</f>
        <v>222</v>
      </c>
      <c r="X860" s="19">
        <v>0.03</v>
      </c>
      <c r="Y860" s="19">
        <v>0.02</v>
      </c>
      <c r="Z860" s="19">
        <v>0</v>
      </c>
      <c r="AA860" s="338">
        <f>SUM(X861:Z861)</f>
        <v>4775</v>
      </c>
      <c r="AB860" s="327">
        <f>ROUNDDOWN((T860+AA860)*0.05,0)</f>
        <v>472</v>
      </c>
      <c r="AC860" s="327">
        <f>ROUNDDOWN((T860+W860+AA860+AB860)*0.1,0)</f>
        <v>1015</v>
      </c>
      <c r="AD860" s="327">
        <f>ROUNDDOWN(AG860*0.1,0)</f>
        <v>-100</v>
      </c>
      <c r="AE860" s="327">
        <f>T860+W860+AA860+AB860+AC860+AD860</f>
        <v>11068</v>
      </c>
      <c r="AF860" s="328">
        <v>3900</v>
      </c>
      <c r="AG860" s="330">
        <f>AF860-T860-W860</f>
        <v>-1006</v>
      </c>
      <c r="AH860" s="332">
        <f>IF(AE860&lt;AG860,AE860,AG860)</f>
        <v>-1006</v>
      </c>
    </row>
    <row r="861" spans="1:34" ht="12.75" hidden="1" customHeight="1">
      <c r="A861" s="347"/>
      <c r="B861" s="31"/>
      <c r="C861" s="32"/>
      <c r="D861" s="347"/>
      <c r="E861" s="32"/>
      <c r="F861" s="32"/>
      <c r="G861" s="347"/>
      <c r="H861" s="32"/>
      <c r="I861" s="32"/>
      <c r="J861" s="347"/>
      <c r="K861" s="32"/>
      <c r="L861" s="32"/>
      <c r="M861" s="349"/>
      <c r="N861" s="32"/>
      <c r="O861" s="32"/>
      <c r="P861" s="349"/>
      <c r="Q861" s="25"/>
      <c r="R861" s="23">
        <f>ROUNDDOWN($R$3*R860,0)</f>
        <v>4196</v>
      </c>
      <c r="S861" s="23">
        <f>ROUNDDOWN($S$3*S860,0)</f>
        <v>488</v>
      </c>
      <c r="T861" s="337"/>
      <c r="U861" s="23">
        <f>ROUNDDOWN(U860*$U$3,0)</f>
        <v>162</v>
      </c>
      <c r="V861" s="23">
        <f>ROUNDDOWN(V860*$V$3,0)</f>
        <v>60</v>
      </c>
      <c r="W861" s="337"/>
      <c r="X861" s="23">
        <f>ROUNDDOWN($X$3*X860,0)</f>
        <v>3147</v>
      </c>
      <c r="Y861" s="23">
        <f>ROUNDDOWN(Y860*$Y$3,0)</f>
        <v>1628</v>
      </c>
      <c r="Z861" s="24">
        <f>ROUNDDOWN(Z860*$Z$3,0)</f>
        <v>0</v>
      </c>
      <c r="AA861" s="338"/>
      <c r="AB861" s="327"/>
      <c r="AC861" s="327"/>
      <c r="AD861" s="327"/>
      <c r="AE861" s="327"/>
      <c r="AF861" s="329"/>
      <c r="AG861" s="331"/>
      <c r="AH861" s="332"/>
    </row>
    <row r="862" spans="1:34" ht="12.75" hidden="1" customHeight="1">
      <c r="A862" s="333" t="s">
        <v>181</v>
      </c>
      <c r="B862" s="20" t="s">
        <v>43</v>
      </c>
      <c r="C862" s="21">
        <v>1</v>
      </c>
      <c r="D862" s="333" t="str">
        <f>B862&amp;C862</f>
        <v>H1</v>
      </c>
      <c r="E862" s="21" t="s">
        <v>38</v>
      </c>
      <c r="F862" s="21">
        <v>0.3</v>
      </c>
      <c r="G862" s="333" t="str">
        <f>E862&amp;F862</f>
        <v>W0.3</v>
      </c>
      <c r="H862" s="21" t="s">
        <v>39</v>
      </c>
      <c r="I862" s="21">
        <v>0</v>
      </c>
      <c r="J862" s="333" t="str">
        <f>H862&amp;I862</f>
        <v>L0</v>
      </c>
      <c r="K862" s="21" t="s">
        <v>40</v>
      </c>
      <c r="L862" s="21">
        <v>0</v>
      </c>
      <c r="M862" s="334" t="str">
        <f>K862&amp;L862</f>
        <v>B0</v>
      </c>
      <c r="N862" s="21" t="s">
        <v>41</v>
      </c>
      <c r="O862" s="21">
        <v>0</v>
      </c>
      <c r="P862" s="334" t="str">
        <f>N862&amp;O862</f>
        <v>R0</v>
      </c>
      <c r="Q862" s="25" t="s">
        <v>109</v>
      </c>
      <c r="R862" s="26">
        <v>0.04</v>
      </c>
      <c r="S862" s="26">
        <v>6.0000000000000001E-3</v>
      </c>
      <c r="T862" s="336">
        <f>SUM(R863:S863)</f>
        <v>4684</v>
      </c>
      <c r="U862" s="19">
        <v>2E-3</v>
      </c>
      <c r="V862" s="19">
        <v>1E-3</v>
      </c>
      <c r="W862" s="336">
        <f>SUM(U863:V863)</f>
        <v>222</v>
      </c>
      <c r="X862" s="19">
        <v>0.03</v>
      </c>
      <c r="Y862" s="19">
        <v>0.02</v>
      </c>
      <c r="Z862" s="19">
        <v>0</v>
      </c>
      <c r="AA862" s="338">
        <f>SUM(X863:Z863)</f>
        <v>4775</v>
      </c>
      <c r="AB862" s="327">
        <f>ROUNDDOWN((T862+AA862)*0.05,0)</f>
        <v>472</v>
      </c>
      <c r="AC862" s="327">
        <f>ROUNDDOWN((T862+W862+AA862+AB862)*0.1,0)</f>
        <v>1015</v>
      </c>
      <c r="AD862" s="327">
        <f>ROUNDDOWN(AG862*0.1,0)</f>
        <v>-320</v>
      </c>
      <c r="AE862" s="327">
        <f>T862+W862+AA862+AB862+AC862+AD862</f>
        <v>10848</v>
      </c>
      <c r="AF862" s="328">
        <v>1700</v>
      </c>
      <c r="AG862" s="330">
        <f>AF862-T862-W862</f>
        <v>-3206</v>
      </c>
      <c r="AH862" s="332">
        <f t="shared" si="8"/>
        <v>-3206</v>
      </c>
    </row>
    <row r="863" spans="1:34" ht="12.75" hidden="1" customHeight="1">
      <c r="A863" s="333"/>
      <c r="B863" s="20"/>
      <c r="C863" s="21"/>
      <c r="D863" s="333"/>
      <c r="E863" s="21"/>
      <c r="F863" s="21"/>
      <c r="G863" s="333"/>
      <c r="H863" s="21"/>
      <c r="I863" s="21"/>
      <c r="J863" s="333"/>
      <c r="K863" s="21"/>
      <c r="L863" s="21"/>
      <c r="M863" s="335"/>
      <c r="N863" s="21"/>
      <c r="O863" s="21"/>
      <c r="P863" s="335"/>
      <c r="Q863" s="25"/>
      <c r="R863" s="23">
        <f>ROUNDDOWN($R$3*R862,0)</f>
        <v>4196</v>
      </c>
      <c r="S863" s="23">
        <f>ROUNDDOWN($S$3*S862,0)</f>
        <v>488</v>
      </c>
      <c r="T863" s="337"/>
      <c r="U863" s="23">
        <f>ROUNDDOWN(U862*$U$3,0)</f>
        <v>162</v>
      </c>
      <c r="V863" s="23">
        <f>ROUNDDOWN(V862*$V$3,0)</f>
        <v>60</v>
      </c>
      <c r="W863" s="337"/>
      <c r="X863" s="23">
        <f>ROUNDDOWN($X$3*X862,0)</f>
        <v>3147</v>
      </c>
      <c r="Y863" s="23">
        <f>ROUNDDOWN(Y862*$Y$3,0)</f>
        <v>1628</v>
      </c>
      <c r="Z863" s="24">
        <f>ROUNDDOWN(Z862*$Z$3,0)</f>
        <v>0</v>
      </c>
      <c r="AA863" s="338"/>
      <c r="AB863" s="327"/>
      <c r="AC863" s="327"/>
      <c r="AD863" s="327"/>
      <c r="AE863" s="327"/>
      <c r="AF863" s="329"/>
      <c r="AG863" s="331"/>
      <c r="AH863" s="332">
        <f t="shared" si="8"/>
        <v>0</v>
      </c>
    </row>
    <row r="864" spans="1:34" ht="12.75" hidden="1" customHeight="1">
      <c r="A864" s="333" t="s">
        <v>181</v>
      </c>
      <c r="B864" s="20" t="s">
        <v>43</v>
      </c>
      <c r="C864" s="21">
        <v>1.2</v>
      </c>
      <c r="D864" s="333" t="str">
        <f>B864&amp;C864</f>
        <v>H1.2</v>
      </c>
      <c r="E864" s="21" t="s">
        <v>38</v>
      </c>
      <c r="F864" s="21">
        <v>0.4</v>
      </c>
      <c r="G864" s="333" t="str">
        <f>E864&amp;F864</f>
        <v>W0.4</v>
      </c>
      <c r="H864" s="21" t="s">
        <v>39</v>
      </c>
      <c r="I864" s="21">
        <v>0</v>
      </c>
      <c r="J864" s="333" t="str">
        <f>H864&amp;I864</f>
        <v>L0</v>
      </c>
      <c r="K864" s="21" t="s">
        <v>40</v>
      </c>
      <c r="L864" s="21">
        <v>0</v>
      </c>
      <c r="M864" s="334" t="str">
        <f>K864&amp;L864</f>
        <v>B0</v>
      </c>
      <c r="N864" s="21" t="s">
        <v>41</v>
      </c>
      <c r="O864" s="21">
        <v>0</v>
      </c>
      <c r="P864" s="334" t="str">
        <f>N864&amp;O864</f>
        <v>R0</v>
      </c>
      <c r="Q864" s="25" t="s">
        <v>109</v>
      </c>
      <c r="R864" s="26">
        <v>0.04</v>
      </c>
      <c r="S864" s="26">
        <v>6.0000000000000001E-3</v>
      </c>
      <c r="T864" s="336">
        <f>SUM(R865:S865)</f>
        <v>4684</v>
      </c>
      <c r="U864" s="19">
        <v>2E-3</v>
      </c>
      <c r="V864" s="19">
        <v>1E-3</v>
      </c>
      <c r="W864" s="336">
        <f>SUM(U865:V865)</f>
        <v>222</v>
      </c>
      <c r="X864" s="19">
        <v>0.03</v>
      </c>
      <c r="Y864" s="19">
        <v>0.02</v>
      </c>
      <c r="Z864" s="19">
        <v>0</v>
      </c>
      <c r="AA864" s="338">
        <f>SUM(X865:Z865)</f>
        <v>4775</v>
      </c>
      <c r="AB864" s="327">
        <f>ROUNDDOWN((T864+AA864)*0.05,0)</f>
        <v>472</v>
      </c>
      <c r="AC864" s="327">
        <f>ROUNDDOWN((T864+W864+AA864+AB864)*0.1,0)</f>
        <v>1015</v>
      </c>
      <c r="AD864" s="327">
        <f>ROUNDDOWN(AG864*0.1,0)</f>
        <v>-220</v>
      </c>
      <c r="AE864" s="327">
        <f>T864+W864+AA864+AB864+AC864+AD864</f>
        <v>10948</v>
      </c>
      <c r="AF864" s="328">
        <v>2700</v>
      </c>
      <c r="AG864" s="330">
        <f>AF864-T864-W864</f>
        <v>-2206</v>
      </c>
      <c r="AH864" s="332">
        <f t="shared" si="8"/>
        <v>-2206</v>
      </c>
    </row>
    <row r="865" spans="1:34" ht="12.75" hidden="1" customHeight="1">
      <c r="A865" s="333"/>
      <c r="B865" s="20"/>
      <c r="C865" s="21"/>
      <c r="D865" s="333"/>
      <c r="E865" s="21"/>
      <c r="F865" s="21"/>
      <c r="G865" s="333"/>
      <c r="H865" s="21"/>
      <c r="I865" s="21"/>
      <c r="J865" s="333"/>
      <c r="K865" s="21"/>
      <c r="L865" s="21"/>
      <c r="M865" s="335"/>
      <c r="N865" s="21"/>
      <c r="O865" s="21"/>
      <c r="P865" s="335"/>
      <c r="Q865" s="25"/>
      <c r="R865" s="23">
        <f>ROUNDDOWN($R$3*R864,0)</f>
        <v>4196</v>
      </c>
      <c r="S865" s="23">
        <f>ROUNDDOWN($S$3*S864,0)</f>
        <v>488</v>
      </c>
      <c r="T865" s="337"/>
      <c r="U865" s="23">
        <f>ROUNDDOWN(U864*$U$3,0)</f>
        <v>162</v>
      </c>
      <c r="V865" s="23">
        <f>ROUNDDOWN(V864*$V$3,0)</f>
        <v>60</v>
      </c>
      <c r="W865" s="337"/>
      <c r="X865" s="23">
        <f>ROUNDDOWN($X$3*X864,0)</f>
        <v>3147</v>
      </c>
      <c r="Y865" s="23">
        <f>ROUNDDOWN(Y864*$Y$3,0)</f>
        <v>1628</v>
      </c>
      <c r="Z865" s="24">
        <f>ROUNDDOWN(Z864*$Z$3,0)</f>
        <v>0</v>
      </c>
      <c r="AA865" s="338"/>
      <c r="AB865" s="327"/>
      <c r="AC865" s="327"/>
      <c r="AD865" s="327"/>
      <c r="AE865" s="327"/>
      <c r="AF865" s="329"/>
      <c r="AG865" s="331"/>
      <c r="AH865" s="332">
        <f t="shared" si="8"/>
        <v>0</v>
      </c>
    </row>
    <row r="866" spans="1:34" ht="12.75" hidden="1" customHeight="1">
      <c r="A866" s="333" t="s">
        <v>181</v>
      </c>
      <c r="B866" s="20" t="s">
        <v>43</v>
      </c>
      <c r="C866" s="21">
        <v>1.5</v>
      </c>
      <c r="D866" s="333" t="str">
        <f>B866&amp;C866</f>
        <v>H1.5</v>
      </c>
      <c r="E866" s="21" t="s">
        <v>38</v>
      </c>
      <c r="F866" s="21">
        <v>0.6</v>
      </c>
      <c r="G866" s="333" t="str">
        <f>E866&amp;F866</f>
        <v>W0.6</v>
      </c>
      <c r="H866" s="21" t="s">
        <v>39</v>
      </c>
      <c r="I866" s="21">
        <v>0</v>
      </c>
      <c r="J866" s="333" t="str">
        <f>H866&amp;I866</f>
        <v>L0</v>
      </c>
      <c r="K866" s="21" t="s">
        <v>40</v>
      </c>
      <c r="L866" s="21">
        <v>0</v>
      </c>
      <c r="M866" s="334" t="str">
        <f>K866&amp;L866</f>
        <v>B0</v>
      </c>
      <c r="N866" s="21" t="s">
        <v>41</v>
      </c>
      <c r="O866" s="21">
        <v>0</v>
      </c>
      <c r="P866" s="334" t="str">
        <f>N866&amp;O866</f>
        <v>R0</v>
      </c>
      <c r="Q866" s="25" t="s">
        <v>109</v>
      </c>
      <c r="R866" s="26">
        <v>0.04</v>
      </c>
      <c r="S866" s="26">
        <v>6.0000000000000001E-3</v>
      </c>
      <c r="T866" s="336">
        <f>SUM(R867:S867)</f>
        <v>4684</v>
      </c>
      <c r="U866" s="19">
        <v>2E-3</v>
      </c>
      <c r="V866" s="19">
        <v>1E-3</v>
      </c>
      <c r="W866" s="336">
        <f>SUM(U867:V867)</f>
        <v>222</v>
      </c>
      <c r="X866" s="19">
        <v>0.03</v>
      </c>
      <c r="Y866" s="19">
        <v>0.02</v>
      </c>
      <c r="Z866" s="19">
        <v>0</v>
      </c>
      <c r="AA866" s="338">
        <f>SUM(X867:Z867)</f>
        <v>4775</v>
      </c>
      <c r="AB866" s="327">
        <f>ROUNDDOWN((T866+AA866)*0.05,0)</f>
        <v>472</v>
      </c>
      <c r="AC866" s="327">
        <f>ROUNDDOWN((T866+W866+AA866+AB866)*0.1,0)</f>
        <v>1015</v>
      </c>
      <c r="AD866" s="327">
        <f>ROUNDDOWN(AG866*0.1,0)</f>
        <v>-100</v>
      </c>
      <c r="AE866" s="327">
        <f>T866+W866+AA866+AB866+AC866+AD866</f>
        <v>11068</v>
      </c>
      <c r="AF866" s="328">
        <v>3900</v>
      </c>
      <c r="AG866" s="330">
        <f>AF866-T866-W866</f>
        <v>-1006</v>
      </c>
      <c r="AH866" s="332">
        <f t="shared" si="8"/>
        <v>-1006</v>
      </c>
    </row>
    <row r="867" spans="1:34" ht="12.75" hidden="1" customHeight="1">
      <c r="A867" s="333"/>
      <c r="B867" s="20"/>
      <c r="C867" s="21"/>
      <c r="D867" s="333"/>
      <c r="E867" s="21"/>
      <c r="F867" s="21"/>
      <c r="G867" s="333"/>
      <c r="H867" s="21"/>
      <c r="I867" s="21"/>
      <c r="J867" s="333"/>
      <c r="K867" s="21"/>
      <c r="L867" s="21"/>
      <c r="M867" s="335"/>
      <c r="N867" s="21"/>
      <c r="O867" s="21"/>
      <c r="P867" s="335"/>
      <c r="Q867" s="22"/>
      <c r="R867" s="23">
        <f>ROUNDDOWN($R$3*R866,0)</f>
        <v>4196</v>
      </c>
      <c r="S867" s="23">
        <f>ROUNDDOWN($S$3*S866,0)</f>
        <v>488</v>
      </c>
      <c r="T867" s="337"/>
      <c r="U867" s="23">
        <f>ROUNDDOWN(U866*$U$3,0)</f>
        <v>162</v>
      </c>
      <c r="V867" s="23">
        <f>ROUNDDOWN(V866*$V$3,0)</f>
        <v>60</v>
      </c>
      <c r="W867" s="337"/>
      <c r="X867" s="23">
        <f>ROUNDDOWN($X$3*X866,0)</f>
        <v>3147</v>
      </c>
      <c r="Y867" s="23">
        <f>ROUNDDOWN(Y866*$Y$3,0)</f>
        <v>1628</v>
      </c>
      <c r="Z867" s="24">
        <f>ROUNDDOWN(Z866*$Z$3,0)</f>
        <v>0</v>
      </c>
      <c r="AA867" s="338"/>
      <c r="AB867" s="327"/>
      <c r="AC867" s="327"/>
      <c r="AD867" s="327"/>
      <c r="AE867" s="327"/>
      <c r="AF867" s="329"/>
      <c r="AG867" s="331"/>
      <c r="AH867" s="332">
        <f t="shared" si="8"/>
        <v>0</v>
      </c>
    </row>
    <row r="868" spans="1:34" ht="12.75" hidden="1" customHeight="1">
      <c r="A868" s="344" t="s">
        <v>182</v>
      </c>
      <c r="B868" s="27" t="s">
        <v>43</v>
      </c>
      <c r="C868" s="28">
        <v>3</v>
      </c>
      <c r="D868" s="344" t="str">
        <f>B868&amp;C868</f>
        <v>H3</v>
      </c>
      <c r="E868" s="28" t="s">
        <v>38</v>
      </c>
      <c r="F868" s="28">
        <v>0</v>
      </c>
      <c r="G868" s="344" t="str">
        <f>E868&amp;F868</f>
        <v>W0</v>
      </c>
      <c r="H868" s="28" t="s">
        <v>39</v>
      </c>
      <c r="I868" s="28">
        <v>0</v>
      </c>
      <c r="J868" s="344" t="str">
        <f>H868&amp;I868</f>
        <v>L0</v>
      </c>
      <c r="K868" s="28" t="s">
        <v>40</v>
      </c>
      <c r="L868" s="28">
        <v>0</v>
      </c>
      <c r="M868" s="345" t="str">
        <f>K868&amp;L868</f>
        <v>B0</v>
      </c>
      <c r="N868" s="28" t="s">
        <v>41</v>
      </c>
      <c r="O868" s="28">
        <v>6</v>
      </c>
      <c r="P868" s="345" t="str">
        <f>N868&amp;O868</f>
        <v>R6</v>
      </c>
      <c r="Q868" s="25" t="s">
        <v>42</v>
      </c>
      <c r="R868" s="19">
        <v>0.19</v>
      </c>
      <c r="S868" s="19">
        <v>0.02</v>
      </c>
      <c r="T868" s="336">
        <f>SUM(R869:S869)</f>
        <v>21559</v>
      </c>
      <c r="U868" s="19">
        <v>8.0000000000000002E-3</v>
      </c>
      <c r="V868" s="19">
        <v>0.01</v>
      </c>
      <c r="W868" s="336">
        <f>SUM(U869:V869)</f>
        <v>1260</v>
      </c>
      <c r="X868" s="19">
        <v>0.23</v>
      </c>
      <c r="Y868" s="19">
        <v>0.14000000000000001</v>
      </c>
      <c r="Z868" s="19">
        <v>0</v>
      </c>
      <c r="AA868" s="338">
        <f>SUM(X869:Z869)</f>
        <v>35529</v>
      </c>
      <c r="AB868" s="327">
        <f>ROUNDDOWN((T868+AA868)*0.05,0)</f>
        <v>2854</v>
      </c>
      <c r="AC868" s="327">
        <f>ROUNDDOWN((T868+W868+AA868+AB868)*0.1,0)</f>
        <v>6120</v>
      </c>
      <c r="AD868" s="327">
        <f>ROUNDDOWN(AG868*0.1,0)</f>
        <v>2758</v>
      </c>
      <c r="AE868" s="327">
        <f>T868+W868+AA868+AB868+AC868+AD868</f>
        <v>70080</v>
      </c>
      <c r="AF868" s="328">
        <v>50400</v>
      </c>
      <c r="AG868" s="330">
        <f>AF868-T868-W868</f>
        <v>27581</v>
      </c>
      <c r="AH868" s="332">
        <f t="shared" si="8"/>
        <v>27581</v>
      </c>
    </row>
    <row r="869" spans="1:34" ht="12.75" hidden="1" customHeight="1">
      <c r="A869" s="344"/>
      <c r="B869" s="27"/>
      <c r="C869" s="28"/>
      <c r="D869" s="344"/>
      <c r="E869" s="28"/>
      <c r="F869" s="28"/>
      <c r="G869" s="344"/>
      <c r="H869" s="28"/>
      <c r="I869" s="28"/>
      <c r="J869" s="344"/>
      <c r="K869" s="28"/>
      <c r="L869" s="28"/>
      <c r="M869" s="346"/>
      <c r="N869" s="28"/>
      <c r="O869" s="28"/>
      <c r="P869" s="346"/>
      <c r="Q869" s="22"/>
      <c r="R869" s="23">
        <f>ROUNDDOWN($R$3*R868,0)</f>
        <v>19931</v>
      </c>
      <c r="S869" s="23">
        <f>ROUNDDOWN($S$3*S868,0)</f>
        <v>1628</v>
      </c>
      <c r="T869" s="337"/>
      <c r="U869" s="23">
        <f>ROUNDDOWN(U868*$U$3,0)</f>
        <v>651</v>
      </c>
      <c r="V869" s="23">
        <f>ROUNDDOWN(V868*$V$3,0)</f>
        <v>609</v>
      </c>
      <c r="W869" s="337"/>
      <c r="X869" s="23">
        <f>ROUNDDOWN($X$3*X868,0)</f>
        <v>24127</v>
      </c>
      <c r="Y869" s="23">
        <f>ROUNDDOWN(Y868*$Y$3,0)</f>
        <v>11402</v>
      </c>
      <c r="Z869" s="24">
        <f>ROUNDDOWN(Z868*$Z$3,0)</f>
        <v>0</v>
      </c>
      <c r="AA869" s="338"/>
      <c r="AB869" s="327"/>
      <c r="AC869" s="327"/>
      <c r="AD869" s="327"/>
      <c r="AE869" s="327"/>
      <c r="AF869" s="329"/>
      <c r="AG869" s="331"/>
      <c r="AH869" s="332">
        <f t="shared" si="8"/>
        <v>0</v>
      </c>
    </row>
    <row r="870" spans="1:34" ht="12.75" hidden="1" customHeight="1">
      <c r="A870" s="344" t="s">
        <v>182</v>
      </c>
      <c r="B870" s="27" t="s">
        <v>43</v>
      </c>
      <c r="C870" s="28">
        <v>3.5</v>
      </c>
      <c r="D870" s="344" t="str">
        <f>B870&amp;C870</f>
        <v>H3.5</v>
      </c>
      <c r="E870" s="28" t="s">
        <v>38</v>
      </c>
      <c r="F870" s="28">
        <v>0</v>
      </c>
      <c r="G870" s="344" t="str">
        <f>E870&amp;F870</f>
        <v>W0</v>
      </c>
      <c r="H870" s="28" t="s">
        <v>39</v>
      </c>
      <c r="I870" s="28">
        <v>0</v>
      </c>
      <c r="J870" s="344" t="str">
        <f>H870&amp;I870</f>
        <v>L0</v>
      </c>
      <c r="K870" s="28" t="s">
        <v>40</v>
      </c>
      <c r="L870" s="28">
        <v>0</v>
      </c>
      <c r="M870" s="345" t="str">
        <f>K870&amp;L870</f>
        <v>B0</v>
      </c>
      <c r="N870" s="28" t="s">
        <v>41</v>
      </c>
      <c r="O870" s="28">
        <v>8</v>
      </c>
      <c r="P870" s="345" t="str">
        <f>N870&amp;O870</f>
        <v>R8</v>
      </c>
      <c r="Q870" s="25" t="s">
        <v>42</v>
      </c>
      <c r="R870" s="19">
        <v>0.33</v>
      </c>
      <c r="S870" s="19">
        <v>0.04</v>
      </c>
      <c r="T870" s="336">
        <f>SUM(R871:S871)</f>
        <v>37875</v>
      </c>
      <c r="U870" s="19">
        <v>2.1000000000000001E-2</v>
      </c>
      <c r="V870" s="19">
        <v>1.2E-2</v>
      </c>
      <c r="W870" s="29">
        <f>SUM(U871:V871)</f>
        <v>2441</v>
      </c>
      <c r="X870" s="19">
        <v>0.37</v>
      </c>
      <c r="Y870" s="19">
        <v>0.22</v>
      </c>
      <c r="Z870" s="19">
        <v>0</v>
      </c>
      <c r="AA870" s="338">
        <f>SUM(X871:Z871)</f>
        <v>56731</v>
      </c>
      <c r="AB870" s="327">
        <f>ROUNDDOWN((T870+AA870)*0.05,0)</f>
        <v>4730</v>
      </c>
      <c r="AC870" s="327">
        <f>ROUNDDOWN((T870+W870+AA870+AB870)*0.1,0)</f>
        <v>10177</v>
      </c>
      <c r="AD870" s="327">
        <f>ROUNDDOWN(AG870*0.1,0)</f>
        <v>3878</v>
      </c>
      <c r="AE870" s="327">
        <f>T870+W870+AA870+AB870+AC870+AD870</f>
        <v>115832</v>
      </c>
      <c r="AF870" s="328">
        <v>79100</v>
      </c>
      <c r="AG870" s="330">
        <f>AF870-T870-W870</f>
        <v>38784</v>
      </c>
      <c r="AH870" s="332">
        <f t="shared" si="8"/>
        <v>38784</v>
      </c>
    </row>
    <row r="871" spans="1:34" ht="12.75" hidden="1" customHeight="1">
      <c r="A871" s="344"/>
      <c r="B871" s="27"/>
      <c r="C871" s="28"/>
      <c r="D871" s="344"/>
      <c r="E871" s="28"/>
      <c r="F871" s="28"/>
      <c r="G871" s="344"/>
      <c r="H871" s="28"/>
      <c r="I871" s="28"/>
      <c r="J871" s="344"/>
      <c r="K871" s="28"/>
      <c r="L871" s="28"/>
      <c r="M871" s="346"/>
      <c r="N871" s="28"/>
      <c r="O871" s="28"/>
      <c r="P871" s="346"/>
      <c r="Q871" s="22"/>
      <c r="R871" s="23">
        <f>ROUNDDOWN($R$3*R870,0)</f>
        <v>34618</v>
      </c>
      <c r="S871" s="23">
        <f>ROUNDDOWN($S$3*S870,0)</f>
        <v>3257</v>
      </c>
      <c r="T871" s="337"/>
      <c r="U871" s="23">
        <f>ROUNDDOWN(U870*$U$3,0)</f>
        <v>1710</v>
      </c>
      <c r="V871" s="23">
        <f>ROUNDDOWN(V870*$V$3,0)</f>
        <v>731</v>
      </c>
      <c r="W871" s="30"/>
      <c r="X871" s="23">
        <f>ROUNDDOWN($X$3*X870,0)</f>
        <v>38814</v>
      </c>
      <c r="Y871" s="23">
        <f>ROUNDDOWN(Y870*$Y$3,0)</f>
        <v>17917</v>
      </c>
      <c r="Z871" s="24">
        <f>ROUNDDOWN(Z870*$Z$3,0)</f>
        <v>0</v>
      </c>
      <c r="AA871" s="338"/>
      <c r="AB871" s="327"/>
      <c r="AC871" s="327"/>
      <c r="AD871" s="327"/>
      <c r="AE871" s="327"/>
      <c r="AF871" s="329"/>
      <c r="AG871" s="331"/>
      <c r="AH871" s="332">
        <f t="shared" si="8"/>
        <v>0</v>
      </c>
    </row>
    <row r="872" spans="1:34" ht="12.75" hidden="1" customHeight="1">
      <c r="A872" s="344" t="s">
        <v>182</v>
      </c>
      <c r="B872" s="27" t="s">
        <v>43</v>
      </c>
      <c r="C872" s="28">
        <v>4</v>
      </c>
      <c r="D872" s="344" t="str">
        <f>B872&amp;C872</f>
        <v>H4</v>
      </c>
      <c r="E872" s="28" t="s">
        <v>38</v>
      </c>
      <c r="F872" s="28">
        <v>0</v>
      </c>
      <c r="G872" s="344" t="str">
        <f>E872&amp;F872</f>
        <v>W0</v>
      </c>
      <c r="H872" s="28" t="s">
        <v>39</v>
      </c>
      <c r="I872" s="28">
        <v>0</v>
      </c>
      <c r="J872" s="344" t="str">
        <f>H872&amp;I872</f>
        <v>L0</v>
      </c>
      <c r="K872" s="28" t="s">
        <v>40</v>
      </c>
      <c r="L872" s="28">
        <v>0</v>
      </c>
      <c r="M872" s="345" t="str">
        <f>K872&amp;L872</f>
        <v>B0</v>
      </c>
      <c r="N872" s="28" t="s">
        <v>41</v>
      </c>
      <c r="O872" s="28">
        <v>10</v>
      </c>
      <c r="P872" s="345" t="str">
        <f>N872&amp;O872</f>
        <v>R10</v>
      </c>
      <c r="Q872" s="25" t="s">
        <v>42</v>
      </c>
      <c r="R872" s="26">
        <v>0.47</v>
      </c>
      <c r="S872" s="26">
        <v>0.06</v>
      </c>
      <c r="T872" s="336">
        <f>SUM(R873:S873)</f>
        <v>54190</v>
      </c>
      <c r="U872" s="19">
        <v>4.2000000000000003E-2</v>
      </c>
      <c r="V872" s="19">
        <v>0.02</v>
      </c>
      <c r="W872" s="336">
        <f>SUM(U873:V873)</f>
        <v>4639</v>
      </c>
      <c r="X872" s="19">
        <v>0.33</v>
      </c>
      <c r="Y872" s="19">
        <v>0.16</v>
      </c>
      <c r="Z872" s="19">
        <v>0.24</v>
      </c>
      <c r="AA872" s="338">
        <f>SUM(X873:Z873)</f>
        <v>60738</v>
      </c>
      <c r="AB872" s="327">
        <f>ROUNDDOWN((T872+AA872)*0.05,0)</f>
        <v>5746</v>
      </c>
      <c r="AC872" s="327">
        <f>ROUNDDOWN((T872+W872+AA872+AB872)*0.1,0)</f>
        <v>12531</v>
      </c>
      <c r="AD872" s="327">
        <f>ROUNDDOWN(AG872*0.1,0)</f>
        <v>7417</v>
      </c>
      <c r="AE872" s="327">
        <f>T872+W872+AA872+AB872+AC872+AD872</f>
        <v>145261</v>
      </c>
      <c r="AF872" s="328">
        <v>133000</v>
      </c>
      <c r="AG872" s="330">
        <f>AF872-T872-W872</f>
        <v>74171</v>
      </c>
      <c r="AH872" s="332">
        <f t="shared" si="8"/>
        <v>74171</v>
      </c>
    </row>
    <row r="873" spans="1:34" ht="12.75" hidden="1" customHeight="1">
      <c r="A873" s="344"/>
      <c r="B873" s="27"/>
      <c r="C873" s="28"/>
      <c r="D873" s="344"/>
      <c r="E873" s="28"/>
      <c r="F873" s="28"/>
      <c r="G873" s="344"/>
      <c r="H873" s="28"/>
      <c r="I873" s="28"/>
      <c r="J873" s="344"/>
      <c r="K873" s="28"/>
      <c r="L873" s="28"/>
      <c r="M873" s="346"/>
      <c r="N873" s="28"/>
      <c r="O873" s="28"/>
      <c r="P873" s="346"/>
      <c r="Q873" s="22"/>
      <c r="R873" s="23">
        <f>ROUNDDOWN($R$3*R872,0)</f>
        <v>49304</v>
      </c>
      <c r="S873" s="23">
        <f>ROUNDDOWN($S$3*S872,0)</f>
        <v>4886</v>
      </c>
      <c r="T873" s="337"/>
      <c r="U873" s="23">
        <f>ROUNDDOWN(U872*$U$3,0)</f>
        <v>3420</v>
      </c>
      <c r="V873" s="23">
        <f>ROUNDDOWN(V872*$V$3,0)</f>
        <v>1219</v>
      </c>
      <c r="W873" s="337"/>
      <c r="X873" s="23">
        <f>ROUNDDOWN($X$3*X872,0)</f>
        <v>34618</v>
      </c>
      <c r="Y873" s="23">
        <f>ROUNDDOWN(Y872*$Y$3,0)</f>
        <v>13030</v>
      </c>
      <c r="Z873" s="24">
        <f>ROUNDDOWN(Z872*$Z$3,0)</f>
        <v>13090</v>
      </c>
      <c r="AA873" s="338"/>
      <c r="AB873" s="327"/>
      <c r="AC873" s="327"/>
      <c r="AD873" s="327"/>
      <c r="AE873" s="327"/>
      <c r="AF873" s="329"/>
      <c r="AG873" s="331"/>
      <c r="AH873" s="332">
        <f t="shared" si="8"/>
        <v>0</v>
      </c>
    </row>
    <row r="874" spans="1:34" ht="12.75" hidden="1" customHeight="1">
      <c r="A874" s="344" t="s">
        <v>182</v>
      </c>
      <c r="B874" s="27" t="s">
        <v>43</v>
      </c>
      <c r="C874" s="28">
        <v>4.5</v>
      </c>
      <c r="D874" s="344" t="str">
        <f>B874&amp;C874</f>
        <v>H4.5</v>
      </c>
      <c r="E874" s="28" t="s">
        <v>38</v>
      </c>
      <c r="F874" s="28">
        <v>0</v>
      </c>
      <c r="G874" s="344" t="str">
        <f>E874&amp;F874</f>
        <v>W0</v>
      </c>
      <c r="H874" s="28" t="s">
        <v>39</v>
      </c>
      <c r="I874" s="28">
        <v>0</v>
      </c>
      <c r="J874" s="344" t="str">
        <f>H874&amp;I874</f>
        <v>L0</v>
      </c>
      <c r="K874" s="28" t="s">
        <v>40</v>
      </c>
      <c r="L874" s="28">
        <v>0</v>
      </c>
      <c r="M874" s="345" t="str">
        <f>K874&amp;L874</f>
        <v>B0</v>
      </c>
      <c r="N874" s="28" t="s">
        <v>41</v>
      </c>
      <c r="O874" s="28">
        <v>12</v>
      </c>
      <c r="P874" s="345" t="str">
        <f>N874&amp;O874</f>
        <v>R12</v>
      </c>
      <c r="Q874" s="25" t="s">
        <v>42</v>
      </c>
      <c r="R874" s="19">
        <v>0.63</v>
      </c>
      <c r="S874" s="19">
        <v>0.1</v>
      </c>
      <c r="T874" s="336">
        <f>SUM(R875:S875)</f>
        <v>74233</v>
      </c>
      <c r="U874" s="19">
        <v>7.4999999999999997E-2</v>
      </c>
      <c r="V874" s="19">
        <v>0.02</v>
      </c>
      <c r="W874" s="336">
        <f>SUM(U875:V875)</f>
        <v>7327</v>
      </c>
      <c r="X874" s="19">
        <v>0.42</v>
      </c>
      <c r="Y874" s="19">
        <v>0.2</v>
      </c>
      <c r="Z874" s="19">
        <v>0.31</v>
      </c>
      <c r="AA874" s="338">
        <f>SUM(X875:Z875)</f>
        <v>77255</v>
      </c>
      <c r="AB874" s="327">
        <f>ROUNDDOWN((T874+AA874)*0.05,0)</f>
        <v>7574</v>
      </c>
      <c r="AC874" s="327">
        <f>ROUNDDOWN((T874+W874+AA874+AB874)*0.1,0)</f>
        <v>16638</v>
      </c>
      <c r="AD874" s="327">
        <f>ROUNDDOWN(AG874*0.1,0)</f>
        <v>11944</v>
      </c>
      <c r="AE874" s="327">
        <f>T874+W874+AA874+AB874+AC874+AD874</f>
        <v>194971</v>
      </c>
      <c r="AF874" s="328">
        <v>201000</v>
      </c>
      <c r="AG874" s="330">
        <f>AF874-T874-W874</f>
        <v>119440</v>
      </c>
      <c r="AH874" s="332">
        <f t="shared" si="8"/>
        <v>119440</v>
      </c>
    </row>
    <row r="875" spans="1:34" ht="12.75" hidden="1" customHeight="1">
      <c r="A875" s="344"/>
      <c r="B875" s="27"/>
      <c r="C875" s="28"/>
      <c r="D875" s="344"/>
      <c r="E875" s="28"/>
      <c r="F875" s="28"/>
      <c r="G875" s="344"/>
      <c r="H875" s="28"/>
      <c r="I875" s="28"/>
      <c r="J875" s="344"/>
      <c r="K875" s="28"/>
      <c r="L875" s="28"/>
      <c r="M875" s="346"/>
      <c r="N875" s="28"/>
      <c r="O875" s="28"/>
      <c r="P875" s="346"/>
      <c r="Q875" s="25"/>
      <c r="R875" s="23">
        <f>ROUNDDOWN($R$3*R874,0)</f>
        <v>66089</v>
      </c>
      <c r="S875" s="23">
        <f>ROUNDDOWN($S$3*S874,0)</f>
        <v>8144</v>
      </c>
      <c r="T875" s="337"/>
      <c r="U875" s="23">
        <f>ROUNDDOWN(U874*$U$3,0)</f>
        <v>6108</v>
      </c>
      <c r="V875" s="23">
        <f>ROUNDDOWN(V874*$V$3,0)</f>
        <v>1219</v>
      </c>
      <c r="W875" s="337"/>
      <c r="X875" s="23">
        <f>ROUNDDOWN($X$3*X874,0)</f>
        <v>44059</v>
      </c>
      <c r="Y875" s="23">
        <f>ROUNDDOWN(Y874*$Y$3,0)</f>
        <v>16288</v>
      </c>
      <c r="Z875" s="24">
        <f>ROUNDDOWN(Z874*$Z$3,0)</f>
        <v>16908</v>
      </c>
      <c r="AA875" s="338"/>
      <c r="AB875" s="327"/>
      <c r="AC875" s="327"/>
      <c r="AD875" s="327"/>
      <c r="AE875" s="327"/>
      <c r="AF875" s="329"/>
      <c r="AG875" s="331"/>
      <c r="AH875" s="332">
        <f t="shared" si="8"/>
        <v>0</v>
      </c>
    </row>
    <row r="876" spans="1:34" ht="12.75" hidden="1" customHeight="1">
      <c r="A876" s="344" t="s">
        <v>182</v>
      </c>
      <c r="B876" s="27" t="s">
        <v>43</v>
      </c>
      <c r="C876" s="28">
        <v>4.5</v>
      </c>
      <c r="D876" s="344" t="str">
        <f>B876&amp;C876</f>
        <v>H4.5</v>
      </c>
      <c r="E876" s="28" t="s">
        <v>38</v>
      </c>
      <c r="F876" s="28">
        <v>0</v>
      </c>
      <c r="G876" s="344" t="str">
        <f>E876&amp;F876</f>
        <v>W0</v>
      </c>
      <c r="H876" s="28" t="s">
        <v>39</v>
      </c>
      <c r="I876" s="28">
        <v>0</v>
      </c>
      <c r="J876" s="344" t="str">
        <f>H876&amp;I876</f>
        <v>L0</v>
      </c>
      <c r="K876" s="28" t="s">
        <v>40</v>
      </c>
      <c r="L876" s="28">
        <v>0</v>
      </c>
      <c r="M876" s="345" t="str">
        <f>K876&amp;L876</f>
        <v>B0</v>
      </c>
      <c r="N876" s="28" t="s">
        <v>41</v>
      </c>
      <c r="O876" s="28">
        <v>15</v>
      </c>
      <c r="P876" s="345" t="str">
        <f>N876&amp;O876</f>
        <v>R15</v>
      </c>
      <c r="Q876" s="25" t="s">
        <v>42</v>
      </c>
      <c r="R876" s="19">
        <v>0.88</v>
      </c>
      <c r="S876" s="19">
        <v>0.12</v>
      </c>
      <c r="T876" s="336">
        <f>SUM(R877:S877)</f>
        <v>102088</v>
      </c>
      <c r="U876" s="19">
        <v>0.19</v>
      </c>
      <c r="V876" s="19">
        <v>3.9E-2</v>
      </c>
      <c r="W876" s="336">
        <f>SUM(U877:V877)</f>
        <v>17851</v>
      </c>
      <c r="X876" s="19">
        <v>0.56000000000000005</v>
      </c>
      <c r="Y876" s="19">
        <v>0.27</v>
      </c>
      <c r="Z876" s="19">
        <v>0.41</v>
      </c>
      <c r="AA876" s="338">
        <f>SUM(X877:Z877)</f>
        <v>103098</v>
      </c>
      <c r="AB876" s="327">
        <f>ROUNDDOWN((T876+AA876)*0.05,0)</f>
        <v>10259</v>
      </c>
      <c r="AC876" s="327">
        <f>ROUNDDOWN((T876+W876+AA876+AB876)*0.1,0)</f>
        <v>23329</v>
      </c>
      <c r="AD876" s="327">
        <f>ROUNDDOWN(AG876*0.1,0)</f>
        <v>18106</v>
      </c>
      <c r="AE876" s="327">
        <f>T876+W876+AA876+AB876+AC876+AD876</f>
        <v>274731</v>
      </c>
      <c r="AF876" s="328">
        <v>301000</v>
      </c>
      <c r="AG876" s="330">
        <f>AF876-T876-W876</f>
        <v>181061</v>
      </c>
      <c r="AH876" s="332">
        <f t="shared" si="8"/>
        <v>181061</v>
      </c>
    </row>
    <row r="877" spans="1:34" ht="12.75" hidden="1" customHeight="1">
      <c r="A877" s="344"/>
      <c r="B877" s="27"/>
      <c r="C877" s="28"/>
      <c r="D877" s="344"/>
      <c r="E877" s="28"/>
      <c r="F877" s="28"/>
      <c r="G877" s="344"/>
      <c r="H877" s="28"/>
      <c r="I877" s="28"/>
      <c r="J877" s="344"/>
      <c r="K877" s="28"/>
      <c r="L877" s="28"/>
      <c r="M877" s="346"/>
      <c r="N877" s="28"/>
      <c r="O877" s="28"/>
      <c r="P877" s="346"/>
      <c r="Q877" s="22"/>
      <c r="R877" s="23">
        <f>ROUNDDOWN($R$3*R876,0)</f>
        <v>92315</v>
      </c>
      <c r="S877" s="23">
        <f>ROUNDDOWN($S$3*S876,0)</f>
        <v>9773</v>
      </c>
      <c r="T877" s="337"/>
      <c r="U877" s="23">
        <f>ROUNDDOWN(U876*$U$3,0)</f>
        <v>15474</v>
      </c>
      <c r="V877" s="23">
        <f>ROUNDDOWN(V876*$V$3,0)</f>
        <v>2377</v>
      </c>
      <c r="W877" s="337"/>
      <c r="X877" s="23">
        <f>ROUNDDOWN($X$3*X876,0)</f>
        <v>58746</v>
      </c>
      <c r="Y877" s="23">
        <f>ROUNDDOWN(Y876*$Y$3,0)</f>
        <v>21989</v>
      </c>
      <c r="Z877" s="24">
        <f>ROUNDDOWN(Z876*$Z$3,0)</f>
        <v>22363</v>
      </c>
      <c r="AA877" s="338"/>
      <c r="AB877" s="327"/>
      <c r="AC877" s="327"/>
      <c r="AD877" s="327"/>
      <c r="AE877" s="327"/>
      <c r="AF877" s="329"/>
      <c r="AG877" s="331"/>
      <c r="AH877" s="332">
        <f t="shared" si="8"/>
        <v>0</v>
      </c>
    </row>
    <row r="878" spans="1:34" ht="12.75" hidden="1" customHeight="1">
      <c r="A878" s="344" t="s">
        <v>182</v>
      </c>
      <c r="B878" s="27" t="s">
        <v>43</v>
      </c>
      <c r="C878" s="28">
        <v>4.5</v>
      </c>
      <c r="D878" s="344" t="str">
        <f>B878&amp;C878</f>
        <v>H4.5</v>
      </c>
      <c r="E878" s="28" t="s">
        <v>38</v>
      </c>
      <c r="F878" s="28">
        <v>0</v>
      </c>
      <c r="G878" s="344" t="str">
        <f>E878&amp;F878</f>
        <v>W0</v>
      </c>
      <c r="H878" s="28" t="s">
        <v>39</v>
      </c>
      <c r="I878" s="28">
        <v>0</v>
      </c>
      <c r="J878" s="344" t="str">
        <f>H878&amp;I878</f>
        <v>L0</v>
      </c>
      <c r="K878" s="28" t="s">
        <v>40</v>
      </c>
      <c r="L878" s="28">
        <v>0</v>
      </c>
      <c r="M878" s="345" t="str">
        <f>K878&amp;L878</f>
        <v>B0</v>
      </c>
      <c r="N878" s="28" t="s">
        <v>41</v>
      </c>
      <c r="O878" s="28">
        <v>18</v>
      </c>
      <c r="P878" s="345" t="str">
        <f>N878&amp;O878</f>
        <v>R18</v>
      </c>
      <c r="Q878" s="25" t="s">
        <v>42</v>
      </c>
      <c r="R878" s="26">
        <v>1.1499999999999999</v>
      </c>
      <c r="S878" s="26">
        <v>0.15</v>
      </c>
      <c r="T878" s="336">
        <f>SUM(R879:S879)</f>
        <v>132855</v>
      </c>
      <c r="U878" s="19">
        <v>0.19</v>
      </c>
      <c r="V878" s="19">
        <v>7.0999999999999994E-2</v>
      </c>
      <c r="W878" s="336">
        <f>SUM(U879:V879)</f>
        <v>19802</v>
      </c>
      <c r="X878" s="19">
        <v>0.7</v>
      </c>
      <c r="Y878" s="19">
        <v>0.34</v>
      </c>
      <c r="Z878" s="19">
        <v>0.52</v>
      </c>
      <c r="AA878" s="338">
        <f>SUM(X879:Z879)</f>
        <v>129484</v>
      </c>
      <c r="AB878" s="327">
        <f>ROUNDDOWN((T878+AA878)*0.05,0)</f>
        <v>13116</v>
      </c>
      <c r="AC878" s="327">
        <f>ROUNDDOWN((T878+W878+AA878+AB878)*0.1,0)</f>
        <v>29525</v>
      </c>
      <c r="AD878" s="327">
        <f>ROUNDDOWN(AG878*0.1,0)</f>
        <v>31534</v>
      </c>
      <c r="AE878" s="327">
        <f>T878+W878+AA878+AB878+AC878+AD878</f>
        <v>356316</v>
      </c>
      <c r="AF878" s="328">
        <v>468000</v>
      </c>
      <c r="AG878" s="330">
        <f>AF878-T878-W878</f>
        <v>315343</v>
      </c>
      <c r="AH878" s="332">
        <f t="shared" si="8"/>
        <v>315343</v>
      </c>
    </row>
    <row r="879" spans="1:34" ht="12.75" hidden="1" customHeight="1">
      <c r="A879" s="344"/>
      <c r="B879" s="27"/>
      <c r="C879" s="28"/>
      <c r="D879" s="344"/>
      <c r="E879" s="28"/>
      <c r="F879" s="28"/>
      <c r="G879" s="344"/>
      <c r="H879" s="28"/>
      <c r="I879" s="28"/>
      <c r="J879" s="344"/>
      <c r="K879" s="28"/>
      <c r="L879" s="28"/>
      <c r="M879" s="346"/>
      <c r="N879" s="28"/>
      <c r="O879" s="28"/>
      <c r="P879" s="346"/>
      <c r="Q879" s="22"/>
      <c r="R879" s="23">
        <f>ROUNDDOWN($R$3*R878,0)</f>
        <v>120639</v>
      </c>
      <c r="S879" s="23">
        <f>ROUNDDOWN($S$3*S878,0)</f>
        <v>12216</v>
      </c>
      <c r="T879" s="337"/>
      <c r="U879" s="23">
        <f>ROUNDDOWN(U878*$U$3,0)</f>
        <v>15474</v>
      </c>
      <c r="V879" s="23">
        <f>ROUNDDOWN(V878*$V$3,0)</f>
        <v>4328</v>
      </c>
      <c r="W879" s="337"/>
      <c r="X879" s="23">
        <f>ROUNDDOWN($X$3*X878,0)</f>
        <v>73432</v>
      </c>
      <c r="Y879" s="23">
        <f>ROUNDDOWN(Y878*$Y$3,0)</f>
        <v>27690</v>
      </c>
      <c r="Z879" s="24">
        <f>ROUNDDOWN(Z878*$Z$3,0)</f>
        <v>28362</v>
      </c>
      <c r="AA879" s="338"/>
      <c r="AB879" s="327"/>
      <c r="AC879" s="327"/>
      <c r="AD879" s="327"/>
      <c r="AE879" s="327"/>
      <c r="AF879" s="329"/>
      <c r="AG879" s="331"/>
      <c r="AH879" s="332">
        <f t="shared" si="8"/>
        <v>0</v>
      </c>
    </row>
    <row r="880" spans="1:34" ht="12.75" hidden="1" customHeight="1">
      <c r="A880" s="344" t="s">
        <v>182</v>
      </c>
      <c r="B880" s="27" t="s">
        <v>43</v>
      </c>
      <c r="C880" s="28">
        <v>5</v>
      </c>
      <c r="D880" s="344" t="str">
        <f>B880&amp;C880</f>
        <v>H5</v>
      </c>
      <c r="E880" s="28" t="s">
        <v>38</v>
      </c>
      <c r="F880" s="28">
        <v>0</v>
      </c>
      <c r="G880" s="344" t="str">
        <f>E880&amp;F880</f>
        <v>W0</v>
      </c>
      <c r="H880" s="28" t="s">
        <v>39</v>
      </c>
      <c r="I880" s="28">
        <v>0</v>
      </c>
      <c r="J880" s="344" t="str">
        <f>H880&amp;I880</f>
        <v>L0</v>
      </c>
      <c r="K880" s="28" t="s">
        <v>40</v>
      </c>
      <c r="L880" s="28">
        <v>0</v>
      </c>
      <c r="M880" s="345" t="str">
        <f>K880&amp;L880</f>
        <v>B0</v>
      </c>
      <c r="N880" s="28" t="s">
        <v>41</v>
      </c>
      <c r="O880" s="28">
        <v>20</v>
      </c>
      <c r="P880" s="345" t="str">
        <f>N880&amp;O880</f>
        <v>R20</v>
      </c>
      <c r="Q880" s="25" t="s">
        <v>42</v>
      </c>
      <c r="R880" s="19">
        <v>1.33</v>
      </c>
      <c r="S880" s="19">
        <v>0.18</v>
      </c>
      <c r="T880" s="336">
        <f>SUM(R881:S881)</f>
        <v>154181</v>
      </c>
      <c r="U880" s="19">
        <v>0.19</v>
      </c>
      <c r="V880" s="19">
        <v>7.0999999999999994E-2</v>
      </c>
      <c r="W880" s="336">
        <f>SUM(U881:V881)</f>
        <v>19802</v>
      </c>
      <c r="X880" s="19">
        <v>0.81</v>
      </c>
      <c r="Y880" s="19">
        <v>0.39</v>
      </c>
      <c r="Z880" s="19">
        <v>0.6</v>
      </c>
      <c r="AA880" s="338">
        <f>SUM(X881:Z881)</f>
        <v>149460</v>
      </c>
      <c r="AB880" s="327">
        <f>ROUNDDOWN((T880+AA880)*0.05,0)</f>
        <v>15182</v>
      </c>
      <c r="AC880" s="327">
        <f>ROUNDDOWN((T880+W880+AA880+AB880)*0.1,0)</f>
        <v>33862</v>
      </c>
      <c r="AD880" s="327">
        <f>ROUNDDOWN(AG880*0.1,0)</f>
        <v>34201</v>
      </c>
      <c r="AE880" s="327">
        <f>T880+W880+AA880+AB880+AC880+AD880</f>
        <v>406688</v>
      </c>
      <c r="AF880" s="328">
        <v>516000</v>
      </c>
      <c r="AG880" s="330">
        <f>AF880-T880-W880</f>
        <v>342017</v>
      </c>
      <c r="AH880" s="332">
        <f t="shared" si="8"/>
        <v>342017</v>
      </c>
    </row>
    <row r="881" spans="1:34" ht="12.75" hidden="1" customHeight="1">
      <c r="A881" s="344"/>
      <c r="B881" s="27"/>
      <c r="C881" s="28"/>
      <c r="D881" s="344"/>
      <c r="E881" s="28"/>
      <c r="F881" s="28"/>
      <c r="G881" s="344"/>
      <c r="H881" s="28"/>
      <c r="I881" s="28"/>
      <c r="J881" s="344"/>
      <c r="K881" s="28"/>
      <c r="L881" s="28"/>
      <c r="M881" s="346"/>
      <c r="N881" s="28"/>
      <c r="O881" s="28"/>
      <c r="P881" s="346"/>
      <c r="Q881" s="22"/>
      <c r="R881" s="23">
        <f>ROUNDDOWN($R$3*R880,0)</f>
        <v>139522</v>
      </c>
      <c r="S881" s="23">
        <f>ROUNDDOWN($S$3*S880,0)</f>
        <v>14659</v>
      </c>
      <c r="T881" s="337"/>
      <c r="U881" s="23">
        <f>ROUNDDOWN(U880*$U$3,0)</f>
        <v>15474</v>
      </c>
      <c r="V881" s="23">
        <f>ROUNDDOWN(V880*$V$3,0)</f>
        <v>4328</v>
      </c>
      <c r="W881" s="337"/>
      <c r="X881" s="23">
        <f>ROUNDDOWN($X$3*X880,0)</f>
        <v>84972</v>
      </c>
      <c r="Y881" s="23">
        <f>ROUNDDOWN(Y880*$Y$3,0)</f>
        <v>31762</v>
      </c>
      <c r="Z881" s="24">
        <f>ROUNDDOWN(Z880*$Z$3,0)</f>
        <v>32726</v>
      </c>
      <c r="AA881" s="338"/>
      <c r="AB881" s="327"/>
      <c r="AC881" s="327"/>
      <c r="AD881" s="327"/>
      <c r="AE881" s="327"/>
      <c r="AF881" s="329"/>
      <c r="AG881" s="331"/>
      <c r="AH881" s="332">
        <f t="shared" si="8"/>
        <v>0</v>
      </c>
    </row>
    <row r="882" spans="1:34" ht="12.75" hidden="1" customHeight="1">
      <c r="A882" s="344" t="s">
        <v>182</v>
      </c>
      <c r="B882" s="27" t="s">
        <v>43</v>
      </c>
      <c r="C882" s="28">
        <v>5</v>
      </c>
      <c r="D882" s="344" t="str">
        <f>B882&amp;C882</f>
        <v>H5</v>
      </c>
      <c r="E882" s="28" t="s">
        <v>38</v>
      </c>
      <c r="F882" s="28">
        <v>0</v>
      </c>
      <c r="G882" s="344" t="str">
        <f>E882&amp;F882</f>
        <v>W0</v>
      </c>
      <c r="H882" s="28" t="s">
        <v>39</v>
      </c>
      <c r="I882" s="28">
        <v>0</v>
      </c>
      <c r="J882" s="344" t="str">
        <f>H882&amp;I882</f>
        <v>L0</v>
      </c>
      <c r="K882" s="28" t="s">
        <v>40</v>
      </c>
      <c r="L882" s="28">
        <v>0</v>
      </c>
      <c r="M882" s="345" t="str">
        <f>K882&amp;L882</f>
        <v>B0</v>
      </c>
      <c r="N882" s="28" t="s">
        <v>41</v>
      </c>
      <c r="O882" s="28">
        <v>25</v>
      </c>
      <c r="P882" s="345" t="str">
        <f>N882&amp;O882</f>
        <v>R25</v>
      </c>
      <c r="Q882" s="25" t="s">
        <v>42</v>
      </c>
      <c r="R882" s="26">
        <v>1.85</v>
      </c>
      <c r="S882" s="26">
        <v>0.25</v>
      </c>
      <c r="T882" s="336">
        <f>SUM(R883:S883)</f>
        <v>214432</v>
      </c>
      <c r="U882" s="19">
        <v>0.22</v>
      </c>
      <c r="V882" s="19">
        <v>0.14299999999999999</v>
      </c>
      <c r="W882" s="336">
        <f>SUM(U883:V883)</f>
        <v>26635</v>
      </c>
      <c r="X882" s="19">
        <v>1.02</v>
      </c>
      <c r="Y882" s="19">
        <v>0.51</v>
      </c>
      <c r="Z882" s="19">
        <v>0.67</v>
      </c>
      <c r="AA882" s="338">
        <f>SUM(X883:Z883)</f>
        <v>185081</v>
      </c>
      <c r="AB882" s="327">
        <f>ROUNDDOWN((T882+AA882)*0.05,0)</f>
        <v>19975</v>
      </c>
      <c r="AC882" s="327">
        <f>ROUNDDOWN((T882+W882+AA882+AB882)*0.1,0)</f>
        <v>44612</v>
      </c>
      <c r="AD882" s="327">
        <f>ROUNDDOWN(AG882*0.1,0)</f>
        <v>61993</v>
      </c>
      <c r="AE882" s="327">
        <f>T882+W882+AA882+AB882+AC882+AD882</f>
        <v>552728</v>
      </c>
      <c r="AF882" s="328">
        <v>861000</v>
      </c>
      <c r="AG882" s="330">
        <f>AF882-T882-W882</f>
        <v>619933</v>
      </c>
      <c r="AH882" s="332">
        <f t="shared" si="8"/>
        <v>552728</v>
      </c>
    </row>
    <row r="883" spans="1:34" ht="12.75" hidden="1" customHeight="1">
      <c r="A883" s="344"/>
      <c r="B883" s="27"/>
      <c r="C883" s="28"/>
      <c r="D883" s="344"/>
      <c r="E883" s="28"/>
      <c r="F883" s="28"/>
      <c r="G883" s="344"/>
      <c r="H883" s="28"/>
      <c r="I883" s="28"/>
      <c r="J883" s="344"/>
      <c r="K883" s="28"/>
      <c r="L883" s="28"/>
      <c r="M883" s="346"/>
      <c r="N883" s="28"/>
      <c r="O883" s="28"/>
      <c r="P883" s="346"/>
      <c r="Q883" s="22"/>
      <c r="R883" s="23">
        <f>ROUNDDOWN($R$3*R882,0)</f>
        <v>194072</v>
      </c>
      <c r="S883" s="23">
        <f>ROUNDDOWN($S$3*S882,0)</f>
        <v>20360</v>
      </c>
      <c r="T883" s="337"/>
      <c r="U883" s="23">
        <f>ROUNDDOWN(U882*$U$3,0)</f>
        <v>17917</v>
      </c>
      <c r="V883" s="23">
        <f>ROUNDDOWN(V882*$V$3,0)</f>
        <v>8718</v>
      </c>
      <c r="W883" s="337"/>
      <c r="X883" s="23">
        <f>ROUNDDOWN($X$3*X882,0)</f>
        <v>107002</v>
      </c>
      <c r="Y883" s="23">
        <f>ROUNDDOWN(Y882*$Y$3,0)</f>
        <v>41535</v>
      </c>
      <c r="Z883" s="24">
        <f>ROUNDDOWN(Z882*$Z$3,0)</f>
        <v>36544</v>
      </c>
      <c r="AA883" s="338"/>
      <c r="AB883" s="327"/>
      <c r="AC883" s="327"/>
      <c r="AD883" s="327"/>
      <c r="AE883" s="327"/>
      <c r="AF883" s="329"/>
      <c r="AG883" s="331"/>
      <c r="AH883" s="332">
        <f t="shared" si="8"/>
        <v>0</v>
      </c>
    </row>
    <row r="884" spans="1:34" ht="12.75" hidden="1" customHeight="1">
      <c r="A884" s="333" t="s">
        <v>183</v>
      </c>
      <c r="B884" s="20" t="s">
        <v>43</v>
      </c>
      <c r="C884" s="21">
        <v>0.5</v>
      </c>
      <c r="D884" s="333" t="str">
        <f>B884&amp;C884</f>
        <v>H0.5</v>
      </c>
      <c r="E884" s="21" t="s">
        <v>38</v>
      </c>
      <c r="F884" s="21">
        <v>0.3</v>
      </c>
      <c r="G884" s="333" t="str">
        <f>E884&amp;F884</f>
        <v>W0.3</v>
      </c>
      <c r="H884" s="21" t="s">
        <v>39</v>
      </c>
      <c r="I884" s="21">
        <v>0</v>
      </c>
      <c r="J884" s="333" t="str">
        <f>H884&amp;I884</f>
        <v>L0</v>
      </c>
      <c r="K884" s="21" t="s">
        <v>40</v>
      </c>
      <c r="L884" s="21">
        <v>0</v>
      </c>
      <c r="M884" s="334" t="str">
        <f>K884&amp;L884</f>
        <v>B0</v>
      </c>
      <c r="N884" s="21" t="s">
        <v>41</v>
      </c>
      <c r="O884" s="21">
        <v>0</v>
      </c>
      <c r="P884" s="334" t="str">
        <f>N884&amp;O884</f>
        <v>R0</v>
      </c>
      <c r="Q884" s="25" t="s">
        <v>109</v>
      </c>
      <c r="R884" s="26">
        <v>0.04</v>
      </c>
      <c r="S884" s="26">
        <v>6.0000000000000001E-3</v>
      </c>
      <c r="T884" s="336">
        <f>SUM(R885:S885)</f>
        <v>4684</v>
      </c>
      <c r="U884" s="19">
        <v>2E-3</v>
      </c>
      <c r="V884" s="19">
        <v>1E-3</v>
      </c>
      <c r="W884" s="336">
        <f>SUM(U885:V885)</f>
        <v>222</v>
      </c>
      <c r="X884" s="19">
        <v>0.03</v>
      </c>
      <c r="Y884" s="19">
        <v>0.02</v>
      </c>
      <c r="Z884" s="19">
        <v>0</v>
      </c>
      <c r="AA884" s="338">
        <f>SUM(X885:Z885)</f>
        <v>4775</v>
      </c>
      <c r="AB884" s="327">
        <f>ROUNDDOWN((T884+AA884)*0.05,0)</f>
        <v>472</v>
      </c>
      <c r="AC884" s="327">
        <f>ROUNDDOWN((T884+W884+AA884+AB884)*0.1,0)</f>
        <v>1015</v>
      </c>
      <c r="AD884" s="327">
        <f>ROUNDDOWN(AG884*0.1,0)</f>
        <v>-120</v>
      </c>
      <c r="AE884" s="327">
        <f>T884+W884+AA884+AB884+AC884+AD884</f>
        <v>11048</v>
      </c>
      <c r="AF884" s="328">
        <v>3700</v>
      </c>
      <c r="AG884" s="330">
        <f>AF884-T884-W884</f>
        <v>-1206</v>
      </c>
      <c r="AH884" s="332">
        <f t="shared" si="8"/>
        <v>-1206</v>
      </c>
    </row>
    <row r="885" spans="1:34" ht="12.75" hidden="1" customHeight="1">
      <c r="A885" s="333"/>
      <c r="B885" s="20"/>
      <c r="C885" s="21"/>
      <c r="D885" s="333"/>
      <c r="E885" s="21"/>
      <c r="F885" s="21"/>
      <c r="G885" s="333"/>
      <c r="H885" s="21"/>
      <c r="I885" s="21"/>
      <c r="J885" s="333"/>
      <c r="K885" s="21"/>
      <c r="L885" s="21"/>
      <c r="M885" s="335"/>
      <c r="N885" s="21"/>
      <c r="O885" s="21"/>
      <c r="P885" s="335"/>
      <c r="Q885" s="25"/>
      <c r="R885" s="23">
        <f>ROUNDDOWN($R$3*R884,0)</f>
        <v>4196</v>
      </c>
      <c r="S885" s="23">
        <f>ROUNDDOWN($S$3*S884,0)</f>
        <v>488</v>
      </c>
      <c r="T885" s="337"/>
      <c r="U885" s="23">
        <f>ROUNDDOWN(U884*$U$3,0)</f>
        <v>162</v>
      </c>
      <c r="V885" s="23">
        <f>ROUNDDOWN(V884*$V$3,0)</f>
        <v>60</v>
      </c>
      <c r="W885" s="337"/>
      <c r="X885" s="23">
        <f>ROUNDDOWN($X$3*X884,0)</f>
        <v>3147</v>
      </c>
      <c r="Y885" s="23">
        <f>ROUNDDOWN(Y884*$Y$3,0)</f>
        <v>1628</v>
      </c>
      <c r="Z885" s="24">
        <f>ROUNDDOWN(Z884*$Z$3,0)</f>
        <v>0</v>
      </c>
      <c r="AA885" s="338"/>
      <c r="AB885" s="327"/>
      <c r="AC885" s="327"/>
      <c r="AD885" s="327"/>
      <c r="AE885" s="327"/>
      <c r="AF885" s="329"/>
      <c r="AG885" s="331"/>
      <c r="AH885" s="332">
        <f t="shared" si="8"/>
        <v>0</v>
      </c>
    </row>
    <row r="886" spans="1:34" ht="12.75" hidden="1" customHeight="1">
      <c r="A886" s="333" t="s">
        <v>183</v>
      </c>
      <c r="B886" s="20" t="s">
        <v>43</v>
      </c>
      <c r="C886" s="21">
        <v>0.6</v>
      </c>
      <c r="D886" s="333" t="str">
        <f>B886&amp;C886</f>
        <v>H0.6</v>
      </c>
      <c r="E886" s="21" t="s">
        <v>38</v>
      </c>
      <c r="F886" s="21">
        <v>0.4</v>
      </c>
      <c r="G886" s="333" t="str">
        <f>E886&amp;F886</f>
        <v>W0.4</v>
      </c>
      <c r="H886" s="21" t="s">
        <v>39</v>
      </c>
      <c r="I886" s="21">
        <v>0</v>
      </c>
      <c r="J886" s="333" t="str">
        <f>H886&amp;I886</f>
        <v>L0</v>
      </c>
      <c r="K886" s="21" t="s">
        <v>40</v>
      </c>
      <c r="L886" s="21">
        <v>0</v>
      </c>
      <c r="M886" s="334" t="str">
        <f>K886&amp;L886</f>
        <v>B0</v>
      </c>
      <c r="N886" s="21" t="s">
        <v>41</v>
      </c>
      <c r="O886" s="21">
        <v>0</v>
      </c>
      <c r="P886" s="334" t="str">
        <f>N886&amp;O886</f>
        <v>R0</v>
      </c>
      <c r="Q886" s="25" t="s">
        <v>109</v>
      </c>
      <c r="R886" s="26">
        <v>0.04</v>
      </c>
      <c r="S886" s="26">
        <v>6.0000000000000001E-3</v>
      </c>
      <c r="T886" s="336">
        <f>SUM(R887:S887)</f>
        <v>4684</v>
      </c>
      <c r="U886" s="19">
        <v>2E-3</v>
      </c>
      <c r="V886" s="19">
        <v>1E-3</v>
      </c>
      <c r="W886" s="336">
        <f>SUM(U887:V887)</f>
        <v>222</v>
      </c>
      <c r="X886" s="19">
        <v>0.03</v>
      </c>
      <c r="Y886" s="19">
        <v>0.02</v>
      </c>
      <c r="Z886" s="19">
        <v>0</v>
      </c>
      <c r="AA886" s="338">
        <f>SUM(X887:Z887)</f>
        <v>4775</v>
      </c>
      <c r="AB886" s="327">
        <f>ROUNDDOWN((T886+AA886)*0.05,0)</f>
        <v>472</v>
      </c>
      <c r="AC886" s="327">
        <f>ROUNDDOWN((T886+W886+AA886+AB886)*0.1,0)</f>
        <v>1015</v>
      </c>
      <c r="AD886" s="327">
        <f>ROUNDDOWN(AG886*0.1,0)</f>
        <v>99</v>
      </c>
      <c r="AE886" s="327">
        <f>T886+W886+AA886+AB886+AC886+AD886</f>
        <v>11267</v>
      </c>
      <c r="AF886" s="328">
        <v>5900</v>
      </c>
      <c r="AG886" s="330">
        <f>AF886-T886-W886</f>
        <v>994</v>
      </c>
      <c r="AH886" s="332">
        <f t="shared" si="8"/>
        <v>994</v>
      </c>
    </row>
    <row r="887" spans="1:34" ht="12.75" hidden="1" customHeight="1">
      <c r="A887" s="333"/>
      <c r="B887" s="20"/>
      <c r="C887" s="21"/>
      <c r="D887" s="333"/>
      <c r="E887" s="21"/>
      <c r="F887" s="21"/>
      <c r="G887" s="333"/>
      <c r="H887" s="21"/>
      <c r="I887" s="21"/>
      <c r="J887" s="333"/>
      <c r="K887" s="21"/>
      <c r="L887" s="21"/>
      <c r="M887" s="335"/>
      <c r="N887" s="21"/>
      <c r="O887" s="21"/>
      <c r="P887" s="335"/>
      <c r="Q887" s="25"/>
      <c r="R887" s="23">
        <f>ROUNDDOWN($R$3*R886,0)</f>
        <v>4196</v>
      </c>
      <c r="S887" s="23">
        <f>ROUNDDOWN($S$3*S886,0)</f>
        <v>488</v>
      </c>
      <c r="T887" s="337"/>
      <c r="U887" s="23">
        <f>ROUNDDOWN(U886*$U$3,0)</f>
        <v>162</v>
      </c>
      <c r="V887" s="23">
        <f>ROUNDDOWN(V886*$V$3,0)</f>
        <v>60</v>
      </c>
      <c r="W887" s="337"/>
      <c r="X887" s="23">
        <f>ROUNDDOWN($X$3*X886,0)</f>
        <v>3147</v>
      </c>
      <c r="Y887" s="23">
        <f>ROUNDDOWN(Y886*$Y$3,0)</f>
        <v>1628</v>
      </c>
      <c r="Z887" s="24">
        <f>ROUNDDOWN(Z886*$Z$3,0)</f>
        <v>0</v>
      </c>
      <c r="AA887" s="338"/>
      <c r="AB887" s="327"/>
      <c r="AC887" s="327"/>
      <c r="AD887" s="327"/>
      <c r="AE887" s="327"/>
      <c r="AF887" s="329"/>
      <c r="AG887" s="331"/>
      <c r="AH887" s="332">
        <f t="shared" si="8"/>
        <v>0</v>
      </c>
    </row>
    <row r="888" spans="1:34" ht="12.75" hidden="1" customHeight="1">
      <c r="A888" s="333" t="s">
        <v>183</v>
      </c>
      <c r="B888" s="20" t="s">
        <v>43</v>
      </c>
      <c r="C888" s="21">
        <v>0.8</v>
      </c>
      <c r="D888" s="333" t="str">
        <f>B888&amp;C888</f>
        <v>H0.8</v>
      </c>
      <c r="E888" s="21" t="s">
        <v>38</v>
      </c>
      <c r="F888" s="21">
        <v>0.6</v>
      </c>
      <c r="G888" s="333" t="str">
        <f>E888&amp;F888</f>
        <v>W0.6</v>
      </c>
      <c r="H888" s="21" t="s">
        <v>39</v>
      </c>
      <c r="I888" s="21">
        <v>0</v>
      </c>
      <c r="J888" s="333" t="str">
        <f>H888&amp;I888</f>
        <v>L0</v>
      </c>
      <c r="K888" s="21" t="s">
        <v>40</v>
      </c>
      <c r="L888" s="21">
        <v>0</v>
      </c>
      <c r="M888" s="334" t="str">
        <f>K888&amp;L888</f>
        <v>B0</v>
      </c>
      <c r="N888" s="21" t="s">
        <v>41</v>
      </c>
      <c r="O888" s="21">
        <v>0</v>
      </c>
      <c r="P888" s="334" t="str">
        <f>N888&amp;O888</f>
        <v>R0</v>
      </c>
      <c r="Q888" s="25" t="s">
        <v>109</v>
      </c>
      <c r="R888" s="26">
        <v>0.04</v>
      </c>
      <c r="S888" s="26">
        <v>6.0000000000000001E-3</v>
      </c>
      <c r="T888" s="336">
        <f>SUM(R889:S889)</f>
        <v>4684</v>
      </c>
      <c r="U888" s="19">
        <v>2E-3</v>
      </c>
      <c r="V888" s="19">
        <v>1E-3</v>
      </c>
      <c r="W888" s="336">
        <f>SUM(U889:V889)</f>
        <v>222</v>
      </c>
      <c r="X888" s="19">
        <v>0.03</v>
      </c>
      <c r="Y888" s="19">
        <v>0.02</v>
      </c>
      <c r="Z888" s="19">
        <v>0</v>
      </c>
      <c r="AA888" s="338">
        <f>SUM(X889:Z889)</f>
        <v>4775</v>
      </c>
      <c r="AB888" s="327">
        <f>ROUNDDOWN((T888+AA888)*0.05,0)</f>
        <v>472</v>
      </c>
      <c r="AC888" s="327">
        <f>ROUNDDOWN((T888+W888+AA888+AB888)*0.1,0)</f>
        <v>1015</v>
      </c>
      <c r="AD888" s="327">
        <f>ROUNDDOWN(AG888*0.1,0)</f>
        <v>399</v>
      </c>
      <c r="AE888" s="327">
        <f>T888+W888+AA888+AB888+AC888+AD888</f>
        <v>11567</v>
      </c>
      <c r="AF888" s="328">
        <v>8900</v>
      </c>
      <c r="AG888" s="330">
        <f>AF888-T888-W888</f>
        <v>3994</v>
      </c>
      <c r="AH888" s="332">
        <f t="shared" si="8"/>
        <v>3994</v>
      </c>
    </row>
    <row r="889" spans="1:34" ht="12.75" hidden="1" customHeight="1">
      <c r="A889" s="333"/>
      <c r="B889" s="20"/>
      <c r="C889" s="21"/>
      <c r="D889" s="333"/>
      <c r="E889" s="21"/>
      <c r="F889" s="21"/>
      <c r="G889" s="333"/>
      <c r="H889" s="21"/>
      <c r="I889" s="21"/>
      <c r="J889" s="333"/>
      <c r="K889" s="21"/>
      <c r="L889" s="21"/>
      <c r="M889" s="335"/>
      <c r="N889" s="21"/>
      <c r="O889" s="21"/>
      <c r="P889" s="335"/>
      <c r="Q889" s="22"/>
      <c r="R889" s="23">
        <f>ROUNDDOWN($R$3*R888,0)</f>
        <v>4196</v>
      </c>
      <c r="S889" s="23">
        <f>ROUNDDOWN($S$3*S888,0)</f>
        <v>488</v>
      </c>
      <c r="T889" s="337"/>
      <c r="U889" s="23">
        <f>ROUNDDOWN(U888*$U$3,0)</f>
        <v>162</v>
      </c>
      <c r="V889" s="23">
        <f>ROUNDDOWN(V888*$V$3,0)</f>
        <v>60</v>
      </c>
      <c r="W889" s="337"/>
      <c r="X889" s="23">
        <f>ROUNDDOWN($X$3*X888,0)</f>
        <v>3147</v>
      </c>
      <c r="Y889" s="23">
        <f>ROUNDDOWN(Y888*$Y$3,0)</f>
        <v>1628</v>
      </c>
      <c r="Z889" s="24">
        <f>ROUNDDOWN(Z888*$Z$3,0)</f>
        <v>0</v>
      </c>
      <c r="AA889" s="338"/>
      <c r="AB889" s="327"/>
      <c r="AC889" s="327"/>
      <c r="AD889" s="327"/>
      <c r="AE889" s="327"/>
      <c r="AF889" s="329"/>
      <c r="AG889" s="331"/>
      <c r="AH889" s="332">
        <f t="shared" si="8"/>
        <v>0</v>
      </c>
    </row>
    <row r="890" spans="1:34" ht="12.75" hidden="1" customHeight="1">
      <c r="A890" s="344" t="s">
        <v>184</v>
      </c>
      <c r="B890" s="27" t="s">
        <v>43</v>
      </c>
      <c r="C890" s="28">
        <v>2</v>
      </c>
      <c r="D890" s="344" t="str">
        <f>B890&amp;C890</f>
        <v>H2</v>
      </c>
      <c r="E890" s="28" t="s">
        <v>38</v>
      </c>
      <c r="F890" s="28">
        <v>0</v>
      </c>
      <c r="G890" s="344" t="str">
        <f>E890&amp;F890</f>
        <v>W0</v>
      </c>
      <c r="H890" s="28" t="s">
        <v>39</v>
      </c>
      <c r="I890" s="28">
        <v>0</v>
      </c>
      <c r="J890" s="344" t="str">
        <f>H890&amp;I890</f>
        <v>L0</v>
      </c>
      <c r="K890" s="28" t="s">
        <v>40</v>
      </c>
      <c r="L890" s="28">
        <v>0</v>
      </c>
      <c r="M890" s="345" t="str">
        <f>K890&amp;L890</f>
        <v>B0</v>
      </c>
      <c r="N890" s="28" t="s">
        <v>41</v>
      </c>
      <c r="O890" s="28">
        <v>4</v>
      </c>
      <c r="P890" s="345" t="str">
        <f>N890&amp;O890</f>
        <v>R4</v>
      </c>
      <c r="Q890" s="25" t="s">
        <v>42</v>
      </c>
      <c r="R890" s="19">
        <v>0.11</v>
      </c>
      <c r="S890" s="19">
        <v>0.1</v>
      </c>
      <c r="T890" s="336">
        <f>SUM(R891:S891)</f>
        <v>19683</v>
      </c>
      <c r="U890" s="19">
        <v>2E-3</v>
      </c>
      <c r="V890" s="19">
        <v>5.0000000000000001E-3</v>
      </c>
      <c r="W890" s="336">
        <f>SUM(U891:V891)</f>
        <v>466</v>
      </c>
      <c r="X890" s="19">
        <v>0.11</v>
      </c>
      <c r="Y890" s="19">
        <v>7.0000000000000007E-2</v>
      </c>
      <c r="Z890" s="19">
        <v>0</v>
      </c>
      <c r="AA890" s="338">
        <f>SUM(X891:Z891)</f>
        <v>17240</v>
      </c>
      <c r="AB890" s="327">
        <f>ROUNDDOWN((T890+AA890)*0.05,0)</f>
        <v>1846</v>
      </c>
      <c r="AC890" s="327">
        <f>ROUNDDOWN((T890+W890+AA890+AB890)*0.1,0)</f>
        <v>3923</v>
      </c>
      <c r="AD890" s="327">
        <f>ROUNDDOWN(AG890*0.1,0)</f>
        <v>2025</v>
      </c>
      <c r="AE890" s="327">
        <f>T890+W890+AA890+AB890+AC890+AD890</f>
        <v>45183</v>
      </c>
      <c r="AF890" s="328">
        <v>40400</v>
      </c>
      <c r="AG890" s="330">
        <f>AF890-T890-W890</f>
        <v>20251</v>
      </c>
      <c r="AH890" s="332">
        <f t="shared" si="8"/>
        <v>20251</v>
      </c>
    </row>
    <row r="891" spans="1:34" ht="12.75" hidden="1" customHeight="1">
      <c r="A891" s="344"/>
      <c r="B891" s="27"/>
      <c r="C891" s="28"/>
      <c r="D891" s="344"/>
      <c r="E891" s="28"/>
      <c r="F891" s="28"/>
      <c r="G891" s="344"/>
      <c r="H891" s="28"/>
      <c r="I891" s="28"/>
      <c r="J891" s="344"/>
      <c r="K891" s="28"/>
      <c r="L891" s="28"/>
      <c r="M891" s="346"/>
      <c r="N891" s="28"/>
      <c r="O891" s="28"/>
      <c r="P891" s="346"/>
      <c r="Q891" s="22"/>
      <c r="R891" s="23">
        <f>ROUNDDOWN($R$3*R890,0)</f>
        <v>11539</v>
      </c>
      <c r="S891" s="23">
        <f>ROUNDDOWN($S$3*S890,0)</f>
        <v>8144</v>
      </c>
      <c r="T891" s="337"/>
      <c r="U891" s="23">
        <f>ROUNDDOWN(U890*$U$3,0)</f>
        <v>162</v>
      </c>
      <c r="V891" s="23">
        <f>ROUNDDOWN(V890*$V$3,0)</f>
        <v>304</v>
      </c>
      <c r="W891" s="337"/>
      <c r="X891" s="23">
        <f>ROUNDDOWN($X$3*X890,0)</f>
        <v>11539</v>
      </c>
      <c r="Y891" s="23">
        <f>ROUNDDOWN(Y890*$Y$3,0)</f>
        <v>5701</v>
      </c>
      <c r="Z891" s="24">
        <f>ROUNDDOWN(Z890*$Z$3,0)</f>
        <v>0</v>
      </c>
      <c r="AA891" s="338"/>
      <c r="AB891" s="327"/>
      <c r="AC891" s="327"/>
      <c r="AD891" s="327"/>
      <c r="AE891" s="327"/>
      <c r="AF891" s="329"/>
      <c r="AG891" s="331"/>
      <c r="AH891" s="332">
        <f t="shared" si="8"/>
        <v>0</v>
      </c>
    </row>
    <row r="892" spans="1:34" ht="12.75" hidden="1" customHeight="1">
      <c r="A892" s="344" t="s">
        <v>184</v>
      </c>
      <c r="B892" s="27" t="s">
        <v>43</v>
      </c>
      <c r="C892" s="28">
        <v>2.5</v>
      </c>
      <c r="D892" s="344" t="str">
        <f>B892&amp;C892</f>
        <v>H2.5</v>
      </c>
      <c r="E892" s="28" t="s">
        <v>38</v>
      </c>
      <c r="F892" s="28">
        <v>0</v>
      </c>
      <c r="G892" s="344" t="str">
        <f>E892&amp;F892</f>
        <v>W0</v>
      </c>
      <c r="H892" s="28" t="s">
        <v>39</v>
      </c>
      <c r="I892" s="28">
        <v>0</v>
      </c>
      <c r="J892" s="344" t="str">
        <f>H892&amp;I892</f>
        <v>L0</v>
      </c>
      <c r="K892" s="28" t="s">
        <v>40</v>
      </c>
      <c r="L892" s="28">
        <v>0</v>
      </c>
      <c r="M892" s="345" t="str">
        <f>K892&amp;L892</f>
        <v>B0</v>
      </c>
      <c r="N892" s="28" t="s">
        <v>41</v>
      </c>
      <c r="O892" s="28">
        <v>6</v>
      </c>
      <c r="P892" s="345" t="str">
        <f>N892&amp;O892</f>
        <v>R6</v>
      </c>
      <c r="Q892" s="25" t="s">
        <v>42</v>
      </c>
      <c r="R892" s="19">
        <v>0.19</v>
      </c>
      <c r="S892" s="19">
        <v>0.02</v>
      </c>
      <c r="T892" s="336">
        <f>SUM(R893:S893)</f>
        <v>21559</v>
      </c>
      <c r="U892" s="19">
        <v>8.0000000000000002E-3</v>
      </c>
      <c r="V892" s="19">
        <v>0.01</v>
      </c>
      <c r="W892" s="336">
        <f>SUM(U893:V893)</f>
        <v>1260</v>
      </c>
      <c r="X892" s="19">
        <v>0.23</v>
      </c>
      <c r="Y892" s="19">
        <v>0.14000000000000001</v>
      </c>
      <c r="Z892" s="19">
        <v>0</v>
      </c>
      <c r="AA892" s="338">
        <f>SUM(X893:Z893)</f>
        <v>35529</v>
      </c>
      <c r="AB892" s="327">
        <f>ROUNDDOWN((T892+AA892)*0.05,0)</f>
        <v>2854</v>
      </c>
      <c r="AC892" s="327">
        <f>ROUNDDOWN((T892+W892+AA892+AB892)*0.1,0)</f>
        <v>6120</v>
      </c>
      <c r="AD892" s="327">
        <f>ROUNDDOWN(AG892*0.1,0)</f>
        <v>5148</v>
      </c>
      <c r="AE892" s="327">
        <f>T892+W892+AA892+AB892+AC892+AD892</f>
        <v>72470</v>
      </c>
      <c r="AF892" s="328">
        <v>74300</v>
      </c>
      <c r="AG892" s="330">
        <f>AF892-T892-W892</f>
        <v>51481</v>
      </c>
      <c r="AH892" s="332">
        <f t="shared" si="8"/>
        <v>51481</v>
      </c>
    </row>
    <row r="893" spans="1:34" ht="12.75" hidden="1" customHeight="1">
      <c r="A893" s="344"/>
      <c r="B893" s="27"/>
      <c r="C893" s="28"/>
      <c r="D893" s="344"/>
      <c r="E893" s="28"/>
      <c r="F893" s="28"/>
      <c r="G893" s="344"/>
      <c r="H893" s="28"/>
      <c r="I893" s="28"/>
      <c r="J893" s="344"/>
      <c r="K893" s="28"/>
      <c r="L893" s="28"/>
      <c r="M893" s="346"/>
      <c r="N893" s="28"/>
      <c r="O893" s="28"/>
      <c r="P893" s="346"/>
      <c r="Q893" s="22"/>
      <c r="R893" s="23">
        <f>ROUNDDOWN($R$3*R892,0)</f>
        <v>19931</v>
      </c>
      <c r="S893" s="23">
        <f>ROUNDDOWN($S$3*S892,0)</f>
        <v>1628</v>
      </c>
      <c r="T893" s="337"/>
      <c r="U893" s="23">
        <f>ROUNDDOWN(U892*$U$3,0)</f>
        <v>651</v>
      </c>
      <c r="V893" s="23">
        <f>ROUNDDOWN(V892*$V$3,0)</f>
        <v>609</v>
      </c>
      <c r="W893" s="337"/>
      <c r="X893" s="23">
        <f>ROUNDDOWN($X$3*X892,0)</f>
        <v>24127</v>
      </c>
      <c r="Y893" s="23">
        <f>ROUNDDOWN(Y892*$Y$3,0)</f>
        <v>11402</v>
      </c>
      <c r="Z893" s="24">
        <f>ROUNDDOWN(Z892*$Z$3,0)</f>
        <v>0</v>
      </c>
      <c r="AA893" s="338"/>
      <c r="AB893" s="327"/>
      <c r="AC893" s="327"/>
      <c r="AD893" s="327"/>
      <c r="AE893" s="327"/>
      <c r="AF893" s="329"/>
      <c r="AG893" s="331"/>
      <c r="AH893" s="332">
        <f t="shared" si="8"/>
        <v>0</v>
      </c>
    </row>
    <row r="894" spans="1:34" ht="12.75" hidden="1" customHeight="1">
      <c r="A894" s="344" t="s">
        <v>184</v>
      </c>
      <c r="B894" s="27" t="s">
        <v>43</v>
      </c>
      <c r="C894" s="28">
        <v>3</v>
      </c>
      <c r="D894" s="344" t="str">
        <f>B894&amp;C894</f>
        <v>H3</v>
      </c>
      <c r="E894" s="28" t="s">
        <v>38</v>
      </c>
      <c r="F894" s="28">
        <v>0</v>
      </c>
      <c r="G894" s="344" t="str">
        <f>E894&amp;F894</f>
        <v>W0</v>
      </c>
      <c r="H894" s="28" t="s">
        <v>39</v>
      </c>
      <c r="I894" s="28">
        <v>0</v>
      </c>
      <c r="J894" s="344" t="str">
        <f>H894&amp;I894</f>
        <v>L0</v>
      </c>
      <c r="K894" s="28" t="s">
        <v>40</v>
      </c>
      <c r="L894" s="28">
        <v>0</v>
      </c>
      <c r="M894" s="345" t="str">
        <f>K894&amp;L894</f>
        <v>B0</v>
      </c>
      <c r="N894" s="28" t="s">
        <v>41</v>
      </c>
      <c r="O894" s="28">
        <v>8</v>
      </c>
      <c r="P894" s="345" t="str">
        <f>N894&amp;O894</f>
        <v>R8</v>
      </c>
      <c r="Q894" s="25" t="s">
        <v>42</v>
      </c>
      <c r="R894" s="19">
        <v>0.33</v>
      </c>
      <c r="S894" s="19">
        <v>0.04</v>
      </c>
      <c r="T894" s="336">
        <f>SUM(R895:S895)</f>
        <v>37875</v>
      </c>
      <c r="U894" s="19">
        <v>2.1000000000000001E-2</v>
      </c>
      <c r="V894" s="19">
        <v>1.2E-2</v>
      </c>
      <c r="W894" s="336">
        <f>SUM(U895:V895)</f>
        <v>2441</v>
      </c>
      <c r="X894" s="19">
        <v>0.37</v>
      </c>
      <c r="Y894" s="19">
        <v>0.22</v>
      </c>
      <c r="Z894" s="19">
        <v>0</v>
      </c>
      <c r="AA894" s="338">
        <f>SUM(X895:Z895)</f>
        <v>56731</v>
      </c>
      <c r="AB894" s="327">
        <f>ROUNDDOWN((T894+AA894)*0.05,0)</f>
        <v>4730</v>
      </c>
      <c r="AC894" s="327">
        <f>ROUNDDOWN((T894+W894+AA894+AB894)*0.1,0)</f>
        <v>10177</v>
      </c>
      <c r="AD894" s="327">
        <f>ROUNDDOWN(AG894*0.1,0)</f>
        <v>7768</v>
      </c>
      <c r="AE894" s="327">
        <f>T894+W894+AA894+AB894+AC894+AD894</f>
        <v>119722</v>
      </c>
      <c r="AF894" s="328">
        <v>118000</v>
      </c>
      <c r="AG894" s="330">
        <f>AF894-T894-W894</f>
        <v>77684</v>
      </c>
      <c r="AH894" s="332">
        <f t="shared" si="8"/>
        <v>77684</v>
      </c>
    </row>
    <row r="895" spans="1:34" ht="12.75" hidden="1" customHeight="1">
      <c r="A895" s="344"/>
      <c r="B895" s="27"/>
      <c r="C895" s="28"/>
      <c r="D895" s="344"/>
      <c r="E895" s="28"/>
      <c r="F895" s="28"/>
      <c r="G895" s="344"/>
      <c r="H895" s="28"/>
      <c r="I895" s="28"/>
      <c r="J895" s="344"/>
      <c r="K895" s="28"/>
      <c r="L895" s="28"/>
      <c r="M895" s="346"/>
      <c r="N895" s="28"/>
      <c r="O895" s="28"/>
      <c r="P895" s="346"/>
      <c r="Q895" s="22"/>
      <c r="R895" s="23">
        <f>ROUNDDOWN($R$3*R894,0)</f>
        <v>34618</v>
      </c>
      <c r="S895" s="23">
        <f>ROUNDDOWN($S$3*S894,0)</f>
        <v>3257</v>
      </c>
      <c r="T895" s="337"/>
      <c r="U895" s="23">
        <f>ROUNDDOWN(U894*$U$3,0)</f>
        <v>1710</v>
      </c>
      <c r="V895" s="23">
        <f>ROUNDDOWN(V894*$V$3,0)</f>
        <v>731</v>
      </c>
      <c r="W895" s="337"/>
      <c r="X895" s="23">
        <f>ROUNDDOWN($X$3*X894,0)</f>
        <v>38814</v>
      </c>
      <c r="Y895" s="23">
        <f>ROUNDDOWN(Y894*$Y$3,0)</f>
        <v>17917</v>
      </c>
      <c r="Z895" s="24">
        <f>ROUNDDOWN(Z894*$Z$3,0)</f>
        <v>0</v>
      </c>
      <c r="AA895" s="338"/>
      <c r="AB895" s="327"/>
      <c r="AC895" s="327"/>
      <c r="AD895" s="327"/>
      <c r="AE895" s="327"/>
      <c r="AF895" s="329"/>
      <c r="AG895" s="331"/>
      <c r="AH895" s="332">
        <f t="shared" si="8"/>
        <v>0</v>
      </c>
    </row>
    <row r="896" spans="1:34" ht="12.75" hidden="1" customHeight="1">
      <c r="A896" s="344" t="s">
        <v>184</v>
      </c>
      <c r="B896" s="27" t="s">
        <v>43</v>
      </c>
      <c r="C896" s="28">
        <v>3.5</v>
      </c>
      <c r="D896" s="344" t="str">
        <f>B896&amp;C896</f>
        <v>H3.5</v>
      </c>
      <c r="E896" s="28" t="s">
        <v>38</v>
      </c>
      <c r="F896" s="28">
        <v>0</v>
      </c>
      <c r="G896" s="344" t="str">
        <f>E896&amp;F896</f>
        <v>W0</v>
      </c>
      <c r="H896" s="28" t="s">
        <v>39</v>
      </c>
      <c r="I896" s="28">
        <v>0</v>
      </c>
      <c r="J896" s="344" t="str">
        <f>H896&amp;I896</f>
        <v>L0</v>
      </c>
      <c r="K896" s="28" t="s">
        <v>40</v>
      </c>
      <c r="L896" s="28">
        <v>0</v>
      </c>
      <c r="M896" s="345" t="str">
        <f>K896&amp;L896</f>
        <v>B0</v>
      </c>
      <c r="N896" s="28" t="s">
        <v>41</v>
      </c>
      <c r="O896" s="28">
        <v>10</v>
      </c>
      <c r="P896" s="345" t="str">
        <f>N896&amp;O896</f>
        <v>R10</v>
      </c>
      <c r="Q896" s="25" t="s">
        <v>42</v>
      </c>
      <c r="R896" s="26">
        <v>0.47</v>
      </c>
      <c r="S896" s="26">
        <v>0.06</v>
      </c>
      <c r="T896" s="336">
        <f>SUM(R897:S897)</f>
        <v>54190</v>
      </c>
      <c r="U896" s="19">
        <v>4.2000000000000003E-2</v>
      </c>
      <c r="V896" s="19">
        <v>0.02</v>
      </c>
      <c r="W896" s="336">
        <f>SUM(U897:V897)</f>
        <v>4639</v>
      </c>
      <c r="X896" s="19">
        <v>0.33</v>
      </c>
      <c r="Y896" s="19">
        <v>0.16</v>
      </c>
      <c r="Z896" s="19">
        <v>0.24</v>
      </c>
      <c r="AA896" s="338">
        <f>SUM(X897:Z897)</f>
        <v>60738</v>
      </c>
      <c r="AB896" s="327">
        <f>ROUNDDOWN((T896+AA896)*0.05,0)</f>
        <v>5746</v>
      </c>
      <c r="AC896" s="327">
        <f>ROUNDDOWN((T896+W896+AA896+AB896)*0.1,0)</f>
        <v>12531</v>
      </c>
      <c r="AD896" s="327">
        <f>ROUNDDOWN(AG896*0.1,0)</f>
        <v>13917</v>
      </c>
      <c r="AE896" s="327">
        <f>T896+W896+AA896+AB896+AC896+AD896</f>
        <v>151761</v>
      </c>
      <c r="AF896" s="328">
        <v>198000</v>
      </c>
      <c r="AG896" s="330">
        <f>AF896-T896-W896</f>
        <v>139171</v>
      </c>
      <c r="AH896" s="332">
        <f t="shared" si="8"/>
        <v>139171</v>
      </c>
    </row>
    <row r="897" spans="1:34" ht="12.75" hidden="1" customHeight="1">
      <c r="A897" s="344"/>
      <c r="B897" s="27"/>
      <c r="C897" s="28"/>
      <c r="D897" s="344"/>
      <c r="E897" s="28"/>
      <c r="F897" s="28"/>
      <c r="G897" s="344"/>
      <c r="H897" s="28"/>
      <c r="I897" s="28"/>
      <c r="J897" s="344"/>
      <c r="K897" s="28"/>
      <c r="L897" s="28"/>
      <c r="M897" s="346"/>
      <c r="N897" s="28"/>
      <c r="O897" s="28"/>
      <c r="P897" s="346"/>
      <c r="Q897" s="22"/>
      <c r="R897" s="23">
        <f>ROUNDDOWN($R$3*R896,0)</f>
        <v>49304</v>
      </c>
      <c r="S897" s="23">
        <f>ROUNDDOWN($S$3*S896,0)</f>
        <v>4886</v>
      </c>
      <c r="T897" s="337"/>
      <c r="U897" s="23">
        <f>ROUNDDOWN(U896*$U$3,0)</f>
        <v>3420</v>
      </c>
      <c r="V897" s="23">
        <f>ROUNDDOWN(V896*$V$3,0)</f>
        <v>1219</v>
      </c>
      <c r="W897" s="337"/>
      <c r="X897" s="23">
        <f>ROUNDDOWN($X$3*X896,0)</f>
        <v>34618</v>
      </c>
      <c r="Y897" s="23">
        <f>ROUNDDOWN(Y896*$Y$3,0)</f>
        <v>13030</v>
      </c>
      <c r="Z897" s="24">
        <f>ROUNDDOWN(Z896*$Z$3,0)</f>
        <v>13090</v>
      </c>
      <c r="AA897" s="338"/>
      <c r="AB897" s="327"/>
      <c r="AC897" s="327"/>
      <c r="AD897" s="327"/>
      <c r="AE897" s="327"/>
      <c r="AF897" s="329"/>
      <c r="AG897" s="331"/>
      <c r="AH897" s="332">
        <f t="shared" si="8"/>
        <v>0</v>
      </c>
    </row>
    <row r="898" spans="1:34" ht="12.75" hidden="1" customHeight="1">
      <c r="A898" s="344" t="s">
        <v>184</v>
      </c>
      <c r="B898" s="27" t="s">
        <v>43</v>
      </c>
      <c r="C898" s="28">
        <v>3.5</v>
      </c>
      <c r="D898" s="344" t="str">
        <f>B898&amp;C898</f>
        <v>H3.5</v>
      </c>
      <c r="E898" s="28" t="s">
        <v>38</v>
      </c>
      <c r="F898" s="28">
        <v>0</v>
      </c>
      <c r="G898" s="344" t="str">
        <f>E898&amp;F898</f>
        <v>W0</v>
      </c>
      <c r="H898" s="28" t="s">
        <v>39</v>
      </c>
      <c r="I898" s="28">
        <v>0</v>
      </c>
      <c r="J898" s="344" t="str">
        <f>H898&amp;I898</f>
        <v>L0</v>
      </c>
      <c r="K898" s="28" t="s">
        <v>40</v>
      </c>
      <c r="L898" s="28">
        <v>0</v>
      </c>
      <c r="M898" s="345" t="str">
        <f>K898&amp;L898</f>
        <v>B0</v>
      </c>
      <c r="N898" s="28" t="s">
        <v>41</v>
      </c>
      <c r="O898" s="28">
        <v>12</v>
      </c>
      <c r="P898" s="345" t="str">
        <f>N898&amp;O898</f>
        <v>R12</v>
      </c>
      <c r="Q898" s="25" t="s">
        <v>42</v>
      </c>
      <c r="R898" s="19">
        <v>0.63</v>
      </c>
      <c r="S898" s="19">
        <v>0.1</v>
      </c>
      <c r="T898" s="336">
        <f>SUM(R899:S899)</f>
        <v>74233</v>
      </c>
      <c r="U898" s="19">
        <v>7.4999999999999997E-2</v>
      </c>
      <c r="V898" s="19">
        <v>0.02</v>
      </c>
      <c r="W898" s="336">
        <f>SUM(U899:V899)</f>
        <v>7327</v>
      </c>
      <c r="X898" s="19">
        <v>0.42</v>
      </c>
      <c r="Y898" s="19">
        <v>0.2</v>
      </c>
      <c r="Z898" s="19">
        <v>0.31</v>
      </c>
      <c r="AA898" s="338">
        <f>SUM(X899:Z899)</f>
        <v>77255</v>
      </c>
      <c r="AB898" s="327">
        <f>ROUNDDOWN((T898+AA898)*0.05,0)</f>
        <v>7574</v>
      </c>
      <c r="AC898" s="327">
        <f>ROUNDDOWN((T898+W898+AA898+AB898)*0.1,0)</f>
        <v>16638</v>
      </c>
      <c r="AD898" s="327">
        <f>ROUNDDOWN(AG898*0.1,0)</f>
        <v>22744</v>
      </c>
      <c r="AE898" s="327">
        <f>T898+W898+AA898+AB898+AC898+AD898</f>
        <v>205771</v>
      </c>
      <c r="AF898" s="328">
        <v>309000</v>
      </c>
      <c r="AG898" s="330">
        <f>AF898-T898-W898</f>
        <v>227440</v>
      </c>
      <c r="AH898" s="332">
        <f t="shared" si="8"/>
        <v>205771</v>
      </c>
    </row>
    <row r="899" spans="1:34" ht="12.75" hidden="1" customHeight="1">
      <c r="A899" s="344"/>
      <c r="B899" s="27"/>
      <c r="C899" s="28"/>
      <c r="D899" s="344"/>
      <c r="E899" s="28"/>
      <c r="F899" s="28"/>
      <c r="G899" s="344"/>
      <c r="H899" s="28"/>
      <c r="I899" s="28"/>
      <c r="J899" s="344"/>
      <c r="K899" s="28"/>
      <c r="L899" s="28"/>
      <c r="M899" s="346"/>
      <c r="N899" s="28"/>
      <c r="O899" s="28"/>
      <c r="P899" s="346"/>
      <c r="Q899" s="22"/>
      <c r="R899" s="23">
        <f>ROUNDDOWN($R$3*R898,0)</f>
        <v>66089</v>
      </c>
      <c r="S899" s="23">
        <f>ROUNDDOWN($S$3*S898,0)</f>
        <v>8144</v>
      </c>
      <c r="T899" s="337"/>
      <c r="U899" s="23">
        <f>ROUNDDOWN(U898*$U$3,0)</f>
        <v>6108</v>
      </c>
      <c r="V899" s="23">
        <f>ROUNDDOWN(V898*$V$3,0)</f>
        <v>1219</v>
      </c>
      <c r="W899" s="337"/>
      <c r="X899" s="23">
        <f>ROUNDDOWN($X$3*X898,0)</f>
        <v>44059</v>
      </c>
      <c r="Y899" s="23">
        <f>ROUNDDOWN(Y898*$Y$3,0)</f>
        <v>16288</v>
      </c>
      <c r="Z899" s="24">
        <f>ROUNDDOWN(Z898*$Z$3,0)</f>
        <v>16908</v>
      </c>
      <c r="AA899" s="338"/>
      <c r="AB899" s="327"/>
      <c r="AC899" s="327"/>
      <c r="AD899" s="327"/>
      <c r="AE899" s="327"/>
      <c r="AF899" s="329"/>
      <c r="AG899" s="331"/>
      <c r="AH899" s="332">
        <f t="shared" si="8"/>
        <v>0</v>
      </c>
    </row>
    <row r="900" spans="1:34" ht="12.75" hidden="1" customHeight="1">
      <c r="A900" s="344" t="s">
        <v>184</v>
      </c>
      <c r="B900" s="27" t="s">
        <v>43</v>
      </c>
      <c r="C900" s="28">
        <v>4</v>
      </c>
      <c r="D900" s="344" t="str">
        <f>B900&amp;C900</f>
        <v>H4</v>
      </c>
      <c r="E900" s="28" t="s">
        <v>38</v>
      </c>
      <c r="F900" s="28">
        <v>0</v>
      </c>
      <c r="G900" s="344" t="str">
        <f>E900&amp;F900</f>
        <v>W0</v>
      </c>
      <c r="H900" s="28" t="s">
        <v>39</v>
      </c>
      <c r="I900" s="28">
        <v>0</v>
      </c>
      <c r="J900" s="344" t="str">
        <f>H900&amp;I900</f>
        <v>L0</v>
      </c>
      <c r="K900" s="28" t="s">
        <v>40</v>
      </c>
      <c r="L900" s="28">
        <v>0</v>
      </c>
      <c r="M900" s="345" t="str">
        <f>K900&amp;L900</f>
        <v>B0</v>
      </c>
      <c r="N900" s="28" t="s">
        <v>41</v>
      </c>
      <c r="O900" s="28">
        <v>15</v>
      </c>
      <c r="P900" s="345" t="str">
        <f>N900&amp;O900</f>
        <v>R15</v>
      </c>
      <c r="Q900" s="25" t="s">
        <v>42</v>
      </c>
      <c r="R900" s="19">
        <v>0.88</v>
      </c>
      <c r="S900" s="19">
        <v>0.12</v>
      </c>
      <c r="T900" s="336">
        <f>SUM(R901:S901)</f>
        <v>102088</v>
      </c>
      <c r="U900" s="19">
        <v>0.19</v>
      </c>
      <c r="V900" s="19">
        <v>3.9E-2</v>
      </c>
      <c r="W900" s="336">
        <f>SUM(U901:V901)</f>
        <v>17851</v>
      </c>
      <c r="X900" s="19">
        <v>0.56000000000000005</v>
      </c>
      <c r="Y900" s="19">
        <v>0.27</v>
      </c>
      <c r="Z900" s="19">
        <v>0.41</v>
      </c>
      <c r="AA900" s="338">
        <f>SUM(X901:Z901)</f>
        <v>103098</v>
      </c>
      <c r="AB900" s="327">
        <f>ROUNDDOWN((T900+AA900)*0.05,0)</f>
        <v>10259</v>
      </c>
      <c r="AC900" s="327">
        <f>ROUNDDOWN((T900+W900+AA900+AB900)*0.1,0)</f>
        <v>23329</v>
      </c>
      <c r="AD900" s="327">
        <f>ROUNDDOWN(AG900*0.1,0)</f>
        <v>34306</v>
      </c>
      <c r="AE900" s="327">
        <f>T900+W900+AA900+AB900+AC900+AD900</f>
        <v>290931</v>
      </c>
      <c r="AF900" s="328">
        <v>463000</v>
      </c>
      <c r="AG900" s="330">
        <f>AF900-T900-W900</f>
        <v>343061</v>
      </c>
      <c r="AH900" s="332">
        <f t="shared" si="8"/>
        <v>290931</v>
      </c>
    </row>
    <row r="901" spans="1:34" ht="12.75" hidden="1" customHeight="1">
      <c r="A901" s="344"/>
      <c r="B901" s="27"/>
      <c r="C901" s="28"/>
      <c r="D901" s="344"/>
      <c r="E901" s="28"/>
      <c r="F901" s="28"/>
      <c r="G901" s="344"/>
      <c r="H901" s="28"/>
      <c r="I901" s="28"/>
      <c r="J901" s="344"/>
      <c r="K901" s="28"/>
      <c r="L901" s="28"/>
      <c r="M901" s="346"/>
      <c r="N901" s="28"/>
      <c r="O901" s="28"/>
      <c r="P901" s="346"/>
      <c r="Q901" s="22"/>
      <c r="R901" s="23">
        <f>ROUNDDOWN($R$3*R900,0)</f>
        <v>92315</v>
      </c>
      <c r="S901" s="23">
        <f>ROUNDDOWN($S$3*S900,0)</f>
        <v>9773</v>
      </c>
      <c r="T901" s="337"/>
      <c r="U901" s="23">
        <f>ROUNDDOWN(U900*$U$3,0)</f>
        <v>15474</v>
      </c>
      <c r="V901" s="23">
        <f>ROUNDDOWN(V900*$V$3,0)</f>
        <v>2377</v>
      </c>
      <c r="W901" s="337"/>
      <c r="X901" s="23">
        <f>ROUNDDOWN($X$3*X900,0)</f>
        <v>58746</v>
      </c>
      <c r="Y901" s="23">
        <f>ROUNDDOWN(Y900*$Y$3,0)</f>
        <v>21989</v>
      </c>
      <c r="Z901" s="24">
        <f>ROUNDDOWN(Z900*$Z$3,0)</f>
        <v>22363</v>
      </c>
      <c r="AA901" s="338"/>
      <c r="AB901" s="327"/>
      <c r="AC901" s="327"/>
      <c r="AD901" s="327"/>
      <c r="AE901" s="327"/>
      <c r="AF901" s="329"/>
      <c r="AG901" s="331"/>
      <c r="AH901" s="332">
        <f t="shared" si="8"/>
        <v>0</v>
      </c>
    </row>
    <row r="902" spans="1:34" ht="12.75" hidden="1" customHeight="1">
      <c r="A902" s="344" t="s">
        <v>184</v>
      </c>
      <c r="B902" s="27" t="s">
        <v>43</v>
      </c>
      <c r="C902" s="28">
        <v>4</v>
      </c>
      <c r="D902" s="344" t="str">
        <f>B902&amp;C902</f>
        <v>H4</v>
      </c>
      <c r="E902" s="28" t="s">
        <v>38</v>
      </c>
      <c r="F902" s="28">
        <v>0</v>
      </c>
      <c r="G902" s="344" t="str">
        <f>E902&amp;F902</f>
        <v>W0</v>
      </c>
      <c r="H902" s="28" t="s">
        <v>39</v>
      </c>
      <c r="I902" s="28">
        <v>0</v>
      </c>
      <c r="J902" s="344" t="str">
        <f>H902&amp;I902</f>
        <v>L0</v>
      </c>
      <c r="K902" s="28" t="s">
        <v>40</v>
      </c>
      <c r="L902" s="28">
        <v>0</v>
      </c>
      <c r="M902" s="345" t="str">
        <f>K902&amp;L902</f>
        <v>B0</v>
      </c>
      <c r="N902" s="28" t="s">
        <v>41</v>
      </c>
      <c r="O902" s="28">
        <v>18</v>
      </c>
      <c r="P902" s="345" t="str">
        <f>N902&amp;O902</f>
        <v>R18</v>
      </c>
      <c r="Q902" s="25" t="s">
        <v>42</v>
      </c>
      <c r="R902" s="26">
        <v>1.1499999999999999</v>
      </c>
      <c r="S902" s="26">
        <v>0.15</v>
      </c>
      <c r="T902" s="336">
        <f>SUM(R903:S903)</f>
        <v>132855</v>
      </c>
      <c r="U902" s="19">
        <v>0.19</v>
      </c>
      <c r="V902" s="19">
        <v>7.0999999999999994E-2</v>
      </c>
      <c r="W902" s="336">
        <f>SUM(U903:V903)</f>
        <v>19802</v>
      </c>
      <c r="X902" s="19">
        <v>0.7</v>
      </c>
      <c r="Y902" s="19">
        <v>0.34</v>
      </c>
      <c r="Z902" s="19">
        <v>0.52</v>
      </c>
      <c r="AA902" s="338">
        <f>SUM(X903:Z903)</f>
        <v>129484</v>
      </c>
      <c r="AB902" s="327">
        <f>ROUNDDOWN((T902+AA902)*0.05,0)</f>
        <v>13116</v>
      </c>
      <c r="AC902" s="327">
        <f>ROUNDDOWN((T902+W902+AA902+AB902)*0.1,0)</f>
        <v>29525</v>
      </c>
      <c r="AD902" s="327">
        <f>ROUNDDOWN(AG902*0.1,0)</f>
        <v>44334</v>
      </c>
      <c r="AE902" s="327">
        <f>T902+W902+AA902+AB902+AC902+AD902</f>
        <v>369116</v>
      </c>
      <c r="AF902" s="328">
        <v>596000</v>
      </c>
      <c r="AG902" s="330">
        <f>AF902-T902-W902</f>
        <v>443343</v>
      </c>
      <c r="AH902" s="332">
        <f t="shared" si="8"/>
        <v>369116</v>
      </c>
    </row>
    <row r="903" spans="1:34" ht="12.75" hidden="1" customHeight="1">
      <c r="A903" s="344"/>
      <c r="B903" s="27"/>
      <c r="C903" s="28"/>
      <c r="D903" s="344"/>
      <c r="E903" s="28"/>
      <c r="F903" s="28"/>
      <c r="G903" s="344"/>
      <c r="H903" s="28"/>
      <c r="I903" s="28"/>
      <c r="J903" s="344"/>
      <c r="K903" s="28"/>
      <c r="L903" s="28"/>
      <c r="M903" s="346"/>
      <c r="N903" s="28"/>
      <c r="O903" s="28"/>
      <c r="P903" s="346"/>
      <c r="Q903" s="25"/>
      <c r="R903" s="23">
        <f>ROUNDDOWN($R$3*R902,0)</f>
        <v>120639</v>
      </c>
      <c r="S903" s="23">
        <f>ROUNDDOWN($S$3*S902,0)</f>
        <v>12216</v>
      </c>
      <c r="T903" s="337"/>
      <c r="U903" s="23">
        <f>ROUNDDOWN(U902*$U$3,0)</f>
        <v>15474</v>
      </c>
      <c r="V903" s="23">
        <f>ROUNDDOWN(V902*$V$3,0)</f>
        <v>4328</v>
      </c>
      <c r="W903" s="337"/>
      <c r="X903" s="23">
        <f>ROUNDDOWN($X$3*X902,0)</f>
        <v>73432</v>
      </c>
      <c r="Y903" s="23">
        <f>ROUNDDOWN(Y902*$Y$3,0)</f>
        <v>27690</v>
      </c>
      <c r="Z903" s="24">
        <f>ROUNDDOWN(Z902*$Z$3,0)</f>
        <v>28362</v>
      </c>
      <c r="AA903" s="338"/>
      <c r="AB903" s="327"/>
      <c r="AC903" s="327"/>
      <c r="AD903" s="327"/>
      <c r="AE903" s="327"/>
      <c r="AF903" s="329"/>
      <c r="AG903" s="331"/>
      <c r="AH903" s="332">
        <f t="shared" si="8"/>
        <v>0</v>
      </c>
    </row>
    <row r="904" spans="1:34" ht="12.75" hidden="1" customHeight="1">
      <c r="A904" s="344" t="s">
        <v>184</v>
      </c>
      <c r="B904" s="27" t="s">
        <v>43</v>
      </c>
      <c r="C904" s="28">
        <v>4</v>
      </c>
      <c r="D904" s="344" t="str">
        <f>B904&amp;C904</f>
        <v>H4</v>
      </c>
      <c r="E904" s="28" t="s">
        <v>38</v>
      </c>
      <c r="F904" s="28">
        <v>0</v>
      </c>
      <c r="G904" s="344" t="str">
        <f>E904&amp;F904</f>
        <v>W0</v>
      </c>
      <c r="H904" s="28" t="s">
        <v>39</v>
      </c>
      <c r="I904" s="28">
        <v>0</v>
      </c>
      <c r="J904" s="344" t="str">
        <f>H904&amp;I904</f>
        <v>L0</v>
      </c>
      <c r="K904" s="28" t="s">
        <v>40</v>
      </c>
      <c r="L904" s="28">
        <v>0</v>
      </c>
      <c r="M904" s="345" t="str">
        <f>K904&amp;L904</f>
        <v>B0</v>
      </c>
      <c r="N904" s="28" t="s">
        <v>41</v>
      </c>
      <c r="O904" s="28">
        <v>20</v>
      </c>
      <c r="P904" s="345" t="str">
        <f>N904&amp;O904</f>
        <v>R20</v>
      </c>
      <c r="Q904" s="25" t="s">
        <v>42</v>
      </c>
      <c r="R904" s="19">
        <v>1.33</v>
      </c>
      <c r="S904" s="19">
        <v>0.18</v>
      </c>
      <c r="T904" s="336">
        <f>SUM(R905:S905)</f>
        <v>154181</v>
      </c>
      <c r="U904" s="19">
        <v>0.19</v>
      </c>
      <c r="V904" s="19">
        <v>7.0999999999999994E-2</v>
      </c>
      <c r="W904" s="29">
        <f>SUM(U905:V905)</f>
        <v>19802</v>
      </c>
      <c r="X904" s="19">
        <v>0.81</v>
      </c>
      <c r="Y904" s="19">
        <v>0.39</v>
      </c>
      <c r="Z904" s="19">
        <v>0.6</v>
      </c>
      <c r="AA904" s="338">
        <f>SUM(X905:Z905)</f>
        <v>149460</v>
      </c>
      <c r="AB904" s="327">
        <f>ROUNDDOWN((T904+AA904)*0.05,0)</f>
        <v>15182</v>
      </c>
      <c r="AC904" s="327">
        <f>ROUNDDOWN((T904+W904+AA904+AB904)*0.1,0)</f>
        <v>33862</v>
      </c>
      <c r="AD904" s="327">
        <f>ROUNDDOWN(AG904*0.1,0)</f>
        <v>66301</v>
      </c>
      <c r="AE904" s="327">
        <f>T904+W904+AA904+AB904+AC904+AD904</f>
        <v>438788</v>
      </c>
      <c r="AF904" s="328">
        <v>837000</v>
      </c>
      <c r="AG904" s="330">
        <f>AF904-T904-W904</f>
        <v>663017</v>
      </c>
      <c r="AH904" s="332">
        <f t="shared" si="8"/>
        <v>438788</v>
      </c>
    </row>
    <row r="905" spans="1:34" ht="12.75" hidden="1" customHeight="1">
      <c r="A905" s="344"/>
      <c r="B905" s="27"/>
      <c r="C905" s="28"/>
      <c r="D905" s="344"/>
      <c r="E905" s="28"/>
      <c r="F905" s="28"/>
      <c r="G905" s="344"/>
      <c r="H905" s="28"/>
      <c r="I905" s="28"/>
      <c r="J905" s="344"/>
      <c r="K905" s="28"/>
      <c r="L905" s="28"/>
      <c r="M905" s="346"/>
      <c r="N905" s="28"/>
      <c r="O905" s="28"/>
      <c r="P905" s="346"/>
      <c r="Q905" s="22"/>
      <c r="R905" s="23">
        <f>ROUNDDOWN($R$3*R904,0)</f>
        <v>139522</v>
      </c>
      <c r="S905" s="23">
        <f>ROUNDDOWN($S$3*S904,0)</f>
        <v>14659</v>
      </c>
      <c r="T905" s="337"/>
      <c r="U905" s="23">
        <f>ROUNDDOWN(U904*$U$3,0)</f>
        <v>15474</v>
      </c>
      <c r="V905" s="23">
        <f>ROUNDDOWN(V904*$V$3,0)</f>
        <v>4328</v>
      </c>
      <c r="W905" s="30"/>
      <c r="X905" s="23">
        <f>ROUNDDOWN($X$3*X904,0)</f>
        <v>84972</v>
      </c>
      <c r="Y905" s="23">
        <f>ROUNDDOWN(Y904*$Y$3,0)</f>
        <v>31762</v>
      </c>
      <c r="Z905" s="24">
        <f>ROUNDDOWN(Z904*$Z$3,0)</f>
        <v>32726</v>
      </c>
      <c r="AA905" s="338"/>
      <c r="AB905" s="327"/>
      <c r="AC905" s="327"/>
      <c r="AD905" s="327"/>
      <c r="AE905" s="327"/>
      <c r="AF905" s="329"/>
      <c r="AG905" s="331"/>
      <c r="AH905" s="332">
        <f t="shared" si="8"/>
        <v>0</v>
      </c>
    </row>
    <row r="906" spans="1:34" ht="12.75" hidden="1" customHeight="1">
      <c r="A906" s="333" t="s">
        <v>185</v>
      </c>
      <c r="B906" s="20" t="s">
        <v>43</v>
      </c>
      <c r="C906" s="21">
        <v>2</v>
      </c>
      <c r="D906" s="333" t="str">
        <f>B906&amp;C906</f>
        <v>H2</v>
      </c>
      <c r="E906" s="21" t="s">
        <v>38</v>
      </c>
      <c r="F906" s="21">
        <v>0</v>
      </c>
      <c r="G906" s="333" t="str">
        <f>E906&amp;F906</f>
        <v>W0</v>
      </c>
      <c r="H906" s="21" t="s">
        <v>39</v>
      </c>
      <c r="I906" s="21">
        <v>0</v>
      </c>
      <c r="J906" s="333" t="str">
        <f>H906&amp;I906</f>
        <v>L0</v>
      </c>
      <c r="K906" s="21" t="s">
        <v>40</v>
      </c>
      <c r="L906" s="21">
        <v>0</v>
      </c>
      <c r="M906" s="334" t="str">
        <f>K906&amp;L906</f>
        <v>B0</v>
      </c>
      <c r="N906" s="21" t="s">
        <v>41</v>
      </c>
      <c r="O906" s="21">
        <v>4</v>
      </c>
      <c r="P906" s="334" t="str">
        <f>N906&amp;O906</f>
        <v>R4</v>
      </c>
      <c r="Q906" s="25" t="s">
        <v>42</v>
      </c>
      <c r="R906" s="19">
        <v>0.11</v>
      </c>
      <c r="S906" s="19">
        <v>0.1</v>
      </c>
      <c r="T906" s="336">
        <f>SUM(R907:S907)</f>
        <v>19683</v>
      </c>
      <c r="U906" s="19">
        <v>2E-3</v>
      </c>
      <c r="V906" s="19">
        <v>5.0000000000000001E-3</v>
      </c>
      <c r="W906" s="336">
        <f>SUM(U907:V907)</f>
        <v>466</v>
      </c>
      <c r="X906" s="19">
        <v>0.11</v>
      </c>
      <c r="Y906" s="19">
        <v>7.0000000000000007E-2</v>
      </c>
      <c r="Z906" s="19">
        <v>0</v>
      </c>
      <c r="AA906" s="338">
        <f>SUM(X907:Z907)</f>
        <v>17240</v>
      </c>
      <c r="AB906" s="327">
        <f>ROUNDDOWN((T906+AA906)*0.05,0)</f>
        <v>1846</v>
      </c>
      <c r="AC906" s="327">
        <f>ROUNDDOWN((T906+W906+AA906+AB906)*0.1,0)</f>
        <v>3923</v>
      </c>
      <c r="AD906" s="327">
        <f>ROUNDDOWN(AG906*0.1,0)</f>
        <v>3985</v>
      </c>
      <c r="AE906" s="327">
        <f>T906+W906+AA906+AB906+AC906+AD906</f>
        <v>47143</v>
      </c>
      <c r="AF906" s="328">
        <v>60000</v>
      </c>
      <c r="AG906" s="330">
        <f>AF906-T906-W906</f>
        <v>39851</v>
      </c>
      <c r="AH906" s="332">
        <f t="shared" si="8"/>
        <v>39851</v>
      </c>
    </row>
    <row r="907" spans="1:34" ht="12.75" hidden="1" customHeight="1">
      <c r="A907" s="333"/>
      <c r="B907" s="20"/>
      <c r="C907" s="21"/>
      <c r="D907" s="333"/>
      <c r="E907" s="21"/>
      <c r="F907" s="21"/>
      <c r="G907" s="333"/>
      <c r="H907" s="21"/>
      <c r="I907" s="21"/>
      <c r="J907" s="333"/>
      <c r="K907" s="21"/>
      <c r="L907" s="21"/>
      <c r="M907" s="335"/>
      <c r="N907" s="21"/>
      <c r="O907" s="21"/>
      <c r="P907" s="335"/>
      <c r="Q907" s="22"/>
      <c r="R907" s="23">
        <f>ROUNDDOWN($R$3*R906,0)</f>
        <v>11539</v>
      </c>
      <c r="S907" s="23">
        <f>ROUNDDOWN($S$3*S906,0)</f>
        <v>8144</v>
      </c>
      <c r="T907" s="337"/>
      <c r="U907" s="23">
        <f>ROUNDDOWN(U906*$U$3,0)</f>
        <v>162</v>
      </c>
      <c r="V907" s="23">
        <f>ROUNDDOWN(V906*$V$3,0)</f>
        <v>304</v>
      </c>
      <c r="W907" s="337"/>
      <c r="X907" s="23">
        <f>ROUNDDOWN($X$3*X906,0)</f>
        <v>11539</v>
      </c>
      <c r="Y907" s="23">
        <f>ROUNDDOWN(Y906*$Y$3,0)</f>
        <v>5701</v>
      </c>
      <c r="Z907" s="24">
        <f>ROUNDDOWN(Z906*$Z$3,0)</f>
        <v>0</v>
      </c>
      <c r="AA907" s="338"/>
      <c r="AB907" s="327"/>
      <c r="AC907" s="327"/>
      <c r="AD907" s="327"/>
      <c r="AE907" s="327"/>
      <c r="AF907" s="329"/>
      <c r="AG907" s="331"/>
      <c r="AH907" s="332">
        <f t="shared" si="8"/>
        <v>0</v>
      </c>
    </row>
    <row r="908" spans="1:34" ht="12.75" hidden="1" customHeight="1">
      <c r="A908" s="333" t="s">
        <v>185</v>
      </c>
      <c r="B908" s="20" t="s">
        <v>43</v>
      </c>
      <c r="C908" s="21">
        <v>2</v>
      </c>
      <c r="D908" s="333" t="str">
        <f>B908&amp;C908</f>
        <v>H2</v>
      </c>
      <c r="E908" s="21" t="s">
        <v>38</v>
      </c>
      <c r="F908" s="21">
        <v>0</v>
      </c>
      <c r="G908" s="333" t="str">
        <f>E908&amp;F908</f>
        <v>W0</v>
      </c>
      <c r="H908" s="21" t="s">
        <v>39</v>
      </c>
      <c r="I908" s="21">
        <v>0</v>
      </c>
      <c r="J908" s="333" t="str">
        <f>H908&amp;I908</f>
        <v>L0</v>
      </c>
      <c r="K908" s="21" t="s">
        <v>40</v>
      </c>
      <c r="L908" s="21">
        <v>0</v>
      </c>
      <c r="M908" s="334" t="str">
        <f>K908&amp;L908</f>
        <v>B0</v>
      </c>
      <c r="N908" s="21" t="s">
        <v>41</v>
      </c>
      <c r="O908" s="21">
        <v>5</v>
      </c>
      <c r="P908" s="334" t="str">
        <f>N908&amp;O908</f>
        <v>R5</v>
      </c>
      <c r="Q908" s="25" t="s">
        <v>42</v>
      </c>
      <c r="R908" s="26">
        <v>0.13</v>
      </c>
      <c r="S908" s="26">
        <v>0.02</v>
      </c>
      <c r="T908" s="336">
        <f>SUM(R909:S909)</f>
        <v>15265</v>
      </c>
      <c r="U908" s="19">
        <v>5.0000000000000001E-3</v>
      </c>
      <c r="V908" s="19">
        <v>7.0000000000000001E-3</v>
      </c>
      <c r="W908" s="336">
        <f>SUM(U909:V909)</f>
        <v>833</v>
      </c>
      <c r="X908" s="19">
        <v>0.17</v>
      </c>
      <c r="Y908" s="19">
        <v>0.1</v>
      </c>
      <c r="Z908" s="19">
        <v>0</v>
      </c>
      <c r="AA908" s="338">
        <f>SUM(X909:Z909)</f>
        <v>25977</v>
      </c>
      <c r="AB908" s="327">
        <f>ROUNDDOWN((T908+AA908)*0.05,0)</f>
        <v>2062</v>
      </c>
      <c r="AC908" s="327">
        <f>ROUNDDOWN((T908+W908+AA908+AB908)*0.1,0)</f>
        <v>4413</v>
      </c>
      <c r="AD908" s="327">
        <f>ROUNDDOWN(AG908*0.1,0)</f>
        <v>7110</v>
      </c>
      <c r="AE908" s="327">
        <f>T908+W908+AA908+AB908+AC908+AD908</f>
        <v>55660</v>
      </c>
      <c r="AF908" s="328">
        <v>87200</v>
      </c>
      <c r="AG908" s="330">
        <f>AF908-T908-W908</f>
        <v>71102</v>
      </c>
      <c r="AH908" s="332">
        <f t="shared" si="8"/>
        <v>55660</v>
      </c>
    </row>
    <row r="909" spans="1:34" ht="12.75" hidden="1" customHeight="1">
      <c r="A909" s="333"/>
      <c r="B909" s="20"/>
      <c r="C909" s="21"/>
      <c r="D909" s="333"/>
      <c r="E909" s="21"/>
      <c r="F909" s="21"/>
      <c r="G909" s="333"/>
      <c r="H909" s="21"/>
      <c r="I909" s="21"/>
      <c r="J909" s="333"/>
      <c r="K909" s="21"/>
      <c r="L909" s="21"/>
      <c r="M909" s="335"/>
      <c r="N909" s="21"/>
      <c r="O909" s="21"/>
      <c r="P909" s="335"/>
      <c r="Q909" s="22"/>
      <c r="R909" s="23">
        <f>ROUNDDOWN($R$3*R908,0)</f>
        <v>13637</v>
      </c>
      <c r="S909" s="23">
        <f>ROUNDDOWN($S$3*S908,0)</f>
        <v>1628</v>
      </c>
      <c r="T909" s="337"/>
      <c r="U909" s="23">
        <f>ROUNDDOWN(U908*$U$3,0)</f>
        <v>407</v>
      </c>
      <c r="V909" s="23">
        <f>ROUNDDOWN(V908*$V$3,0)</f>
        <v>426</v>
      </c>
      <c r="W909" s="337"/>
      <c r="X909" s="23">
        <f>ROUNDDOWN($X$3*X908,0)</f>
        <v>17833</v>
      </c>
      <c r="Y909" s="23">
        <f>ROUNDDOWN(Y908*$Y$3,0)</f>
        <v>8144</v>
      </c>
      <c r="Z909" s="24">
        <f>ROUNDDOWN(Z908*$Z$3,0)</f>
        <v>0</v>
      </c>
      <c r="AA909" s="338"/>
      <c r="AB909" s="327"/>
      <c r="AC909" s="327"/>
      <c r="AD909" s="327"/>
      <c r="AE909" s="327"/>
      <c r="AF909" s="329"/>
      <c r="AG909" s="331"/>
      <c r="AH909" s="332">
        <f t="shared" si="8"/>
        <v>0</v>
      </c>
    </row>
    <row r="910" spans="1:34" ht="12.75" hidden="1" customHeight="1">
      <c r="A910" s="333" t="s">
        <v>185</v>
      </c>
      <c r="B910" s="20" t="s">
        <v>43</v>
      </c>
      <c r="C910" s="21">
        <v>2.5</v>
      </c>
      <c r="D910" s="333" t="str">
        <f>B910&amp;C910</f>
        <v>H2.5</v>
      </c>
      <c r="E910" s="21" t="s">
        <v>38</v>
      </c>
      <c r="F910" s="21">
        <v>0</v>
      </c>
      <c r="G910" s="333" t="str">
        <f>E910&amp;F910</f>
        <v>W0</v>
      </c>
      <c r="H910" s="21" t="s">
        <v>39</v>
      </c>
      <c r="I910" s="21">
        <v>0</v>
      </c>
      <c r="J910" s="333" t="str">
        <f>H910&amp;I910</f>
        <v>L0</v>
      </c>
      <c r="K910" s="21" t="s">
        <v>40</v>
      </c>
      <c r="L910" s="21">
        <v>0</v>
      </c>
      <c r="M910" s="334" t="str">
        <f>K910&amp;L910</f>
        <v>B0</v>
      </c>
      <c r="N910" s="21" t="s">
        <v>41</v>
      </c>
      <c r="O910" s="21">
        <v>6</v>
      </c>
      <c r="P910" s="334" t="str">
        <f>N910&amp;O910</f>
        <v>R6</v>
      </c>
      <c r="Q910" s="25" t="s">
        <v>42</v>
      </c>
      <c r="R910" s="19">
        <v>0.19</v>
      </c>
      <c r="S910" s="19">
        <v>0.02</v>
      </c>
      <c r="T910" s="336">
        <f>SUM(R911:S911)</f>
        <v>21559</v>
      </c>
      <c r="U910" s="19">
        <v>8.0000000000000002E-3</v>
      </c>
      <c r="V910" s="19">
        <v>0.01</v>
      </c>
      <c r="W910" s="336">
        <f>SUM(U911:V911)</f>
        <v>1260</v>
      </c>
      <c r="X910" s="19">
        <v>0.23</v>
      </c>
      <c r="Y910" s="19">
        <v>0.14000000000000001</v>
      </c>
      <c r="Z910" s="19">
        <v>0</v>
      </c>
      <c r="AA910" s="338">
        <f>SUM(X911:Z911)</f>
        <v>35529</v>
      </c>
      <c r="AB910" s="327">
        <f>ROUNDDOWN((T910+AA910)*0.05,0)</f>
        <v>2854</v>
      </c>
      <c r="AC910" s="327">
        <f>ROUNDDOWN((T910+W910+AA910+AB910)*0.1,0)</f>
        <v>6120</v>
      </c>
      <c r="AD910" s="327">
        <f>ROUNDDOWN(AG910*0.1,0)</f>
        <v>10818</v>
      </c>
      <c r="AE910" s="327">
        <f>T910+W910+AA910+AB910+AC910+AD910</f>
        <v>78140</v>
      </c>
      <c r="AF910" s="328">
        <v>131000</v>
      </c>
      <c r="AG910" s="330">
        <f>AF910-T910-W910</f>
        <v>108181</v>
      </c>
      <c r="AH910" s="332">
        <f t="shared" si="8"/>
        <v>78140</v>
      </c>
    </row>
    <row r="911" spans="1:34" ht="12.75" hidden="1" customHeight="1">
      <c r="A911" s="333"/>
      <c r="B911" s="20"/>
      <c r="C911" s="21"/>
      <c r="D911" s="333"/>
      <c r="E911" s="21"/>
      <c r="F911" s="21"/>
      <c r="G911" s="333"/>
      <c r="H911" s="21"/>
      <c r="I911" s="21"/>
      <c r="J911" s="333"/>
      <c r="K911" s="21"/>
      <c r="L911" s="21"/>
      <c r="M911" s="335"/>
      <c r="N911" s="21"/>
      <c r="O911" s="21"/>
      <c r="P911" s="335"/>
      <c r="Q911" s="22"/>
      <c r="R911" s="23">
        <f>ROUNDDOWN($R$3*R910,0)</f>
        <v>19931</v>
      </c>
      <c r="S911" s="23">
        <f>ROUNDDOWN($S$3*S910,0)</f>
        <v>1628</v>
      </c>
      <c r="T911" s="337"/>
      <c r="U911" s="23">
        <f>ROUNDDOWN(U910*$U$3,0)</f>
        <v>651</v>
      </c>
      <c r="V911" s="23">
        <f>ROUNDDOWN(V910*$V$3,0)</f>
        <v>609</v>
      </c>
      <c r="W911" s="337"/>
      <c r="X911" s="23">
        <f>ROUNDDOWN($X$3*X910,0)</f>
        <v>24127</v>
      </c>
      <c r="Y911" s="23">
        <f>ROUNDDOWN(Y910*$Y$3,0)</f>
        <v>11402</v>
      </c>
      <c r="Z911" s="24">
        <f>ROUNDDOWN(Z910*$Z$3,0)</f>
        <v>0</v>
      </c>
      <c r="AA911" s="338"/>
      <c r="AB911" s="327"/>
      <c r="AC911" s="327"/>
      <c r="AD911" s="327"/>
      <c r="AE911" s="327"/>
      <c r="AF911" s="329"/>
      <c r="AG911" s="331"/>
      <c r="AH911" s="332">
        <f t="shared" si="8"/>
        <v>0</v>
      </c>
    </row>
    <row r="912" spans="1:34" ht="12.75" hidden="1" customHeight="1">
      <c r="A912" s="333" t="s">
        <v>185</v>
      </c>
      <c r="B912" s="20" t="s">
        <v>43</v>
      </c>
      <c r="C912" s="21">
        <v>2.5</v>
      </c>
      <c r="D912" s="333" t="str">
        <f>B912&amp;C912</f>
        <v>H2.5</v>
      </c>
      <c r="E912" s="21" t="s">
        <v>38</v>
      </c>
      <c r="F912" s="21">
        <v>0</v>
      </c>
      <c r="G912" s="333" t="str">
        <f>E912&amp;F912</f>
        <v>W0</v>
      </c>
      <c r="H912" s="21" t="s">
        <v>39</v>
      </c>
      <c r="I912" s="21">
        <v>0</v>
      </c>
      <c r="J912" s="333" t="str">
        <f>H912&amp;I912</f>
        <v>L0</v>
      </c>
      <c r="K912" s="21" t="s">
        <v>40</v>
      </c>
      <c r="L912" s="21">
        <v>0</v>
      </c>
      <c r="M912" s="334" t="str">
        <f>K912&amp;L912</f>
        <v>B0</v>
      </c>
      <c r="N912" s="21" t="s">
        <v>41</v>
      </c>
      <c r="O912" s="21">
        <v>8</v>
      </c>
      <c r="P912" s="334" t="str">
        <f>N912&amp;O912</f>
        <v>R8</v>
      </c>
      <c r="Q912" s="25" t="s">
        <v>42</v>
      </c>
      <c r="R912" s="19">
        <v>0.33</v>
      </c>
      <c r="S912" s="19">
        <v>0.04</v>
      </c>
      <c r="T912" s="336">
        <f>SUM(R913:S913)</f>
        <v>37875</v>
      </c>
      <c r="U912" s="19">
        <v>2.1000000000000001E-2</v>
      </c>
      <c r="V912" s="19">
        <v>1.2E-2</v>
      </c>
      <c r="W912" s="336">
        <f>SUM(U913:V913)</f>
        <v>2441</v>
      </c>
      <c r="X912" s="19">
        <v>0.37</v>
      </c>
      <c r="Y912" s="19">
        <v>0.22</v>
      </c>
      <c r="Z912" s="19">
        <v>0</v>
      </c>
      <c r="AA912" s="338">
        <f>SUM(X913:Z913)</f>
        <v>56731</v>
      </c>
      <c r="AB912" s="327">
        <f>ROUNDDOWN((T912+AA912)*0.05,0)</f>
        <v>4730</v>
      </c>
      <c r="AC912" s="327">
        <f>ROUNDDOWN((T912+W912+AA912+AB912)*0.1,0)</f>
        <v>10177</v>
      </c>
      <c r="AD912" s="327">
        <f>ROUNDDOWN(AG912*0.1,0)</f>
        <v>20168</v>
      </c>
      <c r="AE912" s="327">
        <f>T912+W912+AA912+AB912+AC912+AD912</f>
        <v>132122</v>
      </c>
      <c r="AF912" s="328">
        <v>242000</v>
      </c>
      <c r="AG912" s="330">
        <f>AF912-T912-W912</f>
        <v>201684</v>
      </c>
      <c r="AH912" s="332">
        <f t="shared" si="8"/>
        <v>132122</v>
      </c>
    </row>
    <row r="913" spans="1:34" ht="12.75" hidden="1" customHeight="1">
      <c r="A913" s="333"/>
      <c r="B913" s="20"/>
      <c r="C913" s="21"/>
      <c r="D913" s="333"/>
      <c r="E913" s="21"/>
      <c r="F913" s="21"/>
      <c r="G913" s="333"/>
      <c r="H913" s="21"/>
      <c r="I913" s="21"/>
      <c r="J913" s="333"/>
      <c r="K913" s="21"/>
      <c r="L913" s="21"/>
      <c r="M913" s="335"/>
      <c r="N913" s="21"/>
      <c r="O913" s="21"/>
      <c r="P913" s="335"/>
      <c r="Q913" s="22"/>
      <c r="R913" s="23">
        <f>ROUNDDOWN($R$3*R912,0)</f>
        <v>34618</v>
      </c>
      <c r="S913" s="23">
        <f>ROUNDDOWN($S$3*S912,0)</f>
        <v>3257</v>
      </c>
      <c r="T913" s="337"/>
      <c r="U913" s="23">
        <f>ROUNDDOWN(U912*$U$3,0)</f>
        <v>1710</v>
      </c>
      <c r="V913" s="23">
        <f>ROUNDDOWN(V912*$V$3,0)</f>
        <v>731</v>
      </c>
      <c r="W913" s="337"/>
      <c r="X913" s="23">
        <f>ROUNDDOWN($X$3*X912,0)</f>
        <v>38814</v>
      </c>
      <c r="Y913" s="23">
        <f>ROUNDDOWN(Y912*$Y$3,0)</f>
        <v>17917</v>
      </c>
      <c r="Z913" s="24">
        <f>ROUNDDOWN(Z912*$Z$3,0)</f>
        <v>0</v>
      </c>
      <c r="AA913" s="338"/>
      <c r="AB913" s="327"/>
      <c r="AC913" s="327"/>
      <c r="AD913" s="327"/>
      <c r="AE913" s="327"/>
      <c r="AF913" s="329"/>
      <c r="AG913" s="331"/>
      <c r="AH913" s="332">
        <f t="shared" si="8"/>
        <v>0</v>
      </c>
    </row>
    <row r="914" spans="1:34" ht="12.75" hidden="1" customHeight="1">
      <c r="A914" s="333" t="s">
        <v>185</v>
      </c>
      <c r="B914" s="20" t="s">
        <v>43</v>
      </c>
      <c r="C914" s="21">
        <v>3</v>
      </c>
      <c r="D914" s="333" t="str">
        <f>B914&amp;C914</f>
        <v>H3</v>
      </c>
      <c r="E914" s="21" t="s">
        <v>38</v>
      </c>
      <c r="F914" s="21">
        <v>0</v>
      </c>
      <c r="G914" s="333" t="str">
        <f>E914&amp;F914</f>
        <v>W0</v>
      </c>
      <c r="H914" s="21" t="s">
        <v>39</v>
      </c>
      <c r="I914" s="21">
        <v>0</v>
      </c>
      <c r="J914" s="333" t="str">
        <f>H914&amp;I914</f>
        <v>L0</v>
      </c>
      <c r="K914" s="21" t="s">
        <v>40</v>
      </c>
      <c r="L914" s="21">
        <v>0</v>
      </c>
      <c r="M914" s="334" t="str">
        <f>K914&amp;L914</f>
        <v>B0</v>
      </c>
      <c r="N914" s="21" t="s">
        <v>41</v>
      </c>
      <c r="O914" s="21">
        <v>10</v>
      </c>
      <c r="P914" s="334" t="str">
        <f>N914&amp;O914</f>
        <v>R10</v>
      </c>
      <c r="Q914" s="25" t="s">
        <v>42</v>
      </c>
      <c r="R914" s="26">
        <v>0.47</v>
      </c>
      <c r="S914" s="26">
        <v>0.06</v>
      </c>
      <c r="T914" s="336">
        <f>SUM(R915:S915)</f>
        <v>54190</v>
      </c>
      <c r="U914" s="19">
        <v>4.2000000000000003E-2</v>
      </c>
      <c r="V914" s="19">
        <v>0.02</v>
      </c>
      <c r="W914" s="336">
        <f>SUM(U915:V915)</f>
        <v>4639</v>
      </c>
      <c r="X914" s="19">
        <v>0.33</v>
      </c>
      <c r="Y914" s="19">
        <v>0.16</v>
      </c>
      <c r="Z914" s="19">
        <v>0.24</v>
      </c>
      <c r="AA914" s="338">
        <f>SUM(X915:Z915)</f>
        <v>60738</v>
      </c>
      <c r="AB914" s="327">
        <f>ROUNDDOWN((T914+AA914)*0.05,0)</f>
        <v>5746</v>
      </c>
      <c r="AC914" s="327">
        <f>ROUNDDOWN((T914+W914+AA914+AB914)*0.1,0)</f>
        <v>12531</v>
      </c>
      <c r="AD914" s="327">
        <f>ROUNDDOWN(AG914*0.1,0)</f>
        <v>33117</v>
      </c>
      <c r="AE914" s="327">
        <f>T914+W914+AA914+AB914+AC914+AD914</f>
        <v>170961</v>
      </c>
      <c r="AF914" s="328">
        <v>390000</v>
      </c>
      <c r="AG914" s="330">
        <f>AF914-T914-W914</f>
        <v>331171</v>
      </c>
      <c r="AH914" s="332">
        <f t="shared" si="8"/>
        <v>170961</v>
      </c>
    </row>
    <row r="915" spans="1:34" ht="12.75" hidden="1" customHeight="1">
      <c r="A915" s="333"/>
      <c r="B915" s="20"/>
      <c r="C915" s="21"/>
      <c r="D915" s="333"/>
      <c r="E915" s="21"/>
      <c r="F915" s="21"/>
      <c r="G915" s="333"/>
      <c r="H915" s="21"/>
      <c r="I915" s="21"/>
      <c r="J915" s="333"/>
      <c r="K915" s="21"/>
      <c r="L915" s="21"/>
      <c r="M915" s="335"/>
      <c r="N915" s="21"/>
      <c r="O915" s="21"/>
      <c r="P915" s="335"/>
      <c r="Q915" s="22"/>
      <c r="R915" s="23">
        <f>ROUNDDOWN($R$3*R914,0)</f>
        <v>49304</v>
      </c>
      <c r="S915" s="23">
        <f>ROUNDDOWN($S$3*S914,0)</f>
        <v>4886</v>
      </c>
      <c r="T915" s="336"/>
      <c r="U915" s="23">
        <f>ROUNDDOWN(U914*$U$3,0)</f>
        <v>3420</v>
      </c>
      <c r="V915" s="23">
        <f>ROUNDDOWN(V914*$V$3,0)</f>
        <v>1219</v>
      </c>
      <c r="W915" s="337"/>
      <c r="X915" s="23">
        <f>ROUNDDOWN($X$3*X914,0)</f>
        <v>34618</v>
      </c>
      <c r="Y915" s="23">
        <f>ROUNDDOWN(Y914*$Y$3,0)</f>
        <v>13030</v>
      </c>
      <c r="Z915" s="24">
        <f>ROUNDDOWN(Z914*$Z$3,0)</f>
        <v>13090</v>
      </c>
      <c r="AA915" s="338"/>
      <c r="AB915" s="327"/>
      <c r="AC915" s="327"/>
      <c r="AD915" s="327"/>
      <c r="AE915" s="327"/>
      <c r="AF915" s="329"/>
      <c r="AG915" s="331"/>
      <c r="AH915" s="332">
        <f t="shared" si="8"/>
        <v>0</v>
      </c>
    </row>
    <row r="916" spans="1:34" ht="12.75" hidden="1" customHeight="1">
      <c r="A916" s="333" t="s">
        <v>185</v>
      </c>
      <c r="B916" s="20" t="s">
        <v>43</v>
      </c>
      <c r="C916" s="21">
        <v>3.5</v>
      </c>
      <c r="D916" s="333" t="str">
        <f>B916&amp;C916</f>
        <v>H3.5</v>
      </c>
      <c r="E916" s="21" t="s">
        <v>38</v>
      </c>
      <c r="F916" s="21">
        <v>0</v>
      </c>
      <c r="G916" s="333" t="str">
        <f>E916&amp;F916</f>
        <v>W0</v>
      </c>
      <c r="H916" s="21" t="s">
        <v>39</v>
      </c>
      <c r="I916" s="21">
        <v>0</v>
      </c>
      <c r="J916" s="333" t="str">
        <f>H916&amp;I916</f>
        <v>L0</v>
      </c>
      <c r="K916" s="21" t="s">
        <v>40</v>
      </c>
      <c r="L916" s="21">
        <v>0</v>
      </c>
      <c r="M916" s="334" t="str">
        <f>K916&amp;L916</f>
        <v>B0</v>
      </c>
      <c r="N916" s="21" t="s">
        <v>41</v>
      </c>
      <c r="O916" s="21">
        <v>12</v>
      </c>
      <c r="P916" s="334" t="str">
        <f>N916&amp;O916</f>
        <v>R12</v>
      </c>
      <c r="Q916" s="25" t="s">
        <v>42</v>
      </c>
      <c r="R916" s="19">
        <v>0.63</v>
      </c>
      <c r="S916" s="19">
        <v>0.1</v>
      </c>
      <c r="T916" s="336">
        <f>SUM(R917:S917)</f>
        <v>74233</v>
      </c>
      <c r="U916" s="19">
        <v>7.4999999999999997E-2</v>
      </c>
      <c r="V916" s="19">
        <v>0.02</v>
      </c>
      <c r="W916" s="336">
        <f>SUM(U917:V917)</f>
        <v>7327</v>
      </c>
      <c r="X916" s="19">
        <v>0.42</v>
      </c>
      <c r="Y916" s="19">
        <v>0.2</v>
      </c>
      <c r="Z916" s="19">
        <v>0.31</v>
      </c>
      <c r="AA916" s="338">
        <f>SUM(X917:Z917)</f>
        <v>77255</v>
      </c>
      <c r="AB916" s="327">
        <f>ROUNDDOWN((T916+AA916)*0.05,0)</f>
        <v>7574</v>
      </c>
      <c r="AC916" s="327">
        <f>ROUNDDOWN((T916+W916+AA916+AB916)*0.1,0)</f>
        <v>16638</v>
      </c>
      <c r="AD916" s="327">
        <f>ROUNDDOWN(AG916*0.1,0)</f>
        <v>43444</v>
      </c>
      <c r="AE916" s="327">
        <f>T916+W916+AA916+AB916+AC916+AD916</f>
        <v>226471</v>
      </c>
      <c r="AF916" s="328">
        <v>516000</v>
      </c>
      <c r="AG916" s="330">
        <f>AF916-T916-W916</f>
        <v>434440</v>
      </c>
      <c r="AH916" s="332">
        <f t="shared" si="8"/>
        <v>226471</v>
      </c>
    </row>
    <row r="917" spans="1:34" ht="12.75" hidden="1" customHeight="1">
      <c r="A917" s="333"/>
      <c r="B917" s="20"/>
      <c r="C917" s="21"/>
      <c r="D917" s="333"/>
      <c r="E917" s="21"/>
      <c r="F917" s="21"/>
      <c r="G917" s="333"/>
      <c r="H917" s="21"/>
      <c r="I917" s="21"/>
      <c r="J917" s="333"/>
      <c r="K917" s="21"/>
      <c r="L917" s="21"/>
      <c r="M917" s="335"/>
      <c r="N917" s="21"/>
      <c r="O917" s="21"/>
      <c r="P917" s="335"/>
      <c r="Q917" s="22"/>
      <c r="R917" s="23">
        <f>ROUNDDOWN($R$3*R916,0)</f>
        <v>66089</v>
      </c>
      <c r="S917" s="23">
        <f>ROUNDDOWN($S$3*S916,0)</f>
        <v>8144</v>
      </c>
      <c r="T917" s="337"/>
      <c r="U917" s="23">
        <f>ROUNDDOWN(U916*$U$3,0)</f>
        <v>6108</v>
      </c>
      <c r="V917" s="23">
        <f>ROUNDDOWN(V916*$V$3,0)</f>
        <v>1219</v>
      </c>
      <c r="W917" s="337"/>
      <c r="X917" s="23">
        <f>ROUNDDOWN($X$3*X916,0)</f>
        <v>44059</v>
      </c>
      <c r="Y917" s="23">
        <f>ROUNDDOWN(Y916*$Y$3,0)</f>
        <v>16288</v>
      </c>
      <c r="Z917" s="24">
        <f>ROUNDDOWN(Z916*$Z$3,0)</f>
        <v>16908</v>
      </c>
      <c r="AA917" s="338"/>
      <c r="AB917" s="327"/>
      <c r="AC917" s="327"/>
      <c r="AD917" s="327"/>
      <c r="AE917" s="327"/>
      <c r="AF917" s="329"/>
      <c r="AG917" s="331"/>
      <c r="AH917" s="332">
        <f t="shared" si="8"/>
        <v>0</v>
      </c>
    </row>
    <row r="918" spans="1:34" ht="12.75" hidden="1" customHeight="1">
      <c r="A918" s="333" t="s">
        <v>185</v>
      </c>
      <c r="B918" s="20" t="s">
        <v>43</v>
      </c>
      <c r="C918" s="21">
        <v>4</v>
      </c>
      <c r="D918" s="333" t="str">
        <f>B918&amp;C918</f>
        <v>H4</v>
      </c>
      <c r="E918" s="21" t="s">
        <v>38</v>
      </c>
      <c r="F918" s="21">
        <v>0</v>
      </c>
      <c r="G918" s="333" t="str">
        <f>E918&amp;F918</f>
        <v>W0</v>
      </c>
      <c r="H918" s="21" t="s">
        <v>39</v>
      </c>
      <c r="I918" s="21">
        <v>0</v>
      </c>
      <c r="J918" s="333" t="str">
        <f>H918&amp;I918</f>
        <v>L0</v>
      </c>
      <c r="K918" s="21" t="s">
        <v>40</v>
      </c>
      <c r="L918" s="21">
        <v>0</v>
      </c>
      <c r="M918" s="334" t="str">
        <f>K918&amp;L918</f>
        <v>B0</v>
      </c>
      <c r="N918" s="21" t="s">
        <v>41</v>
      </c>
      <c r="O918" s="21">
        <v>15</v>
      </c>
      <c r="P918" s="334" t="str">
        <f>N918&amp;O918</f>
        <v>R15</v>
      </c>
      <c r="Q918" s="25" t="s">
        <v>42</v>
      </c>
      <c r="R918" s="19">
        <v>0.88</v>
      </c>
      <c r="S918" s="19">
        <v>0.12</v>
      </c>
      <c r="T918" s="336">
        <f>SUM(R919:S919)</f>
        <v>102088</v>
      </c>
      <c r="U918" s="19">
        <v>0.19</v>
      </c>
      <c r="V918" s="19">
        <v>3.9E-2</v>
      </c>
      <c r="W918" s="336">
        <f>SUM(U919:V919)</f>
        <v>17851</v>
      </c>
      <c r="X918" s="19">
        <v>0.56000000000000005</v>
      </c>
      <c r="Y918" s="19">
        <v>0.27</v>
      </c>
      <c r="Z918" s="19">
        <v>0.41</v>
      </c>
      <c r="AA918" s="338">
        <f>SUM(X919:Z919)</f>
        <v>103098</v>
      </c>
      <c r="AB918" s="327">
        <f>ROUNDDOWN((T918+AA918)*0.05,0)</f>
        <v>10259</v>
      </c>
      <c r="AC918" s="327">
        <f>ROUNDDOWN((T918+W918+AA918+AB918)*0.1,0)</f>
        <v>23329</v>
      </c>
      <c r="AD918" s="327">
        <f>ROUNDDOWN(AG918*0.1,0)</f>
        <v>60006</v>
      </c>
      <c r="AE918" s="327">
        <f>T918+W918+AA918+AB918+AC918+AD918</f>
        <v>316631</v>
      </c>
      <c r="AF918" s="328">
        <v>720000</v>
      </c>
      <c r="AG918" s="330">
        <f>AF918-T918-W918</f>
        <v>600061</v>
      </c>
      <c r="AH918" s="332">
        <f t="shared" si="8"/>
        <v>316631</v>
      </c>
    </row>
    <row r="919" spans="1:34" ht="12.75" hidden="1" customHeight="1">
      <c r="A919" s="333"/>
      <c r="B919" s="20"/>
      <c r="C919" s="21"/>
      <c r="D919" s="333"/>
      <c r="E919" s="21"/>
      <c r="F919" s="21"/>
      <c r="G919" s="333"/>
      <c r="H919" s="21"/>
      <c r="I919" s="21"/>
      <c r="J919" s="333"/>
      <c r="K919" s="21"/>
      <c r="L919" s="21"/>
      <c r="M919" s="335"/>
      <c r="N919" s="21"/>
      <c r="O919" s="21"/>
      <c r="P919" s="335"/>
      <c r="Q919" s="22"/>
      <c r="R919" s="23">
        <f>ROUNDDOWN($R$3*R918,0)</f>
        <v>92315</v>
      </c>
      <c r="S919" s="23">
        <f>ROUNDDOWN($S$3*S918,0)</f>
        <v>9773</v>
      </c>
      <c r="T919" s="337"/>
      <c r="U919" s="23">
        <f>ROUNDDOWN(U918*$U$3,0)</f>
        <v>15474</v>
      </c>
      <c r="V919" s="23">
        <f>ROUNDDOWN(V918*$V$3,0)</f>
        <v>2377</v>
      </c>
      <c r="W919" s="337"/>
      <c r="X919" s="23">
        <f>ROUNDDOWN($X$3*X918,0)</f>
        <v>58746</v>
      </c>
      <c r="Y919" s="23">
        <f>ROUNDDOWN(Y918*$Y$3,0)</f>
        <v>21989</v>
      </c>
      <c r="Z919" s="24">
        <f>ROUNDDOWN(Z918*$Z$3,0)</f>
        <v>22363</v>
      </c>
      <c r="AA919" s="338"/>
      <c r="AB919" s="327"/>
      <c r="AC919" s="327"/>
      <c r="AD919" s="327"/>
      <c r="AE919" s="327"/>
      <c r="AF919" s="329"/>
      <c r="AG919" s="331"/>
      <c r="AH919" s="332">
        <f t="shared" si="8"/>
        <v>0</v>
      </c>
    </row>
    <row r="920" spans="1:34" ht="12.75" hidden="1" customHeight="1">
      <c r="A920" s="333" t="s">
        <v>185</v>
      </c>
      <c r="B920" s="20" t="s">
        <v>43</v>
      </c>
      <c r="C920" s="21">
        <v>4</v>
      </c>
      <c r="D920" s="333" t="str">
        <f>B920&amp;C920</f>
        <v>H4</v>
      </c>
      <c r="E920" s="21" t="s">
        <v>38</v>
      </c>
      <c r="F920" s="21">
        <v>0</v>
      </c>
      <c r="G920" s="333" t="str">
        <f>E920&amp;F920</f>
        <v>W0</v>
      </c>
      <c r="H920" s="21" t="s">
        <v>39</v>
      </c>
      <c r="I920" s="21">
        <v>0</v>
      </c>
      <c r="J920" s="333" t="str">
        <f>H920&amp;I920</f>
        <v>L0</v>
      </c>
      <c r="K920" s="21" t="s">
        <v>40</v>
      </c>
      <c r="L920" s="21">
        <v>0</v>
      </c>
      <c r="M920" s="334" t="str">
        <f>K920&amp;L920</f>
        <v>B0</v>
      </c>
      <c r="N920" s="21" t="s">
        <v>41</v>
      </c>
      <c r="O920" s="21">
        <v>18</v>
      </c>
      <c r="P920" s="334" t="str">
        <f>N920&amp;O920</f>
        <v>R18</v>
      </c>
      <c r="Q920" s="25" t="s">
        <v>42</v>
      </c>
      <c r="R920" s="26">
        <v>1.1499999999999999</v>
      </c>
      <c r="S920" s="26">
        <v>0.15</v>
      </c>
      <c r="T920" s="336">
        <f>SUM(R921:S921)</f>
        <v>132855</v>
      </c>
      <c r="U920" s="19">
        <v>0.19</v>
      </c>
      <c r="V920" s="19">
        <v>7.0999999999999994E-2</v>
      </c>
      <c r="W920" s="336">
        <f>SUM(U921:V921)</f>
        <v>19802</v>
      </c>
      <c r="X920" s="19">
        <v>0.7</v>
      </c>
      <c r="Y920" s="19">
        <v>0.34</v>
      </c>
      <c r="Z920" s="19">
        <v>0.52</v>
      </c>
      <c r="AA920" s="338">
        <f>SUM(X921:Z921)</f>
        <v>129484</v>
      </c>
      <c r="AB920" s="327">
        <f>ROUNDDOWN((T920+AA920)*0.05,0)</f>
        <v>13116</v>
      </c>
      <c r="AC920" s="327">
        <f>ROUNDDOWN((T920+W920+AA920+AB920)*0.1,0)</f>
        <v>29525</v>
      </c>
      <c r="AD920" s="327">
        <f>ROUNDDOWN(AG920*0.1,0)</f>
        <v>87734</v>
      </c>
      <c r="AE920" s="327">
        <f>T920+W920+AA920+AB920+AC920+AD920</f>
        <v>412516</v>
      </c>
      <c r="AF920" s="328">
        <v>1030000</v>
      </c>
      <c r="AG920" s="330">
        <f>AF920-T920-W920</f>
        <v>877343</v>
      </c>
      <c r="AH920" s="332">
        <f t="shared" si="8"/>
        <v>412516</v>
      </c>
    </row>
    <row r="921" spans="1:34" ht="12.75" hidden="1" customHeight="1">
      <c r="A921" s="333"/>
      <c r="B921" s="20"/>
      <c r="C921" s="21"/>
      <c r="D921" s="333"/>
      <c r="E921" s="21"/>
      <c r="F921" s="21"/>
      <c r="G921" s="333"/>
      <c r="H921" s="21"/>
      <c r="I921" s="21"/>
      <c r="J921" s="333"/>
      <c r="K921" s="21"/>
      <c r="L921" s="21"/>
      <c r="M921" s="335"/>
      <c r="N921" s="21"/>
      <c r="O921" s="21"/>
      <c r="P921" s="335"/>
      <c r="Q921" s="22"/>
      <c r="R921" s="23">
        <f>ROUNDDOWN($R$3*R920,0)</f>
        <v>120639</v>
      </c>
      <c r="S921" s="23">
        <f>ROUNDDOWN($S$3*S920,0)</f>
        <v>12216</v>
      </c>
      <c r="T921" s="337"/>
      <c r="U921" s="23">
        <f>ROUNDDOWN(U920*$U$3,0)</f>
        <v>15474</v>
      </c>
      <c r="V921" s="23">
        <f>ROUNDDOWN(V920*$V$3,0)</f>
        <v>4328</v>
      </c>
      <c r="W921" s="337"/>
      <c r="X921" s="23">
        <f>ROUNDDOWN($X$3*X920,0)</f>
        <v>73432</v>
      </c>
      <c r="Y921" s="23">
        <f>ROUNDDOWN(Y920*$Y$3,0)</f>
        <v>27690</v>
      </c>
      <c r="Z921" s="24">
        <f>ROUNDDOWN(Z920*$Z$3,0)</f>
        <v>28362</v>
      </c>
      <c r="AA921" s="338"/>
      <c r="AB921" s="327"/>
      <c r="AC921" s="327"/>
      <c r="AD921" s="327"/>
      <c r="AE921" s="327"/>
      <c r="AF921" s="329"/>
      <c r="AG921" s="331"/>
      <c r="AH921" s="332">
        <f t="shared" si="8"/>
        <v>0</v>
      </c>
    </row>
    <row r="922" spans="1:34" ht="12.75" hidden="1" customHeight="1">
      <c r="A922" s="333" t="s">
        <v>185</v>
      </c>
      <c r="B922" s="20" t="s">
        <v>43</v>
      </c>
      <c r="C922" s="21">
        <v>4.5</v>
      </c>
      <c r="D922" s="333" t="str">
        <f>B922&amp;C922</f>
        <v>H4.5</v>
      </c>
      <c r="E922" s="21" t="s">
        <v>38</v>
      </c>
      <c r="F922" s="21">
        <v>0</v>
      </c>
      <c r="G922" s="333" t="str">
        <f>E922&amp;F922</f>
        <v>W0</v>
      </c>
      <c r="H922" s="21" t="s">
        <v>39</v>
      </c>
      <c r="I922" s="21">
        <v>0</v>
      </c>
      <c r="J922" s="333" t="str">
        <f>H922&amp;I922</f>
        <v>L0</v>
      </c>
      <c r="K922" s="21" t="s">
        <v>40</v>
      </c>
      <c r="L922" s="21">
        <v>0</v>
      </c>
      <c r="M922" s="334" t="str">
        <f>K922&amp;L922</f>
        <v>B0</v>
      </c>
      <c r="N922" s="21" t="s">
        <v>41</v>
      </c>
      <c r="O922" s="21">
        <v>20</v>
      </c>
      <c r="P922" s="334" t="str">
        <f>N922&amp;O922</f>
        <v>R20</v>
      </c>
      <c r="Q922" s="25" t="s">
        <v>42</v>
      </c>
      <c r="R922" s="19">
        <v>1.33</v>
      </c>
      <c r="S922" s="19">
        <v>0.18</v>
      </c>
      <c r="T922" s="336">
        <f>SUM(R923:S923)</f>
        <v>154181</v>
      </c>
      <c r="U922" s="19">
        <v>0.19</v>
      </c>
      <c r="V922" s="19">
        <v>7.0999999999999994E-2</v>
      </c>
      <c r="W922" s="336">
        <f>SUM(U923:V923)</f>
        <v>19802</v>
      </c>
      <c r="X922" s="19">
        <v>0.81</v>
      </c>
      <c r="Y922" s="19">
        <v>0.39</v>
      </c>
      <c r="Z922" s="19">
        <v>0.6</v>
      </c>
      <c r="AA922" s="338">
        <f>SUM(X923:Z923)</f>
        <v>149460</v>
      </c>
      <c r="AB922" s="327">
        <f>ROUNDDOWN((T922+AA922)*0.05,0)</f>
        <v>15182</v>
      </c>
      <c r="AC922" s="327">
        <f>ROUNDDOWN((T922+W922+AA922+AB922)*0.1,0)</f>
        <v>33862</v>
      </c>
      <c r="AD922" s="327">
        <f>ROUNDDOWN(AG922*0.1,0)</f>
        <v>132601</v>
      </c>
      <c r="AE922" s="327">
        <f>T922+W922+AA922+AB922+AC922+AD922</f>
        <v>505088</v>
      </c>
      <c r="AF922" s="328">
        <v>1500000</v>
      </c>
      <c r="AG922" s="330">
        <f>AF922-T922-W922</f>
        <v>1326017</v>
      </c>
      <c r="AH922" s="332">
        <f t="shared" si="8"/>
        <v>505088</v>
      </c>
    </row>
    <row r="923" spans="1:34" ht="12.75" hidden="1" customHeight="1">
      <c r="A923" s="333"/>
      <c r="B923" s="20"/>
      <c r="C923" s="21"/>
      <c r="D923" s="333"/>
      <c r="E923" s="21"/>
      <c r="F923" s="21"/>
      <c r="G923" s="333"/>
      <c r="H923" s="21"/>
      <c r="I923" s="21"/>
      <c r="J923" s="333"/>
      <c r="K923" s="21"/>
      <c r="L923" s="21"/>
      <c r="M923" s="335"/>
      <c r="N923" s="21"/>
      <c r="O923" s="21"/>
      <c r="P923" s="335"/>
      <c r="Q923" s="22"/>
      <c r="R923" s="23">
        <f>ROUNDDOWN($R$3*R922,0)</f>
        <v>139522</v>
      </c>
      <c r="S923" s="23">
        <f>ROUNDDOWN($S$3*S922,0)</f>
        <v>14659</v>
      </c>
      <c r="T923" s="337"/>
      <c r="U923" s="23">
        <f>ROUNDDOWN(U922*$U$3,0)</f>
        <v>15474</v>
      </c>
      <c r="V923" s="23">
        <f>ROUNDDOWN(V922*$V$3,0)</f>
        <v>4328</v>
      </c>
      <c r="W923" s="337"/>
      <c r="X923" s="23">
        <f>ROUNDDOWN($X$3*X922,0)</f>
        <v>84972</v>
      </c>
      <c r="Y923" s="23">
        <f>ROUNDDOWN(Y922*$Y$3,0)</f>
        <v>31762</v>
      </c>
      <c r="Z923" s="24">
        <f>ROUNDDOWN(Z922*$Z$3,0)</f>
        <v>32726</v>
      </c>
      <c r="AA923" s="338"/>
      <c r="AB923" s="327"/>
      <c r="AC923" s="327"/>
      <c r="AD923" s="327"/>
      <c r="AE923" s="327"/>
      <c r="AF923" s="329"/>
      <c r="AG923" s="331"/>
      <c r="AH923" s="332">
        <f t="shared" si="8"/>
        <v>0</v>
      </c>
    </row>
    <row r="924" spans="1:34" ht="12.75" hidden="1" customHeight="1">
      <c r="A924" s="344" t="s">
        <v>186</v>
      </c>
      <c r="B924" s="27" t="s">
        <v>43</v>
      </c>
      <c r="C924" s="28">
        <v>2.5</v>
      </c>
      <c r="D924" s="344" t="str">
        <f>B924&amp;C924</f>
        <v>H2.5</v>
      </c>
      <c r="E924" s="28" t="s">
        <v>38</v>
      </c>
      <c r="F924" s="28">
        <v>0</v>
      </c>
      <c r="G924" s="344" t="str">
        <f>E924&amp;F924</f>
        <v>W0</v>
      </c>
      <c r="H924" s="28" t="s">
        <v>39</v>
      </c>
      <c r="I924" s="28">
        <v>0</v>
      </c>
      <c r="J924" s="344" t="str">
        <f>H924&amp;I924</f>
        <v>L0</v>
      </c>
      <c r="K924" s="28" t="s">
        <v>40</v>
      </c>
      <c r="L924" s="28">
        <v>4</v>
      </c>
      <c r="M924" s="345" t="str">
        <f>K924&amp;L924</f>
        <v>B4</v>
      </c>
      <c r="N924" s="28" t="s">
        <v>41</v>
      </c>
      <c r="O924" s="28">
        <v>0</v>
      </c>
      <c r="P924" s="345" t="str">
        <f>N924&amp;O924</f>
        <v>R0</v>
      </c>
      <c r="Q924" s="25" t="s">
        <v>187</v>
      </c>
      <c r="R924" s="19">
        <v>0.14000000000000001</v>
      </c>
      <c r="S924" s="19">
        <v>0.02</v>
      </c>
      <c r="T924" s="336">
        <f>SUM(R925:S925)</f>
        <v>16314</v>
      </c>
      <c r="U924" s="19">
        <v>8.0000000000000002E-3</v>
      </c>
      <c r="V924" s="19">
        <v>0.01</v>
      </c>
      <c r="W924" s="336">
        <f>SUM(U925:V925)</f>
        <v>1260</v>
      </c>
      <c r="X924" s="19">
        <v>0.14000000000000001</v>
      </c>
      <c r="Y924" s="19">
        <v>0.09</v>
      </c>
      <c r="Z924" s="19">
        <v>0</v>
      </c>
      <c r="AA924" s="338">
        <f>SUM(X925:Z925)</f>
        <v>22015</v>
      </c>
      <c r="AB924" s="327">
        <f>ROUNDDOWN((T924+AA924)*0.05,0)</f>
        <v>1916</v>
      </c>
      <c r="AC924" s="327">
        <f>ROUNDDOWN((T924+W924+AA924+AB924)*0.1,0)</f>
        <v>4150</v>
      </c>
      <c r="AD924" s="327">
        <f>ROUNDDOWN(AG924*0.1,0)</f>
        <v>2222</v>
      </c>
      <c r="AE924" s="327">
        <f>T924+W924+AA924+AB924+AC924+AD924</f>
        <v>47877</v>
      </c>
      <c r="AF924" s="328">
        <v>39800</v>
      </c>
      <c r="AG924" s="330">
        <f>AF924-T924-W924</f>
        <v>22226</v>
      </c>
      <c r="AH924" s="332">
        <f t="shared" si="8"/>
        <v>22226</v>
      </c>
    </row>
    <row r="925" spans="1:34" ht="12.75" hidden="1" customHeight="1">
      <c r="A925" s="344"/>
      <c r="B925" s="27"/>
      <c r="C925" s="28"/>
      <c r="D925" s="344"/>
      <c r="E925" s="28"/>
      <c r="F925" s="28"/>
      <c r="G925" s="344"/>
      <c r="H925" s="28"/>
      <c r="I925" s="28"/>
      <c r="J925" s="344"/>
      <c r="K925" s="28"/>
      <c r="L925" s="28"/>
      <c r="M925" s="346"/>
      <c r="N925" s="28"/>
      <c r="O925" s="28"/>
      <c r="P925" s="346"/>
      <c r="Q925" s="25"/>
      <c r="R925" s="23">
        <f>ROUNDDOWN($R$3*R924,0)</f>
        <v>14686</v>
      </c>
      <c r="S925" s="23">
        <f>ROUNDDOWN($S$3*S924,0)</f>
        <v>1628</v>
      </c>
      <c r="T925" s="337"/>
      <c r="U925" s="23">
        <f>ROUNDDOWN(U924*$U$3,0)</f>
        <v>651</v>
      </c>
      <c r="V925" s="23">
        <f>ROUNDDOWN(V924*$V$3,0)</f>
        <v>609</v>
      </c>
      <c r="W925" s="337"/>
      <c r="X925" s="23">
        <f>ROUNDDOWN($X$3*X924,0)</f>
        <v>14686</v>
      </c>
      <c r="Y925" s="23">
        <f>ROUNDDOWN(Y924*$Y$3,0)</f>
        <v>7329</v>
      </c>
      <c r="Z925" s="24">
        <f>ROUNDDOWN(Z924*$Z$3,0)</f>
        <v>0</v>
      </c>
      <c r="AA925" s="338"/>
      <c r="AB925" s="327"/>
      <c r="AC925" s="327"/>
      <c r="AD925" s="327"/>
      <c r="AE925" s="327"/>
      <c r="AF925" s="329"/>
      <c r="AG925" s="331"/>
      <c r="AH925" s="332">
        <f t="shared" si="8"/>
        <v>0</v>
      </c>
    </row>
    <row r="926" spans="1:34" ht="12.75" hidden="1" customHeight="1">
      <c r="A926" s="344" t="s">
        <v>186</v>
      </c>
      <c r="B926" s="27" t="s">
        <v>43</v>
      </c>
      <c r="C926" s="28">
        <v>3</v>
      </c>
      <c r="D926" s="344" t="str">
        <f>B926&amp;C926</f>
        <v>H3</v>
      </c>
      <c r="E926" s="28" t="s">
        <v>38</v>
      </c>
      <c r="F926" s="28">
        <v>0</v>
      </c>
      <c r="G926" s="344" t="str">
        <f>E926&amp;F926</f>
        <v>W0</v>
      </c>
      <c r="H926" s="28" t="s">
        <v>39</v>
      </c>
      <c r="I926" s="28">
        <v>0</v>
      </c>
      <c r="J926" s="344" t="str">
        <f>H926&amp;I926</f>
        <v>L0</v>
      </c>
      <c r="K926" s="28" t="s">
        <v>40</v>
      </c>
      <c r="L926" s="28">
        <v>5</v>
      </c>
      <c r="M926" s="345" t="str">
        <f>K926&amp;L926</f>
        <v>B5</v>
      </c>
      <c r="N926" s="28" t="s">
        <v>41</v>
      </c>
      <c r="O926" s="28">
        <v>0</v>
      </c>
      <c r="P926" s="345" t="str">
        <f>N926&amp;O926</f>
        <v>R0</v>
      </c>
      <c r="Q926" s="25" t="s">
        <v>187</v>
      </c>
      <c r="R926" s="26">
        <v>0.2</v>
      </c>
      <c r="S926" s="26">
        <v>0.02</v>
      </c>
      <c r="T926" s="336">
        <f>SUM(R927:S927)</f>
        <v>22608</v>
      </c>
      <c r="U926" s="19">
        <v>1.2999999999999999E-2</v>
      </c>
      <c r="V926" s="19">
        <v>1.2E-2</v>
      </c>
      <c r="W926" s="336">
        <f>SUM(U927:V927)</f>
        <v>1789</v>
      </c>
      <c r="X926" s="19">
        <v>0.23</v>
      </c>
      <c r="Y926" s="19">
        <v>0.14000000000000001</v>
      </c>
      <c r="Z926" s="19">
        <v>0</v>
      </c>
      <c r="AA926" s="338">
        <f>SUM(X927:Z927)</f>
        <v>35529</v>
      </c>
      <c r="AB926" s="327">
        <f>ROUNDDOWN((T926+AA926)*0.05,0)</f>
        <v>2906</v>
      </c>
      <c r="AC926" s="327">
        <f>ROUNDDOWN((T926+W926+AA926+AB926)*0.1,0)</f>
        <v>6283</v>
      </c>
      <c r="AD926" s="327">
        <f>ROUNDDOWN(AG926*0.1,0)</f>
        <v>2940</v>
      </c>
      <c r="AE926" s="327">
        <f>T926+W926+AA926+AB926+AC926+AD926</f>
        <v>72055</v>
      </c>
      <c r="AF926" s="328">
        <v>53800</v>
      </c>
      <c r="AG926" s="330">
        <f>AF926-T926-W926</f>
        <v>29403</v>
      </c>
      <c r="AH926" s="332">
        <f t="shared" si="8"/>
        <v>29403</v>
      </c>
    </row>
    <row r="927" spans="1:34" ht="12.75" hidden="1" customHeight="1">
      <c r="A927" s="344"/>
      <c r="B927" s="27"/>
      <c r="C927" s="28"/>
      <c r="D927" s="344"/>
      <c r="E927" s="28"/>
      <c r="F927" s="28"/>
      <c r="G927" s="344"/>
      <c r="H927" s="28"/>
      <c r="I927" s="28"/>
      <c r="J927" s="344"/>
      <c r="K927" s="28"/>
      <c r="L927" s="28"/>
      <c r="M927" s="346"/>
      <c r="N927" s="28"/>
      <c r="O927" s="28"/>
      <c r="P927" s="346"/>
      <c r="Q927" s="25"/>
      <c r="R927" s="23">
        <f>ROUNDDOWN($R$3*R926,0)</f>
        <v>20980</v>
      </c>
      <c r="S927" s="23">
        <f>ROUNDDOWN($S$3*S926,0)</f>
        <v>1628</v>
      </c>
      <c r="T927" s="337"/>
      <c r="U927" s="23">
        <f>ROUNDDOWN(U926*$U$3,0)</f>
        <v>1058</v>
      </c>
      <c r="V927" s="23">
        <f>ROUNDDOWN(V926*$V$3,0)</f>
        <v>731</v>
      </c>
      <c r="W927" s="337"/>
      <c r="X927" s="23">
        <f>ROUNDDOWN($X$3*X926,0)</f>
        <v>24127</v>
      </c>
      <c r="Y927" s="23">
        <f>ROUNDDOWN(Y926*$Y$3,0)</f>
        <v>11402</v>
      </c>
      <c r="Z927" s="24">
        <f>ROUNDDOWN(Z926*$Z$3,0)</f>
        <v>0</v>
      </c>
      <c r="AA927" s="338"/>
      <c r="AB927" s="327"/>
      <c r="AC927" s="327"/>
      <c r="AD927" s="327"/>
      <c r="AE927" s="327"/>
      <c r="AF927" s="329"/>
      <c r="AG927" s="331"/>
      <c r="AH927" s="332">
        <f t="shared" si="8"/>
        <v>0</v>
      </c>
    </row>
    <row r="928" spans="1:34" ht="12.75" hidden="1" customHeight="1">
      <c r="A928" s="344" t="s">
        <v>186</v>
      </c>
      <c r="B928" s="27" t="s">
        <v>43</v>
      </c>
      <c r="C928" s="28">
        <v>3.5</v>
      </c>
      <c r="D928" s="344" t="str">
        <f>B928&amp;C928</f>
        <v>H3.5</v>
      </c>
      <c r="E928" s="28" t="s">
        <v>38</v>
      </c>
      <c r="F928" s="28">
        <v>0</v>
      </c>
      <c r="G928" s="344" t="str">
        <f>E928&amp;F928</f>
        <v>W0</v>
      </c>
      <c r="H928" s="28" t="s">
        <v>39</v>
      </c>
      <c r="I928" s="28">
        <v>0</v>
      </c>
      <c r="J928" s="344" t="str">
        <f>H928&amp;I928</f>
        <v>L0</v>
      </c>
      <c r="K928" s="28" t="s">
        <v>40</v>
      </c>
      <c r="L928" s="28">
        <v>6</v>
      </c>
      <c r="M928" s="345" t="str">
        <f>K928&amp;L928</f>
        <v>B6</v>
      </c>
      <c r="N928" s="28" t="s">
        <v>41</v>
      </c>
      <c r="O928" s="28">
        <v>0</v>
      </c>
      <c r="P928" s="345" t="str">
        <f>N928&amp;O928</f>
        <v>R0</v>
      </c>
      <c r="Q928" s="25" t="s">
        <v>187</v>
      </c>
      <c r="R928" s="19">
        <v>0.28000000000000003</v>
      </c>
      <c r="S928" s="19">
        <v>0.02</v>
      </c>
      <c r="T928" s="336">
        <f>SUM(R929:S929)</f>
        <v>31001</v>
      </c>
      <c r="U928" s="19">
        <v>2.1000000000000001E-2</v>
      </c>
      <c r="V928" s="19">
        <v>1.4E-2</v>
      </c>
      <c r="W928" s="336">
        <f>SUM(U929:V929)</f>
        <v>2563</v>
      </c>
      <c r="X928" s="19">
        <v>0.32</v>
      </c>
      <c r="Y928" s="19">
        <v>0.19</v>
      </c>
      <c r="Z928" s="19">
        <v>0</v>
      </c>
      <c r="AA928" s="338">
        <f>SUM(X929:Z929)</f>
        <v>49043</v>
      </c>
      <c r="AB928" s="327">
        <f>ROUNDDOWN((T928+AA928)*0.05,0)</f>
        <v>4002</v>
      </c>
      <c r="AC928" s="327">
        <f>ROUNDDOWN((T928+W928+AA928+AB928)*0.1,0)</f>
        <v>8660</v>
      </c>
      <c r="AD928" s="327">
        <f>ROUNDDOWN(AG928*0.1,0)</f>
        <v>4463</v>
      </c>
      <c r="AE928" s="327">
        <f>T928+W928+AA928+AB928+AC928+AD928</f>
        <v>99732</v>
      </c>
      <c r="AF928" s="328">
        <v>78200</v>
      </c>
      <c r="AG928" s="330">
        <f>AF928-T928-W928</f>
        <v>44636</v>
      </c>
      <c r="AH928" s="332">
        <f t="shared" si="8"/>
        <v>44636</v>
      </c>
    </row>
    <row r="929" spans="1:34" ht="12.75" hidden="1" customHeight="1">
      <c r="A929" s="344"/>
      <c r="B929" s="27"/>
      <c r="C929" s="28"/>
      <c r="D929" s="344"/>
      <c r="E929" s="28"/>
      <c r="F929" s="28"/>
      <c r="G929" s="344"/>
      <c r="H929" s="28"/>
      <c r="I929" s="28"/>
      <c r="J929" s="344"/>
      <c r="K929" s="28"/>
      <c r="L929" s="28"/>
      <c r="M929" s="346"/>
      <c r="N929" s="28"/>
      <c r="O929" s="28"/>
      <c r="P929" s="346"/>
      <c r="Q929" s="25"/>
      <c r="R929" s="23">
        <f>ROUNDDOWN($R$3*R928,0)</f>
        <v>29373</v>
      </c>
      <c r="S929" s="23">
        <f>ROUNDDOWN($S$3*S928,0)</f>
        <v>1628</v>
      </c>
      <c r="T929" s="337"/>
      <c r="U929" s="23">
        <f>ROUNDDOWN(U928*$U$3,0)</f>
        <v>1710</v>
      </c>
      <c r="V929" s="23">
        <f>ROUNDDOWN(V928*$V$3,0)</f>
        <v>853</v>
      </c>
      <c r="W929" s="337"/>
      <c r="X929" s="23">
        <f>ROUNDDOWN($X$3*X928,0)</f>
        <v>33569</v>
      </c>
      <c r="Y929" s="23">
        <f>ROUNDDOWN(Y928*$Y$3,0)</f>
        <v>15474</v>
      </c>
      <c r="Z929" s="24">
        <f>ROUNDDOWN(Z928*$Z$3,0)</f>
        <v>0</v>
      </c>
      <c r="AA929" s="338"/>
      <c r="AB929" s="327"/>
      <c r="AC929" s="327"/>
      <c r="AD929" s="327"/>
      <c r="AE929" s="327"/>
      <c r="AF929" s="329"/>
      <c r="AG929" s="331"/>
      <c r="AH929" s="332">
        <f t="shared" si="8"/>
        <v>0</v>
      </c>
    </row>
    <row r="930" spans="1:34" ht="12.75" hidden="1" customHeight="1">
      <c r="A930" s="344" t="s">
        <v>186</v>
      </c>
      <c r="B930" s="27" t="s">
        <v>43</v>
      </c>
      <c r="C930" s="28">
        <v>4</v>
      </c>
      <c r="D930" s="344" t="str">
        <f>B930&amp;C930</f>
        <v>H4</v>
      </c>
      <c r="E930" s="28" t="s">
        <v>38</v>
      </c>
      <c r="F930" s="28">
        <v>0</v>
      </c>
      <c r="G930" s="344" t="str">
        <f>E930&amp;F930</f>
        <v>W0</v>
      </c>
      <c r="H930" s="28" t="s">
        <v>39</v>
      </c>
      <c r="I930" s="28">
        <v>0</v>
      </c>
      <c r="J930" s="344" t="str">
        <f>H930&amp;I930</f>
        <v>L0</v>
      </c>
      <c r="K930" s="28" t="s">
        <v>40</v>
      </c>
      <c r="L930" s="28">
        <v>8</v>
      </c>
      <c r="M930" s="345" t="str">
        <f>K930&amp;L930</f>
        <v>B8</v>
      </c>
      <c r="N930" s="28" t="s">
        <v>41</v>
      </c>
      <c r="O930" s="28">
        <v>0</v>
      </c>
      <c r="P930" s="345" t="str">
        <f>N930&amp;O930</f>
        <v>R0</v>
      </c>
      <c r="Q930" s="25" t="s">
        <v>187</v>
      </c>
      <c r="R930" s="19">
        <v>0.45</v>
      </c>
      <c r="S930" s="19">
        <v>0.06</v>
      </c>
      <c r="T930" s="336">
        <f>SUM(R931:S931)</f>
        <v>52092</v>
      </c>
      <c r="U930" s="19">
        <v>4.2000000000000003E-2</v>
      </c>
      <c r="V930" s="19">
        <v>0.02</v>
      </c>
      <c r="W930" s="336">
        <f>SUM(U931:V931)</f>
        <v>4639</v>
      </c>
      <c r="X930" s="19">
        <v>0.32</v>
      </c>
      <c r="Y930" s="19">
        <v>0.16</v>
      </c>
      <c r="Z930" s="19">
        <v>0.24</v>
      </c>
      <c r="AA930" s="338">
        <f>SUM(X931:Z931)</f>
        <v>59689</v>
      </c>
      <c r="AB930" s="327">
        <f>ROUNDDOWN((T930+AA930)*0.05,0)</f>
        <v>5589</v>
      </c>
      <c r="AC930" s="327">
        <f>ROUNDDOWN((T930+W930+AA930+AB930)*0.1,0)</f>
        <v>12200</v>
      </c>
      <c r="AD930" s="327">
        <f>ROUNDDOWN(AG930*0.1,0)</f>
        <v>9126</v>
      </c>
      <c r="AE930" s="327">
        <f>T930+W930+AA930+AB930+AC930+AD930</f>
        <v>143335</v>
      </c>
      <c r="AF930" s="328">
        <v>148000</v>
      </c>
      <c r="AG930" s="330">
        <f>AF930-T930-W930</f>
        <v>91269</v>
      </c>
      <c r="AH930" s="332">
        <f t="shared" si="8"/>
        <v>91269</v>
      </c>
    </row>
    <row r="931" spans="1:34" ht="12.75" hidden="1" customHeight="1">
      <c r="A931" s="344"/>
      <c r="B931" s="27"/>
      <c r="C931" s="28"/>
      <c r="D931" s="344"/>
      <c r="E931" s="28"/>
      <c r="F931" s="28"/>
      <c r="G931" s="344"/>
      <c r="H931" s="28"/>
      <c r="I931" s="28"/>
      <c r="J931" s="344"/>
      <c r="K931" s="28"/>
      <c r="L931" s="28"/>
      <c r="M931" s="346"/>
      <c r="N931" s="28"/>
      <c r="O931" s="28"/>
      <c r="P931" s="346"/>
      <c r="Q931" s="25"/>
      <c r="R931" s="23">
        <f>ROUNDDOWN($R$3*R930,0)</f>
        <v>47206</v>
      </c>
      <c r="S931" s="23">
        <f>ROUNDDOWN($S$3*S930,0)</f>
        <v>4886</v>
      </c>
      <c r="T931" s="337"/>
      <c r="U931" s="23">
        <f>ROUNDDOWN(U930*$U$3,0)</f>
        <v>3420</v>
      </c>
      <c r="V931" s="23">
        <f>ROUNDDOWN(V930*$V$3,0)</f>
        <v>1219</v>
      </c>
      <c r="W931" s="337"/>
      <c r="X931" s="23">
        <f>ROUNDDOWN($X$3*X930,0)</f>
        <v>33569</v>
      </c>
      <c r="Y931" s="23">
        <f>ROUNDDOWN(Y930*$Y$3,0)</f>
        <v>13030</v>
      </c>
      <c r="Z931" s="24">
        <f>ROUNDDOWN(Z930*$Z$3,0)</f>
        <v>13090</v>
      </c>
      <c r="AA931" s="338"/>
      <c r="AB931" s="327"/>
      <c r="AC931" s="327"/>
      <c r="AD931" s="327"/>
      <c r="AE931" s="327"/>
      <c r="AF931" s="329"/>
      <c r="AG931" s="331"/>
      <c r="AH931" s="332">
        <f t="shared" si="8"/>
        <v>0</v>
      </c>
    </row>
    <row r="932" spans="1:34" ht="12.75" hidden="1" customHeight="1">
      <c r="A932" s="344" t="s">
        <v>186</v>
      </c>
      <c r="B932" s="27" t="s">
        <v>43</v>
      </c>
      <c r="C932" s="28">
        <v>4.5</v>
      </c>
      <c r="D932" s="344" t="str">
        <f>B932&amp;C932</f>
        <v>H4.5</v>
      </c>
      <c r="E932" s="28" t="s">
        <v>38</v>
      </c>
      <c r="F932" s="28">
        <v>0</v>
      </c>
      <c r="G932" s="344" t="str">
        <f>E932&amp;F932</f>
        <v>W0</v>
      </c>
      <c r="H932" s="28" t="s">
        <v>39</v>
      </c>
      <c r="I932" s="28">
        <v>0</v>
      </c>
      <c r="J932" s="344" t="str">
        <f>H932&amp;I932</f>
        <v>L0</v>
      </c>
      <c r="K932" s="28" t="s">
        <v>40</v>
      </c>
      <c r="L932" s="28">
        <v>10</v>
      </c>
      <c r="M932" s="345" t="str">
        <f>K932&amp;L932</f>
        <v>B10</v>
      </c>
      <c r="N932" s="28" t="s">
        <v>41</v>
      </c>
      <c r="O932" s="28">
        <v>0</v>
      </c>
      <c r="P932" s="345" t="str">
        <f>N932&amp;O932</f>
        <v>R0</v>
      </c>
      <c r="Q932" s="25" t="s">
        <v>187</v>
      </c>
      <c r="R932" s="26">
        <v>0.63</v>
      </c>
      <c r="S932" s="26">
        <v>0.08</v>
      </c>
      <c r="T932" s="336">
        <f>SUM(R933:S933)</f>
        <v>72604</v>
      </c>
      <c r="U932" s="19">
        <v>7.4999999999999997E-2</v>
      </c>
      <c r="V932" s="19">
        <v>3.7999999999999999E-2</v>
      </c>
      <c r="W932" s="336">
        <f>SUM(U933:V933)</f>
        <v>8424</v>
      </c>
      <c r="X932" s="19">
        <v>0.43</v>
      </c>
      <c r="Y932" s="19">
        <v>0.21</v>
      </c>
      <c r="Z932" s="19">
        <v>0.32</v>
      </c>
      <c r="AA932" s="338">
        <f>SUM(X933:Z933)</f>
        <v>79665</v>
      </c>
      <c r="AB932" s="327">
        <f>ROUNDDOWN((T932+AA932)*0.05,0)</f>
        <v>7613</v>
      </c>
      <c r="AC932" s="327">
        <f>ROUNDDOWN((T932+W932+AA932+AB932)*0.1,0)</f>
        <v>16830</v>
      </c>
      <c r="AD932" s="327">
        <f>ROUNDDOWN(AG932*0.1,0)</f>
        <v>14797</v>
      </c>
      <c r="AE932" s="327">
        <f>T932+W932+AA932+AB932+AC932+AD932</f>
        <v>199933</v>
      </c>
      <c r="AF932" s="328">
        <v>229000</v>
      </c>
      <c r="AG932" s="330">
        <f>AF932-T932-W932</f>
        <v>147972</v>
      </c>
      <c r="AH932" s="332">
        <f t="shared" si="8"/>
        <v>147972</v>
      </c>
    </row>
    <row r="933" spans="1:34" ht="12.75" hidden="1" customHeight="1">
      <c r="A933" s="344"/>
      <c r="B933" s="27"/>
      <c r="C933" s="28"/>
      <c r="D933" s="344"/>
      <c r="E933" s="28"/>
      <c r="F933" s="28"/>
      <c r="G933" s="344"/>
      <c r="H933" s="28"/>
      <c r="I933" s="28"/>
      <c r="J933" s="344"/>
      <c r="K933" s="28"/>
      <c r="L933" s="28"/>
      <c r="M933" s="346"/>
      <c r="N933" s="28"/>
      <c r="O933" s="28"/>
      <c r="P933" s="346"/>
      <c r="Q933" s="25"/>
      <c r="R933" s="23">
        <f>ROUNDDOWN($R$3*R932,0)</f>
        <v>66089</v>
      </c>
      <c r="S933" s="23">
        <f>ROUNDDOWN($S$3*S932,0)</f>
        <v>6515</v>
      </c>
      <c r="T933" s="337"/>
      <c r="U933" s="23">
        <f>ROUNDDOWN(U932*$U$3,0)</f>
        <v>6108</v>
      </c>
      <c r="V933" s="23">
        <f>ROUNDDOWN(V932*$V$3,0)</f>
        <v>2316</v>
      </c>
      <c r="W933" s="337"/>
      <c r="X933" s="23">
        <f>ROUNDDOWN($X$3*X932,0)</f>
        <v>45108</v>
      </c>
      <c r="Y933" s="23">
        <f>ROUNDDOWN(Y932*$Y$3,0)</f>
        <v>17103</v>
      </c>
      <c r="Z933" s="24">
        <f>ROUNDDOWN(Z932*$Z$3,0)</f>
        <v>17454</v>
      </c>
      <c r="AA933" s="338"/>
      <c r="AB933" s="327"/>
      <c r="AC933" s="327"/>
      <c r="AD933" s="327"/>
      <c r="AE933" s="327"/>
      <c r="AF933" s="329"/>
      <c r="AG933" s="331"/>
      <c r="AH933" s="332">
        <f t="shared" si="8"/>
        <v>0</v>
      </c>
    </row>
    <row r="934" spans="1:34" ht="12.75" hidden="1" customHeight="1">
      <c r="A934" s="344" t="s">
        <v>186</v>
      </c>
      <c r="B934" s="27" t="s">
        <v>43</v>
      </c>
      <c r="C934" s="28">
        <v>5</v>
      </c>
      <c r="D934" s="344" t="str">
        <f>B934&amp;C934</f>
        <v>H5</v>
      </c>
      <c r="E934" s="28" t="s">
        <v>38</v>
      </c>
      <c r="F934" s="28">
        <v>0</v>
      </c>
      <c r="G934" s="344" t="str">
        <f>E934&amp;F934</f>
        <v>W0</v>
      </c>
      <c r="H934" s="28" t="s">
        <v>39</v>
      </c>
      <c r="I934" s="28">
        <v>0</v>
      </c>
      <c r="J934" s="344" t="str">
        <f>H934&amp;I934</f>
        <v>L0</v>
      </c>
      <c r="K934" s="28" t="s">
        <v>40</v>
      </c>
      <c r="L934" s="28">
        <v>12</v>
      </c>
      <c r="M934" s="345" t="str">
        <f>K934&amp;L934</f>
        <v>B12</v>
      </c>
      <c r="N934" s="28" t="s">
        <v>41</v>
      </c>
      <c r="O934" s="28">
        <v>0</v>
      </c>
      <c r="P934" s="345" t="str">
        <f>N934&amp;O934</f>
        <v>R0</v>
      </c>
      <c r="Q934" s="25" t="s">
        <v>187</v>
      </c>
      <c r="R934" s="19">
        <v>0.81</v>
      </c>
      <c r="S934" s="19">
        <v>0.12</v>
      </c>
      <c r="T934" s="336">
        <f>SUM(R935:S935)</f>
        <v>94745</v>
      </c>
      <c r="U934" s="19">
        <v>0.11600000000000001</v>
      </c>
      <c r="V934" s="19">
        <v>7.0999999999999994E-2</v>
      </c>
      <c r="W934" s="336">
        <f>SUM(U935:V935)</f>
        <v>13775</v>
      </c>
      <c r="X934" s="19">
        <v>0.55000000000000004</v>
      </c>
      <c r="Y934" s="19">
        <v>0.27</v>
      </c>
      <c r="Z934" s="19">
        <v>0.4</v>
      </c>
      <c r="AA934" s="338">
        <f>SUM(X935:Z935)</f>
        <v>101503</v>
      </c>
      <c r="AB934" s="327">
        <f>ROUNDDOWN((T934+AA934)*0.05,0)</f>
        <v>9812</v>
      </c>
      <c r="AC934" s="327">
        <f>ROUNDDOWN((T934+W934+AA934+AB934)*0.1,0)</f>
        <v>21983</v>
      </c>
      <c r="AD934" s="327">
        <f>ROUNDDOWN(AG934*0.1,0)</f>
        <v>20248</v>
      </c>
      <c r="AE934" s="327">
        <f>T934+W934+AA934+AB934+AC934+AD934</f>
        <v>262066</v>
      </c>
      <c r="AF934" s="328">
        <v>311000</v>
      </c>
      <c r="AG934" s="330">
        <f>AF934-T934-W934</f>
        <v>202480</v>
      </c>
      <c r="AH934" s="332">
        <f t="shared" si="8"/>
        <v>202480</v>
      </c>
    </row>
    <row r="935" spans="1:34" ht="12.75" hidden="1" customHeight="1">
      <c r="A935" s="344"/>
      <c r="B935" s="27"/>
      <c r="C935" s="28"/>
      <c r="D935" s="344"/>
      <c r="E935" s="28"/>
      <c r="F935" s="28"/>
      <c r="G935" s="344"/>
      <c r="H935" s="28"/>
      <c r="I935" s="28"/>
      <c r="J935" s="344"/>
      <c r="K935" s="28"/>
      <c r="L935" s="28"/>
      <c r="M935" s="346"/>
      <c r="N935" s="28"/>
      <c r="O935" s="28"/>
      <c r="P935" s="346"/>
      <c r="Q935" s="25"/>
      <c r="R935" s="23">
        <f>ROUNDDOWN($R$3*R934,0)</f>
        <v>84972</v>
      </c>
      <c r="S935" s="23">
        <f>ROUNDDOWN($S$3*S934,0)</f>
        <v>9773</v>
      </c>
      <c r="T935" s="337"/>
      <c r="U935" s="23">
        <f>ROUNDDOWN(U934*$U$3,0)</f>
        <v>9447</v>
      </c>
      <c r="V935" s="23">
        <f>ROUNDDOWN(V934*$V$3,0)</f>
        <v>4328</v>
      </c>
      <c r="W935" s="337"/>
      <c r="X935" s="23">
        <f>ROUNDDOWN($X$3*X934,0)</f>
        <v>57697</v>
      </c>
      <c r="Y935" s="23">
        <f>ROUNDDOWN(Y934*$Y$3,0)</f>
        <v>21989</v>
      </c>
      <c r="Z935" s="24">
        <f>ROUNDDOWN(Z934*$Z$3,0)</f>
        <v>21817</v>
      </c>
      <c r="AA935" s="338"/>
      <c r="AB935" s="327"/>
      <c r="AC935" s="327"/>
      <c r="AD935" s="327"/>
      <c r="AE935" s="327"/>
      <c r="AF935" s="329"/>
      <c r="AG935" s="331"/>
      <c r="AH935" s="332">
        <f t="shared" si="8"/>
        <v>0</v>
      </c>
    </row>
    <row r="936" spans="1:34" ht="12.75" hidden="1" customHeight="1">
      <c r="A936" s="344" t="s">
        <v>186</v>
      </c>
      <c r="B936" s="27" t="s">
        <v>43</v>
      </c>
      <c r="C936" s="28">
        <v>5.5</v>
      </c>
      <c r="D936" s="344" t="str">
        <f>B936&amp;C936</f>
        <v>H5.5</v>
      </c>
      <c r="E936" s="28" t="s">
        <v>38</v>
      </c>
      <c r="F936" s="28">
        <v>0</v>
      </c>
      <c r="G936" s="344" t="str">
        <f>E936&amp;F936</f>
        <v>W0</v>
      </c>
      <c r="H936" s="28" t="s">
        <v>39</v>
      </c>
      <c r="I936" s="28">
        <v>0</v>
      </c>
      <c r="J936" s="344" t="str">
        <f>H936&amp;I936</f>
        <v>L0</v>
      </c>
      <c r="K936" s="28" t="s">
        <v>40</v>
      </c>
      <c r="L936" s="28">
        <v>15</v>
      </c>
      <c r="M936" s="345" t="str">
        <f>K936&amp;L936</f>
        <v>B15</v>
      </c>
      <c r="N936" s="28" t="s">
        <v>41</v>
      </c>
      <c r="O936" s="28">
        <v>0</v>
      </c>
      <c r="P936" s="345" t="str">
        <f>N936&amp;O936</f>
        <v>R0</v>
      </c>
      <c r="Q936" s="25" t="s">
        <v>187</v>
      </c>
      <c r="R936" s="19">
        <v>1.1100000000000001</v>
      </c>
      <c r="S936" s="19">
        <v>0.16</v>
      </c>
      <c r="T936" s="336">
        <f>SUM(R937:S937)</f>
        <v>129473</v>
      </c>
      <c r="U936" s="19">
        <v>0.19</v>
      </c>
      <c r="V936" s="19">
        <v>0.14299999999999999</v>
      </c>
      <c r="W936" s="336">
        <f>SUM(U937:V937)</f>
        <v>24192</v>
      </c>
      <c r="X936" s="19">
        <v>0.72</v>
      </c>
      <c r="Y936" s="19">
        <v>0.35</v>
      </c>
      <c r="Z936" s="19">
        <v>0.53</v>
      </c>
      <c r="AA936" s="338">
        <f>SUM(X937:Z937)</f>
        <v>132943</v>
      </c>
      <c r="AB936" s="327">
        <f>ROUNDDOWN((T936+AA936)*0.05,0)</f>
        <v>13120</v>
      </c>
      <c r="AC936" s="327">
        <f>ROUNDDOWN((T936+W936+AA936+AB936)*0.1,0)</f>
        <v>29972</v>
      </c>
      <c r="AD936" s="327">
        <f>ROUNDDOWN(AG936*0.1,0)</f>
        <v>36333</v>
      </c>
      <c r="AE936" s="327">
        <f>T936+W936+AA936+AB936+AC936+AD936</f>
        <v>366033</v>
      </c>
      <c r="AF936" s="328">
        <v>517000</v>
      </c>
      <c r="AG936" s="330">
        <f>AF936-T936-W936</f>
        <v>363335</v>
      </c>
      <c r="AH936" s="332">
        <f t="shared" si="8"/>
        <v>363335</v>
      </c>
    </row>
    <row r="937" spans="1:34" ht="12.75" hidden="1" customHeight="1">
      <c r="A937" s="344"/>
      <c r="B937" s="27"/>
      <c r="C937" s="28"/>
      <c r="D937" s="344"/>
      <c r="E937" s="28"/>
      <c r="F937" s="28"/>
      <c r="G937" s="344"/>
      <c r="H937" s="28"/>
      <c r="I937" s="28"/>
      <c r="J937" s="344"/>
      <c r="K937" s="28"/>
      <c r="L937" s="28"/>
      <c r="M937" s="346"/>
      <c r="N937" s="28"/>
      <c r="O937" s="28"/>
      <c r="P937" s="346"/>
      <c r="Q937" s="25"/>
      <c r="R937" s="23">
        <f>ROUNDDOWN($R$3*R936,0)</f>
        <v>116443</v>
      </c>
      <c r="S937" s="23">
        <f>ROUNDDOWN($S$3*S936,0)</f>
        <v>13030</v>
      </c>
      <c r="T937" s="337"/>
      <c r="U937" s="23">
        <f>ROUNDDOWN(U936*$U$3,0)</f>
        <v>15474</v>
      </c>
      <c r="V937" s="23">
        <f>ROUNDDOWN(V936*$V$3,0)</f>
        <v>8718</v>
      </c>
      <c r="W937" s="337"/>
      <c r="X937" s="23">
        <f>ROUNDDOWN($X$3*X936,0)</f>
        <v>75530</v>
      </c>
      <c r="Y937" s="23">
        <f>ROUNDDOWN(Y936*$Y$3,0)</f>
        <v>28505</v>
      </c>
      <c r="Z937" s="24">
        <f>ROUNDDOWN(Z936*$Z$3,0)</f>
        <v>28908</v>
      </c>
      <c r="AA937" s="338"/>
      <c r="AB937" s="327"/>
      <c r="AC937" s="327"/>
      <c r="AD937" s="327"/>
      <c r="AE937" s="327"/>
      <c r="AF937" s="329"/>
      <c r="AG937" s="331"/>
      <c r="AH937" s="332">
        <f t="shared" si="8"/>
        <v>0</v>
      </c>
    </row>
    <row r="938" spans="1:34" ht="12.75" hidden="1" customHeight="1">
      <c r="A938" s="344" t="s">
        <v>186</v>
      </c>
      <c r="B938" s="27" t="s">
        <v>43</v>
      </c>
      <c r="C938" s="28">
        <v>5.5</v>
      </c>
      <c r="D938" s="344" t="str">
        <f>B938&amp;C938</f>
        <v>H5.5</v>
      </c>
      <c r="E938" s="28" t="s">
        <v>38</v>
      </c>
      <c r="F938" s="28">
        <v>0</v>
      </c>
      <c r="G938" s="344" t="str">
        <f>E938&amp;F938</f>
        <v>W0</v>
      </c>
      <c r="H938" s="28" t="s">
        <v>39</v>
      </c>
      <c r="I938" s="28">
        <v>0</v>
      </c>
      <c r="J938" s="344" t="str">
        <f>H938&amp;I938</f>
        <v>L0</v>
      </c>
      <c r="K938" s="28" t="s">
        <v>40</v>
      </c>
      <c r="L938" s="28">
        <v>18</v>
      </c>
      <c r="M938" s="345" t="str">
        <f>K938&amp;L938</f>
        <v>B18</v>
      </c>
      <c r="N938" s="28" t="s">
        <v>41</v>
      </c>
      <c r="O938" s="28">
        <v>0</v>
      </c>
      <c r="P938" s="345" t="str">
        <f>N938&amp;O938</f>
        <v>R0</v>
      </c>
      <c r="Q938" s="25" t="s">
        <v>187</v>
      </c>
      <c r="R938" s="19">
        <v>1.43</v>
      </c>
      <c r="S938" s="19">
        <v>0.19</v>
      </c>
      <c r="T938" s="336">
        <f>SUM(R939:S939)</f>
        <v>165486</v>
      </c>
      <c r="U938" s="19">
        <v>0.19</v>
      </c>
      <c r="V938" s="19">
        <v>0.14299999999999999</v>
      </c>
      <c r="W938" s="336">
        <f>SUM(U939:V939)</f>
        <v>24192</v>
      </c>
      <c r="X938" s="19">
        <v>0.89</v>
      </c>
      <c r="Y938" s="19">
        <v>0.44</v>
      </c>
      <c r="Z938" s="19">
        <v>0.66</v>
      </c>
      <c r="AA938" s="338">
        <f>SUM(X939:Z939)</f>
        <v>165197</v>
      </c>
      <c r="AB938" s="327">
        <f>ROUNDDOWN((T938+AA938)*0.05,0)</f>
        <v>16534</v>
      </c>
      <c r="AC938" s="327">
        <f>ROUNDDOWN((T938+W938+AA938+AB938)*0.1,0)</f>
        <v>37140</v>
      </c>
      <c r="AD938" s="327">
        <f>ROUNDDOWN(AG938*0.1,0)</f>
        <v>46932</v>
      </c>
      <c r="AE938" s="327">
        <f>T938+W938+AA938+AB938+AC938+AD938</f>
        <v>455481</v>
      </c>
      <c r="AF938" s="328">
        <v>659000</v>
      </c>
      <c r="AG938" s="330">
        <f>AF938-T938-W938</f>
        <v>469322</v>
      </c>
      <c r="AH938" s="332">
        <f t="shared" si="8"/>
        <v>455481</v>
      </c>
    </row>
    <row r="939" spans="1:34" ht="12.75" hidden="1" customHeight="1">
      <c r="A939" s="344"/>
      <c r="B939" s="27"/>
      <c r="C939" s="28"/>
      <c r="D939" s="344"/>
      <c r="E939" s="28"/>
      <c r="F939" s="28"/>
      <c r="G939" s="344"/>
      <c r="H939" s="28"/>
      <c r="I939" s="28"/>
      <c r="J939" s="344"/>
      <c r="K939" s="28"/>
      <c r="L939" s="28"/>
      <c r="M939" s="346"/>
      <c r="N939" s="28"/>
      <c r="O939" s="28"/>
      <c r="P939" s="346"/>
      <c r="Q939" s="25"/>
      <c r="R939" s="23">
        <f>ROUNDDOWN($R$3*R938,0)</f>
        <v>150012</v>
      </c>
      <c r="S939" s="23">
        <f>ROUNDDOWN($S$3*S938,0)</f>
        <v>15474</v>
      </c>
      <c r="T939" s="337"/>
      <c r="U939" s="23">
        <f>ROUNDDOWN(U938*$U$3,0)</f>
        <v>15474</v>
      </c>
      <c r="V939" s="23">
        <f>ROUNDDOWN(V938*$V$3,0)</f>
        <v>8718</v>
      </c>
      <c r="W939" s="337"/>
      <c r="X939" s="23">
        <f>ROUNDDOWN($X$3*X938,0)</f>
        <v>93364</v>
      </c>
      <c r="Y939" s="23">
        <f>ROUNDDOWN(Y938*$Y$3,0)</f>
        <v>35834</v>
      </c>
      <c r="Z939" s="24">
        <f>ROUNDDOWN(Z938*$Z$3,0)</f>
        <v>35999</v>
      </c>
      <c r="AA939" s="338"/>
      <c r="AB939" s="327"/>
      <c r="AC939" s="327"/>
      <c r="AD939" s="327"/>
      <c r="AE939" s="327"/>
      <c r="AF939" s="329"/>
      <c r="AG939" s="331"/>
      <c r="AH939" s="332">
        <f t="shared" si="8"/>
        <v>0</v>
      </c>
    </row>
    <row r="940" spans="1:34" ht="12.75" hidden="1" customHeight="1">
      <c r="A940" s="344" t="s">
        <v>186</v>
      </c>
      <c r="B940" s="27" t="s">
        <v>43</v>
      </c>
      <c r="C940" s="28">
        <v>6</v>
      </c>
      <c r="D940" s="344" t="str">
        <f>B940&amp;C940</f>
        <v>H6</v>
      </c>
      <c r="E940" s="28" t="s">
        <v>38</v>
      </c>
      <c r="F940" s="28">
        <v>0</v>
      </c>
      <c r="G940" s="344" t="str">
        <f>E940&amp;F940</f>
        <v>W0</v>
      </c>
      <c r="H940" s="28" t="s">
        <v>39</v>
      </c>
      <c r="I940" s="28">
        <v>0</v>
      </c>
      <c r="J940" s="344" t="str">
        <f>H940&amp;I940</f>
        <v>L0</v>
      </c>
      <c r="K940" s="28" t="s">
        <v>40</v>
      </c>
      <c r="L940" s="28">
        <v>20</v>
      </c>
      <c r="M940" s="345" t="str">
        <f>K940&amp;L940</f>
        <v>B20</v>
      </c>
      <c r="N940" s="28" t="s">
        <v>41</v>
      </c>
      <c r="O940" s="28">
        <v>0</v>
      </c>
      <c r="P940" s="345" t="str">
        <f>N940&amp;O940</f>
        <v>R0</v>
      </c>
      <c r="Q940" s="25" t="s">
        <v>187</v>
      </c>
      <c r="R940" s="26">
        <v>1.65</v>
      </c>
      <c r="S940" s="26">
        <v>0.23</v>
      </c>
      <c r="T940" s="336">
        <f>SUM(R941:S941)</f>
        <v>191822</v>
      </c>
      <c r="U940" s="19">
        <v>0.22</v>
      </c>
      <c r="V940" s="19">
        <v>0.25</v>
      </c>
      <c r="W940" s="29">
        <f>SUM(U941:V941)</f>
        <v>33158</v>
      </c>
      <c r="X940" s="19">
        <v>1.01</v>
      </c>
      <c r="Y940" s="19">
        <v>0.49</v>
      </c>
      <c r="Z940" s="19">
        <v>0.64</v>
      </c>
      <c r="AA940" s="338">
        <f>SUM(X941:Z941)</f>
        <v>180768</v>
      </c>
      <c r="AB940" s="327">
        <f>ROUNDDOWN((T940+AA940)*0.05,0)</f>
        <v>18629</v>
      </c>
      <c r="AC940" s="327">
        <f>ROUNDDOWN((T940+W940+AA940+AB940)*0.1,0)</f>
        <v>42437</v>
      </c>
      <c r="AD940" s="327">
        <f>ROUNDDOWN(AG940*0.1,0)</f>
        <v>67102</v>
      </c>
      <c r="AE940" s="327">
        <f>T940+W940+AA940+AB940+AC940+AD940</f>
        <v>533916</v>
      </c>
      <c r="AF940" s="328">
        <v>896000</v>
      </c>
      <c r="AG940" s="330">
        <f>AF940-T940-W940</f>
        <v>671020</v>
      </c>
      <c r="AH940" s="332">
        <f t="shared" si="8"/>
        <v>533916</v>
      </c>
    </row>
    <row r="941" spans="1:34" ht="12.75" hidden="1" customHeight="1">
      <c r="A941" s="344"/>
      <c r="B941" s="27"/>
      <c r="C941" s="28"/>
      <c r="D941" s="344"/>
      <c r="E941" s="28"/>
      <c r="F941" s="28"/>
      <c r="G941" s="344"/>
      <c r="H941" s="28"/>
      <c r="I941" s="28"/>
      <c r="J941" s="344"/>
      <c r="K941" s="28"/>
      <c r="L941" s="28"/>
      <c r="M941" s="346"/>
      <c r="N941" s="28"/>
      <c r="O941" s="28"/>
      <c r="P941" s="346"/>
      <c r="Q941" s="25"/>
      <c r="R941" s="23">
        <f>ROUNDDOWN($R$3*R940,0)</f>
        <v>173091</v>
      </c>
      <c r="S941" s="23">
        <f>ROUNDDOWN($S$3*S940,0)</f>
        <v>18731</v>
      </c>
      <c r="T941" s="337"/>
      <c r="U941" s="23">
        <f>ROUNDDOWN(U940*$U$3,0)</f>
        <v>17917</v>
      </c>
      <c r="V941" s="23">
        <f>ROUNDDOWN(V940*$V$3,0)</f>
        <v>15241</v>
      </c>
      <c r="W941" s="30"/>
      <c r="X941" s="23">
        <f>ROUNDDOWN($X$3*X940,0)</f>
        <v>105953</v>
      </c>
      <c r="Y941" s="23">
        <f>ROUNDDOWN(Y940*$Y$3,0)</f>
        <v>39907</v>
      </c>
      <c r="Z941" s="24">
        <f>ROUNDDOWN(Z940*$Z$3,0)</f>
        <v>34908</v>
      </c>
      <c r="AA941" s="338"/>
      <c r="AB941" s="327"/>
      <c r="AC941" s="327"/>
      <c r="AD941" s="327"/>
      <c r="AE941" s="327"/>
      <c r="AF941" s="329"/>
      <c r="AG941" s="331"/>
      <c r="AH941" s="332">
        <f t="shared" si="8"/>
        <v>0</v>
      </c>
    </row>
    <row r="942" spans="1:34" ht="12.75" hidden="1" customHeight="1">
      <c r="A942" s="344" t="s">
        <v>186</v>
      </c>
      <c r="B942" s="27" t="s">
        <v>43</v>
      </c>
      <c r="C942" s="28">
        <v>6</v>
      </c>
      <c r="D942" s="344" t="str">
        <f>B942&amp;C942</f>
        <v>H6</v>
      </c>
      <c r="E942" s="28" t="s">
        <v>38</v>
      </c>
      <c r="F942" s="28">
        <v>0</v>
      </c>
      <c r="G942" s="344" t="str">
        <f>E942&amp;F942</f>
        <v>W0</v>
      </c>
      <c r="H942" s="28" t="s">
        <v>39</v>
      </c>
      <c r="I942" s="28">
        <v>0</v>
      </c>
      <c r="J942" s="344" t="str">
        <f>H942&amp;I942</f>
        <v>L0</v>
      </c>
      <c r="K942" s="28" t="s">
        <v>40</v>
      </c>
      <c r="L942" s="28">
        <v>25</v>
      </c>
      <c r="M942" s="345" t="str">
        <f>K942&amp;L942</f>
        <v>B25</v>
      </c>
      <c r="N942" s="28" t="s">
        <v>41</v>
      </c>
      <c r="O942" s="28">
        <v>0</v>
      </c>
      <c r="P942" s="345" t="str">
        <f>N942&amp;O942</f>
        <v>R0</v>
      </c>
      <c r="Q942" s="25" t="s">
        <v>187</v>
      </c>
      <c r="R942" s="19">
        <v>2.2400000000000002</v>
      </c>
      <c r="S942" s="19">
        <v>0.31</v>
      </c>
      <c r="T942" s="336">
        <f>SUM(R943:S943)</f>
        <v>260231</v>
      </c>
      <c r="U942" s="19">
        <v>0.22</v>
      </c>
      <c r="V942" s="19">
        <v>0.5</v>
      </c>
      <c r="W942" s="336">
        <f>SUM(U943:V943)</f>
        <v>48400</v>
      </c>
      <c r="X942" s="19">
        <v>1.3</v>
      </c>
      <c r="Y942" s="19">
        <v>0.63</v>
      </c>
      <c r="Z942" s="19">
        <v>0.82</v>
      </c>
      <c r="AA942" s="338">
        <f>SUM(X943:Z943)</f>
        <v>232410</v>
      </c>
      <c r="AB942" s="327">
        <f>ROUNDDOWN((T942+AA942)*0.05,0)</f>
        <v>24632</v>
      </c>
      <c r="AC942" s="327">
        <f>ROUNDDOWN((T942+W942+AA942+AB942)*0.1,0)</f>
        <v>56567</v>
      </c>
      <c r="AD942" s="327">
        <f>ROUNDDOWN(AG942*0.1,0)</f>
        <v>86136</v>
      </c>
      <c r="AE942" s="327">
        <f>T942+W942+AA942+AB942+AC942+AD942</f>
        <v>708376</v>
      </c>
      <c r="AF942" s="328">
        <v>1170000</v>
      </c>
      <c r="AG942" s="330">
        <f>AF942-T942-W942</f>
        <v>861369</v>
      </c>
      <c r="AH942" s="332">
        <f t="shared" si="8"/>
        <v>708376</v>
      </c>
    </row>
    <row r="943" spans="1:34" ht="12.75" hidden="1" customHeight="1">
      <c r="A943" s="344"/>
      <c r="B943" s="27"/>
      <c r="C943" s="28"/>
      <c r="D943" s="344"/>
      <c r="E943" s="28"/>
      <c r="F943" s="28"/>
      <c r="G943" s="344"/>
      <c r="H943" s="28"/>
      <c r="I943" s="28"/>
      <c r="J943" s="344"/>
      <c r="K943" s="28"/>
      <c r="L943" s="28"/>
      <c r="M943" s="346"/>
      <c r="N943" s="28"/>
      <c r="O943" s="28"/>
      <c r="P943" s="346"/>
      <c r="Q943" s="25"/>
      <c r="R943" s="23">
        <f>ROUNDDOWN($R$3*R942,0)</f>
        <v>234984</v>
      </c>
      <c r="S943" s="23">
        <f>ROUNDDOWN($S$3*S942,0)</f>
        <v>25247</v>
      </c>
      <c r="T943" s="337"/>
      <c r="U943" s="23">
        <f>ROUNDDOWN(U942*$U$3,0)</f>
        <v>17917</v>
      </c>
      <c r="V943" s="23">
        <f>ROUNDDOWN(V942*$V$3,0)</f>
        <v>30483</v>
      </c>
      <c r="W943" s="337"/>
      <c r="X943" s="23">
        <f>ROUNDDOWN($X$3*X942,0)</f>
        <v>136375</v>
      </c>
      <c r="Y943" s="23">
        <f>ROUNDDOWN(Y942*$Y$3,0)</f>
        <v>51309</v>
      </c>
      <c r="Z943" s="24">
        <f>ROUNDDOWN(Z942*$Z$3,0)</f>
        <v>44726</v>
      </c>
      <c r="AA943" s="338"/>
      <c r="AB943" s="327"/>
      <c r="AC943" s="327"/>
      <c r="AD943" s="327"/>
      <c r="AE943" s="327"/>
      <c r="AF943" s="329"/>
      <c r="AG943" s="331"/>
      <c r="AH943" s="332">
        <f t="shared" si="8"/>
        <v>0</v>
      </c>
    </row>
    <row r="944" spans="1:34" ht="12.75" hidden="1" customHeight="1">
      <c r="A944" s="333" t="s">
        <v>188</v>
      </c>
      <c r="B944" s="20" t="s">
        <v>43</v>
      </c>
      <c r="C944" s="21">
        <v>0.6</v>
      </c>
      <c r="D944" s="333" t="str">
        <f>B944&amp;C944</f>
        <v>H0.6</v>
      </c>
      <c r="E944" s="21" t="s">
        <v>38</v>
      </c>
      <c r="F944" s="21">
        <v>0.4</v>
      </c>
      <c r="G944" s="333" t="str">
        <f>E944&amp;F944</f>
        <v>W0.4</v>
      </c>
      <c r="H944" s="21" t="s">
        <v>39</v>
      </c>
      <c r="I944" s="21">
        <v>0</v>
      </c>
      <c r="J944" s="333" t="str">
        <f>H944&amp;I944</f>
        <v>L0</v>
      </c>
      <c r="K944" s="21" t="s">
        <v>40</v>
      </c>
      <c r="L944" s="21">
        <v>0</v>
      </c>
      <c r="M944" s="334" t="str">
        <f>K944&amp;L944</f>
        <v>B0</v>
      </c>
      <c r="N944" s="21" t="s">
        <v>41</v>
      </c>
      <c r="O944" s="21">
        <v>0</v>
      </c>
      <c r="P944" s="334" t="str">
        <f>N944&amp;O944</f>
        <v>R0</v>
      </c>
      <c r="Q944" s="25" t="s">
        <v>109</v>
      </c>
      <c r="R944" s="26">
        <v>0.04</v>
      </c>
      <c r="S944" s="26">
        <v>6.0000000000000001E-3</v>
      </c>
      <c r="T944" s="336">
        <f>SUM(R945:S945)</f>
        <v>4684</v>
      </c>
      <c r="U944" s="19">
        <v>2E-3</v>
      </c>
      <c r="V944" s="19">
        <v>1E-3</v>
      </c>
      <c r="W944" s="336">
        <f>SUM(U945:V945)</f>
        <v>222</v>
      </c>
      <c r="X944" s="19">
        <v>0.03</v>
      </c>
      <c r="Y944" s="19">
        <v>0.02</v>
      </c>
      <c r="Z944" s="19">
        <v>0</v>
      </c>
      <c r="AA944" s="338">
        <f>SUM(X945:Z945)</f>
        <v>4775</v>
      </c>
      <c r="AB944" s="327">
        <f>ROUNDDOWN((T944+AA944)*0.05,0)</f>
        <v>472</v>
      </c>
      <c r="AC944" s="327">
        <f>ROUNDDOWN((T944+W944+AA944+AB944)*0.1,0)</f>
        <v>1015</v>
      </c>
      <c r="AD944" s="327">
        <f>ROUNDDOWN(AG944*0.1,0)</f>
        <v>-200</v>
      </c>
      <c r="AE944" s="327">
        <f>T944+W944+AA944+AB944+AC944+AD944</f>
        <v>10968</v>
      </c>
      <c r="AF944" s="328">
        <v>2900</v>
      </c>
      <c r="AG944" s="330">
        <f>AF944-T944-W944</f>
        <v>-2006</v>
      </c>
      <c r="AH944" s="332">
        <f t="shared" si="8"/>
        <v>-2006</v>
      </c>
    </row>
    <row r="945" spans="1:34" ht="12.75" hidden="1" customHeight="1">
      <c r="A945" s="333"/>
      <c r="B945" s="20"/>
      <c r="C945" s="21"/>
      <c r="D945" s="333"/>
      <c r="E945" s="21"/>
      <c r="F945" s="21"/>
      <c r="G945" s="333"/>
      <c r="H945" s="21"/>
      <c r="I945" s="21"/>
      <c r="J945" s="333"/>
      <c r="K945" s="21"/>
      <c r="L945" s="21"/>
      <c r="M945" s="335"/>
      <c r="N945" s="21"/>
      <c r="O945" s="21"/>
      <c r="P945" s="335"/>
      <c r="Q945" s="25"/>
      <c r="R945" s="23">
        <f>ROUNDDOWN($R$3*R944,0)</f>
        <v>4196</v>
      </c>
      <c r="S945" s="23">
        <f>ROUNDDOWN($S$3*S944,0)</f>
        <v>488</v>
      </c>
      <c r="T945" s="337"/>
      <c r="U945" s="23">
        <f>ROUNDDOWN(U944*$U$3,0)</f>
        <v>162</v>
      </c>
      <c r="V945" s="23">
        <f>ROUNDDOWN(V944*$V$3,0)</f>
        <v>60</v>
      </c>
      <c r="W945" s="337"/>
      <c r="X945" s="23">
        <f>ROUNDDOWN($X$3*X944,0)</f>
        <v>3147</v>
      </c>
      <c r="Y945" s="23">
        <f>ROUNDDOWN(Y944*$Y$3,0)</f>
        <v>1628</v>
      </c>
      <c r="Z945" s="24">
        <f>ROUNDDOWN(Z944*$Z$3,0)</f>
        <v>0</v>
      </c>
      <c r="AA945" s="338"/>
      <c r="AB945" s="327"/>
      <c r="AC945" s="327"/>
      <c r="AD945" s="327"/>
      <c r="AE945" s="327"/>
      <c r="AF945" s="329"/>
      <c r="AG945" s="331"/>
      <c r="AH945" s="332">
        <f t="shared" si="8"/>
        <v>0</v>
      </c>
    </row>
    <row r="946" spans="1:34" ht="12.75" hidden="1" customHeight="1">
      <c r="A946" s="333" t="s">
        <v>188</v>
      </c>
      <c r="B946" s="20" t="s">
        <v>43</v>
      </c>
      <c r="C946" s="21">
        <v>0.8</v>
      </c>
      <c r="D946" s="333" t="str">
        <f>B946&amp;C946</f>
        <v>H0.8</v>
      </c>
      <c r="E946" s="21" t="s">
        <v>38</v>
      </c>
      <c r="F946" s="21">
        <v>0.5</v>
      </c>
      <c r="G946" s="333" t="str">
        <f>E946&amp;F946</f>
        <v>W0.5</v>
      </c>
      <c r="H946" s="21" t="s">
        <v>39</v>
      </c>
      <c r="I946" s="21">
        <v>0</v>
      </c>
      <c r="J946" s="333" t="str">
        <f>H946&amp;I946</f>
        <v>L0</v>
      </c>
      <c r="K946" s="21" t="s">
        <v>40</v>
      </c>
      <c r="L946" s="21">
        <v>0</v>
      </c>
      <c r="M946" s="334" t="str">
        <f>K946&amp;L946</f>
        <v>B0</v>
      </c>
      <c r="N946" s="21" t="s">
        <v>41</v>
      </c>
      <c r="O946" s="21">
        <v>0</v>
      </c>
      <c r="P946" s="334" t="str">
        <f>N946&amp;O946</f>
        <v>R0</v>
      </c>
      <c r="Q946" s="25" t="s">
        <v>109</v>
      </c>
      <c r="R946" s="26">
        <v>0.04</v>
      </c>
      <c r="S946" s="26">
        <v>6.0000000000000001E-3</v>
      </c>
      <c r="T946" s="336">
        <f>SUM(R947:S947)</f>
        <v>4684</v>
      </c>
      <c r="U946" s="19">
        <v>2E-3</v>
      </c>
      <c r="V946" s="19">
        <v>1E-3</v>
      </c>
      <c r="W946" s="336">
        <f>SUM(U947:V947)</f>
        <v>222</v>
      </c>
      <c r="X946" s="19">
        <v>0.03</v>
      </c>
      <c r="Y946" s="19">
        <v>0.02</v>
      </c>
      <c r="Z946" s="19">
        <v>0</v>
      </c>
      <c r="AA946" s="338">
        <f>SUM(X947:Z947)</f>
        <v>4775</v>
      </c>
      <c r="AB946" s="327">
        <f>ROUNDDOWN((T946+AA946)*0.05,0)</f>
        <v>472</v>
      </c>
      <c r="AC946" s="327">
        <f>ROUNDDOWN((T946+W946+AA946+AB946)*0.1,0)</f>
        <v>1015</v>
      </c>
      <c r="AD946" s="327">
        <f>ROUNDDOWN(AG946*0.1,0)</f>
        <v>-60</v>
      </c>
      <c r="AE946" s="327">
        <f>T946+W946+AA946+AB946+AC946+AD946</f>
        <v>11108</v>
      </c>
      <c r="AF946" s="328">
        <v>4300</v>
      </c>
      <c r="AG946" s="330">
        <f>AF946-T946-W946</f>
        <v>-606</v>
      </c>
      <c r="AH946" s="332">
        <f t="shared" si="8"/>
        <v>-606</v>
      </c>
    </row>
    <row r="947" spans="1:34" ht="12.75" hidden="1" customHeight="1">
      <c r="A947" s="333"/>
      <c r="B947" s="20"/>
      <c r="C947" s="21"/>
      <c r="D947" s="333"/>
      <c r="E947" s="21"/>
      <c r="F947" s="21"/>
      <c r="G947" s="333"/>
      <c r="H947" s="21"/>
      <c r="I947" s="21"/>
      <c r="J947" s="333"/>
      <c r="K947" s="21"/>
      <c r="L947" s="21"/>
      <c r="M947" s="335"/>
      <c r="N947" s="21"/>
      <c r="O947" s="21"/>
      <c r="P947" s="335"/>
      <c r="Q947" s="25"/>
      <c r="R947" s="23">
        <f>ROUNDDOWN($R$3*R946,0)</f>
        <v>4196</v>
      </c>
      <c r="S947" s="23">
        <f>ROUNDDOWN($S$3*S946,0)</f>
        <v>488</v>
      </c>
      <c r="T947" s="337"/>
      <c r="U947" s="23">
        <f>ROUNDDOWN(U946*$U$3,0)</f>
        <v>162</v>
      </c>
      <c r="V947" s="23">
        <f>ROUNDDOWN(V946*$V$3,0)</f>
        <v>60</v>
      </c>
      <c r="W947" s="337"/>
      <c r="X947" s="23">
        <f>ROUNDDOWN($X$3*X946,0)</f>
        <v>3147</v>
      </c>
      <c r="Y947" s="23">
        <f>ROUNDDOWN(Y946*$Y$3,0)</f>
        <v>1628</v>
      </c>
      <c r="Z947" s="24">
        <f>ROUNDDOWN(Z946*$Z$3,0)</f>
        <v>0</v>
      </c>
      <c r="AA947" s="338"/>
      <c r="AB947" s="327"/>
      <c r="AC947" s="327"/>
      <c r="AD947" s="327"/>
      <c r="AE947" s="327"/>
      <c r="AF947" s="329"/>
      <c r="AG947" s="331"/>
      <c r="AH947" s="332">
        <f t="shared" si="8"/>
        <v>0</v>
      </c>
    </row>
    <row r="948" spans="1:34" ht="12.75" hidden="1" customHeight="1">
      <c r="A948" s="333" t="s">
        <v>188</v>
      </c>
      <c r="B948" s="20" t="s">
        <v>43</v>
      </c>
      <c r="C948" s="21">
        <v>1</v>
      </c>
      <c r="D948" s="333" t="str">
        <f>B948&amp;C948</f>
        <v>H1</v>
      </c>
      <c r="E948" s="21" t="s">
        <v>38</v>
      </c>
      <c r="F948" s="21">
        <v>0.6</v>
      </c>
      <c r="G948" s="333" t="str">
        <f>E948&amp;F948</f>
        <v>W0.6</v>
      </c>
      <c r="H948" s="21" t="s">
        <v>39</v>
      </c>
      <c r="I948" s="21">
        <v>0</v>
      </c>
      <c r="J948" s="333" t="str">
        <f>H948&amp;I948</f>
        <v>L0</v>
      </c>
      <c r="K948" s="21" t="s">
        <v>40</v>
      </c>
      <c r="L948" s="21">
        <v>0</v>
      </c>
      <c r="M948" s="334" t="str">
        <f>K948&amp;L948</f>
        <v>B0</v>
      </c>
      <c r="N948" s="21" t="s">
        <v>41</v>
      </c>
      <c r="O948" s="21">
        <v>0</v>
      </c>
      <c r="P948" s="334" t="str">
        <f>N948&amp;O948</f>
        <v>R0</v>
      </c>
      <c r="Q948" s="25" t="s">
        <v>109</v>
      </c>
      <c r="R948" s="26">
        <v>0.04</v>
      </c>
      <c r="S948" s="26">
        <v>6.0000000000000001E-3</v>
      </c>
      <c r="T948" s="336">
        <f>SUM(R949:S949)</f>
        <v>4684</v>
      </c>
      <c r="U948" s="19">
        <v>2E-3</v>
      </c>
      <c r="V948" s="19">
        <v>1E-3</v>
      </c>
      <c r="W948" s="336">
        <f>SUM(U949:V949)</f>
        <v>222</v>
      </c>
      <c r="X948" s="19">
        <v>0.03</v>
      </c>
      <c r="Y948" s="19">
        <v>0.02</v>
      </c>
      <c r="Z948" s="19">
        <v>0</v>
      </c>
      <c r="AA948" s="338">
        <f>SUM(X949:Z949)</f>
        <v>4775</v>
      </c>
      <c r="AB948" s="327">
        <f>ROUNDDOWN((T948+AA948)*0.05,0)</f>
        <v>472</v>
      </c>
      <c r="AC948" s="327">
        <f>ROUNDDOWN((T948+W948+AA948+AB948)*0.1,0)</f>
        <v>1015</v>
      </c>
      <c r="AD948" s="327">
        <f>ROUNDDOWN(AG948*0.1,0)</f>
        <v>239</v>
      </c>
      <c r="AE948" s="327">
        <f>T948+W948+AA948+AB948+AC948+AD948</f>
        <v>11407</v>
      </c>
      <c r="AF948" s="328">
        <v>7300</v>
      </c>
      <c r="AG948" s="330">
        <f>AF948-T948-W948</f>
        <v>2394</v>
      </c>
      <c r="AH948" s="332">
        <f t="shared" si="8"/>
        <v>2394</v>
      </c>
    </row>
    <row r="949" spans="1:34" ht="12.75" hidden="1" customHeight="1">
      <c r="A949" s="333"/>
      <c r="B949" s="20"/>
      <c r="C949" s="21"/>
      <c r="D949" s="333"/>
      <c r="E949" s="21"/>
      <c r="F949" s="21"/>
      <c r="G949" s="333"/>
      <c r="H949" s="21"/>
      <c r="I949" s="21"/>
      <c r="J949" s="333"/>
      <c r="K949" s="21"/>
      <c r="L949" s="21"/>
      <c r="M949" s="335"/>
      <c r="N949" s="21"/>
      <c r="O949" s="21"/>
      <c r="P949" s="335"/>
      <c r="Q949" s="22"/>
      <c r="R949" s="23">
        <f>ROUNDDOWN($R$3*R948,0)</f>
        <v>4196</v>
      </c>
      <c r="S949" s="23">
        <f>ROUNDDOWN($S$3*S948,0)</f>
        <v>488</v>
      </c>
      <c r="T949" s="337"/>
      <c r="U949" s="23">
        <f>ROUNDDOWN(U948*$U$3,0)</f>
        <v>162</v>
      </c>
      <c r="V949" s="23">
        <f>ROUNDDOWN(V948*$V$3,0)</f>
        <v>60</v>
      </c>
      <c r="W949" s="337"/>
      <c r="X949" s="23">
        <f>ROUNDDOWN($X$3*X948,0)</f>
        <v>3147</v>
      </c>
      <c r="Y949" s="23">
        <f>ROUNDDOWN(Y948*$Y$3,0)</f>
        <v>1628</v>
      </c>
      <c r="Z949" s="24">
        <f>ROUNDDOWN(Z948*$Z$3,0)</f>
        <v>0</v>
      </c>
      <c r="AA949" s="338"/>
      <c r="AB949" s="327"/>
      <c r="AC949" s="327"/>
      <c r="AD949" s="327"/>
      <c r="AE949" s="327"/>
      <c r="AF949" s="329"/>
      <c r="AG949" s="331"/>
      <c r="AH949" s="332">
        <f t="shared" si="8"/>
        <v>0</v>
      </c>
    </row>
    <row r="950" spans="1:34" ht="12.75" hidden="1" customHeight="1">
      <c r="A950" s="344" t="s">
        <v>189</v>
      </c>
      <c r="B950" s="27" t="s">
        <v>43</v>
      </c>
      <c r="C950" s="28">
        <v>2.5</v>
      </c>
      <c r="D950" s="344" t="str">
        <f>B950&amp;C950</f>
        <v>H2.5</v>
      </c>
      <c r="E950" s="28" t="s">
        <v>38</v>
      </c>
      <c r="F950" s="28">
        <v>0</v>
      </c>
      <c r="G950" s="344" t="str">
        <f>E950&amp;F950</f>
        <v>W0</v>
      </c>
      <c r="H950" s="28" t="s">
        <v>39</v>
      </c>
      <c r="I950" s="28">
        <v>0</v>
      </c>
      <c r="J950" s="344" t="str">
        <f>H950&amp;I950</f>
        <v>L0</v>
      </c>
      <c r="K950" s="28" t="s">
        <v>40</v>
      </c>
      <c r="L950" s="28">
        <v>0</v>
      </c>
      <c r="M950" s="345" t="str">
        <f>K950&amp;L950</f>
        <v>B0</v>
      </c>
      <c r="N950" s="28" t="s">
        <v>41</v>
      </c>
      <c r="O950" s="28">
        <v>4</v>
      </c>
      <c r="P950" s="345" t="str">
        <f>N950&amp;O950</f>
        <v>R4</v>
      </c>
      <c r="Q950" s="25" t="s">
        <v>42</v>
      </c>
      <c r="R950" s="19">
        <v>0.11</v>
      </c>
      <c r="S950" s="19">
        <v>0.1</v>
      </c>
      <c r="T950" s="336">
        <f>SUM(R951:S951)</f>
        <v>19683</v>
      </c>
      <c r="U950" s="19">
        <v>2E-3</v>
      </c>
      <c r="V950" s="19">
        <v>5.0000000000000001E-3</v>
      </c>
      <c r="W950" s="336">
        <f>SUM(U951:V951)</f>
        <v>466</v>
      </c>
      <c r="X950" s="19">
        <v>0.11</v>
      </c>
      <c r="Y950" s="19">
        <v>7.0000000000000007E-2</v>
      </c>
      <c r="Z950" s="19">
        <v>0</v>
      </c>
      <c r="AA950" s="338">
        <f>SUM(X951:Z951)</f>
        <v>17240</v>
      </c>
      <c r="AB950" s="327">
        <f>ROUNDDOWN((T950+AA950)*0.05,0)</f>
        <v>1846</v>
      </c>
      <c r="AC950" s="327">
        <f>ROUNDDOWN((T950+W950+AA950+AB950)*0.1,0)</f>
        <v>3923</v>
      </c>
      <c r="AD950" s="327">
        <f>ROUNDDOWN(AG950*0.1,0)</f>
        <v>1775</v>
      </c>
      <c r="AE950" s="327">
        <f>T950+W950+AA950+AB950+AC950+AD950</f>
        <v>44933</v>
      </c>
      <c r="AF950" s="328">
        <v>37900</v>
      </c>
      <c r="AG950" s="330">
        <f>AF950-T950-W950</f>
        <v>17751</v>
      </c>
      <c r="AH950" s="332">
        <f t="shared" si="8"/>
        <v>17751</v>
      </c>
    </row>
    <row r="951" spans="1:34" ht="12.75" hidden="1" customHeight="1">
      <c r="A951" s="344"/>
      <c r="B951" s="27"/>
      <c r="C951" s="28"/>
      <c r="D951" s="344"/>
      <c r="E951" s="28"/>
      <c r="F951" s="28"/>
      <c r="G951" s="344"/>
      <c r="H951" s="28"/>
      <c r="I951" s="28"/>
      <c r="J951" s="344"/>
      <c r="K951" s="28"/>
      <c r="L951" s="28"/>
      <c r="M951" s="346"/>
      <c r="N951" s="28"/>
      <c r="O951" s="28"/>
      <c r="P951" s="346"/>
      <c r="Q951" s="22"/>
      <c r="R951" s="23">
        <f>ROUNDDOWN($R$3*R950,0)</f>
        <v>11539</v>
      </c>
      <c r="S951" s="23">
        <f>ROUNDDOWN($S$3*S950,0)</f>
        <v>8144</v>
      </c>
      <c r="T951" s="337"/>
      <c r="U951" s="23">
        <f>ROUNDDOWN(U950*$U$3,0)</f>
        <v>162</v>
      </c>
      <c r="V951" s="23">
        <f>ROUNDDOWN(V950*$V$3,0)</f>
        <v>304</v>
      </c>
      <c r="W951" s="337"/>
      <c r="X951" s="23">
        <f>ROUNDDOWN($X$3*X950,0)</f>
        <v>11539</v>
      </c>
      <c r="Y951" s="23">
        <f>ROUNDDOWN(Y950*$Y$3,0)</f>
        <v>5701</v>
      </c>
      <c r="Z951" s="24">
        <f>ROUNDDOWN(Z950*$Z$3,0)</f>
        <v>0</v>
      </c>
      <c r="AA951" s="338"/>
      <c r="AB951" s="327"/>
      <c r="AC951" s="327"/>
      <c r="AD951" s="327"/>
      <c r="AE951" s="327"/>
      <c r="AF951" s="329"/>
      <c r="AG951" s="331"/>
      <c r="AH951" s="332">
        <f t="shared" si="8"/>
        <v>0</v>
      </c>
    </row>
    <row r="952" spans="1:34" ht="12.75" hidden="1" customHeight="1">
      <c r="A952" s="344" t="s">
        <v>189</v>
      </c>
      <c r="B952" s="27" t="s">
        <v>43</v>
      </c>
      <c r="C952" s="28">
        <v>3</v>
      </c>
      <c r="D952" s="344" t="str">
        <f>B952&amp;C952</f>
        <v>H3</v>
      </c>
      <c r="E952" s="28" t="s">
        <v>38</v>
      </c>
      <c r="F952" s="28">
        <v>0</v>
      </c>
      <c r="G952" s="344" t="str">
        <f>E952&amp;F952</f>
        <v>W0</v>
      </c>
      <c r="H952" s="28" t="s">
        <v>39</v>
      </c>
      <c r="I952" s="28">
        <v>0</v>
      </c>
      <c r="J952" s="344" t="str">
        <f>H952&amp;I952</f>
        <v>L0</v>
      </c>
      <c r="K952" s="28" t="s">
        <v>40</v>
      </c>
      <c r="L952" s="28">
        <v>0</v>
      </c>
      <c r="M952" s="345" t="str">
        <f>K952&amp;L952</f>
        <v>B0</v>
      </c>
      <c r="N952" s="28" t="s">
        <v>41</v>
      </c>
      <c r="O952" s="28">
        <v>6</v>
      </c>
      <c r="P952" s="345" t="str">
        <f>N952&amp;O952</f>
        <v>R6</v>
      </c>
      <c r="Q952" s="25" t="s">
        <v>42</v>
      </c>
      <c r="R952" s="19">
        <v>0.19</v>
      </c>
      <c r="S952" s="19">
        <v>0.02</v>
      </c>
      <c r="T952" s="336">
        <f>SUM(R953:S953)</f>
        <v>21559</v>
      </c>
      <c r="U952" s="19">
        <v>8.0000000000000002E-3</v>
      </c>
      <c r="V952" s="19">
        <v>0.01</v>
      </c>
      <c r="W952" s="336">
        <f>SUM(U953:V953)</f>
        <v>1260</v>
      </c>
      <c r="X952" s="19">
        <v>0.23</v>
      </c>
      <c r="Y952" s="19">
        <v>0.14000000000000001</v>
      </c>
      <c r="Z952" s="19">
        <v>0</v>
      </c>
      <c r="AA952" s="338">
        <f>SUM(X953:Z953)</f>
        <v>35529</v>
      </c>
      <c r="AB952" s="327">
        <f>ROUNDDOWN((T952+AA952)*0.05,0)</f>
        <v>2854</v>
      </c>
      <c r="AC952" s="327">
        <f>ROUNDDOWN((T952+W952+AA952+AB952)*0.1,0)</f>
        <v>6120</v>
      </c>
      <c r="AD952" s="327">
        <f>ROUNDDOWN(AG952*0.1,0)</f>
        <v>4398</v>
      </c>
      <c r="AE952" s="327">
        <f>T952+W952+AA952+AB952+AC952+AD952</f>
        <v>71720</v>
      </c>
      <c r="AF952" s="328">
        <v>66800</v>
      </c>
      <c r="AG952" s="330">
        <f>AF952-T952-W952</f>
        <v>43981</v>
      </c>
      <c r="AH952" s="332">
        <f t="shared" si="8"/>
        <v>43981</v>
      </c>
    </row>
    <row r="953" spans="1:34" ht="12.75" hidden="1" customHeight="1">
      <c r="A953" s="344"/>
      <c r="B953" s="27"/>
      <c r="C953" s="28"/>
      <c r="D953" s="344"/>
      <c r="E953" s="28"/>
      <c r="F953" s="28"/>
      <c r="G953" s="344"/>
      <c r="H953" s="28"/>
      <c r="I953" s="28"/>
      <c r="J953" s="344"/>
      <c r="K953" s="28"/>
      <c r="L953" s="28"/>
      <c r="M953" s="346"/>
      <c r="N953" s="28"/>
      <c r="O953" s="28"/>
      <c r="P953" s="346"/>
      <c r="Q953" s="22"/>
      <c r="R953" s="23">
        <f>ROUNDDOWN($R$3*R952,0)</f>
        <v>19931</v>
      </c>
      <c r="S953" s="23">
        <f>ROUNDDOWN($S$3*S952,0)</f>
        <v>1628</v>
      </c>
      <c r="T953" s="337"/>
      <c r="U953" s="23">
        <f>ROUNDDOWN(U952*$U$3,0)</f>
        <v>651</v>
      </c>
      <c r="V953" s="23">
        <f>ROUNDDOWN(V952*$V$3,0)</f>
        <v>609</v>
      </c>
      <c r="W953" s="337"/>
      <c r="X953" s="23">
        <f>ROUNDDOWN($X$3*X952,0)</f>
        <v>24127</v>
      </c>
      <c r="Y953" s="23">
        <f>ROUNDDOWN(Y952*$Y$3,0)</f>
        <v>11402</v>
      </c>
      <c r="Z953" s="24">
        <f>ROUNDDOWN(Z952*$Z$3,0)</f>
        <v>0</v>
      </c>
      <c r="AA953" s="338"/>
      <c r="AB953" s="327"/>
      <c r="AC953" s="327"/>
      <c r="AD953" s="327"/>
      <c r="AE953" s="327"/>
      <c r="AF953" s="329"/>
      <c r="AG953" s="331"/>
      <c r="AH953" s="332">
        <f t="shared" si="8"/>
        <v>0</v>
      </c>
    </row>
    <row r="954" spans="1:34" ht="12.75" hidden="1" customHeight="1">
      <c r="A954" s="344" t="s">
        <v>189</v>
      </c>
      <c r="B954" s="27" t="s">
        <v>43</v>
      </c>
      <c r="C954" s="28">
        <v>3</v>
      </c>
      <c r="D954" s="344" t="str">
        <f>B954&amp;C954</f>
        <v>H3</v>
      </c>
      <c r="E954" s="28" t="s">
        <v>38</v>
      </c>
      <c r="F954" s="28">
        <v>0</v>
      </c>
      <c r="G954" s="344" t="str">
        <f>E954&amp;F954</f>
        <v>W0</v>
      </c>
      <c r="H954" s="28" t="s">
        <v>39</v>
      </c>
      <c r="I954" s="28">
        <v>0</v>
      </c>
      <c r="J954" s="344" t="str">
        <f>H954&amp;I954</f>
        <v>L0</v>
      </c>
      <c r="K954" s="28" t="s">
        <v>40</v>
      </c>
      <c r="L954" s="28">
        <v>0</v>
      </c>
      <c r="M954" s="345" t="str">
        <f>K954&amp;L954</f>
        <v>B0</v>
      </c>
      <c r="N954" s="28" t="s">
        <v>41</v>
      </c>
      <c r="O954" s="28">
        <v>8</v>
      </c>
      <c r="P954" s="345" t="str">
        <f>N954&amp;O954</f>
        <v>R8</v>
      </c>
      <c r="Q954" s="25" t="s">
        <v>42</v>
      </c>
      <c r="R954" s="19">
        <v>0.33</v>
      </c>
      <c r="S954" s="19">
        <v>0.04</v>
      </c>
      <c r="T954" s="336">
        <f>SUM(R955:S955)</f>
        <v>37875</v>
      </c>
      <c r="U954" s="19">
        <v>2.1000000000000001E-2</v>
      </c>
      <c r="V954" s="19">
        <v>1.2E-2</v>
      </c>
      <c r="W954" s="336">
        <f>SUM(U955:V955)</f>
        <v>2441</v>
      </c>
      <c r="X954" s="19">
        <v>0.37</v>
      </c>
      <c r="Y954" s="19">
        <v>0.22</v>
      </c>
      <c r="Z954" s="19">
        <v>0</v>
      </c>
      <c r="AA954" s="338">
        <f>SUM(X955:Z955)</f>
        <v>56731</v>
      </c>
      <c r="AB954" s="327">
        <f>ROUNDDOWN((T954+AA954)*0.05,0)</f>
        <v>4730</v>
      </c>
      <c r="AC954" s="327">
        <f>ROUNDDOWN((T954+W954+AA954+AB954)*0.1,0)</f>
        <v>10177</v>
      </c>
      <c r="AD954" s="327">
        <f>ROUNDDOWN(AG954*0.1,0)</f>
        <v>7368</v>
      </c>
      <c r="AE954" s="327">
        <f>T954+W954+AA954+AB954+AC954+AD954</f>
        <v>119322</v>
      </c>
      <c r="AF954" s="328">
        <v>114000</v>
      </c>
      <c r="AG954" s="330">
        <f>AF954-T954-W954</f>
        <v>73684</v>
      </c>
      <c r="AH954" s="332">
        <f t="shared" si="8"/>
        <v>73684</v>
      </c>
    </row>
    <row r="955" spans="1:34" ht="12.75" hidden="1" customHeight="1">
      <c r="A955" s="344"/>
      <c r="B955" s="27"/>
      <c r="C955" s="28"/>
      <c r="D955" s="344"/>
      <c r="E955" s="28"/>
      <c r="F955" s="28"/>
      <c r="G955" s="344"/>
      <c r="H955" s="28"/>
      <c r="I955" s="28"/>
      <c r="J955" s="344"/>
      <c r="K955" s="28"/>
      <c r="L955" s="28"/>
      <c r="M955" s="346"/>
      <c r="N955" s="28"/>
      <c r="O955" s="28"/>
      <c r="P955" s="346"/>
      <c r="Q955" s="22"/>
      <c r="R955" s="23">
        <f>ROUNDDOWN($R$3*R954,0)</f>
        <v>34618</v>
      </c>
      <c r="S955" s="23">
        <f>ROUNDDOWN($S$3*S954,0)</f>
        <v>3257</v>
      </c>
      <c r="T955" s="337"/>
      <c r="U955" s="23">
        <f>ROUNDDOWN(U954*$U$3,0)</f>
        <v>1710</v>
      </c>
      <c r="V955" s="23">
        <f>ROUNDDOWN(V954*$V$3,0)</f>
        <v>731</v>
      </c>
      <c r="W955" s="337"/>
      <c r="X955" s="23">
        <f>ROUNDDOWN($X$3*X954,0)</f>
        <v>38814</v>
      </c>
      <c r="Y955" s="23">
        <f>ROUNDDOWN(Y954*$Y$3,0)</f>
        <v>17917</v>
      </c>
      <c r="Z955" s="24">
        <f>ROUNDDOWN(Z954*$Z$3,0)</f>
        <v>0</v>
      </c>
      <c r="AA955" s="338"/>
      <c r="AB955" s="327"/>
      <c r="AC955" s="327"/>
      <c r="AD955" s="327"/>
      <c r="AE955" s="327"/>
      <c r="AF955" s="329"/>
      <c r="AG955" s="331"/>
      <c r="AH955" s="332">
        <f t="shared" si="8"/>
        <v>0</v>
      </c>
    </row>
    <row r="956" spans="1:34" ht="12.75" hidden="1" customHeight="1">
      <c r="A956" s="344" t="s">
        <v>189</v>
      </c>
      <c r="B956" s="27" t="s">
        <v>43</v>
      </c>
      <c r="C956" s="28">
        <v>3.5</v>
      </c>
      <c r="D956" s="344" t="str">
        <f>B956&amp;C956</f>
        <v>H3.5</v>
      </c>
      <c r="E956" s="28" t="s">
        <v>38</v>
      </c>
      <c r="F956" s="28">
        <v>0</v>
      </c>
      <c r="G956" s="344" t="str">
        <f>E956&amp;F956</f>
        <v>W0</v>
      </c>
      <c r="H956" s="28" t="s">
        <v>39</v>
      </c>
      <c r="I956" s="28">
        <v>0</v>
      </c>
      <c r="J956" s="344" t="str">
        <f>H956&amp;I956</f>
        <v>L0</v>
      </c>
      <c r="K956" s="28" t="s">
        <v>40</v>
      </c>
      <c r="L956" s="28">
        <v>0</v>
      </c>
      <c r="M956" s="345" t="str">
        <f>K956&amp;L956</f>
        <v>B0</v>
      </c>
      <c r="N956" s="28" t="s">
        <v>41</v>
      </c>
      <c r="O956" s="28">
        <v>10</v>
      </c>
      <c r="P956" s="345" t="str">
        <f>N956&amp;O956</f>
        <v>R10</v>
      </c>
      <c r="Q956" s="25" t="s">
        <v>42</v>
      </c>
      <c r="R956" s="26">
        <v>0.47</v>
      </c>
      <c r="S956" s="26">
        <v>0.06</v>
      </c>
      <c r="T956" s="336">
        <f>SUM(R957:S957)</f>
        <v>54190</v>
      </c>
      <c r="U956" s="19">
        <v>4.2000000000000003E-2</v>
      </c>
      <c r="V956" s="19">
        <v>0.02</v>
      </c>
      <c r="W956" s="336">
        <f>SUM(U957:V957)</f>
        <v>4639</v>
      </c>
      <c r="X956" s="19">
        <v>0.33</v>
      </c>
      <c r="Y956" s="19">
        <v>0.16</v>
      </c>
      <c r="Z956" s="19">
        <v>0.24</v>
      </c>
      <c r="AA956" s="338">
        <f>SUM(X957:Z957)</f>
        <v>60738</v>
      </c>
      <c r="AB956" s="327">
        <f>ROUNDDOWN((T956+AA956)*0.05,0)</f>
        <v>5746</v>
      </c>
      <c r="AC956" s="327">
        <f>ROUNDDOWN((T956+W956+AA956+AB956)*0.1,0)</f>
        <v>12531</v>
      </c>
      <c r="AD956" s="327">
        <f>ROUNDDOWN(AG956*0.1,0)</f>
        <v>12717</v>
      </c>
      <c r="AE956" s="327">
        <f>T956+W956+AA956+AB956+AC956+AD956</f>
        <v>150561</v>
      </c>
      <c r="AF956" s="328">
        <v>186000</v>
      </c>
      <c r="AG956" s="330">
        <f>AF956-T956-W956</f>
        <v>127171</v>
      </c>
      <c r="AH956" s="332">
        <f t="shared" si="8"/>
        <v>127171</v>
      </c>
    </row>
    <row r="957" spans="1:34" ht="12.75" hidden="1" customHeight="1">
      <c r="A957" s="344"/>
      <c r="B957" s="27"/>
      <c r="C957" s="28"/>
      <c r="D957" s="344"/>
      <c r="E957" s="28"/>
      <c r="F957" s="28"/>
      <c r="G957" s="344"/>
      <c r="H957" s="28"/>
      <c r="I957" s="28"/>
      <c r="J957" s="344"/>
      <c r="K957" s="28"/>
      <c r="L957" s="28"/>
      <c r="M957" s="346"/>
      <c r="N957" s="28"/>
      <c r="O957" s="28"/>
      <c r="P957" s="346"/>
      <c r="Q957" s="22"/>
      <c r="R957" s="23">
        <f>ROUNDDOWN($R$3*R956,0)</f>
        <v>49304</v>
      </c>
      <c r="S957" s="23">
        <f>ROUNDDOWN($S$3*S956,0)</f>
        <v>4886</v>
      </c>
      <c r="T957" s="337"/>
      <c r="U957" s="23">
        <f>ROUNDDOWN(U956*$U$3,0)</f>
        <v>3420</v>
      </c>
      <c r="V957" s="23">
        <f>ROUNDDOWN(V956*$V$3,0)</f>
        <v>1219</v>
      </c>
      <c r="W957" s="337"/>
      <c r="X957" s="23">
        <f>ROUNDDOWN($X$3*X956,0)</f>
        <v>34618</v>
      </c>
      <c r="Y957" s="23">
        <f>ROUNDDOWN(Y956*$Y$3,0)</f>
        <v>13030</v>
      </c>
      <c r="Z957" s="24">
        <f>ROUNDDOWN(Z956*$Z$3,0)</f>
        <v>13090</v>
      </c>
      <c r="AA957" s="338"/>
      <c r="AB957" s="327"/>
      <c r="AC957" s="327"/>
      <c r="AD957" s="327"/>
      <c r="AE957" s="327"/>
      <c r="AF957" s="329"/>
      <c r="AG957" s="331"/>
      <c r="AH957" s="332">
        <f t="shared" si="8"/>
        <v>0</v>
      </c>
    </row>
    <row r="958" spans="1:34" ht="12.75" hidden="1" customHeight="1">
      <c r="A958" s="344" t="s">
        <v>189</v>
      </c>
      <c r="B958" s="27" t="s">
        <v>43</v>
      </c>
      <c r="C958" s="28">
        <v>4</v>
      </c>
      <c r="D958" s="344" t="str">
        <f>B958&amp;C958</f>
        <v>H4</v>
      </c>
      <c r="E958" s="28" t="s">
        <v>38</v>
      </c>
      <c r="F958" s="28">
        <v>0</v>
      </c>
      <c r="G958" s="344" t="str">
        <f>E958&amp;F958</f>
        <v>W0</v>
      </c>
      <c r="H958" s="28" t="s">
        <v>39</v>
      </c>
      <c r="I958" s="28">
        <v>0</v>
      </c>
      <c r="J958" s="344" t="str">
        <f>H958&amp;I958</f>
        <v>L0</v>
      </c>
      <c r="K958" s="28" t="s">
        <v>40</v>
      </c>
      <c r="L958" s="28">
        <v>0</v>
      </c>
      <c r="M958" s="345" t="str">
        <f>K958&amp;L958</f>
        <v>B0</v>
      </c>
      <c r="N958" s="28" t="s">
        <v>41</v>
      </c>
      <c r="O958" s="28">
        <v>12</v>
      </c>
      <c r="P958" s="345" t="str">
        <f>N958&amp;O958</f>
        <v>R12</v>
      </c>
      <c r="Q958" s="25" t="s">
        <v>42</v>
      </c>
      <c r="R958" s="19">
        <v>0.63</v>
      </c>
      <c r="S958" s="19">
        <v>0.1</v>
      </c>
      <c r="T958" s="336">
        <f>SUM(R959:S959)</f>
        <v>74233</v>
      </c>
      <c r="U958" s="19">
        <v>7.4999999999999997E-2</v>
      </c>
      <c r="V958" s="19">
        <v>0.02</v>
      </c>
      <c r="W958" s="336">
        <f>SUM(U959:V959)</f>
        <v>7327</v>
      </c>
      <c r="X958" s="19">
        <v>0.42</v>
      </c>
      <c r="Y958" s="19">
        <v>0.2</v>
      </c>
      <c r="Z958" s="19">
        <v>0.31</v>
      </c>
      <c r="AA958" s="338">
        <f>SUM(X959:Z959)</f>
        <v>77255</v>
      </c>
      <c r="AB958" s="327">
        <f>ROUNDDOWN((T958+AA958)*0.05,0)</f>
        <v>7574</v>
      </c>
      <c r="AC958" s="327">
        <f>ROUNDDOWN((T958+W958+AA958+AB958)*0.1,0)</f>
        <v>16638</v>
      </c>
      <c r="AD958" s="327">
        <f>ROUNDDOWN(AG958*0.1,0)</f>
        <v>17844</v>
      </c>
      <c r="AE958" s="327">
        <f>T958+W958+AA958+AB958+AC958+AD958</f>
        <v>200871</v>
      </c>
      <c r="AF958" s="328">
        <v>260000</v>
      </c>
      <c r="AG958" s="330">
        <f>AF958-T958-W958</f>
        <v>178440</v>
      </c>
      <c r="AH958" s="332">
        <f t="shared" si="8"/>
        <v>178440</v>
      </c>
    </row>
    <row r="959" spans="1:34" ht="12.75" hidden="1" customHeight="1">
      <c r="A959" s="344"/>
      <c r="B959" s="27"/>
      <c r="C959" s="28"/>
      <c r="D959" s="344"/>
      <c r="E959" s="28"/>
      <c r="F959" s="28"/>
      <c r="G959" s="344"/>
      <c r="H959" s="28"/>
      <c r="I959" s="28"/>
      <c r="J959" s="344"/>
      <c r="K959" s="28"/>
      <c r="L959" s="28"/>
      <c r="M959" s="346"/>
      <c r="N959" s="28"/>
      <c r="O959" s="28"/>
      <c r="P959" s="346"/>
      <c r="Q959" s="22"/>
      <c r="R959" s="23">
        <f>ROUNDDOWN($R$3*R958,0)</f>
        <v>66089</v>
      </c>
      <c r="S959" s="23">
        <f>ROUNDDOWN($S$3*S958,0)</f>
        <v>8144</v>
      </c>
      <c r="T959" s="337"/>
      <c r="U959" s="23">
        <f>ROUNDDOWN(U958*$U$3,0)</f>
        <v>6108</v>
      </c>
      <c r="V959" s="23">
        <f>ROUNDDOWN(V958*$V$3,0)</f>
        <v>1219</v>
      </c>
      <c r="W959" s="337"/>
      <c r="X959" s="23">
        <f>ROUNDDOWN($X$3*X958,0)</f>
        <v>44059</v>
      </c>
      <c r="Y959" s="23">
        <f>ROUNDDOWN(Y958*$Y$3,0)</f>
        <v>16288</v>
      </c>
      <c r="Z959" s="24">
        <f>ROUNDDOWN(Z958*$Z$3,0)</f>
        <v>16908</v>
      </c>
      <c r="AA959" s="338"/>
      <c r="AB959" s="327"/>
      <c r="AC959" s="327"/>
      <c r="AD959" s="327"/>
      <c r="AE959" s="327"/>
      <c r="AF959" s="329"/>
      <c r="AG959" s="331"/>
      <c r="AH959" s="332">
        <f t="shared" si="8"/>
        <v>0</v>
      </c>
    </row>
    <row r="960" spans="1:34" ht="12.75" hidden="1" customHeight="1">
      <c r="A960" s="344" t="s">
        <v>189</v>
      </c>
      <c r="B960" s="27" t="s">
        <v>43</v>
      </c>
      <c r="C960" s="28">
        <v>4</v>
      </c>
      <c r="D960" s="344" t="str">
        <f>B960&amp;C960</f>
        <v>H4</v>
      </c>
      <c r="E960" s="28" t="s">
        <v>38</v>
      </c>
      <c r="F960" s="28">
        <v>0</v>
      </c>
      <c r="G960" s="344" t="str">
        <f>E960&amp;F960</f>
        <v>W0</v>
      </c>
      <c r="H960" s="28" t="s">
        <v>39</v>
      </c>
      <c r="I960" s="28">
        <v>0</v>
      </c>
      <c r="J960" s="344" t="str">
        <f>H960&amp;I960</f>
        <v>L0</v>
      </c>
      <c r="K960" s="28" t="s">
        <v>40</v>
      </c>
      <c r="L960" s="28">
        <v>0</v>
      </c>
      <c r="M960" s="345" t="str">
        <f>K960&amp;L960</f>
        <v>B0</v>
      </c>
      <c r="N960" s="28" t="s">
        <v>41</v>
      </c>
      <c r="O960" s="28">
        <v>15</v>
      </c>
      <c r="P960" s="345" t="str">
        <f>N960&amp;O960</f>
        <v>R15</v>
      </c>
      <c r="Q960" s="25" t="s">
        <v>42</v>
      </c>
      <c r="R960" s="19">
        <v>0.88</v>
      </c>
      <c r="S960" s="19">
        <v>0.12</v>
      </c>
      <c r="T960" s="336">
        <f>SUM(R961:S961)</f>
        <v>102088</v>
      </c>
      <c r="U960" s="19">
        <v>0.19</v>
      </c>
      <c r="V960" s="19">
        <v>3.9E-2</v>
      </c>
      <c r="W960" s="336">
        <f>SUM(U961:V961)</f>
        <v>17851</v>
      </c>
      <c r="X960" s="19">
        <v>0.56000000000000005</v>
      </c>
      <c r="Y960" s="19">
        <v>0.27</v>
      </c>
      <c r="Z960" s="19">
        <v>0.41</v>
      </c>
      <c r="AA960" s="338">
        <f>SUM(X961:Z961)</f>
        <v>103098</v>
      </c>
      <c r="AB960" s="327">
        <f>ROUNDDOWN((T960+AA960)*0.05,0)</f>
        <v>10259</v>
      </c>
      <c r="AC960" s="327">
        <f>ROUNDDOWN((T960+W960+AA960+AB960)*0.1,0)</f>
        <v>23329</v>
      </c>
      <c r="AD960" s="327">
        <f>ROUNDDOWN(AG960*0.1,0)</f>
        <v>25006</v>
      </c>
      <c r="AE960" s="327">
        <f>T960+W960+AA960+AB960+AC960+AD960</f>
        <v>281631</v>
      </c>
      <c r="AF960" s="328">
        <v>370000</v>
      </c>
      <c r="AG960" s="330">
        <f>AF960-T960-W960</f>
        <v>250061</v>
      </c>
      <c r="AH960" s="332">
        <f t="shared" ref="AH960:AH1002" si="9">IF(AE960&lt;AG960,AE960,AG960)</f>
        <v>250061</v>
      </c>
    </row>
    <row r="961" spans="1:34" ht="12.75" hidden="1" customHeight="1">
      <c r="A961" s="344"/>
      <c r="B961" s="27"/>
      <c r="C961" s="28"/>
      <c r="D961" s="344"/>
      <c r="E961" s="28"/>
      <c r="F961" s="28"/>
      <c r="G961" s="344"/>
      <c r="H961" s="28"/>
      <c r="I961" s="28"/>
      <c r="J961" s="344"/>
      <c r="K961" s="28"/>
      <c r="L961" s="28"/>
      <c r="M961" s="346"/>
      <c r="N961" s="28"/>
      <c r="O961" s="28"/>
      <c r="P961" s="346"/>
      <c r="Q961" s="22"/>
      <c r="R961" s="23">
        <f>ROUNDDOWN($R$3*R960,0)</f>
        <v>92315</v>
      </c>
      <c r="S961" s="23">
        <f>ROUNDDOWN($S$3*S960,0)</f>
        <v>9773</v>
      </c>
      <c r="T961" s="337"/>
      <c r="U961" s="23">
        <f>ROUNDDOWN(U960*$U$3,0)</f>
        <v>15474</v>
      </c>
      <c r="V961" s="23">
        <f>ROUNDDOWN(V960*$V$3,0)</f>
        <v>2377</v>
      </c>
      <c r="W961" s="337"/>
      <c r="X961" s="23">
        <f>ROUNDDOWN($X$3*X960,0)</f>
        <v>58746</v>
      </c>
      <c r="Y961" s="23">
        <f>ROUNDDOWN(Y960*$Y$3,0)</f>
        <v>21989</v>
      </c>
      <c r="Z961" s="24">
        <f>ROUNDDOWN(Z960*$Z$3,0)</f>
        <v>22363</v>
      </c>
      <c r="AA961" s="338"/>
      <c r="AB961" s="327"/>
      <c r="AC961" s="327"/>
      <c r="AD961" s="327"/>
      <c r="AE961" s="327"/>
      <c r="AF961" s="329"/>
      <c r="AG961" s="331"/>
      <c r="AH961" s="332">
        <f t="shared" si="9"/>
        <v>0</v>
      </c>
    </row>
    <row r="962" spans="1:34" ht="12.75" hidden="1" customHeight="1">
      <c r="A962" s="333" t="s">
        <v>190</v>
      </c>
      <c r="B962" s="20" t="s">
        <v>43</v>
      </c>
      <c r="C962" s="21">
        <v>2</v>
      </c>
      <c r="D962" s="333" t="str">
        <f>B962&amp;C962</f>
        <v>H2</v>
      </c>
      <c r="E962" s="21" t="s">
        <v>38</v>
      </c>
      <c r="F962" s="21">
        <v>0</v>
      </c>
      <c r="G962" s="333" t="str">
        <f>E962&amp;F962</f>
        <v>W0</v>
      </c>
      <c r="H962" s="21" t="s">
        <v>39</v>
      </c>
      <c r="I962" s="21">
        <v>0</v>
      </c>
      <c r="J962" s="333" t="str">
        <f>H962&amp;I962</f>
        <v>L0</v>
      </c>
      <c r="K962" s="21" t="s">
        <v>40</v>
      </c>
      <c r="L962" s="21">
        <v>0</v>
      </c>
      <c r="M962" s="334" t="str">
        <f>K962&amp;L962</f>
        <v>B0</v>
      </c>
      <c r="N962" s="21" t="s">
        <v>41</v>
      </c>
      <c r="O962" s="21">
        <v>4</v>
      </c>
      <c r="P962" s="334" t="str">
        <f>N962&amp;O962</f>
        <v>R4</v>
      </c>
      <c r="Q962" s="25" t="s">
        <v>42</v>
      </c>
      <c r="R962" s="19">
        <v>0.11</v>
      </c>
      <c r="S962" s="19">
        <v>0.1</v>
      </c>
      <c r="T962" s="336">
        <f>SUM(R963:S963)</f>
        <v>19683</v>
      </c>
      <c r="U962" s="19">
        <v>2E-3</v>
      </c>
      <c r="V962" s="19">
        <v>5.0000000000000001E-3</v>
      </c>
      <c r="W962" s="336">
        <f>SUM(U963:V963)</f>
        <v>466</v>
      </c>
      <c r="X962" s="19">
        <v>0.11</v>
      </c>
      <c r="Y962" s="19">
        <v>7.0000000000000007E-2</v>
      </c>
      <c r="Z962" s="19">
        <v>0</v>
      </c>
      <c r="AA962" s="338">
        <f>SUM(X963:Z963)</f>
        <v>17240</v>
      </c>
      <c r="AB962" s="327">
        <f>ROUNDDOWN((T962+AA962)*0.05,0)</f>
        <v>1846</v>
      </c>
      <c r="AC962" s="327">
        <f>ROUNDDOWN((T962+W962+AA962+AB962)*0.1,0)</f>
        <v>3923</v>
      </c>
      <c r="AD962" s="327">
        <f>ROUNDDOWN(AG962*0.1,0)</f>
        <v>2375</v>
      </c>
      <c r="AE962" s="327">
        <f>T962+W962+AA962+AB962+AC962+AD962</f>
        <v>45533</v>
      </c>
      <c r="AF962" s="328">
        <v>43900</v>
      </c>
      <c r="AG962" s="330">
        <f>AF962-T962-W962</f>
        <v>23751</v>
      </c>
      <c r="AH962" s="332">
        <f t="shared" si="9"/>
        <v>23751</v>
      </c>
    </row>
    <row r="963" spans="1:34" ht="12.75" hidden="1" customHeight="1">
      <c r="A963" s="333"/>
      <c r="B963" s="20"/>
      <c r="C963" s="21"/>
      <c r="D963" s="333"/>
      <c r="E963" s="21"/>
      <c r="F963" s="21"/>
      <c r="G963" s="333"/>
      <c r="H963" s="21"/>
      <c r="I963" s="21"/>
      <c r="J963" s="333"/>
      <c r="K963" s="21"/>
      <c r="L963" s="21"/>
      <c r="M963" s="335"/>
      <c r="N963" s="21"/>
      <c r="O963" s="21"/>
      <c r="P963" s="335"/>
      <c r="Q963" s="22"/>
      <c r="R963" s="23">
        <f>ROUNDDOWN($R$3*R962,0)</f>
        <v>11539</v>
      </c>
      <c r="S963" s="23">
        <f>ROUNDDOWN($S$3*S962,0)</f>
        <v>8144</v>
      </c>
      <c r="T963" s="337"/>
      <c r="U963" s="23">
        <f>ROUNDDOWN(U962*$U$3,0)</f>
        <v>162</v>
      </c>
      <c r="V963" s="23">
        <f>ROUNDDOWN(V962*$V$3,0)</f>
        <v>304</v>
      </c>
      <c r="W963" s="337"/>
      <c r="X963" s="23">
        <f>ROUNDDOWN($X$3*X962,0)</f>
        <v>11539</v>
      </c>
      <c r="Y963" s="23">
        <f>ROUNDDOWN(Y962*$Y$3,0)</f>
        <v>5701</v>
      </c>
      <c r="Z963" s="24">
        <f>ROUNDDOWN(Z962*$Z$3,0)</f>
        <v>0</v>
      </c>
      <c r="AA963" s="338"/>
      <c r="AB963" s="327"/>
      <c r="AC963" s="327"/>
      <c r="AD963" s="327"/>
      <c r="AE963" s="327"/>
      <c r="AF963" s="329"/>
      <c r="AG963" s="331"/>
      <c r="AH963" s="332">
        <f t="shared" si="9"/>
        <v>0</v>
      </c>
    </row>
    <row r="964" spans="1:34" ht="12.75" hidden="1" customHeight="1">
      <c r="A964" s="333" t="s">
        <v>190</v>
      </c>
      <c r="B964" s="20" t="s">
        <v>43</v>
      </c>
      <c r="C964" s="21">
        <v>2.5</v>
      </c>
      <c r="D964" s="333" t="str">
        <f>B964&amp;C964</f>
        <v>H2.5</v>
      </c>
      <c r="E964" s="21" t="s">
        <v>38</v>
      </c>
      <c r="F964" s="21">
        <v>0</v>
      </c>
      <c r="G964" s="333" t="str">
        <f>E964&amp;F964</f>
        <v>W0</v>
      </c>
      <c r="H964" s="21" t="s">
        <v>39</v>
      </c>
      <c r="I964" s="21">
        <v>0</v>
      </c>
      <c r="J964" s="333" t="str">
        <f>H964&amp;I964</f>
        <v>L0</v>
      </c>
      <c r="K964" s="21" t="s">
        <v>40</v>
      </c>
      <c r="L964" s="21">
        <v>0</v>
      </c>
      <c r="M964" s="334" t="str">
        <f>K964&amp;L964</f>
        <v>B0</v>
      </c>
      <c r="N964" s="21" t="s">
        <v>41</v>
      </c>
      <c r="O964" s="21">
        <v>5</v>
      </c>
      <c r="P964" s="334" t="str">
        <f>N964&amp;O964</f>
        <v>R5</v>
      </c>
      <c r="Q964" s="25" t="s">
        <v>42</v>
      </c>
      <c r="R964" s="26">
        <v>0.13</v>
      </c>
      <c r="S964" s="26">
        <v>0.02</v>
      </c>
      <c r="T964" s="336">
        <f>SUM(R965:S965)</f>
        <v>15265</v>
      </c>
      <c r="U964" s="19">
        <v>5.0000000000000001E-3</v>
      </c>
      <c r="V964" s="19">
        <v>7.0000000000000001E-3</v>
      </c>
      <c r="W964" s="336">
        <f>SUM(U965:V965)</f>
        <v>833</v>
      </c>
      <c r="X964" s="19">
        <v>0.17</v>
      </c>
      <c r="Y964" s="19">
        <v>0.1</v>
      </c>
      <c r="Z964" s="19">
        <v>0</v>
      </c>
      <c r="AA964" s="338">
        <f>SUM(X965:Z965)</f>
        <v>25977</v>
      </c>
      <c r="AB964" s="327">
        <f>ROUNDDOWN((T964+AA964)*0.05,0)</f>
        <v>2062</v>
      </c>
      <c r="AC964" s="327">
        <f>ROUNDDOWN((T964+W964+AA964+AB964)*0.1,0)</f>
        <v>4413</v>
      </c>
      <c r="AD964" s="327">
        <f>ROUNDDOWN(AG964*0.1,0)</f>
        <v>4950</v>
      </c>
      <c r="AE964" s="327">
        <f>T964+W964+AA964+AB964+AC964+AD964</f>
        <v>53500</v>
      </c>
      <c r="AF964" s="328">
        <v>65600</v>
      </c>
      <c r="AG964" s="330">
        <f>AF964-T964-W964</f>
        <v>49502</v>
      </c>
      <c r="AH964" s="332">
        <f t="shared" si="9"/>
        <v>49502</v>
      </c>
    </row>
    <row r="965" spans="1:34" ht="12.75" hidden="1" customHeight="1">
      <c r="A965" s="333"/>
      <c r="B965" s="20"/>
      <c r="C965" s="21"/>
      <c r="D965" s="333"/>
      <c r="E965" s="21"/>
      <c r="F965" s="21"/>
      <c r="G965" s="333"/>
      <c r="H965" s="21"/>
      <c r="I965" s="21"/>
      <c r="J965" s="333"/>
      <c r="K965" s="21"/>
      <c r="L965" s="21"/>
      <c r="M965" s="335"/>
      <c r="N965" s="21"/>
      <c r="O965" s="21"/>
      <c r="P965" s="335"/>
      <c r="Q965" s="22"/>
      <c r="R965" s="23">
        <f>ROUNDDOWN($R$3*R964,0)</f>
        <v>13637</v>
      </c>
      <c r="S965" s="23">
        <f>ROUNDDOWN($S$3*S964,0)</f>
        <v>1628</v>
      </c>
      <c r="T965" s="337"/>
      <c r="U965" s="23">
        <f>ROUNDDOWN(U964*$U$3,0)</f>
        <v>407</v>
      </c>
      <c r="V965" s="23">
        <f>ROUNDDOWN(V964*$V$3,0)</f>
        <v>426</v>
      </c>
      <c r="W965" s="337"/>
      <c r="X965" s="23">
        <f>ROUNDDOWN($X$3*X964,0)</f>
        <v>17833</v>
      </c>
      <c r="Y965" s="23">
        <f>ROUNDDOWN(Y964*$Y$3,0)</f>
        <v>8144</v>
      </c>
      <c r="Z965" s="24">
        <f>ROUNDDOWN(Z964*$Z$3,0)</f>
        <v>0</v>
      </c>
      <c r="AA965" s="338"/>
      <c r="AB965" s="327"/>
      <c r="AC965" s="327"/>
      <c r="AD965" s="327"/>
      <c r="AE965" s="327"/>
      <c r="AF965" s="329"/>
      <c r="AG965" s="331"/>
      <c r="AH965" s="332">
        <f t="shared" si="9"/>
        <v>0</v>
      </c>
    </row>
    <row r="966" spans="1:34" ht="12.75" hidden="1" customHeight="1">
      <c r="A966" s="333" t="s">
        <v>190</v>
      </c>
      <c r="B966" s="20" t="s">
        <v>43</v>
      </c>
      <c r="C966" s="21">
        <v>2.5</v>
      </c>
      <c r="D966" s="333" t="str">
        <f>B966&amp;C966</f>
        <v>H2.5</v>
      </c>
      <c r="E966" s="21" t="s">
        <v>38</v>
      </c>
      <c r="F966" s="21">
        <v>0</v>
      </c>
      <c r="G966" s="333" t="str">
        <f>E966&amp;F966</f>
        <v>W0</v>
      </c>
      <c r="H966" s="21" t="s">
        <v>39</v>
      </c>
      <c r="I966" s="21">
        <v>0</v>
      </c>
      <c r="J966" s="333" t="str">
        <f>H966&amp;I966</f>
        <v>L0</v>
      </c>
      <c r="K966" s="21" t="s">
        <v>40</v>
      </c>
      <c r="L966" s="21">
        <v>0</v>
      </c>
      <c r="M966" s="334" t="str">
        <f>K966&amp;L966</f>
        <v>B0</v>
      </c>
      <c r="N966" s="21" t="s">
        <v>41</v>
      </c>
      <c r="O966" s="21">
        <v>6</v>
      </c>
      <c r="P966" s="334" t="str">
        <f>N966&amp;O966</f>
        <v>R6</v>
      </c>
      <c r="Q966" s="25" t="s">
        <v>42</v>
      </c>
      <c r="R966" s="19">
        <v>0.19</v>
      </c>
      <c r="S966" s="19">
        <v>0.02</v>
      </c>
      <c r="T966" s="336">
        <f>SUM(R967:S967)</f>
        <v>21559</v>
      </c>
      <c r="U966" s="19">
        <v>8.0000000000000002E-3</v>
      </c>
      <c r="V966" s="19">
        <v>0.01</v>
      </c>
      <c r="W966" s="336">
        <f>SUM(U967:V967)</f>
        <v>1260</v>
      </c>
      <c r="X966" s="19">
        <v>0.23</v>
      </c>
      <c r="Y966" s="19">
        <v>0.14000000000000001</v>
      </c>
      <c r="Z966" s="19">
        <v>0</v>
      </c>
      <c r="AA966" s="338">
        <f>SUM(X967:Z967)</f>
        <v>35529</v>
      </c>
      <c r="AB966" s="327">
        <f>ROUNDDOWN((T966+AA966)*0.05,0)</f>
        <v>2854</v>
      </c>
      <c r="AC966" s="327">
        <f>ROUNDDOWN((T966+W966+AA966+AB966)*0.1,0)</f>
        <v>6120</v>
      </c>
      <c r="AD966" s="327">
        <f>ROUNDDOWN(AG966*0.1,0)</f>
        <v>7038</v>
      </c>
      <c r="AE966" s="327">
        <f>T966+W966+AA966+AB966+AC966+AD966</f>
        <v>74360</v>
      </c>
      <c r="AF966" s="328">
        <v>93200</v>
      </c>
      <c r="AG966" s="330">
        <f>AF966-T966-W966</f>
        <v>70381</v>
      </c>
      <c r="AH966" s="332">
        <f t="shared" si="9"/>
        <v>70381</v>
      </c>
    </row>
    <row r="967" spans="1:34" ht="12.75" hidden="1" customHeight="1">
      <c r="A967" s="333"/>
      <c r="B967" s="20"/>
      <c r="C967" s="21"/>
      <c r="D967" s="333"/>
      <c r="E967" s="21"/>
      <c r="F967" s="21"/>
      <c r="G967" s="333"/>
      <c r="H967" s="21"/>
      <c r="I967" s="21"/>
      <c r="J967" s="333"/>
      <c r="K967" s="21"/>
      <c r="L967" s="21"/>
      <c r="M967" s="335"/>
      <c r="N967" s="21"/>
      <c r="O967" s="21"/>
      <c r="P967" s="335"/>
      <c r="Q967" s="22"/>
      <c r="R967" s="23">
        <f>ROUNDDOWN($R$3*R966,0)</f>
        <v>19931</v>
      </c>
      <c r="S967" s="23">
        <f>ROUNDDOWN($S$3*S966,0)</f>
        <v>1628</v>
      </c>
      <c r="T967" s="337"/>
      <c r="U967" s="23">
        <f>ROUNDDOWN(U966*$U$3,0)</f>
        <v>651</v>
      </c>
      <c r="V967" s="23">
        <f>ROUNDDOWN(V966*$V$3,0)</f>
        <v>609</v>
      </c>
      <c r="W967" s="337"/>
      <c r="X967" s="23">
        <f>ROUNDDOWN($X$3*X966,0)</f>
        <v>24127</v>
      </c>
      <c r="Y967" s="23">
        <f>ROUNDDOWN(Y966*$Y$3,0)</f>
        <v>11402</v>
      </c>
      <c r="Z967" s="24">
        <f>ROUNDDOWN(Z966*$Z$3,0)</f>
        <v>0</v>
      </c>
      <c r="AA967" s="338"/>
      <c r="AB967" s="327"/>
      <c r="AC967" s="327"/>
      <c r="AD967" s="327"/>
      <c r="AE967" s="327"/>
      <c r="AF967" s="329"/>
      <c r="AG967" s="331"/>
      <c r="AH967" s="332">
        <f t="shared" si="9"/>
        <v>0</v>
      </c>
    </row>
    <row r="968" spans="1:34" ht="12.75" hidden="1" customHeight="1">
      <c r="A968" s="333" t="s">
        <v>190</v>
      </c>
      <c r="B968" s="20" t="s">
        <v>43</v>
      </c>
      <c r="C968" s="21">
        <v>3</v>
      </c>
      <c r="D968" s="333" t="str">
        <f>B968&amp;C968</f>
        <v>H3</v>
      </c>
      <c r="E968" s="21" t="s">
        <v>38</v>
      </c>
      <c r="F968" s="21">
        <v>0</v>
      </c>
      <c r="G968" s="333" t="str">
        <f>E968&amp;F968</f>
        <v>W0</v>
      </c>
      <c r="H968" s="21" t="s">
        <v>39</v>
      </c>
      <c r="I968" s="21">
        <v>0</v>
      </c>
      <c r="J968" s="333" t="str">
        <f>H968&amp;I968</f>
        <v>L0</v>
      </c>
      <c r="K968" s="21" t="s">
        <v>40</v>
      </c>
      <c r="L968" s="21">
        <v>0</v>
      </c>
      <c r="M968" s="334" t="str">
        <f>K968&amp;L968</f>
        <v>B0</v>
      </c>
      <c r="N968" s="21" t="s">
        <v>41</v>
      </c>
      <c r="O968" s="21">
        <v>8</v>
      </c>
      <c r="P968" s="334" t="str">
        <f>N968&amp;O968</f>
        <v>R8</v>
      </c>
      <c r="Q968" s="25" t="s">
        <v>42</v>
      </c>
      <c r="R968" s="19">
        <v>0.33</v>
      </c>
      <c r="S968" s="19">
        <v>0.04</v>
      </c>
      <c r="T968" s="336">
        <f>SUM(R969:S969)</f>
        <v>37875</v>
      </c>
      <c r="U968" s="19">
        <v>2.1000000000000001E-2</v>
      </c>
      <c r="V968" s="19">
        <v>1.2E-2</v>
      </c>
      <c r="W968" s="336">
        <f>SUM(U969:V969)</f>
        <v>2441</v>
      </c>
      <c r="X968" s="19">
        <v>0.37</v>
      </c>
      <c r="Y968" s="19">
        <v>0.22</v>
      </c>
      <c r="Z968" s="19">
        <v>0</v>
      </c>
      <c r="AA968" s="338">
        <f>SUM(X969:Z969)</f>
        <v>56731</v>
      </c>
      <c r="AB968" s="327">
        <f>ROUNDDOWN((T968+AA968)*0.05,0)</f>
        <v>4730</v>
      </c>
      <c r="AC968" s="327">
        <f>ROUNDDOWN((T968+W968+AA968+AB968)*0.1,0)</f>
        <v>10177</v>
      </c>
      <c r="AD968" s="327">
        <f>ROUNDDOWN(AG968*0.1,0)</f>
        <v>8868</v>
      </c>
      <c r="AE968" s="327">
        <f>T968+W968+AA968+AB968+AC968+AD968</f>
        <v>120822</v>
      </c>
      <c r="AF968" s="328">
        <v>129000</v>
      </c>
      <c r="AG968" s="330">
        <f>AF968-T968-W968</f>
        <v>88684</v>
      </c>
      <c r="AH968" s="332">
        <f t="shared" si="9"/>
        <v>88684</v>
      </c>
    </row>
    <row r="969" spans="1:34" ht="12.75" hidden="1" customHeight="1">
      <c r="A969" s="333"/>
      <c r="B969" s="20"/>
      <c r="C969" s="21"/>
      <c r="D969" s="333"/>
      <c r="E969" s="21"/>
      <c r="F969" s="21"/>
      <c r="G969" s="333"/>
      <c r="H969" s="21"/>
      <c r="I969" s="21"/>
      <c r="J969" s="333"/>
      <c r="K969" s="21"/>
      <c r="L969" s="21"/>
      <c r="M969" s="335"/>
      <c r="N969" s="21"/>
      <c r="O969" s="21"/>
      <c r="P969" s="335"/>
      <c r="Q969" s="22"/>
      <c r="R969" s="23">
        <f>ROUNDDOWN($R$3*R968,0)</f>
        <v>34618</v>
      </c>
      <c r="S969" s="23">
        <f>ROUNDDOWN($S$3*S968,0)</f>
        <v>3257</v>
      </c>
      <c r="T969" s="337"/>
      <c r="U969" s="23">
        <f>ROUNDDOWN(U968*$U$3,0)</f>
        <v>1710</v>
      </c>
      <c r="V969" s="23">
        <f>ROUNDDOWN(V968*$V$3,0)</f>
        <v>731</v>
      </c>
      <c r="W969" s="337"/>
      <c r="X969" s="23">
        <f>ROUNDDOWN($X$3*X968,0)</f>
        <v>38814</v>
      </c>
      <c r="Y969" s="23">
        <f>ROUNDDOWN(Y968*$Y$3,0)</f>
        <v>17917</v>
      </c>
      <c r="Z969" s="24">
        <f>ROUNDDOWN(Z968*$Z$3,0)</f>
        <v>0</v>
      </c>
      <c r="AA969" s="338"/>
      <c r="AB969" s="327"/>
      <c r="AC969" s="327"/>
      <c r="AD969" s="327"/>
      <c r="AE969" s="327"/>
      <c r="AF969" s="329"/>
      <c r="AG969" s="331"/>
      <c r="AH969" s="332">
        <f t="shared" si="9"/>
        <v>0</v>
      </c>
    </row>
    <row r="970" spans="1:34" ht="12.75" hidden="1" customHeight="1">
      <c r="A970" s="333" t="s">
        <v>190</v>
      </c>
      <c r="B970" s="20" t="s">
        <v>43</v>
      </c>
      <c r="C970" s="21">
        <v>3</v>
      </c>
      <c r="D970" s="333" t="str">
        <f>B970&amp;C970</f>
        <v>H3</v>
      </c>
      <c r="E970" s="21" t="s">
        <v>38</v>
      </c>
      <c r="F970" s="21">
        <v>0</v>
      </c>
      <c r="G970" s="333" t="str">
        <f>E970&amp;F970</f>
        <v>W0</v>
      </c>
      <c r="H970" s="21" t="s">
        <v>39</v>
      </c>
      <c r="I970" s="21">
        <v>0</v>
      </c>
      <c r="J970" s="333" t="str">
        <f>H970&amp;I970</f>
        <v>L0</v>
      </c>
      <c r="K970" s="21" t="s">
        <v>40</v>
      </c>
      <c r="L970" s="21">
        <v>0</v>
      </c>
      <c r="M970" s="334" t="str">
        <f>K970&amp;L970</f>
        <v>B0</v>
      </c>
      <c r="N970" s="21" t="s">
        <v>41</v>
      </c>
      <c r="O970" s="21">
        <v>10</v>
      </c>
      <c r="P970" s="334" t="str">
        <f>N970&amp;O970</f>
        <v>R10</v>
      </c>
      <c r="Q970" s="25" t="s">
        <v>42</v>
      </c>
      <c r="R970" s="26">
        <v>0.47</v>
      </c>
      <c r="S970" s="26">
        <v>0.06</v>
      </c>
      <c r="T970" s="336">
        <f>SUM(R971:S971)</f>
        <v>54190</v>
      </c>
      <c r="U970" s="19">
        <v>4.2000000000000003E-2</v>
      </c>
      <c r="V970" s="19">
        <v>0.02</v>
      </c>
      <c r="W970" s="336">
        <f>SUM(U971:V971)</f>
        <v>4639</v>
      </c>
      <c r="X970" s="19">
        <v>0.33</v>
      </c>
      <c r="Y970" s="19">
        <v>0.16</v>
      </c>
      <c r="Z970" s="19">
        <v>0.24</v>
      </c>
      <c r="AA970" s="338">
        <f>SUM(X971:Z971)</f>
        <v>60738</v>
      </c>
      <c r="AB970" s="327">
        <f>ROUNDDOWN((T970+AA970)*0.05,0)</f>
        <v>5746</v>
      </c>
      <c r="AC970" s="327">
        <f>ROUNDDOWN((T970+W970+AA970+AB970)*0.1,0)</f>
        <v>12531</v>
      </c>
      <c r="AD970" s="327">
        <f>ROUNDDOWN(AG970*0.1,0)</f>
        <v>12317</v>
      </c>
      <c r="AE970" s="327">
        <f>T970+W970+AA970+AB970+AC970+AD970</f>
        <v>150161</v>
      </c>
      <c r="AF970" s="328">
        <v>182000</v>
      </c>
      <c r="AG970" s="330">
        <f>AF970-T970-W970</f>
        <v>123171</v>
      </c>
      <c r="AH970" s="332">
        <f t="shared" si="9"/>
        <v>123171</v>
      </c>
    </row>
    <row r="971" spans="1:34" ht="12.75" hidden="1" customHeight="1">
      <c r="A971" s="333"/>
      <c r="B971" s="20"/>
      <c r="C971" s="21"/>
      <c r="D971" s="333"/>
      <c r="E971" s="21"/>
      <c r="F971" s="21"/>
      <c r="G971" s="333"/>
      <c r="H971" s="21"/>
      <c r="I971" s="21"/>
      <c r="J971" s="333"/>
      <c r="K971" s="21"/>
      <c r="L971" s="21"/>
      <c r="M971" s="335"/>
      <c r="N971" s="21"/>
      <c r="O971" s="21"/>
      <c r="P971" s="335"/>
      <c r="Q971" s="22"/>
      <c r="R971" s="23">
        <f>ROUNDDOWN($R$3*R970,0)</f>
        <v>49304</v>
      </c>
      <c r="S971" s="23">
        <f>ROUNDDOWN($S$3*S970,0)</f>
        <v>4886</v>
      </c>
      <c r="T971" s="337"/>
      <c r="U971" s="23">
        <f>ROUNDDOWN(U970*$U$3,0)</f>
        <v>3420</v>
      </c>
      <c r="V971" s="23">
        <f>ROUNDDOWN(V970*$V$3,0)</f>
        <v>1219</v>
      </c>
      <c r="W971" s="337"/>
      <c r="X971" s="23">
        <f>ROUNDDOWN($X$3*X970,0)</f>
        <v>34618</v>
      </c>
      <c r="Y971" s="23">
        <f>ROUNDDOWN(Y970*$Y$3,0)</f>
        <v>13030</v>
      </c>
      <c r="Z971" s="24">
        <f>ROUNDDOWN(Z970*$Z$3,0)</f>
        <v>13090</v>
      </c>
      <c r="AA971" s="338"/>
      <c r="AB971" s="327"/>
      <c r="AC971" s="327"/>
      <c r="AD971" s="327"/>
      <c r="AE971" s="327"/>
      <c r="AF971" s="329"/>
      <c r="AG971" s="331"/>
      <c r="AH971" s="332">
        <f t="shared" si="9"/>
        <v>0</v>
      </c>
    </row>
    <row r="972" spans="1:34" ht="12.75" hidden="1" customHeight="1">
      <c r="A972" s="333" t="s">
        <v>190</v>
      </c>
      <c r="B972" s="20" t="s">
        <v>43</v>
      </c>
      <c r="C972" s="21">
        <v>3.5</v>
      </c>
      <c r="D972" s="333" t="str">
        <f>B972&amp;C972</f>
        <v>H3.5</v>
      </c>
      <c r="E972" s="21" t="s">
        <v>38</v>
      </c>
      <c r="F972" s="21">
        <v>0</v>
      </c>
      <c r="G972" s="333" t="str">
        <f>E972&amp;F972</f>
        <v>W0</v>
      </c>
      <c r="H972" s="21" t="s">
        <v>39</v>
      </c>
      <c r="I972" s="21">
        <v>0</v>
      </c>
      <c r="J972" s="333" t="str">
        <f>H972&amp;I972</f>
        <v>L0</v>
      </c>
      <c r="K972" s="21" t="s">
        <v>40</v>
      </c>
      <c r="L972" s="21">
        <v>0</v>
      </c>
      <c r="M972" s="334" t="str">
        <f>K972&amp;L972</f>
        <v>B0</v>
      </c>
      <c r="N972" s="21" t="s">
        <v>41</v>
      </c>
      <c r="O972" s="21">
        <v>12</v>
      </c>
      <c r="P972" s="334" t="str">
        <f>N972&amp;O972</f>
        <v>R12</v>
      </c>
      <c r="Q972" s="25" t="s">
        <v>42</v>
      </c>
      <c r="R972" s="19">
        <v>0.63</v>
      </c>
      <c r="S972" s="19">
        <v>0.1</v>
      </c>
      <c r="T972" s="336">
        <f>SUM(R973:S973)</f>
        <v>74233</v>
      </c>
      <c r="U972" s="19">
        <v>7.4999999999999997E-2</v>
      </c>
      <c r="V972" s="19">
        <v>0.02</v>
      </c>
      <c r="W972" s="336">
        <f>SUM(U973:V973)</f>
        <v>7327</v>
      </c>
      <c r="X972" s="19">
        <v>0.42</v>
      </c>
      <c r="Y972" s="19">
        <v>0.2</v>
      </c>
      <c r="Z972" s="19">
        <v>0.31</v>
      </c>
      <c r="AA972" s="338">
        <f>SUM(X973:Z973)</f>
        <v>77255</v>
      </c>
      <c r="AB972" s="327">
        <f>ROUNDDOWN((T972+AA972)*0.05,0)</f>
        <v>7574</v>
      </c>
      <c r="AC972" s="327">
        <f>ROUNDDOWN((T972+W972+AA972+AB972)*0.1,0)</f>
        <v>16638</v>
      </c>
      <c r="AD972" s="327">
        <f>ROUNDDOWN(AG972*0.1,0)</f>
        <v>17444</v>
      </c>
      <c r="AE972" s="327">
        <f>T972+W972+AA972+AB972+AC972+AD972</f>
        <v>200471</v>
      </c>
      <c r="AF972" s="328">
        <v>256000</v>
      </c>
      <c r="AG972" s="330">
        <f>AF972-T972-W972</f>
        <v>174440</v>
      </c>
      <c r="AH972" s="332">
        <f t="shared" si="9"/>
        <v>174440</v>
      </c>
    </row>
    <row r="973" spans="1:34" ht="12.75" hidden="1" customHeight="1">
      <c r="A973" s="333"/>
      <c r="B973" s="20"/>
      <c r="C973" s="21"/>
      <c r="D973" s="333"/>
      <c r="E973" s="21"/>
      <c r="F973" s="21"/>
      <c r="G973" s="333"/>
      <c r="H973" s="21"/>
      <c r="I973" s="21"/>
      <c r="J973" s="333"/>
      <c r="K973" s="21"/>
      <c r="L973" s="21"/>
      <c r="M973" s="335"/>
      <c r="N973" s="21"/>
      <c r="O973" s="21"/>
      <c r="P973" s="335"/>
      <c r="Q973" s="22"/>
      <c r="R973" s="23">
        <f>ROUNDDOWN($R$3*R972,0)</f>
        <v>66089</v>
      </c>
      <c r="S973" s="23">
        <f>ROUNDDOWN($S$3*S972,0)</f>
        <v>8144</v>
      </c>
      <c r="T973" s="337"/>
      <c r="U973" s="23">
        <f>ROUNDDOWN(U972*$U$3,0)</f>
        <v>6108</v>
      </c>
      <c r="V973" s="23">
        <f>ROUNDDOWN(V972*$V$3,0)</f>
        <v>1219</v>
      </c>
      <c r="W973" s="337"/>
      <c r="X973" s="23">
        <f>ROUNDDOWN($X$3*X972,0)</f>
        <v>44059</v>
      </c>
      <c r="Y973" s="23">
        <f>ROUNDDOWN(Y972*$Y$3,0)</f>
        <v>16288</v>
      </c>
      <c r="Z973" s="24">
        <f>ROUNDDOWN(Z972*$Z$3,0)</f>
        <v>16908</v>
      </c>
      <c r="AA973" s="338"/>
      <c r="AB973" s="327"/>
      <c r="AC973" s="327"/>
      <c r="AD973" s="327"/>
      <c r="AE973" s="327"/>
      <c r="AF973" s="329"/>
      <c r="AG973" s="331"/>
      <c r="AH973" s="332">
        <f t="shared" si="9"/>
        <v>0</v>
      </c>
    </row>
    <row r="974" spans="1:34" ht="12.75" hidden="1" customHeight="1">
      <c r="A974" s="333" t="s">
        <v>190</v>
      </c>
      <c r="B974" s="20" t="s">
        <v>43</v>
      </c>
      <c r="C974" s="21">
        <v>4</v>
      </c>
      <c r="D974" s="333" t="str">
        <f>B974&amp;C974</f>
        <v>H4</v>
      </c>
      <c r="E974" s="21" t="s">
        <v>38</v>
      </c>
      <c r="F974" s="21">
        <v>0</v>
      </c>
      <c r="G974" s="333" t="str">
        <f>E974&amp;F974</f>
        <v>W0</v>
      </c>
      <c r="H974" s="21" t="s">
        <v>39</v>
      </c>
      <c r="I974" s="21">
        <v>0</v>
      </c>
      <c r="J974" s="333" t="str">
        <f>H974&amp;I974</f>
        <v>L0</v>
      </c>
      <c r="K974" s="21" t="s">
        <v>40</v>
      </c>
      <c r="L974" s="21">
        <v>0</v>
      </c>
      <c r="M974" s="334" t="str">
        <f>K974&amp;L974</f>
        <v>B0</v>
      </c>
      <c r="N974" s="21" t="s">
        <v>41</v>
      </c>
      <c r="O974" s="21">
        <v>15</v>
      </c>
      <c r="P974" s="334" t="str">
        <f>N974&amp;O974</f>
        <v>R15</v>
      </c>
      <c r="Q974" s="25" t="s">
        <v>42</v>
      </c>
      <c r="R974" s="19">
        <v>0.88</v>
      </c>
      <c r="S974" s="19">
        <v>0.12</v>
      </c>
      <c r="T974" s="336">
        <f>SUM(R975:S975)</f>
        <v>102088</v>
      </c>
      <c r="U974" s="19">
        <v>0.19</v>
      </c>
      <c r="V974" s="19">
        <v>3.9E-2</v>
      </c>
      <c r="W974" s="29">
        <f>SUM(U975:V975)</f>
        <v>17851</v>
      </c>
      <c r="X974" s="19">
        <v>0.56000000000000005</v>
      </c>
      <c r="Y974" s="19">
        <v>0.27</v>
      </c>
      <c r="Z974" s="19">
        <v>0.41</v>
      </c>
      <c r="AA974" s="338">
        <f>SUM(X975:Z975)</f>
        <v>103098</v>
      </c>
      <c r="AB974" s="327">
        <f>ROUNDDOWN((T974+AA974)*0.05,0)</f>
        <v>10259</v>
      </c>
      <c r="AC974" s="327">
        <f>ROUNDDOWN((T974+W974+AA974+AB974)*0.1,0)</f>
        <v>23329</v>
      </c>
      <c r="AD974" s="327">
        <f>ROUNDDOWN(AG974*0.1,0)</f>
        <v>32106</v>
      </c>
      <c r="AE974" s="327">
        <f>T974+W974+AA974+AB974+AC974+AD974</f>
        <v>288731</v>
      </c>
      <c r="AF974" s="328">
        <v>441000</v>
      </c>
      <c r="AG974" s="330">
        <f>AF974-T974-W974</f>
        <v>321061</v>
      </c>
      <c r="AH974" s="332">
        <f t="shared" si="9"/>
        <v>288731</v>
      </c>
    </row>
    <row r="975" spans="1:34" ht="12.75" hidden="1" customHeight="1">
      <c r="A975" s="333"/>
      <c r="B975" s="20"/>
      <c r="C975" s="21"/>
      <c r="D975" s="333"/>
      <c r="E975" s="21"/>
      <c r="F975" s="21"/>
      <c r="G975" s="333"/>
      <c r="H975" s="21"/>
      <c r="I975" s="21"/>
      <c r="J975" s="333"/>
      <c r="K975" s="21"/>
      <c r="L975" s="21"/>
      <c r="M975" s="335"/>
      <c r="N975" s="21"/>
      <c r="O975" s="21"/>
      <c r="P975" s="335"/>
      <c r="Q975" s="22"/>
      <c r="R975" s="23">
        <f>ROUNDDOWN($R$3*R974,0)</f>
        <v>92315</v>
      </c>
      <c r="S975" s="23">
        <f>ROUNDDOWN($S$3*S974,0)</f>
        <v>9773</v>
      </c>
      <c r="T975" s="337"/>
      <c r="U975" s="23">
        <f>ROUNDDOWN(U974*$U$3,0)</f>
        <v>15474</v>
      </c>
      <c r="V975" s="23">
        <f>ROUNDDOWN(V974*$V$3,0)</f>
        <v>2377</v>
      </c>
      <c r="W975" s="30"/>
      <c r="X975" s="23">
        <f>ROUNDDOWN($X$3*X974,0)</f>
        <v>58746</v>
      </c>
      <c r="Y975" s="23">
        <f>ROUNDDOWN(Y974*$Y$3,0)</f>
        <v>21989</v>
      </c>
      <c r="Z975" s="24">
        <f>ROUNDDOWN(Z974*$Z$3,0)</f>
        <v>22363</v>
      </c>
      <c r="AA975" s="338"/>
      <c r="AB975" s="327"/>
      <c r="AC975" s="327"/>
      <c r="AD975" s="327"/>
      <c r="AE975" s="327"/>
      <c r="AF975" s="329"/>
      <c r="AG975" s="331"/>
      <c r="AH975" s="332">
        <f t="shared" si="9"/>
        <v>0</v>
      </c>
    </row>
    <row r="976" spans="1:34" ht="12.75" hidden="1" customHeight="1">
      <c r="A976" s="333" t="s">
        <v>190</v>
      </c>
      <c r="B976" s="20" t="s">
        <v>43</v>
      </c>
      <c r="C976" s="21">
        <v>4.5</v>
      </c>
      <c r="D976" s="333" t="str">
        <f>B976&amp;C976</f>
        <v>H4.5</v>
      </c>
      <c r="E976" s="21" t="s">
        <v>38</v>
      </c>
      <c r="F976" s="21">
        <v>0</v>
      </c>
      <c r="G976" s="333" t="str">
        <f>E976&amp;F976</f>
        <v>W0</v>
      </c>
      <c r="H976" s="21" t="s">
        <v>39</v>
      </c>
      <c r="I976" s="21">
        <v>0</v>
      </c>
      <c r="J976" s="333" t="str">
        <f>H976&amp;I976</f>
        <v>L0</v>
      </c>
      <c r="K976" s="21" t="s">
        <v>40</v>
      </c>
      <c r="L976" s="21">
        <v>0</v>
      </c>
      <c r="M976" s="334" t="str">
        <f>K976&amp;L976</f>
        <v>B0</v>
      </c>
      <c r="N976" s="21" t="s">
        <v>41</v>
      </c>
      <c r="O976" s="21">
        <v>18</v>
      </c>
      <c r="P976" s="334" t="str">
        <f>N976&amp;O976</f>
        <v>R18</v>
      </c>
      <c r="Q976" s="25" t="s">
        <v>42</v>
      </c>
      <c r="R976" s="26">
        <v>1.1499999999999999</v>
      </c>
      <c r="S976" s="26">
        <v>0.15</v>
      </c>
      <c r="T976" s="336">
        <f>SUM(R977:S977)</f>
        <v>132855</v>
      </c>
      <c r="U976" s="19">
        <v>0.19</v>
      </c>
      <c r="V976" s="19">
        <v>7.0999999999999994E-2</v>
      </c>
      <c r="W976" s="336">
        <f>SUM(U977:V977)</f>
        <v>19802</v>
      </c>
      <c r="X976" s="19">
        <v>0.7</v>
      </c>
      <c r="Y976" s="19">
        <v>0.34</v>
      </c>
      <c r="Z976" s="19">
        <v>0.52</v>
      </c>
      <c r="AA976" s="338">
        <f>SUM(X977:Z977)</f>
        <v>129484</v>
      </c>
      <c r="AB976" s="327">
        <f>ROUNDDOWN((T976+AA976)*0.05,0)</f>
        <v>13116</v>
      </c>
      <c r="AC976" s="327">
        <f>ROUNDDOWN((T976+W976+AA976+AB976)*0.1,0)</f>
        <v>29525</v>
      </c>
      <c r="AD976" s="327">
        <f>ROUNDDOWN(AG976*0.1,0)</f>
        <v>52034</v>
      </c>
      <c r="AE976" s="327">
        <f>T976+W976+AA976+AB976+AC976+AD976</f>
        <v>376816</v>
      </c>
      <c r="AF976" s="328">
        <v>673000</v>
      </c>
      <c r="AG976" s="330">
        <f>AF976-T976-W976</f>
        <v>520343</v>
      </c>
      <c r="AH976" s="332">
        <f t="shared" si="9"/>
        <v>376816</v>
      </c>
    </row>
    <row r="977" spans="1:34" ht="12.75" hidden="1" customHeight="1">
      <c r="A977" s="333"/>
      <c r="B977" s="20"/>
      <c r="C977" s="21"/>
      <c r="D977" s="333"/>
      <c r="E977" s="21"/>
      <c r="F977" s="21"/>
      <c r="G977" s="333"/>
      <c r="H977" s="21"/>
      <c r="I977" s="21"/>
      <c r="J977" s="333"/>
      <c r="K977" s="21"/>
      <c r="L977" s="21"/>
      <c r="M977" s="335"/>
      <c r="N977" s="21"/>
      <c r="O977" s="21"/>
      <c r="P977" s="335"/>
      <c r="Q977" s="22"/>
      <c r="R977" s="23">
        <f>ROUNDDOWN($R$3*R976,0)</f>
        <v>120639</v>
      </c>
      <c r="S977" s="23">
        <f>ROUNDDOWN($S$3*S976,0)</f>
        <v>12216</v>
      </c>
      <c r="T977" s="337"/>
      <c r="U977" s="23">
        <f>ROUNDDOWN(U976*$U$3,0)</f>
        <v>15474</v>
      </c>
      <c r="V977" s="23">
        <f>ROUNDDOWN(V976*$V$3,0)</f>
        <v>4328</v>
      </c>
      <c r="W977" s="337"/>
      <c r="X977" s="23">
        <f>ROUNDDOWN($X$3*X976,0)</f>
        <v>73432</v>
      </c>
      <c r="Y977" s="23">
        <f>ROUNDDOWN(Y976*$Y$3,0)</f>
        <v>27690</v>
      </c>
      <c r="Z977" s="24">
        <f>ROUNDDOWN(Z976*$Z$3,0)</f>
        <v>28362</v>
      </c>
      <c r="AA977" s="338"/>
      <c r="AB977" s="327"/>
      <c r="AC977" s="327"/>
      <c r="AD977" s="327"/>
      <c r="AE977" s="327"/>
      <c r="AF977" s="329"/>
      <c r="AG977" s="331"/>
      <c r="AH977" s="332">
        <f t="shared" si="9"/>
        <v>0</v>
      </c>
    </row>
    <row r="978" spans="1:34" ht="12.75" hidden="1" customHeight="1">
      <c r="A978" s="333" t="s">
        <v>190</v>
      </c>
      <c r="B978" s="20" t="s">
        <v>43</v>
      </c>
      <c r="C978" s="21">
        <v>4.5</v>
      </c>
      <c r="D978" s="333" t="str">
        <f>B978&amp;C978</f>
        <v>H4.5</v>
      </c>
      <c r="E978" s="21" t="s">
        <v>38</v>
      </c>
      <c r="F978" s="21">
        <v>0</v>
      </c>
      <c r="G978" s="333" t="str">
        <f>E978&amp;F978</f>
        <v>W0</v>
      </c>
      <c r="H978" s="21" t="s">
        <v>39</v>
      </c>
      <c r="I978" s="21">
        <v>0</v>
      </c>
      <c r="J978" s="333" t="str">
        <f>H978&amp;I978</f>
        <v>L0</v>
      </c>
      <c r="K978" s="21" t="s">
        <v>40</v>
      </c>
      <c r="L978" s="21">
        <v>0</v>
      </c>
      <c r="M978" s="334" t="str">
        <f>K978&amp;L978</f>
        <v>B0</v>
      </c>
      <c r="N978" s="21" t="s">
        <v>41</v>
      </c>
      <c r="O978" s="21">
        <v>20</v>
      </c>
      <c r="P978" s="334" t="str">
        <f>N978&amp;O978</f>
        <v>R20</v>
      </c>
      <c r="Q978" s="25" t="s">
        <v>42</v>
      </c>
      <c r="R978" s="19">
        <v>1.33</v>
      </c>
      <c r="S978" s="19">
        <v>0.18</v>
      </c>
      <c r="T978" s="336">
        <f>SUM(R979:S979)</f>
        <v>154181</v>
      </c>
      <c r="U978" s="19">
        <v>0.19</v>
      </c>
      <c r="V978" s="19">
        <v>7.0999999999999994E-2</v>
      </c>
      <c r="W978" s="336">
        <f>SUM(U979:V979)</f>
        <v>19802</v>
      </c>
      <c r="X978" s="19">
        <v>0.81</v>
      </c>
      <c r="Y978" s="19">
        <v>0.39</v>
      </c>
      <c r="Z978" s="19">
        <v>0.6</v>
      </c>
      <c r="AA978" s="338">
        <f>SUM(X979:Z979)</f>
        <v>149460</v>
      </c>
      <c r="AB978" s="327">
        <f>ROUNDDOWN((T978+AA978)*0.05,0)</f>
        <v>15182</v>
      </c>
      <c r="AC978" s="327">
        <f>ROUNDDOWN((T978+W978+AA978+AB978)*0.1,0)</f>
        <v>33862</v>
      </c>
      <c r="AD978" s="327">
        <f>ROUNDDOWN(AG978*0.1,0)</f>
        <v>75501</v>
      </c>
      <c r="AE978" s="327">
        <f>T978+W978+AA978+AB978+AC978+AD978</f>
        <v>447988</v>
      </c>
      <c r="AF978" s="328">
        <v>929000</v>
      </c>
      <c r="AG978" s="330">
        <f>AF978-T978-W978</f>
        <v>755017</v>
      </c>
      <c r="AH978" s="332">
        <f t="shared" si="9"/>
        <v>447988</v>
      </c>
    </row>
    <row r="979" spans="1:34" ht="12.75" hidden="1" customHeight="1">
      <c r="A979" s="333"/>
      <c r="B979" s="20"/>
      <c r="C979" s="21"/>
      <c r="D979" s="333"/>
      <c r="E979" s="21"/>
      <c r="F979" s="21"/>
      <c r="G979" s="333"/>
      <c r="H979" s="21"/>
      <c r="I979" s="21"/>
      <c r="J979" s="333"/>
      <c r="K979" s="21"/>
      <c r="L979" s="21"/>
      <c r="M979" s="335"/>
      <c r="N979" s="21"/>
      <c r="O979" s="21"/>
      <c r="P979" s="335"/>
      <c r="Q979" s="25"/>
      <c r="R979" s="23">
        <f>ROUNDDOWN($R$3*R978,0)</f>
        <v>139522</v>
      </c>
      <c r="S979" s="23">
        <f>ROUNDDOWN($S$3*S978,0)</f>
        <v>14659</v>
      </c>
      <c r="T979" s="337"/>
      <c r="U979" s="23">
        <f>ROUNDDOWN(U978*$U$3,0)</f>
        <v>15474</v>
      </c>
      <c r="V979" s="23">
        <f>ROUNDDOWN(V978*$V$3,0)</f>
        <v>4328</v>
      </c>
      <c r="W979" s="337"/>
      <c r="X979" s="23">
        <f>ROUNDDOWN($X$3*X978,0)</f>
        <v>84972</v>
      </c>
      <c r="Y979" s="23">
        <f>ROUNDDOWN(Y978*$Y$3,0)</f>
        <v>31762</v>
      </c>
      <c r="Z979" s="24">
        <f>ROUNDDOWN(Z978*$Z$3,0)</f>
        <v>32726</v>
      </c>
      <c r="AA979" s="338"/>
      <c r="AB979" s="327"/>
      <c r="AC979" s="327"/>
      <c r="AD979" s="327"/>
      <c r="AE979" s="327"/>
      <c r="AF979" s="329"/>
      <c r="AG979" s="331"/>
      <c r="AH979" s="332">
        <f t="shared" si="9"/>
        <v>0</v>
      </c>
    </row>
    <row r="980" spans="1:34" ht="12.75" hidden="1" customHeight="1">
      <c r="A980" s="344" t="s">
        <v>191</v>
      </c>
      <c r="B980" s="27" t="s">
        <v>43</v>
      </c>
      <c r="C980" s="28">
        <v>0.3</v>
      </c>
      <c r="D980" s="344" t="str">
        <f>B980&amp;C980</f>
        <v>H0.3</v>
      </c>
      <c r="E980" s="28" t="s">
        <v>38</v>
      </c>
      <c r="F980" s="28">
        <v>0.3</v>
      </c>
      <c r="G980" s="344" t="str">
        <f>E980&amp;F980</f>
        <v>W0.3</v>
      </c>
      <c r="H980" s="28" t="s">
        <v>39</v>
      </c>
      <c r="I980" s="28">
        <v>0</v>
      </c>
      <c r="J980" s="344" t="str">
        <f>H980&amp;I980</f>
        <v>L0</v>
      </c>
      <c r="K980" s="28" t="s">
        <v>40</v>
      </c>
      <c r="L980" s="28">
        <v>0</v>
      </c>
      <c r="M980" s="345" t="str">
        <f>K980&amp;L980</f>
        <v>B0</v>
      </c>
      <c r="N980" s="28" t="s">
        <v>41</v>
      </c>
      <c r="O980" s="28">
        <v>0</v>
      </c>
      <c r="P980" s="345" t="str">
        <f>N980&amp;O980</f>
        <v>R0</v>
      </c>
      <c r="Q980" s="25" t="s">
        <v>109</v>
      </c>
      <c r="R980" s="26">
        <v>0.04</v>
      </c>
      <c r="S980" s="26">
        <v>6.0000000000000001E-3</v>
      </c>
      <c r="T980" s="336">
        <f>SUM(R981:S981)</f>
        <v>4684</v>
      </c>
      <c r="U980" s="19">
        <v>2E-3</v>
      </c>
      <c r="V980" s="19">
        <v>1E-3</v>
      </c>
      <c r="W980" s="336">
        <f>SUM(U981:V981)</f>
        <v>222</v>
      </c>
      <c r="X980" s="19">
        <v>0.03</v>
      </c>
      <c r="Y980" s="19">
        <v>0.02</v>
      </c>
      <c r="Z980" s="19">
        <v>0</v>
      </c>
      <c r="AA980" s="338">
        <f>SUM(X981:Z981)</f>
        <v>4775</v>
      </c>
      <c r="AB980" s="327">
        <f>ROUNDDOWN((T980+AA980)*0.05,0)</f>
        <v>472</v>
      </c>
      <c r="AC980" s="327">
        <f>ROUNDDOWN((T980+W980+AA980+AB980)*0.1,0)</f>
        <v>1015</v>
      </c>
      <c r="AD980" s="327">
        <f>ROUNDDOWN(AG980*0.1,0)</f>
        <v>419</v>
      </c>
      <c r="AE980" s="327">
        <f>T980+W980+AA980+AB980+AC980+AD980</f>
        <v>11587</v>
      </c>
      <c r="AF980" s="328">
        <v>9100</v>
      </c>
      <c r="AG980" s="330">
        <f>AF980-T980-W980</f>
        <v>4194</v>
      </c>
      <c r="AH980" s="332">
        <f t="shared" si="9"/>
        <v>4194</v>
      </c>
    </row>
    <row r="981" spans="1:34" ht="12.75" hidden="1" customHeight="1">
      <c r="A981" s="344"/>
      <c r="B981" s="27"/>
      <c r="C981" s="28"/>
      <c r="D981" s="344"/>
      <c r="E981" s="28"/>
      <c r="F981" s="28"/>
      <c r="G981" s="344"/>
      <c r="H981" s="28"/>
      <c r="I981" s="28"/>
      <c r="J981" s="344"/>
      <c r="K981" s="28"/>
      <c r="L981" s="28"/>
      <c r="M981" s="346"/>
      <c r="N981" s="28"/>
      <c r="O981" s="28"/>
      <c r="P981" s="346"/>
      <c r="Q981" s="25"/>
      <c r="R981" s="23">
        <f>ROUNDDOWN($R$3*R980,0)</f>
        <v>4196</v>
      </c>
      <c r="S981" s="23">
        <f>ROUNDDOWN($S$3*S980,0)</f>
        <v>488</v>
      </c>
      <c r="T981" s="337"/>
      <c r="U981" s="23">
        <f>ROUNDDOWN(U980*$U$3,0)</f>
        <v>162</v>
      </c>
      <c r="V981" s="23">
        <f>ROUNDDOWN(V980*$V$3,0)</f>
        <v>60</v>
      </c>
      <c r="W981" s="337"/>
      <c r="X981" s="23">
        <f>ROUNDDOWN($X$3*X980,0)</f>
        <v>3147</v>
      </c>
      <c r="Y981" s="23">
        <f>ROUNDDOWN(Y980*$Y$3,0)</f>
        <v>1628</v>
      </c>
      <c r="Z981" s="24">
        <f>ROUNDDOWN(Z980*$Z$3,0)</f>
        <v>0</v>
      </c>
      <c r="AA981" s="338"/>
      <c r="AB981" s="327"/>
      <c r="AC981" s="327"/>
      <c r="AD981" s="327"/>
      <c r="AE981" s="327"/>
      <c r="AF981" s="329"/>
      <c r="AG981" s="331"/>
      <c r="AH981" s="332">
        <f t="shared" si="9"/>
        <v>0</v>
      </c>
    </row>
    <row r="982" spans="1:34" ht="12.75" hidden="1" customHeight="1">
      <c r="A982" s="344" t="s">
        <v>192</v>
      </c>
      <c r="B982" s="27" t="s">
        <v>43</v>
      </c>
      <c r="C982" s="28">
        <v>0.5</v>
      </c>
      <c r="D982" s="344" t="str">
        <f>B982&amp;C982</f>
        <v>H0.5</v>
      </c>
      <c r="E982" s="28" t="s">
        <v>38</v>
      </c>
      <c r="F982" s="28">
        <v>0.4</v>
      </c>
      <c r="G982" s="344" t="str">
        <f>E982&amp;F982</f>
        <v>W0.4</v>
      </c>
      <c r="H982" s="28" t="s">
        <v>39</v>
      </c>
      <c r="I982" s="28">
        <v>0</v>
      </c>
      <c r="J982" s="344" t="str">
        <f>H982&amp;I982</f>
        <v>L0</v>
      </c>
      <c r="K982" s="28" t="s">
        <v>40</v>
      </c>
      <c r="L982" s="28">
        <v>0</v>
      </c>
      <c r="M982" s="345" t="str">
        <f>K982&amp;L982</f>
        <v>B0</v>
      </c>
      <c r="N982" s="28" t="s">
        <v>41</v>
      </c>
      <c r="O982" s="28">
        <v>0</v>
      </c>
      <c r="P982" s="345" t="str">
        <f>N982&amp;O982</f>
        <v>R0</v>
      </c>
      <c r="Q982" s="25" t="s">
        <v>109</v>
      </c>
      <c r="R982" s="26">
        <v>0.04</v>
      </c>
      <c r="S982" s="26">
        <v>6.0000000000000001E-3</v>
      </c>
      <c r="T982" s="336">
        <f>SUM(R983:S983)</f>
        <v>4684</v>
      </c>
      <c r="U982" s="19">
        <v>2E-3</v>
      </c>
      <c r="V982" s="19">
        <v>1E-3</v>
      </c>
      <c r="W982" s="336">
        <f>SUM(U983:V983)</f>
        <v>222</v>
      </c>
      <c r="X982" s="19">
        <v>0.03</v>
      </c>
      <c r="Y982" s="19">
        <v>0.02</v>
      </c>
      <c r="Z982" s="19">
        <v>0</v>
      </c>
      <c r="AA982" s="338">
        <f>SUM(X983:Z983)</f>
        <v>4775</v>
      </c>
      <c r="AB982" s="327">
        <f>ROUNDDOWN((T982+AA982)*0.05,0)</f>
        <v>472</v>
      </c>
      <c r="AC982" s="327">
        <f>ROUNDDOWN((T982+W982+AA982+AB982)*0.1,0)</f>
        <v>1015</v>
      </c>
      <c r="AD982" s="327">
        <f>ROUNDDOWN(AG982*0.1,0)</f>
        <v>1079</v>
      </c>
      <c r="AE982" s="327">
        <f>T982+W982+AA982+AB982+AC982+AD982</f>
        <v>12247</v>
      </c>
      <c r="AF982" s="328">
        <v>15700</v>
      </c>
      <c r="AG982" s="330">
        <f>AF982-T982-W982</f>
        <v>10794</v>
      </c>
      <c r="AH982" s="332">
        <f t="shared" si="9"/>
        <v>10794</v>
      </c>
    </row>
    <row r="983" spans="1:34" ht="12.75" hidden="1" customHeight="1">
      <c r="A983" s="344"/>
      <c r="B983" s="27"/>
      <c r="C983" s="28"/>
      <c r="D983" s="344"/>
      <c r="E983" s="28"/>
      <c r="F983" s="28"/>
      <c r="G983" s="344"/>
      <c r="H983" s="28"/>
      <c r="I983" s="28"/>
      <c r="J983" s="344"/>
      <c r="K983" s="28"/>
      <c r="L983" s="28"/>
      <c r="M983" s="346"/>
      <c r="N983" s="28"/>
      <c r="O983" s="28"/>
      <c r="P983" s="346"/>
      <c r="Q983" s="25"/>
      <c r="R983" s="23">
        <f>ROUNDDOWN($R$3*R982,0)</f>
        <v>4196</v>
      </c>
      <c r="S983" s="23">
        <f>ROUNDDOWN($S$3*S982,0)</f>
        <v>488</v>
      </c>
      <c r="T983" s="337"/>
      <c r="U983" s="23">
        <f>ROUNDDOWN(U982*$U$3,0)</f>
        <v>162</v>
      </c>
      <c r="V983" s="23">
        <f>ROUNDDOWN(V982*$V$3,0)</f>
        <v>60</v>
      </c>
      <c r="W983" s="337"/>
      <c r="X983" s="23">
        <f>ROUNDDOWN($X$3*X982,0)</f>
        <v>3147</v>
      </c>
      <c r="Y983" s="23">
        <f>ROUNDDOWN(Y982*$Y$3,0)</f>
        <v>1628</v>
      </c>
      <c r="Z983" s="24">
        <f>ROUNDDOWN(Z982*$Z$3,0)</f>
        <v>0</v>
      </c>
      <c r="AA983" s="338"/>
      <c r="AB983" s="327"/>
      <c r="AC983" s="327"/>
      <c r="AD983" s="327"/>
      <c r="AE983" s="327"/>
      <c r="AF983" s="329"/>
      <c r="AG983" s="331"/>
      <c r="AH983" s="332">
        <f t="shared" si="9"/>
        <v>0</v>
      </c>
    </row>
    <row r="984" spans="1:34" ht="12.75" hidden="1" customHeight="1">
      <c r="A984" s="344" t="s">
        <v>193</v>
      </c>
      <c r="B984" s="27" t="s">
        <v>43</v>
      </c>
      <c r="C984" s="28">
        <v>0.6</v>
      </c>
      <c r="D984" s="344" t="str">
        <f>B984&amp;C984</f>
        <v>H0.6</v>
      </c>
      <c r="E984" s="28" t="s">
        <v>38</v>
      </c>
      <c r="F984" s="28">
        <v>0</v>
      </c>
      <c r="G984" s="344" t="str">
        <f>E984&amp;F984</f>
        <v>W0</v>
      </c>
      <c r="H984" s="28" t="s">
        <v>39</v>
      </c>
      <c r="I984" s="28">
        <v>0</v>
      </c>
      <c r="J984" s="344" t="str">
        <f>H984&amp;I984</f>
        <v>L0</v>
      </c>
      <c r="K984" s="28" t="s">
        <v>40</v>
      </c>
      <c r="L984" s="28">
        <v>0</v>
      </c>
      <c r="M984" s="345" t="str">
        <f>K984&amp;L984</f>
        <v>B0</v>
      </c>
      <c r="N984" s="28" t="s">
        <v>41</v>
      </c>
      <c r="O984" s="28">
        <v>0</v>
      </c>
      <c r="P984" s="345" t="str">
        <f>N984&amp;O984</f>
        <v>R0</v>
      </c>
      <c r="Q984" s="25" t="s">
        <v>109</v>
      </c>
      <c r="R984" s="26"/>
      <c r="S984" s="26"/>
      <c r="T984" s="336">
        <f>SUM(R985:S985)</f>
        <v>0</v>
      </c>
      <c r="U984" s="19"/>
      <c r="V984" s="19"/>
      <c r="W984" s="336">
        <f>SUM(U985:V985)</f>
        <v>0</v>
      </c>
      <c r="X984" s="19"/>
      <c r="Y984" s="19"/>
      <c r="Z984" s="19"/>
      <c r="AA984" s="338">
        <f>SUM(X985:Z985)</f>
        <v>0</v>
      </c>
      <c r="AB984" s="327">
        <f>ROUNDDOWN((T984+AA984)*0.05,0)</f>
        <v>0</v>
      </c>
      <c r="AC984" s="327">
        <f>ROUNDDOWN((T984+W984+AA984+AB984)*0.1,0)</f>
        <v>0</v>
      </c>
      <c r="AD984" s="327">
        <f>ROUNDDOWN(AG984*0.1,0)</f>
        <v>2180</v>
      </c>
      <c r="AE984" s="327">
        <f>T984+W984+AA984+AB984+AC984+AD984</f>
        <v>2180</v>
      </c>
      <c r="AF984" s="328">
        <v>21800</v>
      </c>
      <c r="AG984" s="330">
        <f>AF984-T984-W984</f>
        <v>21800</v>
      </c>
      <c r="AH984" s="332">
        <f t="shared" si="9"/>
        <v>2180</v>
      </c>
    </row>
    <row r="985" spans="1:34" ht="12.75" hidden="1" customHeight="1">
      <c r="A985" s="344"/>
      <c r="B985" s="27"/>
      <c r="C985" s="28"/>
      <c r="D985" s="344"/>
      <c r="E985" s="28"/>
      <c r="F985" s="28"/>
      <c r="G985" s="344"/>
      <c r="H985" s="28"/>
      <c r="I985" s="28"/>
      <c r="J985" s="344"/>
      <c r="K985" s="28"/>
      <c r="L985" s="28"/>
      <c r="M985" s="346"/>
      <c r="N985" s="28"/>
      <c r="O985" s="28"/>
      <c r="P985" s="346"/>
      <c r="Q985" s="22"/>
      <c r="R985" s="23">
        <f>ROUNDDOWN($R$3*R984,0)</f>
        <v>0</v>
      </c>
      <c r="S985" s="23">
        <f>ROUNDDOWN($S$3*S984,0)</f>
        <v>0</v>
      </c>
      <c r="T985" s="336"/>
      <c r="U985" s="23">
        <f>ROUNDDOWN(U984*$U$3,0)</f>
        <v>0</v>
      </c>
      <c r="V985" s="23">
        <f>ROUNDDOWN(V984*$V$3,0)</f>
        <v>0</v>
      </c>
      <c r="W985" s="337"/>
      <c r="X985" s="23">
        <f>ROUNDDOWN($X$3*X984,0)</f>
        <v>0</v>
      </c>
      <c r="Y985" s="23">
        <f>ROUNDDOWN(Y984*$Y$3,0)</f>
        <v>0</v>
      </c>
      <c r="Z985" s="24">
        <f>ROUNDDOWN(Z984*$Z$3,0)</f>
        <v>0</v>
      </c>
      <c r="AA985" s="338"/>
      <c r="AB985" s="327"/>
      <c r="AC985" s="327"/>
      <c r="AD985" s="327"/>
      <c r="AE985" s="327"/>
      <c r="AF985" s="329"/>
      <c r="AG985" s="331"/>
      <c r="AH985" s="332">
        <f t="shared" si="9"/>
        <v>0</v>
      </c>
    </row>
    <row r="986" spans="1:34" ht="12.75" hidden="1" customHeight="1">
      <c r="A986" s="333" t="s">
        <v>194</v>
      </c>
      <c r="B986" s="20" t="s">
        <v>43</v>
      </c>
      <c r="C986" s="21">
        <v>2</v>
      </c>
      <c r="D986" s="333" t="str">
        <f>B986&amp;C986</f>
        <v>H2</v>
      </c>
      <c r="E986" s="21" t="s">
        <v>38</v>
      </c>
      <c r="F986" s="21">
        <v>0</v>
      </c>
      <c r="G986" s="333" t="str">
        <f>E986&amp;F986</f>
        <v>W0</v>
      </c>
      <c r="H986" s="21" t="s">
        <v>39</v>
      </c>
      <c r="I986" s="21">
        <v>0</v>
      </c>
      <c r="J986" s="333" t="str">
        <f>H986&amp;I986</f>
        <v>L0</v>
      </c>
      <c r="K986" s="21" t="s">
        <v>40</v>
      </c>
      <c r="L986" s="21">
        <v>0</v>
      </c>
      <c r="M986" s="334" t="str">
        <f>K986&amp;L986</f>
        <v>B0</v>
      </c>
      <c r="N986" s="21" t="s">
        <v>41</v>
      </c>
      <c r="O986" s="21">
        <v>4</v>
      </c>
      <c r="P986" s="334" t="str">
        <f>N986&amp;O986</f>
        <v>R4</v>
      </c>
      <c r="Q986" s="25" t="s">
        <v>42</v>
      </c>
      <c r="R986" s="19">
        <v>0.11</v>
      </c>
      <c r="S986" s="19">
        <v>0.1</v>
      </c>
      <c r="T986" s="336">
        <f>SUM(R987:S987)</f>
        <v>19683</v>
      </c>
      <c r="U986" s="19">
        <v>2E-3</v>
      </c>
      <c r="V986" s="19">
        <v>5.0000000000000001E-3</v>
      </c>
      <c r="W986" s="336">
        <f>SUM(U987:V987)</f>
        <v>466</v>
      </c>
      <c r="X986" s="19">
        <v>0.11</v>
      </c>
      <c r="Y986" s="19">
        <v>7.0000000000000007E-2</v>
      </c>
      <c r="Z986" s="19">
        <v>0</v>
      </c>
      <c r="AA986" s="338">
        <f>SUM(X987:Z987)</f>
        <v>17240</v>
      </c>
      <c r="AB986" s="327">
        <f>ROUNDDOWN((T986+AA986)*0.05,0)</f>
        <v>1846</v>
      </c>
      <c r="AC986" s="327">
        <f>ROUNDDOWN((T986+W986+AA986+AB986)*0.1,0)</f>
        <v>3923</v>
      </c>
      <c r="AD986" s="327">
        <f>ROUNDDOWN(AG986*0.1,0)</f>
        <v>2025</v>
      </c>
      <c r="AE986" s="327">
        <f>T986+W986+AA986+AB986+AC986+AD986</f>
        <v>45183</v>
      </c>
      <c r="AF986" s="328">
        <v>40400</v>
      </c>
      <c r="AG986" s="330">
        <f>AF986-T986-W986</f>
        <v>20251</v>
      </c>
      <c r="AH986" s="332">
        <f t="shared" si="9"/>
        <v>20251</v>
      </c>
    </row>
    <row r="987" spans="1:34" ht="12.75" hidden="1" customHeight="1">
      <c r="A987" s="333"/>
      <c r="B987" s="20"/>
      <c r="C987" s="21"/>
      <c r="D987" s="333"/>
      <c r="E987" s="21"/>
      <c r="F987" s="21"/>
      <c r="G987" s="333"/>
      <c r="H987" s="21"/>
      <c r="I987" s="21"/>
      <c r="J987" s="333"/>
      <c r="K987" s="21"/>
      <c r="L987" s="21"/>
      <c r="M987" s="335"/>
      <c r="N987" s="21"/>
      <c r="O987" s="21"/>
      <c r="P987" s="335"/>
      <c r="Q987" s="22"/>
      <c r="R987" s="23">
        <f>ROUNDDOWN($R$3*R986,0)</f>
        <v>11539</v>
      </c>
      <c r="S987" s="23">
        <f>ROUNDDOWN($S$3*S986,0)</f>
        <v>8144</v>
      </c>
      <c r="T987" s="337"/>
      <c r="U987" s="23">
        <f>ROUNDDOWN(U986*$U$3,0)</f>
        <v>162</v>
      </c>
      <c r="V987" s="23">
        <f>ROUNDDOWN(V986*$V$3,0)</f>
        <v>304</v>
      </c>
      <c r="W987" s="337"/>
      <c r="X987" s="23">
        <f>ROUNDDOWN($X$3*X986,0)</f>
        <v>11539</v>
      </c>
      <c r="Y987" s="23">
        <f>ROUNDDOWN(Y986*$Y$3,0)</f>
        <v>5701</v>
      </c>
      <c r="Z987" s="24">
        <f>ROUNDDOWN(Z986*$Z$3,0)</f>
        <v>0</v>
      </c>
      <c r="AA987" s="338"/>
      <c r="AB987" s="327"/>
      <c r="AC987" s="327"/>
      <c r="AD987" s="327"/>
      <c r="AE987" s="327"/>
      <c r="AF987" s="329"/>
      <c r="AG987" s="331"/>
      <c r="AH987" s="332">
        <f t="shared" si="9"/>
        <v>0</v>
      </c>
    </row>
    <row r="988" spans="1:34" ht="12.75" hidden="1" customHeight="1">
      <c r="A988" s="333" t="s">
        <v>194</v>
      </c>
      <c r="B988" s="20" t="s">
        <v>43</v>
      </c>
      <c r="C988" s="21">
        <v>2</v>
      </c>
      <c r="D988" s="333" t="str">
        <f>B988&amp;C988</f>
        <v>H2</v>
      </c>
      <c r="E988" s="21" t="s">
        <v>38</v>
      </c>
      <c r="F988" s="21">
        <v>0</v>
      </c>
      <c r="G988" s="333" t="str">
        <f>E988&amp;F988</f>
        <v>W0</v>
      </c>
      <c r="H988" s="21" t="s">
        <v>39</v>
      </c>
      <c r="I988" s="21">
        <v>0</v>
      </c>
      <c r="J988" s="333" t="str">
        <f>H988&amp;I988</f>
        <v>L0</v>
      </c>
      <c r="K988" s="21" t="s">
        <v>40</v>
      </c>
      <c r="L988" s="21">
        <v>0</v>
      </c>
      <c r="M988" s="334" t="str">
        <f>K988&amp;L988</f>
        <v>B0</v>
      </c>
      <c r="N988" s="21" t="s">
        <v>41</v>
      </c>
      <c r="O988" s="21">
        <v>5</v>
      </c>
      <c r="P988" s="334" t="str">
        <f>N988&amp;O988</f>
        <v>R5</v>
      </c>
      <c r="Q988" s="25" t="s">
        <v>42</v>
      </c>
      <c r="R988" s="26">
        <v>0.13</v>
      </c>
      <c r="S988" s="26">
        <v>0.02</v>
      </c>
      <c r="T988" s="336">
        <f>SUM(R989:S989)</f>
        <v>15265</v>
      </c>
      <c r="U988" s="19">
        <v>5.0000000000000001E-3</v>
      </c>
      <c r="V988" s="19">
        <v>7.0000000000000001E-3</v>
      </c>
      <c r="W988" s="336">
        <f>SUM(U989:V989)</f>
        <v>833</v>
      </c>
      <c r="X988" s="19">
        <v>0.17</v>
      </c>
      <c r="Y988" s="19">
        <v>0.1</v>
      </c>
      <c r="Z988" s="19">
        <v>0</v>
      </c>
      <c r="AA988" s="338">
        <f>SUM(X989:Z989)</f>
        <v>25977</v>
      </c>
      <c r="AB988" s="327">
        <f>ROUNDDOWN((T988+AA988)*0.05,0)</f>
        <v>2062</v>
      </c>
      <c r="AC988" s="327">
        <f>ROUNDDOWN((T988+W988+AA988+AB988)*0.1,0)</f>
        <v>4413</v>
      </c>
      <c r="AD988" s="327">
        <f>ROUNDDOWN(AG988*0.1,0)</f>
        <v>3890</v>
      </c>
      <c r="AE988" s="327">
        <f>T988+W988+AA988+AB988+AC988+AD988</f>
        <v>52440</v>
      </c>
      <c r="AF988" s="328">
        <v>55000</v>
      </c>
      <c r="AG988" s="330">
        <f>AF988-T988-W988</f>
        <v>38902</v>
      </c>
      <c r="AH988" s="332">
        <f t="shared" si="9"/>
        <v>38902</v>
      </c>
    </row>
    <row r="989" spans="1:34" ht="12.75" hidden="1" customHeight="1">
      <c r="A989" s="333"/>
      <c r="B989" s="20"/>
      <c r="C989" s="21"/>
      <c r="D989" s="333"/>
      <c r="E989" s="21"/>
      <c r="F989" s="21"/>
      <c r="G989" s="333"/>
      <c r="H989" s="21"/>
      <c r="I989" s="21"/>
      <c r="J989" s="333"/>
      <c r="K989" s="21"/>
      <c r="L989" s="21"/>
      <c r="M989" s="335"/>
      <c r="N989" s="21"/>
      <c r="O989" s="21"/>
      <c r="P989" s="335"/>
      <c r="Q989" s="22"/>
      <c r="R989" s="23">
        <f>ROUNDDOWN($R$3*R988,0)</f>
        <v>13637</v>
      </c>
      <c r="S989" s="23">
        <f>ROUNDDOWN($S$3*S988,0)</f>
        <v>1628</v>
      </c>
      <c r="T989" s="337"/>
      <c r="U989" s="23">
        <f>ROUNDDOWN(U988*$U$3,0)</f>
        <v>407</v>
      </c>
      <c r="V989" s="23">
        <f>ROUNDDOWN(V988*$V$3,0)</f>
        <v>426</v>
      </c>
      <c r="W989" s="337"/>
      <c r="X989" s="23">
        <f>ROUNDDOWN($X$3*X988,0)</f>
        <v>17833</v>
      </c>
      <c r="Y989" s="23">
        <f>ROUNDDOWN(Y988*$Y$3,0)</f>
        <v>8144</v>
      </c>
      <c r="Z989" s="24">
        <f>ROUNDDOWN(Z988*$Z$3,0)</f>
        <v>0</v>
      </c>
      <c r="AA989" s="338"/>
      <c r="AB989" s="327"/>
      <c r="AC989" s="327"/>
      <c r="AD989" s="327"/>
      <c r="AE989" s="327"/>
      <c r="AF989" s="329"/>
      <c r="AG989" s="331"/>
      <c r="AH989" s="332">
        <f t="shared" si="9"/>
        <v>0</v>
      </c>
    </row>
    <row r="990" spans="1:34" ht="12.75" hidden="1" customHeight="1">
      <c r="A990" s="333" t="s">
        <v>194</v>
      </c>
      <c r="B990" s="20" t="s">
        <v>43</v>
      </c>
      <c r="C990" s="21">
        <v>2</v>
      </c>
      <c r="D990" s="333" t="str">
        <f>B990&amp;C990</f>
        <v>H2</v>
      </c>
      <c r="E990" s="21" t="s">
        <v>38</v>
      </c>
      <c r="F990" s="21">
        <v>0</v>
      </c>
      <c r="G990" s="333" t="str">
        <f>E990&amp;F990</f>
        <v>W0</v>
      </c>
      <c r="H990" s="21" t="s">
        <v>39</v>
      </c>
      <c r="I990" s="21">
        <v>0</v>
      </c>
      <c r="J990" s="333" t="str">
        <f>H990&amp;I990</f>
        <v>L0</v>
      </c>
      <c r="K990" s="21" t="s">
        <v>40</v>
      </c>
      <c r="L990" s="21">
        <v>0</v>
      </c>
      <c r="M990" s="334" t="str">
        <f>K990&amp;L990</f>
        <v>B0</v>
      </c>
      <c r="N990" s="21" t="s">
        <v>41</v>
      </c>
      <c r="O990" s="21">
        <v>6</v>
      </c>
      <c r="P990" s="334" t="str">
        <f>N990&amp;O990</f>
        <v>R6</v>
      </c>
      <c r="Q990" s="25" t="s">
        <v>42</v>
      </c>
      <c r="R990" s="19">
        <v>0.19</v>
      </c>
      <c r="S990" s="19">
        <v>0.02</v>
      </c>
      <c r="T990" s="336">
        <f>SUM(R991:S991)</f>
        <v>21559</v>
      </c>
      <c r="U990" s="19">
        <v>8.0000000000000002E-3</v>
      </c>
      <c r="V990" s="19">
        <v>0.01</v>
      </c>
      <c r="W990" s="336">
        <f>SUM(U991:V991)</f>
        <v>1260</v>
      </c>
      <c r="X990" s="19">
        <v>0.23</v>
      </c>
      <c r="Y990" s="19">
        <v>0.14000000000000001</v>
      </c>
      <c r="Z990" s="19">
        <v>0</v>
      </c>
      <c r="AA990" s="338">
        <f>SUM(X991:Z991)</f>
        <v>35529</v>
      </c>
      <c r="AB990" s="327">
        <f>ROUNDDOWN((T990+AA990)*0.05,0)</f>
        <v>2854</v>
      </c>
      <c r="AC990" s="327">
        <f>ROUNDDOWN((T990+W990+AA990+AB990)*0.1,0)</f>
        <v>6120</v>
      </c>
      <c r="AD990" s="327">
        <f>ROUNDDOWN(AG990*0.1,0)</f>
        <v>6048</v>
      </c>
      <c r="AE990" s="327">
        <f>T990+W990+AA990+AB990+AC990+AD990</f>
        <v>73370</v>
      </c>
      <c r="AF990" s="328">
        <v>83300</v>
      </c>
      <c r="AG990" s="330">
        <f>AF990-T990-W990</f>
        <v>60481</v>
      </c>
      <c r="AH990" s="332">
        <f t="shared" si="9"/>
        <v>60481</v>
      </c>
    </row>
    <row r="991" spans="1:34" ht="12.75" hidden="1" customHeight="1">
      <c r="A991" s="333"/>
      <c r="B991" s="20"/>
      <c r="C991" s="21"/>
      <c r="D991" s="333"/>
      <c r="E991" s="21"/>
      <c r="F991" s="21"/>
      <c r="G991" s="333"/>
      <c r="H991" s="21"/>
      <c r="I991" s="21"/>
      <c r="J991" s="333"/>
      <c r="K991" s="21"/>
      <c r="L991" s="21"/>
      <c r="M991" s="335"/>
      <c r="N991" s="21"/>
      <c r="O991" s="21"/>
      <c r="P991" s="335"/>
      <c r="Q991" s="25"/>
      <c r="R991" s="23">
        <f>ROUNDDOWN($R$3*R990,0)</f>
        <v>19931</v>
      </c>
      <c r="S991" s="23">
        <f>ROUNDDOWN($S$3*S990,0)</f>
        <v>1628</v>
      </c>
      <c r="T991" s="337"/>
      <c r="U991" s="23">
        <f>ROUNDDOWN(U990*$U$3,0)</f>
        <v>651</v>
      </c>
      <c r="V991" s="23">
        <f>ROUNDDOWN(V990*$V$3,0)</f>
        <v>609</v>
      </c>
      <c r="W991" s="337"/>
      <c r="X991" s="23">
        <f>ROUNDDOWN($X$3*X990,0)</f>
        <v>24127</v>
      </c>
      <c r="Y991" s="23">
        <f>ROUNDDOWN(Y990*$Y$3,0)</f>
        <v>11402</v>
      </c>
      <c r="Z991" s="24">
        <f>ROUNDDOWN(Z990*$Z$3,0)</f>
        <v>0</v>
      </c>
      <c r="AA991" s="338"/>
      <c r="AB991" s="327"/>
      <c r="AC991" s="327"/>
      <c r="AD991" s="327"/>
      <c r="AE991" s="327"/>
      <c r="AF991" s="329"/>
      <c r="AG991" s="331"/>
      <c r="AH991" s="332">
        <f t="shared" si="9"/>
        <v>0</v>
      </c>
    </row>
    <row r="992" spans="1:34" ht="12.75" hidden="1" customHeight="1">
      <c r="A992" s="333" t="s">
        <v>194</v>
      </c>
      <c r="B992" s="20" t="s">
        <v>43</v>
      </c>
      <c r="C992" s="21">
        <v>2.5</v>
      </c>
      <c r="D992" s="333" t="str">
        <f>B992&amp;C992</f>
        <v>H2.5</v>
      </c>
      <c r="E992" s="21" t="s">
        <v>38</v>
      </c>
      <c r="F992" s="21">
        <v>0</v>
      </c>
      <c r="G992" s="333" t="str">
        <f>E992&amp;F992</f>
        <v>W0</v>
      </c>
      <c r="H992" s="21" t="s">
        <v>39</v>
      </c>
      <c r="I992" s="21">
        <v>0</v>
      </c>
      <c r="J992" s="333" t="str">
        <f>H992&amp;I992</f>
        <v>L0</v>
      </c>
      <c r="K992" s="21" t="s">
        <v>40</v>
      </c>
      <c r="L992" s="21">
        <v>0</v>
      </c>
      <c r="M992" s="334" t="str">
        <f>K992&amp;L992</f>
        <v>B0</v>
      </c>
      <c r="N992" s="21" t="s">
        <v>41</v>
      </c>
      <c r="O992" s="21">
        <v>8</v>
      </c>
      <c r="P992" s="334" t="str">
        <f>N992&amp;O992</f>
        <v>R8</v>
      </c>
      <c r="Q992" s="25" t="s">
        <v>42</v>
      </c>
      <c r="R992" s="19">
        <v>0.33</v>
      </c>
      <c r="S992" s="19">
        <v>0.04</v>
      </c>
      <c r="T992" s="336">
        <f>SUM(R993:S993)</f>
        <v>37875</v>
      </c>
      <c r="U992" s="19">
        <v>2.1000000000000001E-2</v>
      </c>
      <c r="V992" s="19">
        <v>1.2E-2</v>
      </c>
      <c r="W992" s="336">
        <f>SUM(U993:V993)</f>
        <v>2441</v>
      </c>
      <c r="X992" s="19">
        <v>0.37</v>
      </c>
      <c r="Y992" s="19">
        <v>0.22</v>
      </c>
      <c r="Z992" s="19">
        <v>0</v>
      </c>
      <c r="AA992" s="338">
        <f>SUM(X993:Z993)</f>
        <v>56731</v>
      </c>
      <c r="AB992" s="327">
        <f>ROUNDDOWN((T992+AA992)*0.05,0)</f>
        <v>4730</v>
      </c>
      <c r="AC992" s="327">
        <f>ROUNDDOWN((T992+W992+AA992+AB992)*0.1,0)</f>
        <v>10177</v>
      </c>
      <c r="AD992" s="327">
        <f>ROUNDDOWN(AG992*0.1,0)</f>
        <v>9068</v>
      </c>
      <c r="AE992" s="327">
        <f>T992+W992+AA992+AB992+AC992+AD992</f>
        <v>121022</v>
      </c>
      <c r="AF992" s="328">
        <v>131000</v>
      </c>
      <c r="AG992" s="330">
        <f>AF992-T992-W992</f>
        <v>90684</v>
      </c>
      <c r="AH992" s="332">
        <f t="shared" si="9"/>
        <v>90684</v>
      </c>
    </row>
    <row r="993" spans="1:34" ht="12.75" hidden="1" customHeight="1">
      <c r="A993" s="333"/>
      <c r="B993" s="20"/>
      <c r="C993" s="21"/>
      <c r="D993" s="333"/>
      <c r="E993" s="21"/>
      <c r="F993" s="21"/>
      <c r="G993" s="333"/>
      <c r="H993" s="21"/>
      <c r="I993" s="21"/>
      <c r="J993" s="333"/>
      <c r="K993" s="21"/>
      <c r="L993" s="21"/>
      <c r="M993" s="335"/>
      <c r="N993" s="21"/>
      <c r="O993" s="21"/>
      <c r="P993" s="335"/>
      <c r="Q993" s="22"/>
      <c r="R993" s="23">
        <f>ROUNDDOWN($R$3*R992,0)</f>
        <v>34618</v>
      </c>
      <c r="S993" s="23">
        <f>ROUNDDOWN($S$3*S992,0)</f>
        <v>3257</v>
      </c>
      <c r="T993" s="337"/>
      <c r="U993" s="23">
        <f>ROUNDDOWN(U992*$U$3,0)</f>
        <v>1710</v>
      </c>
      <c r="V993" s="23">
        <f>ROUNDDOWN(V992*$V$3,0)</f>
        <v>731</v>
      </c>
      <c r="W993" s="337"/>
      <c r="X993" s="23">
        <f>ROUNDDOWN($X$3*X992,0)</f>
        <v>38814</v>
      </c>
      <c r="Y993" s="23">
        <f>ROUNDDOWN(Y992*$Y$3,0)</f>
        <v>17917</v>
      </c>
      <c r="Z993" s="24">
        <f>ROUNDDOWN(Z992*$Z$3,0)</f>
        <v>0</v>
      </c>
      <c r="AA993" s="338"/>
      <c r="AB993" s="327"/>
      <c r="AC993" s="327"/>
      <c r="AD993" s="327"/>
      <c r="AE993" s="327"/>
      <c r="AF993" s="329"/>
      <c r="AG993" s="331"/>
      <c r="AH993" s="332">
        <f t="shared" si="9"/>
        <v>0</v>
      </c>
    </row>
    <row r="994" spans="1:34" ht="12.75" hidden="1" customHeight="1">
      <c r="A994" s="333" t="s">
        <v>194</v>
      </c>
      <c r="B994" s="20" t="s">
        <v>43</v>
      </c>
      <c r="C994" s="21">
        <v>3</v>
      </c>
      <c r="D994" s="333" t="str">
        <f>B994&amp;C994</f>
        <v>H3</v>
      </c>
      <c r="E994" s="21" t="s">
        <v>38</v>
      </c>
      <c r="F994" s="21">
        <v>0</v>
      </c>
      <c r="G994" s="333" t="str">
        <f>E994&amp;F994</f>
        <v>W0</v>
      </c>
      <c r="H994" s="21" t="s">
        <v>39</v>
      </c>
      <c r="I994" s="21">
        <v>0</v>
      </c>
      <c r="J994" s="333" t="str">
        <f>H994&amp;I994</f>
        <v>L0</v>
      </c>
      <c r="K994" s="21" t="s">
        <v>40</v>
      </c>
      <c r="L994" s="21">
        <v>0</v>
      </c>
      <c r="M994" s="334" t="str">
        <f>K994&amp;L994</f>
        <v>B0</v>
      </c>
      <c r="N994" s="21" t="s">
        <v>41</v>
      </c>
      <c r="O994" s="21">
        <v>10</v>
      </c>
      <c r="P994" s="334" t="str">
        <f>N994&amp;O994</f>
        <v>R10</v>
      </c>
      <c r="Q994" s="25" t="s">
        <v>42</v>
      </c>
      <c r="R994" s="26">
        <v>0.47</v>
      </c>
      <c r="S994" s="26">
        <v>0.06</v>
      </c>
      <c r="T994" s="336">
        <f>SUM(R995:S995)</f>
        <v>54190</v>
      </c>
      <c r="U994" s="19">
        <v>4.2000000000000003E-2</v>
      </c>
      <c r="V994" s="19">
        <v>0.02</v>
      </c>
      <c r="W994" s="336">
        <f>SUM(U995:V995)</f>
        <v>4639</v>
      </c>
      <c r="X994" s="19">
        <v>0.33</v>
      </c>
      <c r="Y994" s="19">
        <v>0.16</v>
      </c>
      <c r="Z994" s="19">
        <v>0.24</v>
      </c>
      <c r="AA994" s="338">
        <f>SUM(X995:Z995)</f>
        <v>60738</v>
      </c>
      <c r="AB994" s="327">
        <f>ROUNDDOWN((T994+AA994)*0.05,0)</f>
        <v>5746</v>
      </c>
      <c r="AC994" s="327">
        <f>ROUNDDOWN((T994+W994+AA994+AB994)*0.1,0)</f>
        <v>12531</v>
      </c>
      <c r="AD994" s="327">
        <f>ROUNDDOWN(AG994*0.1,0)</f>
        <v>12617</v>
      </c>
      <c r="AE994" s="327">
        <f>T994+W994+AA994+AB994+AC994+AD994</f>
        <v>150461</v>
      </c>
      <c r="AF994" s="328">
        <v>185000</v>
      </c>
      <c r="AG994" s="330">
        <f>AF994-T994-W994</f>
        <v>126171</v>
      </c>
      <c r="AH994" s="332">
        <f t="shared" si="9"/>
        <v>126171</v>
      </c>
    </row>
    <row r="995" spans="1:34" ht="12.75" hidden="1" customHeight="1">
      <c r="A995" s="333"/>
      <c r="B995" s="20"/>
      <c r="C995" s="21"/>
      <c r="D995" s="333"/>
      <c r="E995" s="21"/>
      <c r="F995" s="21"/>
      <c r="G995" s="333"/>
      <c r="H995" s="21"/>
      <c r="I995" s="21"/>
      <c r="J995" s="333"/>
      <c r="K995" s="21"/>
      <c r="L995" s="21"/>
      <c r="M995" s="335"/>
      <c r="N995" s="21"/>
      <c r="O995" s="21"/>
      <c r="P995" s="335"/>
      <c r="Q995" s="22"/>
      <c r="R995" s="23">
        <f>ROUNDDOWN($R$3*R994,0)</f>
        <v>49304</v>
      </c>
      <c r="S995" s="23">
        <f>ROUNDDOWN($S$3*S994,0)</f>
        <v>4886</v>
      </c>
      <c r="T995" s="337"/>
      <c r="U995" s="23">
        <f>ROUNDDOWN(U994*$U$3,0)</f>
        <v>3420</v>
      </c>
      <c r="V995" s="23">
        <f>ROUNDDOWN(V994*$V$3,0)</f>
        <v>1219</v>
      </c>
      <c r="W995" s="337"/>
      <c r="X995" s="23">
        <f>ROUNDDOWN($X$3*X994,0)</f>
        <v>34618</v>
      </c>
      <c r="Y995" s="23">
        <f>ROUNDDOWN(Y994*$Y$3,0)</f>
        <v>13030</v>
      </c>
      <c r="Z995" s="24">
        <f>ROUNDDOWN(Z994*$Z$3,0)</f>
        <v>13090</v>
      </c>
      <c r="AA995" s="338"/>
      <c r="AB995" s="327"/>
      <c r="AC995" s="327"/>
      <c r="AD995" s="327"/>
      <c r="AE995" s="327"/>
      <c r="AF995" s="329"/>
      <c r="AG995" s="331"/>
      <c r="AH995" s="332">
        <f t="shared" si="9"/>
        <v>0</v>
      </c>
    </row>
    <row r="996" spans="1:34" ht="12.75" hidden="1" customHeight="1">
      <c r="A996" s="333" t="s">
        <v>194</v>
      </c>
      <c r="B996" s="20" t="s">
        <v>43</v>
      </c>
      <c r="C996" s="21">
        <v>3.5</v>
      </c>
      <c r="D996" s="333" t="str">
        <f>B996&amp;C996</f>
        <v>H3.5</v>
      </c>
      <c r="E996" s="21" t="s">
        <v>38</v>
      </c>
      <c r="F996" s="21">
        <v>0</v>
      </c>
      <c r="G996" s="333" t="str">
        <f>E996&amp;F996</f>
        <v>W0</v>
      </c>
      <c r="H996" s="21" t="s">
        <v>39</v>
      </c>
      <c r="I996" s="21">
        <v>0</v>
      </c>
      <c r="J996" s="333" t="str">
        <f>H996&amp;I996</f>
        <v>L0</v>
      </c>
      <c r="K996" s="21" t="s">
        <v>40</v>
      </c>
      <c r="L996" s="21">
        <v>0</v>
      </c>
      <c r="M996" s="334" t="str">
        <f>K996&amp;L996</f>
        <v>B0</v>
      </c>
      <c r="N996" s="21" t="s">
        <v>41</v>
      </c>
      <c r="O996" s="21">
        <v>12</v>
      </c>
      <c r="P996" s="334" t="str">
        <f>N996&amp;O996</f>
        <v>R12</v>
      </c>
      <c r="Q996" s="25" t="s">
        <v>42</v>
      </c>
      <c r="R996" s="19">
        <v>0.63</v>
      </c>
      <c r="S996" s="19">
        <v>0.1</v>
      </c>
      <c r="T996" s="336">
        <f>SUM(R997:S997)</f>
        <v>74233</v>
      </c>
      <c r="U996" s="19">
        <v>7.4999999999999997E-2</v>
      </c>
      <c r="V996" s="19">
        <v>0.02</v>
      </c>
      <c r="W996" s="336">
        <f>SUM(U997:V997)</f>
        <v>7327</v>
      </c>
      <c r="X996" s="19">
        <v>0.42</v>
      </c>
      <c r="Y996" s="19">
        <v>0.2</v>
      </c>
      <c r="Z996" s="19">
        <v>0.31</v>
      </c>
      <c r="AA996" s="338">
        <f>SUM(X997:Z997)</f>
        <v>77255</v>
      </c>
      <c r="AB996" s="327">
        <f>ROUNDDOWN((T996+AA996)*0.05,0)</f>
        <v>7574</v>
      </c>
      <c r="AC996" s="327">
        <f>ROUNDDOWN((T996+W996+AA996+AB996)*0.1,0)</f>
        <v>16638</v>
      </c>
      <c r="AD996" s="327">
        <f>ROUNDDOWN(AG996*0.1,0)</f>
        <v>19844</v>
      </c>
      <c r="AE996" s="327">
        <f>T996+W996+AA996+AB996+AC996+AD996</f>
        <v>202871</v>
      </c>
      <c r="AF996" s="328">
        <v>280000</v>
      </c>
      <c r="AG996" s="330">
        <f>AF996-T996-W996</f>
        <v>198440</v>
      </c>
      <c r="AH996" s="332">
        <f t="shared" si="9"/>
        <v>198440</v>
      </c>
    </row>
    <row r="997" spans="1:34" ht="12.75" hidden="1" customHeight="1">
      <c r="A997" s="333"/>
      <c r="B997" s="20"/>
      <c r="C997" s="21"/>
      <c r="D997" s="333"/>
      <c r="E997" s="21"/>
      <c r="F997" s="21"/>
      <c r="G997" s="333"/>
      <c r="H997" s="21"/>
      <c r="I997" s="21"/>
      <c r="J997" s="333"/>
      <c r="K997" s="21"/>
      <c r="L997" s="21"/>
      <c r="M997" s="335"/>
      <c r="N997" s="21"/>
      <c r="O997" s="21"/>
      <c r="P997" s="335"/>
      <c r="Q997" s="22"/>
      <c r="R997" s="23">
        <f>ROUNDDOWN($R$3*R996,0)</f>
        <v>66089</v>
      </c>
      <c r="S997" s="23">
        <f>ROUNDDOWN($S$3*S996,0)</f>
        <v>8144</v>
      </c>
      <c r="T997" s="337"/>
      <c r="U997" s="23">
        <f>ROUNDDOWN(U996*$U$3,0)</f>
        <v>6108</v>
      </c>
      <c r="V997" s="23">
        <f>ROUNDDOWN(V996*$V$3,0)</f>
        <v>1219</v>
      </c>
      <c r="W997" s="337"/>
      <c r="X997" s="23">
        <f>ROUNDDOWN($X$3*X996,0)</f>
        <v>44059</v>
      </c>
      <c r="Y997" s="23">
        <f>ROUNDDOWN(Y996*$Y$3,0)</f>
        <v>16288</v>
      </c>
      <c r="Z997" s="24">
        <f>ROUNDDOWN(Z996*$Z$3,0)</f>
        <v>16908</v>
      </c>
      <c r="AA997" s="338"/>
      <c r="AB997" s="327"/>
      <c r="AC997" s="327"/>
      <c r="AD997" s="327"/>
      <c r="AE997" s="327"/>
      <c r="AF997" s="329"/>
      <c r="AG997" s="331"/>
      <c r="AH997" s="332">
        <f t="shared" si="9"/>
        <v>0</v>
      </c>
    </row>
    <row r="998" spans="1:34" ht="12.75" hidden="1" customHeight="1">
      <c r="A998" s="333" t="s">
        <v>194</v>
      </c>
      <c r="B998" s="20" t="s">
        <v>43</v>
      </c>
      <c r="C998" s="21">
        <v>3.5</v>
      </c>
      <c r="D998" s="333" t="str">
        <f>B998&amp;C998</f>
        <v>H3.5</v>
      </c>
      <c r="E998" s="21" t="s">
        <v>38</v>
      </c>
      <c r="F998" s="21">
        <v>0</v>
      </c>
      <c r="G998" s="333" t="str">
        <f>E998&amp;F998</f>
        <v>W0</v>
      </c>
      <c r="H998" s="21" t="s">
        <v>39</v>
      </c>
      <c r="I998" s="21">
        <v>0</v>
      </c>
      <c r="J998" s="333" t="str">
        <f>H998&amp;I998</f>
        <v>L0</v>
      </c>
      <c r="K998" s="21" t="s">
        <v>40</v>
      </c>
      <c r="L998" s="21">
        <v>0</v>
      </c>
      <c r="M998" s="334" t="str">
        <f>K998&amp;L998</f>
        <v>B0</v>
      </c>
      <c r="N998" s="21" t="s">
        <v>41</v>
      </c>
      <c r="O998" s="21">
        <v>15</v>
      </c>
      <c r="P998" s="334" t="str">
        <f>N998&amp;O998</f>
        <v>R15</v>
      </c>
      <c r="Q998" s="25" t="s">
        <v>42</v>
      </c>
      <c r="R998" s="19">
        <v>0.88</v>
      </c>
      <c r="S998" s="19">
        <v>0.12</v>
      </c>
      <c r="T998" s="336">
        <f>SUM(R999:S999)</f>
        <v>102088</v>
      </c>
      <c r="U998" s="19">
        <v>0.19</v>
      </c>
      <c r="V998" s="19">
        <v>3.9E-2</v>
      </c>
      <c r="W998" s="336">
        <f>SUM(U999:V999)</f>
        <v>17851</v>
      </c>
      <c r="X998" s="19">
        <v>0.56000000000000005</v>
      </c>
      <c r="Y998" s="19">
        <v>0.27</v>
      </c>
      <c r="Z998" s="19">
        <v>0.41</v>
      </c>
      <c r="AA998" s="338">
        <f>SUM(X999:Z999)</f>
        <v>103098</v>
      </c>
      <c r="AB998" s="327">
        <f>ROUNDDOWN((T998+AA998)*0.05,0)</f>
        <v>10259</v>
      </c>
      <c r="AC998" s="327">
        <f>ROUNDDOWN((T998+W998+AA998+AB998)*0.1,0)</f>
        <v>23329</v>
      </c>
      <c r="AD998" s="327">
        <f>ROUNDDOWN(AG998*0.1,0)</f>
        <v>32806</v>
      </c>
      <c r="AE998" s="327">
        <f>T998+W998+AA998+AB998+AC998+AD998</f>
        <v>289431</v>
      </c>
      <c r="AF998" s="328">
        <v>448000</v>
      </c>
      <c r="AG998" s="330">
        <f>AF998-T998-W998</f>
        <v>328061</v>
      </c>
      <c r="AH998" s="332">
        <f t="shared" si="9"/>
        <v>289431</v>
      </c>
    </row>
    <row r="999" spans="1:34" ht="12.75" hidden="1" customHeight="1">
      <c r="A999" s="333"/>
      <c r="B999" s="20"/>
      <c r="C999" s="21"/>
      <c r="D999" s="333"/>
      <c r="E999" s="21"/>
      <c r="F999" s="21"/>
      <c r="G999" s="333"/>
      <c r="H999" s="21"/>
      <c r="I999" s="21"/>
      <c r="J999" s="333"/>
      <c r="K999" s="21"/>
      <c r="L999" s="21"/>
      <c r="M999" s="335"/>
      <c r="N999" s="21"/>
      <c r="O999" s="21"/>
      <c r="P999" s="335"/>
      <c r="Q999" s="22"/>
      <c r="R999" s="23">
        <f>ROUNDDOWN($R$3*R998,0)</f>
        <v>92315</v>
      </c>
      <c r="S999" s="23">
        <f>ROUNDDOWN($S$3*S998,0)</f>
        <v>9773</v>
      </c>
      <c r="T999" s="337"/>
      <c r="U999" s="23">
        <f>ROUNDDOWN(U998*$U$3,0)</f>
        <v>15474</v>
      </c>
      <c r="V999" s="23">
        <f>ROUNDDOWN(V998*$V$3,0)</f>
        <v>2377</v>
      </c>
      <c r="W999" s="337"/>
      <c r="X999" s="23">
        <f>ROUNDDOWN($X$3*X998,0)</f>
        <v>58746</v>
      </c>
      <c r="Y999" s="23">
        <f>ROUNDDOWN(Y998*$Y$3,0)</f>
        <v>21989</v>
      </c>
      <c r="Z999" s="24">
        <f>ROUNDDOWN(Z998*$Z$3,0)</f>
        <v>22363</v>
      </c>
      <c r="AA999" s="338"/>
      <c r="AB999" s="327"/>
      <c r="AC999" s="327"/>
      <c r="AD999" s="327"/>
      <c r="AE999" s="327"/>
      <c r="AF999" s="329"/>
      <c r="AG999" s="331"/>
      <c r="AH999" s="332">
        <f t="shared" si="9"/>
        <v>0</v>
      </c>
    </row>
    <row r="1000" spans="1:34" ht="12.75" hidden="1" customHeight="1">
      <c r="A1000" s="333" t="s">
        <v>194</v>
      </c>
      <c r="B1000" s="20" t="s">
        <v>43</v>
      </c>
      <c r="C1000" s="21">
        <v>3.5</v>
      </c>
      <c r="D1000" s="333" t="str">
        <f>B1000&amp;C1000</f>
        <v>H3.5</v>
      </c>
      <c r="E1000" s="21" t="s">
        <v>38</v>
      </c>
      <c r="F1000" s="21">
        <v>0</v>
      </c>
      <c r="G1000" s="333" t="str">
        <f>E1000&amp;F1000</f>
        <v>W0</v>
      </c>
      <c r="H1000" s="21" t="s">
        <v>39</v>
      </c>
      <c r="I1000" s="21">
        <v>0</v>
      </c>
      <c r="J1000" s="333" t="str">
        <f>H1000&amp;I1000</f>
        <v>L0</v>
      </c>
      <c r="K1000" s="21" t="s">
        <v>40</v>
      </c>
      <c r="L1000" s="21">
        <v>0</v>
      </c>
      <c r="M1000" s="334" t="str">
        <f>K1000&amp;L1000</f>
        <v>B0</v>
      </c>
      <c r="N1000" s="21" t="s">
        <v>41</v>
      </c>
      <c r="O1000" s="21">
        <v>18</v>
      </c>
      <c r="P1000" s="334" t="str">
        <f>N1000&amp;O1000</f>
        <v>R18</v>
      </c>
      <c r="Q1000" s="25" t="s">
        <v>42</v>
      </c>
      <c r="R1000" s="26">
        <v>1.1499999999999999</v>
      </c>
      <c r="S1000" s="26">
        <v>0.15</v>
      </c>
      <c r="T1000" s="336">
        <f>SUM(R1001:S1001)</f>
        <v>132855</v>
      </c>
      <c r="U1000" s="19">
        <v>0.19</v>
      </c>
      <c r="V1000" s="19">
        <v>7.0999999999999994E-2</v>
      </c>
      <c r="W1000" s="336">
        <f>SUM(U1001:V1001)</f>
        <v>19802</v>
      </c>
      <c r="X1000" s="19">
        <v>0.7</v>
      </c>
      <c r="Y1000" s="19">
        <v>0.34</v>
      </c>
      <c r="Z1000" s="19">
        <v>0.52</v>
      </c>
      <c r="AA1000" s="338">
        <f>SUM(X1001:Z1001)</f>
        <v>129484</v>
      </c>
      <c r="AB1000" s="327">
        <f>ROUNDDOWN((T1000+AA1000)*0.05,0)</f>
        <v>13116</v>
      </c>
      <c r="AC1000" s="327">
        <f>ROUNDDOWN((T1000+W1000+AA1000+AB1000)*0.1,0)</f>
        <v>29525</v>
      </c>
      <c r="AD1000" s="327">
        <f>ROUNDDOWN(AG1000*0.1,0)</f>
        <v>44934</v>
      </c>
      <c r="AE1000" s="327">
        <f>T1000+W1000+AA1000+AB1000+AC1000+AD1000</f>
        <v>369716</v>
      </c>
      <c r="AF1000" s="328">
        <v>602000</v>
      </c>
      <c r="AG1000" s="330">
        <f>AF1000-T1000-W1000</f>
        <v>449343</v>
      </c>
      <c r="AH1000" s="332">
        <f t="shared" si="9"/>
        <v>369716</v>
      </c>
    </row>
    <row r="1001" spans="1:34" ht="12.75" hidden="1" customHeight="1">
      <c r="A1001" s="333"/>
      <c r="B1001" s="20"/>
      <c r="C1001" s="21"/>
      <c r="D1001" s="333"/>
      <c r="E1001" s="21"/>
      <c r="F1001" s="21"/>
      <c r="G1001" s="333"/>
      <c r="H1001" s="21"/>
      <c r="I1001" s="21"/>
      <c r="J1001" s="333"/>
      <c r="K1001" s="21"/>
      <c r="L1001" s="21"/>
      <c r="M1001" s="335"/>
      <c r="N1001" s="21"/>
      <c r="O1001" s="21"/>
      <c r="P1001" s="335"/>
      <c r="Q1001" s="22"/>
      <c r="R1001" s="23">
        <f>ROUNDDOWN($R$3*R1000,0)</f>
        <v>120639</v>
      </c>
      <c r="S1001" s="23">
        <f>ROUNDDOWN($S$3*S1000,0)</f>
        <v>12216</v>
      </c>
      <c r="T1001" s="337"/>
      <c r="U1001" s="23">
        <f>ROUNDDOWN(U1000*$U$3,0)</f>
        <v>15474</v>
      </c>
      <c r="V1001" s="23">
        <f>ROUNDDOWN(V1000*$V$3,0)</f>
        <v>4328</v>
      </c>
      <c r="W1001" s="337"/>
      <c r="X1001" s="23">
        <f>ROUNDDOWN($X$3*X1000,0)</f>
        <v>73432</v>
      </c>
      <c r="Y1001" s="23">
        <f>ROUNDDOWN(Y1000*$Y$3,0)</f>
        <v>27690</v>
      </c>
      <c r="Z1001" s="24">
        <f>ROUNDDOWN(Z1000*$Z$3,0)</f>
        <v>28362</v>
      </c>
      <c r="AA1001" s="338"/>
      <c r="AB1001" s="327"/>
      <c r="AC1001" s="327"/>
      <c r="AD1001" s="327"/>
      <c r="AE1001" s="327"/>
      <c r="AF1001" s="329"/>
      <c r="AG1001" s="331"/>
      <c r="AH1001" s="332">
        <f t="shared" si="9"/>
        <v>0</v>
      </c>
    </row>
    <row r="1002" spans="1:34" ht="12.75" hidden="1" customHeight="1">
      <c r="A1002" s="333" t="s">
        <v>194</v>
      </c>
      <c r="B1002" s="20" t="s">
        <v>43</v>
      </c>
      <c r="C1002" s="21">
        <v>4</v>
      </c>
      <c r="D1002" s="333" t="str">
        <f>B1002&amp;C1002</f>
        <v>H4</v>
      </c>
      <c r="E1002" s="21" t="s">
        <v>38</v>
      </c>
      <c r="F1002" s="21">
        <v>0</v>
      </c>
      <c r="G1002" s="333" t="str">
        <f>E1002&amp;F1002</f>
        <v>W0</v>
      </c>
      <c r="H1002" s="21" t="s">
        <v>39</v>
      </c>
      <c r="I1002" s="21">
        <v>0</v>
      </c>
      <c r="J1002" s="333" t="str">
        <f>H1002&amp;I1002</f>
        <v>L0</v>
      </c>
      <c r="K1002" s="21" t="s">
        <v>40</v>
      </c>
      <c r="L1002" s="21">
        <v>0</v>
      </c>
      <c r="M1002" s="334" t="str">
        <f>K1002&amp;L1002</f>
        <v>B0</v>
      </c>
      <c r="N1002" s="21" t="s">
        <v>41</v>
      </c>
      <c r="O1002" s="21">
        <v>20</v>
      </c>
      <c r="P1002" s="334" t="str">
        <f>N1002&amp;O1002</f>
        <v>R20</v>
      </c>
      <c r="Q1002" s="25" t="s">
        <v>42</v>
      </c>
      <c r="R1002" s="19">
        <v>1.33</v>
      </c>
      <c r="S1002" s="19">
        <v>0.18</v>
      </c>
      <c r="T1002" s="336">
        <f>SUM(R1003:S1003)</f>
        <v>154181</v>
      </c>
      <c r="U1002" s="19">
        <v>0.19</v>
      </c>
      <c r="V1002" s="19">
        <v>7.0999999999999994E-2</v>
      </c>
      <c r="W1002" s="336">
        <f>SUM(U1003:V1003)</f>
        <v>19802</v>
      </c>
      <c r="X1002" s="19">
        <v>0.81</v>
      </c>
      <c r="Y1002" s="19">
        <v>0.39</v>
      </c>
      <c r="Z1002" s="19">
        <v>0.6</v>
      </c>
      <c r="AA1002" s="338">
        <f>SUM(X1003:Z1003)</f>
        <v>149460</v>
      </c>
      <c r="AB1002" s="327">
        <f>ROUNDDOWN((T1002+AA1002)*0.05,0)</f>
        <v>15182</v>
      </c>
      <c r="AC1002" s="327">
        <f>ROUNDDOWN((T1002+W1002+AA1002+AB1002)*0.1,0)</f>
        <v>33862</v>
      </c>
      <c r="AD1002" s="327">
        <f>ROUNDDOWN(AG1002*0.1,0)</f>
        <v>65101</v>
      </c>
      <c r="AE1002" s="327">
        <f>T1002+W1002+AA1002+AB1002+AC1002+AD1002</f>
        <v>437588</v>
      </c>
      <c r="AF1002" s="328">
        <v>825000</v>
      </c>
      <c r="AG1002" s="330">
        <f>AF1002-T1002-W1002</f>
        <v>651017</v>
      </c>
      <c r="AH1002" s="332">
        <f t="shared" si="9"/>
        <v>437588</v>
      </c>
    </row>
    <row r="1003" spans="1:34" ht="12.75" hidden="1" customHeight="1">
      <c r="A1003" s="333"/>
      <c r="B1003" s="20"/>
      <c r="C1003" s="21"/>
      <c r="D1003" s="333"/>
      <c r="E1003" s="21"/>
      <c r="F1003" s="21"/>
      <c r="G1003" s="333"/>
      <c r="H1003" s="21"/>
      <c r="I1003" s="21"/>
      <c r="J1003" s="333"/>
      <c r="K1003" s="21"/>
      <c r="L1003" s="21"/>
      <c r="M1003" s="335"/>
      <c r="N1003" s="21"/>
      <c r="O1003" s="21"/>
      <c r="P1003" s="335"/>
      <c r="Q1003" s="22"/>
      <c r="R1003" s="23">
        <f>ROUNDDOWN($R$3*R1002,0)</f>
        <v>139522</v>
      </c>
      <c r="S1003" s="23">
        <f>ROUNDDOWN($S$3*S1002,0)</f>
        <v>14659</v>
      </c>
      <c r="T1003" s="337"/>
      <c r="U1003" s="23">
        <f>ROUNDDOWN(U1002*$U$3,0)</f>
        <v>15474</v>
      </c>
      <c r="V1003" s="23">
        <f>ROUNDDOWN(V1002*$V$3,0)</f>
        <v>4328</v>
      </c>
      <c r="W1003" s="337"/>
      <c r="X1003" s="23">
        <f>ROUNDDOWN($X$3*X1002,0)</f>
        <v>84972</v>
      </c>
      <c r="Y1003" s="23">
        <f>ROUNDDOWN(Y1002*$Y$3,0)</f>
        <v>31762</v>
      </c>
      <c r="Z1003" s="24">
        <f>ROUNDDOWN(Z1002*$Z$3,0)</f>
        <v>32726</v>
      </c>
      <c r="AA1003" s="338"/>
      <c r="AB1003" s="327"/>
      <c r="AC1003" s="327"/>
      <c r="AD1003" s="327"/>
      <c r="AE1003" s="327"/>
      <c r="AF1003" s="329"/>
      <c r="AG1003" s="331"/>
      <c r="AH1003" s="332">
        <v>275263</v>
      </c>
    </row>
    <row r="1004" spans="1:34" ht="12.75" hidden="1" customHeight="1">
      <c r="A1004" s="333" t="s">
        <v>194</v>
      </c>
      <c r="B1004" s="20" t="s">
        <v>43</v>
      </c>
      <c r="C1004" s="21">
        <v>4.5</v>
      </c>
      <c r="D1004" s="333" t="str">
        <f>B1004&amp;C1004</f>
        <v>H4.5</v>
      </c>
      <c r="E1004" s="21" t="s">
        <v>38</v>
      </c>
      <c r="F1004" s="21">
        <v>0</v>
      </c>
      <c r="G1004" s="333" t="str">
        <f>E1004&amp;F1004</f>
        <v>W0</v>
      </c>
      <c r="H1004" s="21" t="s">
        <v>39</v>
      </c>
      <c r="I1004" s="21">
        <v>0</v>
      </c>
      <c r="J1004" s="333" t="str">
        <f>H1004&amp;I1004</f>
        <v>L0</v>
      </c>
      <c r="K1004" s="21" t="s">
        <v>40</v>
      </c>
      <c r="L1004" s="21">
        <v>0</v>
      </c>
      <c r="M1004" s="334" t="str">
        <f>K1004&amp;L1004</f>
        <v>B0</v>
      </c>
      <c r="N1004" s="21" t="s">
        <v>41</v>
      </c>
      <c r="O1004" s="21">
        <v>25</v>
      </c>
      <c r="P1004" s="334" t="str">
        <f>N1004&amp;O1004</f>
        <v>R25</v>
      </c>
      <c r="Q1004" s="25" t="s">
        <v>42</v>
      </c>
      <c r="R1004" s="26">
        <v>1.85</v>
      </c>
      <c r="S1004" s="26">
        <v>0.25</v>
      </c>
      <c r="T1004" s="336">
        <f>SUM(R1005:S1005)</f>
        <v>214432</v>
      </c>
      <c r="U1004" s="19">
        <v>0.22</v>
      </c>
      <c r="V1004" s="19">
        <v>0.14299999999999999</v>
      </c>
      <c r="W1004" s="336">
        <f>SUM(U1005:V1005)</f>
        <v>26635</v>
      </c>
      <c r="X1004" s="19">
        <v>1.02</v>
      </c>
      <c r="Y1004" s="19">
        <v>0.51</v>
      </c>
      <c r="Z1004" s="19">
        <v>0.67</v>
      </c>
      <c r="AA1004" s="338">
        <f>SUM(X1005:Z1005)</f>
        <v>185081</v>
      </c>
      <c r="AB1004" s="327">
        <f>ROUNDDOWN((T1004+AA1004)*0.05,0)</f>
        <v>19975</v>
      </c>
      <c r="AC1004" s="327">
        <f>ROUNDDOWN((T1004+W1004+AA1004+AB1004)*0.1,0)</f>
        <v>44612</v>
      </c>
      <c r="AD1004" s="327">
        <f>ROUNDDOWN(AG1004*0.1,0)</f>
        <v>70893</v>
      </c>
      <c r="AE1004" s="327">
        <f>T1004+W1004+AA1004+AB1004+AC1004+AD1004</f>
        <v>561628</v>
      </c>
      <c r="AF1004" s="328">
        <v>950000</v>
      </c>
      <c r="AG1004" s="330">
        <f>AF1004-T1004-W1004</f>
        <v>708933</v>
      </c>
      <c r="AH1004" s="332">
        <f>IF(AE1004&lt;AG1004,AE1004,AG1004)</f>
        <v>561628</v>
      </c>
    </row>
    <row r="1005" spans="1:34" ht="12.75" hidden="1" customHeight="1">
      <c r="A1005" s="333"/>
      <c r="B1005" s="20"/>
      <c r="C1005" s="21"/>
      <c r="D1005" s="333"/>
      <c r="E1005" s="21"/>
      <c r="F1005" s="21"/>
      <c r="G1005" s="333"/>
      <c r="H1005" s="21"/>
      <c r="I1005" s="21"/>
      <c r="J1005" s="333"/>
      <c r="K1005" s="21"/>
      <c r="L1005" s="21"/>
      <c r="M1005" s="335"/>
      <c r="N1005" s="21"/>
      <c r="O1005" s="21"/>
      <c r="P1005" s="335"/>
      <c r="Q1005" s="22"/>
      <c r="R1005" s="23">
        <f>ROUNDDOWN($R$3*R1004,0)</f>
        <v>194072</v>
      </c>
      <c r="S1005" s="23">
        <f>ROUNDDOWN($S$3*S1004,0)</f>
        <v>20360</v>
      </c>
      <c r="T1005" s="337"/>
      <c r="U1005" s="23">
        <f>ROUNDDOWN(U1004*$U$3,0)</f>
        <v>17917</v>
      </c>
      <c r="V1005" s="23">
        <f>ROUNDDOWN(V1004*$V$3,0)</f>
        <v>8718</v>
      </c>
      <c r="W1005" s="337"/>
      <c r="X1005" s="23">
        <f>ROUNDDOWN($X$3*X1004,0)</f>
        <v>107002</v>
      </c>
      <c r="Y1005" s="23">
        <f>ROUNDDOWN(Y1004*$Y$3,0)</f>
        <v>41535</v>
      </c>
      <c r="Z1005" s="24">
        <f>ROUNDDOWN(Z1004*$Z$3,0)</f>
        <v>36544</v>
      </c>
      <c r="AA1005" s="338"/>
      <c r="AB1005" s="327"/>
      <c r="AC1005" s="327"/>
      <c r="AD1005" s="327"/>
      <c r="AE1005" s="327"/>
      <c r="AF1005" s="329"/>
      <c r="AG1005" s="331"/>
      <c r="AH1005" s="332">
        <f>IF(AE1005&lt;AG1005,AE1005,AG1005)</f>
        <v>0</v>
      </c>
    </row>
    <row r="1006" spans="1:34" ht="12.75" hidden="1" customHeight="1">
      <c r="A1006" s="333" t="s">
        <v>194</v>
      </c>
      <c r="B1006" s="20" t="s">
        <v>43</v>
      </c>
      <c r="C1006" s="21">
        <v>4.5</v>
      </c>
      <c r="D1006" s="333" t="str">
        <f>B1006&amp;C1006</f>
        <v>H4.5</v>
      </c>
      <c r="E1006" s="21" t="s">
        <v>38</v>
      </c>
      <c r="F1006" s="21">
        <v>0</v>
      </c>
      <c r="G1006" s="333" t="str">
        <f>E1006&amp;F1006</f>
        <v>W0</v>
      </c>
      <c r="H1006" s="21" t="s">
        <v>39</v>
      </c>
      <c r="I1006" s="21">
        <v>0</v>
      </c>
      <c r="J1006" s="333" t="str">
        <f>H1006&amp;I1006</f>
        <v>L0</v>
      </c>
      <c r="K1006" s="21" t="s">
        <v>40</v>
      </c>
      <c r="L1006" s="21">
        <v>0</v>
      </c>
      <c r="M1006" s="334" t="str">
        <f>K1006&amp;L1006</f>
        <v>B0</v>
      </c>
      <c r="N1006" s="21" t="s">
        <v>41</v>
      </c>
      <c r="O1006" s="21">
        <v>30</v>
      </c>
      <c r="P1006" s="334" t="str">
        <f>N1006&amp;O1006</f>
        <v>R30</v>
      </c>
      <c r="Q1006" s="25" t="s">
        <v>42</v>
      </c>
      <c r="R1006" s="19">
        <v>2.2000000000000002</v>
      </c>
      <c r="S1006" s="19">
        <v>0.31</v>
      </c>
      <c r="T1006" s="336">
        <f>SUM(R1007:S1007)</f>
        <v>256035</v>
      </c>
      <c r="U1006" s="19">
        <v>0.3</v>
      </c>
      <c r="V1006" s="19">
        <v>0.25</v>
      </c>
      <c r="W1006" s="336">
        <f>SUM(U1007:V1007)</f>
        <v>39673</v>
      </c>
      <c r="X1006" s="19">
        <v>1.23</v>
      </c>
      <c r="Y1006" s="19">
        <v>0.6</v>
      </c>
      <c r="Z1006" s="19">
        <v>0.78</v>
      </c>
      <c r="AA1006" s="338">
        <f>SUM(X1007:Z1007)</f>
        <v>220440</v>
      </c>
      <c r="AB1006" s="327">
        <f>ROUNDDOWN((T1006+AA1006)*0.05,0)</f>
        <v>23823</v>
      </c>
      <c r="AC1006" s="327">
        <f>ROUNDDOWN((T1006+W1006+AA1006+AB1006)*0.1,0)</f>
        <v>53997</v>
      </c>
      <c r="AD1006" s="327">
        <f>ROUNDDOWN(AG1006*0.1,0)</f>
        <v>90429</v>
      </c>
      <c r="AE1006" s="327">
        <f>T1006+W1006+AA1006+AB1006+AC1006+AD1006</f>
        <v>684397</v>
      </c>
      <c r="AF1006" s="328">
        <v>1200000</v>
      </c>
      <c r="AG1006" s="330">
        <f>AF1006-T1006-W1006</f>
        <v>904292</v>
      </c>
      <c r="AH1006" s="332">
        <f>IF(AE1006&lt;AG1006,AE1006,AG1006)</f>
        <v>684397</v>
      </c>
    </row>
    <row r="1007" spans="1:34" ht="12.75" hidden="1" customHeight="1">
      <c r="A1007" s="333"/>
      <c r="B1007" s="20"/>
      <c r="C1007" s="21"/>
      <c r="D1007" s="333"/>
      <c r="E1007" s="21"/>
      <c r="F1007" s="21"/>
      <c r="G1007" s="333"/>
      <c r="H1007" s="21"/>
      <c r="I1007" s="21"/>
      <c r="J1007" s="333"/>
      <c r="K1007" s="21"/>
      <c r="L1007" s="21"/>
      <c r="M1007" s="335"/>
      <c r="N1007" s="21"/>
      <c r="O1007" s="21"/>
      <c r="P1007" s="335"/>
      <c r="Q1007" s="22"/>
      <c r="R1007" s="23">
        <f>ROUNDDOWN($R$3*R1006,0)</f>
        <v>230788</v>
      </c>
      <c r="S1007" s="23">
        <f>ROUNDDOWN($S$3*S1006,0)</f>
        <v>25247</v>
      </c>
      <c r="T1007" s="337"/>
      <c r="U1007" s="23">
        <f>ROUNDDOWN(U1006*$U$3,0)</f>
        <v>24432</v>
      </c>
      <c r="V1007" s="23">
        <f>ROUNDDOWN(V1006*$V$3,0)</f>
        <v>15241</v>
      </c>
      <c r="W1007" s="337"/>
      <c r="X1007" s="23">
        <f>ROUNDDOWN($X$3*X1006,0)</f>
        <v>129031</v>
      </c>
      <c r="Y1007" s="23">
        <f>ROUNDDOWN(Y1006*$Y$3,0)</f>
        <v>48865</v>
      </c>
      <c r="Z1007" s="24">
        <f>ROUNDDOWN(Z1006*$Z$3,0)</f>
        <v>42544</v>
      </c>
      <c r="AA1007" s="338"/>
      <c r="AB1007" s="327"/>
      <c r="AC1007" s="327"/>
      <c r="AD1007" s="327"/>
      <c r="AE1007" s="327"/>
      <c r="AF1007" s="329"/>
      <c r="AG1007" s="331"/>
      <c r="AH1007" s="332">
        <v>275264</v>
      </c>
    </row>
    <row r="1008" spans="1:34" ht="12.75" hidden="1" customHeight="1">
      <c r="A1008" s="344" t="s">
        <v>195</v>
      </c>
      <c r="B1008" s="27" t="s">
        <v>43</v>
      </c>
      <c r="C1008" s="28">
        <v>2.5</v>
      </c>
      <c r="D1008" s="344" t="str">
        <f>B1008&amp;C1008</f>
        <v>H2.5</v>
      </c>
      <c r="E1008" s="28" t="s">
        <v>38</v>
      </c>
      <c r="F1008" s="28">
        <v>0</v>
      </c>
      <c r="G1008" s="344" t="str">
        <f>E1008&amp;F1008</f>
        <v>W0</v>
      </c>
      <c r="H1008" s="28" t="s">
        <v>39</v>
      </c>
      <c r="I1008" s="28">
        <v>0</v>
      </c>
      <c r="J1008" s="344" t="str">
        <f>H1008&amp;I1008</f>
        <v>L0</v>
      </c>
      <c r="K1008" s="28" t="s">
        <v>40</v>
      </c>
      <c r="L1008" s="28">
        <v>0</v>
      </c>
      <c r="M1008" s="345" t="str">
        <f>K1008&amp;L1008</f>
        <v>B0</v>
      </c>
      <c r="N1008" s="28" t="s">
        <v>41</v>
      </c>
      <c r="O1008" s="28">
        <v>4</v>
      </c>
      <c r="P1008" s="345" t="str">
        <f>N1008&amp;O1008</f>
        <v>R4</v>
      </c>
      <c r="Q1008" s="25" t="s">
        <v>42</v>
      </c>
      <c r="R1008" s="19">
        <v>0.11</v>
      </c>
      <c r="S1008" s="19">
        <v>0.1</v>
      </c>
      <c r="T1008" s="336">
        <f>SUM(R1009:S1009)</f>
        <v>19683</v>
      </c>
      <c r="U1008" s="19">
        <v>2E-3</v>
      </c>
      <c r="V1008" s="19">
        <v>5.0000000000000001E-3</v>
      </c>
      <c r="W1008" s="336">
        <f>SUM(U1009:V1009)</f>
        <v>466</v>
      </c>
      <c r="X1008" s="19">
        <v>0.11</v>
      </c>
      <c r="Y1008" s="19">
        <v>7.0000000000000007E-2</v>
      </c>
      <c r="Z1008" s="19">
        <v>0</v>
      </c>
      <c r="AA1008" s="338">
        <f>SUM(X1009:Z1009)</f>
        <v>17240</v>
      </c>
      <c r="AB1008" s="327">
        <f>ROUNDDOWN((T1008+AA1008)*0.05,0)</f>
        <v>1846</v>
      </c>
      <c r="AC1008" s="327">
        <f>ROUNDDOWN((T1008+W1008+AA1008+AB1008)*0.1,0)</f>
        <v>3923</v>
      </c>
      <c r="AD1008" s="327">
        <f>ROUNDDOWN(AG1008*0.1,0)</f>
        <v>965</v>
      </c>
      <c r="AE1008" s="327">
        <f>T1008+W1008+AA1008+AB1008+AC1008+AD1008</f>
        <v>44123</v>
      </c>
      <c r="AF1008" s="328">
        <v>29800</v>
      </c>
      <c r="AG1008" s="330">
        <f>AF1008-T1008-W1008</f>
        <v>9651</v>
      </c>
      <c r="AH1008" s="332">
        <f t="shared" ref="AH1008:AH1109" si="10">IF(AE1008&lt;AG1008,AE1008,AG1008)</f>
        <v>9651</v>
      </c>
    </row>
    <row r="1009" spans="1:34" ht="12.75" hidden="1" customHeight="1">
      <c r="A1009" s="344"/>
      <c r="B1009" s="27"/>
      <c r="C1009" s="28"/>
      <c r="D1009" s="344"/>
      <c r="E1009" s="28"/>
      <c r="F1009" s="28"/>
      <c r="G1009" s="344"/>
      <c r="H1009" s="28"/>
      <c r="I1009" s="28"/>
      <c r="J1009" s="344"/>
      <c r="K1009" s="28"/>
      <c r="L1009" s="28"/>
      <c r="M1009" s="346"/>
      <c r="N1009" s="28"/>
      <c r="O1009" s="28"/>
      <c r="P1009" s="346"/>
      <c r="Q1009" s="22"/>
      <c r="R1009" s="23">
        <f>ROUNDDOWN($R$3*R1008,0)</f>
        <v>11539</v>
      </c>
      <c r="S1009" s="23">
        <f>ROUNDDOWN($S$3*S1008,0)</f>
        <v>8144</v>
      </c>
      <c r="T1009" s="337"/>
      <c r="U1009" s="23">
        <f>ROUNDDOWN(U1008*$U$3,0)</f>
        <v>162</v>
      </c>
      <c r="V1009" s="23">
        <f>ROUNDDOWN(V1008*$V$3,0)</f>
        <v>304</v>
      </c>
      <c r="W1009" s="337"/>
      <c r="X1009" s="23">
        <f>ROUNDDOWN($X$3*X1008,0)</f>
        <v>11539</v>
      </c>
      <c r="Y1009" s="23">
        <f>ROUNDDOWN(Y1008*$Y$3,0)</f>
        <v>5701</v>
      </c>
      <c r="Z1009" s="24">
        <f>ROUNDDOWN(Z1008*$Z$3,0)</f>
        <v>0</v>
      </c>
      <c r="AA1009" s="338"/>
      <c r="AB1009" s="327"/>
      <c r="AC1009" s="327"/>
      <c r="AD1009" s="327"/>
      <c r="AE1009" s="327"/>
      <c r="AF1009" s="329"/>
      <c r="AG1009" s="331"/>
      <c r="AH1009" s="332">
        <f t="shared" si="10"/>
        <v>0</v>
      </c>
    </row>
    <row r="1010" spans="1:34" ht="12.75" hidden="1" customHeight="1">
      <c r="A1010" s="344" t="s">
        <v>195</v>
      </c>
      <c r="B1010" s="27" t="s">
        <v>43</v>
      </c>
      <c r="C1010" s="28">
        <v>3</v>
      </c>
      <c r="D1010" s="344" t="str">
        <f>B1010&amp;C1010</f>
        <v>H3</v>
      </c>
      <c r="E1010" s="28" t="s">
        <v>38</v>
      </c>
      <c r="F1010" s="28">
        <v>0</v>
      </c>
      <c r="G1010" s="344" t="str">
        <f>E1010&amp;F1010</f>
        <v>W0</v>
      </c>
      <c r="H1010" s="28" t="s">
        <v>39</v>
      </c>
      <c r="I1010" s="28">
        <v>0</v>
      </c>
      <c r="J1010" s="344" t="str">
        <f>H1010&amp;I1010</f>
        <v>L0</v>
      </c>
      <c r="K1010" s="28" t="s">
        <v>40</v>
      </c>
      <c r="L1010" s="28">
        <v>0</v>
      </c>
      <c r="M1010" s="345" t="str">
        <f>K1010&amp;L1010</f>
        <v>B0</v>
      </c>
      <c r="N1010" s="28" t="s">
        <v>41</v>
      </c>
      <c r="O1010" s="28">
        <v>5</v>
      </c>
      <c r="P1010" s="345" t="str">
        <f>N1010&amp;O1010</f>
        <v>R5</v>
      </c>
      <c r="Q1010" s="25" t="s">
        <v>42</v>
      </c>
      <c r="R1010" s="26">
        <v>0.13</v>
      </c>
      <c r="S1010" s="26">
        <v>0.02</v>
      </c>
      <c r="T1010" s="336">
        <f>SUM(R1011:S1011)</f>
        <v>15265</v>
      </c>
      <c r="U1010" s="19">
        <v>5.0000000000000001E-3</v>
      </c>
      <c r="V1010" s="19">
        <v>7.0000000000000001E-3</v>
      </c>
      <c r="W1010" s="29">
        <f>SUM(U1011:V1011)</f>
        <v>833</v>
      </c>
      <c r="X1010" s="19">
        <v>0.17</v>
      </c>
      <c r="Y1010" s="19">
        <v>0.1</v>
      </c>
      <c r="Z1010" s="19">
        <v>0</v>
      </c>
      <c r="AA1010" s="338">
        <f>SUM(X1011:Z1011)</f>
        <v>25977</v>
      </c>
      <c r="AB1010" s="327">
        <f>ROUNDDOWN((T1010+AA1010)*0.05,0)</f>
        <v>2062</v>
      </c>
      <c r="AC1010" s="327">
        <f>ROUNDDOWN((T1010+W1010+AA1010+AB1010)*0.1,0)</f>
        <v>4413</v>
      </c>
      <c r="AD1010" s="327">
        <f>ROUNDDOWN(AG1010*0.1,0)</f>
        <v>2840</v>
      </c>
      <c r="AE1010" s="327">
        <f>T1010+W1010+AA1010+AB1010+AC1010+AD1010</f>
        <v>51390</v>
      </c>
      <c r="AF1010" s="328">
        <v>44500</v>
      </c>
      <c r="AG1010" s="330">
        <f>AF1010-T1010-W1010</f>
        <v>28402</v>
      </c>
      <c r="AH1010" s="332">
        <f t="shared" si="10"/>
        <v>28402</v>
      </c>
    </row>
    <row r="1011" spans="1:34" ht="12.75" hidden="1" customHeight="1">
      <c r="A1011" s="344"/>
      <c r="B1011" s="27"/>
      <c r="C1011" s="28"/>
      <c r="D1011" s="344"/>
      <c r="E1011" s="28"/>
      <c r="F1011" s="28"/>
      <c r="G1011" s="344"/>
      <c r="H1011" s="28"/>
      <c r="I1011" s="28"/>
      <c r="J1011" s="344"/>
      <c r="K1011" s="28"/>
      <c r="L1011" s="28"/>
      <c r="M1011" s="346"/>
      <c r="N1011" s="28"/>
      <c r="O1011" s="28"/>
      <c r="P1011" s="346"/>
      <c r="Q1011" s="22"/>
      <c r="R1011" s="23">
        <f>ROUNDDOWN($R$3*R1010,0)</f>
        <v>13637</v>
      </c>
      <c r="S1011" s="23">
        <f>ROUNDDOWN($S$3*S1010,0)</f>
        <v>1628</v>
      </c>
      <c r="T1011" s="337"/>
      <c r="U1011" s="23">
        <f>ROUNDDOWN(U1010*$U$3,0)</f>
        <v>407</v>
      </c>
      <c r="V1011" s="23">
        <f>ROUNDDOWN(V1010*$V$3,0)</f>
        <v>426</v>
      </c>
      <c r="W1011" s="30"/>
      <c r="X1011" s="23">
        <f>ROUNDDOWN($X$3*X1010,0)</f>
        <v>17833</v>
      </c>
      <c r="Y1011" s="23">
        <f>ROUNDDOWN(Y1010*$Y$3,0)</f>
        <v>8144</v>
      </c>
      <c r="Z1011" s="24">
        <f>ROUNDDOWN(Z1010*$Z$3,0)</f>
        <v>0</v>
      </c>
      <c r="AA1011" s="338"/>
      <c r="AB1011" s="327"/>
      <c r="AC1011" s="327"/>
      <c r="AD1011" s="327"/>
      <c r="AE1011" s="327"/>
      <c r="AF1011" s="329"/>
      <c r="AG1011" s="331"/>
      <c r="AH1011" s="332">
        <f t="shared" si="10"/>
        <v>0</v>
      </c>
    </row>
    <row r="1012" spans="1:34" ht="12.75" hidden="1" customHeight="1">
      <c r="A1012" s="344" t="s">
        <v>195</v>
      </c>
      <c r="B1012" s="27" t="s">
        <v>43</v>
      </c>
      <c r="C1012" s="28">
        <v>3.5</v>
      </c>
      <c r="D1012" s="344" t="str">
        <f>B1012&amp;C1012</f>
        <v>H3.5</v>
      </c>
      <c r="E1012" s="28" t="s">
        <v>38</v>
      </c>
      <c r="F1012" s="28">
        <v>0</v>
      </c>
      <c r="G1012" s="344" t="str">
        <f>E1012&amp;F1012</f>
        <v>W0</v>
      </c>
      <c r="H1012" s="28" t="s">
        <v>39</v>
      </c>
      <c r="I1012" s="28">
        <v>0</v>
      </c>
      <c r="J1012" s="344" t="str">
        <f>H1012&amp;I1012</f>
        <v>L0</v>
      </c>
      <c r="K1012" s="28" t="s">
        <v>40</v>
      </c>
      <c r="L1012" s="28">
        <v>0</v>
      </c>
      <c r="M1012" s="345" t="str">
        <f>K1012&amp;L1012</f>
        <v>B0</v>
      </c>
      <c r="N1012" s="28" t="s">
        <v>41</v>
      </c>
      <c r="O1012" s="28">
        <v>6</v>
      </c>
      <c r="P1012" s="345" t="str">
        <f>N1012&amp;O1012</f>
        <v>R6</v>
      </c>
      <c r="Q1012" s="25" t="s">
        <v>42</v>
      </c>
      <c r="R1012" s="19">
        <v>0.19</v>
      </c>
      <c r="S1012" s="19">
        <v>0.02</v>
      </c>
      <c r="T1012" s="336">
        <f>SUM(R1013:S1013)</f>
        <v>21559</v>
      </c>
      <c r="U1012" s="19">
        <v>8.0000000000000002E-3</v>
      </c>
      <c r="V1012" s="19">
        <v>0.01</v>
      </c>
      <c r="W1012" s="336">
        <f>SUM(U1013:V1013)</f>
        <v>1260</v>
      </c>
      <c r="X1012" s="19">
        <v>0.23</v>
      </c>
      <c r="Y1012" s="19">
        <v>0.14000000000000001</v>
      </c>
      <c r="Z1012" s="19">
        <v>0</v>
      </c>
      <c r="AA1012" s="338">
        <f>SUM(X1013:Z1013)</f>
        <v>35529</v>
      </c>
      <c r="AB1012" s="327">
        <f>ROUNDDOWN((T1012+AA1012)*0.05,0)</f>
        <v>2854</v>
      </c>
      <c r="AC1012" s="327">
        <f>ROUNDDOWN((T1012+W1012+AA1012+AB1012)*0.1,0)</f>
        <v>6120</v>
      </c>
      <c r="AD1012" s="327">
        <f>ROUNDDOWN(AG1012*0.1,0)</f>
        <v>4548</v>
      </c>
      <c r="AE1012" s="327">
        <f>T1012+W1012+AA1012+AB1012+AC1012+AD1012</f>
        <v>71870</v>
      </c>
      <c r="AF1012" s="328">
        <v>68300</v>
      </c>
      <c r="AG1012" s="330">
        <f>AF1012-T1012-W1012</f>
        <v>45481</v>
      </c>
      <c r="AH1012" s="332">
        <f t="shared" si="10"/>
        <v>45481</v>
      </c>
    </row>
    <row r="1013" spans="1:34" ht="12.75" hidden="1" customHeight="1">
      <c r="A1013" s="344"/>
      <c r="B1013" s="27"/>
      <c r="C1013" s="28"/>
      <c r="D1013" s="344"/>
      <c r="E1013" s="28"/>
      <c r="F1013" s="28"/>
      <c r="G1013" s="344"/>
      <c r="H1013" s="28"/>
      <c r="I1013" s="28"/>
      <c r="J1013" s="344"/>
      <c r="K1013" s="28"/>
      <c r="L1013" s="28"/>
      <c r="M1013" s="346"/>
      <c r="N1013" s="28"/>
      <c r="O1013" s="28"/>
      <c r="P1013" s="346"/>
      <c r="Q1013" s="22"/>
      <c r="R1013" s="23">
        <f>ROUNDDOWN($R$3*R1012,0)</f>
        <v>19931</v>
      </c>
      <c r="S1013" s="23">
        <f>ROUNDDOWN($S$3*S1012,0)</f>
        <v>1628</v>
      </c>
      <c r="T1013" s="337"/>
      <c r="U1013" s="23">
        <f>ROUNDDOWN(U1012*$U$3,0)</f>
        <v>651</v>
      </c>
      <c r="V1013" s="23">
        <f>ROUNDDOWN(V1012*$V$3,0)</f>
        <v>609</v>
      </c>
      <c r="W1013" s="337"/>
      <c r="X1013" s="23">
        <f>ROUNDDOWN($X$3*X1012,0)</f>
        <v>24127</v>
      </c>
      <c r="Y1013" s="23">
        <f>ROUNDDOWN(Y1012*$Y$3,0)</f>
        <v>11402</v>
      </c>
      <c r="Z1013" s="24">
        <f>ROUNDDOWN(Z1012*$Z$3,0)</f>
        <v>0</v>
      </c>
      <c r="AA1013" s="338"/>
      <c r="AB1013" s="327"/>
      <c r="AC1013" s="327"/>
      <c r="AD1013" s="327"/>
      <c r="AE1013" s="327"/>
      <c r="AF1013" s="329"/>
      <c r="AG1013" s="331"/>
      <c r="AH1013" s="332">
        <f t="shared" si="10"/>
        <v>0</v>
      </c>
    </row>
    <row r="1014" spans="1:34" ht="12.75" hidden="1" customHeight="1">
      <c r="A1014" s="344" t="s">
        <v>195</v>
      </c>
      <c r="B1014" s="27" t="s">
        <v>43</v>
      </c>
      <c r="C1014" s="28">
        <v>3.5</v>
      </c>
      <c r="D1014" s="344" t="str">
        <f>B1014&amp;C1014</f>
        <v>H3.5</v>
      </c>
      <c r="E1014" s="28" t="s">
        <v>38</v>
      </c>
      <c r="F1014" s="28">
        <v>0</v>
      </c>
      <c r="G1014" s="344" t="str">
        <f>E1014&amp;F1014</f>
        <v>W0</v>
      </c>
      <c r="H1014" s="28" t="s">
        <v>39</v>
      </c>
      <c r="I1014" s="28">
        <v>0</v>
      </c>
      <c r="J1014" s="344" t="str">
        <f>H1014&amp;I1014</f>
        <v>L0</v>
      </c>
      <c r="K1014" s="28" t="s">
        <v>40</v>
      </c>
      <c r="L1014" s="28">
        <v>0</v>
      </c>
      <c r="M1014" s="345" t="str">
        <f>K1014&amp;L1014</f>
        <v>B0</v>
      </c>
      <c r="N1014" s="28" t="s">
        <v>41</v>
      </c>
      <c r="O1014" s="28">
        <v>8</v>
      </c>
      <c r="P1014" s="345" t="str">
        <f>N1014&amp;O1014</f>
        <v>R8</v>
      </c>
      <c r="Q1014" s="25" t="s">
        <v>42</v>
      </c>
      <c r="R1014" s="19">
        <v>0.33</v>
      </c>
      <c r="S1014" s="19">
        <v>0.04</v>
      </c>
      <c r="T1014" s="336">
        <f>SUM(R1015:S1015)</f>
        <v>37875</v>
      </c>
      <c r="U1014" s="19">
        <v>2.1000000000000001E-2</v>
      </c>
      <c r="V1014" s="19">
        <v>1.2E-2</v>
      </c>
      <c r="W1014" s="336">
        <f>SUM(U1015:V1015)</f>
        <v>2441</v>
      </c>
      <c r="X1014" s="19">
        <v>0.37</v>
      </c>
      <c r="Y1014" s="19">
        <v>0.22</v>
      </c>
      <c r="Z1014" s="19">
        <v>0</v>
      </c>
      <c r="AA1014" s="338">
        <f>SUM(X1015:Z1015)</f>
        <v>56731</v>
      </c>
      <c r="AB1014" s="327">
        <f>ROUNDDOWN((T1014+AA1014)*0.05,0)</f>
        <v>4730</v>
      </c>
      <c r="AC1014" s="327">
        <f>ROUNDDOWN((T1014+W1014+AA1014+AB1014)*0.1,0)</f>
        <v>10177</v>
      </c>
      <c r="AD1014" s="327">
        <f>ROUNDDOWN(AG1014*0.1,0)</f>
        <v>8068</v>
      </c>
      <c r="AE1014" s="327">
        <f>T1014+W1014+AA1014+AB1014+AC1014+AD1014</f>
        <v>120022</v>
      </c>
      <c r="AF1014" s="328">
        <v>121000</v>
      </c>
      <c r="AG1014" s="330">
        <f>AF1014-T1014-W1014</f>
        <v>80684</v>
      </c>
      <c r="AH1014" s="332">
        <f t="shared" si="10"/>
        <v>80684</v>
      </c>
    </row>
    <row r="1015" spans="1:34" ht="12.75" hidden="1" customHeight="1">
      <c r="A1015" s="344"/>
      <c r="B1015" s="27"/>
      <c r="C1015" s="28"/>
      <c r="D1015" s="344"/>
      <c r="E1015" s="28"/>
      <c r="F1015" s="28"/>
      <c r="G1015" s="344"/>
      <c r="H1015" s="28"/>
      <c r="I1015" s="28"/>
      <c r="J1015" s="344"/>
      <c r="K1015" s="28"/>
      <c r="L1015" s="28"/>
      <c r="M1015" s="346"/>
      <c r="N1015" s="28"/>
      <c r="O1015" s="28"/>
      <c r="P1015" s="346"/>
      <c r="Q1015" s="25"/>
      <c r="R1015" s="23">
        <f>ROUNDDOWN($R$3*R1014,0)</f>
        <v>34618</v>
      </c>
      <c r="S1015" s="23">
        <f>ROUNDDOWN($S$3*S1014,0)</f>
        <v>3257</v>
      </c>
      <c r="T1015" s="337"/>
      <c r="U1015" s="23">
        <f>ROUNDDOWN(U1014*$U$3,0)</f>
        <v>1710</v>
      </c>
      <c r="V1015" s="23">
        <f>ROUNDDOWN(V1014*$V$3,0)</f>
        <v>731</v>
      </c>
      <c r="W1015" s="337"/>
      <c r="X1015" s="23">
        <f>ROUNDDOWN($X$3*X1014,0)</f>
        <v>38814</v>
      </c>
      <c r="Y1015" s="23">
        <f>ROUNDDOWN(Y1014*$Y$3,0)</f>
        <v>17917</v>
      </c>
      <c r="Z1015" s="24">
        <f>ROUNDDOWN(Z1014*$Z$3,0)</f>
        <v>0</v>
      </c>
      <c r="AA1015" s="338"/>
      <c r="AB1015" s="327"/>
      <c r="AC1015" s="327"/>
      <c r="AD1015" s="327"/>
      <c r="AE1015" s="327"/>
      <c r="AF1015" s="329"/>
      <c r="AG1015" s="331"/>
      <c r="AH1015" s="332">
        <f t="shared" si="10"/>
        <v>0</v>
      </c>
    </row>
    <row r="1016" spans="1:34" ht="12.75" hidden="1" customHeight="1">
      <c r="A1016" s="344" t="s">
        <v>195</v>
      </c>
      <c r="B1016" s="27" t="s">
        <v>43</v>
      </c>
      <c r="C1016" s="28">
        <v>4</v>
      </c>
      <c r="D1016" s="344" t="str">
        <f>B1016&amp;C1016</f>
        <v>H4</v>
      </c>
      <c r="E1016" s="28" t="s">
        <v>38</v>
      </c>
      <c r="F1016" s="28">
        <v>0</v>
      </c>
      <c r="G1016" s="344" t="str">
        <f>E1016&amp;F1016</f>
        <v>W0</v>
      </c>
      <c r="H1016" s="28" t="s">
        <v>39</v>
      </c>
      <c r="I1016" s="28">
        <v>0</v>
      </c>
      <c r="J1016" s="344" t="str">
        <f>H1016&amp;I1016</f>
        <v>L0</v>
      </c>
      <c r="K1016" s="28" t="s">
        <v>40</v>
      </c>
      <c r="L1016" s="28">
        <v>0</v>
      </c>
      <c r="M1016" s="345" t="str">
        <f>K1016&amp;L1016</f>
        <v>B0</v>
      </c>
      <c r="N1016" s="28" t="s">
        <v>41</v>
      </c>
      <c r="O1016" s="28">
        <v>10</v>
      </c>
      <c r="P1016" s="345" t="str">
        <f>N1016&amp;O1016</f>
        <v>R10</v>
      </c>
      <c r="Q1016" s="25" t="s">
        <v>42</v>
      </c>
      <c r="R1016" s="26">
        <v>0.47</v>
      </c>
      <c r="S1016" s="26">
        <v>0.06</v>
      </c>
      <c r="T1016" s="336">
        <f>SUM(R1017:S1017)</f>
        <v>54190</v>
      </c>
      <c r="U1016" s="19">
        <v>4.2000000000000003E-2</v>
      </c>
      <c r="V1016" s="19">
        <v>0.02</v>
      </c>
      <c r="W1016" s="336">
        <f>SUM(U1017:V1017)</f>
        <v>4639</v>
      </c>
      <c r="X1016" s="19">
        <v>0.33</v>
      </c>
      <c r="Y1016" s="19">
        <v>0.16</v>
      </c>
      <c r="Z1016" s="19">
        <v>0.24</v>
      </c>
      <c r="AA1016" s="338">
        <f>SUM(X1017:Z1017)</f>
        <v>60738</v>
      </c>
      <c r="AB1016" s="327">
        <f>ROUNDDOWN((T1016+AA1016)*0.05,0)</f>
        <v>5746</v>
      </c>
      <c r="AC1016" s="327">
        <f>ROUNDDOWN((T1016+W1016+AA1016+AB1016)*0.1,0)</f>
        <v>12531</v>
      </c>
      <c r="AD1016" s="327">
        <f>ROUNDDOWN(AG1016*0.1,0)</f>
        <v>12117</v>
      </c>
      <c r="AE1016" s="327">
        <f>T1016+W1016+AA1016+AB1016+AC1016+AD1016</f>
        <v>149961</v>
      </c>
      <c r="AF1016" s="328">
        <v>180000</v>
      </c>
      <c r="AG1016" s="330">
        <f>AF1016-T1016-W1016</f>
        <v>121171</v>
      </c>
      <c r="AH1016" s="332">
        <f t="shared" si="10"/>
        <v>121171</v>
      </c>
    </row>
    <row r="1017" spans="1:34" ht="12.75" hidden="1" customHeight="1">
      <c r="A1017" s="344"/>
      <c r="B1017" s="27"/>
      <c r="C1017" s="28"/>
      <c r="D1017" s="344"/>
      <c r="E1017" s="28"/>
      <c r="F1017" s="28"/>
      <c r="G1017" s="344"/>
      <c r="H1017" s="28"/>
      <c r="I1017" s="28"/>
      <c r="J1017" s="344"/>
      <c r="K1017" s="28"/>
      <c r="L1017" s="28"/>
      <c r="M1017" s="346"/>
      <c r="N1017" s="28"/>
      <c r="O1017" s="28"/>
      <c r="P1017" s="346"/>
      <c r="Q1017" s="22"/>
      <c r="R1017" s="23">
        <f>ROUNDDOWN($R$3*R1016,0)</f>
        <v>49304</v>
      </c>
      <c r="S1017" s="23">
        <f>ROUNDDOWN($S$3*S1016,0)</f>
        <v>4886</v>
      </c>
      <c r="T1017" s="337"/>
      <c r="U1017" s="23">
        <f>ROUNDDOWN(U1016*$U$3,0)</f>
        <v>3420</v>
      </c>
      <c r="V1017" s="23">
        <f>ROUNDDOWN(V1016*$V$3,0)</f>
        <v>1219</v>
      </c>
      <c r="W1017" s="337"/>
      <c r="X1017" s="23">
        <f>ROUNDDOWN($X$3*X1016,0)</f>
        <v>34618</v>
      </c>
      <c r="Y1017" s="23">
        <f>ROUNDDOWN(Y1016*$Y$3,0)</f>
        <v>13030</v>
      </c>
      <c r="Z1017" s="24">
        <f>ROUNDDOWN(Z1016*$Z$3,0)</f>
        <v>13090</v>
      </c>
      <c r="AA1017" s="338"/>
      <c r="AB1017" s="327"/>
      <c r="AC1017" s="327"/>
      <c r="AD1017" s="327"/>
      <c r="AE1017" s="327"/>
      <c r="AF1017" s="329"/>
      <c r="AG1017" s="331"/>
      <c r="AH1017" s="332">
        <f t="shared" si="10"/>
        <v>0</v>
      </c>
    </row>
    <row r="1018" spans="1:34" ht="12.75" hidden="1" customHeight="1">
      <c r="A1018" s="344" t="s">
        <v>195</v>
      </c>
      <c r="B1018" s="27" t="s">
        <v>43</v>
      </c>
      <c r="C1018" s="28">
        <v>4.5</v>
      </c>
      <c r="D1018" s="344" t="str">
        <f>B1018&amp;C1018</f>
        <v>H4.5</v>
      </c>
      <c r="E1018" s="28" t="s">
        <v>38</v>
      </c>
      <c r="F1018" s="28">
        <v>0</v>
      </c>
      <c r="G1018" s="344" t="str">
        <f>E1018&amp;F1018</f>
        <v>W0</v>
      </c>
      <c r="H1018" s="28" t="s">
        <v>39</v>
      </c>
      <c r="I1018" s="28">
        <v>0</v>
      </c>
      <c r="J1018" s="344" t="str">
        <f>H1018&amp;I1018</f>
        <v>L0</v>
      </c>
      <c r="K1018" s="28" t="s">
        <v>40</v>
      </c>
      <c r="L1018" s="28">
        <v>0</v>
      </c>
      <c r="M1018" s="345" t="str">
        <f>K1018&amp;L1018</f>
        <v>B0</v>
      </c>
      <c r="N1018" s="28" t="s">
        <v>41</v>
      </c>
      <c r="O1018" s="28">
        <v>12</v>
      </c>
      <c r="P1018" s="345" t="str">
        <f>N1018&amp;O1018</f>
        <v>R12</v>
      </c>
      <c r="Q1018" s="25" t="s">
        <v>42</v>
      </c>
      <c r="R1018" s="19">
        <v>0.63</v>
      </c>
      <c r="S1018" s="19">
        <v>0.1</v>
      </c>
      <c r="T1018" s="336">
        <f>SUM(R1019:S1019)</f>
        <v>74233</v>
      </c>
      <c r="U1018" s="19">
        <v>7.4999999999999997E-2</v>
      </c>
      <c r="V1018" s="19">
        <v>0.02</v>
      </c>
      <c r="W1018" s="336">
        <f>SUM(U1019:V1019)</f>
        <v>7327</v>
      </c>
      <c r="X1018" s="19">
        <v>0.42</v>
      </c>
      <c r="Y1018" s="19">
        <v>0.2</v>
      </c>
      <c r="Z1018" s="19">
        <v>0.31</v>
      </c>
      <c r="AA1018" s="338">
        <f>SUM(X1019:Z1019)</f>
        <v>77255</v>
      </c>
      <c r="AB1018" s="327">
        <f>ROUNDDOWN((T1018+AA1018)*0.05,0)</f>
        <v>7574</v>
      </c>
      <c r="AC1018" s="327">
        <f>ROUNDDOWN((T1018+W1018+AA1018+AB1018)*0.1,0)</f>
        <v>16638</v>
      </c>
      <c r="AD1018" s="327">
        <f>ROUNDDOWN(AG1018*0.1,0)</f>
        <v>20444</v>
      </c>
      <c r="AE1018" s="327">
        <f>T1018+W1018+AA1018+AB1018+AC1018+AD1018</f>
        <v>203471</v>
      </c>
      <c r="AF1018" s="328">
        <v>286000</v>
      </c>
      <c r="AG1018" s="330">
        <f>AF1018-T1018-W1018</f>
        <v>204440</v>
      </c>
      <c r="AH1018" s="332">
        <f t="shared" si="10"/>
        <v>203471</v>
      </c>
    </row>
    <row r="1019" spans="1:34" ht="12.75" hidden="1" customHeight="1">
      <c r="A1019" s="344"/>
      <c r="B1019" s="27"/>
      <c r="C1019" s="28"/>
      <c r="D1019" s="344"/>
      <c r="E1019" s="28"/>
      <c r="F1019" s="28"/>
      <c r="G1019" s="344"/>
      <c r="H1019" s="28"/>
      <c r="I1019" s="28"/>
      <c r="J1019" s="344"/>
      <c r="K1019" s="28"/>
      <c r="L1019" s="28"/>
      <c r="M1019" s="346"/>
      <c r="N1019" s="28"/>
      <c r="O1019" s="28"/>
      <c r="P1019" s="346"/>
      <c r="Q1019" s="22"/>
      <c r="R1019" s="23">
        <f>ROUNDDOWN($R$3*R1018,0)</f>
        <v>66089</v>
      </c>
      <c r="S1019" s="23">
        <f>ROUNDDOWN($S$3*S1018,0)</f>
        <v>8144</v>
      </c>
      <c r="T1019" s="337"/>
      <c r="U1019" s="23">
        <f>ROUNDDOWN(U1018*$U$3,0)</f>
        <v>6108</v>
      </c>
      <c r="V1019" s="23">
        <f>ROUNDDOWN(V1018*$V$3,0)</f>
        <v>1219</v>
      </c>
      <c r="W1019" s="337"/>
      <c r="X1019" s="23">
        <f>ROUNDDOWN($X$3*X1018,0)</f>
        <v>44059</v>
      </c>
      <c r="Y1019" s="23">
        <f>ROUNDDOWN(Y1018*$Y$3,0)</f>
        <v>16288</v>
      </c>
      <c r="Z1019" s="24">
        <f>ROUNDDOWN(Z1018*$Z$3,0)</f>
        <v>16908</v>
      </c>
      <c r="AA1019" s="338"/>
      <c r="AB1019" s="327"/>
      <c r="AC1019" s="327"/>
      <c r="AD1019" s="327"/>
      <c r="AE1019" s="327"/>
      <c r="AF1019" s="329"/>
      <c r="AG1019" s="331"/>
      <c r="AH1019" s="332">
        <f t="shared" si="10"/>
        <v>0</v>
      </c>
    </row>
    <row r="1020" spans="1:34" ht="12.75" hidden="1" customHeight="1">
      <c r="A1020" s="344" t="s">
        <v>195</v>
      </c>
      <c r="B1020" s="27" t="s">
        <v>43</v>
      </c>
      <c r="C1020" s="28">
        <v>5</v>
      </c>
      <c r="D1020" s="344" t="str">
        <f>B1020&amp;C1020</f>
        <v>H5</v>
      </c>
      <c r="E1020" s="28" t="s">
        <v>38</v>
      </c>
      <c r="F1020" s="28">
        <v>0</v>
      </c>
      <c r="G1020" s="344" t="str">
        <f>E1020&amp;F1020</f>
        <v>W0</v>
      </c>
      <c r="H1020" s="28" t="s">
        <v>39</v>
      </c>
      <c r="I1020" s="28">
        <v>0</v>
      </c>
      <c r="J1020" s="344" t="str">
        <f>H1020&amp;I1020</f>
        <v>L0</v>
      </c>
      <c r="K1020" s="28" t="s">
        <v>40</v>
      </c>
      <c r="L1020" s="28">
        <v>0</v>
      </c>
      <c r="M1020" s="345" t="str">
        <f>K1020&amp;L1020</f>
        <v>B0</v>
      </c>
      <c r="N1020" s="28" t="s">
        <v>41</v>
      </c>
      <c r="O1020" s="28">
        <v>15</v>
      </c>
      <c r="P1020" s="345" t="str">
        <f>N1020&amp;O1020</f>
        <v>R15</v>
      </c>
      <c r="Q1020" s="25" t="s">
        <v>42</v>
      </c>
      <c r="R1020" s="19">
        <v>0.88</v>
      </c>
      <c r="S1020" s="19">
        <v>0.12</v>
      </c>
      <c r="T1020" s="336">
        <f>SUM(R1021:S1021)</f>
        <v>102088</v>
      </c>
      <c r="U1020" s="19">
        <v>0.19</v>
      </c>
      <c r="V1020" s="19">
        <v>3.9E-2</v>
      </c>
      <c r="W1020" s="336">
        <f>SUM(U1021:V1021)</f>
        <v>17851</v>
      </c>
      <c r="X1020" s="19">
        <v>0.56000000000000005</v>
      </c>
      <c r="Y1020" s="19">
        <v>0.27</v>
      </c>
      <c r="Z1020" s="19">
        <v>0.41</v>
      </c>
      <c r="AA1020" s="338">
        <f>SUM(X1021:Z1021)</f>
        <v>103098</v>
      </c>
      <c r="AB1020" s="327">
        <f>ROUNDDOWN((T1020+AA1020)*0.05,0)</f>
        <v>10259</v>
      </c>
      <c r="AC1020" s="327">
        <f>ROUNDDOWN((T1020+W1020+AA1020+AB1020)*0.1,0)</f>
        <v>23329</v>
      </c>
      <c r="AD1020" s="327">
        <f>ROUNDDOWN(AG1020*0.1,0)</f>
        <v>30206</v>
      </c>
      <c r="AE1020" s="327">
        <f>T1020+W1020+AA1020+AB1020+AC1020+AD1020</f>
        <v>286831</v>
      </c>
      <c r="AF1020" s="328">
        <v>422000</v>
      </c>
      <c r="AG1020" s="330">
        <f>AF1020-T1020-W1020</f>
        <v>302061</v>
      </c>
      <c r="AH1020" s="332">
        <f t="shared" si="10"/>
        <v>286831</v>
      </c>
    </row>
    <row r="1021" spans="1:34" ht="12.75" hidden="1" customHeight="1">
      <c r="A1021" s="344"/>
      <c r="B1021" s="27"/>
      <c r="C1021" s="28"/>
      <c r="D1021" s="344"/>
      <c r="E1021" s="28"/>
      <c r="F1021" s="28"/>
      <c r="G1021" s="344"/>
      <c r="H1021" s="28"/>
      <c r="I1021" s="28"/>
      <c r="J1021" s="344"/>
      <c r="K1021" s="28"/>
      <c r="L1021" s="28"/>
      <c r="M1021" s="346"/>
      <c r="N1021" s="28"/>
      <c r="O1021" s="28"/>
      <c r="P1021" s="346"/>
      <c r="Q1021" s="22"/>
      <c r="R1021" s="23">
        <f>ROUNDDOWN($R$3*R1020,0)</f>
        <v>92315</v>
      </c>
      <c r="S1021" s="23">
        <f>ROUNDDOWN($S$3*S1020,0)</f>
        <v>9773</v>
      </c>
      <c r="T1021" s="337"/>
      <c r="U1021" s="23">
        <f>ROUNDDOWN(U1020*$U$3,0)</f>
        <v>15474</v>
      </c>
      <c r="V1021" s="23">
        <f>ROUNDDOWN(V1020*$V$3,0)</f>
        <v>2377</v>
      </c>
      <c r="W1021" s="337"/>
      <c r="X1021" s="23">
        <f>ROUNDDOWN($X$3*X1020,0)</f>
        <v>58746</v>
      </c>
      <c r="Y1021" s="23">
        <f>ROUNDDOWN(Y1020*$Y$3,0)</f>
        <v>21989</v>
      </c>
      <c r="Z1021" s="24">
        <f>ROUNDDOWN(Z1020*$Z$3,0)</f>
        <v>22363</v>
      </c>
      <c r="AA1021" s="338"/>
      <c r="AB1021" s="327"/>
      <c r="AC1021" s="327"/>
      <c r="AD1021" s="327"/>
      <c r="AE1021" s="327"/>
      <c r="AF1021" s="329"/>
      <c r="AG1021" s="331"/>
      <c r="AH1021" s="332">
        <f t="shared" si="10"/>
        <v>0</v>
      </c>
    </row>
    <row r="1022" spans="1:34" ht="12.75" hidden="1" customHeight="1">
      <c r="A1022" s="344" t="s">
        <v>195</v>
      </c>
      <c r="B1022" s="27" t="s">
        <v>43</v>
      </c>
      <c r="C1022" s="28">
        <v>5.5</v>
      </c>
      <c r="D1022" s="344" t="str">
        <f>B1022&amp;C1022</f>
        <v>H5.5</v>
      </c>
      <c r="E1022" s="28" t="s">
        <v>38</v>
      </c>
      <c r="F1022" s="28">
        <v>0</v>
      </c>
      <c r="G1022" s="344" t="str">
        <f>E1022&amp;F1022</f>
        <v>W0</v>
      </c>
      <c r="H1022" s="28" t="s">
        <v>39</v>
      </c>
      <c r="I1022" s="28">
        <v>0</v>
      </c>
      <c r="J1022" s="344" t="str">
        <f>H1022&amp;I1022</f>
        <v>L0</v>
      </c>
      <c r="K1022" s="28" t="s">
        <v>40</v>
      </c>
      <c r="L1022" s="28">
        <v>0</v>
      </c>
      <c r="M1022" s="345" t="str">
        <f>K1022&amp;L1022</f>
        <v>B0</v>
      </c>
      <c r="N1022" s="28" t="s">
        <v>41</v>
      </c>
      <c r="O1022" s="28">
        <v>18</v>
      </c>
      <c r="P1022" s="345" t="str">
        <f>N1022&amp;O1022</f>
        <v>R18</v>
      </c>
      <c r="Q1022" s="25" t="s">
        <v>42</v>
      </c>
      <c r="R1022" s="26">
        <v>1.1499999999999999</v>
      </c>
      <c r="S1022" s="26">
        <v>0.15</v>
      </c>
      <c r="T1022" s="336">
        <f>SUM(R1023:S1023)</f>
        <v>132855</v>
      </c>
      <c r="U1022" s="19">
        <v>0.19</v>
      </c>
      <c r="V1022" s="19">
        <v>7.0999999999999994E-2</v>
      </c>
      <c r="W1022" s="336">
        <f>SUM(U1023:V1023)</f>
        <v>19802</v>
      </c>
      <c r="X1022" s="19">
        <v>0.7</v>
      </c>
      <c r="Y1022" s="19">
        <v>0.34</v>
      </c>
      <c r="Z1022" s="19">
        <v>0.52</v>
      </c>
      <c r="AA1022" s="338">
        <f>SUM(X1023:Z1023)</f>
        <v>129484</v>
      </c>
      <c r="AB1022" s="327">
        <f>ROUNDDOWN((T1022+AA1022)*0.05,0)</f>
        <v>13116</v>
      </c>
      <c r="AC1022" s="327">
        <f>ROUNDDOWN((T1022+W1022+AA1022+AB1022)*0.1,0)</f>
        <v>29525</v>
      </c>
      <c r="AD1022" s="327">
        <f>ROUNDDOWN(AG1022*0.1,0)</f>
        <v>33034</v>
      </c>
      <c r="AE1022" s="327">
        <f>T1022+W1022+AA1022+AB1022+AC1022+AD1022</f>
        <v>357816</v>
      </c>
      <c r="AF1022" s="328">
        <v>483000</v>
      </c>
      <c r="AG1022" s="330">
        <f>AF1022-T1022-W1022</f>
        <v>330343</v>
      </c>
      <c r="AH1022" s="332">
        <f t="shared" si="10"/>
        <v>330343</v>
      </c>
    </row>
    <row r="1023" spans="1:34" ht="12.75" hidden="1" customHeight="1">
      <c r="A1023" s="344"/>
      <c r="B1023" s="27"/>
      <c r="C1023" s="28"/>
      <c r="D1023" s="344"/>
      <c r="E1023" s="28"/>
      <c r="F1023" s="28"/>
      <c r="G1023" s="344"/>
      <c r="H1023" s="28"/>
      <c r="I1023" s="28"/>
      <c r="J1023" s="344"/>
      <c r="K1023" s="28"/>
      <c r="L1023" s="28"/>
      <c r="M1023" s="346"/>
      <c r="N1023" s="28"/>
      <c r="O1023" s="28"/>
      <c r="P1023" s="346"/>
      <c r="Q1023" s="22"/>
      <c r="R1023" s="23">
        <f>ROUNDDOWN($R$3*R1022,0)</f>
        <v>120639</v>
      </c>
      <c r="S1023" s="23">
        <f>ROUNDDOWN($S$3*S1022,0)</f>
        <v>12216</v>
      </c>
      <c r="T1023" s="337"/>
      <c r="U1023" s="23">
        <f>ROUNDDOWN(U1022*$U$3,0)</f>
        <v>15474</v>
      </c>
      <c r="V1023" s="23">
        <f>ROUNDDOWN(V1022*$V$3,0)</f>
        <v>4328</v>
      </c>
      <c r="W1023" s="337"/>
      <c r="X1023" s="23">
        <f>ROUNDDOWN($X$3*X1022,0)</f>
        <v>73432</v>
      </c>
      <c r="Y1023" s="23">
        <f>ROUNDDOWN(Y1022*$Y$3,0)</f>
        <v>27690</v>
      </c>
      <c r="Z1023" s="24">
        <f>ROUNDDOWN(Z1022*$Z$3,0)</f>
        <v>28362</v>
      </c>
      <c r="AA1023" s="338"/>
      <c r="AB1023" s="327"/>
      <c r="AC1023" s="327"/>
      <c r="AD1023" s="327"/>
      <c r="AE1023" s="327"/>
      <c r="AF1023" s="329"/>
      <c r="AG1023" s="331"/>
      <c r="AH1023" s="332">
        <f t="shared" si="10"/>
        <v>0</v>
      </c>
    </row>
    <row r="1024" spans="1:34" ht="12.75" hidden="1" customHeight="1">
      <c r="A1024" s="344" t="s">
        <v>195</v>
      </c>
      <c r="B1024" s="27" t="s">
        <v>43</v>
      </c>
      <c r="C1024" s="28">
        <v>5.5</v>
      </c>
      <c r="D1024" s="344" t="str">
        <f>B1024&amp;C1024</f>
        <v>H5.5</v>
      </c>
      <c r="E1024" s="28" t="s">
        <v>38</v>
      </c>
      <c r="F1024" s="28">
        <v>0</v>
      </c>
      <c r="G1024" s="344" t="str">
        <f>E1024&amp;F1024</f>
        <v>W0</v>
      </c>
      <c r="H1024" s="28" t="s">
        <v>39</v>
      </c>
      <c r="I1024" s="28">
        <v>0</v>
      </c>
      <c r="J1024" s="344" t="str">
        <f>H1024&amp;I1024</f>
        <v>L0</v>
      </c>
      <c r="K1024" s="28" t="s">
        <v>40</v>
      </c>
      <c r="L1024" s="28">
        <v>0</v>
      </c>
      <c r="M1024" s="345" t="str">
        <f>K1024&amp;L1024</f>
        <v>B0</v>
      </c>
      <c r="N1024" s="28" t="s">
        <v>41</v>
      </c>
      <c r="O1024" s="28">
        <v>20</v>
      </c>
      <c r="P1024" s="345" t="str">
        <f>N1024&amp;O1024</f>
        <v>R20</v>
      </c>
      <c r="Q1024" s="25" t="s">
        <v>42</v>
      </c>
      <c r="R1024" s="19">
        <v>1.33</v>
      </c>
      <c r="S1024" s="19">
        <v>0.18</v>
      </c>
      <c r="T1024" s="336">
        <f>SUM(R1025:S1025)</f>
        <v>154181</v>
      </c>
      <c r="U1024" s="19">
        <v>0.19</v>
      </c>
      <c r="V1024" s="19">
        <v>7.0999999999999994E-2</v>
      </c>
      <c r="W1024" s="336">
        <f>SUM(U1025:V1025)</f>
        <v>19802</v>
      </c>
      <c r="X1024" s="19">
        <v>0.81</v>
      </c>
      <c r="Y1024" s="19">
        <v>0.39</v>
      </c>
      <c r="Z1024" s="19">
        <v>0.6</v>
      </c>
      <c r="AA1024" s="338">
        <f>SUM(X1025:Z1025)</f>
        <v>149460</v>
      </c>
      <c r="AB1024" s="327">
        <f>ROUNDDOWN((T1024+AA1024)*0.05,0)</f>
        <v>15182</v>
      </c>
      <c r="AC1024" s="327">
        <f>ROUNDDOWN((T1024+W1024+AA1024+AB1024)*0.1,0)</f>
        <v>33862</v>
      </c>
      <c r="AD1024" s="327">
        <f>ROUNDDOWN(AG1024*0.1,0)</f>
        <v>45001</v>
      </c>
      <c r="AE1024" s="327">
        <f>T1024+W1024+AA1024+AB1024+AC1024+AD1024</f>
        <v>417488</v>
      </c>
      <c r="AF1024" s="328">
        <v>624000</v>
      </c>
      <c r="AG1024" s="330">
        <f>AF1024-T1024-W1024</f>
        <v>450017</v>
      </c>
      <c r="AH1024" s="332">
        <f t="shared" si="10"/>
        <v>417488</v>
      </c>
    </row>
    <row r="1025" spans="1:34" ht="12.75" hidden="1" customHeight="1">
      <c r="A1025" s="344"/>
      <c r="B1025" s="27"/>
      <c r="C1025" s="28"/>
      <c r="D1025" s="344"/>
      <c r="E1025" s="28"/>
      <c r="F1025" s="28"/>
      <c r="G1025" s="344"/>
      <c r="H1025" s="28"/>
      <c r="I1025" s="28"/>
      <c r="J1025" s="344"/>
      <c r="K1025" s="28"/>
      <c r="L1025" s="28"/>
      <c r="M1025" s="346"/>
      <c r="N1025" s="28"/>
      <c r="O1025" s="28"/>
      <c r="P1025" s="346"/>
      <c r="Q1025" s="25"/>
      <c r="R1025" s="23">
        <f>ROUNDDOWN($R$3*R1024,0)</f>
        <v>139522</v>
      </c>
      <c r="S1025" s="23">
        <f>ROUNDDOWN($S$3*S1024,0)</f>
        <v>14659</v>
      </c>
      <c r="T1025" s="337"/>
      <c r="U1025" s="23">
        <f>ROUNDDOWN(U1024*$U$3,0)</f>
        <v>15474</v>
      </c>
      <c r="V1025" s="23">
        <f>ROUNDDOWN(V1024*$V$3,0)</f>
        <v>4328</v>
      </c>
      <c r="W1025" s="337"/>
      <c r="X1025" s="23">
        <f>ROUNDDOWN($X$3*X1024,0)</f>
        <v>84972</v>
      </c>
      <c r="Y1025" s="23">
        <f>ROUNDDOWN(Y1024*$Y$3,0)</f>
        <v>31762</v>
      </c>
      <c r="Z1025" s="24">
        <f>ROUNDDOWN(Z1024*$Z$3,0)</f>
        <v>32726</v>
      </c>
      <c r="AA1025" s="338"/>
      <c r="AB1025" s="327"/>
      <c r="AC1025" s="327"/>
      <c r="AD1025" s="327"/>
      <c r="AE1025" s="327"/>
      <c r="AF1025" s="329"/>
      <c r="AG1025" s="331"/>
      <c r="AH1025" s="332">
        <f t="shared" si="10"/>
        <v>0</v>
      </c>
    </row>
    <row r="1026" spans="1:34" ht="12.75" hidden="1" customHeight="1">
      <c r="A1026" s="333" t="s">
        <v>196</v>
      </c>
      <c r="B1026" s="20" t="s">
        <v>43</v>
      </c>
      <c r="C1026" s="21">
        <v>1.5</v>
      </c>
      <c r="D1026" s="333" t="str">
        <f>B1026&amp;C1026</f>
        <v>H1.5</v>
      </c>
      <c r="E1026" s="21" t="s">
        <v>38</v>
      </c>
      <c r="F1026" s="21">
        <v>0.6</v>
      </c>
      <c r="G1026" s="333" t="str">
        <f>E1026&amp;F1026</f>
        <v>W0.6</v>
      </c>
      <c r="H1026" s="21" t="s">
        <v>39</v>
      </c>
      <c r="I1026" s="21">
        <v>0</v>
      </c>
      <c r="J1026" s="333" t="str">
        <f>H1026&amp;I1026</f>
        <v>L0</v>
      </c>
      <c r="K1026" s="21" t="s">
        <v>40</v>
      </c>
      <c r="L1026" s="21"/>
      <c r="M1026" s="334" t="str">
        <f>K1026&amp;L1026</f>
        <v>B</v>
      </c>
      <c r="N1026" s="21" t="s">
        <v>41</v>
      </c>
      <c r="O1026" s="21">
        <v>0</v>
      </c>
      <c r="P1026" s="334" t="str">
        <f>N1026&amp;O1026</f>
        <v>R0</v>
      </c>
      <c r="Q1026" s="25" t="s">
        <v>109</v>
      </c>
      <c r="R1026" s="26">
        <v>0.04</v>
      </c>
      <c r="S1026" s="26">
        <v>6.0000000000000001E-3</v>
      </c>
      <c r="T1026" s="336">
        <f>SUM(R1027:S1027)</f>
        <v>4684</v>
      </c>
      <c r="U1026" s="19">
        <v>2E-3</v>
      </c>
      <c r="V1026" s="19">
        <v>1E-3</v>
      </c>
      <c r="W1026" s="336">
        <f>SUM(U1027:V1027)</f>
        <v>222</v>
      </c>
      <c r="X1026" s="19">
        <v>0.03</v>
      </c>
      <c r="Y1026" s="19">
        <v>0.02</v>
      </c>
      <c r="Z1026" s="19">
        <v>0</v>
      </c>
      <c r="AA1026" s="338">
        <f>SUM(X1027:Z1027)</f>
        <v>4775</v>
      </c>
      <c r="AB1026" s="327">
        <f>ROUNDDOWN((T1026+AA1026)*0.05,0)</f>
        <v>472</v>
      </c>
      <c r="AC1026" s="327">
        <f>ROUNDDOWN((T1026+W1026+AA1026+AB1026)*0.1,0)</f>
        <v>1015</v>
      </c>
      <c r="AD1026" s="327">
        <f>ROUNDDOWN(AG1026*0.1,0)</f>
        <v>15609</v>
      </c>
      <c r="AE1026" s="327">
        <f>T1026+W1026+AA1026+AB1026+AC1026+AD1026</f>
        <v>26777</v>
      </c>
      <c r="AF1026" s="328">
        <v>161000</v>
      </c>
      <c r="AG1026" s="330">
        <f>AF1026-T1026-W1026</f>
        <v>156094</v>
      </c>
      <c r="AH1026" s="332">
        <f>IF(AE1026&lt;AG1026,AE1026,AG1026)</f>
        <v>26777</v>
      </c>
    </row>
    <row r="1027" spans="1:34" ht="12.75" hidden="1" customHeight="1">
      <c r="A1027" s="333"/>
      <c r="B1027" s="20"/>
      <c r="C1027" s="21"/>
      <c r="D1027" s="333"/>
      <c r="E1027" s="21"/>
      <c r="F1027" s="21"/>
      <c r="G1027" s="333"/>
      <c r="H1027" s="21"/>
      <c r="I1027" s="21"/>
      <c r="J1027" s="333"/>
      <c r="K1027" s="21"/>
      <c r="L1027" s="21"/>
      <c r="M1027" s="335"/>
      <c r="N1027" s="21"/>
      <c r="O1027" s="21"/>
      <c r="P1027" s="335"/>
      <c r="Q1027" s="25"/>
      <c r="R1027" s="23">
        <f>ROUNDDOWN($R$3*R1026,0)</f>
        <v>4196</v>
      </c>
      <c r="S1027" s="23">
        <f>ROUNDDOWN($S$3*S1026,0)</f>
        <v>488</v>
      </c>
      <c r="T1027" s="337"/>
      <c r="U1027" s="23">
        <f>ROUNDDOWN(U1026*$U$3,0)</f>
        <v>162</v>
      </c>
      <c r="V1027" s="23">
        <f>ROUNDDOWN(V1026*$V$3,0)</f>
        <v>60</v>
      </c>
      <c r="W1027" s="337"/>
      <c r="X1027" s="23">
        <f>ROUNDDOWN($X$3*X1026,0)</f>
        <v>3147</v>
      </c>
      <c r="Y1027" s="23">
        <f>ROUNDDOWN(Y1026*$Y$3,0)</f>
        <v>1628</v>
      </c>
      <c r="Z1027" s="24">
        <f>ROUNDDOWN(Z1026*$Z$3,0)</f>
        <v>0</v>
      </c>
      <c r="AA1027" s="338"/>
      <c r="AB1027" s="327"/>
      <c r="AC1027" s="327"/>
      <c r="AD1027" s="327"/>
      <c r="AE1027" s="327"/>
      <c r="AF1027" s="329"/>
      <c r="AG1027" s="331"/>
      <c r="AH1027" s="332"/>
    </row>
    <row r="1028" spans="1:34" ht="12.75" hidden="1" customHeight="1">
      <c r="A1028" s="333" t="s">
        <v>196</v>
      </c>
      <c r="B1028" s="20" t="s">
        <v>43</v>
      </c>
      <c r="C1028" s="21">
        <v>2</v>
      </c>
      <c r="D1028" s="333" t="str">
        <f>B1028&amp;C1028</f>
        <v>H2</v>
      </c>
      <c r="E1028" s="21" t="s">
        <v>38</v>
      </c>
      <c r="F1028" s="21">
        <v>1</v>
      </c>
      <c r="G1028" s="333" t="str">
        <f>E1028&amp;F1028</f>
        <v>W1</v>
      </c>
      <c r="H1028" s="21" t="s">
        <v>39</v>
      </c>
      <c r="I1028" s="21">
        <v>0</v>
      </c>
      <c r="J1028" s="333" t="str">
        <f>H1028&amp;I1028</f>
        <v>L0</v>
      </c>
      <c r="K1028" s="21" t="s">
        <v>40</v>
      </c>
      <c r="L1028" s="21">
        <v>0</v>
      </c>
      <c r="M1028" s="334" t="str">
        <f>K1028&amp;L1028</f>
        <v>B0</v>
      </c>
      <c r="N1028" s="21" t="s">
        <v>41</v>
      </c>
      <c r="O1028" s="21">
        <v>0</v>
      </c>
      <c r="P1028" s="334" t="str">
        <f>N1028&amp;O1028</f>
        <v>R0</v>
      </c>
      <c r="Q1028" s="25" t="s">
        <v>109</v>
      </c>
      <c r="R1028" s="19">
        <v>0.08</v>
      </c>
      <c r="S1028" s="19">
        <v>0.01</v>
      </c>
      <c r="T1028" s="336">
        <f>SUM(R1029:S1029)</f>
        <v>9206</v>
      </c>
      <c r="U1028" s="19">
        <v>2E-3</v>
      </c>
      <c r="V1028" s="19">
        <v>2E-3</v>
      </c>
      <c r="W1028" s="336">
        <f>SUM(U1029:V1029)</f>
        <v>283</v>
      </c>
      <c r="X1028" s="19">
        <v>0.05</v>
      </c>
      <c r="Y1028" s="19">
        <v>0.03</v>
      </c>
      <c r="Z1028" s="19">
        <v>0</v>
      </c>
      <c r="AA1028" s="338">
        <f>SUM(X1029:Z1029)</f>
        <v>7688</v>
      </c>
      <c r="AB1028" s="327">
        <f>ROUNDDOWN((T1028+AA1028)*0.05,0)</f>
        <v>844</v>
      </c>
      <c r="AC1028" s="327">
        <f>ROUNDDOWN((T1028+W1028+AA1028+AB1028)*0.1,0)</f>
        <v>1802</v>
      </c>
      <c r="AD1028" s="327">
        <f>ROUNDDOWN(AG1028*0.1,0)</f>
        <v>28851</v>
      </c>
      <c r="AE1028" s="327">
        <f>T1028+W1028+AA1028+AB1028+AC1028+AD1028</f>
        <v>48674</v>
      </c>
      <c r="AF1028" s="328">
        <v>298000</v>
      </c>
      <c r="AG1028" s="330">
        <f>AF1028-T1028-W1028</f>
        <v>288511</v>
      </c>
      <c r="AH1028" s="332">
        <f>IF(AE1028&lt;AG1028,AE1028,AG1028)</f>
        <v>48674</v>
      </c>
    </row>
    <row r="1029" spans="1:34" ht="12.75" hidden="1" customHeight="1">
      <c r="A1029" s="333"/>
      <c r="B1029" s="20"/>
      <c r="C1029" s="21"/>
      <c r="D1029" s="333"/>
      <c r="E1029" s="21"/>
      <c r="F1029" s="21"/>
      <c r="G1029" s="333"/>
      <c r="H1029" s="21"/>
      <c r="I1029" s="21"/>
      <c r="J1029" s="333"/>
      <c r="K1029" s="21"/>
      <c r="L1029" s="21"/>
      <c r="M1029" s="335"/>
      <c r="N1029" s="21"/>
      <c r="O1029" s="21"/>
      <c r="P1029" s="335"/>
      <c r="Q1029" s="25"/>
      <c r="R1029" s="23">
        <f>ROUNDDOWN($R$3*R1028,0)</f>
        <v>8392</v>
      </c>
      <c r="S1029" s="23">
        <f>ROUNDDOWN($S$3*S1028,0)</f>
        <v>814</v>
      </c>
      <c r="T1029" s="337"/>
      <c r="U1029" s="23">
        <f>ROUNDDOWN(U1028*$U$3,0)</f>
        <v>162</v>
      </c>
      <c r="V1029" s="23">
        <f>ROUNDDOWN(V1028*$V$3,0)</f>
        <v>121</v>
      </c>
      <c r="W1029" s="337"/>
      <c r="X1029" s="23">
        <f>ROUNDDOWN($X$3*X1028,0)</f>
        <v>5245</v>
      </c>
      <c r="Y1029" s="23">
        <f>ROUNDDOWN(Y1028*$Y$3,0)</f>
        <v>2443</v>
      </c>
      <c r="Z1029" s="24">
        <f>ROUNDDOWN(Z1028*$Z$3,0)</f>
        <v>0</v>
      </c>
      <c r="AA1029" s="338"/>
      <c r="AB1029" s="327"/>
      <c r="AC1029" s="327"/>
      <c r="AD1029" s="327"/>
      <c r="AE1029" s="327"/>
      <c r="AF1029" s="329"/>
      <c r="AG1029" s="331"/>
      <c r="AH1029" s="332"/>
    </row>
    <row r="1030" spans="1:34" ht="12.75" hidden="1" customHeight="1">
      <c r="A1030" s="333" t="s">
        <v>196</v>
      </c>
      <c r="B1030" s="20" t="s">
        <v>43</v>
      </c>
      <c r="C1030" s="21">
        <v>2.5</v>
      </c>
      <c r="D1030" s="333" t="str">
        <f>B1030&amp;C1030</f>
        <v>H2.5</v>
      </c>
      <c r="E1030" s="21" t="s">
        <v>38</v>
      </c>
      <c r="F1030" s="21">
        <v>1.2</v>
      </c>
      <c r="G1030" s="333" t="str">
        <f>E1030&amp;F1030</f>
        <v>W1.2</v>
      </c>
      <c r="H1030" s="21" t="s">
        <v>39</v>
      </c>
      <c r="I1030" s="21">
        <v>0</v>
      </c>
      <c r="J1030" s="333" t="str">
        <f>H1030&amp;I1030</f>
        <v>L0</v>
      </c>
      <c r="K1030" s="21" t="s">
        <v>40</v>
      </c>
      <c r="L1030" s="21">
        <v>0</v>
      </c>
      <c r="M1030" s="334" t="str">
        <f>K1030&amp;L1030</f>
        <v>B0</v>
      </c>
      <c r="N1030" s="21" t="s">
        <v>41</v>
      </c>
      <c r="O1030" s="21">
        <v>0</v>
      </c>
      <c r="P1030" s="334" t="str">
        <f>N1030&amp;O1030</f>
        <v>R0</v>
      </c>
      <c r="Q1030" s="25" t="s">
        <v>109</v>
      </c>
      <c r="R1030" s="26">
        <v>0.11</v>
      </c>
      <c r="S1030" s="26">
        <v>0.02</v>
      </c>
      <c r="T1030" s="336">
        <f>SUM(R1031:S1031)</f>
        <v>13167</v>
      </c>
      <c r="U1030" s="19">
        <v>2E-3</v>
      </c>
      <c r="V1030" s="19">
        <v>3.0000000000000001E-3</v>
      </c>
      <c r="W1030" s="336">
        <f>SUM(U1031:V1031)</f>
        <v>344</v>
      </c>
      <c r="X1030" s="19">
        <v>7.0000000000000007E-2</v>
      </c>
      <c r="Y1030" s="19">
        <v>0.04</v>
      </c>
      <c r="Z1030" s="19">
        <v>0</v>
      </c>
      <c r="AA1030" s="338">
        <f>SUM(X1031:Z1031)</f>
        <v>10600</v>
      </c>
      <c r="AB1030" s="327">
        <f>ROUNDDOWN((T1030+AA1030)*0.05,0)</f>
        <v>1188</v>
      </c>
      <c r="AC1030" s="327">
        <f>ROUNDDOWN((T1030+W1030+AA1030+AB1030)*0.1,0)</f>
        <v>2529</v>
      </c>
      <c r="AD1030" s="327">
        <f>ROUNDDOWN(AG1030*0.1,0)</f>
        <v>51848</v>
      </c>
      <c r="AE1030" s="327">
        <f>T1030+W1030+AA1030+AB1030+AC1030+AD1030</f>
        <v>79676</v>
      </c>
      <c r="AF1030" s="328">
        <v>532000</v>
      </c>
      <c r="AG1030" s="330">
        <f>AF1030-T1030-W1030</f>
        <v>518489</v>
      </c>
      <c r="AH1030" s="332">
        <f>IF(AE1030&lt;AG1030,AE1030,AG1030)</f>
        <v>79676</v>
      </c>
    </row>
    <row r="1031" spans="1:34" ht="12.75" hidden="1" customHeight="1">
      <c r="A1031" s="333"/>
      <c r="B1031" s="20"/>
      <c r="C1031" s="21"/>
      <c r="D1031" s="333"/>
      <c r="E1031" s="21"/>
      <c r="F1031" s="21"/>
      <c r="G1031" s="333"/>
      <c r="H1031" s="21"/>
      <c r="I1031" s="21"/>
      <c r="J1031" s="333"/>
      <c r="K1031" s="21"/>
      <c r="L1031" s="21"/>
      <c r="M1031" s="335"/>
      <c r="N1031" s="21"/>
      <c r="O1031" s="21"/>
      <c r="P1031" s="335"/>
      <c r="Q1031" s="25"/>
      <c r="R1031" s="23">
        <f>ROUNDDOWN($R$3*R1030,0)</f>
        <v>11539</v>
      </c>
      <c r="S1031" s="23">
        <f>ROUNDDOWN($S$3*S1030,0)</f>
        <v>1628</v>
      </c>
      <c r="T1031" s="337"/>
      <c r="U1031" s="23">
        <f>ROUNDDOWN(U1030*$U$3,0)</f>
        <v>162</v>
      </c>
      <c r="V1031" s="23">
        <f>ROUNDDOWN(V1030*$V$3,0)</f>
        <v>182</v>
      </c>
      <c r="W1031" s="337"/>
      <c r="X1031" s="23">
        <f>ROUNDDOWN($X$3*X1030,0)</f>
        <v>7343</v>
      </c>
      <c r="Y1031" s="23">
        <f>ROUNDDOWN(Y1030*$Y$3,0)</f>
        <v>3257</v>
      </c>
      <c r="Z1031" s="24">
        <f>ROUNDDOWN(Z1030*$Z$3,0)</f>
        <v>0</v>
      </c>
      <c r="AA1031" s="338"/>
      <c r="AB1031" s="327"/>
      <c r="AC1031" s="327"/>
      <c r="AD1031" s="327"/>
      <c r="AE1031" s="327"/>
      <c r="AF1031" s="329"/>
      <c r="AG1031" s="331"/>
      <c r="AH1031" s="332"/>
    </row>
    <row r="1032" spans="1:34" ht="12.75" hidden="1" customHeight="1">
      <c r="A1032" s="333" t="s">
        <v>196</v>
      </c>
      <c r="B1032" s="20" t="s">
        <v>43</v>
      </c>
      <c r="C1032" s="21">
        <v>3</v>
      </c>
      <c r="D1032" s="333" t="str">
        <f>B1032&amp;C1032</f>
        <v>H3</v>
      </c>
      <c r="E1032" s="21" t="s">
        <v>38</v>
      </c>
      <c r="F1032" s="21">
        <v>1.5</v>
      </c>
      <c r="G1032" s="333" t="str">
        <f>E1032&amp;F1032</f>
        <v>W1.5</v>
      </c>
      <c r="H1032" s="21" t="s">
        <v>39</v>
      </c>
      <c r="I1032" s="21">
        <v>0</v>
      </c>
      <c r="J1032" s="333" t="str">
        <f>H1032&amp;I1032</f>
        <v>L0</v>
      </c>
      <c r="K1032" s="21" t="s">
        <v>40</v>
      </c>
      <c r="L1032" s="21">
        <v>0</v>
      </c>
      <c r="M1032" s="334" t="str">
        <f>K1032&amp;L1032</f>
        <v>B0</v>
      </c>
      <c r="N1032" s="21" t="s">
        <v>41</v>
      </c>
      <c r="O1032" s="21">
        <v>0</v>
      </c>
      <c r="P1032" s="334" t="str">
        <f>N1032&amp;O1032</f>
        <v>R0</v>
      </c>
      <c r="Q1032" s="25" t="s">
        <v>109</v>
      </c>
      <c r="R1032" s="19">
        <v>0.14000000000000001</v>
      </c>
      <c r="S1032" s="19">
        <v>0.02</v>
      </c>
      <c r="T1032" s="336">
        <f>SUM(R1033:S1033)</f>
        <v>16314</v>
      </c>
      <c r="U1032" s="19">
        <v>2E-3</v>
      </c>
      <c r="V1032" s="19">
        <v>3.0000000000000001E-3</v>
      </c>
      <c r="W1032" s="336">
        <f>SUM(U1033:V1033)</f>
        <v>344</v>
      </c>
      <c r="X1032" s="19">
        <v>0.09</v>
      </c>
      <c r="Y1032" s="19">
        <v>0.05</v>
      </c>
      <c r="Z1032" s="19">
        <v>0</v>
      </c>
      <c r="AA1032" s="338">
        <f>SUM(X1033:Z1033)</f>
        <v>13513</v>
      </c>
      <c r="AB1032" s="327">
        <f>ROUNDDOWN((T1032+AA1032)*0.05,0)</f>
        <v>1491</v>
      </c>
      <c r="AC1032" s="327">
        <f>ROUNDDOWN((T1032+W1032+AA1032+AB1032)*0.1,0)</f>
        <v>3166</v>
      </c>
      <c r="AD1032" s="327">
        <f>ROUNDDOWN(AG1032*0.1,0)</f>
        <v>72534</v>
      </c>
      <c r="AE1032" s="327">
        <f>T1032+W1032+AA1032+AB1032+AC1032+AD1032</f>
        <v>107362</v>
      </c>
      <c r="AF1032" s="328">
        <v>742000</v>
      </c>
      <c r="AG1032" s="330">
        <f>AF1032-T1032-W1032</f>
        <v>725342</v>
      </c>
      <c r="AH1032" s="332">
        <f>IF(AE1032&lt;AG1032,AE1032,AG1032)</f>
        <v>107362</v>
      </c>
    </row>
    <row r="1033" spans="1:34" ht="12.75" hidden="1" customHeight="1">
      <c r="A1033" s="333"/>
      <c r="B1033" s="20"/>
      <c r="C1033" s="21"/>
      <c r="D1033" s="333"/>
      <c r="E1033" s="21"/>
      <c r="F1033" s="21"/>
      <c r="G1033" s="333"/>
      <c r="H1033" s="21"/>
      <c r="I1033" s="21"/>
      <c r="J1033" s="333"/>
      <c r="K1033" s="21"/>
      <c r="L1033" s="21"/>
      <c r="M1033" s="335"/>
      <c r="N1033" s="21"/>
      <c r="O1033" s="21"/>
      <c r="P1033" s="335"/>
      <c r="Q1033" s="25"/>
      <c r="R1033" s="23">
        <f>ROUNDDOWN($R$3*R1032,0)</f>
        <v>14686</v>
      </c>
      <c r="S1033" s="23">
        <f>ROUNDDOWN($S$3*S1032,0)</f>
        <v>1628</v>
      </c>
      <c r="T1033" s="337"/>
      <c r="U1033" s="23">
        <f>ROUNDDOWN(U1032*$U$3,0)</f>
        <v>162</v>
      </c>
      <c r="V1033" s="23">
        <f>ROUNDDOWN(V1032*$V$3,0)</f>
        <v>182</v>
      </c>
      <c r="W1033" s="337"/>
      <c r="X1033" s="23">
        <f>ROUNDDOWN($X$3*X1032,0)</f>
        <v>9441</v>
      </c>
      <c r="Y1033" s="23">
        <f>ROUNDDOWN(Y1032*$Y$3,0)</f>
        <v>4072</v>
      </c>
      <c r="Z1033" s="24">
        <f>ROUNDDOWN(Z1032*$Z$3,0)</f>
        <v>0</v>
      </c>
      <c r="AA1033" s="338"/>
      <c r="AB1033" s="327"/>
      <c r="AC1033" s="327"/>
      <c r="AD1033" s="327"/>
      <c r="AE1033" s="327"/>
      <c r="AF1033" s="329"/>
      <c r="AG1033" s="331"/>
      <c r="AH1033" s="332"/>
    </row>
    <row r="1034" spans="1:34" ht="12.75" hidden="1" customHeight="1">
      <c r="A1034" s="333" t="s">
        <v>196</v>
      </c>
      <c r="B1034" s="20" t="s">
        <v>43</v>
      </c>
      <c r="C1034" s="21">
        <v>3.5</v>
      </c>
      <c r="D1034" s="333" t="str">
        <f>B1034&amp;C1034</f>
        <v>H3.5</v>
      </c>
      <c r="E1034" s="21" t="s">
        <v>38</v>
      </c>
      <c r="F1034" s="21">
        <v>2</v>
      </c>
      <c r="G1034" s="333" t="str">
        <f>E1034&amp;F1034</f>
        <v>W2</v>
      </c>
      <c r="H1034" s="21" t="s">
        <v>39</v>
      </c>
      <c r="I1034" s="21">
        <v>0</v>
      </c>
      <c r="J1034" s="333" t="str">
        <f>H1034&amp;I1034</f>
        <v>L0</v>
      </c>
      <c r="K1034" s="21" t="s">
        <v>40</v>
      </c>
      <c r="L1034" s="21">
        <v>0</v>
      </c>
      <c r="M1034" s="334" t="str">
        <f>K1034&amp;L1034</f>
        <v>B0</v>
      </c>
      <c r="N1034" s="21" t="s">
        <v>41</v>
      </c>
      <c r="O1034" s="21">
        <v>0</v>
      </c>
      <c r="P1034" s="334" t="str">
        <f>N1034&amp;O1034</f>
        <v>R0</v>
      </c>
      <c r="Q1034" s="25" t="s">
        <v>109</v>
      </c>
      <c r="R1034" s="26">
        <v>0.23</v>
      </c>
      <c r="S1034" s="26">
        <v>0.03</v>
      </c>
      <c r="T1034" s="336">
        <f>SUM(R1035:S1035)</f>
        <v>26570</v>
      </c>
      <c r="U1034" s="19">
        <v>2E-3</v>
      </c>
      <c r="V1034" s="19">
        <v>7.0000000000000001E-3</v>
      </c>
      <c r="W1034" s="336">
        <f>SUM(U1035:V1035)</f>
        <v>588</v>
      </c>
      <c r="X1034" s="19">
        <v>0.15</v>
      </c>
      <c r="Y1034" s="19">
        <v>0.08</v>
      </c>
      <c r="Z1034" s="19">
        <v>0</v>
      </c>
      <c r="AA1034" s="338">
        <f>SUM(X1035:Z1035)</f>
        <v>22250</v>
      </c>
      <c r="AB1034" s="327">
        <f>ROUNDDOWN((T1034+AA1034)*0.05,0)</f>
        <v>2441</v>
      </c>
      <c r="AC1034" s="327">
        <f>ROUNDDOWN((T1034+W1034+AA1034+AB1034)*0.1,0)</f>
        <v>5184</v>
      </c>
      <c r="AD1034" s="327">
        <f>ROUNDDOWN(AG1034*0.1,0)</f>
        <v>96084</v>
      </c>
      <c r="AE1034" s="327">
        <f>T1034+W1034+AA1034+AB1034+AC1034+AD1034</f>
        <v>153117</v>
      </c>
      <c r="AF1034" s="328">
        <v>988000</v>
      </c>
      <c r="AG1034" s="330">
        <f>AF1034-T1034-W1034</f>
        <v>960842</v>
      </c>
      <c r="AH1034" s="332">
        <f>IF(AE1034&lt;AG1034,AE1034,AG1034)</f>
        <v>153117</v>
      </c>
    </row>
    <row r="1035" spans="1:34" ht="12.75" hidden="1" customHeight="1">
      <c r="A1035" s="333"/>
      <c r="B1035" s="20"/>
      <c r="C1035" s="21"/>
      <c r="D1035" s="333"/>
      <c r="E1035" s="21"/>
      <c r="F1035" s="21"/>
      <c r="G1035" s="333"/>
      <c r="H1035" s="21"/>
      <c r="I1035" s="21"/>
      <c r="J1035" s="333"/>
      <c r="K1035" s="21"/>
      <c r="L1035" s="21"/>
      <c r="M1035" s="335"/>
      <c r="N1035" s="21"/>
      <c r="O1035" s="21"/>
      <c r="P1035" s="335"/>
      <c r="Q1035" s="25"/>
      <c r="R1035" s="23">
        <f>ROUNDDOWN($R$3*R1034,0)</f>
        <v>24127</v>
      </c>
      <c r="S1035" s="23">
        <f>ROUNDDOWN($S$3*S1034,0)</f>
        <v>2443</v>
      </c>
      <c r="T1035" s="337"/>
      <c r="U1035" s="23">
        <f>ROUNDDOWN(U1034*$U$3,0)</f>
        <v>162</v>
      </c>
      <c r="V1035" s="23">
        <f>ROUNDDOWN(V1034*$V$3,0)</f>
        <v>426</v>
      </c>
      <c r="W1035" s="337"/>
      <c r="X1035" s="23">
        <f>ROUNDDOWN($X$3*X1034,0)</f>
        <v>15735</v>
      </c>
      <c r="Y1035" s="23">
        <f>ROUNDDOWN(Y1034*$Y$3,0)</f>
        <v>6515</v>
      </c>
      <c r="Z1035" s="24">
        <f>ROUNDDOWN(Z1034*$Z$3,0)</f>
        <v>0</v>
      </c>
      <c r="AA1035" s="338"/>
      <c r="AB1035" s="327"/>
      <c r="AC1035" s="327"/>
      <c r="AD1035" s="327"/>
      <c r="AE1035" s="327"/>
      <c r="AF1035" s="329"/>
      <c r="AG1035" s="331"/>
      <c r="AH1035" s="332"/>
    </row>
    <row r="1036" spans="1:34" ht="12.75" hidden="1" customHeight="1">
      <c r="A1036" s="344" t="s">
        <v>197</v>
      </c>
      <c r="B1036" s="27" t="s">
        <v>43</v>
      </c>
      <c r="C1036" s="28">
        <v>1.5</v>
      </c>
      <c r="D1036" s="344" t="str">
        <f>B1036&amp;C1036</f>
        <v>H1.5</v>
      </c>
      <c r="E1036" s="28" t="s">
        <v>38</v>
      </c>
      <c r="F1036" s="28">
        <v>0.6</v>
      </c>
      <c r="G1036" s="344" t="str">
        <f>E1036&amp;F1036</f>
        <v>W0.6</v>
      </c>
      <c r="H1036" s="28" t="s">
        <v>39</v>
      </c>
      <c r="I1036" s="28">
        <v>0</v>
      </c>
      <c r="J1036" s="344" t="str">
        <f>H1036&amp;I1036</f>
        <v>L0</v>
      </c>
      <c r="K1036" s="28" t="s">
        <v>40</v>
      </c>
      <c r="L1036" s="28"/>
      <c r="M1036" s="345" t="str">
        <f>K1036&amp;L1036</f>
        <v>B</v>
      </c>
      <c r="N1036" s="28" t="s">
        <v>41</v>
      </c>
      <c r="O1036" s="28">
        <v>0</v>
      </c>
      <c r="P1036" s="345" t="str">
        <f>N1036&amp;O1036</f>
        <v>R0</v>
      </c>
      <c r="Q1036" s="25" t="s">
        <v>109</v>
      </c>
      <c r="R1036" s="26">
        <v>0.04</v>
      </c>
      <c r="S1036" s="26">
        <v>6.0000000000000001E-3</v>
      </c>
      <c r="T1036" s="336">
        <f>SUM(R1037:S1037)</f>
        <v>4684</v>
      </c>
      <c r="U1036" s="19">
        <v>2E-3</v>
      </c>
      <c r="V1036" s="19">
        <v>1E-3</v>
      </c>
      <c r="W1036" s="336">
        <f>SUM(U1037:V1037)</f>
        <v>222</v>
      </c>
      <c r="X1036" s="19">
        <v>0.03</v>
      </c>
      <c r="Y1036" s="19">
        <v>0.02</v>
      </c>
      <c r="Z1036" s="19">
        <v>0</v>
      </c>
      <c r="AA1036" s="338">
        <f>SUM(X1037:Z1037)</f>
        <v>4775</v>
      </c>
      <c r="AB1036" s="327">
        <f>ROUNDDOWN((T1036+AA1036)*0.05,0)</f>
        <v>472</v>
      </c>
      <c r="AC1036" s="327">
        <f>ROUNDDOWN((T1036+W1036+AA1036+AB1036)*0.1,0)</f>
        <v>1015</v>
      </c>
      <c r="AD1036" s="327">
        <f>ROUNDDOWN(AG1036*0.1,0)</f>
        <v>14009</v>
      </c>
      <c r="AE1036" s="327">
        <f>T1036+W1036+AA1036+AB1036+AC1036+AD1036</f>
        <v>25177</v>
      </c>
      <c r="AF1036" s="328">
        <v>145000</v>
      </c>
      <c r="AG1036" s="330">
        <f>AF1036-T1036-W1036</f>
        <v>140094</v>
      </c>
      <c r="AH1036" s="332">
        <f>IF(AE1036&lt;AG1036,AE1036,AG1036)</f>
        <v>25177</v>
      </c>
    </row>
    <row r="1037" spans="1:34" ht="12.75" hidden="1" customHeight="1">
      <c r="A1037" s="344"/>
      <c r="B1037" s="27"/>
      <c r="C1037" s="28"/>
      <c r="D1037" s="344"/>
      <c r="E1037" s="28"/>
      <c r="F1037" s="28"/>
      <c r="G1037" s="344"/>
      <c r="H1037" s="28"/>
      <c r="I1037" s="28"/>
      <c r="J1037" s="344"/>
      <c r="K1037" s="28"/>
      <c r="L1037" s="28"/>
      <c r="M1037" s="346"/>
      <c r="N1037" s="28"/>
      <c r="O1037" s="28"/>
      <c r="P1037" s="346"/>
      <c r="Q1037" s="25"/>
      <c r="R1037" s="23">
        <f>ROUNDDOWN($R$3*R1036,0)</f>
        <v>4196</v>
      </c>
      <c r="S1037" s="23">
        <f>ROUNDDOWN($S$3*S1036,0)</f>
        <v>488</v>
      </c>
      <c r="T1037" s="337"/>
      <c r="U1037" s="23">
        <f>ROUNDDOWN(U1036*$U$3,0)</f>
        <v>162</v>
      </c>
      <c r="V1037" s="23">
        <f>ROUNDDOWN(V1036*$V$3,0)</f>
        <v>60</v>
      </c>
      <c r="W1037" s="337"/>
      <c r="X1037" s="23">
        <f>ROUNDDOWN($X$3*X1036,0)</f>
        <v>3147</v>
      </c>
      <c r="Y1037" s="23">
        <f>ROUNDDOWN(Y1036*$Y$3,0)</f>
        <v>1628</v>
      </c>
      <c r="Z1037" s="24">
        <f>ROUNDDOWN(Z1036*$Z$3,0)</f>
        <v>0</v>
      </c>
      <c r="AA1037" s="338"/>
      <c r="AB1037" s="327"/>
      <c r="AC1037" s="327"/>
      <c r="AD1037" s="327"/>
      <c r="AE1037" s="327"/>
      <c r="AF1037" s="329"/>
      <c r="AG1037" s="331"/>
      <c r="AH1037" s="332"/>
    </row>
    <row r="1038" spans="1:34" ht="12.75" hidden="1" customHeight="1">
      <c r="A1038" s="344" t="s">
        <v>197</v>
      </c>
      <c r="B1038" s="27" t="s">
        <v>43</v>
      </c>
      <c r="C1038" s="28">
        <v>2</v>
      </c>
      <c r="D1038" s="344" t="str">
        <f>B1038&amp;C1038</f>
        <v>H2</v>
      </c>
      <c r="E1038" s="28" t="s">
        <v>38</v>
      </c>
      <c r="F1038" s="28">
        <v>1</v>
      </c>
      <c r="G1038" s="344" t="str">
        <f>E1038&amp;F1038</f>
        <v>W1</v>
      </c>
      <c r="H1038" s="28" t="s">
        <v>39</v>
      </c>
      <c r="I1038" s="28">
        <v>0</v>
      </c>
      <c r="J1038" s="344" t="str">
        <f>H1038&amp;I1038</f>
        <v>L0</v>
      </c>
      <c r="K1038" s="28" t="s">
        <v>40</v>
      </c>
      <c r="L1038" s="28"/>
      <c r="M1038" s="345" t="str">
        <f>K1038&amp;L1038</f>
        <v>B</v>
      </c>
      <c r="N1038" s="28" t="s">
        <v>41</v>
      </c>
      <c r="O1038" s="28">
        <v>0</v>
      </c>
      <c r="P1038" s="345" t="str">
        <f>N1038&amp;O1038</f>
        <v>R0</v>
      </c>
      <c r="Q1038" s="25" t="s">
        <v>109</v>
      </c>
      <c r="R1038" s="19">
        <v>0.08</v>
      </c>
      <c r="S1038" s="19">
        <v>0.01</v>
      </c>
      <c r="T1038" s="336">
        <f>SUM(R1039:S1039)</f>
        <v>9206</v>
      </c>
      <c r="U1038" s="19">
        <v>2E-3</v>
      </c>
      <c r="V1038" s="19">
        <v>2E-3</v>
      </c>
      <c r="W1038" s="336">
        <f>SUM(U1039:V1039)</f>
        <v>283</v>
      </c>
      <c r="X1038" s="19">
        <v>0.05</v>
      </c>
      <c r="Y1038" s="19">
        <v>0.03</v>
      </c>
      <c r="Z1038" s="19">
        <v>0</v>
      </c>
      <c r="AA1038" s="338">
        <f>SUM(X1039:Z1039)</f>
        <v>7688</v>
      </c>
      <c r="AB1038" s="327">
        <f>ROUNDDOWN((T1038+AA1038)*0.05,0)</f>
        <v>844</v>
      </c>
      <c r="AC1038" s="327">
        <f>ROUNDDOWN((T1038+W1038+AA1038+AB1038)*0.1,0)</f>
        <v>1802</v>
      </c>
      <c r="AD1038" s="327">
        <f>ROUNDDOWN(AG1038*0.1,0)</f>
        <v>20951</v>
      </c>
      <c r="AE1038" s="327">
        <f>T1038+W1038+AA1038+AB1038+AC1038+AD1038</f>
        <v>40774</v>
      </c>
      <c r="AF1038" s="328">
        <v>219000</v>
      </c>
      <c r="AG1038" s="330">
        <f>AF1038-T1038-W1038</f>
        <v>209511</v>
      </c>
      <c r="AH1038" s="332">
        <f>IF(AE1038&lt;AG1038,AE1038,AG1038)</f>
        <v>40774</v>
      </c>
    </row>
    <row r="1039" spans="1:34" ht="12.75" hidden="1" customHeight="1">
      <c r="A1039" s="344"/>
      <c r="B1039" s="27"/>
      <c r="C1039" s="28"/>
      <c r="D1039" s="344"/>
      <c r="E1039" s="28"/>
      <c r="F1039" s="28"/>
      <c r="G1039" s="344"/>
      <c r="H1039" s="28"/>
      <c r="I1039" s="28"/>
      <c r="J1039" s="344"/>
      <c r="K1039" s="28"/>
      <c r="L1039" s="28"/>
      <c r="M1039" s="346"/>
      <c r="N1039" s="28"/>
      <c r="O1039" s="28"/>
      <c r="P1039" s="346"/>
      <c r="Q1039" s="25"/>
      <c r="R1039" s="23">
        <f>ROUNDDOWN($R$3*R1038,0)</f>
        <v>8392</v>
      </c>
      <c r="S1039" s="23">
        <f>ROUNDDOWN($S$3*S1038,0)</f>
        <v>814</v>
      </c>
      <c r="T1039" s="337"/>
      <c r="U1039" s="23">
        <f>ROUNDDOWN(U1038*$U$3,0)</f>
        <v>162</v>
      </c>
      <c r="V1039" s="23">
        <f>ROUNDDOWN(V1038*$V$3,0)</f>
        <v>121</v>
      </c>
      <c r="W1039" s="337"/>
      <c r="X1039" s="23">
        <f>ROUNDDOWN($X$3*X1038,0)</f>
        <v>5245</v>
      </c>
      <c r="Y1039" s="23">
        <f>ROUNDDOWN(Y1038*$Y$3,0)</f>
        <v>2443</v>
      </c>
      <c r="Z1039" s="24">
        <f>ROUNDDOWN(Z1038*$Z$3,0)</f>
        <v>0</v>
      </c>
      <c r="AA1039" s="338"/>
      <c r="AB1039" s="327"/>
      <c r="AC1039" s="327"/>
      <c r="AD1039" s="327"/>
      <c r="AE1039" s="327"/>
      <c r="AF1039" s="329"/>
      <c r="AG1039" s="331"/>
      <c r="AH1039" s="332"/>
    </row>
    <row r="1040" spans="1:34" ht="12.75" hidden="1" customHeight="1">
      <c r="A1040" s="344" t="s">
        <v>197</v>
      </c>
      <c r="B1040" s="27" t="s">
        <v>43</v>
      </c>
      <c r="C1040" s="28">
        <v>2.5</v>
      </c>
      <c r="D1040" s="344" t="str">
        <f>B1040&amp;C1040</f>
        <v>H2.5</v>
      </c>
      <c r="E1040" s="28" t="s">
        <v>38</v>
      </c>
      <c r="F1040" s="28">
        <v>1.2</v>
      </c>
      <c r="G1040" s="344" t="str">
        <f>E1040&amp;F1040</f>
        <v>W1.2</v>
      </c>
      <c r="H1040" s="28" t="s">
        <v>39</v>
      </c>
      <c r="I1040" s="28">
        <v>0</v>
      </c>
      <c r="J1040" s="344" t="str">
        <f>H1040&amp;I1040</f>
        <v>L0</v>
      </c>
      <c r="K1040" s="28" t="s">
        <v>40</v>
      </c>
      <c r="L1040" s="28"/>
      <c r="M1040" s="345" t="str">
        <f>K1040&amp;L1040</f>
        <v>B</v>
      </c>
      <c r="N1040" s="28" t="s">
        <v>41</v>
      </c>
      <c r="O1040" s="28">
        <v>0</v>
      </c>
      <c r="P1040" s="345" t="str">
        <f>N1040&amp;O1040</f>
        <v>R0</v>
      </c>
      <c r="Q1040" s="25" t="s">
        <v>109</v>
      </c>
      <c r="R1040" s="26">
        <v>0.11</v>
      </c>
      <c r="S1040" s="26">
        <v>0.02</v>
      </c>
      <c r="T1040" s="336">
        <f>SUM(R1041:S1041)</f>
        <v>13167</v>
      </c>
      <c r="U1040" s="19">
        <v>2E-3</v>
      </c>
      <c r="V1040" s="19">
        <v>3.0000000000000001E-3</v>
      </c>
      <c r="W1040" s="336">
        <f>SUM(U1041:V1041)</f>
        <v>344</v>
      </c>
      <c r="X1040" s="19">
        <v>7.0000000000000007E-2</v>
      </c>
      <c r="Y1040" s="19">
        <v>0.04</v>
      </c>
      <c r="Z1040" s="19">
        <v>0</v>
      </c>
      <c r="AA1040" s="338">
        <f>SUM(X1041:Z1041)</f>
        <v>10600</v>
      </c>
      <c r="AB1040" s="327">
        <f>ROUNDDOWN((T1040+AA1040)*0.05,0)</f>
        <v>1188</v>
      </c>
      <c r="AC1040" s="327">
        <f>ROUNDDOWN((T1040+W1040+AA1040+AB1040)*0.1,0)</f>
        <v>2529</v>
      </c>
      <c r="AD1040" s="327">
        <f>ROUNDDOWN(AG1040*0.1,0)</f>
        <v>44048</v>
      </c>
      <c r="AE1040" s="327">
        <f>T1040+W1040+AA1040+AB1040+AC1040+AD1040</f>
        <v>71876</v>
      </c>
      <c r="AF1040" s="328">
        <v>454000</v>
      </c>
      <c r="AG1040" s="330">
        <f>AF1040-T1040-W1040</f>
        <v>440489</v>
      </c>
      <c r="AH1040" s="332">
        <f>IF(AE1040&lt;AG1040,AE1040,AG1040)</f>
        <v>71876</v>
      </c>
    </row>
    <row r="1041" spans="1:34" ht="12.75" hidden="1" customHeight="1">
      <c r="A1041" s="344"/>
      <c r="B1041" s="27"/>
      <c r="C1041" s="28"/>
      <c r="D1041" s="344"/>
      <c r="E1041" s="28"/>
      <c r="F1041" s="28"/>
      <c r="G1041" s="344"/>
      <c r="H1041" s="28"/>
      <c r="I1041" s="28"/>
      <c r="J1041" s="344"/>
      <c r="K1041" s="28"/>
      <c r="L1041" s="28"/>
      <c r="M1041" s="346"/>
      <c r="N1041" s="28"/>
      <c r="O1041" s="28"/>
      <c r="P1041" s="346"/>
      <c r="Q1041" s="25"/>
      <c r="R1041" s="23">
        <f>ROUNDDOWN($R$3*R1040,0)</f>
        <v>11539</v>
      </c>
      <c r="S1041" s="23">
        <f>ROUNDDOWN($S$3*S1040,0)</f>
        <v>1628</v>
      </c>
      <c r="T1041" s="337"/>
      <c r="U1041" s="23">
        <f>ROUNDDOWN(U1040*$U$3,0)</f>
        <v>162</v>
      </c>
      <c r="V1041" s="23">
        <f>ROUNDDOWN(V1040*$V$3,0)</f>
        <v>182</v>
      </c>
      <c r="W1041" s="337"/>
      <c r="X1041" s="23">
        <f>ROUNDDOWN($X$3*X1040,0)</f>
        <v>7343</v>
      </c>
      <c r="Y1041" s="23">
        <f>ROUNDDOWN(Y1040*$Y$3,0)</f>
        <v>3257</v>
      </c>
      <c r="Z1041" s="24">
        <f>ROUNDDOWN(Z1040*$Z$3,0)</f>
        <v>0</v>
      </c>
      <c r="AA1041" s="338"/>
      <c r="AB1041" s="327"/>
      <c r="AC1041" s="327"/>
      <c r="AD1041" s="327"/>
      <c r="AE1041" s="327"/>
      <c r="AF1041" s="329"/>
      <c r="AG1041" s="331"/>
      <c r="AH1041" s="332"/>
    </row>
    <row r="1042" spans="1:34" ht="12.75" hidden="1" customHeight="1">
      <c r="A1042" s="344" t="s">
        <v>197</v>
      </c>
      <c r="B1042" s="27" t="s">
        <v>43</v>
      </c>
      <c r="C1042" s="28">
        <v>3</v>
      </c>
      <c r="D1042" s="344" t="str">
        <f>B1042&amp;C1042</f>
        <v>H3</v>
      </c>
      <c r="E1042" s="28" t="s">
        <v>38</v>
      </c>
      <c r="F1042" s="28">
        <v>1.5</v>
      </c>
      <c r="G1042" s="344" t="str">
        <f>E1042&amp;F1042</f>
        <v>W1.5</v>
      </c>
      <c r="H1042" s="28" t="s">
        <v>39</v>
      </c>
      <c r="I1042" s="28">
        <v>0</v>
      </c>
      <c r="J1042" s="344" t="str">
        <f>H1042&amp;I1042</f>
        <v>L0</v>
      </c>
      <c r="K1042" s="28" t="s">
        <v>40</v>
      </c>
      <c r="L1042" s="28"/>
      <c r="M1042" s="345" t="str">
        <f>K1042&amp;L1042</f>
        <v>B</v>
      </c>
      <c r="N1042" s="28" t="s">
        <v>41</v>
      </c>
      <c r="O1042" s="28">
        <v>0</v>
      </c>
      <c r="P1042" s="345" t="str">
        <f>N1042&amp;O1042</f>
        <v>R0</v>
      </c>
      <c r="Q1042" s="25" t="s">
        <v>109</v>
      </c>
      <c r="R1042" s="19">
        <v>0.14000000000000001</v>
      </c>
      <c r="S1042" s="19">
        <v>0.02</v>
      </c>
      <c r="T1042" s="336">
        <f>SUM(R1043:S1043)</f>
        <v>16314</v>
      </c>
      <c r="U1042" s="19">
        <v>2E-3</v>
      </c>
      <c r="V1042" s="19">
        <v>3.0000000000000001E-3</v>
      </c>
      <c r="W1042" s="336">
        <f>SUM(U1043:V1043)</f>
        <v>344</v>
      </c>
      <c r="X1042" s="19">
        <v>0.09</v>
      </c>
      <c r="Y1042" s="19">
        <v>0.05</v>
      </c>
      <c r="Z1042" s="19">
        <v>0</v>
      </c>
      <c r="AA1042" s="338">
        <f>SUM(X1043:Z1043)</f>
        <v>13513</v>
      </c>
      <c r="AB1042" s="327">
        <f>ROUNDDOWN((T1042+AA1042)*0.05,0)</f>
        <v>1491</v>
      </c>
      <c r="AC1042" s="327">
        <f>ROUNDDOWN((T1042+W1042+AA1042+AB1042)*0.1,0)</f>
        <v>3166</v>
      </c>
      <c r="AD1042" s="327">
        <f>ROUNDDOWN(AG1042*0.1,0)</f>
        <v>59034</v>
      </c>
      <c r="AE1042" s="327">
        <f>T1042+W1042+AA1042+AB1042+AC1042+AD1042</f>
        <v>93862</v>
      </c>
      <c r="AF1042" s="328">
        <v>607000</v>
      </c>
      <c r="AG1042" s="330">
        <f>AF1042-T1042-W1042</f>
        <v>590342</v>
      </c>
      <c r="AH1042" s="332">
        <f>IF(AE1042&lt;AG1042,AE1042,AG1042)</f>
        <v>93862</v>
      </c>
    </row>
    <row r="1043" spans="1:34" ht="12.75" hidden="1" customHeight="1">
      <c r="A1043" s="344"/>
      <c r="B1043" s="27"/>
      <c r="C1043" s="28"/>
      <c r="D1043" s="344"/>
      <c r="E1043" s="28"/>
      <c r="F1043" s="28"/>
      <c r="G1043" s="344"/>
      <c r="H1043" s="28"/>
      <c r="I1043" s="28"/>
      <c r="J1043" s="344"/>
      <c r="K1043" s="28"/>
      <c r="L1043" s="28"/>
      <c r="M1043" s="346"/>
      <c r="N1043" s="28"/>
      <c r="O1043" s="28"/>
      <c r="P1043" s="346"/>
      <c r="Q1043" s="25"/>
      <c r="R1043" s="23">
        <f>ROUNDDOWN($R$3*R1042,0)</f>
        <v>14686</v>
      </c>
      <c r="S1043" s="23">
        <f>ROUNDDOWN($S$3*S1042,0)</f>
        <v>1628</v>
      </c>
      <c r="T1043" s="337"/>
      <c r="U1043" s="23">
        <f>ROUNDDOWN(U1042*$U$3,0)</f>
        <v>162</v>
      </c>
      <c r="V1043" s="23">
        <f>ROUNDDOWN(V1042*$V$3,0)</f>
        <v>182</v>
      </c>
      <c r="W1043" s="337"/>
      <c r="X1043" s="23">
        <f>ROUNDDOWN($X$3*X1042,0)</f>
        <v>9441</v>
      </c>
      <c r="Y1043" s="23">
        <f>ROUNDDOWN(Y1042*$Y$3,0)</f>
        <v>4072</v>
      </c>
      <c r="Z1043" s="24">
        <f>ROUNDDOWN(Z1042*$Z$3,0)</f>
        <v>0</v>
      </c>
      <c r="AA1043" s="338"/>
      <c r="AB1043" s="327"/>
      <c r="AC1043" s="327"/>
      <c r="AD1043" s="327"/>
      <c r="AE1043" s="327"/>
      <c r="AF1043" s="329"/>
      <c r="AG1043" s="331"/>
      <c r="AH1043" s="332"/>
    </row>
    <row r="1044" spans="1:34" ht="12.75" hidden="1" customHeight="1">
      <c r="A1044" s="344" t="s">
        <v>197</v>
      </c>
      <c r="B1044" s="27" t="s">
        <v>43</v>
      </c>
      <c r="C1044" s="28">
        <v>3.5</v>
      </c>
      <c r="D1044" s="344" t="str">
        <f>B1044&amp;C1044</f>
        <v>H3.5</v>
      </c>
      <c r="E1044" s="28" t="s">
        <v>38</v>
      </c>
      <c r="F1044" s="28">
        <v>2</v>
      </c>
      <c r="G1044" s="344" t="str">
        <f>E1044&amp;F1044</f>
        <v>W2</v>
      </c>
      <c r="H1044" s="28" t="s">
        <v>39</v>
      </c>
      <c r="I1044" s="28">
        <v>0</v>
      </c>
      <c r="J1044" s="344" t="str">
        <f>H1044&amp;I1044</f>
        <v>L0</v>
      </c>
      <c r="K1044" s="28" t="s">
        <v>40</v>
      </c>
      <c r="L1044" s="28"/>
      <c r="M1044" s="345" t="str">
        <f>K1044&amp;L1044</f>
        <v>B</v>
      </c>
      <c r="N1044" s="28" t="s">
        <v>41</v>
      </c>
      <c r="O1044" s="28">
        <v>0</v>
      </c>
      <c r="P1044" s="345" t="str">
        <f>N1044&amp;O1044</f>
        <v>R0</v>
      </c>
      <c r="Q1044" s="25" t="s">
        <v>109</v>
      </c>
      <c r="R1044" s="26">
        <v>0.23</v>
      </c>
      <c r="S1044" s="26">
        <v>0.03</v>
      </c>
      <c r="T1044" s="336">
        <f>SUM(R1045:S1045)</f>
        <v>26570</v>
      </c>
      <c r="U1044" s="19">
        <v>2E-3</v>
      </c>
      <c r="V1044" s="19">
        <v>7.0000000000000001E-3</v>
      </c>
      <c r="W1044" s="29">
        <f>SUM(U1045:V1045)</f>
        <v>588</v>
      </c>
      <c r="X1044" s="19">
        <v>0.15</v>
      </c>
      <c r="Y1044" s="19">
        <v>0.08</v>
      </c>
      <c r="Z1044" s="19">
        <v>0</v>
      </c>
      <c r="AA1044" s="338">
        <f>SUM(X1045:Z1045)</f>
        <v>22250</v>
      </c>
      <c r="AB1044" s="327">
        <f>ROUNDDOWN((T1044+AA1044)*0.05,0)</f>
        <v>2441</v>
      </c>
      <c r="AC1044" s="327">
        <f>ROUNDDOWN((T1044+W1044+AA1044+AB1044)*0.1,0)</f>
        <v>5184</v>
      </c>
      <c r="AD1044" s="327">
        <f>ROUNDDOWN(AG1044*0.1,0)</f>
        <v>77784</v>
      </c>
      <c r="AE1044" s="327">
        <f>T1044+W1044+AA1044+AB1044+AC1044+AD1044</f>
        <v>134817</v>
      </c>
      <c r="AF1044" s="328">
        <v>805000</v>
      </c>
      <c r="AG1044" s="330">
        <f>AF1044-T1044-W1044</f>
        <v>777842</v>
      </c>
      <c r="AH1044" s="332">
        <f>IF(AE1044&lt;AG1044,AE1044,AG1044)</f>
        <v>134817</v>
      </c>
    </row>
    <row r="1045" spans="1:34" ht="12.75" hidden="1" customHeight="1">
      <c r="A1045" s="344"/>
      <c r="B1045" s="27"/>
      <c r="C1045" s="28"/>
      <c r="D1045" s="344"/>
      <c r="E1045" s="28"/>
      <c r="F1045" s="28"/>
      <c r="G1045" s="344"/>
      <c r="H1045" s="28"/>
      <c r="I1045" s="28"/>
      <c r="J1045" s="344"/>
      <c r="K1045" s="28"/>
      <c r="L1045" s="28"/>
      <c r="M1045" s="346"/>
      <c r="N1045" s="28"/>
      <c r="O1045" s="28"/>
      <c r="P1045" s="346"/>
      <c r="Q1045" s="25"/>
      <c r="R1045" s="23">
        <f>ROUNDDOWN($R$3*R1044,0)</f>
        <v>24127</v>
      </c>
      <c r="S1045" s="23">
        <f>ROUNDDOWN($S$3*S1044,0)</f>
        <v>2443</v>
      </c>
      <c r="T1045" s="337"/>
      <c r="U1045" s="23">
        <f>ROUNDDOWN(U1044*$U$3,0)</f>
        <v>162</v>
      </c>
      <c r="V1045" s="23">
        <f>ROUNDDOWN(V1044*$V$3,0)</f>
        <v>426</v>
      </c>
      <c r="W1045" s="30"/>
      <c r="X1045" s="23">
        <f>ROUNDDOWN($X$3*X1044,0)</f>
        <v>15735</v>
      </c>
      <c r="Y1045" s="23">
        <f>ROUNDDOWN(Y1044*$Y$3,0)</f>
        <v>6515</v>
      </c>
      <c r="Z1045" s="24">
        <f>ROUNDDOWN(Z1044*$Z$3,0)</f>
        <v>0</v>
      </c>
      <c r="AA1045" s="338"/>
      <c r="AB1045" s="327"/>
      <c r="AC1045" s="327"/>
      <c r="AD1045" s="327"/>
      <c r="AE1045" s="327"/>
      <c r="AF1045" s="329"/>
      <c r="AG1045" s="331"/>
      <c r="AH1045" s="332"/>
    </row>
    <row r="1046" spans="1:34" ht="12.75" customHeight="1">
      <c r="A1046" s="333" t="s">
        <v>198</v>
      </c>
      <c r="B1046" s="20" t="s">
        <v>43</v>
      </c>
      <c r="C1046" s="21">
        <v>1</v>
      </c>
      <c r="D1046" s="333" t="str">
        <f>B1046&amp;C1046</f>
        <v>H1</v>
      </c>
      <c r="E1046" s="21" t="s">
        <v>38</v>
      </c>
      <c r="F1046" s="21">
        <v>0.2</v>
      </c>
      <c r="G1046" s="333" t="str">
        <f>E1046&amp;F1046</f>
        <v>W0.2</v>
      </c>
      <c r="H1046" s="21" t="s">
        <v>39</v>
      </c>
      <c r="I1046" s="21">
        <v>0</v>
      </c>
      <c r="J1046" s="333" t="str">
        <f>H1046&amp;I1046</f>
        <v>L0</v>
      </c>
      <c r="K1046" s="21" t="s">
        <v>40</v>
      </c>
      <c r="L1046" s="21">
        <v>0</v>
      </c>
      <c r="M1046" s="334" t="str">
        <f>K1046&amp;L1046</f>
        <v>B0</v>
      </c>
      <c r="N1046" s="21" t="s">
        <v>41</v>
      </c>
      <c r="O1046" s="21">
        <v>0</v>
      </c>
      <c r="P1046" s="334" t="str">
        <f>N1046&amp;O1046</f>
        <v>R0</v>
      </c>
      <c r="Q1046" s="25" t="s">
        <v>109</v>
      </c>
      <c r="R1046" s="26">
        <v>0.01</v>
      </c>
      <c r="S1046" s="33">
        <v>2E-3</v>
      </c>
      <c r="T1046" s="336">
        <f>SUM(R1047:S1047)</f>
        <v>1211</v>
      </c>
      <c r="U1046" s="19">
        <v>2E-3</v>
      </c>
      <c r="V1046" s="19">
        <v>1E-3</v>
      </c>
      <c r="W1046" s="336">
        <f>SUM(U1047:V1047)</f>
        <v>222</v>
      </c>
      <c r="X1046" s="19">
        <v>0.01</v>
      </c>
      <c r="Y1046" s="19">
        <v>0.01</v>
      </c>
      <c r="Z1046" s="19">
        <v>0</v>
      </c>
      <c r="AA1046" s="338">
        <f>SUM(X1047:Z1047)</f>
        <v>1863</v>
      </c>
      <c r="AB1046" s="327">
        <f>ROUNDDOWN((T1046+AA1046)*0.05,0)</f>
        <v>153</v>
      </c>
      <c r="AC1046" s="327">
        <f>ROUNDDOWN((T1046+W1046+AA1046+AB1046)*0.1,0)</f>
        <v>344</v>
      </c>
      <c r="AD1046" s="327">
        <f>ROUNDDOWN(AG1046*0.1,0)</f>
        <v>26</v>
      </c>
      <c r="AE1046" s="327">
        <f>T1046+W1046+AA1046+AB1046+AC1046+AD1046</f>
        <v>3819</v>
      </c>
      <c r="AF1046" s="328">
        <v>1700</v>
      </c>
      <c r="AG1046" s="330">
        <f>AF1046-T1046-W1046</f>
        <v>267</v>
      </c>
      <c r="AH1046" s="332">
        <f t="shared" si="10"/>
        <v>267</v>
      </c>
    </row>
    <row r="1047" spans="1:34" ht="12.75" hidden="1" customHeight="1">
      <c r="A1047" s="333"/>
      <c r="B1047" s="20"/>
      <c r="C1047" s="21"/>
      <c r="D1047" s="333"/>
      <c r="E1047" s="21"/>
      <c r="F1047" s="21"/>
      <c r="G1047" s="333"/>
      <c r="H1047" s="21"/>
      <c r="I1047" s="21"/>
      <c r="J1047" s="333"/>
      <c r="K1047" s="21"/>
      <c r="L1047" s="21"/>
      <c r="M1047" s="335"/>
      <c r="N1047" s="21"/>
      <c r="O1047" s="21"/>
      <c r="P1047" s="335"/>
      <c r="Q1047" s="25"/>
      <c r="R1047" s="23">
        <f>ROUNDDOWN($R$3*R1046,0)</f>
        <v>1049</v>
      </c>
      <c r="S1047" s="23">
        <f>ROUNDDOWN($S$3*S1046,0)</f>
        <v>162</v>
      </c>
      <c r="T1047" s="337"/>
      <c r="U1047" s="23">
        <f>ROUNDDOWN(U1046*$U$3,0)</f>
        <v>162</v>
      </c>
      <c r="V1047" s="23">
        <f>ROUNDDOWN(V1046*$V$3,0)</f>
        <v>60</v>
      </c>
      <c r="W1047" s="337"/>
      <c r="X1047" s="23">
        <f>ROUNDDOWN($X$3*X1046,0)</f>
        <v>1049</v>
      </c>
      <c r="Y1047" s="23">
        <f>ROUNDDOWN(Y1046*$Y$3,0)</f>
        <v>814</v>
      </c>
      <c r="Z1047" s="24">
        <f>ROUNDDOWN(Z1046*$Z$3,0)</f>
        <v>0</v>
      </c>
      <c r="AA1047" s="338"/>
      <c r="AB1047" s="327"/>
      <c r="AC1047" s="327"/>
      <c r="AD1047" s="327"/>
      <c r="AE1047" s="327"/>
      <c r="AF1047" s="329"/>
      <c r="AG1047" s="331"/>
      <c r="AH1047" s="332">
        <f t="shared" si="10"/>
        <v>0</v>
      </c>
    </row>
    <row r="1048" spans="1:34" ht="12.75" customHeight="1">
      <c r="A1048" s="333" t="s">
        <v>198</v>
      </c>
      <c r="B1048" s="20" t="s">
        <v>43</v>
      </c>
      <c r="C1048" s="21">
        <v>1.2</v>
      </c>
      <c r="D1048" s="333" t="str">
        <f>B1048&amp;C1048</f>
        <v>H1.2</v>
      </c>
      <c r="E1048" s="21" t="s">
        <v>38</v>
      </c>
      <c r="F1048" s="21">
        <v>0.3</v>
      </c>
      <c r="G1048" s="333" t="str">
        <f>E1048&amp;F1048</f>
        <v>W0.3</v>
      </c>
      <c r="H1048" s="21" t="s">
        <v>39</v>
      </c>
      <c r="I1048" s="21">
        <v>0</v>
      </c>
      <c r="J1048" s="333" t="str">
        <f>H1048&amp;I1048</f>
        <v>L0</v>
      </c>
      <c r="K1048" s="21" t="s">
        <v>40</v>
      </c>
      <c r="L1048" s="21">
        <v>0</v>
      </c>
      <c r="M1048" s="334" t="str">
        <f>K1048&amp;L1048</f>
        <v>B0</v>
      </c>
      <c r="N1048" s="21" t="s">
        <v>41</v>
      </c>
      <c r="O1048" s="21">
        <v>0</v>
      </c>
      <c r="P1048" s="334" t="str">
        <f>N1048&amp;O1048</f>
        <v>R0</v>
      </c>
      <c r="Q1048" s="25" t="s">
        <v>109</v>
      </c>
      <c r="R1048" s="26">
        <v>0.04</v>
      </c>
      <c r="S1048" s="26">
        <v>6.0000000000000001E-3</v>
      </c>
      <c r="T1048" s="336">
        <f>SUM(R1049:S1049)</f>
        <v>4684</v>
      </c>
      <c r="U1048" s="19">
        <v>2E-3</v>
      </c>
      <c r="V1048" s="19">
        <v>1E-3</v>
      </c>
      <c r="W1048" s="336">
        <f>SUM(U1049:V1049)</f>
        <v>222</v>
      </c>
      <c r="X1048" s="19">
        <v>0.03</v>
      </c>
      <c r="Y1048" s="19">
        <v>0.02</v>
      </c>
      <c r="Z1048" s="19">
        <v>0</v>
      </c>
      <c r="AA1048" s="338">
        <f>SUM(X1049:Z1049)</f>
        <v>4775</v>
      </c>
      <c r="AB1048" s="327">
        <f>ROUNDDOWN((T1048+AA1048)*0.05,0)</f>
        <v>472</v>
      </c>
      <c r="AC1048" s="327">
        <f>ROUNDDOWN((T1048+W1048+AA1048+AB1048)*0.1,0)</f>
        <v>1015</v>
      </c>
      <c r="AD1048" s="327">
        <f>ROUNDDOWN(AG1048*0.1,0)</f>
        <v>-240</v>
      </c>
      <c r="AE1048" s="327">
        <f>T1048+W1048+AA1048+AB1048+AC1048+AD1048</f>
        <v>10928</v>
      </c>
      <c r="AF1048" s="328">
        <v>2500</v>
      </c>
      <c r="AG1048" s="330">
        <f>AF1048-T1048-W1048</f>
        <v>-2406</v>
      </c>
      <c r="AH1048" s="332">
        <f t="shared" si="10"/>
        <v>-2406</v>
      </c>
    </row>
    <row r="1049" spans="1:34" ht="12.75" hidden="1" customHeight="1">
      <c r="A1049" s="333"/>
      <c r="B1049" s="20"/>
      <c r="C1049" s="21"/>
      <c r="D1049" s="333"/>
      <c r="E1049" s="21"/>
      <c r="F1049" s="21"/>
      <c r="G1049" s="333"/>
      <c r="H1049" s="21"/>
      <c r="I1049" s="21"/>
      <c r="J1049" s="333"/>
      <c r="K1049" s="21"/>
      <c r="L1049" s="21"/>
      <c r="M1049" s="335"/>
      <c r="N1049" s="21"/>
      <c r="O1049" s="21"/>
      <c r="P1049" s="335"/>
      <c r="Q1049" s="25"/>
      <c r="R1049" s="23">
        <f>ROUNDDOWN($R$3*R1048,0)</f>
        <v>4196</v>
      </c>
      <c r="S1049" s="23">
        <f>ROUNDDOWN($S$3*S1048,0)</f>
        <v>488</v>
      </c>
      <c r="T1049" s="337"/>
      <c r="U1049" s="23">
        <f>ROUNDDOWN(U1048*$U$3,0)</f>
        <v>162</v>
      </c>
      <c r="V1049" s="23">
        <f>ROUNDDOWN(V1048*$V$3,0)</f>
        <v>60</v>
      </c>
      <c r="W1049" s="337"/>
      <c r="X1049" s="23">
        <f>ROUNDDOWN($X$3*X1048,0)</f>
        <v>3147</v>
      </c>
      <c r="Y1049" s="23">
        <f>ROUNDDOWN(Y1048*$Y$3,0)</f>
        <v>1628</v>
      </c>
      <c r="Z1049" s="24">
        <f>ROUNDDOWN(Z1048*$Z$3,0)</f>
        <v>0</v>
      </c>
      <c r="AA1049" s="338"/>
      <c r="AB1049" s="327"/>
      <c r="AC1049" s="327"/>
      <c r="AD1049" s="327"/>
      <c r="AE1049" s="327"/>
      <c r="AF1049" s="329"/>
      <c r="AG1049" s="331"/>
      <c r="AH1049" s="332">
        <f t="shared" si="10"/>
        <v>0</v>
      </c>
    </row>
    <row r="1050" spans="1:34" ht="12.75" customHeight="1">
      <c r="A1050" s="333" t="s">
        <v>198</v>
      </c>
      <c r="B1050" s="20" t="s">
        <v>43</v>
      </c>
      <c r="C1050" s="21">
        <v>1.5</v>
      </c>
      <c r="D1050" s="333" t="str">
        <f>B1050&amp;C1050</f>
        <v>H1.5</v>
      </c>
      <c r="E1050" s="21" t="s">
        <v>38</v>
      </c>
      <c r="F1050" s="21">
        <v>0.4</v>
      </c>
      <c r="G1050" s="333" t="str">
        <f>E1050&amp;F1050</f>
        <v>W0.4</v>
      </c>
      <c r="H1050" s="21" t="s">
        <v>72</v>
      </c>
      <c r="I1050" s="21">
        <v>0</v>
      </c>
      <c r="J1050" s="333" t="str">
        <f>H1050&amp;I1050</f>
        <v>L0</v>
      </c>
      <c r="K1050" s="21" t="s">
        <v>73</v>
      </c>
      <c r="L1050" s="21">
        <v>0</v>
      </c>
      <c r="M1050" s="334" t="str">
        <f>K1050&amp;L1050</f>
        <v>B0</v>
      </c>
      <c r="N1050" s="21" t="s">
        <v>74</v>
      </c>
      <c r="O1050" s="21">
        <v>0</v>
      </c>
      <c r="P1050" s="334" t="str">
        <f>N1050&amp;O1050</f>
        <v>R0</v>
      </c>
      <c r="Q1050" s="25" t="s">
        <v>75</v>
      </c>
      <c r="R1050" s="26">
        <v>0.04</v>
      </c>
      <c r="S1050" s="26">
        <v>6.0000000000000001E-3</v>
      </c>
      <c r="T1050" s="336">
        <f>SUM(R1051:S1051)</f>
        <v>4684</v>
      </c>
      <c r="U1050" s="19">
        <v>2E-3</v>
      </c>
      <c r="V1050" s="19">
        <v>1E-3</v>
      </c>
      <c r="W1050" s="336">
        <f>SUM(U1051:V1051)</f>
        <v>222</v>
      </c>
      <c r="X1050" s="19">
        <v>0.03</v>
      </c>
      <c r="Y1050" s="19">
        <v>0.02</v>
      </c>
      <c r="Z1050" s="19">
        <v>0</v>
      </c>
      <c r="AA1050" s="338">
        <f>SUM(X1051:Z1051)</f>
        <v>4775</v>
      </c>
      <c r="AB1050" s="327">
        <f>ROUNDDOWN((T1050+AA1050)*0.05,0)</f>
        <v>472</v>
      </c>
      <c r="AC1050" s="327">
        <f>ROUNDDOWN((T1050+W1050+AA1050+AB1050)*0.1,0)</f>
        <v>1015</v>
      </c>
      <c r="AD1050" s="327">
        <f>ROUNDDOWN(AG1050*0.1,0)</f>
        <v>-80</v>
      </c>
      <c r="AE1050" s="327">
        <f>T1050+W1050+AA1050+AB1050+AC1050+AD1050</f>
        <v>11088</v>
      </c>
      <c r="AF1050" s="328">
        <v>4100</v>
      </c>
      <c r="AG1050" s="330">
        <f>AF1050-T1050-W1050</f>
        <v>-806</v>
      </c>
      <c r="AH1050" s="332">
        <f t="shared" si="10"/>
        <v>-806</v>
      </c>
    </row>
    <row r="1051" spans="1:34" ht="12.75" hidden="1" customHeight="1">
      <c r="A1051" s="333"/>
      <c r="B1051" s="20"/>
      <c r="C1051" s="21"/>
      <c r="D1051" s="333"/>
      <c r="E1051" s="21"/>
      <c r="F1051" s="21"/>
      <c r="G1051" s="333"/>
      <c r="H1051" s="21"/>
      <c r="I1051" s="21"/>
      <c r="J1051" s="333"/>
      <c r="K1051" s="21"/>
      <c r="L1051" s="21"/>
      <c r="M1051" s="335"/>
      <c r="N1051" s="21"/>
      <c r="O1051" s="21"/>
      <c r="P1051" s="335"/>
      <c r="Q1051" s="25"/>
      <c r="R1051" s="23">
        <f>ROUNDDOWN($R$3*R1050,0)</f>
        <v>4196</v>
      </c>
      <c r="S1051" s="23">
        <f>ROUNDDOWN($S$3*S1050,0)</f>
        <v>488</v>
      </c>
      <c r="T1051" s="337"/>
      <c r="U1051" s="23">
        <f>ROUNDDOWN(U1050*$U$3,0)</f>
        <v>162</v>
      </c>
      <c r="V1051" s="23">
        <f>ROUNDDOWN(V1050*$V$3,0)</f>
        <v>60</v>
      </c>
      <c r="W1051" s="337"/>
      <c r="X1051" s="23">
        <f>ROUNDDOWN($X$3*X1050,0)</f>
        <v>3147</v>
      </c>
      <c r="Y1051" s="23">
        <f>ROUNDDOWN(Y1050*$Y$3,0)</f>
        <v>1628</v>
      </c>
      <c r="Z1051" s="24">
        <f>ROUNDDOWN(Z1050*$Z$3,0)</f>
        <v>0</v>
      </c>
      <c r="AA1051" s="338"/>
      <c r="AB1051" s="327"/>
      <c r="AC1051" s="327"/>
      <c r="AD1051" s="327"/>
      <c r="AE1051" s="327"/>
      <c r="AF1051" s="329"/>
      <c r="AG1051" s="331"/>
      <c r="AH1051" s="332">
        <f t="shared" si="10"/>
        <v>0</v>
      </c>
    </row>
    <row r="1052" spans="1:34" ht="12.75" customHeight="1">
      <c r="A1052" s="333" t="s">
        <v>198</v>
      </c>
      <c r="B1052" s="20" t="s">
        <v>76</v>
      </c>
      <c r="C1052" s="21">
        <v>1.8</v>
      </c>
      <c r="D1052" s="333" t="str">
        <f>B1052&amp;C1052</f>
        <v>H1.8</v>
      </c>
      <c r="E1052" s="21" t="s">
        <v>71</v>
      </c>
      <c r="F1052" s="21">
        <v>0.5</v>
      </c>
      <c r="G1052" s="333" t="str">
        <f>E1052&amp;F1052</f>
        <v>W0.5</v>
      </c>
      <c r="H1052" s="21" t="s">
        <v>64</v>
      </c>
      <c r="I1052" s="21">
        <v>0</v>
      </c>
      <c r="J1052" s="333" t="str">
        <f>H1052&amp;I1052</f>
        <v>L0</v>
      </c>
      <c r="K1052" s="21" t="s">
        <v>65</v>
      </c>
      <c r="L1052" s="21">
        <v>0</v>
      </c>
      <c r="M1052" s="334" t="str">
        <f>K1052&amp;L1052</f>
        <v>B0</v>
      </c>
      <c r="N1052" s="21" t="s">
        <v>66</v>
      </c>
      <c r="O1052" s="21">
        <v>0</v>
      </c>
      <c r="P1052" s="334" t="str">
        <f>N1052&amp;O1052</f>
        <v>R0</v>
      </c>
      <c r="Q1052" s="25" t="s">
        <v>67</v>
      </c>
      <c r="R1052" s="26">
        <v>0.04</v>
      </c>
      <c r="S1052" s="26">
        <v>6.0000000000000001E-3</v>
      </c>
      <c r="T1052" s="336">
        <f>SUM(R1053:S1053)</f>
        <v>4684</v>
      </c>
      <c r="U1052" s="19">
        <v>2E-3</v>
      </c>
      <c r="V1052" s="19">
        <v>1E-3</v>
      </c>
      <c r="W1052" s="336">
        <f>SUM(U1053:V1053)</f>
        <v>222</v>
      </c>
      <c r="X1052" s="19">
        <v>0.03</v>
      </c>
      <c r="Y1052" s="19">
        <v>0.02</v>
      </c>
      <c r="Z1052" s="19">
        <v>0</v>
      </c>
      <c r="AA1052" s="338">
        <f>SUM(X1053:Z1053)</f>
        <v>4775</v>
      </c>
      <c r="AB1052" s="327">
        <f>ROUNDDOWN((T1052+AA1052)*0.05,0)</f>
        <v>472</v>
      </c>
      <c r="AC1052" s="327">
        <f>ROUNDDOWN((T1052+W1052+AA1052+AB1052)*0.1,0)</f>
        <v>1015</v>
      </c>
      <c r="AD1052" s="327">
        <f>ROUNDDOWN(AG1052*0.1,0)</f>
        <v>179</v>
      </c>
      <c r="AE1052" s="327">
        <f>T1052+W1052+AA1052+AB1052+AC1052+AD1052</f>
        <v>11347</v>
      </c>
      <c r="AF1052" s="328">
        <v>6700</v>
      </c>
      <c r="AG1052" s="330">
        <f>AF1052-T1052-W1052</f>
        <v>1794</v>
      </c>
      <c r="AH1052" s="332">
        <f t="shared" si="10"/>
        <v>1794</v>
      </c>
    </row>
    <row r="1053" spans="1:34" ht="12.75" hidden="1" customHeight="1">
      <c r="A1053" s="333"/>
      <c r="B1053" s="20"/>
      <c r="C1053" s="21"/>
      <c r="D1053" s="333"/>
      <c r="E1053" s="21"/>
      <c r="F1053" s="21"/>
      <c r="G1053" s="333"/>
      <c r="H1053" s="21"/>
      <c r="I1053" s="21"/>
      <c r="J1053" s="333"/>
      <c r="K1053" s="21"/>
      <c r="L1053" s="21"/>
      <c r="M1053" s="335"/>
      <c r="N1053" s="21"/>
      <c r="O1053" s="21"/>
      <c r="P1053" s="335"/>
      <c r="Q1053" s="25"/>
      <c r="R1053" s="23">
        <f>ROUNDDOWN($R$3*R1052,0)</f>
        <v>4196</v>
      </c>
      <c r="S1053" s="23">
        <f>ROUNDDOWN($S$3*S1052,0)</f>
        <v>488</v>
      </c>
      <c r="T1053" s="337"/>
      <c r="U1053" s="23">
        <f>ROUNDDOWN(U1052*$U$3,0)</f>
        <v>162</v>
      </c>
      <c r="V1053" s="23">
        <f>ROUNDDOWN(V1052*$V$3,0)</f>
        <v>60</v>
      </c>
      <c r="W1053" s="337"/>
      <c r="X1053" s="23">
        <f>ROUNDDOWN($X$3*X1052,0)</f>
        <v>3147</v>
      </c>
      <c r="Y1053" s="23">
        <f>ROUNDDOWN(Y1052*$Y$3,0)</f>
        <v>1628</v>
      </c>
      <c r="Z1053" s="24">
        <f>ROUNDDOWN(Z1052*$Z$3,0)</f>
        <v>0</v>
      </c>
      <c r="AA1053" s="338"/>
      <c r="AB1053" s="327"/>
      <c r="AC1053" s="327"/>
      <c r="AD1053" s="327"/>
      <c r="AE1053" s="327"/>
      <c r="AF1053" s="329"/>
      <c r="AG1053" s="331"/>
      <c r="AH1053" s="332">
        <f t="shared" si="10"/>
        <v>0</v>
      </c>
    </row>
    <row r="1054" spans="1:34" ht="12.75" customHeight="1">
      <c r="A1054" s="333" t="s">
        <v>198</v>
      </c>
      <c r="B1054" s="20" t="s">
        <v>69</v>
      </c>
      <c r="C1054" s="21">
        <v>2</v>
      </c>
      <c r="D1054" s="333" t="str">
        <f>B1054&amp;C1054</f>
        <v>H2</v>
      </c>
      <c r="E1054" s="21" t="s">
        <v>63</v>
      </c>
      <c r="F1054" s="21">
        <v>0.6</v>
      </c>
      <c r="G1054" s="333" t="str">
        <f>E1054&amp;F1054</f>
        <v>W0.6</v>
      </c>
      <c r="H1054" s="21" t="s">
        <v>64</v>
      </c>
      <c r="I1054" s="21">
        <v>0</v>
      </c>
      <c r="J1054" s="333" t="str">
        <f>H1054&amp;I1054</f>
        <v>L0</v>
      </c>
      <c r="K1054" s="21" t="s">
        <v>65</v>
      </c>
      <c r="L1054" s="21">
        <v>0</v>
      </c>
      <c r="M1054" s="334" t="str">
        <f>K1054&amp;L1054</f>
        <v>B0</v>
      </c>
      <c r="N1054" s="21" t="s">
        <v>66</v>
      </c>
      <c r="O1054" s="21">
        <v>0</v>
      </c>
      <c r="P1054" s="334" t="str">
        <f>N1054&amp;O1054</f>
        <v>R0</v>
      </c>
      <c r="Q1054" s="25" t="s">
        <v>67</v>
      </c>
      <c r="R1054" s="26">
        <v>0.04</v>
      </c>
      <c r="S1054" s="26">
        <v>6.0000000000000001E-3</v>
      </c>
      <c r="T1054" s="336">
        <f>SUM(R1055:S1055)</f>
        <v>4684</v>
      </c>
      <c r="U1054" s="19">
        <v>2E-3</v>
      </c>
      <c r="V1054" s="19">
        <v>1E-3</v>
      </c>
      <c r="W1054" s="336">
        <f>SUM(U1055:V1055)</f>
        <v>222</v>
      </c>
      <c r="X1054" s="19">
        <v>0.03</v>
      </c>
      <c r="Y1054" s="19">
        <v>0.02</v>
      </c>
      <c r="Z1054" s="19">
        <v>0</v>
      </c>
      <c r="AA1054" s="338">
        <f>SUM(X1055:Z1055)</f>
        <v>4775</v>
      </c>
      <c r="AB1054" s="327">
        <f>ROUNDDOWN((T1054+AA1054)*0.05,0)</f>
        <v>472</v>
      </c>
      <c r="AC1054" s="327">
        <f>ROUNDDOWN((T1054+W1054+AA1054+AB1054)*0.1,0)</f>
        <v>1015</v>
      </c>
      <c r="AD1054" s="327">
        <f>ROUNDDOWN(AG1054*0.1,0)</f>
        <v>1069</v>
      </c>
      <c r="AE1054" s="327">
        <f>T1054+W1054+AA1054+AB1054+AC1054+AD1054</f>
        <v>12237</v>
      </c>
      <c r="AF1054" s="328">
        <v>15600</v>
      </c>
      <c r="AG1054" s="330">
        <f>AF1054-T1054-W1054</f>
        <v>10694</v>
      </c>
      <c r="AH1054" s="332">
        <f t="shared" si="10"/>
        <v>10694</v>
      </c>
    </row>
    <row r="1055" spans="1:34" ht="12.75" hidden="1" customHeight="1">
      <c r="A1055" s="333"/>
      <c r="B1055" s="20"/>
      <c r="C1055" s="21"/>
      <c r="D1055" s="333"/>
      <c r="E1055" s="21"/>
      <c r="F1055" s="21"/>
      <c r="G1055" s="333"/>
      <c r="H1055" s="21"/>
      <c r="I1055" s="21"/>
      <c r="J1055" s="333"/>
      <c r="K1055" s="21"/>
      <c r="L1055" s="21"/>
      <c r="M1055" s="335"/>
      <c r="N1055" s="21"/>
      <c r="O1055" s="21"/>
      <c r="P1055" s="335"/>
      <c r="Q1055" s="25"/>
      <c r="R1055" s="23">
        <f>ROUNDDOWN($R$3*R1054,0)</f>
        <v>4196</v>
      </c>
      <c r="S1055" s="23">
        <f>ROUNDDOWN($S$3*S1054,0)</f>
        <v>488</v>
      </c>
      <c r="T1055" s="336"/>
      <c r="U1055" s="23">
        <f>ROUNDDOWN(U1054*$U$3,0)</f>
        <v>162</v>
      </c>
      <c r="V1055" s="23">
        <f>ROUNDDOWN(V1054*$V$3,0)</f>
        <v>60</v>
      </c>
      <c r="W1055" s="337"/>
      <c r="X1055" s="23">
        <f>ROUNDDOWN($X$3*X1054,0)</f>
        <v>3147</v>
      </c>
      <c r="Y1055" s="23">
        <f>ROUNDDOWN(Y1054*$Y$3,0)</f>
        <v>1628</v>
      </c>
      <c r="Z1055" s="24">
        <f>ROUNDDOWN(Z1054*$Z$3,0)</f>
        <v>0</v>
      </c>
      <c r="AA1055" s="338"/>
      <c r="AB1055" s="327"/>
      <c r="AC1055" s="327"/>
      <c r="AD1055" s="327"/>
      <c r="AE1055" s="327"/>
      <c r="AF1055" s="329"/>
      <c r="AG1055" s="331"/>
      <c r="AH1055" s="332">
        <f t="shared" si="10"/>
        <v>0</v>
      </c>
    </row>
    <row r="1056" spans="1:34" ht="12.75" customHeight="1">
      <c r="A1056" s="347" t="s">
        <v>199</v>
      </c>
      <c r="B1056" s="31" t="s">
        <v>69</v>
      </c>
      <c r="C1056" s="32">
        <v>2</v>
      </c>
      <c r="D1056" s="347" t="str">
        <f>B1056&amp;C1056</f>
        <v>H2</v>
      </c>
      <c r="E1056" s="32" t="s">
        <v>63</v>
      </c>
      <c r="F1056" s="32">
        <v>0.6</v>
      </c>
      <c r="G1056" s="347" t="str">
        <f>E1056&amp;F1056</f>
        <v>W0.6</v>
      </c>
      <c r="H1056" s="32" t="s">
        <v>55</v>
      </c>
      <c r="I1056" s="32">
        <v>0</v>
      </c>
      <c r="J1056" s="347" t="str">
        <f>H1056&amp;I1056</f>
        <v>L0</v>
      </c>
      <c r="K1056" s="32" t="s">
        <v>56</v>
      </c>
      <c r="L1056" s="32">
        <v>0</v>
      </c>
      <c r="M1056" s="348" t="str">
        <f>K1056&amp;L1056</f>
        <v>B0</v>
      </c>
      <c r="N1056" s="32" t="s">
        <v>57</v>
      </c>
      <c r="O1056" s="32">
        <v>4</v>
      </c>
      <c r="P1056" s="348" t="str">
        <f>N1056&amp;O1056</f>
        <v>R4</v>
      </c>
      <c r="Q1056" s="25" t="s">
        <v>61</v>
      </c>
      <c r="R1056" s="26">
        <v>0.04</v>
      </c>
      <c r="S1056" s="26">
        <v>6.0000000000000001E-3</v>
      </c>
      <c r="T1056" s="336">
        <f>SUM(R1057:S1057)</f>
        <v>4684</v>
      </c>
      <c r="U1056" s="19">
        <v>2E-3</v>
      </c>
      <c r="V1056" s="19">
        <v>1E-3</v>
      </c>
      <c r="W1056" s="336">
        <f>SUM(U1057:V1057)</f>
        <v>222</v>
      </c>
      <c r="X1056" s="19">
        <v>0.03</v>
      </c>
      <c r="Y1056" s="19">
        <v>0.02</v>
      </c>
      <c r="Z1056" s="19">
        <v>0</v>
      </c>
      <c r="AA1056" s="338">
        <f>SUM(X1057:Z1057)</f>
        <v>4775</v>
      </c>
      <c r="AB1056" s="327">
        <f>ROUNDDOWN((T1056+AA1056)*0.05,0)</f>
        <v>472</v>
      </c>
      <c r="AC1056" s="327">
        <f>ROUNDDOWN((T1056+W1056+AA1056+AB1056)*0.1,0)</f>
        <v>1015</v>
      </c>
      <c r="AD1056" s="327">
        <f>ROUNDDOWN(AG1056*0.1,0)</f>
        <v>5489</v>
      </c>
      <c r="AE1056" s="327">
        <f>T1056+W1056+AA1056+AB1056+AC1056+AD1056</f>
        <v>16657</v>
      </c>
      <c r="AF1056" s="328">
        <v>59800</v>
      </c>
      <c r="AG1056" s="330">
        <f>AF1056-T1056-W1056</f>
        <v>54894</v>
      </c>
      <c r="AH1056" s="332">
        <f t="shared" si="10"/>
        <v>16657</v>
      </c>
    </row>
    <row r="1057" spans="1:34" ht="12.75" hidden="1" customHeight="1">
      <c r="A1057" s="347"/>
      <c r="B1057" s="31"/>
      <c r="C1057" s="32"/>
      <c r="D1057" s="347"/>
      <c r="E1057" s="32"/>
      <c r="F1057" s="32"/>
      <c r="G1057" s="347"/>
      <c r="H1057" s="32"/>
      <c r="I1057" s="32"/>
      <c r="J1057" s="347"/>
      <c r="K1057" s="32"/>
      <c r="L1057" s="32"/>
      <c r="M1057" s="349"/>
      <c r="N1057" s="32"/>
      <c r="O1057" s="32"/>
      <c r="P1057" s="349"/>
      <c r="Q1057" s="25"/>
      <c r="R1057" s="23">
        <f>ROUNDDOWN($R$3*R1056,0)</f>
        <v>4196</v>
      </c>
      <c r="S1057" s="23">
        <f>ROUNDDOWN($S$3*S1056,0)</f>
        <v>488</v>
      </c>
      <c r="T1057" s="337"/>
      <c r="U1057" s="23">
        <f>ROUNDDOWN(U1056*$U$3,0)</f>
        <v>162</v>
      </c>
      <c r="V1057" s="23">
        <f>ROUNDDOWN(V1056*$V$3,0)</f>
        <v>60</v>
      </c>
      <c r="W1057" s="337"/>
      <c r="X1057" s="23">
        <f>ROUNDDOWN($X$3*X1056,0)</f>
        <v>3147</v>
      </c>
      <c r="Y1057" s="23">
        <f>ROUNDDOWN(Y1056*$Y$3,0)</f>
        <v>1628</v>
      </c>
      <c r="Z1057" s="24">
        <f>ROUNDDOWN(Z1056*$Z$3,0)</f>
        <v>0</v>
      </c>
      <c r="AA1057" s="338"/>
      <c r="AB1057" s="327"/>
      <c r="AC1057" s="327"/>
      <c r="AD1057" s="327"/>
      <c r="AE1057" s="327"/>
      <c r="AF1057" s="329"/>
      <c r="AG1057" s="331"/>
      <c r="AH1057" s="332">
        <f t="shared" si="10"/>
        <v>0</v>
      </c>
    </row>
    <row r="1058" spans="1:34" ht="12.75" customHeight="1">
      <c r="A1058" s="347" t="s">
        <v>200</v>
      </c>
      <c r="B1058" s="31" t="s">
        <v>59</v>
      </c>
      <c r="C1058" s="32">
        <v>2.5</v>
      </c>
      <c r="D1058" s="347" t="str">
        <f>B1058&amp;C1058</f>
        <v>H2.5</v>
      </c>
      <c r="E1058" s="32" t="s">
        <v>38</v>
      </c>
      <c r="F1058" s="32">
        <v>0.6</v>
      </c>
      <c r="G1058" s="347" t="str">
        <f>E1058&amp;F1058</f>
        <v>W0.6</v>
      </c>
      <c r="H1058" s="32" t="s">
        <v>55</v>
      </c>
      <c r="I1058" s="32">
        <v>0</v>
      </c>
      <c r="J1058" s="347" t="str">
        <f>H1058&amp;I1058</f>
        <v>L0</v>
      </c>
      <c r="K1058" s="32" t="s">
        <v>56</v>
      </c>
      <c r="L1058" s="32">
        <v>0</v>
      </c>
      <c r="M1058" s="348" t="str">
        <f>K1058&amp;L1058</f>
        <v>B0</v>
      </c>
      <c r="N1058" s="32" t="s">
        <v>57</v>
      </c>
      <c r="O1058" s="32">
        <v>5</v>
      </c>
      <c r="P1058" s="348" t="str">
        <f>N1058&amp;O1058</f>
        <v>R5</v>
      </c>
      <c r="Q1058" s="25" t="s">
        <v>61</v>
      </c>
      <c r="R1058" s="26">
        <v>0.04</v>
      </c>
      <c r="S1058" s="26">
        <v>6.0000000000000001E-3</v>
      </c>
      <c r="T1058" s="336">
        <f>SUM(R1059:S1059)</f>
        <v>4684</v>
      </c>
      <c r="U1058" s="19">
        <v>2E-3</v>
      </c>
      <c r="V1058" s="19">
        <v>1E-3</v>
      </c>
      <c r="W1058" s="336">
        <f>SUM(U1059:V1059)</f>
        <v>222</v>
      </c>
      <c r="X1058" s="19">
        <v>0.03</v>
      </c>
      <c r="Y1058" s="19">
        <v>0.02</v>
      </c>
      <c r="Z1058" s="19">
        <v>0</v>
      </c>
      <c r="AA1058" s="338">
        <f>SUM(X1059:Z1059)</f>
        <v>4775</v>
      </c>
      <c r="AB1058" s="327">
        <f>ROUNDDOWN((T1058+AA1058)*0.05,0)</f>
        <v>472</v>
      </c>
      <c r="AC1058" s="327">
        <f>ROUNDDOWN((T1058+W1058+AA1058+AB1058)*0.1,0)</f>
        <v>1015</v>
      </c>
      <c r="AD1058" s="327">
        <f>ROUNDDOWN(AG1058*0.1,0)</f>
        <v>7679</v>
      </c>
      <c r="AE1058" s="327">
        <f>T1058+W1058+AA1058+AB1058+AC1058+AD1058</f>
        <v>18847</v>
      </c>
      <c r="AF1058" s="328">
        <v>81700</v>
      </c>
      <c r="AG1058" s="330">
        <f>AF1058-T1058-W1058</f>
        <v>76794</v>
      </c>
      <c r="AH1058" s="332">
        <f t="shared" si="10"/>
        <v>18847</v>
      </c>
    </row>
    <row r="1059" spans="1:34" ht="12.75" hidden="1" customHeight="1">
      <c r="A1059" s="347"/>
      <c r="B1059" s="31"/>
      <c r="C1059" s="32"/>
      <c r="D1059" s="347"/>
      <c r="E1059" s="32"/>
      <c r="F1059" s="32"/>
      <c r="G1059" s="347"/>
      <c r="H1059" s="32"/>
      <c r="I1059" s="32"/>
      <c r="J1059" s="347"/>
      <c r="K1059" s="32"/>
      <c r="L1059" s="32"/>
      <c r="M1059" s="349"/>
      <c r="N1059" s="32"/>
      <c r="O1059" s="32"/>
      <c r="P1059" s="349"/>
      <c r="Q1059" s="22"/>
      <c r="R1059" s="23">
        <f>ROUNDDOWN($R$3*R1058,0)</f>
        <v>4196</v>
      </c>
      <c r="S1059" s="23">
        <f>ROUNDDOWN($S$3*S1058,0)</f>
        <v>488</v>
      </c>
      <c r="T1059" s="337"/>
      <c r="U1059" s="23">
        <f>ROUNDDOWN(U1058*$U$3,0)</f>
        <v>162</v>
      </c>
      <c r="V1059" s="23">
        <f>ROUNDDOWN(V1058*$V$3,0)</f>
        <v>60</v>
      </c>
      <c r="W1059" s="337"/>
      <c r="X1059" s="23">
        <f>ROUNDDOWN($X$3*X1058,0)</f>
        <v>3147</v>
      </c>
      <c r="Y1059" s="23">
        <f>ROUNDDOWN(Y1058*$Y$3,0)</f>
        <v>1628</v>
      </c>
      <c r="Z1059" s="24">
        <f>ROUNDDOWN(Z1058*$Z$3,0)</f>
        <v>0</v>
      </c>
      <c r="AA1059" s="338"/>
      <c r="AB1059" s="327"/>
      <c r="AC1059" s="327"/>
      <c r="AD1059" s="327"/>
      <c r="AE1059" s="327"/>
      <c r="AF1059" s="329"/>
      <c r="AG1059" s="331"/>
      <c r="AH1059" s="332">
        <f t="shared" si="10"/>
        <v>0</v>
      </c>
    </row>
    <row r="1060" spans="1:34" ht="12.75" customHeight="1">
      <c r="A1060" s="347" t="s">
        <v>200</v>
      </c>
      <c r="B1060" s="31" t="s">
        <v>59</v>
      </c>
      <c r="C1060" s="32">
        <v>2.5</v>
      </c>
      <c r="D1060" s="347" t="str">
        <f>B1060&amp;C1060</f>
        <v>H2.5</v>
      </c>
      <c r="E1060" s="32" t="s">
        <v>71</v>
      </c>
      <c r="F1060" s="32">
        <v>0.8</v>
      </c>
      <c r="G1060" s="347" t="str">
        <f>E1060&amp;F1060</f>
        <v>W0.8</v>
      </c>
      <c r="H1060" s="32" t="s">
        <v>72</v>
      </c>
      <c r="I1060" s="32">
        <v>0</v>
      </c>
      <c r="J1060" s="347" t="str">
        <f>H1060&amp;I1060</f>
        <v>L0</v>
      </c>
      <c r="K1060" s="32" t="s">
        <v>73</v>
      </c>
      <c r="L1060" s="32">
        <v>0</v>
      </c>
      <c r="M1060" s="348" t="str">
        <f>K1060&amp;L1060</f>
        <v>B0</v>
      </c>
      <c r="N1060" s="32" t="s">
        <v>74</v>
      </c>
      <c r="O1060" s="32">
        <v>6</v>
      </c>
      <c r="P1060" s="348" t="str">
        <f>N1060&amp;O1060</f>
        <v>R6</v>
      </c>
      <c r="Q1060" s="25" t="s">
        <v>75</v>
      </c>
      <c r="R1060" s="19">
        <v>0.08</v>
      </c>
      <c r="S1060" s="19">
        <v>0.01</v>
      </c>
      <c r="T1060" s="336">
        <f>SUM(R1061:S1061)</f>
        <v>9206</v>
      </c>
      <c r="U1060" s="19">
        <v>2E-3</v>
      </c>
      <c r="V1060" s="19">
        <v>2E-3</v>
      </c>
      <c r="W1060" s="336">
        <f>SUM(U1061:V1061)</f>
        <v>283</v>
      </c>
      <c r="X1060" s="19">
        <v>0.05</v>
      </c>
      <c r="Y1060" s="19">
        <v>0.03</v>
      </c>
      <c r="Z1060" s="19">
        <v>0</v>
      </c>
      <c r="AA1060" s="338">
        <f>SUM(X1061:Z1061)</f>
        <v>7688</v>
      </c>
      <c r="AB1060" s="327">
        <f>ROUNDDOWN((T1060+AA1060)*0.05,0)</f>
        <v>844</v>
      </c>
      <c r="AC1060" s="327">
        <f>ROUNDDOWN((T1060+W1060+AA1060+AB1060)*0.1,0)</f>
        <v>1802</v>
      </c>
      <c r="AD1060" s="327">
        <f>ROUNDDOWN(AG1060*0.1,0)</f>
        <v>10851</v>
      </c>
      <c r="AE1060" s="327">
        <f>T1060+W1060+AA1060+AB1060+AC1060+AD1060</f>
        <v>30674</v>
      </c>
      <c r="AF1060" s="328">
        <v>118000</v>
      </c>
      <c r="AG1060" s="330">
        <f>AF1060-T1060-W1060</f>
        <v>108511</v>
      </c>
      <c r="AH1060" s="332">
        <f t="shared" si="10"/>
        <v>30674</v>
      </c>
    </row>
    <row r="1061" spans="1:34" ht="12.75" hidden="1" customHeight="1">
      <c r="A1061" s="347"/>
      <c r="B1061" s="31"/>
      <c r="C1061" s="32"/>
      <c r="D1061" s="347"/>
      <c r="E1061" s="32"/>
      <c r="F1061" s="32"/>
      <c r="G1061" s="347"/>
      <c r="H1061" s="32"/>
      <c r="I1061" s="32"/>
      <c r="J1061" s="347"/>
      <c r="K1061" s="32"/>
      <c r="L1061" s="32"/>
      <c r="M1061" s="349"/>
      <c r="N1061" s="32"/>
      <c r="O1061" s="32"/>
      <c r="P1061" s="349"/>
      <c r="Q1061" s="25"/>
      <c r="R1061" s="23">
        <f>ROUNDDOWN($R$3*R1060,0)</f>
        <v>8392</v>
      </c>
      <c r="S1061" s="23">
        <f>ROUNDDOWN($S$3*S1060,0)</f>
        <v>814</v>
      </c>
      <c r="T1061" s="337"/>
      <c r="U1061" s="23">
        <f>ROUNDDOWN(U1060*$U$3,0)</f>
        <v>162</v>
      </c>
      <c r="V1061" s="23">
        <f>ROUNDDOWN(V1060*$V$3,0)</f>
        <v>121</v>
      </c>
      <c r="W1061" s="337"/>
      <c r="X1061" s="23">
        <f>ROUNDDOWN($X$3*X1060,0)</f>
        <v>5245</v>
      </c>
      <c r="Y1061" s="23">
        <f>ROUNDDOWN(Y1060*$Y$3,0)</f>
        <v>2443</v>
      </c>
      <c r="Z1061" s="24">
        <f>ROUNDDOWN(Z1060*$Z$3,0)</f>
        <v>0</v>
      </c>
      <c r="AA1061" s="338"/>
      <c r="AB1061" s="327"/>
      <c r="AC1061" s="327"/>
      <c r="AD1061" s="327"/>
      <c r="AE1061" s="327"/>
      <c r="AF1061" s="329"/>
      <c r="AG1061" s="331"/>
      <c r="AH1061" s="332">
        <f t="shared" si="10"/>
        <v>0</v>
      </c>
    </row>
    <row r="1062" spans="1:34" ht="12.75" customHeight="1">
      <c r="A1062" s="347" t="s">
        <v>201</v>
      </c>
      <c r="B1062" s="31" t="s">
        <v>76</v>
      </c>
      <c r="C1062" s="32">
        <v>3</v>
      </c>
      <c r="D1062" s="347" t="str">
        <f>B1062&amp;C1062</f>
        <v>H3</v>
      </c>
      <c r="E1062" s="32" t="s">
        <v>71</v>
      </c>
      <c r="F1062" s="32">
        <v>0.8</v>
      </c>
      <c r="G1062" s="347" t="str">
        <f>E1062&amp;F1062</f>
        <v>W0.8</v>
      </c>
      <c r="H1062" s="32" t="s">
        <v>39</v>
      </c>
      <c r="I1062" s="32">
        <v>0</v>
      </c>
      <c r="J1062" s="347" t="str">
        <f>H1062&amp;I1062</f>
        <v>L0</v>
      </c>
      <c r="K1062" s="32" t="s">
        <v>40</v>
      </c>
      <c r="L1062" s="32">
        <v>0</v>
      </c>
      <c r="M1062" s="348" t="str">
        <f>K1062&amp;L1062</f>
        <v>B0</v>
      </c>
      <c r="N1062" s="32" t="s">
        <v>41</v>
      </c>
      <c r="O1062" s="32">
        <v>8</v>
      </c>
      <c r="P1062" s="348" t="str">
        <f>N1062&amp;O1062</f>
        <v>R8</v>
      </c>
      <c r="Q1062" s="25" t="s">
        <v>109</v>
      </c>
      <c r="R1062" s="19">
        <v>0.08</v>
      </c>
      <c r="S1062" s="19">
        <v>0.01</v>
      </c>
      <c r="T1062" s="336">
        <f>SUM(R1063:S1063)</f>
        <v>9206</v>
      </c>
      <c r="U1062" s="19">
        <v>2E-3</v>
      </c>
      <c r="V1062" s="19">
        <v>2E-3</v>
      </c>
      <c r="W1062" s="336">
        <f>SUM(U1063:V1063)</f>
        <v>283</v>
      </c>
      <c r="X1062" s="19">
        <v>0.05</v>
      </c>
      <c r="Y1062" s="19">
        <v>0.03</v>
      </c>
      <c r="Z1062" s="19">
        <v>0</v>
      </c>
      <c r="AA1062" s="338">
        <f>SUM(X1063:Z1063)</f>
        <v>7688</v>
      </c>
      <c r="AB1062" s="327">
        <f>ROUNDDOWN((T1062+AA1062)*0.05,0)</f>
        <v>844</v>
      </c>
      <c r="AC1062" s="327">
        <f>ROUNDDOWN((T1062+W1062+AA1062+AB1062)*0.1,0)</f>
        <v>1802</v>
      </c>
      <c r="AD1062" s="327">
        <f>ROUNDDOWN(AG1062*0.1,0)</f>
        <v>20851</v>
      </c>
      <c r="AE1062" s="327">
        <f>T1062+W1062+AA1062+AB1062+AC1062+AD1062</f>
        <v>40674</v>
      </c>
      <c r="AF1062" s="328">
        <v>218000</v>
      </c>
      <c r="AG1062" s="330">
        <f>AF1062-T1062-W1062</f>
        <v>208511</v>
      </c>
      <c r="AH1062" s="332">
        <f t="shared" si="10"/>
        <v>40674</v>
      </c>
    </row>
    <row r="1063" spans="1:34" ht="12.75" hidden="1" customHeight="1">
      <c r="A1063" s="347"/>
      <c r="B1063" s="31"/>
      <c r="C1063" s="32"/>
      <c r="D1063" s="347"/>
      <c r="E1063" s="32"/>
      <c r="F1063" s="32"/>
      <c r="G1063" s="347"/>
      <c r="H1063" s="32"/>
      <c r="I1063" s="32"/>
      <c r="J1063" s="347"/>
      <c r="K1063" s="32"/>
      <c r="L1063" s="32"/>
      <c r="M1063" s="349"/>
      <c r="N1063" s="32"/>
      <c r="O1063" s="32"/>
      <c r="P1063" s="349"/>
      <c r="Q1063" s="25"/>
      <c r="R1063" s="23">
        <f>ROUNDDOWN($R$3*R1062,0)</f>
        <v>8392</v>
      </c>
      <c r="S1063" s="23">
        <f>ROUNDDOWN($S$3*S1062,0)</f>
        <v>814</v>
      </c>
      <c r="T1063" s="337"/>
      <c r="U1063" s="23">
        <f>ROUNDDOWN(U1062*$U$3,0)</f>
        <v>162</v>
      </c>
      <c r="V1063" s="23">
        <f>ROUNDDOWN(V1062*$V$3,0)</f>
        <v>121</v>
      </c>
      <c r="W1063" s="337"/>
      <c r="X1063" s="23">
        <f>ROUNDDOWN($X$3*X1062,0)</f>
        <v>5245</v>
      </c>
      <c r="Y1063" s="23">
        <f>ROUNDDOWN(Y1062*$Y$3,0)</f>
        <v>2443</v>
      </c>
      <c r="Z1063" s="24">
        <f>ROUNDDOWN(Z1062*$Z$3,0)</f>
        <v>0</v>
      </c>
      <c r="AA1063" s="338"/>
      <c r="AB1063" s="327"/>
      <c r="AC1063" s="327"/>
      <c r="AD1063" s="327"/>
      <c r="AE1063" s="327"/>
      <c r="AF1063" s="329"/>
      <c r="AG1063" s="331"/>
      <c r="AH1063" s="332">
        <f t="shared" si="10"/>
        <v>0</v>
      </c>
    </row>
    <row r="1064" spans="1:34" ht="12.75" customHeight="1">
      <c r="A1064" s="347" t="s">
        <v>202</v>
      </c>
      <c r="B1064" s="31" t="s">
        <v>43</v>
      </c>
      <c r="C1064" s="32">
        <v>3</v>
      </c>
      <c r="D1064" s="347" t="str">
        <f>B1064&amp;C1064</f>
        <v>H3</v>
      </c>
      <c r="E1064" s="32" t="s">
        <v>38</v>
      </c>
      <c r="F1064" s="32">
        <v>1</v>
      </c>
      <c r="G1064" s="347" t="str">
        <f>E1064&amp;F1064</f>
        <v>W1</v>
      </c>
      <c r="H1064" s="32" t="s">
        <v>39</v>
      </c>
      <c r="I1064" s="32">
        <v>0</v>
      </c>
      <c r="J1064" s="347" t="str">
        <f>H1064&amp;I1064</f>
        <v>L0</v>
      </c>
      <c r="K1064" s="32" t="s">
        <v>40</v>
      </c>
      <c r="L1064" s="32">
        <v>0</v>
      </c>
      <c r="M1064" s="348" t="str">
        <f>K1064&amp;L1064</f>
        <v>B0</v>
      </c>
      <c r="N1064" s="32" t="s">
        <v>41</v>
      </c>
      <c r="O1064" s="32">
        <v>10</v>
      </c>
      <c r="P1064" s="348" t="str">
        <f>N1064&amp;O1064</f>
        <v>R10</v>
      </c>
      <c r="Q1064" s="25" t="s">
        <v>109</v>
      </c>
      <c r="R1064" s="19">
        <v>0.08</v>
      </c>
      <c r="S1064" s="19">
        <v>0.01</v>
      </c>
      <c r="T1064" s="336">
        <f>SUM(R1065:S1065)</f>
        <v>9206</v>
      </c>
      <c r="U1064" s="19">
        <v>2E-3</v>
      </c>
      <c r="V1064" s="19">
        <v>2E-3</v>
      </c>
      <c r="W1064" s="336">
        <f>SUM(U1065:V1065)</f>
        <v>283</v>
      </c>
      <c r="X1064" s="19">
        <v>0.05</v>
      </c>
      <c r="Y1064" s="19">
        <v>0.03</v>
      </c>
      <c r="Z1064" s="19">
        <v>0</v>
      </c>
      <c r="AA1064" s="338">
        <f>SUM(X1065:Z1065)</f>
        <v>7688</v>
      </c>
      <c r="AB1064" s="327">
        <f>ROUNDDOWN((T1064+AA1064)*0.05,0)</f>
        <v>844</v>
      </c>
      <c r="AC1064" s="327">
        <f>ROUNDDOWN((T1064+W1064+AA1064+AB1064)*0.1,0)</f>
        <v>1802</v>
      </c>
      <c r="AD1064" s="327">
        <f>ROUNDDOWN(AG1064*0.1,0)</f>
        <v>42751</v>
      </c>
      <c r="AE1064" s="327">
        <f>T1064+W1064+AA1064+AB1064+AC1064+AD1064</f>
        <v>62574</v>
      </c>
      <c r="AF1064" s="328">
        <v>437000</v>
      </c>
      <c r="AG1064" s="330">
        <f>AF1064-T1064-W1064</f>
        <v>427511</v>
      </c>
      <c r="AH1064" s="332">
        <f t="shared" si="10"/>
        <v>62574</v>
      </c>
    </row>
    <row r="1065" spans="1:34" ht="12.75" hidden="1" customHeight="1">
      <c r="A1065" s="347"/>
      <c r="B1065" s="31"/>
      <c r="C1065" s="32"/>
      <c r="D1065" s="347"/>
      <c r="E1065" s="32"/>
      <c r="F1065" s="32"/>
      <c r="G1065" s="347"/>
      <c r="H1065" s="32"/>
      <c r="I1065" s="32"/>
      <c r="J1065" s="347"/>
      <c r="K1065" s="32"/>
      <c r="L1065" s="32"/>
      <c r="M1065" s="349"/>
      <c r="N1065" s="32"/>
      <c r="O1065" s="32"/>
      <c r="P1065" s="349"/>
      <c r="Q1065" s="25"/>
      <c r="R1065" s="23">
        <f>ROUNDDOWN($R$3*R1064,0)</f>
        <v>8392</v>
      </c>
      <c r="S1065" s="23">
        <f>ROUNDDOWN($S$3*S1064,0)</f>
        <v>814</v>
      </c>
      <c r="T1065" s="337"/>
      <c r="U1065" s="23">
        <f>ROUNDDOWN(U1064*$U$3,0)</f>
        <v>162</v>
      </c>
      <c r="V1065" s="23">
        <f>ROUNDDOWN(V1064*$V$3,0)</f>
        <v>121</v>
      </c>
      <c r="W1065" s="337"/>
      <c r="X1065" s="23">
        <f>ROUNDDOWN($X$3*X1064,0)</f>
        <v>5245</v>
      </c>
      <c r="Y1065" s="23">
        <f>ROUNDDOWN(Y1064*$Y$3,0)</f>
        <v>2443</v>
      </c>
      <c r="Z1065" s="24">
        <f>ROUNDDOWN(Z1064*$Z$3,0)</f>
        <v>0</v>
      </c>
      <c r="AA1065" s="338"/>
      <c r="AB1065" s="327"/>
      <c r="AC1065" s="327"/>
      <c r="AD1065" s="327"/>
      <c r="AE1065" s="327"/>
      <c r="AF1065" s="329"/>
      <c r="AG1065" s="331"/>
      <c r="AH1065" s="332">
        <f t="shared" si="10"/>
        <v>0</v>
      </c>
    </row>
    <row r="1066" spans="1:34" ht="12.75" customHeight="1">
      <c r="A1066" s="347" t="s">
        <v>202</v>
      </c>
      <c r="B1066" s="31" t="s">
        <v>43</v>
      </c>
      <c r="C1066" s="32">
        <v>3</v>
      </c>
      <c r="D1066" s="347" t="str">
        <f>B1066&amp;C1066</f>
        <v>H3</v>
      </c>
      <c r="E1066" s="32" t="s">
        <v>38</v>
      </c>
      <c r="F1066" s="32">
        <v>1.2</v>
      </c>
      <c r="G1066" s="347" t="str">
        <f>E1066&amp;F1066</f>
        <v>W1.2</v>
      </c>
      <c r="H1066" s="32" t="s">
        <v>72</v>
      </c>
      <c r="I1066" s="32">
        <v>0</v>
      </c>
      <c r="J1066" s="347" t="str">
        <f>H1066&amp;I1066</f>
        <v>L0</v>
      </c>
      <c r="K1066" s="32" t="s">
        <v>73</v>
      </c>
      <c r="L1066" s="32">
        <v>0</v>
      </c>
      <c r="M1066" s="348" t="str">
        <f>K1066&amp;L1066</f>
        <v>B0</v>
      </c>
      <c r="N1066" s="32" t="s">
        <v>74</v>
      </c>
      <c r="O1066" s="32">
        <v>12</v>
      </c>
      <c r="P1066" s="348" t="str">
        <f>N1066&amp;O1066</f>
        <v>R12</v>
      </c>
      <c r="Q1066" s="25" t="s">
        <v>75</v>
      </c>
      <c r="R1066" s="26">
        <v>0.11</v>
      </c>
      <c r="S1066" s="26">
        <v>0.02</v>
      </c>
      <c r="T1066" s="336">
        <f>SUM(R1067:S1067)</f>
        <v>13167</v>
      </c>
      <c r="U1066" s="19">
        <v>2E-3</v>
      </c>
      <c r="V1066" s="19">
        <v>3.0000000000000001E-3</v>
      </c>
      <c r="W1066" s="336">
        <f>SUM(U1067:V1067)</f>
        <v>344</v>
      </c>
      <c r="X1066" s="19">
        <v>7.0000000000000007E-2</v>
      </c>
      <c r="Y1066" s="19">
        <v>0.04</v>
      </c>
      <c r="Z1066" s="19">
        <v>0</v>
      </c>
      <c r="AA1066" s="338">
        <f>SUM(X1067:Z1067)</f>
        <v>10600</v>
      </c>
      <c r="AB1066" s="327">
        <f>ROUNDDOWN((T1066+AA1066)*0.05,0)</f>
        <v>1188</v>
      </c>
      <c r="AC1066" s="327">
        <f>ROUNDDOWN((T1066+W1066+AA1066+AB1066)*0.1,0)</f>
        <v>2529</v>
      </c>
      <c r="AD1066" s="327">
        <f>ROUNDDOWN(AG1066*0.1,0)</f>
        <v>54648</v>
      </c>
      <c r="AE1066" s="327">
        <f>T1066+W1066+AA1066+AB1066+AC1066+AD1066</f>
        <v>82476</v>
      </c>
      <c r="AF1066" s="328">
        <v>560000</v>
      </c>
      <c r="AG1066" s="330">
        <f>AF1066-T1066-W1066</f>
        <v>546489</v>
      </c>
      <c r="AH1066" s="332">
        <f t="shared" si="10"/>
        <v>82476</v>
      </c>
    </row>
    <row r="1067" spans="1:34" ht="12.75" hidden="1" customHeight="1">
      <c r="A1067" s="347"/>
      <c r="B1067" s="31"/>
      <c r="C1067" s="32"/>
      <c r="D1067" s="347"/>
      <c r="E1067" s="32"/>
      <c r="F1067" s="32"/>
      <c r="G1067" s="347"/>
      <c r="H1067" s="32"/>
      <c r="I1067" s="32"/>
      <c r="J1067" s="347"/>
      <c r="K1067" s="32"/>
      <c r="L1067" s="32"/>
      <c r="M1067" s="349"/>
      <c r="N1067" s="32"/>
      <c r="O1067" s="32"/>
      <c r="P1067" s="349"/>
      <c r="Q1067" s="25"/>
      <c r="R1067" s="23">
        <f>ROUNDDOWN($R$3*R1066,0)</f>
        <v>11539</v>
      </c>
      <c r="S1067" s="23">
        <f>ROUNDDOWN($S$3*S1066,0)</f>
        <v>1628</v>
      </c>
      <c r="T1067" s="337"/>
      <c r="U1067" s="23">
        <f>ROUNDDOWN(U1066*$U$3,0)</f>
        <v>162</v>
      </c>
      <c r="V1067" s="23">
        <f>ROUNDDOWN(V1066*$V$3,0)</f>
        <v>182</v>
      </c>
      <c r="W1067" s="337"/>
      <c r="X1067" s="23">
        <f>ROUNDDOWN($X$3*X1066,0)</f>
        <v>7343</v>
      </c>
      <c r="Y1067" s="23">
        <f>ROUNDDOWN(Y1066*$Y$3,0)</f>
        <v>3257</v>
      </c>
      <c r="Z1067" s="24">
        <f>ROUNDDOWN(Z1066*$Z$3,0)</f>
        <v>0</v>
      </c>
      <c r="AA1067" s="338"/>
      <c r="AB1067" s="327"/>
      <c r="AC1067" s="327"/>
      <c r="AD1067" s="327"/>
      <c r="AE1067" s="327"/>
      <c r="AF1067" s="329"/>
      <c r="AG1067" s="331"/>
      <c r="AH1067" s="332">
        <f t="shared" si="10"/>
        <v>0</v>
      </c>
    </row>
    <row r="1068" spans="1:34" ht="12.75" customHeight="1">
      <c r="A1068" s="347" t="s">
        <v>201</v>
      </c>
      <c r="B1068" s="31" t="s">
        <v>76</v>
      </c>
      <c r="C1068" s="32">
        <v>3.5</v>
      </c>
      <c r="D1068" s="347" t="str">
        <f>B1068&amp;C1068</f>
        <v>H3.5</v>
      </c>
      <c r="E1068" s="32" t="s">
        <v>71</v>
      </c>
      <c r="F1068" s="32">
        <v>1.5</v>
      </c>
      <c r="G1068" s="347" t="str">
        <f>E1068&amp;F1068</f>
        <v>W1.5</v>
      </c>
      <c r="H1068" s="32" t="s">
        <v>72</v>
      </c>
      <c r="I1068" s="32">
        <v>0</v>
      </c>
      <c r="J1068" s="347" t="str">
        <f>H1068&amp;I1068</f>
        <v>L0</v>
      </c>
      <c r="K1068" s="32" t="s">
        <v>73</v>
      </c>
      <c r="L1068" s="32">
        <v>0</v>
      </c>
      <c r="M1068" s="348" t="str">
        <f>K1068&amp;L1068</f>
        <v>B0</v>
      </c>
      <c r="N1068" s="32" t="s">
        <v>74</v>
      </c>
      <c r="O1068" s="32">
        <v>15</v>
      </c>
      <c r="P1068" s="348" t="str">
        <f>N1068&amp;O1068</f>
        <v>R15</v>
      </c>
      <c r="Q1068" s="25" t="s">
        <v>75</v>
      </c>
      <c r="R1068" s="19">
        <v>0.14000000000000001</v>
      </c>
      <c r="S1068" s="19">
        <v>0.02</v>
      </c>
      <c r="T1068" s="336">
        <f>SUM(R1069:S1069)</f>
        <v>16314</v>
      </c>
      <c r="U1068" s="19">
        <v>2E-3</v>
      </c>
      <c r="V1068" s="19">
        <v>3.0000000000000001E-3</v>
      </c>
      <c r="W1068" s="336">
        <f>SUM(U1069:V1069)</f>
        <v>344</v>
      </c>
      <c r="X1068" s="19">
        <v>0.09</v>
      </c>
      <c r="Y1068" s="19">
        <v>0.05</v>
      </c>
      <c r="Z1068" s="19">
        <v>0</v>
      </c>
      <c r="AA1068" s="338">
        <f>SUM(X1069:Z1069)</f>
        <v>13513</v>
      </c>
      <c r="AB1068" s="327">
        <f>ROUNDDOWN((T1068+AA1068)*0.05,0)</f>
        <v>1491</v>
      </c>
      <c r="AC1068" s="327">
        <f>ROUNDDOWN((T1068+W1068+AA1068+AB1068)*0.1,0)</f>
        <v>3166</v>
      </c>
      <c r="AD1068" s="327">
        <f>ROUNDDOWN(AG1068*0.1,0)</f>
        <v>68834</v>
      </c>
      <c r="AE1068" s="327">
        <f>T1068+W1068+AA1068+AB1068+AC1068+AD1068</f>
        <v>103662</v>
      </c>
      <c r="AF1068" s="328">
        <v>705000</v>
      </c>
      <c r="AG1068" s="330">
        <f>AF1068-T1068-W1068</f>
        <v>688342</v>
      </c>
      <c r="AH1068" s="332">
        <f t="shared" si="10"/>
        <v>103662</v>
      </c>
    </row>
    <row r="1069" spans="1:34" ht="12.75" hidden="1" customHeight="1">
      <c r="A1069" s="347"/>
      <c r="B1069" s="31"/>
      <c r="C1069" s="32"/>
      <c r="D1069" s="347"/>
      <c r="E1069" s="32"/>
      <c r="F1069" s="32"/>
      <c r="G1069" s="347"/>
      <c r="H1069" s="32"/>
      <c r="I1069" s="32"/>
      <c r="J1069" s="347"/>
      <c r="K1069" s="32"/>
      <c r="L1069" s="32"/>
      <c r="M1069" s="349"/>
      <c r="N1069" s="32"/>
      <c r="O1069" s="32"/>
      <c r="P1069" s="349"/>
      <c r="Q1069" s="25"/>
      <c r="R1069" s="23">
        <f>ROUNDDOWN($R$3*R1068,0)</f>
        <v>14686</v>
      </c>
      <c r="S1069" s="23">
        <f>ROUNDDOWN($S$3*S1068,0)</f>
        <v>1628</v>
      </c>
      <c r="T1069" s="337"/>
      <c r="U1069" s="23">
        <f>ROUNDDOWN(U1068*$U$3,0)</f>
        <v>162</v>
      </c>
      <c r="V1069" s="23">
        <f>ROUNDDOWN(V1068*$V$3,0)</f>
        <v>182</v>
      </c>
      <c r="W1069" s="337"/>
      <c r="X1069" s="23">
        <f>ROUNDDOWN($X$3*X1068,0)</f>
        <v>9441</v>
      </c>
      <c r="Y1069" s="23">
        <f>ROUNDDOWN(Y1068*$Y$3,0)</f>
        <v>4072</v>
      </c>
      <c r="Z1069" s="24">
        <f>ROUNDDOWN(Z1068*$Z$3,0)</f>
        <v>0</v>
      </c>
      <c r="AA1069" s="338"/>
      <c r="AB1069" s="327"/>
      <c r="AC1069" s="327"/>
      <c r="AD1069" s="327"/>
      <c r="AE1069" s="327"/>
      <c r="AF1069" s="329"/>
      <c r="AG1069" s="331"/>
      <c r="AH1069" s="332">
        <f t="shared" si="10"/>
        <v>0</v>
      </c>
    </row>
    <row r="1070" spans="1:34" ht="12.75" hidden="1" customHeight="1">
      <c r="A1070" s="344" t="s">
        <v>203</v>
      </c>
      <c r="B1070" s="27" t="s">
        <v>76</v>
      </c>
      <c r="C1070" s="28">
        <v>2</v>
      </c>
      <c r="D1070" s="344" t="str">
        <f>B1070&amp;C1070</f>
        <v>H2</v>
      </c>
      <c r="E1070" s="28" t="s">
        <v>71</v>
      </c>
      <c r="F1070" s="28">
        <v>0</v>
      </c>
      <c r="G1070" s="344" t="str">
        <f>E1070&amp;F1070</f>
        <v>W0</v>
      </c>
      <c r="H1070" s="28" t="s">
        <v>72</v>
      </c>
      <c r="I1070" s="28">
        <v>0</v>
      </c>
      <c r="J1070" s="344" t="str">
        <f>H1070&amp;I1070</f>
        <v>L0</v>
      </c>
      <c r="K1070" s="28" t="s">
        <v>73</v>
      </c>
      <c r="L1070" s="28">
        <v>0</v>
      </c>
      <c r="M1070" s="345" t="str">
        <f>K1070&amp;L1070</f>
        <v>B0</v>
      </c>
      <c r="N1070" s="28" t="s">
        <v>74</v>
      </c>
      <c r="O1070" s="28">
        <v>4</v>
      </c>
      <c r="P1070" s="345" t="str">
        <f>N1070&amp;O1070</f>
        <v>R4</v>
      </c>
      <c r="Q1070" s="25" t="s">
        <v>107</v>
      </c>
      <c r="R1070" s="19">
        <v>0.11</v>
      </c>
      <c r="S1070" s="19">
        <v>0.1</v>
      </c>
      <c r="T1070" s="336">
        <f>SUM(R1071:S1071)</f>
        <v>19683</v>
      </c>
      <c r="U1070" s="19">
        <v>2E-3</v>
      </c>
      <c r="V1070" s="19">
        <v>5.0000000000000001E-3</v>
      </c>
      <c r="W1070" s="336">
        <f>SUM(U1071:V1071)</f>
        <v>466</v>
      </c>
      <c r="X1070" s="19">
        <v>0.11</v>
      </c>
      <c r="Y1070" s="19">
        <v>7.0000000000000007E-2</v>
      </c>
      <c r="Z1070" s="19">
        <v>0</v>
      </c>
      <c r="AA1070" s="338">
        <f>SUM(X1071:Z1071)</f>
        <v>17240</v>
      </c>
      <c r="AB1070" s="327">
        <f>ROUNDDOWN((T1070+AA1070)*0.05,0)</f>
        <v>1846</v>
      </c>
      <c r="AC1070" s="327">
        <f>ROUNDDOWN((T1070+W1070+AA1070+AB1070)*0.1,0)</f>
        <v>3923</v>
      </c>
      <c r="AD1070" s="327">
        <f>ROUNDDOWN(AG1070*0.1,0)</f>
        <v>1715</v>
      </c>
      <c r="AE1070" s="327">
        <f>T1070+W1070+AA1070+AB1070+AC1070+AD1070</f>
        <v>44873</v>
      </c>
      <c r="AF1070" s="328">
        <v>37300</v>
      </c>
      <c r="AG1070" s="330">
        <f>AF1070-T1070-W1070</f>
        <v>17151</v>
      </c>
      <c r="AH1070" s="332">
        <f t="shared" si="10"/>
        <v>17151</v>
      </c>
    </row>
    <row r="1071" spans="1:34" ht="12.75" hidden="1" customHeight="1">
      <c r="A1071" s="344"/>
      <c r="B1071" s="27"/>
      <c r="C1071" s="28"/>
      <c r="D1071" s="344"/>
      <c r="E1071" s="28"/>
      <c r="F1071" s="28"/>
      <c r="G1071" s="344"/>
      <c r="H1071" s="28"/>
      <c r="I1071" s="28"/>
      <c r="J1071" s="344"/>
      <c r="K1071" s="28"/>
      <c r="L1071" s="28"/>
      <c r="M1071" s="346"/>
      <c r="N1071" s="28"/>
      <c r="O1071" s="28"/>
      <c r="P1071" s="346"/>
      <c r="Q1071" s="22"/>
      <c r="R1071" s="23">
        <f>ROUNDDOWN($R$3*R1070,0)</f>
        <v>11539</v>
      </c>
      <c r="S1071" s="23">
        <f>ROUNDDOWN($S$3*S1070,0)</f>
        <v>8144</v>
      </c>
      <c r="T1071" s="337"/>
      <c r="U1071" s="23">
        <f>ROUNDDOWN(U1070*$U$3,0)</f>
        <v>162</v>
      </c>
      <c r="V1071" s="23">
        <f>ROUNDDOWN(V1070*$V$3,0)</f>
        <v>304</v>
      </c>
      <c r="W1071" s="337"/>
      <c r="X1071" s="23">
        <f>ROUNDDOWN($X$3*X1070,0)</f>
        <v>11539</v>
      </c>
      <c r="Y1071" s="23">
        <f>ROUNDDOWN(Y1070*$Y$3,0)</f>
        <v>5701</v>
      </c>
      <c r="Z1071" s="24">
        <f>ROUNDDOWN(Z1070*$Z$3,0)</f>
        <v>0</v>
      </c>
      <c r="AA1071" s="338"/>
      <c r="AB1071" s="327"/>
      <c r="AC1071" s="327"/>
      <c r="AD1071" s="327"/>
      <c r="AE1071" s="327"/>
      <c r="AF1071" s="329"/>
      <c r="AG1071" s="331"/>
      <c r="AH1071" s="332">
        <f t="shared" si="10"/>
        <v>0</v>
      </c>
    </row>
    <row r="1072" spans="1:34" ht="12.75" hidden="1" customHeight="1">
      <c r="A1072" s="344" t="s">
        <v>203</v>
      </c>
      <c r="B1072" s="27" t="s">
        <v>76</v>
      </c>
      <c r="C1072" s="28">
        <v>2.5</v>
      </c>
      <c r="D1072" s="344" t="str">
        <f>B1072&amp;C1072</f>
        <v>H2.5</v>
      </c>
      <c r="E1072" s="28" t="s">
        <v>38</v>
      </c>
      <c r="F1072" s="28">
        <v>0</v>
      </c>
      <c r="G1072" s="344" t="str">
        <f>E1072&amp;F1072</f>
        <v>W0</v>
      </c>
      <c r="H1072" s="28" t="s">
        <v>39</v>
      </c>
      <c r="I1072" s="28">
        <v>0</v>
      </c>
      <c r="J1072" s="344" t="str">
        <f>H1072&amp;I1072</f>
        <v>L0</v>
      </c>
      <c r="K1072" s="28" t="s">
        <v>40</v>
      </c>
      <c r="L1072" s="28">
        <v>0</v>
      </c>
      <c r="M1072" s="345" t="str">
        <f>K1072&amp;L1072</f>
        <v>B0</v>
      </c>
      <c r="N1072" s="28" t="s">
        <v>41</v>
      </c>
      <c r="O1072" s="28">
        <v>6</v>
      </c>
      <c r="P1072" s="345" t="str">
        <f>N1072&amp;O1072</f>
        <v>R6</v>
      </c>
      <c r="Q1072" s="25" t="s">
        <v>42</v>
      </c>
      <c r="R1072" s="19">
        <v>0.19</v>
      </c>
      <c r="S1072" s="19">
        <v>0.02</v>
      </c>
      <c r="T1072" s="336">
        <f>SUM(R1073:S1073)</f>
        <v>21559</v>
      </c>
      <c r="U1072" s="19">
        <v>8.0000000000000002E-3</v>
      </c>
      <c r="V1072" s="19">
        <v>0.01</v>
      </c>
      <c r="W1072" s="336">
        <f>SUM(U1073:V1073)</f>
        <v>1260</v>
      </c>
      <c r="X1072" s="19">
        <v>0.23</v>
      </c>
      <c r="Y1072" s="19">
        <v>0.14000000000000001</v>
      </c>
      <c r="Z1072" s="19">
        <v>0</v>
      </c>
      <c r="AA1072" s="338">
        <f>SUM(X1073:Z1073)</f>
        <v>35529</v>
      </c>
      <c r="AB1072" s="327">
        <f>ROUNDDOWN((T1072+AA1072)*0.05,0)</f>
        <v>2854</v>
      </c>
      <c r="AC1072" s="327">
        <f>ROUNDDOWN((T1072+W1072+AA1072+AB1072)*0.1,0)</f>
        <v>6120</v>
      </c>
      <c r="AD1072" s="327">
        <f>ROUNDDOWN(AG1072*0.1,0)</f>
        <v>3768</v>
      </c>
      <c r="AE1072" s="327">
        <f>T1072+W1072+AA1072+AB1072+AC1072+AD1072</f>
        <v>71090</v>
      </c>
      <c r="AF1072" s="328">
        <v>60500</v>
      </c>
      <c r="AG1072" s="330">
        <f>AF1072-T1072-W1072</f>
        <v>37681</v>
      </c>
      <c r="AH1072" s="332">
        <f t="shared" si="10"/>
        <v>37681</v>
      </c>
    </row>
    <row r="1073" spans="1:34" ht="12.75" hidden="1" customHeight="1">
      <c r="A1073" s="344"/>
      <c r="B1073" s="27"/>
      <c r="C1073" s="28"/>
      <c r="D1073" s="344"/>
      <c r="E1073" s="28"/>
      <c r="F1073" s="28"/>
      <c r="G1073" s="344"/>
      <c r="H1073" s="28"/>
      <c r="I1073" s="28"/>
      <c r="J1073" s="344"/>
      <c r="K1073" s="28"/>
      <c r="L1073" s="28"/>
      <c r="M1073" s="346"/>
      <c r="N1073" s="28"/>
      <c r="O1073" s="28"/>
      <c r="P1073" s="346"/>
      <c r="Q1073" s="22"/>
      <c r="R1073" s="23">
        <f>ROUNDDOWN($R$3*R1072,0)</f>
        <v>19931</v>
      </c>
      <c r="S1073" s="23">
        <f>ROUNDDOWN($S$3*S1072,0)</f>
        <v>1628</v>
      </c>
      <c r="T1073" s="337"/>
      <c r="U1073" s="23">
        <f>ROUNDDOWN(U1072*$U$3,0)</f>
        <v>651</v>
      </c>
      <c r="V1073" s="23">
        <f>ROUNDDOWN(V1072*$V$3,0)</f>
        <v>609</v>
      </c>
      <c r="W1073" s="337"/>
      <c r="X1073" s="23">
        <f>ROUNDDOWN($X$3*X1072,0)</f>
        <v>24127</v>
      </c>
      <c r="Y1073" s="23">
        <f>ROUNDDOWN(Y1072*$Y$3,0)</f>
        <v>11402</v>
      </c>
      <c r="Z1073" s="24">
        <f>ROUNDDOWN(Z1072*$Z$3,0)</f>
        <v>0</v>
      </c>
      <c r="AA1073" s="338"/>
      <c r="AB1073" s="327"/>
      <c r="AC1073" s="327"/>
      <c r="AD1073" s="327"/>
      <c r="AE1073" s="327"/>
      <c r="AF1073" s="329"/>
      <c r="AG1073" s="331"/>
      <c r="AH1073" s="332">
        <f t="shared" si="10"/>
        <v>0</v>
      </c>
    </row>
    <row r="1074" spans="1:34" ht="12.75" hidden="1" customHeight="1">
      <c r="A1074" s="344" t="s">
        <v>203</v>
      </c>
      <c r="B1074" s="27" t="s">
        <v>43</v>
      </c>
      <c r="C1074" s="28">
        <v>3</v>
      </c>
      <c r="D1074" s="344" t="str">
        <f>B1074&amp;C1074</f>
        <v>H3</v>
      </c>
      <c r="E1074" s="28" t="s">
        <v>38</v>
      </c>
      <c r="F1074" s="28">
        <v>0</v>
      </c>
      <c r="G1074" s="344" t="str">
        <f>E1074&amp;F1074</f>
        <v>W0</v>
      </c>
      <c r="H1074" s="28" t="s">
        <v>39</v>
      </c>
      <c r="I1074" s="28">
        <v>0</v>
      </c>
      <c r="J1074" s="344" t="str">
        <f>H1074&amp;I1074</f>
        <v>L0</v>
      </c>
      <c r="K1074" s="28" t="s">
        <v>40</v>
      </c>
      <c r="L1074" s="28">
        <v>0</v>
      </c>
      <c r="M1074" s="345" t="str">
        <f>K1074&amp;L1074</f>
        <v>B0</v>
      </c>
      <c r="N1074" s="28" t="s">
        <v>41</v>
      </c>
      <c r="O1074" s="28">
        <v>8</v>
      </c>
      <c r="P1074" s="345" t="str">
        <f>N1074&amp;O1074</f>
        <v>R8</v>
      </c>
      <c r="Q1074" s="25" t="s">
        <v>42</v>
      </c>
      <c r="R1074" s="19">
        <v>0.33</v>
      </c>
      <c r="S1074" s="19">
        <v>0.04</v>
      </c>
      <c r="T1074" s="336">
        <f>SUM(R1075:S1075)</f>
        <v>37875</v>
      </c>
      <c r="U1074" s="19">
        <v>2.1000000000000001E-2</v>
      </c>
      <c r="V1074" s="19">
        <v>1.2E-2</v>
      </c>
      <c r="W1074" s="336">
        <f>SUM(U1075:V1075)</f>
        <v>2441</v>
      </c>
      <c r="X1074" s="19">
        <v>0.37</v>
      </c>
      <c r="Y1074" s="19">
        <v>0.22</v>
      </c>
      <c r="Z1074" s="19">
        <v>0</v>
      </c>
      <c r="AA1074" s="338">
        <f>SUM(X1075:Z1075)</f>
        <v>56731</v>
      </c>
      <c r="AB1074" s="327">
        <f>ROUNDDOWN((T1074+AA1074)*0.05,0)</f>
        <v>4730</v>
      </c>
      <c r="AC1074" s="327">
        <f>ROUNDDOWN((T1074+W1074+AA1074+AB1074)*0.1,0)</f>
        <v>10177</v>
      </c>
      <c r="AD1074" s="327">
        <f>ROUNDDOWN(AG1074*0.1,0)</f>
        <v>5508</v>
      </c>
      <c r="AE1074" s="327">
        <f>T1074+W1074+AA1074+AB1074+AC1074+AD1074</f>
        <v>117462</v>
      </c>
      <c r="AF1074" s="328">
        <v>95400</v>
      </c>
      <c r="AG1074" s="330">
        <f>AF1074-T1074-W1074</f>
        <v>55084</v>
      </c>
      <c r="AH1074" s="332">
        <f t="shared" si="10"/>
        <v>55084</v>
      </c>
    </row>
    <row r="1075" spans="1:34" ht="12.75" hidden="1" customHeight="1">
      <c r="A1075" s="344"/>
      <c r="B1075" s="27"/>
      <c r="C1075" s="28"/>
      <c r="D1075" s="344"/>
      <c r="E1075" s="28"/>
      <c r="F1075" s="28"/>
      <c r="G1075" s="344"/>
      <c r="H1075" s="28"/>
      <c r="I1075" s="28"/>
      <c r="J1075" s="344"/>
      <c r="K1075" s="28"/>
      <c r="L1075" s="28"/>
      <c r="M1075" s="346"/>
      <c r="N1075" s="28"/>
      <c r="O1075" s="28"/>
      <c r="P1075" s="346"/>
      <c r="Q1075" s="22"/>
      <c r="R1075" s="23">
        <f>ROUNDDOWN($R$3*R1074,0)</f>
        <v>34618</v>
      </c>
      <c r="S1075" s="23">
        <f>ROUNDDOWN($S$3*S1074,0)</f>
        <v>3257</v>
      </c>
      <c r="T1075" s="337"/>
      <c r="U1075" s="23">
        <f>ROUNDDOWN(U1074*$U$3,0)</f>
        <v>1710</v>
      </c>
      <c r="V1075" s="23">
        <f>ROUNDDOWN(V1074*$V$3,0)</f>
        <v>731</v>
      </c>
      <c r="W1075" s="337"/>
      <c r="X1075" s="23">
        <f>ROUNDDOWN($X$3*X1074,0)</f>
        <v>38814</v>
      </c>
      <c r="Y1075" s="23">
        <f>ROUNDDOWN(Y1074*$Y$3,0)</f>
        <v>17917</v>
      </c>
      <c r="Z1075" s="24">
        <f>ROUNDDOWN(Z1074*$Z$3,0)</f>
        <v>0</v>
      </c>
      <c r="AA1075" s="338"/>
      <c r="AB1075" s="327"/>
      <c r="AC1075" s="327"/>
      <c r="AD1075" s="327"/>
      <c r="AE1075" s="327"/>
      <c r="AF1075" s="329"/>
      <c r="AG1075" s="331"/>
      <c r="AH1075" s="332">
        <f t="shared" si="10"/>
        <v>0</v>
      </c>
    </row>
    <row r="1076" spans="1:34" ht="12.75" hidden="1" customHeight="1">
      <c r="A1076" s="344" t="s">
        <v>203</v>
      </c>
      <c r="B1076" s="27" t="s">
        <v>43</v>
      </c>
      <c r="C1076" s="28">
        <v>3</v>
      </c>
      <c r="D1076" s="344" t="str">
        <f>B1076&amp;C1076</f>
        <v>H3</v>
      </c>
      <c r="E1076" s="28" t="s">
        <v>38</v>
      </c>
      <c r="F1076" s="28">
        <v>0</v>
      </c>
      <c r="G1076" s="344" t="str">
        <f>E1076&amp;F1076</f>
        <v>W0</v>
      </c>
      <c r="H1076" s="28" t="s">
        <v>39</v>
      </c>
      <c r="I1076" s="28">
        <v>0</v>
      </c>
      <c r="J1076" s="344" t="str">
        <f>H1076&amp;I1076</f>
        <v>L0</v>
      </c>
      <c r="K1076" s="28" t="s">
        <v>40</v>
      </c>
      <c r="L1076" s="28">
        <v>0</v>
      </c>
      <c r="M1076" s="345" t="str">
        <f>K1076&amp;L1076</f>
        <v>B0</v>
      </c>
      <c r="N1076" s="28" t="s">
        <v>41</v>
      </c>
      <c r="O1076" s="28">
        <v>10</v>
      </c>
      <c r="P1076" s="345" t="str">
        <f>N1076&amp;O1076</f>
        <v>R10</v>
      </c>
      <c r="Q1076" s="25" t="s">
        <v>42</v>
      </c>
      <c r="R1076" s="26">
        <v>0.47</v>
      </c>
      <c r="S1076" s="26">
        <v>0.06</v>
      </c>
      <c r="T1076" s="336">
        <f>SUM(R1077:S1077)</f>
        <v>54190</v>
      </c>
      <c r="U1076" s="19">
        <v>4.2000000000000003E-2</v>
      </c>
      <c r="V1076" s="19">
        <v>0.02</v>
      </c>
      <c r="W1076" s="336">
        <f>SUM(U1077:V1077)</f>
        <v>4639</v>
      </c>
      <c r="X1076" s="19">
        <v>0.33</v>
      </c>
      <c r="Y1076" s="19">
        <v>0.16</v>
      </c>
      <c r="Z1076" s="19">
        <v>0.24</v>
      </c>
      <c r="AA1076" s="338">
        <f>SUM(X1077:Z1077)</f>
        <v>60738</v>
      </c>
      <c r="AB1076" s="327">
        <f>ROUNDDOWN((T1076+AA1076)*0.05,0)</f>
        <v>5746</v>
      </c>
      <c r="AC1076" s="327">
        <f>ROUNDDOWN((T1076+W1076+AA1076+AB1076)*0.1,0)</f>
        <v>12531</v>
      </c>
      <c r="AD1076" s="327">
        <f>ROUNDDOWN(AG1076*0.1,0)</f>
        <v>9517</v>
      </c>
      <c r="AE1076" s="327">
        <f>T1076+W1076+AA1076+AB1076+AC1076+AD1076</f>
        <v>147361</v>
      </c>
      <c r="AF1076" s="328">
        <v>154000</v>
      </c>
      <c r="AG1076" s="330">
        <f>AF1076-T1076-W1076</f>
        <v>95171</v>
      </c>
      <c r="AH1076" s="332">
        <f t="shared" si="10"/>
        <v>95171</v>
      </c>
    </row>
    <row r="1077" spans="1:34" ht="12.75" hidden="1" customHeight="1">
      <c r="A1077" s="344"/>
      <c r="B1077" s="27"/>
      <c r="C1077" s="28"/>
      <c r="D1077" s="344"/>
      <c r="E1077" s="28"/>
      <c r="F1077" s="28"/>
      <c r="G1077" s="344"/>
      <c r="H1077" s="28"/>
      <c r="I1077" s="28"/>
      <c r="J1077" s="344"/>
      <c r="K1077" s="28"/>
      <c r="L1077" s="28"/>
      <c r="M1077" s="346"/>
      <c r="N1077" s="28"/>
      <c r="O1077" s="28"/>
      <c r="P1077" s="346"/>
      <c r="Q1077" s="25"/>
      <c r="R1077" s="23">
        <f>ROUNDDOWN($R$3*R1076,0)</f>
        <v>49304</v>
      </c>
      <c r="S1077" s="23">
        <f>ROUNDDOWN($S$3*S1076,0)</f>
        <v>4886</v>
      </c>
      <c r="T1077" s="337"/>
      <c r="U1077" s="23">
        <f>ROUNDDOWN(U1076*$U$3,0)</f>
        <v>3420</v>
      </c>
      <c r="V1077" s="23">
        <f>ROUNDDOWN(V1076*$V$3,0)</f>
        <v>1219</v>
      </c>
      <c r="W1077" s="337"/>
      <c r="X1077" s="23">
        <f>ROUNDDOWN($X$3*X1076,0)</f>
        <v>34618</v>
      </c>
      <c r="Y1077" s="23">
        <f>ROUNDDOWN(Y1076*$Y$3,0)</f>
        <v>13030</v>
      </c>
      <c r="Z1077" s="24">
        <f>ROUNDDOWN(Z1076*$Z$3,0)</f>
        <v>13090</v>
      </c>
      <c r="AA1077" s="338"/>
      <c r="AB1077" s="327"/>
      <c r="AC1077" s="327"/>
      <c r="AD1077" s="327"/>
      <c r="AE1077" s="327"/>
      <c r="AF1077" s="329"/>
      <c r="AG1077" s="331"/>
      <c r="AH1077" s="332">
        <f t="shared" si="10"/>
        <v>0</v>
      </c>
    </row>
    <row r="1078" spans="1:34" ht="12.75" hidden="1" customHeight="1">
      <c r="A1078" s="344" t="s">
        <v>203</v>
      </c>
      <c r="B1078" s="27" t="s">
        <v>43</v>
      </c>
      <c r="C1078" s="28">
        <v>3.5</v>
      </c>
      <c r="D1078" s="344" t="str">
        <f>B1078&amp;C1078</f>
        <v>H3.5</v>
      </c>
      <c r="E1078" s="28" t="s">
        <v>71</v>
      </c>
      <c r="F1078" s="28">
        <v>0</v>
      </c>
      <c r="G1078" s="344" t="str">
        <f>E1078&amp;F1078</f>
        <v>W0</v>
      </c>
      <c r="H1078" s="28" t="s">
        <v>72</v>
      </c>
      <c r="I1078" s="28">
        <v>0</v>
      </c>
      <c r="J1078" s="344" t="str">
        <f>H1078&amp;I1078</f>
        <v>L0</v>
      </c>
      <c r="K1078" s="28" t="s">
        <v>73</v>
      </c>
      <c r="L1078" s="28">
        <v>0</v>
      </c>
      <c r="M1078" s="345" t="str">
        <f>K1078&amp;L1078</f>
        <v>B0</v>
      </c>
      <c r="N1078" s="28" t="s">
        <v>74</v>
      </c>
      <c r="O1078" s="28">
        <v>12</v>
      </c>
      <c r="P1078" s="345" t="str">
        <f>N1078&amp;O1078</f>
        <v>R12</v>
      </c>
      <c r="Q1078" s="25" t="s">
        <v>107</v>
      </c>
      <c r="R1078" s="19">
        <v>0.63</v>
      </c>
      <c r="S1078" s="19">
        <v>0.1</v>
      </c>
      <c r="T1078" s="336">
        <f>SUM(R1079:S1079)</f>
        <v>74233</v>
      </c>
      <c r="U1078" s="19">
        <v>7.4999999999999997E-2</v>
      </c>
      <c r="V1078" s="19">
        <v>0.02</v>
      </c>
      <c r="W1078" s="336">
        <f>SUM(U1079:V1079)</f>
        <v>7327</v>
      </c>
      <c r="X1078" s="19">
        <v>0.42</v>
      </c>
      <c r="Y1078" s="19">
        <v>0.2</v>
      </c>
      <c r="Z1078" s="19">
        <v>0.31</v>
      </c>
      <c r="AA1078" s="338">
        <f>SUM(X1079:Z1079)</f>
        <v>77255</v>
      </c>
      <c r="AB1078" s="327">
        <f>ROUNDDOWN((T1078+AA1078)*0.05,0)</f>
        <v>7574</v>
      </c>
      <c r="AC1078" s="327">
        <f>ROUNDDOWN((T1078+W1078+AA1078+AB1078)*0.1,0)</f>
        <v>16638</v>
      </c>
      <c r="AD1078" s="327">
        <f>ROUNDDOWN(AG1078*0.1,0)</f>
        <v>15244</v>
      </c>
      <c r="AE1078" s="327">
        <f>T1078+W1078+AA1078+AB1078+AC1078+AD1078</f>
        <v>198271</v>
      </c>
      <c r="AF1078" s="328">
        <v>234000</v>
      </c>
      <c r="AG1078" s="330">
        <f>AF1078-T1078-W1078</f>
        <v>152440</v>
      </c>
      <c r="AH1078" s="332">
        <f t="shared" si="10"/>
        <v>152440</v>
      </c>
    </row>
    <row r="1079" spans="1:34" ht="12.75" hidden="1" customHeight="1">
      <c r="A1079" s="344"/>
      <c r="B1079" s="27"/>
      <c r="C1079" s="28"/>
      <c r="D1079" s="344"/>
      <c r="E1079" s="28"/>
      <c r="F1079" s="28"/>
      <c r="G1079" s="344"/>
      <c r="H1079" s="28"/>
      <c r="I1079" s="28"/>
      <c r="J1079" s="344"/>
      <c r="K1079" s="28"/>
      <c r="L1079" s="28"/>
      <c r="M1079" s="346"/>
      <c r="N1079" s="28"/>
      <c r="O1079" s="28"/>
      <c r="P1079" s="346"/>
      <c r="Q1079" s="22"/>
      <c r="R1079" s="23">
        <f>ROUNDDOWN($R$3*R1078,0)</f>
        <v>66089</v>
      </c>
      <c r="S1079" s="23">
        <f>ROUNDDOWN($S$3*S1078,0)</f>
        <v>8144</v>
      </c>
      <c r="T1079" s="337"/>
      <c r="U1079" s="23">
        <f>ROUNDDOWN(U1078*$U$3,0)</f>
        <v>6108</v>
      </c>
      <c r="V1079" s="23">
        <f>ROUNDDOWN(V1078*$V$3,0)</f>
        <v>1219</v>
      </c>
      <c r="W1079" s="337"/>
      <c r="X1079" s="23">
        <f>ROUNDDOWN($X$3*X1078,0)</f>
        <v>44059</v>
      </c>
      <c r="Y1079" s="23">
        <f>ROUNDDOWN(Y1078*$Y$3,0)</f>
        <v>16288</v>
      </c>
      <c r="Z1079" s="24">
        <f>ROUNDDOWN(Z1078*$Z$3,0)</f>
        <v>16908</v>
      </c>
      <c r="AA1079" s="338"/>
      <c r="AB1079" s="327"/>
      <c r="AC1079" s="327"/>
      <c r="AD1079" s="327"/>
      <c r="AE1079" s="327"/>
      <c r="AF1079" s="329"/>
      <c r="AG1079" s="331"/>
      <c r="AH1079" s="332">
        <f t="shared" si="10"/>
        <v>0</v>
      </c>
    </row>
    <row r="1080" spans="1:34" ht="12.75" hidden="1" customHeight="1">
      <c r="A1080" s="344" t="s">
        <v>203</v>
      </c>
      <c r="B1080" s="27" t="s">
        <v>76</v>
      </c>
      <c r="C1080" s="28">
        <v>3.5</v>
      </c>
      <c r="D1080" s="344" t="str">
        <f>B1080&amp;C1080</f>
        <v>H3.5</v>
      </c>
      <c r="E1080" s="28" t="s">
        <v>63</v>
      </c>
      <c r="F1080" s="28">
        <v>0</v>
      </c>
      <c r="G1080" s="344" t="str">
        <f>E1080&amp;F1080</f>
        <v>W0</v>
      </c>
      <c r="H1080" s="28" t="s">
        <v>64</v>
      </c>
      <c r="I1080" s="28">
        <v>0</v>
      </c>
      <c r="J1080" s="344" t="str">
        <f>H1080&amp;I1080</f>
        <v>L0</v>
      </c>
      <c r="K1080" s="28" t="s">
        <v>65</v>
      </c>
      <c r="L1080" s="28">
        <v>0</v>
      </c>
      <c r="M1080" s="345" t="str">
        <f>K1080&amp;L1080</f>
        <v>B0</v>
      </c>
      <c r="N1080" s="28" t="s">
        <v>66</v>
      </c>
      <c r="O1080" s="28">
        <v>15</v>
      </c>
      <c r="P1080" s="345" t="str">
        <f>N1080&amp;O1080</f>
        <v>R15</v>
      </c>
      <c r="Q1080" s="25" t="s">
        <v>204</v>
      </c>
      <c r="R1080" s="19">
        <v>0.88</v>
      </c>
      <c r="S1080" s="19">
        <v>0.12</v>
      </c>
      <c r="T1080" s="336">
        <f>SUM(R1081:S1081)</f>
        <v>102088</v>
      </c>
      <c r="U1080" s="19">
        <v>0.19</v>
      </c>
      <c r="V1080" s="19">
        <v>3.9E-2</v>
      </c>
      <c r="W1080" s="29">
        <f>SUM(U1081:V1081)</f>
        <v>17851</v>
      </c>
      <c r="X1080" s="19">
        <v>0.56000000000000005</v>
      </c>
      <c r="Y1080" s="19">
        <v>0.27</v>
      </c>
      <c r="Z1080" s="19">
        <v>0.41</v>
      </c>
      <c r="AA1080" s="338">
        <f>SUM(X1081:Z1081)</f>
        <v>103098</v>
      </c>
      <c r="AB1080" s="327">
        <f>ROUNDDOWN((T1080+AA1080)*0.05,0)</f>
        <v>10259</v>
      </c>
      <c r="AC1080" s="327">
        <f>ROUNDDOWN((T1080+W1080+AA1080+AB1080)*0.1,0)</f>
        <v>23329</v>
      </c>
      <c r="AD1080" s="327">
        <f>ROUNDDOWN(AG1080*0.1,0)</f>
        <v>19306</v>
      </c>
      <c r="AE1080" s="327">
        <f>T1080+W1080+AA1080+AB1080+AC1080+AD1080</f>
        <v>275931</v>
      </c>
      <c r="AF1080" s="328">
        <v>313000</v>
      </c>
      <c r="AG1080" s="330">
        <f>AF1080-T1080-W1080</f>
        <v>193061</v>
      </c>
      <c r="AH1080" s="332">
        <f t="shared" si="10"/>
        <v>193061</v>
      </c>
    </row>
    <row r="1081" spans="1:34" ht="12.75" hidden="1" customHeight="1">
      <c r="A1081" s="344"/>
      <c r="B1081" s="27"/>
      <c r="C1081" s="28"/>
      <c r="D1081" s="344"/>
      <c r="E1081" s="28"/>
      <c r="F1081" s="28"/>
      <c r="G1081" s="344"/>
      <c r="H1081" s="28"/>
      <c r="I1081" s="28"/>
      <c r="J1081" s="344"/>
      <c r="K1081" s="28"/>
      <c r="L1081" s="28"/>
      <c r="M1081" s="346"/>
      <c r="N1081" s="28"/>
      <c r="O1081" s="28"/>
      <c r="P1081" s="346"/>
      <c r="Q1081" s="22"/>
      <c r="R1081" s="23">
        <f>ROUNDDOWN($R$3*R1080,0)</f>
        <v>92315</v>
      </c>
      <c r="S1081" s="23">
        <f>ROUNDDOWN($S$3*S1080,0)</f>
        <v>9773</v>
      </c>
      <c r="T1081" s="337"/>
      <c r="U1081" s="23">
        <f>ROUNDDOWN(U1080*$U$3,0)</f>
        <v>15474</v>
      </c>
      <c r="V1081" s="23">
        <f>ROUNDDOWN(V1080*$V$3,0)</f>
        <v>2377</v>
      </c>
      <c r="W1081" s="30"/>
      <c r="X1081" s="23">
        <f>ROUNDDOWN($X$3*X1080,0)</f>
        <v>58746</v>
      </c>
      <c r="Y1081" s="23">
        <f>ROUNDDOWN(Y1080*$Y$3,0)</f>
        <v>21989</v>
      </c>
      <c r="Z1081" s="24">
        <f>ROUNDDOWN(Z1080*$Z$3,0)</f>
        <v>22363</v>
      </c>
      <c r="AA1081" s="338"/>
      <c r="AB1081" s="327"/>
      <c r="AC1081" s="327"/>
      <c r="AD1081" s="327"/>
      <c r="AE1081" s="327"/>
      <c r="AF1081" s="329"/>
      <c r="AG1081" s="331"/>
      <c r="AH1081" s="332">
        <f t="shared" si="10"/>
        <v>0</v>
      </c>
    </row>
    <row r="1082" spans="1:34" ht="12.75" hidden="1" customHeight="1">
      <c r="A1082" s="344" t="s">
        <v>203</v>
      </c>
      <c r="B1082" s="27" t="s">
        <v>69</v>
      </c>
      <c r="C1082" s="28">
        <v>4</v>
      </c>
      <c r="D1082" s="344" t="str">
        <f>B1082&amp;C1082</f>
        <v>H4</v>
      </c>
      <c r="E1082" s="28" t="s">
        <v>63</v>
      </c>
      <c r="F1082" s="28">
        <v>0</v>
      </c>
      <c r="G1082" s="344" t="str">
        <f>E1082&amp;F1082</f>
        <v>W0</v>
      </c>
      <c r="H1082" s="28" t="s">
        <v>64</v>
      </c>
      <c r="I1082" s="28">
        <v>0</v>
      </c>
      <c r="J1082" s="344" t="str">
        <f>H1082&amp;I1082</f>
        <v>L0</v>
      </c>
      <c r="K1082" s="28" t="s">
        <v>65</v>
      </c>
      <c r="L1082" s="28">
        <v>0</v>
      </c>
      <c r="M1082" s="345" t="str">
        <f>K1082&amp;L1082</f>
        <v>B0</v>
      </c>
      <c r="N1082" s="28" t="s">
        <v>66</v>
      </c>
      <c r="O1082" s="28">
        <v>18</v>
      </c>
      <c r="P1082" s="345" t="str">
        <f>N1082&amp;O1082</f>
        <v>R18</v>
      </c>
      <c r="Q1082" s="25" t="s">
        <v>204</v>
      </c>
      <c r="R1082" s="26">
        <v>1.1499999999999999</v>
      </c>
      <c r="S1082" s="26">
        <v>0.15</v>
      </c>
      <c r="T1082" s="336">
        <f>SUM(R1083:S1083)</f>
        <v>132855</v>
      </c>
      <c r="U1082" s="19">
        <v>0.19</v>
      </c>
      <c r="V1082" s="19">
        <v>7.0999999999999994E-2</v>
      </c>
      <c r="W1082" s="336">
        <f>SUM(U1083:V1083)</f>
        <v>19802</v>
      </c>
      <c r="X1082" s="19">
        <v>0.7</v>
      </c>
      <c r="Y1082" s="19">
        <v>0.34</v>
      </c>
      <c r="Z1082" s="19">
        <v>0.52</v>
      </c>
      <c r="AA1082" s="338">
        <f>SUM(X1083:Z1083)</f>
        <v>129484</v>
      </c>
      <c r="AB1082" s="327">
        <f>ROUNDDOWN((T1082+AA1082)*0.05,0)</f>
        <v>13116</v>
      </c>
      <c r="AC1082" s="327">
        <f>ROUNDDOWN((T1082+W1082+AA1082+AB1082)*0.1,0)</f>
        <v>29525</v>
      </c>
      <c r="AD1082" s="327">
        <f>ROUNDDOWN(AG1082*0.1,0)</f>
        <v>27734</v>
      </c>
      <c r="AE1082" s="327">
        <f>T1082+W1082+AA1082+AB1082+AC1082+AD1082</f>
        <v>352516</v>
      </c>
      <c r="AF1082" s="328">
        <v>430000</v>
      </c>
      <c r="AG1082" s="330">
        <f>AF1082-T1082-W1082</f>
        <v>277343</v>
      </c>
      <c r="AH1082" s="332">
        <f t="shared" si="10"/>
        <v>277343</v>
      </c>
    </row>
    <row r="1083" spans="1:34" ht="12.75" hidden="1" customHeight="1">
      <c r="A1083" s="344"/>
      <c r="B1083" s="27"/>
      <c r="C1083" s="28"/>
      <c r="D1083" s="344"/>
      <c r="E1083" s="28"/>
      <c r="F1083" s="28"/>
      <c r="G1083" s="344"/>
      <c r="H1083" s="28"/>
      <c r="I1083" s="28"/>
      <c r="J1083" s="344"/>
      <c r="K1083" s="28"/>
      <c r="L1083" s="28"/>
      <c r="M1083" s="346"/>
      <c r="N1083" s="28"/>
      <c r="O1083" s="28"/>
      <c r="P1083" s="346"/>
      <c r="Q1083" s="22"/>
      <c r="R1083" s="23">
        <f>ROUNDDOWN($R$3*R1082,0)</f>
        <v>120639</v>
      </c>
      <c r="S1083" s="23">
        <f>ROUNDDOWN($S$3*S1082,0)</f>
        <v>12216</v>
      </c>
      <c r="T1083" s="337"/>
      <c r="U1083" s="23">
        <f>ROUNDDOWN(U1082*$U$3,0)</f>
        <v>15474</v>
      </c>
      <c r="V1083" s="23">
        <f>ROUNDDOWN(V1082*$V$3,0)</f>
        <v>4328</v>
      </c>
      <c r="W1083" s="337"/>
      <c r="X1083" s="23">
        <f>ROUNDDOWN($X$3*X1082,0)</f>
        <v>73432</v>
      </c>
      <c r="Y1083" s="23">
        <f>ROUNDDOWN(Y1082*$Y$3,0)</f>
        <v>27690</v>
      </c>
      <c r="Z1083" s="24">
        <f>ROUNDDOWN(Z1082*$Z$3,0)</f>
        <v>28362</v>
      </c>
      <c r="AA1083" s="338"/>
      <c r="AB1083" s="327"/>
      <c r="AC1083" s="327"/>
      <c r="AD1083" s="327"/>
      <c r="AE1083" s="327"/>
      <c r="AF1083" s="329"/>
      <c r="AG1083" s="331"/>
      <c r="AH1083" s="332">
        <f t="shared" si="10"/>
        <v>0</v>
      </c>
    </row>
    <row r="1084" spans="1:34" ht="12.75" hidden="1" customHeight="1">
      <c r="A1084" s="344" t="s">
        <v>203</v>
      </c>
      <c r="B1084" s="27" t="s">
        <v>69</v>
      </c>
      <c r="C1084" s="28">
        <v>4.5</v>
      </c>
      <c r="D1084" s="344" t="str">
        <f>B1084&amp;C1084</f>
        <v>H4.5</v>
      </c>
      <c r="E1084" s="28" t="s">
        <v>63</v>
      </c>
      <c r="F1084" s="28">
        <v>0</v>
      </c>
      <c r="G1084" s="344" t="str">
        <f>E1084&amp;F1084</f>
        <v>W0</v>
      </c>
      <c r="H1084" s="28" t="s">
        <v>64</v>
      </c>
      <c r="I1084" s="28">
        <v>0</v>
      </c>
      <c r="J1084" s="344" t="str">
        <f>H1084&amp;I1084</f>
        <v>L0</v>
      </c>
      <c r="K1084" s="28" t="s">
        <v>65</v>
      </c>
      <c r="L1084" s="28">
        <v>0</v>
      </c>
      <c r="M1084" s="345" t="str">
        <f>K1084&amp;L1084</f>
        <v>B0</v>
      </c>
      <c r="N1084" s="28" t="s">
        <v>66</v>
      </c>
      <c r="O1084" s="28">
        <v>20</v>
      </c>
      <c r="P1084" s="345" t="str">
        <f>N1084&amp;O1084</f>
        <v>R20</v>
      </c>
      <c r="Q1084" s="25" t="s">
        <v>204</v>
      </c>
      <c r="R1084" s="19">
        <v>1.33</v>
      </c>
      <c r="S1084" s="19">
        <v>0.18</v>
      </c>
      <c r="T1084" s="336">
        <f>SUM(R1085:S1085)</f>
        <v>154181</v>
      </c>
      <c r="U1084" s="19">
        <v>0.19</v>
      </c>
      <c r="V1084" s="19">
        <v>7.0999999999999994E-2</v>
      </c>
      <c r="W1084" s="336">
        <f>SUM(U1085:V1085)</f>
        <v>19802</v>
      </c>
      <c r="X1084" s="19">
        <v>0.81</v>
      </c>
      <c r="Y1084" s="19">
        <v>0.39</v>
      </c>
      <c r="Z1084" s="19">
        <v>0.6</v>
      </c>
      <c r="AA1084" s="338">
        <f>SUM(X1085:Z1085)</f>
        <v>149460</v>
      </c>
      <c r="AB1084" s="327">
        <f>ROUNDDOWN((T1084+AA1084)*0.05,0)</f>
        <v>15182</v>
      </c>
      <c r="AC1084" s="327">
        <f>ROUNDDOWN((T1084+W1084+AA1084+AB1084)*0.1,0)</f>
        <v>33862</v>
      </c>
      <c r="AD1084" s="327">
        <f>ROUNDDOWN(AG1084*0.1,0)</f>
        <v>38501</v>
      </c>
      <c r="AE1084" s="327">
        <f>T1084+W1084+AA1084+AB1084+AC1084+AD1084</f>
        <v>410988</v>
      </c>
      <c r="AF1084" s="328">
        <v>559000</v>
      </c>
      <c r="AG1084" s="330">
        <f>AF1084-T1084-W1084</f>
        <v>385017</v>
      </c>
      <c r="AH1084" s="332">
        <f t="shared" si="10"/>
        <v>385017</v>
      </c>
    </row>
    <row r="1085" spans="1:34" ht="12.75" hidden="1" customHeight="1">
      <c r="A1085" s="344"/>
      <c r="B1085" s="27"/>
      <c r="C1085" s="28"/>
      <c r="D1085" s="344"/>
      <c r="E1085" s="28"/>
      <c r="F1085" s="28"/>
      <c r="G1085" s="344"/>
      <c r="H1085" s="28"/>
      <c r="I1085" s="28"/>
      <c r="J1085" s="344"/>
      <c r="K1085" s="28"/>
      <c r="L1085" s="28"/>
      <c r="M1085" s="346"/>
      <c r="N1085" s="28"/>
      <c r="O1085" s="28"/>
      <c r="P1085" s="346"/>
      <c r="Q1085" s="22"/>
      <c r="R1085" s="23">
        <f>ROUNDDOWN($R$3*R1084,0)</f>
        <v>139522</v>
      </c>
      <c r="S1085" s="23">
        <f>ROUNDDOWN($S$3*S1084,0)</f>
        <v>14659</v>
      </c>
      <c r="T1085" s="337"/>
      <c r="U1085" s="23">
        <f>ROUNDDOWN(U1084*$U$3,0)</f>
        <v>15474</v>
      </c>
      <c r="V1085" s="23">
        <f>ROUNDDOWN(V1084*$V$3,0)</f>
        <v>4328</v>
      </c>
      <c r="W1085" s="337"/>
      <c r="X1085" s="23">
        <f>ROUNDDOWN($X$3*X1084,0)</f>
        <v>84972</v>
      </c>
      <c r="Y1085" s="23">
        <f>ROUNDDOWN(Y1084*$Y$3,0)</f>
        <v>31762</v>
      </c>
      <c r="Z1085" s="24">
        <f>ROUNDDOWN(Z1084*$Z$3,0)</f>
        <v>32726</v>
      </c>
      <c r="AA1085" s="338"/>
      <c r="AB1085" s="327"/>
      <c r="AC1085" s="327"/>
      <c r="AD1085" s="327"/>
      <c r="AE1085" s="327"/>
      <c r="AF1085" s="329"/>
      <c r="AG1085" s="331"/>
      <c r="AH1085" s="332">
        <f t="shared" si="10"/>
        <v>0</v>
      </c>
    </row>
    <row r="1086" spans="1:34" ht="12.75" hidden="1" customHeight="1">
      <c r="A1086" s="333" t="s">
        <v>205</v>
      </c>
      <c r="B1086" s="20" t="s">
        <v>69</v>
      </c>
      <c r="C1086" s="21">
        <v>0</v>
      </c>
      <c r="D1086" s="333" t="str">
        <f>B1086&amp;C1086</f>
        <v>H0</v>
      </c>
      <c r="E1086" s="21" t="s">
        <v>63</v>
      </c>
      <c r="F1086" s="21">
        <v>0.3</v>
      </c>
      <c r="G1086" s="333" t="str">
        <f>E1086&amp;F1086</f>
        <v>W0.3</v>
      </c>
      <c r="H1086" s="21" t="s">
        <v>39</v>
      </c>
      <c r="I1086" s="21">
        <v>0</v>
      </c>
      <c r="J1086" s="333" t="str">
        <f>H1086&amp;I1086</f>
        <v>L0</v>
      </c>
      <c r="K1086" s="21" t="s">
        <v>40</v>
      </c>
      <c r="L1086" s="21">
        <v>0</v>
      </c>
      <c r="M1086" s="334" t="str">
        <f>K1086&amp;L1086</f>
        <v>B0</v>
      </c>
      <c r="N1086" s="21" t="s">
        <v>41</v>
      </c>
      <c r="O1086" s="21">
        <v>0</v>
      </c>
      <c r="P1086" s="334" t="str">
        <f>N1086&amp;O1086</f>
        <v>R0</v>
      </c>
      <c r="Q1086" s="25" t="s">
        <v>109</v>
      </c>
      <c r="R1086" s="26">
        <v>0.04</v>
      </c>
      <c r="S1086" s="26">
        <v>6.0000000000000001E-3</v>
      </c>
      <c r="T1086" s="336">
        <f>SUM(R1087:S1087)</f>
        <v>4684</v>
      </c>
      <c r="U1086" s="19">
        <v>2E-3</v>
      </c>
      <c r="V1086" s="19">
        <v>1E-3</v>
      </c>
      <c r="W1086" s="336">
        <f>SUM(U1087:V1087)</f>
        <v>222</v>
      </c>
      <c r="X1086" s="19">
        <v>0.03</v>
      </c>
      <c r="Y1086" s="19">
        <v>0.02</v>
      </c>
      <c r="Z1086" s="19">
        <v>0</v>
      </c>
      <c r="AA1086" s="338">
        <f>SUM(X1087:Z1087)</f>
        <v>4775</v>
      </c>
      <c r="AB1086" s="327">
        <f>ROUNDDOWN((T1086+AA1086)*0.05,0)</f>
        <v>472</v>
      </c>
      <c r="AC1086" s="327">
        <f>ROUNDDOWN((T1086+W1086+AA1086+AB1086)*0.1,0)</f>
        <v>1015</v>
      </c>
      <c r="AD1086" s="327">
        <f>ROUNDDOWN(AG1086*0.1,0)</f>
        <v>-400</v>
      </c>
      <c r="AE1086" s="327">
        <f>T1086+W1086+AA1086+AB1086+AC1086+AD1086</f>
        <v>10768</v>
      </c>
      <c r="AF1086" s="328">
        <v>900</v>
      </c>
      <c r="AG1086" s="330">
        <f>AF1086-T1086-W1086</f>
        <v>-4006</v>
      </c>
      <c r="AH1086" s="332">
        <f t="shared" si="10"/>
        <v>-4006</v>
      </c>
    </row>
    <row r="1087" spans="1:34" ht="12.75" hidden="1" customHeight="1">
      <c r="A1087" s="333"/>
      <c r="B1087" s="20"/>
      <c r="C1087" s="21"/>
      <c r="D1087" s="333"/>
      <c r="E1087" s="21"/>
      <c r="F1087" s="21"/>
      <c r="G1087" s="333"/>
      <c r="H1087" s="21"/>
      <c r="I1087" s="21"/>
      <c r="J1087" s="333"/>
      <c r="K1087" s="21"/>
      <c r="L1087" s="21"/>
      <c r="M1087" s="335"/>
      <c r="N1087" s="21"/>
      <c r="O1087" s="21"/>
      <c r="P1087" s="335"/>
      <c r="Q1087" s="25"/>
      <c r="R1087" s="23">
        <f>ROUNDDOWN($R$3*R1086,0)</f>
        <v>4196</v>
      </c>
      <c r="S1087" s="23">
        <f>ROUNDDOWN($S$3*S1086,0)</f>
        <v>488</v>
      </c>
      <c r="T1087" s="337"/>
      <c r="U1087" s="23">
        <f>ROUNDDOWN(U1086*$U$3,0)</f>
        <v>162</v>
      </c>
      <c r="V1087" s="23">
        <f>ROUNDDOWN(V1086*$V$3,0)</f>
        <v>60</v>
      </c>
      <c r="W1087" s="337"/>
      <c r="X1087" s="23">
        <f>ROUNDDOWN($X$3*X1086,0)</f>
        <v>3147</v>
      </c>
      <c r="Y1087" s="23">
        <f>ROUNDDOWN(Y1086*$Y$3,0)</f>
        <v>1628</v>
      </c>
      <c r="Z1087" s="24">
        <f>ROUNDDOWN(Z1086*$Z$3,0)</f>
        <v>0</v>
      </c>
      <c r="AA1087" s="338"/>
      <c r="AB1087" s="327"/>
      <c r="AC1087" s="327"/>
      <c r="AD1087" s="327"/>
      <c r="AE1087" s="327"/>
      <c r="AF1087" s="329"/>
      <c r="AG1087" s="331"/>
      <c r="AH1087" s="332">
        <f t="shared" si="10"/>
        <v>0</v>
      </c>
    </row>
    <row r="1088" spans="1:34" ht="12.75" hidden="1" customHeight="1">
      <c r="A1088" s="333" t="s">
        <v>205</v>
      </c>
      <c r="B1088" s="20" t="s">
        <v>43</v>
      </c>
      <c r="C1088" s="21">
        <v>0</v>
      </c>
      <c r="D1088" s="333" t="str">
        <f>B1088&amp;C1088</f>
        <v>H0</v>
      </c>
      <c r="E1088" s="21" t="s">
        <v>38</v>
      </c>
      <c r="F1088" s="21">
        <v>0.4</v>
      </c>
      <c r="G1088" s="333" t="str">
        <f>E1088&amp;F1088</f>
        <v>W0.4</v>
      </c>
      <c r="H1088" s="21" t="s">
        <v>55</v>
      </c>
      <c r="I1088" s="21">
        <v>0</v>
      </c>
      <c r="J1088" s="333" t="str">
        <f>H1088&amp;I1088</f>
        <v>L0</v>
      </c>
      <c r="K1088" s="21" t="s">
        <v>56</v>
      </c>
      <c r="L1088" s="21">
        <v>0</v>
      </c>
      <c r="M1088" s="334" t="str">
        <f>K1088&amp;L1088</f>
        <v>B0</v>
      </c>
      <c r="N1088" s="21" t="s">
        <v>57</v>
      </c>
      <c r="O1088" s="21">
        <v>0</v>
      </c>
      <c r="P1088" s="334" t="str">
        <f>N1088&amp;O1088</f>
        <v>R0</v>
      </c>
      <c r="Q1088" s="25" t="s">
        <v>61</v>
      </c>
      <c r="R1088" s="26">
        <v>0.04</v>
      </c>
      <c r="S1088" s="26">
        <v>6.0000000000000001E-3</v>
      </c>
      <c r="T1088" s="336">
        <f>SUM(R1089:S1089)</f>
        <v>4684</v>
      </c>
      <c r="U1088" s="19">
        <v>2E-3</v>
      </c>
      <c r="V1088" s="19">
        <v>1E-3</v>
      </c>
      <c r="W1088" s="336">
        <f>SUM(U1089:V1089)</f>
        <v>222</v>
      </c>
      <c r="X1088" s="19">
        <v>0.03</v>
      </c>
      <c r="Y1088" s="19">
        <v>0.02</v>
      </c>
      <c r="Z1088" s="19">
        <v>0</v>
      </c>
      <c r="AA1088" s="338">
        <f>SUM(X1089:Z1089)</f>
        <v>4775</v>
      </c>
      <c r="AB1088" s="327">
        <f>ROUNDDOWN((T1088+AA1088)*0.05,0)</f>
        <v>472</v>
      </c>
      <c r="AC1088" s="327">
        <f>ROUNDDOWN((T1088+W1088+AA1088+AB1088)*0.1,0)</f>
        <v>1015</v>
      </c>
      <c r="AD1088" s="327">
        <f>ROUNDDOWN(AG1088*0.1,0)</f>
        <v>-380</v>
      </c>
      <c r="AE1088" s="327">
        <f>T1088+W1088+AA1088+AB1088+AC1088+AD1088</f>
        <v>10788</v>
      </c>
      <c r="AF1088" s="328">
        <v>1100</v>
      </c>
      <c r="AG1088" s="330">
        <f>AF1088-T1088-W1088</f>
        <v>-3806</v>
      </c>
      <c r="AH1088" s="332">
        <f t="shared" si="10"/>
        <v>-3806</v>
      </c>
    </row>
    <row r="1089" spans="1:34" ht="12.75" hidden="1" customHeight="1">
      <c r="A1089" s="333"/>
      <c r="B1089" s="20"/>
      <c r="C1089" s="21"/>
      <c r="D1089" s="333"/>
      <c r="E1089" s="21"/>
      <c r="F1089" s="21"/>
      <c r="G1089" s="333"/>
      <c r="H1089" s="21"/>
      <c r="I1089" s="21"/>
      <c r="J1089" s="333"/>
      <c r="K1089" s="21"/>
      <c r="L1089" s="21"/>
      <c r="M1089" s="335"/>
      <c r="N1089" s="21"/>
      <c r="O1089" s="21"/>
      <c r="P1089" s="335"/>
      <c r="Q1089" s="25"/>
      <c r="R1089" s="23">
        <f>ROUNDDOWN($R$3*R1088,0)</f>
        <v>4196</v>
      </c>
      <c r="S1089" s="23">
        <f>ROUNDDOWN($S$3*S1088,0)</f>
        <v>488</v>
      </c>
      <c r="T1089" s="337"/>
      <c r="U1089" s="23">
        <f>ROUNDDOWN(U1088*$U$3,0)</f>
        <v>162</v>
      </c>
      <c r="V1089" s="23">
        <f>ROUNDDOWN(V1088*$V$3,0)</f>
        <v>60</v>
      </c>
      <c r="W1089" s="337"/>
      <c r="X1089" s="23">
        <f>ROUNDDOWN($X$3*X1088,0)</f>
        <v>3147</v>
      </c>
      <c r="Y1089" s="23">
        <f>ROUNDDOWN(Y1088*$Y$3,0)</f>
        <v>1628</v>
      </c>
      <c r="Z1089" s="24">
        <f>ROUNDDOWN(Z1088*$Z$3,0)</f>
        <v>0</v>
      </c>
      <c r="AA1089" s="338"/>
      <c r="AB1089" s="327"/>
      <c r="AC1089" s="327"/>
      <c r="AD1089" s="327"/>
      <c r="AE1089" s="327"/>
      <c r="AF1089" s="329"/>
      <c r="AG1089" s="331"/>
      <c r="AH1089" s="332">
        <f t="shared" si="10"/>
        <v>0</v>
      </c>
    </row>
    <row r="1090" spans="1:34" ht="12.75" hidden="1" customHeight="1">
      <c r="A1090" s="347" t="s">
        <v>206</v>
      </c>
      <c r="B1090" s="31" t="s">
        <v>59</v>
      </c>
      <c r="C1090" s="32">
        <v>2.5</v>
      </c>
      <c r="D1090" s="347" t="str">
        <f>B1090&amp;C1090</f>
        <v>H2.5</v>
      </c>
      <c r="E1090" s="32" t="s">
        <v>54</v>
      </c>
      <c r="F1090" s="32"/>
      <c r="G1090" s="347" t="str">
        <f>E1090&amp;F1090</f>
        <v>W</v>
      </c>
      <c r="H1090" s="32" t="s">
        <v>55</v>
      </c>
      <c r="I1090" s="32">
        <v>0</v>
      </c>
      <c r="J1090" s="347" t="str">
        <f>H1090&amp;I1090</f>
        <v>L0</v>
      </c>
      <c r="K1090" s="32" t="s">
        <v>56</v>
      </c>
      <c r="L1090" s="32"/>
      <c r="M1090" s="348" t="str">
        <f>K1090&amp;L1090</f>
        <v>B</v>
      </c>
      <c r="N1090" s="32" t="s">
        <v>57</v>
      </c>
      <c r="O1090" s="32">
        <v>6</v>
      </c>
      <c r="P1090" s="348" t="str">
        <f>N1090&amp;O1090</f>
        <v>R6</v>
      </c>
      <c r="Q1090" s="25"/>
      <c r="R1090" s="19"/>
      <c r="S1090" s="19"/>
      <c r="T1090" s="336">
        <f>SUM(R1091:S1091)</f>
        <v>0</v>
      </c>
      <c r="U1090" s="19"/>
      <c r="V1090" s="19"/>
      <c r="W1090" s="336">
        <f>SUM(U1091:V1091)</f>
        <v>0</v>
      </c>
      <c r="X1090" s="19"/>
      <c r="Y1090" s="19"/>
      <c r="Z1090" s="19"/>
      <c r="AA1090" s="338">
        <f>SUM(X1091:Z1091)</f>
        <v>0</v>
      </c>
      <c r="AB1090" s="327">
        <f>ROUNDDOWN((T1090+AA1090)*0.05,0)</f>
        <v>0</v>
      </c>
      <c r="AC1090" s="327">
        <f>ROUNDDOWN((T1090+W1090+AA1090+AB1090)*0.1,0)</f>
        <v>0</v>
      </c>
      <c r="AD1090" s="327">
        <f>ROUNDDOWN(AG1090*0.1,0)</f>
        <v>7400</v>
      </c>
      <c r="AE1090" s="327">
        <f>T1090+W1090+AA1090+AB1090+AC1090+AD1090</f>
        <v>7400</v>
      </c>
      <c r="AF1090" s="328">
        <v>74000</v>
      </c>
      <c r="AG1090" s="330">
        <f>AF1090-T1090-W1090</f>
        <v>74000</v>
      </c>
      <c r="AH1090" s="332">
        <f>IF(AE1090&lt;AG1090,AE1090,AG1090)</f>
        <v>7400</v>
      </c>
    </row>
    <row r="1091" spans="1:34" ht="12.75" hidden="1" customHeight="1">
      <c r="A1091" s="347"/>
      <c r="B1091" s="31"/>
      <c r="C1091" s="32"/>
      <c r="D1091" s="347"/>
      <c r="E1091" s="32"/>
      <c r="F1091" s="32"/>
      <c r="G1091" s="347"/>
      <c r="H1091" s="32"/>
      <c r="I1091" s="32"/>
      <c r="J1091" s="347"/>
      <c r="K1091" s="32"/>
      <c r="L1091" s="32"/>
      <c r="M1091" s="349"/>
      <c r="N1091" s="32"/>
      <c r="O1091" s="32"/>
      <c r="P1091" s="349"/>
      <c r="Q1091" s="25"/>
      <c r="R1091" s="23">
        <f>ROUNDDOWN($R$3*R1090,0)</f>
        <v>0</v>
      </c>
      <c r="S1091" s="23">
        <f>ROUNDDOWN($S$3*S1090,0)</f>
        <v>0</v>
      </c>
      <c r="T1091" s="337"/>
      <c r="U1091" s="23">
        <f>ROUNDDOWN(U1090*$U$3,0)</f>
        <v>0</v>
      </c>
      <c r="V1091" s="23">
        <f>ROUNDDOWN(V1090*$V$3,0)</f>
        <v>0</v>
      </c>
      <c r="W1091" s="337"/>
      <c r="X1091" s="23">
        <f>ROUNDDOWN($X$3*X1090,0)</f>
        <v>0</v>
      </c>
      <c r="Y1091" s="23">
        <f>ROUNDDOWN(Y1090*$Y$3,0)</f>
        <v>0</v>
      </c>
      <c r="Z1091" s="24">
        <f>ROUNDDOWN(Z1090*$Z$3,0)</f>
        <v>0</v>
      </c>
      <c r="AA1091" s="338"/>
      <c r="AB1091" s="327"/>
      <c r="AC1091" s="327"/>
      <c r="AD1091" s="327"/>
      <c r="AE1091" s="327"/>
      <c r="AF1091" s="329"/>
      <c r="AG1091" s="331"/>
      <c r="AH1091" s="332"/>
    </row>
    <row r="1092" spans="1:34" ht="12.75" hidden="1" customHeight="1">
      <c r="A1092" s="347" t="s">
        <v>206</v>
      </c>
      <c r="B1092" s="31" t="s">
        <v>59</v>
      </c>
      <c r="C1092" s="32">
        <v>3</v>
      </c>
      <c r="D1092" s="347" t="str">
        <f>B1092&amp;C1092</f>
        <v>H3</v>
      </c>
      <c r="E1092" s="32" t="s">
        <v>54</v>
      </c>
      <c r="F1092" s="32"/>
      <c r="G1092" s="347" t="str">
        <f>E1092&amp;F1092</f>
        <v>W</v>
      </c>
      <c r="H1092" s="32" t="s">
        <v>55</v>
      </c>
      <c r="I1092" s="32">
        <v>0</v>
      </c>
      <c r="J1092" s="347" t="str">
        <f>H1092&amp;I1092</f>
        <v>L0</v>
      </c>
      <c r="K1092" s="32" t="s">
        <v>56</v>
      </c>
      <c r="L1092" s="32"/>
      <c r="M1092" s="348" t="str">
        <f>K1092&amp;L1092</f>
        <v>B</v>
      </c>
      <c r="N1092" s="32" t="s">
        <v>57</v>
      </c>
      <c r="O1092" s="32">
        <v>8</v>
      </c>
      <c r="P1092" s="348" t="str">
        <f>N1092&amp;O1092</f>
        <v>R8</v>
      </c>
      <c r="Q1092" s="25"/>
      <c r="R1092" s="26"/>
      <c r="S1092" s="26"/>
      <c r="T1092" s="336">
        <f>SUM(R1093:S1093)</f>
        <v>0</v>
      </c>
      <c r="U1092" s="19"/>
      <c r="V1092" s="19"/>
      <c r="W1092" s="336">
        <f>SUM(U1093:V1093)</f>
        <v>0</v>
      </c>
      <c r="X1092" s="19"/>
      <c r="Y1092" s="19"/>
      <c r="Z1092" s="19"/>
      <c r="AA1092" s="338">
        <f>SUM(X1093:Z1093)</f>
        <v>0</v>
      </c>
      <c r="AB1092" s="327">
        <f>ROUNDDOWN((T1092+AA1092)*0.05,0)</f>
        <v>0</v>
      </c>
      <c r="AC1092" s="327">
        <f>ROUNDDOWN((T1092+W1092+AA1092+AB1092)*0.1,0)</f>
        <v>0</v>
      </c>
      <c r="AD1092" s="327">
        <f>ROUNDDOWN(AG1092*0.1,0)</f>
        <v>12900</v>
      </c>
      <c r="AE1092" s="327">
        <f>T1092+W1092+AA1092+AB1092+AC1092+AD1092</f>
        <v>12900</v>
      </c>
      <c r="AF1092" s="328">
        <v>129000</v>
      </c>
      <c r="AG1092" s="330">
        <f>AF1092-T1092-W1092</f>
        <v>129000</v>
      </c>
      <c r="AH1092" s="332">
        <f>IF(AE1092&lt;AG1092,AE1092,AG1092)</f>
        <v>12900</v>
      </c>
    </row>
    <row r="1093" spans="1:34" ht="12.75" hidden="1" customHeight="1">
      <c r="A1093" s="347"/>
      <c r="B1093" s="31"/>
      <c r="C1093" s="32"/>
      <c r="D1093" s="347"/>
      <c r="E1093" s="32"/>
      <c r="F1093" s="32"/>
      <c r="G1093" s="347"/>
      <c r="H1093" s="32"/>
      <c r="I1093" s="32"/>
      <c r="J1093" s="347"/>
      <c r="K1093" s="32"/>
      <c r="L1093" s="32"/>
      <c r="M1093" s="349"/>
      <c r="N1093" s="32"/>
      <c r="O1093" s="32"/>
      <c r="P1093" s="349"/>
      <c r="Q1093" s="25"/>
      <c r="R1093" s="23">
        <f>ROUNDDOWN($R$3*R1092,0)</f>
        <v>0</v>
      </c>
      <c r="S1093" s="23">
        <f>ROUNDDOWN($S$3*S1092,0)</f>
        <v>0</v>
      </c>
      <c r="T1093" s="337"/>
      <c r="U1093" s="23">
        <f>ROUNDDOWN(U1092*$U$3,0)</f>
        <v>0</v>
      </c>
      <c r="V1093" s="23">
        <f>ROUNDDOWN(V1092*$V$3,0)</f>
        <v>0</v>
      </c>
      <c r="W1093" s="337"/>
      <c r="X1093" s="23">
        <f>ROUNDDOWN($X$3*X1092,0)</f>
        <v>0</v>
      </c>
      <c r="Y1093" s="23">
        <f>ROUNDDOWN(Y1092*$Y$3,0)</f>
        <v>0</v>
      </c>
      <c r="Z1093" s="24">
        <f>ROUNDDOWN(Z1092*$Z$3,0)</f>
        <v>0</v>
      </c>
      <c r="AA1093" s="338"/>
      <c r="AB1093" s="327"/>
      <c r="AC1093" s="327"/>
      <c r="AD1093" s="327"/>
      <c r="AE1093" s="327"/>
      <c r="AF1093" s="329"/>
      <c r="AG1093" s="331"/>
      <c r="AH1093" s="332"/>
    </row>
    <row r="1094" spans="1:34" ht="12.75" hidden="1" customHeight="1">
      <c r="A1094" s="347" t="s">
        <v>206</v>
      </c>
      <c r="B1094" s="31" t="s">
        <v>59</v>
      </c>
      <c r="C1094" s="32">
        <v>3.5</v>
      </c>
      <c r="D1094" s="347" t="str">
        <f>B1094&amp;C1094</f>
        <v>H3.5</v>
      </c>
      <c r="E1094" s="32" t="s">
        <v>84</v>
      </c>
      <c r="F1094" s="32"/>
      <c r="G1094" s="347" t="str">
        <f>E1094&amp;F1094</f>
        <v>W</v>
      </c>
      <c r="H1094" s="32" t="s">
        <v>78</v>
      </c>
      <c r="I1094" s="32">
        <v>0</v>
      </c>
      <c r="J1094" s="347" t="str">
        <f>H1094&amp;I1094</f>
        <v>L0</v>
      </c>
      <c r="K1094" s="32" t="s">
        <v>79</v>
      </c>
      <c r="L1094" s="32"/>
      <c r="M1094" s="348" t="str">
        <f>K1094&amp;L1094</f>
        <v>B</v>
      </c>
      <c r="N1094" s="32" t="s">
        <v>80</v>
      </c>
      <c r="O1094" s="32">
        <v>10</v>
      </c>
      <c r="P1094" s="348" t="str">
        <f>N1094&amp;O1094</f>
        <v>R10</v>
      </c>
      <c r="Q1094" s="25"/>
      <c r="R1094" s="19"/>
      <c r="S1094" s="19"/>
      <c r="T1094" s="336">
        <f>SUM(R1095:S1095)</f>
        <v>0</v>
      </c>
      <c r="U1094" s="19"/>
      <c r="V1094" s="19"/>
      <c r="W1094" s="336">
        <f>SUM(U1095:V1095)</f>
        <v>0</v>
      </c>
      <c r="X1094" s="19"/>
      <c r="Y1094" s="19"/>
      <c r="Z1094" s="19"/>
      <c r="AA1094" s="338">
        <f>SUM(X1095:Z1095)</f>
        <v>0</v>
      </c>
      <c r="AB1094" s="327">
        <f>ROUNDDOWN((T1094+AA1094)*0.05,0)</f>
        <v>0</v>
      </c>
      <c r="AC1094" s="327">
        <f>ROUNDDOWN((T1094+W1094+AA1094+AB1094)*0.1,0)</f>
        <v>0</v>
      </c>
      <c r="AD1094" s="327">
        <f>ROUNDDOWN(AG1094*0.1,0)</f>
        <v>19800</v>
      </c>
      <c r="AE1094" s="327">
        <f>T1094+W1094+AA1094+AB1094+AC1094+AD1094</f>
        <v>19800</v>
      </c>
      <c r="AF1094" s="328">
        <v>198000</v>
      </c>
      <c r="AG1094" s="330">
        <f>AF1094-T1094-W1094</f>
        <v>198000</v>
      </c>
      <c r="AH1094" s="332">
        <f>IF(AE1094&lt;AG1094,AE1094,AG1094)</f>
        <v>19800</v>
      </c>
    </row>
    <row r="1095" spans="1:34" ht="12.75" hidden="1" customHeight="1">
      <c r="A1095" s="347"/>
      <c r="B1095" s="31"/>
      <c r="C1095" s="32"/>
      <c r="D1095" s="347"/>
      <c r="E1095" s="32"/>
      <c r="F1095" s="32"/>
      <c r="G1095" s="347"/>
      <c r="H1095" s="32"/>
      <c r="I1095" s="32"/>
      <c r="J1095" s="347"/>
      <c r="K1095" s="32"/>
      <c r="L1095" s="32"/>
      <c r="M1095" s="349"/>
      <c r="N1095" s="32"/>
      <c r="O1095" s="32"/>
      <c r="P1095" s="349"/>
      <c r="Q1095" s="25"/>
      <c r="R1095" s="23">
        <f>ROUNDDOWN($R$3*R1094,0)</f>
        <v>0</v>
      </c>
      <c r="S1095" s="23">
        <f>ROUNDDOWN($S$3*S1094,0)</f>
        <v>0</v>
      </c>
      <c r="T1095" s="337"/>
      <c r="U1095" s="23">
        <f>ROUNDDOWN(U1094*$U$3,0)</f>
        <v>0</v>
      </c>
      <c r="V1095" s="23">
        <f>ROUNDDOWN(V1094*$V$3,0)</f>
        <v>0</v>
      </c>
      <c r="W1095" s="337"/>
      <c r="X1095" s="23">
        <f>ROUNDDOWN($X$3*X1094,0)</f>
        <v>0</v>
      </c>
      <c r="Y1095" s="23">
        <f>ROUNDDOWN(Y1094*$Y$3,0)</f>
        <v>0</v>
      </c>
      <c r="Z1095" s="24">
        <f>ROUNDDOWN(Z1094*$Z$3,0)</f>
        <v>0</v>
      </c>
      <c r="AA1095" s="338"/>
      <c r="AB1095" s="327"/>
      <c r="AC1095" s="327"/>
      <c r="AD1095" s="327"/>
      <c r="AE1095" s="327"/>
      <c r="AF1095" s="329"/>
      <c r="AG1095" s="331"/>
      <c r="AH1095" s="332"/>
    </row>
    <row r="1096" spans="1:34" ht="12.75" hidden="1" customHeight="1">
      <c r="A1096" s="347" t="s">
        <v>207</v>
      </c>
      <c r="B1096" s="31" t="s">
        <v>83</v>
      </c>
      <c r="C1096" s="32">
        <v>3.5</v>
      </c>
      <c r="D1096" s="347" t="str">
        <f>B1096&amp;C1096</f>
        <v>H3.5</v>
      </c>
      <c r="E1096" s="32" t="s">
        <v>71</v>
      </c>
      <c r="F1096" s="32"/>
      <c r="G1096" s="347" t="str">
        <f>E1096&amp;F1096</f>
        <v>W</v>
      </c>
      <c r="H1096" s="32" t="s">
        <v>72</v>
      </c>
      <c r="I1096" s="32">
        <v>0</v>
      </c>
      <c r="J1096" s="347" t="str">
        <f>H1096&amp;I1096</f>
        <v>L0</v>
      </c>
      <c r="K1096" s="32" t="s">
        <v>73</v>
      </c>
      <c r="L1096" s="32"/>
      <c r="M1096" s="348" t="str">
        <f>K1096&amp;L1096</f>
        <v>B</v>
      </c>
      <c r="N1096" s="32" t="s">
        <v>74</v>
      </c>
      <c r="O1096" s="32">
        <v>12</v>
      </c>
      <c r="P1096" s="348" t="str">
        <f>N1096&amp;O1096</f>
        <v>R12</v>
      </c>
      <c r="Q1096" s="25"/>
      <c r="R1096" s="19"/>
      <c r="S1096" s="19"/>
      <c r="T1096" s="336">
        <f>SUM(R1097:S1097)</f>
        <v>0</v>
      </c>
      <c r="U1096" s="19"/>
      <c r="V1096" s="19"/>
      <c r="W1096" s="336">
        <f>SUM(U1097:V1097)</f>
        <v>0</v>
      </c>
      <c r="X1096" s="19"/>
      <c r="Y1096" s="19"/>
      <c r="Z1096" s="19"/>
      <c r="AA1096" s="338">
        <f>SUM(X1097:Z1097)</f>
        <v>0</v>
      </c>
      <c r="AB1096" s="327">
        <f>ROUNDDOWN((T1096+AA1096)*0.05,0)</f>
        <v>0</v>
      </c>
      <c r="AC1096" s="327">
        <f>ROUNDDOWN((T1096+W1096+AA1096+AB1096)*0.1,0)</f>
        <v>0</v>
      </c>
      <c r="AD1096" s="327">
        <f>ROUNDDOWN(AG1096*0.1,0)</f>
        <v>37400</v>
      </c>
      <c r="AE1096" s="327">
        <f>T1096+W1096+AA1096+AB1096+AC1096+AD1096</f>
        <v>37400</v>
      </c>
      <c r="AF1096" s="328">
        <v>374000</v>
      </c>
      <c r="AG1096" s="330">
        <f>AF1096-T1096-W1096</f>
        <v>374000</v>
      </c>
      <c r="AH1096" s="332">
        <f>IF(AE1096&lt;AG1096,AE1096,AG1096)</f>
        <v>37400</v>
      </c>
    </row>
    <row r="1097" spans="1:34" ht="12.75" hidden="1" customHeight="1">
      <c r="A1097" s="347"/>
      <c r="B1097" s="31"/>
      <c r="C1097" s="32"/>
      <c r="D1097" s="347"/>
      <c r="E1097" s="32"/>
      <c r="F1097" s="32"/>
      <c r="G1097" s="347"/>
      <c r="H1097" s="32"/>
      <c r="I1097" s="32"/>
      <c r="J1097" s="347"/>
      <c r="K1097" s="32"/>
      <c r="L1097" s="32"/>
      <c r="M1097" s="349"/>
      <c r="N1097" s="32"/>
      <c r="O1097" s="32"/>
      <c r="P1097" s="349"/>
      <c r="Q1097" s="25"/>
      <c r="R1097" s="23">
        <f>ROUNDDOWN($R$3*R1096,0)</f>
        <v>0</v>
      </c>
      <c r="S1097" s="23">
        <f>ROUNDDOWN($S$3*S1096,0)</f>
        <v>0</v>
      </c>
      <c r="T1097" s="337"/>
      <c r="U1097" s="23">
        <f>ROUNDDOWN(U1096*$U$3,0)</f>
        <v>0</v>
      </c>
      <c r="V1097" s="23">
        <f>ROUNDDOWN(V1096*$V$3,0)</f>
        <v>0</v>
      </c>
      <c r="W1097" s="337"/>
      <c r="X1097" s="23">
        <f>ROUNDDOWN($X$3*X1096,0)</f>
        <v>0</v>
      </c>
      <c r="Y1097" s="23">
        <f>ROUNDDOWN(Y1096*$Y$3,0)</f>
        <v>0</v>
      </c>
      <c r="Z1097" s="24">
        <f>ROUNDDOWN(Z1096*$Z$3,0)</f>
        <v>0</v>
      </c>
      <c r="AA1097" s="338"/>
      <c r="AB1097" s="327"/>
      <c r="AC1097" s="327"/>
      <c r="AD1097" s="327"/>
      <c r="AE1097" s="327"/>
      <c r="AF1097" s="329"/>
      <c r="AG1097" s="331"/>
      <c r="AH1097" s="332"/>
    </row>
    <row r="1098" spans="1:34" ht="12.75" hidden="1" customHeight="1">
      <c r="A1098" s="347" t="s">
        <v>208</v>
      </c>
      <c r="B1098" s="31" t="s">
        <v>76</v>
      </c>
      <c r="C1098" s="32">
        <v>4</v>
      </c>
      <c r="D1098" s="347" t="str">
        <f>B1098&amp;C1098</f>
        <v>H4</v>
      </c>
      <c r="E1098" s="32" t="s">
        <v>71</v>
      </c>
      <c r="F1098" s="32"/>
      <c r="G1098" s="347" t="str">
        <f>E1098&amp;F1098</f>
        <v>W</v>
      </c>
      <c r="H1098" s="32" t="s">
        <v>72</v>
      </c>
      <c r="I1098" s="32">
        <v>0</v>
      </c>
      <c r="J1098" s="347" t="str">
        <f>H1098&amp;I1098</f>
        <v>L0</v>
      </c>
      <c r="K1098" s="32" t="s">
        <v>73</v>
      </c>
      <c r="L1098" s="32"/>
      <c r="M1098" s="348" t="str">
        <f>K1098&amp;L1098</f>
        <v>B</v>
      </c>
      <c r="N1098" s="32" t="s">
        <v>74</v>
      </c>
      <c r="O1098" s="32">
        <v>15</v>
      </c>
      <c r="P1098" s="348" t="str">
        <f>N1098&amp;O1098</f>
        <v>R15</v>
      </c>
      <c r="Q1098" s="25"/>
      <c r="R1098" s="26"/>
      <c r="S1098" s="26"/>
      <c r="T1098" s="336">
        <f>SUM(R1099:S1099)</f>
        <v>0</v>
      </c>
      <c r="U1098" s="19"/>
      <c r="V1098" s="19"/>
      <c r="W1098" s="336">
        <f>SUM(U1099:V1099)</f>
        <v>0</v>
      </c>
      <c r="X1098" s="19"/>
      <c r="Y1098" s="19"/>
      <c r="Z1098" s="19"/>
      <c r="AA1098" s="338">
        <f>SUM(X1099:Z1099)</f>
        <v>0</v>
      </c>
      <c r="AB1098" s="327">
        <f>ROUNDDOWN((T1098+AA1098)*0.05,0)</f>
        <v>0</v>
      </c>
      <c r="AC1098" s="327">
        <f>ROUNDDOWN((T1098+W1098+AA1098+AB1098)*0.1,0)</f>
        <v>0</v>
      </c>
      <c r="AD1098" s="327">
        <f>ROUNDDOWN(AG1098*0.1,0)</f>
        <v>62400</v>
      </c>
      <c r="AE1098" s="327">
        <f>T1098+W1098+AA1098+AB1098+AC1098+AD1098</f>
        <v>62400</v>
      </c>
      <c r="AF1098" s="328">
        <v>624000</v>
      </c>
      <c r="AG1098" s="330">
        <f>AF1098-T1098-W1098</f>
        <v>624000</v>
      </c>
      <c r="AH1098" s="332">
        <f>IF(AE1098&lt;AG1098,AE1098,AG1098)</f>
        <v>62400</v>
      </c>
    </row>
    <row r="1099" spans="1:34" ht="12.75" hidden="1" customHeight="1">
      <c r="A1099" s="347"/>
      <c r="B1099" s="31"/>
      <c r="C1099" s="32"/>
      <c r="D1099" s="347"/>
      <c r="E1099" s="32"/>
      <c r="F1099" s="32"/>
      <c r="G1099" s="347"/>
      <c r="H1099" s="32"/>
      <c r="I1099" s="32"/>
      <c r="J1099" s="347"/>
      <c r="K1099" s="32"/>
      <c r="L1099" s="32"/>
      <c r="M1099" s="349"/>
      <c r="N1099" s="32"/>
      <c r="O1099" s="32"/>
      <c r="P1099" s="349"/>
      <c r="Q1099" s="25"/>
      <c r="R1099" s="23">
        <f>ROUNDDOWN($R$3*R1098,0)</f>
        <v>0</v>
      </c>
      <c r="S1099" s="23">
        <f>ROUNDDOWN($S$3*S1098,0)</f>
        <v>0</v>
      </c>
      <c r="T1099" s="337"/>
      <c r="U1099" s="23">
        <f>ROUNDDOWN(U1098*$U$3,0)</f>
        <v>0</v>
      </c>
      <c r="V1099" s="23">
        <f>ROUNDDOWN(V1098*$V$3,0)</f>
        <v>0</v>
      </c>
      <c r="W1099" s="337"/>
      <c r="X1099" s="23">
        <f>ROUNDDOWN($X$3*X1098,0)</f>
        <v>0</v>
      </c>
      <c r="Y1099" s="23">
        <f>ROUNDDOWN(Y1098*$Y$3,0)</f>
        <v>0</v>
      </c>
      <c r="Z1099" s="24">
        <f>ROUNDDOWN(Z1098*$Z$3,0)</f>
        <v>0</v>
      </c>
      <c r="AA1099" s="338"/>
      <c r="AB1099" s="327"/>
      <c r="AC1099" s="327"/>
      <c r="AD1099" s="327"/>
      <c r="AE1099" s="327"/>
      <c r="AF1099" s="329"/>
      <c r="AG1099" s="331"/>
      <c r="AH1099" s="332"/>
    </row>
    <row r="1100" spans="1:34" ht="12.75" hidden="1" customHeight="1">
      <c r="A1100" s="344" t="s">
        <v>209</v>
      </c>
      <c r="B1100" s="27" t="s">
        <v>76</v>
      </c>
      <c r="C1100" s="28">
        <v>0.8</v>
      </c>
      <c r="D1100" s="344" t="str">
        <f>B1100&amp;C1100</f>
        <v>H0.8</v>
      </c>
      <c r="E1100" s="28" t="s">
        <v>71</v>
      </c>
      <c r="F1100" s="28">
        <v>0</v>
      </c>
      <c r="G1100" s="344" t="str">
        <f>E1100&amp;F1100</f>
        <v>W0</v>
      </c>
      <c r="H1100" s="28" t="s">
        <v>72</v>
      </c>
      <c r="I1100" s="28">
        <v>0</v>
      </c>
      <c r="J1100" s="344" t="str">
        <f>H1100&amp;I1100</f>
        <v>L0</v>
      </c>
      <c r="K1100" s="28" t="s">
        <v>73</v>
      </c>
      <c r="L1100" s="28">
        <v>0</v>
      </c>
      <c r="M1100" s="345" t="str">
        <f>K1100&amp;L1100</f>
        <v>B0</v>
      </c>
      <c r="N1100" s="28" t="s">
        <v>74</v>
      </c>
      <c r="O1100" s="28">
        <v>0</v>
      </c>
      <c r="P1100" s="345" t="str">
        <f>N1100&amp;O1100</f>
        <v>R0</v>
      </c>
      <c r="Q1100" s="25" t="s">
        <v>75</v>
      </c>
      <c r="R1100" s="19"/>
      <c r="S1100" s="19"/>
      <c r="T1100" s="336">
        <f>SUM(R1101:S1101)</f>
        <v>0</v>
      </c>
      <c r="U1100" s="19"/>
      <c r="V1100" s="19"/>
      <c r="W1100" s="336">
        <f>SUM(U1101:V1101)</f>
        <v>0</v>
      </c>
      <c r="X1100" s="19"/>
      <c r="Y1100" s="19"/>
      <c r="Z1100" s="19"/>
      <c r="AA1100" s="338">
        <f>SUM(X1101:Z1101)</f>
        <v>0</v>
      </c>
      <c r="AB1100" s="327">
        <f>ROUNDDOWN((T1100+AA1100)*0.05,0)</f>
        <v>0</v>
      </c>
      <c r="AC1100" s="327">
        <f>ROUNDDOWN((T1100+W1100+AA1100+AB1100)*0.1,0)</f>
        <v>0</v>
      </c>
      <c r="AD1100" s="327">
        <f>ROUNDDOWN(AG1100*0.1,0)</f>
        <v>410</v>
      </c>
      <c r="AE1100" s="327">
        <f>T1100+W1100+AA1100+AB1100+AC1100+AD1100</f>
        <v>410</v>
      </c>
      <c r="AF1100" s="328">
        <v>4100</v>
      </c>
      <c r="AG1100" s="330">
        <f>AF1100-T1100-W1100</f>
        <v>4100</v>
      </c>
      <c r="AH1100" s="332">
        <f t="shared" si="10"/>
        <v>410</v>
      </c>
    </row>
    <row r="1101" spans="1:34" ht="12.75" hidden="1" customHeight="1">
      <c r="A1101" s="344"/>
      <c r="B1101" s="27"/>
      <c r="C1101" s="28"/>
      <c r="D1101" s="344"/>
      <c r="E1101" s="28"/>
      <c r="F1101" s="28"/>
      <c r="G1101" s="344"/>
      <c r="H1101" s="28"/>
      <c r="I1101" s="28"/>
      <c r="J1101" s="344"/>
      <c r="K1101" s="28"/>
      <c r="L1101" s="28"/>
      <c r="M1101" s="346"/>
      <c r="N1101" s="28"/>
      <c r="O1101" s="28"/>
      <c r="P1101" s="346"/>
      <c r="Q1101" s="25"/>
      <c r="R1101" s="23">
        <f>ROUNDDOWN($R$3*R1100,0)</f>
        <v>0</v>
      </c>
      <c r="S1101" s="23">
        <f>ROUNDDOWN($S$3*S1100,0)</f>
        <v>0</v>
      </c>
      <c r="T1101" s="337"/>
      <c r="U1101" s="23">
        <f>ROUNDDOWN(U1100*$U$3,0)</f>
        <v>0</v>
      </c>
      <c r="V1101" s="23">
        <f>ROUNDDOWN(V1100*$V$3,0)</f>
        <v>0</v>
      </c>
      <c r="W1101" s="337"/>
      <c r="X1101" s="23">
        <f>ROUNDDOWN($X$3*X1100,0)</f>
        <v>0</v>
      </c>
      <c r="Y1101" s="23">
        <f>ROUNDDOWN(Y1100*$Y$3,0)</f>
        <v>0</v>
      </c>
      <c r="Z1101" s="24">
        <f>ROUNDDOWN(Z1100*$Z$3,0)</f>
        <v>0</v>
      </c>
      <c r="AA1101" s="338"/>
      <c r="AB1101" s="327"/>
      <c r="AC1101" s="327"/>
      <c r="AD1101" s="327"/>
      <c r="AE1101" s="327"/>
      <c r="AF1101" s="329"/>
      <c r="AG1101" s="331"/>
      <c r="AH1101" s="332">
        <f t="shared" si="10"/>
        <v>0</v>
      </c>
    </row>
    <row r="1102" spans="1:34" ht="12.75" hidden="1" customHeight="1">
      <c r="A1102" s="344" t="s">
        <v>210</v>
      </c>
      <c r="B1102" s="27" t="s">
        <v>76</v>
      </c>
      <c r="C1102" s="28">
        <v>1</v>
      </c>
      <c r="D1102" s="344" t="str">
        <f>B1102&amp;C1102</f>
        <v>H1</v>
      </c>
      <c r="E1102" s="28" t="s">
        <v>71</v>
      </c>
      <c r="F1102" s="28">
        <v>0</v>
      </c>
      <c r="G1102" s="344" t="str">
        <f>E1102&amp;F1102</f>
        <v>W0</v>
      </c>
      <c r="H1102" s="28" t="s">
        <v>72</v>
      </c>
      <c r="I1102" s="28">
        <v>0</v>
      </c>
      <c r="J1102" s="344" t="str">
        <f>H1102&amp;I1102</f>
        <v>L0</v>
      </c>
      <c r="K1102" s="28" t="s">
        <v>73</v>
      </c>
      <c r="L1102" s="28">
        <v>0</v>
      </c>
      <c r="M1102" s="345" t="str">
        <f>K1102&amp;L1102</f>
        <v>B0</v>
      </c>
      <c r="N1102" s="28" t="s">
        <v>74</v>
      </c>
      <c r="O1102" s="28">
        <v>0</v>
      </c>
      <c r="P1102" s="345" t="str">
        <f>N1102&amp;O1102</f>
        <v>R0</v>
      </c>
      <c r="Q1102" s="25" t="s">
        <v>75</v>
      </c>
      <c r="R1102" s="19"/>
      <c r="S1102" s="19"/>
      <c r="T1102" s="336">
        <f>SUM(R1103:S1103)</f>
        <v>0</v>
      </c>
      <c r="U1102" s="19"/>
      <c r="V1102" s="19"/>
      <c r="W1102" s="336">
        <f>SUM(U1103:V1103)</f>
        <v>0</v>
      </c>
      <c r="X1102" s="19"/>
      <c r="Y1102" s="19"/>
      <c r="Z1102" s="19"/>
      <c r="AA1102" s="338">
        <f>SUM(X1103:Z1103)</f>
        <v>0</v>
      </c>
      <c r="AB1102" s="327">
        <f>ROUNDDOWN((T1102+AA1102)*0.05,0)</f>
        <v>0</v>
      </c>
      <c r="AC1102" s="327">
        <f>ROUNDDOWN((T1102+W1102+AA1102+AB1102)*0.1,0)</f>
        <v>0</v>
      </c>
      <c r="AD1102" s="327">
        <f>ROUNDDOWN(AG1102*0.1,0)</f>
        <v>700</v>
      </c>
      <c r="AE1102" s="327">
        <f>T1102+W1102+AA1102+AB1102+AC1102+AD1102</f>
        <v>700</v>
      </c>
      <c r="AF1102" s="328">
        <v>7000</v>
      </c>
      <c r="AG1102" s="330">
        <f>AF1102-T1102-W1102</f>
        <v>7000</v>
      </c>
      <c r="AH1102" s="332">
        <f t="shared" si="10"/>
        <v>700</v>
      </c>
    </row>
    <row r="1103" spans="1:34" ht="12.75" hidden="1" customHeight="1">
      <c r="A1103" s="344"/>
      <c r="B1103" s="27"/>
      <c r="C1103" s="28"/>
      <c r="D1103" s="344"/>
      <c r="E1103" s="28"/>
      <c r="F1103" s="28"/>
      <c r="G1103" s="344"/>
      <c r="H1103" s="28"/>
      <c r="I1103" s="28"/>
      <c r="J1103" s="344"/>
      <c r="K1103" s="28"/>
      <c r="L1103" s="28"/>
      <c r="M1103" s="346"/>
      <c r="N1103" s="28"/>
      <c r="O1103" s="28"/>
      <c r="P1103" s="346"/>
      <c r="Q1103" s="25"/>
      <c r="R1103" s="23">
        <f>ROUNDDOWN($R$3*R1102,0)</f>
        <v>0</v>
      </c>
      <c r="S1103" s="23">
        <f>ROUNDDOWN($S$3*S1102,0)</f>
        <v>0</v>
      </c>
      <c r="T1103" s="337"/>
      <c r="U1103" s="23">
        <f>ROUNDDOWN(U1102*$U$3,0)</f>
        <v>0</v>
      </c>
      <c r="V1103" s="23">
        <f>ROUNDDOWN(V1102*$V$3,0)</f>
        <v>0</v>
      </c>
      <c r="W1103" s="337"/>
      <c r="X1103" s="23">
        <f>ROUNDDOWN($X$3*X1102,0)</f>
        <v>0</v>
      </c>
      <c r="Y1103" s="23">
        <f>ROUNDDOWN(Y1102*$Y$3,0)</f>
        <v>0</v>
      </c>
      <c r="Z1103" s="24">
        <f>ROUNDDOWN(Z1102*$Z$3,0)</f>
        <v>0</v>
      </c>
      <c r="AA1103" s="338"/>
      <c r="AB1103" s="327"/>
      <c r="AC1103" s="327"/>
      <c r="AD1103" s="327"/>
      <c r="AE1103" s="327"/>
      <c r="AF1103" s="329"/>
      <c r="AG1103" s="331"/>
      <c r="AH1103" s="332">
        <f t="shared" si="10"/>
        <v>0</v>
      </c>
    </row>
    <row r="1104" spans="1:34" ht="12.75" hidden="1" customHeight="1">
      <c r="A1104" s="344" t="s">
        <v>211</v>
      </c>
      <c r="B1104" s="27" t="s">
        <v>76</v>
      </c>
      <c r="C1104" s="28">
        <v>1.2</v>
      </c>
      <c r="D1104" s="344" t="str">
        <f>B1104&amp;C1104</f>
        <v>H1.2</v>
      </c>
      <c r="E1104" s="28" t="s">
        <v>71</v>
      </c>
      <c r="F1104" s="28">
        <v>0</v>
      </c>
      <c r="G1104" s="344" t="str">
        <f>E1104&amp;F1104</f>
        <v>W0</v>
      </c>
      <c r="H1104" s="28" t="s">
        <v>72</v>
      </c>
      <c r="I1104" s="28">
        <v>0</v>
      </c>
      <c r="J1104" s="344" t="str">
        <f>H1104&amp;I1104</f>
        <v>L0</v>
      </c>
      <c r="K1104" s="28" t="s">
        <v>73</v>
      </c>
      <c r="L1104" s="28">
        <v>0</v>
      </c>
      <c r="M1104" s="345" t="str">
        <f>K1104&amp;L1104</f>
        <v>B0</v>
      </c>
      <c r="N1104" s="28" t="s">
        <v>74</v>
      </c>
      <c r="O1104" s="28">
        <v>0</v>
      </c>
      <c r="P1104" s="345" t="str">
        <f>N1104&amp;O1104</f>
        <v>R0</v>
      </c>
      <c r="Q1104" s="25" t="s">
        <v>75</v>
      </c>
      <c r="R1104" s="26"/>
      <c r="S1104" s="26"/>
      <c r="T1104" s="336">
        <f>SUM(R1105:S1105)</f>
        <v>0</v>
      </c>
      <c r="U1104" s="19"/>
      <c r="V1104" s="19"/>
      <c r="W1104" s="336">
        <f>SUM(U1105:V1105)</f>
        <v>0</v>
      </c>
      <c r="X1104" s="19"/>
      <c r="Y1104" s="19"/>
      <c r="Z1104" s="19"/>
      <c r="AA1104" s="338">
        <f>SUM(X1105:Z1105)</f>
        <v>0</v>
      </c>
      <c r="AB1104" s="327">
        <f>ROUNDDOWN((T1104+AA1104)*0.05,0)</f>
        <v>0</v>
      </c>
      <c r="AC1104" s="327">
        <f>ROUNDDOWN((T1104+W1104+AA1104+AB1104)*0.1,0)</f>
        <v>0</v>
      </c>
      <c r="AD1104" s="327">
        <f>ROUNDDOWN(AG1104*0.1,0)</f>
        <v>1040</v>
      </c>
      <c r="AE1104" s="327">
        <f>T1104+W1104+AA1104+AB1104+AC1104+AD1104</f>
        <v>1040</v>
      </c>
      <c r="AF1104" s="328">
        <v>10400</v>
      </c>
      <c r="AG1104" s="330">
        <f>AF1104-T1104-W1104</f>
        <v>10400</v>
      </c>
      <c r="AH1104" s="332">
        <f t="shared" si="10"/>
        <v>1040</v>
      </c>
    </row>
    <row r="1105" spans="1:34" ht="12.75" hidden="1" customHeight="1">
      <c r="A1105" s="344"/>
      <c r="B1105" s="27"/>
      <c r="C1105" s="28"/>
      <c r="D1105" s="344"/>
      <c r="E1105" s="28"/>
      <c r="F1105" s="28"/>
      <c r="G1105" s="344"/>
      <c r="H1105" s="28"/>
      <c r="I1105" s="28"/>
      <c r="J1105" s="344"/>
      <c r="K1105" s="28"/>
      <c r="L1105" s="28"/>
      <c r="M1105" s="346"/>
      <c r="N1105" s="28"/>
      <c r="O1105" s="28"/>
      <c r="P1105" s="346"/>
      <c r="Q1105" s="25"/>
      <c r="R1105" s="23">
        <f>ROUNDDOWN($R$3*R1104,0)</f>
        <v>0</v>
      </c>
      <c r="S1105" s="23">
        <f>ROUNDDOWN($S$3*S1104,0)</f>
        <v>0</v>
      </c>
      <c r="T1105" s="337"/>
      <c r="U1105" s="23">
        <f>ROUNDDOWN(U1104*$U$3,0)</f>
        <v>0</v>
      </c>
      <c r="V1105" s="23">
        <f>ROUNDDOWN(V1104*$V$3,0)</f>
        <v>0</v>
      </c>
      <c r="W1105" s="337"/>
      <c r="X1105" s="23">
        <f>ROUNDDOWN($X$3*X1104,0)</f>
        <v>0</v>
      </c>
      <c r="Y1105" s="23">
        <f>ROUNDDOWN(Y1104*$Y$3,0)</f>
        <v>0</v>
      </c>
      <c r="Z1105" s="24">
        <f>ROUNDDOWN(Z1104*$Z$3,0)</f>
        <v>0</v>
      </c>
      <c r="AA1105" s="338"/>
      <c r="AB1105" s="327"/>
      <c r="AC1105" s="327"/>
      <c r="AD1105" s="327"/>
      <c r="AE1105" s="327"/>
      <c r="AF1105" s="329"/>
      <c r="AG1105" s="331"/>
      <c r="AH1105" s="332">
        <f t="shared" si="10"/>
        <v>0</v>
      </c>
    </row>
    <row r="1106" spans="1:34" ht="12.75" hidden="1" customHeight="1">
      <c r="A1106" s="333" t="s">
        <v>212</v>
      </c>
      <c r="B1106" s="20" t="s">
        <v>76</v>
      </c>
      <c r="C1106" s="21">
        <v>1</v>
      </c>
      <c r="D1106" s="333" t="str">
        <f>B1106&amp;C1106</f>
        <v>H1</v>
      </c>
      <c r="E1106" s="21" t="s">
        <v>71</v>
      </c>
      <c r="F1106" s="21">
        <v>0.3</v>
      </c>
      <c r="G1106" s="333" t="str">
        <f>E1106&amp;F1106</f>
        <v>W0.3</v>
      </c>
      <c r="H1106" s="21" t="s">
        <v>72</v>
      </c>
      <c r="I1106" s="21">
        <v>0</v>
      </c>
      <c r="J1106" s="333" t="str">
        <f>H1106&amp;I1106</f>
        <v>L0</v>
      </c>
      <c r="K1106" s="21" t="s">
        <v>73</v>
      </c>
      <c r="L1106" s="21">
        <v>0</v>
      </c>
      <c r="M1106" s="334" t="str">
        <f>K1106&amp;L1106</f>
        <v>B0</v>
      </c>
      <c r="N1106" s="21" t="s">
        <v>74</v>
      </c>
      <c r="O1106" s="21">
        <v>0</v>
      </c>
      <c r="P1106" s="334" t="str">
        <f>N1106&amp;O1106</f>
        <v>R0</v>
      </c>
      <c r="Q1106" s="25" t="s">
        <v>75</v>
      </c>
      <c r="R1106" s="26">
        <v>0.04</v>
      </c>
      <c r="S1106" s="26">
        <v>6.0000000000000001E-3</v>
      </c>
      <c r="T1106" s="336">
        <f>SUM(R1107:S1107)</f>
        <v>4684</v>
      </c>
      <c r="U1106" s="19">
        <v>2E-3</v>
      </c>
      <c r="V1106" s="19">
        <v>1E-3</v>
      </c>
      <c r="W1106" s="336">
        <f>SUM(U1107:V1107)</f>
        <v>222</v>
      </c>
      <c r="X1106" s="19">
        <v>0.03</v>
      </c>
      <c r="Y1106" s="19">
        <v>0.02</v>
      </c>
      <c r="Z1106" s="19">
        <v>0</v>
      </c>
      <c r="AA1106" s="338">
        <f>SUM(X1107:Z1107)</f>
        <v>4775</v>
      </c>
      <c r="AB1106" s="327">
        <f>ROUNDDOWN((T1106+AA1106)*0.05,0)</f>
        <v>472</v>
      </c>
      <c r="AC1106" s="327">
        <f>ROUNDDOWN((T1106+W1106+AA1106+AB1106)*0.1,0)</f>
        <v>1015</v>
      </c>
      <c r="AD1106" s="327">
        <f>ROUNDDOWN(AG1106*0.1,0)</f>
        <v>-50</v>
      </c>
      <c r="AE1106" s="327">
        <f>T1106+W1106+AA1106+AB1106+AC1106+AD1106</f>
        <v>11118</v>
      </c>
      <c r="AF1106" s="328">
        <v>4400</v>
      </c>
      <c r="AG1106" s="330">
        <f>AF1106-T1106-W1106</f>
        <v>-506</v>
      </c>
      <c r="AH1106" s="332">
        <f t="shared" si="10"/>
        <v>-506</v>
      </c>
    </row>
    <row r="1107" spans="1:34" ht="12.75" hidden="1" customHeight="1">
      <c r="A1107" s="333"/>
      <c r="B1107" s="20"/>
      <c r="C1107" s="21"/>
      <c r="D1107" s="333"/>
      <c r="E1107" s="21"/>
      <c r="F1107" s="21"/>
      <c r="G1107" s="333"/>
      <c r="H1107" s="21"/>
      <c r="I1107" s="21"/>
      <c r="J1107" s="333"/>
      <c r="K1107" s="21"/>
      <c r="L1107" s="21"/>
      <c r="M1107" s="335"/>
      <c r="N1107" s="21"/>
      <c r="O1107" s="21"/>
      <c r="P1107" s="335"/>
      <c r="Q1107" s="25"/>
      <c r="R1107" s="23">
        <f>ROUNDDOWN($R$3*R1106,0)</f>
        <v>4196</v>
      </c>
      <c r="S1107" s="23">
        <f>ROUNDDOWN($S$3*S1106,0)</f>
        <v>488</v>
      </c>
      <c r="T1107" s="337"/>
      <c r="U1107" s="23">
        <f>ROUNDDOWN(U1106*$U$3,0)</f>
        <v>162</v>
      </c>
      <c r="V1107" s="23">
        <f>ROUNDDOWN(V1106*$V$3,0)</f>
        <v>60</v>
      </c>
      <c r="W1107" s="337"/>
      <c r="X1107" s="23">
        <f>ROUNDDOWN($X$3*X1106,0)</f>
        <v>3147</v>
      </c>
      <c r="Y1107" s="23">
        <f>ROUNDDOWN(Y1106*$Y$3,0)</f>
        <v>1628</v>
      </c>
      <c r="Z1107" s="24">
        <f>ROUNDDOWN(Z1106*$Z$3,0)</f>
        <v>0</v>
      </c>
      <c r="AA1107" s="338"/>
      <c r="AB1107" s="327"/>
      <c r="AC1107" s="327"/>
      <c r="AD1107" s="327"/>
      <c r="AE1107" s="327"/>
      <c r="AF1107" s="329"/>
      <c r="AG1107" s="331"/>
      <c r="AH1107" s="332">
        <f t="shared" si="10"/>
        <v>0</v>
      </c>
    </row>
    <row r="1108" spans="1:34" ht="12.75" hidden="1" customHeight="1">
      <c r="A1108" s="333" t="s">
        <v>212</v>
      </c>
      <c r="B1108" s="20" t="s">
        <v>76</v>
      </c>
      <c r="C1108" s="21">
        <v>1.2</v>
      </c>
      <c r="D1108" s="333" t="str">
        <f>B1108&amp;C1108</f>
        <v>H1.2</v>
      </c>
      <c r="E1108" s="21" t="s">
        <v>71</v>
      </c>
      <c r="F1108" s="21">
        <v>0.5</v>
      </c>
      <c r="G1108" s="333" t="str">
        <f>E1108&amp;F1108</f>
        <v>W0.5</v>
      </c>
      <c r="H1108" s="21" t="s">
        <v>64</v>
      </c>
      <c r="I1108" s="21">
        <v>0</v>
      </c>
      <c r="J1108" s="333" t="str">
        <f>H1108&amp;I1108</f>
        <v>L0</v>
      </c>
      <c r="K1108" s="21" t="s">
        <v>65</v>
      </c>
      <c r="L1108" s="21">
        <v>0</v>
      </c>
      <c r="M1108" s="334" t="str">
        <f>K1108&amp;L1108</f>
        <v>B0</v>
      </c>
      <c r="N1108" s="21" t="s">
        <v>66</v>
      </c>
      <c r="O1108" s="21">
        <v>0</v>
      </c>
      <c r="P1108" s="334" t="str">
        <f>N1108&amp;O1108</f>
        <v>R0</v>
      </c>
      <c r="Q1108" s="25" t="s">
        <v>67</v>
      </c>
      <c r="R1108" s="26">
        <v>0.04</v>
      </c>
      <c r="S1108" s="26">
        <v>6.0000000000000001E-3</v>
      </c>
      <c r="T1108" s="336">
        <f>SUM(R1109:S1109)</f>
        <v>4684</v>
      </c>
      <c r="U1108" s="19">
        <v>2E-3</v>
      </c>
      <c r="V1108" s="19">
        <v>1E-3</v>
      </c>
      <c r="W1108" s="336">
        <f>SUM(U1109:V1109)</f>
        <v>222</v>
      </c>
      <c r="X1108" s="19">
        <v>0.03</v>
      </c>
      <c r="Y1108" s="19">
        <v>0.02</v>
      </c>
      <c r="Z1108" s="19">
        <v>0</v>
      </c>
      <c r="AA1108" s="338">
        <f>SUM(X1109:Z1109)</f>
        <v>4775</v>
      </c>
      <c r="AB1108" s="327">
        <f>ROUNDDOWN((T1108+AA1108)*0.05,0)</f>
        <v>472</v>
      </c>
      <c r="AC1108" s="327">
        <f>ROUNDDOWN((T1108+W1108+AA1108+AB1108)*0.1,0)</f>
        <v>1015</v>
      </c>
      <c r="AD1108" s="327">
        <f>ROUNDDOWN(AG1108*0.1,0)</f>
        <v>159</v>
      </c>
      <c r="AE1108" s="327">
        <f>T1108+W1108+AA1108+AB1108+AC1108+AD1108</f>
        <v>11327</v>
      </c>
      <c r="AF1108" s="328">
        <v>6500</v>
      </c>
      <c r="AG1108" s="330">
        <f>AF1108-T1108-W1108</f>
        <v>1594</v>
      </c>
      <c r="AH1108" s="332">
        <f t="shared" si="10"/>
        <v>1594</v>
      </c>
    </row>
    <row r="1109" spans="1:34" ht="12.75" hidden="1" customHeight="1">
      <c r="A1109" s="333"/>
      <c r="B1109" s="20"/>
      <c r="C1109" s="21"/>
      <c r="D1109" s="333"/>
      <c r="E1109" s="21"/>
      <c r="F1109" s="21"/>
      <c r="G1109" s="333"/>
      <c r="H1109" s="21"/>
      <c r="I1109" s="21"/>
      <c r="J1109" s="333"/>
      <c r="K1109" s="21"/>
      <c r="L1109" s="21"/>
      <c r="M1109" s="335"/>
      <c r="N1109" s="21"/>
      <c r="O1109" s="21"/>
      <c r="P1109" s="335"/>
      <c r="Q1109" s="25"/>
      <c r="R1109" s="23">
        <f>ROUNDDOWN($R$3*R1108,0)</f>
        <v>4196</v>
      </c>
      <c r="S1109" s="23">
        <f>ROUNDDOWN($S$3*S1108,0)</f>
        <v>488</v>
      </c>
      <c r="T1109" s="337"/>
      <c r="U1109" s="23">
        <f>ROUNDDOWN(U1108*$U$3,0)</f>
        <v>162</v>
      </c>
      <c r="V1109" s="23">
        <f>ROUNDDOWN(V1108*$V$3,0)</f>
        <v>60</v>
      </c>
      <c r="W1109" s="337"/>
      <c r="X1109" s="23">
        <f>ROUNDDOWN($X$3*X1108,0)</f>
        <v>3147</v>
      </c>
      <c r="Y1109" s="23">
        <f>ROUNDDOWN(Y1108*$Y$3,0)</f>
        <v>1628</v>
      </c>
      <c r="Z1109" s="24">
        <f>ROUNDDOWN(Z1108*$Z$3,0)</f>
        <v>0</v>
      </c>
      <c r="AA1109" s="338"/>
      <c r="AB1109" s="327"/>
      <c r="AC1109" s="327"/>
      <c r="AD1109" s="327"/>
      <c r="AE1109" s="327"/>
      <c r="AF1109" s="329"/>
      <c r="AG1109" s="331"/>
      <c r="AH1109" s="332">
        <f t="shared" si="10"/>
        <v>0</v>
      </c>
    </row>
    <row r="1110" spans="1:34" ht="12.75" hidden="1" customHeight="1">
      <c r="A1110" s="333" t="s">
        <v>212</v>
      </c>
      <c r="B1110" s="20" t="s">
        <v>69</v>
      </c>
      <c r="C1110" s="21">
        <v>1.5</v>
      </c>
      <c r="D1110" s="333" t="str">
        <f>B1110&amp;C1110</f>
        <v>H1.5</v>
      </c>
      <c r="E1110" s="21" t="s">
        <v>63</v>
      </c>
      <c r="F1110" s="21">
        <v>0.6</v>
      </c>
      <c r="G1110" s="333" t="str">
        <f>E1110&amp;F1110</f>
        <v>W0.6</v>
      </c>
      <c r="H1110" s="21" t="s">
        <v>55</v>
      </c>
      <c r="I1110" s="21">
        <v>0</v>
      </c>
      <c r="J1110" s="333" t="str">
        <f>H1110&amp;I1110</f>
        <v>L0</v>
      </c>
      <c r="K1110" s="21" t="s">
        <v>56</v>
      </c>
      <c r="L1110" s="21">
        <v>0</v>
      </c>
      <c r="M1110" s="334" t="str">
        <f>K1110&amp;L1110</f>
        <v>B0</v>
      </c>
      <c r="N1110" s="21" t="s">
        <v>57</v>
      </c>
      <c r="O1110" s="21">
        <v>0</v>
      </c>
      <c r="P1110" s="334" t="str">
        <f>N1110&amp;O1110</f>
        <v>R0</v>
      </c>
      <c r="Q1110" s="25" t="s">
        <v>61</v>
      </c>
      <c r="R1110" s="26">
        <v>0.04</v>
      </c>
      <c r="S1110" s="26">
        <v>6.0000000000000001E-3</v>
      </c>
      <c r="T1110" s="336">
        <f>SUM(R1111:S1111)</f>
        <v>4684</v>
      </c>
      <c r="U1110" s="19">
        <v>2E-3</v>
      </c>
      <c r="V1110" s="19">
        <v>1E-3</v>
      </c>
      <c r="W1110" s="336">
        <f>SUM(U1111:V1111)</f>
        <v>222</v>
      </c>
      <c r="X1110" s="19">
        <v>0.03</v>
      </c>
      <c r="Y1110" s="19">
        <v>0.02</v>
      </c>
      <c r="Z1110" s="19">
        <v>0</v>
      </c>
      <c r="AA1110" s="338">
        <f>SUM(X1111:Z1111)</f>
        <v>4775</v>
      </c>
      <c r="AB1110" s="327">
        <f>ROUNDDOWN((T1110+AA1110)*0.05,0)</f>
        <v>472</v>
      </c>
      <c r="AC1110" s="327">
        <f>ROUNDDOWN((T1110+W1110+AA1110+AB1110)*0.1,0)</f>
        <v>1015</v>
      </c>
      <c r="AD1110" s="327">
        <f>ROUNDDOWN(AG1110*0.1,0)</f>
        <v>659</v>
      </c>
      <c r="AE1110" s="327">
        <f>T1110+W1110+AA1110+AB1110+AC1110+AD1110</f>
        <v>11827</v>
      </c>
      <c r="AF1110" s="328">
        <v>11500</v>
      </c>
      <c r="AG1110" s="330">
        <f>AF1110-T1110-W1110</f>
        <v>6594</v>
      </c>
      <c r="AH1110" s="332">
        <f t="shared" ref="AH1110:AH1183" si="11">IF(AE1110&lt;AG1110,AE1110,AG1110)</f>
        <v>6594</v>
      </c>
    </row>
    <row r="1111" spans="1:34" ht="12.75" hidden="1" customHeight="1">
      <c r="A1111" s="333"/>
      <c r="B1111" s="20"/>
      <c r="C1111" s="21"/>
      <c r="D1111" s="333"/>
      <c r="E1111" s="21"/>
      <c r="F1111" s="21"/>
      <c r="G1111" s="333"/>
      <c r="H1111" s="21"/>
      <c r="I1111" s="21"/>
      <c r="J1111" s="333"/>
      <c r="K1111" s="21"/>
      <c r="L1111" s="21"/>
      <c r="M1111" s="335"/>
      <c r="N1111" s="21"/>
      <c r="O1111" s="21"/>
      <c r="P1111" s="335"/>
      <c r="Q1111" s="25"/>
      <c r="R1111" s="23">
        <f>ROUNDDOWN($R$3*R1110,0)</f>
        <v>4196</v>
      </c>
      <c r="S1111" s="23">
        <f>ROUNDDOWN($S$3*S1110,0)</f>
        <v>488</v>
      </c>
      <c r="T1111" s="337"/>
      <c r="U1111" s="23">
        <f>ROUNDDOWN(U1110*$U$3,0)</f>
        <v>162</v>
      </c>
      <c r="V1111" s="23">
        <f>ROUNDDOWN(V1110*$V$3,0)</f>
        <v>60</v>
      </c>
      <c r="W1111" s="337"/>
      <c r="X1111" s="23">
        <f>ROUNDDOWN($X$3*X1110,0)</f>
        <v>3147</v>
      </c>
      <c r="Y1111" s="23">
        <f>ROUNDDOWN(Y1110*$Y$3,0)</f>
        <v>1628</v>
      </c>
      <c r="Z1111" s="24">
        <f>ROUNDDOWN(Z1110*$Z$3,0)</f>
        <v>0</v>
      </c>
      <c r="AA1111" s="338"/>
      <c r="AB1111" s="327"/>
      <c r="AC1111" s="327"/>
      <c r="AD1111" s="327"/>
      <c r="AE1111" s="327"/>
      <c r="AF1111" s="329"/>
      <c r="AG1111" s="331"/>
      <c r="AH1111" s="332">
        <f t="shared" si="11"/>
        <v>0</v>
      </c>
    </row>
    <row r="1112" spans="1:34" ht="12.75" hidden="1" customHeight="1">
      <c r="A1112" s="333" t="s">
        <v>212</v>
      </c>
      <c r="B1112" s="20" t="s">
        <v>59</v>
      </c>
      <c r="C1112" s="21">
        <v>1.8</v>
      </c>
      <c r="D1112" s="333" t="str">
        <f>B1112&amp;C1112</f>
        <v>H1.8</v>
      </c>
      <c r="E1112" s="21" t="s">
        <v>54</v>
      </c>
      <c r="F1112" s="21">
        <v>0.8</v>
      </c>
      <c r="G1112" s="333" t="str">
        <f>E1112&amp;F1112</f>
        <v>W0.8</v>
      </c>
      <c r="H1112" s="21" t="s">
        <v>39</v>
      </c>
      <c r="I1112" s="21">
        <v>0</v>
      </c>
      <c r="J1112" s="333" t="str">
        <f>H1112&amp;I1112</f>
        <v>L0</v>
      </c>
      <c r="K1112" s="21" t="s">
        <v>40</v>
      </c>
      <c r="L1112" s="21">
        <v>0</v>
      </c>
      <c r="M1112" s="334" t="str">
        <f>K1112&amp;L1112</f>
        <v>B0</v>
      </c>
      <c r="N1112" s="21" t="s">
        <v>41</v>
      </c>
      <c r="O1112" s="21">
        <v>0</v>
      </c>
      <c r="P1112" s="334" t="str">
        <f>N1112&amp;O1112</f>
        <v>R0</v>
      </c>
      <c r="Q1112" s="25" t="s">
        <v>109</v>
      </c>
      <c r="R1112" s="19">
        <v>0.08</v>
      </c>
      <c r="S1112" s="19">
        <v>0.01</v>
      </c>
      <c r="T1112" s="336">
        <f>SUM(R1113:S1113)</f>
        <v>9206</v>
      </c>
      <c r="U1112" s="19">
        <v>2E-3</v>
      </c>
      <c r="V1112" s="19">
        <v>2E-3</v>
      </c>
      <c r="W1112" s="336">
        <f>SUM(U1113:V1113)</f>
        <v>283</v>
      </c>
      <c r="X1112" s="19">
        <v>0.05</v>
      </c>
      <c r="Y1112" s="19">
        <v>0.03</v>
      </c>
      <c r="Z1112" s="19">
        <v>0</v>
      </c>
      <c r="AA1112" s="338">
        <f>SUM(X1113:Z1113)</f>
        <v>7688</v>
      </c>
      <c r="AB1112" s="327">
        <f>ROUNDDOWN((T1112+AA1112)*0.05,0)</f>
        <v>844</v>
      </c>
      <c r="AC1112" s="327">
        <f>ROUNDDOWN((T1112+W1112+AA1112+AB1112)*0.1,0)</f>
        <v>1802</v>
      </c>
      <c r="AD1112" s="327">
        <f>ROUNDDOWN(AG1112*0.1,0)</f>
        <v>811</v>
      </c>
      <c r="AE1112" s="327">
        <f>T1112+W1112+AA1112+AB1112+AC1112+AD1112</f>
        <v>20634</v>
      </c>
      <c r="AF1112" s="328">
        <v>17600</v>
      </c>
      <c r="AG1112" s="330">
        <f>AF1112-T1112-W1112</f>
        <v>8111</v>
      </c>
      <c r="AH1112" s="332">
        <f t="shared" si="11"/>
        <v>8111</v>
      </c>
    </row>
    <row r="1113" spans="1:34" ht="12.75" hidden="1" customHeight="1">
      <c r="A1113" s="333"/>
      <c r="B1113" s="20"/>
      <c r="C1113" s="21"/>
      <c r="D1113" s="333"/>
      <c r="E1113" s="21"/>
      <c r="F1113" s="21"/>
      <c r="G1113" s="333"/>
      <c r="H1113" s="21"/>
      <c r="I1113" s="21"/>
      <c r="J1113" s="333"/>
      <c r="K1113" s="21"/>
      <c r="L1113" s="21"/>
      <c r="M1113" s="335"/>
      <c r="N1113" s="21"/>
      <c r="O1113" s="21"/>
      <c r="P1113" s="335"/>
      <c r="Q1113" s="22"/>
      <c r="R1113" s="23">
        <f>ROUNDDOWN($R$3*R1112,0)</f>
        <v>8392</v>
      </c>
      <c r="S1113" s="23">
        <f>ROUNDDOWN($S$3*S1112,0)</f>
        <v>814</v>
      </c>
      <c r="T1113" s="337"/>
      <c r="U1113" s="23">
        <f>ROUNDDOWN(U1112*$U$3,0)</f>
        <v>162</v>
      </c>
      <c r="V1113" s="23">
        <f>ROUNDDOWN(V1112*$V$3,0)</f>
        <v>121</v>
      </c>
      <c r="W1113" s="337"/>
      <c r="X1113" s="23">
        <f>ROUNDDOWN($X$3*X1112,0)</f>
        <v>5245</v>
      </c>
      <c r="Y1113" s="23">
        <f>ROUNDDOWN(Y1112*$Y$3,0)</f>
        <v>2443</v>
      </c>
      <c r="Z1113" s="24">
        <f>ROUNDDOWN(Z1112*$Z$3,0)</f>
        <v>0</v>
      </c>
      <c r="AA1113" s="338"/>
      <c r="AB1113" s="327"/>
      <c r="AC1113" s="327"/>
      <c r="AD1113" s="327"/>
      <c r="AE1113" s="327"/>
      <c r="AF1113" s="329"/>
      <c r="AG1113" s="331"/>
      <c r="AH1113" s="332">
        <f t="shared" si="11"/>
        <v>0</v>
      </c>
    </row>
    <row r="1114" spans="1:34" ht="12.75" hidden="1" customHeight="1">
      <c r="A1114" s="333" t="s">
        <v>212</v>
      </c>
      <c r="B1114" s="20" t="s">
        <v>43</v>
      </c>
      <c r="C1114" s="21">
        <v>2</v>
      </c>
      <c r="D1114" s="333" t="str">
        <f>B1114&amp;C1114</f>
        <v>H2</v>
      </c>
      <c r="E1114" s="21" t="s">
        <v>38</v>
      </c>
      <c r="F1114" s="21">
        <v>1</v>
      </c>
      <c r="G1114" s="333" t="str">
        <f>E1114&amp;F1114</f>
        <v>W1</v>
      </c>
      <c r="H1114" s="21" t="s">
        <v>39</v>
      </c>
      <c r="I1114" s="21">
        <v>0</v>
      </c>
      <c r="J1114" s="333" t="str">
        <f>H1114&amp;I1114</f>
        <v>L0</v>
      </c>
      <c r="K1114" s="21" t="s">
        <v>40</v>
      </c>
      <c r="L1114" s="21">
        <v>0</v>
      </c>
      <c r="M1114" s="334" t="str">
        <f>K1114&amp;L1114</f>
        <v>B0</v>
      </c>
      <c r="N1114" s="21" t="s">
        <v>41</v>
      </c>
      <c r="O1114" s="21">
        <v>0</v>
      </c>
      <c r="P1114" s="334" t="str">
        <f>N1114&amp;O1114</f>
        <v>R0</v>
      </c>
      <c r="Q1114" s="25" t="s">
        <v>109</v>
      </c>
      <c r="R1114" s="19">
        <v>0.08</v>
      </c>
      <c r="S1114" s="19">
        <v>0.01</v>
      </c>
      <c r="T1114" s="336">
        <f>SUM(R1115:S1115)</f>
        <v>9206</v>
      </c>
      <c r="U1114" s="19">
        <v>2E-3</v>
      </c>
      <c r="V1114" s="19">
        <v>2E-3</v>
      </c>
      <c r="W1114" s="29">
        <f>SUM(U1115:V1115)</f>
        <v>283</v>
      </c>
      <c r="X1114" s="19">
        <v>0.05</v>
      </c>
      <c r="Y1114" s="19">
        <v>0.03</v>
      </c>
      <c r="Z1114" s="19">
        <v>0</v>
      </c>
      <c r="AA1114" s="338">
        <f>SUM(X1115:Z1115)</f>
        <v>7688</v>
      </c>
      <c r="AB1114" s="327">
        <f>ROUNDDOWN((T1114+AA1114)*0.05,0)</f>
        <v>844</v>
      </c>
      <c r="AC1114" s="327">
        <f>ROUNDDOWN((T1114+W1114+AA1114+AB1114)*0.1,0)</f>
        <v>1802</v>
      </c>
      <c r="AD1114" s="327">
        <f>ROUNDDOWN(AG1114*0.1,0)</f>
        <v>1741</v>
      </c>
      <c r="AE1114" s="327">
        <f>T1114+W1114+AA1114+AB1114+AC1114+AD1114</f>
        <v>21564</v>
      </c>
      <c r="AF1114" s="328">
        <v>26900</v>
      </c>
      <c r="AG1114" s="330">
        <f>AF1114-T1114-W1114</f>
        <v>17411</v>
      </c>
      <c r="AH1114" s="332">
        <f t="shared" si="11"/>
        <v>17411</v>
      </c>
    </row>
    <row r="1115" spans="1:34" ht="12.75" hidden="1" customHeight="1">
      <c r="A1115" s="333"/>
      <c r="B1115" s="20"/>
      <c r="C1115" s="21"/>
      <c r="D1115" s="333"/>
      <c r="E1115" s="21"/>
      <c r="F1115" s="21"/>
      <c r="G1115" s="333"/>
      <c r="H1115" s="21"/>
      <c r="I1115" s="21"/>
      <c r="J1115" s="333"/>
      <c r="K1115" s="21"/>
      <c r="L1115" s="21"/>
      <c r="M1115" s="335"/>
      <c r="N1115" s="21"/>
      <c r="O1115" s="21"/>
      <c r="P1115" s="335"/>
      <c r="Q1115" s="25"/>
      <c r="R1115" s="23">
        <f>ROUNDDOWN($R$3*R1114,0)</f>
        <v>8392</v>
      </c>
      <c r="S1115" s="23">
        <f>ROUNDDOWN($S$3*S1114,0)</f>
        <v>814</v>
      </c>
      <c r="T1115" s="337"/>
      <c r="U1115" s="23">
        <f>ROUNDDOWN(U1114*$U$3,0)</f>
        <v>162</v>
      </c>
      <c r="V1115" s="23">
        <f>ROUNDDOWN(V1114*$V$3,0)</f>
        <v>121</v>
      </c>
      <c r="W1115" s="30"/>
      <c r="X1115" s="23">
        <f>ROUNDDOWN($X$3*X1114,0)</f>
        <v>5245</v>
      </c>
      <c r="Y1115" s="23">
        <f>ROUNDDOWN(Y1114*$Y$3,0)</f>
        <v>2443</v>
      </c>
      <c r="Z1115" s="24">
        <f>ROUNDDOWN(Z1114*$Z$3,0)</f>
        <v>0</v>
      </c>
      <c r="AA1115" s="338"/>
      <c r="AB1115" s="327"/>
      <c r="AC1115" s="327"/>
      <c r="AD1115" s="327"/>
      <c r="AE1115" s="327"/>
      <c r="AF1115" s="329"/>
      <c r="AG1115" s="331"/>
      <c r="AH1115" s="332">
        <f t="shared" si="11"/>
        <v>0</v>
      </c>
    </row>
    <row r="1116" spans="1:34" ht="12.75" hidden="1" customHeight="1">
      <c r="A1116" s="344" t="s">
        <v>213</v>
      </c>
      <c r="B1116" s="27" t="s">
        <v>43</v>
      </c>
      <c r="C1116" s="28">
        <v>1.5</v>
      </c>
      <c r="D1116" s="344" t="str">
        <f>B1116&amp;C1116</f>
        <v>H1.5</v>
      </c>
      <c r="E1116" s="28" t="s">
        <v>38</v>
      </c>
      <c r="F1116" s="28">
        <v>0</v>
      </c>
      <c r="G1116" s="344" t="str">
        <f>E1116&amp;F1116</f>
        <v>W0</v>
      </c>
      <c r="H1116" s="28" t="s">
        <v>39</v>
      </c>
      <c r="I1116" s="28">
        <v>0</v>
      </c>
      <c r="J1116" s="344" t="str">
        <f>H1116&amp;I1116</f>
        <v>L0</v>
      </c>
      <c r="K1116" s="28" t="s">
        <v>40</v>
      </c>
      <c r="L1116" s="28">
        <v>0</v>
      </c>
      <c r="M1116" s="345" t="str">
        <f>K1116&amp;L1116</f>
        <v>B0</v>
      </c>
      <c r="N1116" s="28" t="s">
        <v>41</v>
      </c>
      <c r="O1116" s="28">
        <v>3</v>
      </c>
      <c r="P1116" s="345" t="str">
        <f>N1116&amp;O1116</f>
        <v>R3</v>
      </c>
      <c r="Q1116" s="25" t="s">
        <v>42</v>
      </c>
      <c r="R1116" s="19">
        <v>0.11</v>
      </c>
      <c r="S1116" s="19">
        <v>0.1</v>
      </c>
      <c r="T1116" s="336">
        <f>SUM(R1117:S1117)</f>
        <v>19683</v>
      </c>
      <c r="U1116" s="19">
        <v>2E-3</v>
      </c>
      <c r="V1116" s="19">
        <v>5.0000000000000001E-3</v>
      </c>
      <c r="W1116" s="336">
        <f>SUM(U1117:V1117)</f>
        <v>466</v>
      </c>
      <c r="X1116" s="19">
        <v>0.11</v>
      </c>
      <c r="Y1116" s="19">
        <v>7.0000000000000007E-2</v>
      </c>
      <c r="Z1116" s="19">
        <v>0</v>
      </c>
      <c r="AA1116" s="338">
        <f>SUM(X1117:Z1117)</f>
        <v>17240</v>
      </c>
      <c r="AB1116" s="327">
        <f>ROUNDDOWN((T1116+AA1116)*0.05,0)</f>
        <v>1846</v>
      </c>
      <c r="AC1116" s="327">
        <f>ROUNDDOWN((T1116+W1116+AA1116+AB1116)*0.1,0)</f>
        <v>3923</v>
      </c>
      <c r="AD1116" s="327">
        <f>ROUNDDOWN(AG1116*0.1,0)</f>
        <v>2615</v>
      </c>
      <c r="AE1116" s="327">
        <f>T1116+W1116+AA1116+AB1116+AC1116+AD1116</f>
        <v>45773</v>
      </c>
      <c r="AF1116" s="328">
        <v>46300</v>
      </c>
      <c r="AG1116" s="330">
        <f>AF1116-T1116-W1116</f>
        <v>26151</v>
      </c>
      <c r="AH1116" s="332">
        <f t="shared" si="11"/>
        <v>26151</v>
      </c>
    </row>
    <row r="1117" spans="1:34" ht="12.75" hidden="1" customHeight="1">
      <c r="A1117" s="344"/>
      <c r="B1117" s="27"/>
      <c r="C1117" s="28"/>
      <c r="D1117" s="344"/>
      <c r="E1117" s="28"/>
      <c r="F1117" s="28"/>
      <c r="G1117" s="344"/>
      <c r="H1117" s="28"/>
      <c r="I1117" s="28"/>
      <c r="J1117" s="344"/>
      <c r="K1117" s="28"/>
      <c r="L1117" s="28"/>
      <c r="M1117" s="346"/>
      <c r="N1117" s="28"/>
      <c r="O1117" s="28"/>
      <c r="P1117" s="346"/>
      <c r="Q1117" s="25"/>
      <c r="R1117" s="23">
        <f>ROUNDDOWN($R$3*R1116,0)</f>
        <v>11539</v>
      </c>
      <c r="S1117" s="23">
        <f>ROUNDDOWN($S$3*S1116,0)</f>
        <v>8144</v>
      </c>
      <c r="T1117" s="337"/>
      <c r="U1117" s="23">
        <f>ROUNDDOWN(U1116*$U$3,0)</f>
        <v>162</v>
      </c>
      <c r="V1117" s="23">
        <f>ROUNDDOWN(V1116*$V$3,0)</f>
        <v>304</v>
      </c>
      <c r="W1117" s="337"/>
      <c r="X1117" s="23">
        <f>ROUNDDOWN($X$3*X1116,0)</f>
        <v>11539</v>
      </c>
      <c r="Y1117" s="23">
        <f>ROUNDDOWN(Y1116*$Y$3,0)</f>
        <v>5701</v>
      </c>
      <c r="Z1117" s="24">
        <f>ROUNDDOWN(Z1116*$Z$3,0)</f>
        <v>0</v>
      </c>
      <c r="AA1117" s="338"/>
      <c r="AB1117" s="327"/>
      <c r="AC1117" s="327"/>
      <c r="AD1117" s="327"/>
      <c r="AE1117" s="327"/>
      <c r="AF1117" s="329"/>
      <c r="AG1117" s="331"/>
      <c r="AH1117" s="332">
        <f t="shared" si="11"/>
        <v>0</v>
      </c>
    </row>
    <row r="1118" spans="1:34" ht="12.75" hidden="1" customHeight="1">
      <c r="A1118" s="344" t="s">
        <v>213</v>
      </c>
      <c r="B1118" s="27" t="s">
        <v>43</v>
      </c>
      <c r="C1118" s="28">
        <v>2</v>
      </c>
      <c r="D1118" s="344" t="str">
        <f>B1118&amp;C1118</f>
        <v>H2</v>
      </c>
      <c r="E1118" s="28" t="s">
        <v>38</v>
      </c>
      <c r="F1118" s="28">
        <v>0</v>
      </c>
      <c r="G1118" s="344" t="str">
        <f>E1118&amp;F1118</f>
        <v>W0</v>
      </c>
      <c r="H1118" s="28" t="s">
        <v>39</v>
      </c>
      <c r="I1118" s="28">
        <v>0</v>
      </c>
      <c r="J1118" s="344" t="str">
        <f>H1118&amp;I1118</f>
        <v>L0</v>
      </c>
      <c r="K1118" s="28" t="s">
        <v>40</v>
      </c>
      <c r="L1118" s="28">
        <v>0</v>
      </c>
      <c r="M1118" s="345" t="str">
        <f>K1118&amp;L1118</f>
        <v>B0</v>
      </c>
      <c r="N1118" s="28" t="s">
        <v>41</v>
      </c>
      <c r="O1118" s="28">
        <v>4</v>
      </c>
      <c r="P1118" s="345" t="str">
        <f>N1118&amp;O1118</f>
        <v>R4</v>
      </c>
      <c r="Q1118" s="25" t="s">
        <v>42</v>
      </c>
      <c r="R1118" s="19">
        <v>0.11</v>
      </c>
      <c r="S1118" s="19">
        <v>0.1</v>
      </c>
      <c r="T1118" s="336">
        <f>SUM(R1119:S1119)</f>
        <v>19683</v>
      </c>
      <c r="U1118" s="19">
        <v>2E-3</v>
      </c>
      <c r="V1118" s="19">
        <v>5.0000000000000001E-3</v>
      </c>
      <c r="W1118" s="336">
        <f>SUM(U1119:V1119)</f>
        <v>466</v>
      </c>
      <c r="X1118" s="19">
        <v>0.11</v>
      </c>
      <c r="Y1118" s="19">
        <v>7.0000000000000007E-2</v>
      </c>
      <c r="Z1118" s="19">
        <v>0</v>
      </c>
      <c r="AA1118" s="338">
        <f>SUM(X1119:Z1119)</f>
        <v>17240</v>
      </c>
      <c r="AB1118" s="327">
        <f>ROUNDDOWN((T1118+AA1118)*0.05,0)</f>
        <v>1846</v>
      </c>
      <c r="AC1118" s="327">
        <f>ROUNDDOWN((T1118+W1118+AA1118+AB1118)*0.1,0)</f>
        <v>3923</v>
      </c>
      <c r="AD1118" s="327">
        <f>ROUNDDOWN(AG1118*0.1,0)</f>
        <v>4745</v>
      </c>
      <c r="AE1118" s="327">
        <f>T1118+W1118+AA1118+AB1118+AC1118+AD1118</f>
        <v>47903</v>
      </c>
      <c r="AF1118" s="328">
        <v>67600</v>
      </c>
      <c r="AG1118" s="330">
        <f>AF1118-T1118-W1118</f>
        <v>47451</v>
      </c>
      <c r="AH1118" s="332">
        <f t="shared" si="11"/>
        <v>47451</v>
      </c>
    </row>
    <row r="1119" spans="1:34" ht="12.75" hidden="1" customHeight="1">
      <c r="A1119" s="344"/>
      <c r="B1119" s="27"/>
      <c r="C1119" s="28"/>
      <c r="D1119" s="344"/>
      <c r="E1119" s="28"/>
      <c r="F1119" s="28"/>
      <c r="G1119" s="344"/>
      <c r="H1119" s="28"/>
      <c r="I1119" s="28"/>
      <c r="J1119" s="344"/>
      <c r="K1119" s="28"/>
      <c r="L1119" s="28"/>
      <c r="M1119" s="346"/>
      <c r="N1119" s="28"/>
      <c r="O1119" s="28"/>
      <c r="P1119" s="346"/>
      <c r="Q1119" s="22"/>
      <c r="R1119" s="23">
        <f>ROUNDDOWN($R$3*R1118,0)</f>
        <v>11539</v>
      </c>
      <c r="S1119" s="23">
        <f>ROUNDDOWN($S$3*S1118,0)</f>
        <v>8144</v>
      </c>
      <c r="T1119" s="337"/>
      <c r="U1119" s="23">
        <f>ROUNDDOWN(U1118*$U$3,0)</f>
        <v>162</v>
      </c>
      <c r="V1119" s="23">
        <f>ROUNDDOWN(V1118*$V$3,0)</f>
        <v>304</v>
      </c>
      <c r="W1119" s="337"/>
      <c r="X1119" s="23">
        <f>ROUNDDOWN($X$3*X1118,0)</f>
        <v>11539</v>
      </c>
      <c r="Y1119" s="23">
        <f>ROUNDDOWN(Y1118*$Y$3,0)</f>
        <v>5701</v>
      </c>
      <c r="Z1119" s="24">
        <f>ROUNDDOWN(Z1118*$Z$3,0)</f>
        <v>0</v>
      </c>
      <c r="AA1119" s="338"/>
      <c r="AB1119" s="327"/>
      <c r="AC1119" s="327"/>
      <c r="AD1119" s="327"/>
      <c r="AE1119" s="327"/>
      <c r="AF1119" s="329"/>
      <c r="AG1119" s="331"/>
      <c r="AH1119" s="332">
        <f t="shared" si="11"/>
        <v>0</v>
      </c>
    </row>
    <row r="1120" spans="1:34" ht="12.75" hidden="1" customHeight="1">
      <c r="A1120" s="344" t="s">
        <v>213</v>
      </c>
      <c r="B1120" s="27" t="s">
        <v>43</v>
      </c>
      <c r="C1120" s="28">
        <v>2</v>
      </c>
      <c r="D1120" s="344" t="str">
        <f>B1120&amp;C1120</f>
        <v>H2</v>
      </c>
      <c r="E1120" s="28" t="s">
        <v>38</v>
      </c>
      <c r="F1120" s="28">
        <v>0</v>
      </c>
      <c r="G1120" s="344" t="str">
        <f>E1120&amp;F1120</f>
        <v>W0</v>
      </c>
      <c r="H1120" s="28" t="s">
        <v>39</v>
      </c>
      <c r="I1120" s="28">
        <v>0</v>
      </c>
      <c r="J1120" s="344" t="str">
        <f>H1120&amp;I1120</f>
        <v>L0</v>
      </c>
      <c r="K1120" s="28" t="s">
        <v>40</v>
      </c>
      <c r="L1120" s="28">
        <v>0</v>
      </c>
      <c r="M1120" s="345" t="str">
        <f>K1120&amp;L1120</f>
        <v>B0</v>
      </c>
      <c r="N1120" s="28" t="s">
        <v>41</v>
      </c>
      <c r="O1120" s="28">
        <v>5</v>
      </c>
      <c r="P1120" s="345" t="str">
        <f>N1120&amp;O1120</f>
        <v>R5</v>
      </c>
      <c r="Q1120" s="25" t="s">
        <v>42</v>
      </c>
      <c r="R1120" s="26">
        <v>0.13</v>
      </c>
      <c r="S1120" s="26">
        <v>0.02</v>
      </c>
      <c r="T1120" s="336">
        <f>SUM(R1121:S1121)</f>
        <v>15265</v>
      </c>
      <c r="U1120" s="19">
        <v>5.0000000000000001E-3</v>
      </c>
      <c r="V1120" s="19">
        <v>7.0000000000000001E-3</v>
      </c>
      <c r="W1120" s="336">
        <f>SUM(U1121:V1121)</f>
        <v>833</v>
      </c>
      <c r="X1120" s="19">
        <v>0.17</v>
      </c>
      <c r="Y1120" s="19">
        <v>0.1</v>
      </c>
      <c r="Z1120" s="19">
        <v>0</v>
      </c>
      <c r="AA1120" s="338">
        <f>SUM(X1121:Z1121)</f>
        <v>25977</v>
      </c>
      <c r="AB1120" s="327">
        <f>ROUNDDOWN((T1120+AA1120)*0.05,0)</f>
        <v>2062</v>
      </c>
      <c r="AC1120" s="327">
        <f>ROUNDDOWN((T1120+W1120+AA1120+AB1120)*0.1,0)</f>
        <v>4413</v>
      </c>
      <c r="AD1120" s="327">
        <f>ROUNDDOWN(AG1120*0.1,0)</f>
        <v>7300</v>
      </c>
      <c r="AE1120" s="327">
        <f>T1120+W1120+AA1120+AB1120+AC1120+AD1120</f>
        <v>55850</v>
      </c>
      <c r="AF1120" s="328">
        <v>89100</v>
      </c>
      <c r="AG1120" s="330">
        <f>AF1120-T1120-W1120</f>
        <v>73002</v>
      </c>
      <c r="AH1120" s="332">
        <f t="shared" si="11"/>
        <v>55850</v>
      </c>
    </row>
    <row r="1121" spans="1:34" ht="12.75" hidden="1" customHeight="1">
      <c r="A1121" s="344"/>
      <c r="B1121" s="27"/>
      <c r="C1121" s="28"/>
      <c r="D1121" s="344"/>
      <c r="E1121" s="28"/>
      <c r="F1121" s="28"/>
      <c r="G1121" s="344"/>
      <c r="H1121" s="28"/>
      <c r="I1121" s="28"/>
      <c r="J1121" s="344"/>
      <c r="K1121" s="28"/>
      <c r="L1121" s="28"/>
      <c r="M1121" s="346"/>
      <c r="N1121" s="28"/>
      <c r="O1121" s="28"/>
      <c r="P1121" s="346"/>
      <c r="Q1121" s="22"/>
      <c r="R1121" s="23">
        <f>ROUNDDOWN($R$3*R1120,0)</f>
        <v>13637</v>
      </c>
      <c r="S1121" s="23">
        <f>ROUNDDOWN($S$3*S1120,0)</f>
        <v>1628</v>
      </c>
      <c r="T1121" s="337"/>
      <c r="U1121" s="23">
        <f>ROUNDDOWN(U1120*$U$3,0)</f>
        <v>407</v>
      </c>
      <c r="V1121" s="23">
        <f>ROUNDDOWN(V1120*$V$3,0)</f>
        <v>426</v>
      </c>
      <c r="W1121" s="337"/>
      <c r="X1121" s="23">
        <f>ROUNDDOWN($X$3*X1120,0)</f>
        <v>17833</v>
      </c>
      <c r="Y1121" s="23">
        <f>ROUNDDOWN(Y1120*$Y$3,0)</f>
        <v>8144</v>
      </c>
      <c r="Z1121" s="24">
        <f>ROUNDDOWN(Z1120*$Z$3,0)</f>
        <v>0</v>
      </c>
      <c r="AA1121" s="338"/>
      <c r="AB1121" s="327"/>
      <c r="AC1121" s="327"/>
      <c r="AD1121" s="327"/>
      <c r="AE1121" s="327"/>
      <c r="AF1121" s="329"/>
      <c r="AG1121" s="331"/>
      <c r="AH1121" s="332">
        <f t="shared" si="11"/>
        <v>0</v>
      </c>
    </row>
    <row r="1122" spans="1:34" ht="12.75" hidden="1" customHeight="1">
      <c r="A1122" s="344" t="s">
        <v>213</v>
      </c>
      <c r="B1122" s="27" t="s">
        <v>43</v>
      </c>
      <c r="C1122" s="28">
        <v>2.5</v>
      </c>
      <c r="D1122" s="344" t="str">
        <f>B1122&amp;C1122</f>
        <v>H2.5</v>
      </c>
      <c r="E1122" s="28" t="s">
        <v>214</v>
      </c>
      <c r="F1122" s="28">
        <v>0</v>
      </c>
      <c r="G1122" s="344" t="str">
        <f>E1122&amp;F1122</f>
        <v>W0</v>
      </c>
      <c r="H1122" s="28" t="s">
        <v>215</v>
      </c>
      <c r="I1122" s="28">
        <v>0</v>
      </c>
      <c r="J1122" s="344" t="str">
        <f>H1122&amp;I1122</f>
        <v>L0</v>
      </c>
      <c r="K1122" s="28" t="s">
        <v>216</v>
      </c>
      <c r="L1122" s="28">
        <v>0</v>
      </c>
      <c r="M1122" s="345" t="str">
        <f>K1122&amp;L1122</f>
        <v>B0</v>
      </c>
      <c r="N1122" s="28" t="s">
        <v>217</v>
      </c>
      <c r="O1122" s="28">
        <v>6</v>
      </c>
      <c r="P1122" s="345" t="str">
        <f>N1122&amp;O1122</f>
        <v>R6</v>
      </c>
      <c r="Q1122" s="25" t="s">
        <v>218</v>
      </c>
      <c r="R1122" s="19">
        <v>0.19</v>
      </c>
      <c r="S1122" s="19">
        <v>0.02</v>
      </c>
      <c r="T1122" s="336">
        <f>SUM(R1123:S1123)</f>
        <v>21559</v>
      </c>
      <c r="U1122" s="19">
        <v>8.0000000000000002E-3</v>
      </c>
      <c r="V1122" s="19">
        <v>0.01</v>
      </c>
      <c r="W1122" s="336">
        <f>SUM(U1123:V1123)</f>
        <v>1260</v>
      </c>
      <c r="X1122" s="19">
        <v>0.23</v>
      </c>
      <c r="Y1122" s="19">
        <v>0.14000000000000001</v>
      </c>
      <c r="Z1122" s="19">
        <v>0</v>
      </c>
      <c r="AA1122" s="338">
        <f>SUM(X1123:Z1123)</f>
        <v>35529</v>
      </c>
      <c r="AB1122" s="327">
        <f>ROUNDDOWN((T1122+AA1122)*0.05,0)</f>
        <v>2854</v>
      </c>
      <c r="AC1122" s="327">
        <f>ROUNDDOWN((T1122+W1122+AA1122+AB1122)*0.1,0)</f>
        <v>6120</v>
      </c>
      <c r="AD1122" s="327">
        <f>ROUNDDOWN(AG1122*0.1,0)</f>
        <v>12618</v>
      </c>
      <c r="AE1122" s="327">
        <f>T1122+W1122+AA1122+AB1122+AC1122+AD1122</f>
        <v>79940</v>
      </c>
      <c r="AF1122" s="328">
        <v>149000</v>
      </c>
      <c r="AG1122" s="330">
        <f>AF1122-T1122-W1122</f>
        <v>126181</v>
      </c>
      <c r="AH1122" s="332">
        <f t="shared" si="11"/>
        <v>79940</v>
      </c>
    </row>
    <row r="1123" spans="1:34" ht="12.75" hidden="1" customHeight="1">
      <c r="A1123" s="344"/>
      <c r="B1123" s="27"/>
      <c r="C1123" s="28"/>
      <c r="D1123" s="344"/>
      <c r="E1123" s="28"/>
      <c r="F1123" s="28"/>
      <c r="G1123" s="344"/>
      <c r="H1123" s="28"/>
      <c r="I1123" s="28"/>
      <c r="J1123" s="344"/>
      <c r="K1123" s="28"/>
      <c r="L1123" s="28"/>
      <c r="M1123" s="346"/>
      <c r="N1123" s="28"/>
      <c r="O1123" s="28"/>
      <c r="P1123" s="346"/>
      <c r="Q1123" s="22"/>
      <c r="R1123" s="23">
        <f>ROUNDDOWN($R$3*R1122,0)</f>
        <v>19931</v>
      </c>
      <c r="S1123" s="23">
        <f>ROUNDDOWN($S$3*S1122,0)</f>
        <v>1628</v>
      </c>
      <c r="T1123" s="337"/>
      <c r="U1123" s="23">
        <f>ROUNDDOWN(U1122*$U$3,0)</f>
        <v>651</v>
      </c>
      <c r="V1123" s="23">
        <f>ROUNDDOWN(V1122*$V$3,0)</f>
        <v>609</v>
      </c>
      <c r="W1123" s="337"/>
      <c r="X1123" s="23">
        <f>ROUNDDOWN($X$3*X1122,0)</f>
        <v>24127</v>
      </c>
      <c r="Y1123" s="23">
        <f>ROUNDDOWN(Y1122*$Y$3,0)</f>
        <v>11402</v>
      </c>
      <c r="Z1123" s="24">
        <f>ROUNDDOWN(Z1122*$Z$3,0)</f>
        <v>0</v>
      </c>
      <c r="AA1123" s="338"/>
      <c r="AB1123" s="327"/>
      <c r="AC1123" s="327"/>
      <c r="AD1123" s="327"/>
      <c r="AE1123" s="327"/>
      <c r="AF1123" s="329"/>
      <c r="AG1123" s="331"/>
      <c r="AH1123" s="332">
        <f t="shared" si="11"/>
        <v>0</v>
      </c>
    </row>
    <row r="1124" spans="1:34" ht="12.75" hidden="1" customHeight="1">
      <c r="A1124" s="344" t="s">
        <v>219</v>
      </c>
      <c r="B1124" s="27" t="s">
        <v>220</v>
      </c>
      <c r="C1124" s="28">
        <v>2.5</v>
      </c>
      <c r="D1124" s="344" t="str">
        <f>B1124&amp;C1124</f>
        <v>H2.5</v>
      </c>
      <c r="E1124" s="28" t="s">
        <v>214</v>
      </c>
      <c r="F1124" s="28">
        <v>0</v>
      </c>
      <c r="G1124" s="344" t="str">
        <f>E1124&amp;F1124</f>
        <v>W0</v>
      </c>
      <c r="H1124" s="28" t="s">
        <v>215</v>
      </c>
      <c r="I1124" s="28">
        <v>0</v>
      </c>
      <c r="J1124" s="344" t="str">
        <f>H1124&amp;I1124</f>
        <v>L0</v>
      </c>
      <c r="K1124" s="28" t="s">
        <v>216</v>
      </c>
      <c r="L1124" s="28">
        <v>0</v>
      </c>
      <c r="M1124" s="345" t="str">
        <f>K1124&amp;L1124</f>
        <v>B0</v>
      </c>
      <c r="N1124" s="28" t="s">
        <v>217</v>
      </c>
      <c r="O1124" s="28">
        <v>8</v>
      </c>
      <c r="P1124" s="345" t="str">
        <f>N1124&amp;O1124</f>
        <v>R8</v>
      </c>
      <c r="Q1124" s="25" t="s">
        <v>218</v>
      </c>
      <c r="R1124" s="19">
        <v>0.33</v>
      </c>
      <c r="S1124" s="19">
        <v>0.04</v>
      </c>
      <c r="T1124" s="336">
        <f>SUM(R1125:S1125)</f>
        <v>37875</v>
      </c>
      <c r="U1124" s="19">
        <v>2.1000000000000001E-2</v>
      </c>
      <c r="V1124" s="19">
        <v>1.2E-2</v>
      </c>
      <c r="W1124" s="336">
        <f>SUM(U1125:V1125)</f>
        <v>2441</v>
      </c>
      <c r="X1124" s="19">
        <v>0.37</v>
      </c>
      <c r="Y1124" s="19">
        <v>0.22</v>
      </c>
      <c r="Z1124" s="19">
        <v>0</v>
      </c>
      <c r="AA1124" s="338">
        <f>SUM(X1125:Z1125)</f>
        <v>56731</v>
      </c>
      <c r="AB1124" s="327">
        <f>ROUNDDOWN((T1124+AA1124)*0.05,0)</f>
        <v>4730</v>
      </c>
      <c r="AC1124" s="327">
        <f>ROUNDDOWN((T1124+W1124+AA1124+AB1124)*0.1,0)</f>
        <v>10177</v>
      </c>
      <c r="AD1124" s="327">
        <f>ROUNDDOWN(AG1124*0.1,0)</f>
        <v>19768</v>
      </c>
      <c r="AE1124" s="327">
        <f>T1124+W1124+AA1124+AB1124+AC1124+AD1124</f>
        <v>131722</v>
      </c>
      <c r="AF1124" s="328">
        <v>238000</v>
      </c>
      <c r="AG1124" s="330">
        <f>AF1124-T1124-W1124</f>
        <v>197684</v>
      </c>
      <c r="AH1124" s="332">
        <f t="shared" si="11"/>
        <v>131722</v>
      </c>
    </row>
    <row r="1125" spans="1:34" ht="12.75" hidden="1" customHeight="1">
      <c r="A1125" s="344"/>
      <c r="B1125" s="27"/>
      <c r="C1125" s="28"/>
      <c r="D1125" s="344"/>
      <c r="E1125" s="28"/>
      <c r="F1125" s="28"/>
      <c r="G1125" s="344"/>
      <c r="H1125" s="28"/>
      <c r="I1125" s="28"/>
      <c r="J1125" s="344"/>
      <c r="K1125" s="28"/>
      <c r="L1125" s="28"/>
      <c r="M1125" s="346"/>
      <c r="N1125" s="28"/>
      <c r="O1125" s="28"/>
      <c r="P1125" s="346"/>
      <c r="Q1125" s="22"/>
      <c r="R1125" s="23">
        <f>ROUNDDOWN($R$3*R1124,0)</f>
        <v>34618</v>
      </c>
      <c r="S1125" s="23">
        <f>ROUNDDOWN($S$3*S1124,0)</f>
        <v>3257</v>
      </c>
      <c r="T1125" s="336"/>
      <c r="U1125" s="23">
        <f>ROUNDDOWN(U1124*$U$3,0)</f>
        <v>1710</v>
      </c>
      <c r="V1125" s="23">
        <f>ROUNDDOWN(V1124*$V$3,0)</f>
        <v>731</v>
      </c>
      <c r="W1125" s="337"/>
      <c r="X1125" s="23">
        <f>ROUNDDOWN($X$3*X1124,0)</f>
        <v>38814</v>
      </c>
      <c r="Y1125" s="23">
        <f>ROUNDDOWN(Y1124*$Y$3,0)</f>
        <v>17917</v>
      </c>
      <c r="Z1125" s="24">
        <f>ROUNDDOWN(Z1124*$Z$3,0)</f>
        <v>0</v>
      </c>
      <c r="AA1125" s="338"/>
      <c r="AB1125" s="327"/>
      <c r="AC1125" s="327"/>
      <c r="AD1125" s="327"/>
      <c r="AE1125" s="327"/>
      <c r="AF1125" s="329"/>
      <c r="AG1125" s="331"/>
      <c r="AH1125" s="332">
        <f t="shared" si="11"/>
        <v>0</v>
      </c>
    </row>
    <row r="1126" spans="1:34" ht="12.75" hidden="1" customHeight="1">
      <c r="A1126" s="344" t="s">
        <v>219</v>
      </c>
      <c r="B1126" s="27" t="s">
        <v>220</v>
      </c>
      <c r="C1126" s="28">
        <v>3</v>
      </c>
      <c r="D1126" s="344" t="str">
        <f>B1126&amp;C1126</f>
        <v>H3</v>
      </c>
      <c r="E1126" s="28" t="s">
        <v>214</v>
      </c>
      <c r="F1126" s="28">
        <v>0</v>
      </c>
      <c r="G1126" s="344" t="str">
        <f>E1126&amp;F1126</f>
        <v>W0</v>
      </c>
      <c r="H1126" s="28" t="s">
        <v>215</v>
      </c>
      <c r="I1126" s="28">
        <v>0</v>
      </c>
      <c r="J1126" s="344" t="str">
        <f>H1126&amp;I1126</f>
        <v>L0</v>
      </c>
      <c r="K1126" s="28" t="s">
        <v>216</v>
      </c>
      <c r="L1126" s="28">
        <v>0</v>
      </c>
      <c r="M1126" s="345" t="str">
        <f>K1126&amp;L1126</f>
        <v>B0</v>
      </c>
      <c r="N1126" s="28" t="s">
        <v>217</v>
      </c>
      <c r="O1126" s="28">
        <v>10</v>
      </c>
      <c r="P1126" s="345" t="str">
        <f>N1126&amp;O1126</f>
        <v>R10</v>
      </c>
      <c r="Q1126" s="25" t="s">
        <v>218</v>
      </c>
      <c r="R1126" s="26">
        <v>0.47</v>
      </c>
      <c r="S1126" s="26">
        <v>0.06</v>
      </c>
      <c r="T1126" s="336">
        <f>SUM(R1127:S1127)</f>
        <v>54190</v>
      </c>
      <c r="U1126" s="19">
        <v>4.2000000000000003E-2</v>
      </c>
      <c r="V1126" s="19">
        <v>0.02</v>
      </c>
      <c r="W1126" s="336">
        <f>SUM(U1127:V1127)</f>
        <v>4639</v>
      </c>
      <c r="X1126" s="19">
        <v>0.33</v>
      </c>
      <c r="Y1126" s="19">
        <v>0.16</v>
      </c>
      <c r="Z1126" s="19">
        <v>0.24</v>
      </c>
      <c r="AA1126" s="338">
        <f>SUM(X1127:Z1127)</f>
        <v>60738</v>
      </c>
      <c r="AB1126" s="327">
        <f>ROUNDDOWN((T1126+AA1126)*0.05,0)</f>
        <v>5746</v>
      </c>
      <c r="AC1126" s="327">
        <f>ROUNDDOWN((T1126+W1126+AA1126+AB1126)*0.1,0)</f>
        <v>12531</v>
      </c>
      <c r="AD1126" s="327">
        <f>ROUNDDOWN(AG1126*0.1,0)</f>
        <v>31017</v>
      </c>
      <c r="AE1126" s="327">
        <f>T1126+W1126+AA1126+AB1126+AC1126+AD1126</f>
        <v>168861</v>
      </c>
      <c r="AF1126" s="328">
        <v>369000</v>
      </c>
      <c r="AG1126" s="330">
        <f>AF1126-T1126-W1126</f>
        <v>310171</v>
      </c>
      <c r="AH1126" s="332">
        <f t="shared" si="11"/>
        <v>168861</v>
      </c>
    </row>
    <row r="1127" spans="1:34" ht="12.75" hidden="1" customHeight="1">
      <c r="A1127" s="344"/>
      <c r="B1127" s="27"/>
      <c r="C1127" s="28"/>
      <c r="D1127" s="344"/>
      <c r="E1127" s="28"/>
      <c r="F1127" s="28"/>
      <c r="G1127" s="344"/>
      <c r="H1127" s="28"/>
      <c r="I1127" s="28"/>
      <c r="J1127" s="344"/>
      <c r="K1127" s="28"/>
      <c r="L1127" s="28"/>
      <c r="M1127" s="346"/>
      <c r="N1127" s="28"/>
      <c r="O1127" s="28"/>
      <c r="P1127" s="346"/>
      <c r="Q1127" s="22"/>
      <c r="R1127" s="23">
        <f>ROUNDDOWN($R$3*R1126,0)</f>
        <v>49304</v>
      </c>
      <c r="S1127" s="23">
        <f>ROUNDDOWN($S$3*S1126,0)</f>
        <v>4886</v>
      </c>
      <c r="T1127" s="337"/>
      <c r="U1127" s="23">
        <f>ROUNDDOWN(U1126*$U$3,0)</f>
        <v>3420</v>
      </c>
      <c r="V1127" s="23">
        <f>ROUNDDOWN(V1126*$V$3,0)</f>
        <v>1219</v>
      </c>
      <c r="W1127" s="337"/>
      <c r="X1127" s="23">
        <f>ROUNDDOWN($X$3*X1126,0)</f>
        <v>34618</v>
      </c>
      <c r="Y1127" s="23">
        <f>ROUNDDOWN(Y1126*$Y$3,0)</f>
        <v>13030</v>
      </c>
      <c r="Z1127" s="24">
        <f>ROUNDDOWN(Z1126*$Z$3,0)</f>
        <v>13090</v>
      </c>
      <c r="AA1127" s="338"/>
      <c r="AB1127" s="327"/>
      <c r="AC1127" s="327"/>
      <c r="AD1127" s="327"/>
      <c r="AE1127" s="327"/>
      <c r="AF1127" s="329"/>
      <c r="AG1127" s="331"/>
      <c r="AH1127" s="332">
        <f t="shared" si="11"/>
        <v>0</v>
      </c>
    </row>
    <row r="1128" spans="1:34" ht="12.75" hidden="1" customHeight="1">
      <c r="A1128" s="344" t="s">
        <v>219</v>
      </c>
      <c r="B1128" s="27" t="s">
        <v>220</v>
      </c>
      <c r="C1128" s="28">
        <v>3</v>
      </c>
      <c r="D1128" s="344" t="str">
        <f>B1128&amp;C1128</f>
        <v>H3</v>
      </c>
      <c r="E1128" s="28" t="s">
        <v>214</v>
      </c>
      <c r="F1128" s="28">
        <v>0</v>
      </c>
      <c r="G1128" s="344" t="str">
        <f>E1128&amp;F1128</f>
        <v>W0</v>
      </c>
      <c r="H1128" s="28" t="s">
        <v>215</v>
      </c>
      <c r="I1128" s="28">
        <v>0</v>
      </c>
      <c r="J1128" s="344" t="str">
        <f>H1128&amp;I1128</f>
        <v>L0</v>
      </c>
      <c r="K1128" s="28" t="s">
        <v>216</v>
      </c>
      <c r="L1128" s="28">
        <v>0</v>
      </c>
      <c r="M1128" s="345" t="str">
        <f>K1128&amp;L1128</f>
        <v>B0</v>
      </c>
      <c r="N1128" s="28" t="s">
        <v>217</v>
      </c>
      <c r="O1128" s="28">
        <v>12</v>
      </c>
      <c r="P1128" s="345" t="str">
        <f>N1128&amp;O1128</f>
        <v>R12</v>
      </c>
      <c r="Q1128" s="25" t="s">
        <v>218</v>
      </c>
      <c r="R1128" s="19">
        <v>0.63</v>
      </c>
      <c r="S1128" s="19">
        <v>0.1</v>
      </c>
      <c r="T1128" s="336">
        <f>SUM(R1129:S1129)</f>
        <v>74233</v>
      </c>
      <c r="U1128" s="19">
        <v>7.4999999999999997E-2</v>
      </c>
      <c r="V1128" s="19">
        <v>0.02</v>
      </c>
      <c r="W1128" s="336">
        <f>SUM(U1129:V1129)</f>
        <v>7327</v>
      </c>
      <c r="X1128" s="19">
        <v>0.42</v>
      </c>
      <c r="Y1128" s="19">
        <v>0.2</v>
      </c>
      <c r="Z1128" s="19">
        <v>0.31</v>
      </c>
      <c r="AA1128" s="338">
        <f>SUM(X1129:Z1129)</f>
        <v>77255</v>
      </c>
      <c r="AB1128" s="327">
        <f>ROUNDDOWN((T1128+AA1128)*0.05,0)</f>
        <v>7574</v>
      </c>
      <c r="AC1128" s="327">
        <f>ROUNDDOWN((T1128+W1128+AA1128+AB1128)*0.1,0)</f>
        <v>16638</v>
      </c>
      <c r="AD1128" s="327">
        <f>ROUNDDOWN(AG1128*0.1,0)</f>
        <v>63844</v>
      </c>
      <c r="AE1128" s="327">
        <f>T1128+W1128+AA1128+AB1128+AC1128+AD1128</f>
        <v>246871</v>
      </c>
      <c r="AF1128" s="328">
        <v>720000</v>
      </c>
      <c r="AG1128" s="330">
        <f>AF1128-T1128-W1128</f>
        <v>638440</v>
      </c>
      <c r="AH1128" s="332">
        <f t="shared" si="11"/>
        <v>246871</v>
      </c>
    </row>
    <row r="1129" spans="1:34" ht="12.75" hidden="1" customHeight="1">
      <c r="A1129" s="344"/>
      <c r="B1129" s="27"/>
      <c r="C1129" s="28"/>
      <c r="D1129" s="344"/>
      <c r="E1129" s="28"/>
      <c r="F1129" s="28"/>
      <c r="G1129" s="344"/>
      <c r="H1129" s="28"/>
      <c r="I1129" s="28"/>
      <c r="J1129" s="344"/>
      <c r="K1129" s="28"/>
      <c r="L1129" s="28"/>
      <c r="M1129" s="346"/>
      <c r="N1129" s="28"/>
      <c r="O1129" s="28"/>
      <c r="P1129" s="346"/>
      <c r="Q1129" s="22"/>
      <c r="R1129" s="23">
        <f>ROUNDDOWN($R$3*R1128,0)</f>
        <v>66089</v>
      </c>
      <c r="S1129" s="23">
        <f>ROUNDDOWN($S$3*S1128,0)</f>
        <v>8144</v>
      </c>
      <c r="T1129" s="337"/>
      <c r="U1129" s="23">
        <f>ROUNDDOWN(U1128*$U$3,0)</f>
        <v>6108</v>
      </c>
      <c r="V1129" s="23">
        <f>ROUNDDOWN(V1128*$V$3,0)</f>
        <v>1219</v>
      </c>
      <c r="W1129" s="337"/>
      <c r="X1129" s="23">
        <f>ROUNDDOWN($X$3*X1128,0)</f>
        <v>44059</v>
      </c>
      <c r="Y1129" s="23">
        <f>ROUNDDOWN(Y1128*$Y$3,0)</f>
        <v>16288</v>
      </c>
      <c r="Z1129" s="24">
        <f>ROUNDDOWN(Z1128*$Z$3,0)</f>
        <v>16908</v>
      </c>
      <c r="AA1129" s="338"/>
      <c r="AB1129" s="327"/>
      <c r="AC1129" s="327"/>
      <c r="AD1129" s="327"/>
      <c r="AE1129" s="327"/>
      <c r="AF1129" s="329"/>
      <c r="AG1129" s="331"/>
      <c r="AH1129" s="332">
        <f t="shared" si="11"/>
        <v>0</v>
      </c>
    </row>
    <row r="1130" spans="1:34" ht="12.75" hidden="1" customHeight="1">
      <c r="A1130" s="344" t="s">
        <v>219</v>
      </c>
      <c r="B1130" s="27" t="s">
        <v>220</v>
      </c>
      <c r="C1130" s="28">
        <v>3.5</v>
      </c>
      <c r="D1130" s="344" t="str">
        <f>B1130&amp;C1130</f>
        <v>H3.5</v>
      </c>
      <c r="E1130" s="28" t="s">
        <v>84</v>
      </c>
      <c r="F1130" s="28">
        <v>0</v>
      </c>
      <c r="G1130" s="344" t="str">
        <f>E1130&amp;F1130</f>
        <v>W0</v>
      </c>
      <c r="H1130" s="28" t="s">
        <v>78</v>
      </c>
      <c r="I1130" s="28">
        <v>0</v>
      </c>
      <c r="J1130" s="344" t="str">
        <f>H1130&amp;I1130</f>
        <v>L0</v>
      </c>
      <c r="K1130" s="28" t="s">
        <v>79</v>
      </c>
      <c r="L1130" s="28">
        <v>0</v>
      </c>
      <c r="M1130" s="345" t="str">
        <f>K1130&amp;L1130</f>
        <v>B0</v>
      </c>
      <c r="N1130" s="28" t="s">
        <v>80</v>
      </c>
      <c r="O1130" s="28">
        <v>15</v>
      </c>
      <c r="P1130" s="345" t="str">
        <f>N1130&amp;O1130</f>
        <v>R15</v>
      </c>
      <c r="Q1130" s="25" t="s">
        <v>221</v>
      </c>
      <c r="R1130" s="19">
        <v>0.88</v>
      </c>
      <c r="S1130" s="19">
        <v>0.12</v>
      </c>
      <c r="T1130" s="336">
        <f>SUM(R1131:S1131)</f>
        <v>102088</v>
      </c>
      <c r="U1130" s="19">
        <v>0.19</v>
      </c>
      <c r="V1130" s="19">
        <v>3.9E-2</v>
      </c>
      <c r="W1130" s="336">
        <f>SUM(U1131:V1131)</f>
        <v>17851</v>
      </c>
      <c r="X1130" s="19">
        <v>0.56000000000000005</v>
      </c>
      <c r="Y1130" s="19">
        <v>0.27</v>
      </c>
      <c r="Z1130" s="19">
        <v>0.41</v>
      </c>
      <c r="AA1130" s="338">
        <f>SUM(X1131:Z1131)</f>
        <v>103098</v>
      </c>
      <c r="AB1130" s="327">
        <f>ROUNDDOWN((T1130+AA1130)*0.05,0)</f>
        <v>10259</v>
      </c>
      <c r="AC1130" s="327">
        <f>ROUNDDOWN((T1130+W1130+AA1130+AB1130)*0.1,0)</f>
        <v>23329</v>
      </c>
      <c r="AD1130" s="327">
        <f>ROUNDDOWN(AG1130*0.1,0)</f>
        <v>117006</v>
      </c>
      <c r="AE1130" s="327">
        <f>T1130+W1130+AA1130+AB1130+AC1130+AD1130</f>
        <v>373631</v>
      </c>
      <c r="AF1130" s="328">
        <v>1290000</v>
      </c>
      <c r="AG1130" s="330">
        <f>AF1130-T1130-W1130</f>
        <v>1170061</v>
      </c>
      <c r="AH1130" s="332">
        <f t="shared" si="11"/>
        <v>373631</v>
      </c>
    </row>
    <row r="1131" spans="1:34" ht="12.75" hidden="1" customHeight="1">
      <c r="A1131" s="344"/>
      <c r="B1131" s="27"/>
      <c r="C1131" s="28"/>
      <c r="D1131" s="344"/>
      <c r="E1131" s="28"/>
      <c r="F1131" s="28"/>
      <c r="G1131" s="344"/>
      <c r="H1131" s="28"/>
      <c r="I1131" s="28"/>
      <c r="J1131" s="344"/>
      <c r="K1131" s="28"/>
      <c r="L1131" s="28"/>
      <c r="M1131" s="346"/>
      <c r="N1131" s="28"/>
      <c r="O1131" s="28"/>
      <c r="P1131" s="346"/>
      <c r="Q1131" s="22"/>
      <c r="R1131" s="23">
        <f>ROUNDDOWN($R$3*R1130,0)</f>
        <v>92315</v>
      </c>
      <c r="S1131" s="23">
        <f>ROUNDDOWN($S$3*S1130,0)</f>
        <v>9773</v>
      </c>
      <c r="T1131" s="337"/>
      <c r="U1131" s="23">
        <f>ROUNDDOWN(U1130*$U$3,0)</f>
        <v>15474</v>
      </c>
      <c r="V1131" s="23">
        <f>ROUNDDOWN(V1130*$V$3,0)</f>
        <v>2377</v>
      </c>
      <c r="W1131" s="337"/>
      <c r="X1131" s="23">
        <f>ROUNDDOWN($X$3*X1130,0)</f>
        <v>58746</v>
      </c>
      <c r="Y1131" s="23">
        <f>ROUNDDOWN(Y1130*$Y$3,0)</f>
        <v>21989</v>
      </c>
      <c r="Z1131" s="24">
        <f>ROUNDDOWN(Z1130*$Z$3,0)</f>
        <v>22363</v>
      </c>
      <c r="AA1131" s="338"/>
      <c r="AB1131" s="327"/>
      <c r="AC1131" s="327"/>
      <c r="AD1131" s="327"/>
      <c r="AE1131" s="327"/>
      <c r="AF1131" s="329"/>
      <c r="AG1131" s="331"/>
      <c r="AH1131" s="332">
        <f t="shared" si="11"/>
        <v>0</v>
      </c>
    </row>
    <row r="1132" spans="1:34" ht="12.75" hidden="1" customHeight="1">
      <c r="A1132" s="344" t="s">
        <v>222</v>
      </c>
      <c r="B1132" s="27" t="s">
        <v>83</v>
      </c>
      <c r="C1132" s="28">
        <v>3.5</v>
      </c>
      <c r="D1132" s="344" t="str">
        <f>B1132&amp;C1132</f>
        <v>H3.5</v>
      </c>
      <c r="E1132" s="28" t="s">
        <v>84</v>
      </c>
      <c r="F1132" s="28">
        <v>0</v>
      </c>
      <c r="G1132" s="344" t="str">
        <f>E1132&amp;F1132</f>
        <v>W0</v>
      </c>
      <c r="H1132" s="28" t="s">
        <v>78</v>
      </c>
      <c r="I1132" s="28">
        <v>0</v>
      </c>
      <c r="J1132" s="344" t="str">
        <f>H1132&amp;I1132</f>
        <v>L0</v>
      </c>
      <c r="K1132" s="28" t="s">
        <v>79</v>
      </c>
      <c r="L1132" s="28">
        <v>0</v>
      </c>
      <c r="M1132" s="345" t="str">
        <f>K1132&amp;L1132</f>
        <v>B0</v>
      </c>
      <c r="N1132" s="28" t="s">
        <v>80</v>
      </c>
      <c r="O1132" s="28">
        <v>18</v>
      </c>
      <c r="P1132" s="345" t="str">
        <f>N1132&amp;O1132</f>
        <v>R18</v>
      </c>
      <c r="Q1132" s="25" t="s">
        <v>221</v>
      </c>
      <c r="R1132" s="26">
        <v>1.1499999999999999</v>
      </c>
      <c r="S1132" s="26">
        <v>0.15</v>
      </c>
      <c r="T1132" s="336">
        <f>SUM(R1133:S1133)</f>
        <v>132855</v>
      </c>
      <c r="U1132" s="19">
        <v>0.19</v>
      </c>
      <c r="V1132" s="19">
        <v>7.0999999999999994E-2</v>
      </c>
      <c r="W1132" s="336">
        <f>SUM(U1133:V1133)</f>
        <v>19802</v>
      </c>
      <c r="X1132" s="19">
        <v>0.7</v>
      </c>
      <c r="Y1132" s="19">
        <v>0.34</v>
      </c>
      <c r="Z1132" s="19">
        <v>0.52</v>
      </c>
      <c r="AA1132" s="338">
        <f>SUM(X1133:Z1133)</f>
        <v>129484</v>
      </c>
      <c r="AB1132" s="327">
        <f>ROUNDDOWN((T1132+AA1132)*0.05,0)</f>
        <v>13116</v>
      </c>
      <c r="AC1132" s="327">
        <f>ROUNDDOWN((T1132+W1132+AA1132+AB1132)*0.1,0)</f>
        <v>29525</v>
      </c>
      <c r="AD1132" s="327">
        <f>ROUNDDOWN(AG1132*0.1,0)</f>
        <v>212734</v>
      </c>
      <c r="AE1132" s="327">
        <f>T1132+W1132+AA1132+AB1132+AC1132+AD1132</f>
        <v>537516</v>
      </c>
      <c r="AF1132" s="328">
        <v>2280000</v>
      </c>
      <c r="AG1132" s="330">
        <f>AF1132-T1132-W1132</f>
        <v>2127343</v>
      </c>
      <c r="AH1132" s="332">
        <f t="shared" si="11"/>
        <v>537516</v>
      </c>
    </row>
    <row r="1133" spans="1:34" ht="12.75" hidden="1" customHeight="1">
      <c r="A1133" s="344"/>
      <c r="B1133" s="27"/>
      <c r="C1133" s="28"/>
      <c r="D1133" s="344"/>
      <c r="E1133" s="28"/>
      <c r="F1133" s="28"/>
      <c r="G1133" s="344"/>
      <c r="H1133" s="28"/>
      <c r="I1133" s="28"/>
      <c r="J1133" s="344"/>
      <c r="K1133" s="28"/>
      <c r="L1133" s="28"/>
      <c r="M1133" s="346"/>
      <c r="N1133" s="28"/>
      <c r="O1133" s="28"/>
      <c r="P1133" s="346"/>
      <c r="Q1133" s="22"/>
      <c r="R1133" s="23">
        <f>ROUNDDOWN($R$3*R1132,0)</f>
        <v>120639</v>
      </c>
      <c r="S1133" s="23">
        <f>ROUNDDOWN($S$3*S1132,0)</f>
        <v>12216</v>
      </c>
      <c r="T1133" s="337"/>
      <c r="U1133" s="23">
        <f>ROUNDDOWN(U1132*$U$3,0)</f>
        <v>15474</v>
      </c>
      <c r="V1133" s="23">
        <f>ROUNDDOWN(V1132*$V$3,0)</f>
        <v>4328</v>
      </c>
      <c r="W1133" s="337"/>
      <c r="X1133" s="23">
        <f>ROUNDDOWN($X$3*X1132,0)</f>
        <v>73432</v>
      </c>
      <c r="Y1133" s="23">
        <f>ROUNDDOWN(Y1132*$Y$3,0)</f>
        <v>27690</v>
      </c>
      <c r="Z1133" s="24">
        <f>ROUNDDOWN(Z1132*$Z$3,0)</f>
        <v>28362</v>
      </c>
      <c r="AA1133" s="338"/>
      <c r="AB1133" s="327"/>
      <c r="AC1133" s="327"/>
      <c r="AD1133" s="327"/>
      <c r="AE1133" s="327"/>
      <c r="AF1133" s="329"/>
      <c r="AG1133" s="331"/>
      <c r="AH1133" s="332">
        <f t="shared" si="11"/>
        <v>0</v>
      </c>
    </row>
    <row r="1134" spans="1:34" ht="12.75" hidden="1" customHeight="1">
      <c r="A1134" s="344" t="s">
        <v>222</v>
      </c>
      <c r="B1134" s="27" t="s">
        <v>83</v>
      </c>
      <c r="C1134" s="28">
        <v>3.5</v>
      </c>
      <c r="D1134" s="344" t="str">
        <f>B1134&amp;C1134</f>
        <v>H3.5</v>
      </c>
      <c r="E1134" s="28" t="s">
        <v>84</v>
      </c>
      <c r="F1134" s="28">
        <v>0</v>
      </c>
      <c r="G1134" s="344" t="str">
        <f>E1134&amp;F1134</f>
        <v>W0</v>
      </c>
      <c r="H1134" s="28" t="s">
        <v>78</v>
      </c>
      <c r="I1134" s="28">
        <v>0</v>
      </c>
      <c r="J1134" s="344" t="str">
        <f>H1134&amp;I1134</f>
        <v>L0</v>
      </c>
      <c r="K1134" s="28" t="s">
        <v>79</v>
      </c>
      <c r="L1134" s="28">
        <v>0</v>
      </c>
      <c r="M1134" s="345" t="str">
        <f>K1134&amp;L1134</f>
        <v>B0</v>
      </c>
      <c r="N1134" s="28" t="s">
        <v>80</v>
      </c>
      <c r="O1134" s="28">
        <v>20</v>
      </c>
      <c r="P1134" s="345" t="str">
        <f>N1134&amp;O1134</f>
        <v>R20</v>
      </c>
      <c r="Q1134" s="25" t="s">
        <v>221</v>
      </c>
      <c r="R1134" s="19">
        <v>1.33</v>
      </c>
      <c r="S1134" s="19">
        <v>0.18</v>
      </c>
      <c r="T1134" s="336">
        <f>SUM(R1135:S1135)</f>
        <v>154181</v>
      </c>
      <c r="U1134" s="19">
        <v>0.19</v>
      </c>
      <c r="V1134" s="19">
        <v>7.0999999999999994E-2</v>
      </c>
      <c r="W1134" s="336">
        <f>SUM(U1135:V1135)</f>
        <v>19802</v>
      </c>
      <c r="X1134" s="19">
        <v>0.81</v>
      </c>
      <c r="Y1134" s="19">
        <v>0.39</v>
      </c>
      <c r="Z1134" s="19">
        <v>0.6</v>
      </c>
      <c r="AA1134" s="338">
        <f>SUM(X1135:Z1135)</f>
        <v>149460</v>
      </c>
      <c r="AB1134" s="327">
        <f>ROUNDDOWN((T1134+AA1134)*0.05,0)</f>
        <v>15182</v>
      </c>
      <c r="AC1134" s="327">
        <f>ROUNDDOWN((T1134+W1134+AA1134+AB1134)*0.1,0)</f>
        <v>33862</v>
      </c>
      <c r="AD1134" s="327">
        <f>ROUNDDOWN(AG1134*0.1,0)</f>
        <v>287601</v>
      </c>
      <c r="AE1134" s="327">
        <f>T1134+W1134+AA1134+AB1134+AC1134+AD1134</f>
        <v>660088</v>
      </c>
      <c r="AF1134" s="328">
        <v>3050000</v>
      </c>
      <c r="AG1134" s="330">
        <f>AF1134-T1134-W1134</f>
        <v>2876017</v>
      </c>
      <c r="AH1134" s="332">
        <f t="shared" si="11"/>
        <v>660088</v>
      </c>
    </row>
    <row r="1135" spans="1:34" ht="12.75" hidden="1" customHeight="1">
      <c r="A1135" s="344"/>
      <c r="B1135" s="27"/>
      <c r="C1135" s="28"/>
      <c r="D1135" s="344"/>
      <c r="E1135" s="28"/>
      <c r="F1135" s="28"/>
      <c r="G1135" s="344"/>
      <c r="H1135" s="28"/>
      <c r="I1135" s="28"/>
      <c r="J1135" s="344"/>
      <c r="K1135" s="28"/>
      <c r="L1135" s="28"/>
      <c r="M1135" s="346"/>
      <c r="N1135" s="28"/>
      <c r="O1135" s="28"/>
      <c r="P1135" s="346"/>
      <c r="Q1135" s="22"/>
      <c r="R1135" s="23">
        <f>ROUNDDOWN($R$3*R1134,0)</f>
        <v>139522</v>
      </c>
      <c r="S1135" s="23">
        <f>ROUNDDOWN($S$3*S1134,0)</f>
        <v>14659</v>
      </c>
      <c r="T1135" s="337"/>
      <c r="U1135" s="23">
        <f>ROUNDDOWN(U1134*$U$3,0)</f>
        <v>15474</v>
      </c>
      <c r="V1135" s="23">
        <f>ROUNDDOWN(V1134*$V$3,0)</f>
        <v>4328</v>
      </c>
      <c r="W1135" s="337"/>
      <c r="X1135" s="23">
        <f>ROUNDDOWN($X$3*X1134,0)</f>
        <v>84972</v>
      </c>
      <c r="Y1135" s="23">
        <f>ROUNDDOWN(Y1134*$Y$3,0)</f>
        <v>31762</v>
      </c>
      <c r="Z1135" s="24">
        <f>ROUNDDOWN(Z1134*$Z$3,0)</f>
        <v>32726</v>
      </c>
      <c r="AA1135" s="338"/>
      <c r="AB1135" s="327"/>
      <c r="AC1135" s="327"/>
      <c r="AD1135" s="327"/>
      <c r="AE1135" s="327"/>
      <c r="AF1135" s="329"/>
      <c r="AG1135" s="331"/>
      <c r="AH1135" s="332">
        <f t="shared" si="11"/>
        <v>0</v>
      </c>
    </row>
    <row r="1136" spans="1:34" ht="12.75" hidden="1" customHeight="1">
      <c r="A1136" s="347" t="s">
        <v>223</v>
      </c>
      <c r="B1136" s="31" t="s">
        <v>83</v>
      </c>
      <c r="C1136" s="32">
        <v>0.4</v>
      </c>
      <c r="D1136" s="347" t="str">
        <f>B1136&amp;C1136</f>
        <v>H0.4</v>
      </c>
      <c r="E1136" s="32" t="s">
        <v>84</v>
      </c>
      <c r="F1136" s="32">
        <v>0.3</v>
      </c>
      <c r="G1136" s="347" t="str">
        <f>E1136&amp;F1136</f>
        <v>W0.3</v>
      </c>
      <c r="H1136" s="32" t="s">
        <v>78</v>
      </c>
      <c r="I1136" s="32">
        <v>0</v>
      </c>
      <c r="J1136" s="347" t="str">
        <f>H1136&amp;I1136</f>
        <v>L0</v>
      </c>
      <c r="K1136" s="32" t="s">
        <v>79</v>
      </c>
      <c r="L1136" s="32">
        <v>0</v>
      </c>
      <c r="M1136" s="348" t="str">
        <f>K1136&amp;L1136</f>
        <v>B0</v>
      </c>
      <c r="N1136" s="32" t="s">
        <v>80</v>
      </c>
      <c r="O1136" s="32">
        <v>0</v>
      </c>
      <c r="P1136" s="348" t="str">
        <f>N1136&amp;O1136</f>
        <v>R0</v>
      </c>
      <c r="Q1136" s="25"/>
      <c r="R1136" s="19"/>
      <c r="S1136" s="19"/>
      <c r="T1136" s="336">
        <f>SUM(R1137:S1137)</f>
        <v>0</v>
      </c>
      <c r="U1136" s="19"/>
      <c r="V1136" s="19"/>
      <c r="W1136" s="336">
        <f>SUM(U1137:V1137)</f>
        <v>0</v>
      </c>
      <c r="X1136" s="19"/>
      <c r="Y1136" s="19"/>
      <c r="Z1136" s="19"/>
      <c r="AA1136" s="338">
        <f>SUM(X1137:Z1137)</f>
        <v>0</v>
      </c>
      <c r="AB1136" s="327">
        <f>ROUNDDOWN((T1136+AA1136)*0.05,0)</f>
        <v>0</v>
      </c>
      <c r="AC1136" s="327">
        <f>ROUNDDOWN((T1136+W1136+AA1136+AB1136)*0.1,0)</f>
        <v>0</v>
      </c>
      <c r="AD1136" s="327">
        <f>ROUNDDOWN(AG1136*0.1,0)</f>
        <v>860</v>
      </c>
      <c r="AE1136" s="327">
        <f>T1136+W1136+AA1136+AB1136+AC1136+AD1136</f>
        <v>860</v>
      </c>
      <c r="AF1136" s="328">
        <v>8600</v>
      </c>
      <c r="AG1136" s="330">
        <f>AF1136-T1136-W1136</f>
        <v>8600</v>
      </c>
      <c r="AH1136" s="332">
        <f>IF(AE1136&lt;AG1136,AE1136,AG1136)</f>
        <v>860</v>
      </c>
    </row>
    <row r="1137" spans="1:34" ht="12.75" hidden="1" customHeight="1">
      <c r="A1137" s="347"/>
      <c r="B1137" s="31"/>
      <c r="C1137" s="32"/>
      <c r="D1137" s="347"/>
      <c r="E1137" s="32"/>
      <c r="F1137" s="32"/>
      <c r="G1137" s="347"/>
      <c r="H1137" s="32"/>
      <c r="I1137" s="32"/>
      <c r="J1137" s="347"/>
      <c r="K1137" s="32"/>
      <c r="L1137" s="32"/>
      <c r="M1137" s="349"/>
      <c r="N1137" s="32"/>
      <c r="O1137" s="32"/>
      <c r="P1137" s="349"/>
      <c r="Q1137" s="25"/>
      <c r="R1137" s="23">
        <f>ROUNDDOWN($R$3*R1136,0)</f>
        <v>0</v>
      </c>
      <c r="S1137" s="23">
        <f>ROUNDDOWN($S$3*S1136,0)</f>
        <v>0</v>
      </c>
      <c r="T1137" s="337"/>
      <c r="U1137" s="23">
        <f>ROUNDDOWN(U1136*$U$3,0)</f>
        <v>0</v>
      </c>
      <c r="V1137" s="23">
        <f>ROUNDDOWN(V1136*$V$3,0)</f>
        <v>0</v>
      </c>
      <c r="W1137" s="337"/>
      <c r="X1137" s="23">
        <f>ROUNDDOWN($X$3*X1136,0)</f>
        <v>0</v>
      </c>
      <c r="Y1137" s="23">
        <f>ROUNDDOWN(Y1136*$Y$3,0)</f>
        <v>0</v>
      </c>
      <c r="Z1137" s="24">
        <f>ROUNDDOWN(Z1136*$Z$3,0)</f>
        <v>0</v>
      </c>
      <c r="AA1137" s="338"/>
      <c r="AB1137" s="327"/>
      <c r="AC1137" s="327"/>
      <c r="AD1137" s="327"/>
      <c r="AE1137" s="327"/>
      <c r="AF1137" s="329"/>
      <c r="AG1137" s="331"/>
      <c r="AH1137" s="332"/>
    </row>
    <row r="1138" spans="1:34" ht="12.75" hidden="1" customHeight="1">
      <c r="A1138" s="347" t="s">
        <v>223</v>
      </c>
      <c r="B1138" s="31" t="s">
        <v>83</v>
      </c>
      <c r="C1138" s="32">
        <v>0.5</v>
      </c>
      <c r="D1138" s="347" t="str">
        <f>B1138&amp;C1138</f>
        <v>H0.5</v>
      </c>
      <c r="E1138" s="32" t="s">
        <v>84</v>
      </c>
      <c r="F1138" s="32">
        <v>0.3</v>
      </c>
      <c r="G1138" s="347" t="str">
        <f>E1138&amp;F1138</f>
        <v>W0.3</v>
      </c>
      <c r="H1138" s="32" t="s">
        <v>78</v>
      </c>
      <c r="I1138" s="32">
        <v>0</v>
      </c>
      <c r="J1138" s="347" t="str">
        <f>H1138&amp;I1138</f>
        <v>L0</v>
      </c>
      <c r="K1138" s="32" t="s">
        <v>79</v>
      </c>
      <c r="L1138" s="32">
        <v>0</v>
      </c>
      <c r="M1138" s="348" t="str">
        <f>K1138&amp;L1138</f>
        <v>B0</v>
      </c>
      <c r="N1138" s="32" t="s">
        <v>80</v>
      </c>
      <c r="O1138" s="32">
        <v>0</v>
      </c>
      <c r="P1138" s="348" t="str">
        <f>N1138&amp;O1138</f>
        <v>R0</v>
      </c>
      <c r="Q1138" s="25"/>
      <c r="R1138" s="19"/>
      <c r="S1138" s="19"/>
      <c r="T1138" s="336">
        <f>SUM(R1139:S1139)</f>
        <v>0</v>
      </c>
      <c r="U1138" s="19"/>
      <c r="V1138" s="19"/>
      <c r="W1138" s="336">
        <f>SUM(U1139:V1139)</f>
        <v>0</v>
      </c>
      <c r="X1138" s="19"/>
      <c r="Y1138" s="19"/>
      <c r="Z1138" s="19"/>
      <c r="AA1138" s="338">
        <f>SUM(X1139:Z1139)</f>
        <v>0</v>
      </c>
      <c r="AB1138" s="327">
        <f>ROUNDDOWN((T1138+AA1138)*0.05,0)</f>
        <v>0</v>
      </c>
      <c r="AC1138" s="327">
        <f>ROUNDDOWN((T1138+W1138+AA1138+AB1138)*0.1,0)</f>
        <v>0</v>
      </c>
      <c r="AD1138" s="327">
        <f>ROUNDDOWN(AG1138*0.1,0)</f>
        <v>1720</v>
      </c>
      <c r="AE1138" s="327">
        <f>T1138+W1138+AA1138+AB1138+AC1138+AD1138</f>
        <v>1720</v>
      </c>
      <c r="AF1138" s="328">
        <v>17200</v>
      </c>
      <c r="AG1138" s="330">
        <f>AF1138-T1138-W1138</f>
        <v>17200</v>
      </c>
      <c r="AH1138" s="332">
        <f>IF(AE1138&lt;AG1138,AE1138,AG1138)</f>
        <v>1720</v>
      </c>
    </row>
    <row r="1139" spans="1:34" ht="12.75" hidden="1" customHeight="1">
      <c r="A1139" s="347"/>
      <c r="B1139" s="31"/>
      <c r="C1139" s="32"/>
      <c r="D1139" s="347"/>
      <c r="E1139" s="32"/>
      <c r="F1139" s="32"/>
      <c r="G1139" s="347"/>
      <c r="H1139" s="32"/>
      <c r="I1139" s="32"/>
      <c r="J1139" s="347"/>
      <c r="K1139" s="32"/>
      <c r="L1139" s="32"/>
      <c r="M1139" s="349"/>
      <c r="N1139" s="32"/>
      <c r="O1139" s="32"/>
      <c r="P1139" s="349"/>
      <c r="Q1139" s="25"/>
      <c r="R1139" s="23">
        <f>ROUNDDOWN($R$3*R1138,0)</f>
        <v>0</v>
      </c>
      <c r="S1139" s="23">
        <f>ROUNDDOWN($S$3*S1138,0)</f>
        <v>0</v>
      </c>
      <c r="T1139" s="337"/>
      <c r="U1139" s="23">
        <f>ROUNDDOWN(U1138*$U$3,0)</f>
        <v>0</v>
      </c>
      <c r="V1139" s="23">
        <f>ROUNDDOWN(V1138*$V$3,0)</f>
        <v>0</v>
      </c>
      <c r="W1139" s="337"/>
      <c r="X1139" s="23">
        <f>ROUNDDOWN($X$3*X1138,0)</f>
        <v>0</v>
      </c>
      <c r="Y1139" s="23">
        <f>ROUNDDOWN(Y1138*$Y$3,0)</f>
        <v>0</v>
      </c>
      <c r="Z1139" s="24">
        <f>ROUNDDOWN(Z1138*$Z$3,0)</f>
        <v>0</v>
      </c>
      <c r="AA1139" s="338"/>
      <c r="AB1139" s="327"/>
      <c r="AC1139" s="327"/>
      <c r="AD1139" s="327"/>
      <c r="AE1139" s="327"/>
      <c r="AF1139" s="329"/>
      <c r="AG1139" s="331"/>
      <c r="AH1139" s="332"/>
    </row>
    <row r="1140" spans="1:34" ht="12.75" hidden="1" customHeight="1">
      <c r="A1140" s="347" t="s">
        <v>223</v>
      </c>
      <c r="B1140" s="31" t="s">
        <v>83</v>
      </c>
      <c r="C1140" s="32">
        <v>0.6</v>
      </c>
      <c r="D1140" s="347" t="str">
        <f>B1140&amp;C1140</f>
        <v>H0.6</v>
      </c>
      <c r="E1140" s="32" t="s">
        <v>84</v>
      </c>
      <c r="F1140" s="32">
        <v>0.4</v>
      </c>
      <c r="G1140" s="347" t="str">
        <f>E1140&amp;F1140</f>
        <v>W0.4</v>
      </c>
      <c r="H1140" s="32" t="s">
        <v>91</v>
      </c>
      <c r="I1140" s="32">
        <v>0</v>
      </c>
      <c r="J1140" s="347" t="str">
        <f>H1140&amp;I1140</f>
        <v>L0</v>
      </c>
      <c r="K1140" s="32" t="s">
        <v>92</v>
      </c>
      <c r="L1140" s="32">
        <v>0</v>
      </c>
      <c r="M1140" s="348" t="str">
        <f>K1140&amp;L1140</f>
        <v>B0</v>
      </c>
      <c r="N1140" s="32" t="s">
        <v>93</v>
      </c>
      <c r="O1140" s="32">
        <v>0</v>
      </c>
      <c r="P1140" s="348" t="str">
        <f>N1140&amp;O1140</f>
        <v>R0</v>
      </c>
      <c r="Q1140" s="25"/>
      <c r="R1140" s="26"/>
      <c r="S1140" s="26"/>
      <c r="T1140" s="336">
        <f>SUM(R1141:S1141)</f>
        <v>0</v>
      </c>
      <c r="U1140" s="19"/>
      <c r="V1140" s="19"/>
      <c r="W1140" s="336">
        <f>SUM(U1141:V1141)</f>
        <v>0</v>
      </c>
      <c r="X1140" s="19"/>
      <c r="Y1140" s="19"/>
      <c r="Z1140" s="19"/>
      <c r="AA1140" s="338">
        <f>SUM(X1141:Z1141)</f>
        <v>0</v>
      </c>
      <c r="AB1140" s="327">
        <f>ROUNDDOWN((T1140+AA1140)*0.05,0)</f>
        <v>0</v>
      </c>
      <c r="AC1140" s="327">
        <f>ROUNDDOWN((T1140+W1140+AA1140+AB1140)*0.1,0)</f>
        <v>0</v>
      </c>
      <c r="AD1140" s="327">
        <f>ROUNDDOWN(AG1140*0.1,0)</f>
        <v>3010</v>
      </c>
      <c r="AE1140" s="327">
        <f>T1140+W1140+AA1140+AB1140+AC1140+AD1140</f>
        <v>3010</v>
      </c>
      <c r="AF1140" s="328">
        <v>30100</v>
      </c>
      <c r="AG1140" s="330">
        <f>AF1140-T1140-W1140</f>
        <v>30100</v>
      </c>
      <c r="AH1140" s="332">
        <f>IF(AE1140&lt;AG1140,AE1140,AG1140)</f>
        <v>3010</v>
      </c>
    </row>
    <row r="1141" spans="1:34" ht="12.75" hidden="1" customHeight="1">
      <c r="A1141" s="347"/>
      <c r="B1141" s="31"/>
      <c r="C1141" s="32"/>
      <c r="D1141" s="347"/>
      <c r="E1141" s="32"/>
      <c r="F1141" s="32"/>
      <c r="G1141" s="347"/>
      <c r="H1141" s="32"/>
      <c r="I1141" s="32"/>
      <c r="J1141" s="347"/>
      <c r="K1141" s="32"/>
      <c r="L1141" s="32"/>
      <c r="M1141" s="349"/>
      <c r="N1141" s="32"/>
      <c r="O1141" s="32"/>
      <c r="P1141" s="349"/>
      <c r="Q1141" s="25"/>
      <c r="R1141" s="23">
        <f>ROUNDDOWN($R$3*R1140,0)</f>
        <v>0</v>
      </c>
      <c r="S1141" s="23">
        <f>ROUNDDOWN($S$3*S1140,0)</f>
        <v>0</v>
      </c>
      <c r="T1141" s="337"/>
      <c r="U1141" s="23">
        <f>ROUNDDOWN(U1140*$U$3,0)</f>
        <v>0</v>
      </c>
      <c r="V1141" s="23">
        <f>ROUNDDOWN(V1140*$V$3,0)</f>
        <v>0</v>
      </c>
      <c r="W1141" s="337"/>
      <c r="X1141" s="23">
        <f>ROUNDDOWN($X$3*X1140,0)</f>
        <v>0</v>
      </c>
      <c r="Y1141" s="23">
        <f>ROUNDDOWN(Y1140*$Y$3,0)</f>
        <v>0</v>
      </c>
      <c r="Z1141" s="24">
        <f>ROUNDDOWN(Z1140*$Z$3,0)</f>
        <v>0</v>
      </c>
      <c r="AA1141" s="338"/>
      <c r="AB1141" s="327"/>
      <c r="AC1141" s="327"/>
      <c r="AD1141" s="327"/>
      <c r="AE1141" s="327"/>
      <c r="AF1141" s="329"/>
      <c r="AG1141" s="331"/>
      <c r="AH1141" s="332"/>
    </row>
    <row r="1142" spans="1:34" ht="12.75" hidden="1" customHeight="1">
      <c r="A1142" s="333" t="s">
        <v>224</v>
      </c>
      <c r="B1142" s="20" t="s">
        <v>97</v>
      </c>
      <c r="C1142" s="21">
        <v>2</v>
      </c>
      <c r="D1142" s="333" t="str">
        <f>B1142&amp;C1142</f>
        <v>H2</v>
      </c>
      <c r="E1142" s="21" t="s">
        <v>90</v>
      </c>
      <c r="F1142" s="21">
        <v>1.2</v>
      </c>
      <c r="G1142" s="333" t="str">
        <f>E1142&amp;F1142</f>
        <v>W1.2</v>
      </c>
      <c r="H1142" s="21" t="s">
        <v>91</v>
      </c>
      <c r="I1142" s="21">
        <v>0</v>
      </c>
      <c r="J1142" s="333" t="str">
        <f>H1142&amp;I1142</f>
        <v>L0</v>
      </c>
      <c r="K1142" s="21" t="s">
        <v>92</v>
      </c>
      <c r="L1142" s="21">
        <v>0</v>
      </c>
      <c r="M1142" s="334" t="str">
        <f>K1142&amp;L1142</f>
        <v>B0</v>
      </c>
      <c r="N1142" s="21" t="s">
        <v>93</v>
      </c>
      <c r="O1142" s="21">
        <v>6</v>
      </c>
      <c r="P1142" s="334" t="str">
        <f>N1142&amp;O1142</f>
        <v>R6</v>
      </c>
      <c r="Q1142" s="25"/>
      <c r="R1142" s="19"/>
      <c r="S1142" s="19"/>
      <c r="T1142" s="336">
        <f>SUM(R1143:S1143)</f>
        <v>0</v>
      </c>
      <c r="U1142" s="19"/>
      <c r="V1142" s="19"/>
      <c r="W1142" s="336">
        <f>SUM(U1143:V1143)</f>
        <v>0</v>
      </c>
      <c r="X1142" s="19"/>
      <c r="Y1142" s="19"/>
      <c r="Z1142" s="19"/>
      <c r="AA1142" s="338">
        <f>SUM(X1143:Z1143)</f>
        <v>0</v>
      </c>
      <c r="AB1142" s="327">
        <f>ROUNDDOWN((T1142+AA1142)*0.05,0)</f>
        <v>0</v>
      </c>
      <c r="AC1142" s="327">
        <f>ROUNDDOWN((T1142+W1142+AA1142+AB1142)*0.1,0)</f>
        <v>0</v>
      </c>
      <c r="AD1142" s="327">
        <f>ROUNDDOWN(AG1142*0.1,0)</f>
        <v>14500</v>
      </c>
      <c r="AE1142" s="327">
        <f>T1142+W1142+AA1142+AB1142+AC1142+AD1142</f>
        <v>14500</v>
      </c>
      <c r="AF1142" s="328">
        <v>145000</v>
      </c>
      <c r="AG1142" s="330">
        <f>AF1142-T1142-W1142</f>
        <v>145000</v>
      </c>
      <c r="AH1142" s="332">
        <f t="shared" si="11"/>
        <v>14500</v>
      </c>
    </row>
    <row r="1143" spans="1:34" ht="12.75" hidden="1" customHeight="1">
      <c r="A1143" s="333"/>
      <c r="B1143" s="20"/>
      <c r="C1143" s="21"/>
      <c r="D1143" s="333"/>
      <c r="E1143" s="21"/>
      <c r="F1143" s="21"/>
      <c r="G1143" s="333"/>
      <c r="H1143" s="21"/>
      <c r="I1143" s="21"/>
      <c r="J1143" s="333"/>
      <c r="K1143" s="21"/>
      <c r="L1143" s="21"/>
      <c r="M1143" s="335"/>
      <c r="N1143" s="21"/>
      <c r="O1143" s="21"/>
      <c r="P1143" s="335"/>
      <c r="Q1143" s="25"/>
      <c r="R1143" s="23">
        <f>ROUNDDOWN($R$3*R1142,0)</f>
        <v>0</v>
      </c>
      <c r="S1143" s="23">
        <f>ROUNDDOWN($S$3*S1142,0)</f>
        <v>0</v>
      </c>
      <c r="T1143" s="337"/>
      <c r="U1143" s="23">
        <f>ROUNDDOWN(U1142*$U$3,0)</f>
        <v>0</v>
      </c>
      <c r="V1143" s="23">
        <f>ROUNDDOWN(V1142*$V$3,0)</f>
        <v>0</v>
      </c>
      <c r="W1143" s="337"/>
      <c r="X1143" s="23">
        <f>ROUNDDOWN($X$3*X1142,0)</f>
        <v>0</v>
      </c>
      <c r="Y1143" s="23">
        <f>ROUNDDOWN(Y1142*$Y$3,0)</f>
        <v>0</v>
      </c>
      <c r="Z1143" s="24">
        <f>ROUNDDOWN(Z1142*$Z$3,0)</f>
        <v>0</v>
      </c>
      <c r="AA1143" s="338"/>
      <c r="AB1143" s="327"/>
      <c r="AC1143" s="327"/>
      <c r="AD1143" s="327"/>
      <c r="AE1143" s="327"/>
      <c r="AF1143" s="329"/>
      <c r="AG1143" s="331"/>
      <c r="AH1143" s="332">
        <f t="shared" si="11"/>
        <v>0</v>
      </c>
    </row>
    <row r="1144" spans="1:34" ht="12.75" hidden="1" customHeight="1">
      <c r="A1144" s="333" t="s">
        <v>224</v>
      </c>
      <c r="B1144" s="20" t="s">
        <v>97</v>
      </c>
      <c r="C1144" s="21">
        <v>2.5</v>
      </c>
      <c r="D1144" s="333" t="str">
        <f>B1144&amp;C1144</f>
        <v>H2.5</v>
      </c>
      <c r="E1144" s="21" t="s">
        <v>38</v>
      </c>
      <c r="F1144" s="21">
        <v>1.5</v>
      </c>
      <c r="G1144" s="333" t="str">
        <f>E1144&amp;F1144</f>
        <v>W1.5</v>
      </c>
      <c r="H1144" s="21" t="s">
        <v>39</v>
      </c>
      <c r="I1144" s="21">
        <v>0</v>
      </c>
      <c r="J1144" s="333" t="str">
        <f>H1144&amp;I1144</f>
        <v>L0</v>
      </c>
      <c r="K1144" s="21" t="s">
        <v>40</v>
      </c>
      <c r="L1144" s="21">
        <v>0</v>
      </c>
      <c r="M1144" s="334" t="str">
        <f>K1144&amp;L1144</f>
        <v>B0</v>
      </c>
      <c r="N1144" s="21" t="s">
        <v>41</v>
      </c>
      <c r="O1144" s="21">
        <v>8</v>
      </c>
      <c r="P1144" s="334" t="str">
        <f>N1144&amp;O1144</f>
        <v>R8</v>
      </c>
      <c r="Q1144" s="25"/>
      <c r="R1144" s="19"/>
      <c r="S1144" s="19"/>
      <c r="T1144" s="336">
        <f>SUM(R1145:S1145)</f>
        <v>0</v>
      </c>
      <c r="U1144" s="19"/>
      <c r="V1144" s="19"/>
      <c r="W1144" s="336">
        <f>SUM(U1145:V1145)</f>
        <v>0</v>
      </c>
      <c r="X1144" s="19"/>
      <c r="Y1144" s="19"/>
      <c r="Z1144" s="19"/>
      <c r="AA1144" s="338">
        <f>SUM(X1145:Z1145)</f>
        <v>0</v>
      </c>
      <c r="AB1144" s="327">
        <f>ROUNDDOWN((T1144+AA1144)*0.05,0)</f>
        <v>0</v>
      </c>
      <c r="AC1144" s="327">
        <f>ROUNDDOWN((T1144+W1144+AA1144+AB1144)*0.1,0)</f>
        <v>0</v>
      </c>
      <c r="AD1144" s="327">
        <f>ROUNDDOWN(AG1144*0.1,0)</f>
        <v>27600</v>
      </c>
      <c r="AE1144" s="327">
        <f>T1144+W1144+AA1144+AB1144+AC1144+AD1144</f>
        <v>27600</v>
      </c>
      <c r="AF1144" s="328">
        <v>276000</v>
      </c>
      <c r="AG1144" s="330">
        <f>AF1144-T1144-W1144</f>
        <v>276000</v>
      </c>
      <c r="AH1144" s="332">
        <f t="shared" si="11"/>
        <v>27600</v>
      </c>
    </row>
    <row r="1145" spans="1:34" ht="12.75" hidden="1" customHeight="1">
      <c r="A1145" s="333"/>
      <c r="B1145" s="20"/>
      <c r="C1145" s="21"/>
      <c r="D1145" s="333"/>
      <c r="E1145" s="21"/>
      <c r="F1145" s="21"/>
      <c r="G1145" s="333"/>
      <c r="H1145" s="21"/>
      <c r="I1145" s="21"/>
      <c r="J1145" s="333"/>
      <c r="K1145" s="21"/>
      <c r="L1145" s="21"/>
      <c r="M1145" s="335"/>
      <c r="N1145" s="21"/>
      <c r="O1145" s="21"/>
      <c r="P1145" s="335"/>
      <c r="Q1145" s="25"/>
      <c r="R1145" s="23">
        <f>ROUNDDOWN($R$3*R1144,0)</f>
        <v>0</v>
      </c>
      <c r="S1145" s="23">
        <f>ROUNDDOWN($S$3*S1144,0)</f>
        <v>0</v>
      </c>
      <c r="T1145" s="337"/>
      <c r="U1145" s="23">
        <f>ROUNDDOWN(U1144*$U$3,0)</f>
        <v>0</v>
      </c>
      <c r="V1145" s="23">
        <f>ROUNDDOWN(V1144*$V$3,0)</f>
        <v>0</v>
      </c>
      <c r="W1145" s="337"/>
      <c r="X1145" s="23">
        <f>ROUNDDOWN($X$3*X1144,0)</f>
        <v>0</v>
      </c>
      <c r="Y1145" s="23">
        <f>ROUNDDOWN(Y1144*$Y$3,0)</f>
        <v>0</v>
      </c>
      <c r="Z1145" s="24">
        <f>ROUNDDOWN(Z1144*$Z$3,0)</f>
        <v>0</v>
      </c>
      <c r="AA1145" s="338"/>
      <c r="AB1145" s="327"/>
      <c r="AC1145" s="327"/>
      <c r="AD1145" s="327"/>
      <c r="AE1145" s="327"/>
      <c r="AF1145" s="329"/>
      <c r="AG1145" s="331"/>
      <c r="AH1145" s="332">
        <f t="shared" si="11"/>
        <v>0</v>
      </c>
    </row>
    <row r="1146" spans="1:34" ht="12.75" hidden="1" customHeight="1">
      <c r="A1146" s="333" t="s">
        <v>224</v>
      </c>
      <c r="B1146" s="20" t="s">
        <v>43</v>
      </c>
      <c r="C1146" s="21">
        <v>3</v>
      </c>
      <c r="D1146" s="333" t="str">
        <f>B1146&amp;C1146</f>
        <v>H3</v>
      </c>
      <c r="E1146" s="21" t="s">
        <v>38</v>
      </c>
      <c r="F1146" s="21">
        <v>1.5</v>
      </c>
      <c r="G1146" s="333" t="str">
        <f>E1146&amp;F1146</f>
        <v>W1.5</v>
      </c>
      <c r="H1146" s="21" t="s">
        <v>39</v>
      </c>
      <c r="I1146" s="21">
        <v>0</v>
      </c>
      <c r="J1146" s="333" t="str">
        <f>H1146&amp;I1146</f>
        <v>L0</v>
      </c>
      <c r="K1146" s="21" t="s">
        <v>40</v>
      </c>
      <c r="L1146" s="21">
        <v>0</v>
      </c>
      <c r="M1146" s="334" t="str">
        <f>K1146&amp;L1146</f>
        <v>B0</v>
      </c>
      <c r="N1146" s="21" t="s">
        <v>41</v>
      </c>
      <c r="O1146" s="21">
        <v>10</v>
      </c>
      <c r="P1146" s="334" t="str">
        <f>N1146&amp;O1146</f>
        <v>R10</v>
      </c>
      <c r="Q1146" s="25"/>
      <c r="R1146" s="26"/>
      <c r="S1146" s="26"/>
      <c r="T1146" s="336">
        <f>SUM(R1147:S1147)</f>
        <v>0</v>
      </c>
      <c r="U1146" s="19"/>
      <c r="V1146" s="19"/>
      <c r="W1146" s="336">
        <f>SUM(U1147:V1147)</f>
        <v>0</v>
      </c>
      <c r="X1146" s="19"/>
      <c r="Y1146" s="19"/>
      <c r="Z1146" s="19"/>
      <c r="AA1146" s="338">
        <f>SUM(X1147:Z1147)</f>
        <v>0</v>
      </c>
      <c r="AB1146" s="327">
        <f>ROUNDDOWN((T1146+AA1146)*0.05,0)</f>
        <v>0</v>
      </c>
      <c r="AC1146" s="327">
        <f>ROUNDDOWN((T1146+W1146+AA1146+AB1146)*0.1,0)</f>
        <v>0</v>
      </c>
      <c r="AD1146" s="327">
        <f>ROUNDDOWN(AG1146*0.1,0)</f>
        <v>38400</v>
      </c>
      <c r="AE1146" s="327">
        <f>T1146+W1146+AA1146+AB1146+AC1146+AD1146</f>
        <v>38400</v>
      </c>
      <c r="AF1146" s="328">
        <v>384000</v>
      </c>
      <c r="AG1146" s="330">
        <f>AF1146-T1146-W1146</f>
        <v>384000</v>
      </c>
      <c r="AH1146" s="332">
        <f t="shared" si="11"/>
        <v>38400</v>
      </c>
    </row>
    <row r="1147" spans="1:34" ht="12.75" hidden="1" customHeight="1">
      <c r="A1147" s="333"/>
      <c r="B1147" s="20"/>
      <c r="C1147" s="21"/>
      <c r="D1147" s="333"/>
      <c r="E1147" s="21"/>
      <c r="F1147" s="21"/>
      <c r="G1147" s="333"/>
      <c r="H1147" s="21"/>
      <c r="I1147" s="21"/>
      <c r="J1147" s="333"/>
      <c r="K1147" s="21"/>
      <c r="L1147" s="21"/>
      <c r="M1147" s="335"/>
      <c r="N1147" s="21"/>
      <c r="O1147" s="21"/>
      <c r="P1147" s="335"/>
      <c r="Q1147" s="25"/>
      <c r="R1147" s="23">
        <f>ROUNDDOWN($R$3*R1146,0)</f>
        <v>0</v>
      </c>
      <c r="S1147" s="23">
        <f>ROUNDDOWN($S$3*S1146,0)</f>
        <v>0</v>
      </c>
      <c r="T1147" s="337"/>
      <c r="U1147" s="23">
        <f>ROUNDDOWN(U1146*$U$3,0)</f>
        <v>0</v>
      </c>
      <c r="V1147" s="23">
        <f>ROUNDDOWN(V1146*$V$3,0)</f>
        <v>0</v>
      </c>
      <c r="W1147" s="337"/>
      <c r="X1147" s="23">
        <f>ROUNDDOWN($X$3*X1146,0)</f>
        <v>0</v>
      </c>
      <c r="Y1147" s="23">
        <f>ROUNDDOWN(Y1146*$Y$3,0)</f>
        <v>0</v>
      </c>
      <c r="Z1147" s="24">
        <f>ROUNDDOWN(Z1146*$Z$3,0)</f>
        <v>0</v>
      </c>
      <c r="AA1147" s="338"/>
      <c r="AB1147" s="327"/>
      <c r="AC1147" s="327"/>
      <c r="AD1147" s="327"/>
      <c r="AE1147" s="327"/>
      <c r="AF1147" s="329"/>
      <c r="AG1147" s="331"/>
      <c r="AH1147" s="332">
        <f t="shared" si="11"/>
        <v>0</v>
      </c>
    </row>
    <row r="1148" spans="1:34" ht="12.75" hidden="1" customHeight="1">
      <c r="A1148" s="333" t="s">
        <v>224</v>
      </c>
      <c r="B1148" s="20" t="s">
        <v>43</v>
      </c>
      <c r="C1148" s="21">
        <v>3.5</v>
      </c>
      <c r="D1148" s="333" t="str">
        <f>B1148&amp;C1148</f>
        <v>H3.5</v>
      </c>
      <c r="E1148" s="21" t="s">
        <v>38</v>
      </c>
      <c r="F1148" s="21">
        <v>1.5</v>
      </c>
      <c r="G1148" s="333" t="str">
        <f>E1148&amp;F1148</f>
        <v>W1.5</v>
      </c>
      <c r="H1148" s="21" t="s">
        <v>39</v>
      </c>
      <c r="I1148" s="21">
        <v>0</v>
      </c>
      <c r="J1148" s="333" t="str">
        <f>H1148&amp;I1148</f>
        <v>L0</v>
      </c>
      <c r="K1148" s="21" t="s">
        <v>40</v>
      </c>
      <c r="L1148" s="21">
        <v>0</v>
      </c>
      <c r="M1148" s="334" t="str">
        <f>K1148&amp;L1148</f>
        <v>B0</v>
      </c>
      <c r="N1148" s="21" t="s">
        <v>41</v>
      </c>
      <c r="O1148" s="21">
        <v>12</v>
      </c>
      <c r="P1148" s="334" t="str">
        <f>N1148&amp;O1148</f>
        <v>R12</v>
      </c>
      <c r="Q1148" s="25"/>
      <c r="R1148" s="19"/>
      <c r="S1148" s="19"/>
      <c r="T1148" s="336">
        <f>SUM(R1149:S1149)</f>
        <v>0</v>
      </c>
      <c r="U1148" s="19"/>
      <c r="V1148" s="19"/>
      <c r="W1148" s="336">
        <f>SUM(U1149:V1149)</f>
        <v>0</v>
      </c>
      <c r="X1148" s="19"/>
      <c r="Y1148" s="19"/>
      <c r="Z1148" s="19"/>
      <c r="AA1148" s="338">
        <f>SUM(X1149:Z1149)</f>
        <v>0</v>
      </c>
      <c r="AB1148" s="327">
        <f>ROUNDDOWN((T1148+AA1148)*0.05,0)</f>
        <v>0</v>
      </c>
      <c r="AC1148" s="327">
        <f>ROUNDDOWN((T1148+W1148+AA1148+AB1148)*0.1,0)</f>
        <v>0</v>
      </c>
      <c r="AD1148" s="327">
        <f>ROUNDDOWN(AG1148*0.1,0)</f>
        <v>61800</v>
      </c>
      <c r="AE1148" s="327">
        <f>T1148+W1148+AA1148+AB1148+AC1148+AD1148</f>
        <v>61800</v>
      </c>
      <c r="AF1148" s="328">
        <v>618000</v>
      </c>
      <c r="AG1148" s="330">
        <f>AF1148-T1148-W1148</f>
        <v>618000</v>
      </c>
      <c r="AH1148" s="332">
        <f t="shared" si="11"/>
        <v>61800</v>
      </c>
    </row>
    <row r="1149" spans="1:34" ht="12.75" hidden="1" customHeight="1">
      <c r="A1149" s="333"/>
      <c r="B1149" s="20"/>
      <c r="C1149" s="21"/>
      <c r="D1149" s="333"/>
      <c r="E1149" s="21"/>
      <c r="F1149" s="21"/>
      <c r="G1149" s="333"/>
      <c r="H1149" s="21"/>
      <c r="I1149" s="21"/>
      <c r="J1149" s="333"/>
      <c r="K1149" s="21"/>
      <c r="L1149" s="21"/>
      <c r="M1149" s="335"/>
      <c r="N1149" s="21"/>
      <c r="O1149" s="21"/>
      <c r="P1149" s="335"/>
      <c r="Q1149" s="25"/>
      <c r="R1149" s="23">
        <f>ROUNDDOWN($R$3*R1148,0)</f>
        <v>0</v>
      </c>
      <c r="S1149" s="23">
        <f>ROUNDDOWN($S$3*S1148,0)</f>
        <v>0</v>
      </c>
      <c r="T1149" s="337"/>
      <c r="U1149" s="23">
        <f>ROUNDDOWN(U1148*$U$3,0)</f>
        <v>0</v>
      </c>
      <c r="V1149" s="23">
        <f>ROUNDDOWN(V1148*$V$3,0)</f>
        <v>0</v>
      </c>
      <c r="W1149" s="337"/>
      <c r="X1149" s="23">
        <f>ROUNDDOWN($X$3*X1148,0)</f>
        <v>0</v>
      </c>
      <c r="Y1149" s="23">
        <f>ROUNDDOWN(Y1148*$Y$3,0)</f>
        <v>0</v>
      </c>
      <c r="Z1149" s="24">
        <f>ROUNDDOWN(Z1148*$Z$3,0)</f>
        <v>0</v>
      </c>
      <c r="AA1149" s="338"/>
      <c r="AB1149" s="327"/>
      <c r="AC1149" s="327"/>
      <c r="AD1149" s="327"/>
      <c r="AE1149" s="327"/>
      <c r="AF1149" s="329"/>
      <c r="AG1149" s="331"/>
      <c r="AH1149" s="332">
        <f t="shared" si="11"/>
        <v>0</v>
      </c>
    </row>
    <row r="1150" spans="1:34" ht="12.75" hidden="1" customHeight="1">
      <c r="A1150" s="333" t="s">
        <v>224</v>
      </c>
      <c r="B1150" s="20" t="s">
        <v>43</v>
      </c>
      <c r="C1150" s="21">
        <v>4</v>
      </c>
      <c r="D1150" s="333" t="str">
        <f>B1150&amp;C1150</f>
        <v>H4</v>
      </c>
      <c r="E1150" s="21" t="s">
        <v>38</v>
      </c>
      <c r="F1150" s="21">
        <v>2</v>
      </c>
      <c r="G1150" s="333" t="str">
        <f>E1150&amp;F1150</f>
        <v>W2</v>
      </c>
      <c r="H1150" s="21" t="s">
        <v>39</v>
      </c>
      <c r="I1150" s="21">
        <v>0</v>
      </c>
      <c r="J1150" s="333" t="str">
        <f>H1150&amp;I1150</f>
        <v>L0</v>
      </c>
      <c r="K1150" s="21" t="s">
        <v>40</v>
      </c>
      <c r="L1150" s="21">
        <v>0</v>
      </c>
      <c r="M1150" s="334" t="str">
        <f>K1150&amp;L1150</f>
        <v>B0</v>
      </c>
      <c r="N1150" s="21" t="s">
        <v>41</v>
      </c>
      <c r="O1150" s="21">
        <v>15</v>
      </c>
      <c r="P1150" s="334" t="str">
        <f>N1150&amp;O1150</f>
        <v>R15</v>
      </c>
      <c r="Q1150" s="25"/>
      <c r="R1150" s="19"/>
      <c r="S1150" s="19"/>
      <c r="T1150" s="336">
        <f>SUM(R1151:S1151)</f>
        <v>0</v>
      </c>
      <c r="U1150" s="19"/>
      <c r="V1150" s="19"/>
      <c r="W1150" s="29">
        <f>SUM(U1151:V1151)</f>
        <v>0</v>
      </c>
      <c r="X1150" s="19"/>
      <c r="Y1150" s="19"/>
      <c r="Z1150" s="19"/>
      <c r="AA1150" s="338">
        <f>SUM(X1151:Z1151)</f>
        <v>0</v>
      </c>
      <c r="AB1150" s="327">
        <f>ROUNDDOWN((T1150+AA1150)*0.05,0)</f>
        <v>0</v>
      </c>
      <c r="AC1150" s="327">
        <f>ROUNDDOWN((T1150+W1150+AA1150+AB1150)*0.1,0)</f>
        <v>0</v>
      </c>
      <c r="AD1150" s="327">
        <f>ROUNDDOWN(AG1150*0.1,0)</f>
        <v>92000</v>
      </c>
      <c r="AE1150" s="327">
        <f>T1150+W1150+AA1150+AB1150+AC1150+AD1150</f>
        <v>92000</v>
      </c>
      <c r="AF1150" s="328">
        <v>920000</v>
      </c>
      <c r="AG1150" s="330">
        <f>AF1150-T1150-W1150</f>
        <v>920000</v>
      </c>
      <c r="AH1150" s="332">
        <f t="shared" si="11"/>
        <v>92000</v>
      </c>
    </row>
    <row r="1151" spans="1:34" ht="12.75" hidden="1" customHeight="1">
      <c r="A1151" s="333"/>
      <c r="B1151" s="20"/>
      <c r="C1151" s="21"/>
      <c r="D1151" s="333"/>
      <c r="E1151" s="21"/>
      <c r="F1151" s="21"/>
      <c r="G1151" s="333"/>
      <c r="H1151" s="21"/>
      <c r="I1151" s="21"/>
      <c r="J1151" s="333"/>
      <c r="K1151" s="21"/>
      <c r="L1151" s="21"/>
      <c r="M1151" s="335"/>
      <c r="N1151" s="21"/>
      <c r="O1151" s="21"/>
      <c r="P1151" s="335"/>
      <c r="Q1151" s="25"/>
      <c r="R1151" s="23">
        <f>ROUNDDOWN($R$3*R1150,0)</f>
        <v>0</v>
      </c>
      <c r="S1151" s="23">
        <f>ROUNDDOWN($S$3*S1150,0)</f>
        <v>0</v>
      </c>
      <c r="T1151" s="337"/>
      <c r="U1151" s="23">
        <f>ROUNDDOWN(U1150*$U$3,0)</f>
        <v>0</v>
      </c>
      <c r="V1151" s="23">
        <f>ROUNDDOWN(V1150*$V$3,0)</f>
        <v>0</v>
      </c>
      <c r="W1151" s="30"/>
      <c r="X1151" s="23">
        <f>ROUNDDOWN($X$3*X1150,0)</f>
        <v>0</v>
      </c>
      <c r="Y1151" s="23">
        <f>ROUNDDOWN(Y1150*$Y$3,0)</f>
        <v>0</v>
      </c>
      <c r="Z1151" s="24">
        <f>ROUNDDOWN(Z1150*$Z$3,0)</f>
        <v>0</v>
      </c>
      <c r="AA1151" s="338"/>
      <c r="AB1151" s="327"/>
      <c r="AC1151" s="327"/>
      <c r="AD1151" s="327"/>
      <c r="AE1151" s="327"/>
      <c r="AF1151" s="329"/>
      <c r="AG1151" s="331"/>
      <c r="AH1151" s="332">
        <f t="shared" si="11"/>
        <v>0</v>
      </c>
    </row>
    <row r="1152" spans="1:34" ht="12.75" hidden="1" customHeight="1">
      <c r="A1152" s="333" t="s">
        <v>224</v>
      </c>
      <c r="B1152" s="20" t="s">
        <v>43</v>
      </c>
      <c r="C1152" s="21">
        <v>4</v>
      </c>
      <c r="D1152" s="333" t="str">
        <f>B1152&amp;C1152</f>
        <v>H4</v>
      </c>
      <c r="E1152" s="21" t="s">
        <v>38</v>
      </c>
      <c r="F1152" s="21">
        <v>2</v>
      </c>
      <c r="G1152" s="333" t="str">
        <f>E1152&amp;F1152</f>
        <v>W2</v>
      </c>
      <c r="H1152" s="21" t="s">
        <v>39</v>
      </c>
      <c r="I1152" s="21">
        <v>0</v>
      </c>
      <c r="J1152" s="333" t="str">
        <f>H1152&amp;I1152</f>
        <v>L0</v>
      </c>
      <c r="K1152" s="21" t="s">
        <v>40</v>
      </c>
      <c r="L1152" s="21">
        <v>0</v>
      </c>
      <c r="M1152" s="334" t="str">
        <f>K1152&amp;L1152</f>
        <v>B0</v>
      </c>
      <c r="N1152" s="21" t="s">
        <v>41</v>
      </c>
      <c r="O1152" s="21">
        <v>18</v>
      </c>
      <c r="P1152" s="334" t="str">
        <f>N1152&amp;O1152</f>
        <v>R18</v>
      </c>
      <c r="Q1152" s="25"/>
      <c r="R1152" s="26"/>
      <c r="S1152" s="26"/>
      <c r="T1152" s="336">
        <f>SUM(R1153:S1153)</f>
        <v>0</v>
      </c>
      <c r="U1152" s="19"/>
      <c r="V1152" s="19"/>
      <c r="W1152" s="336">
        <f>SUM(U1153:V1153)</f>
        <v>0</v>
      </c>
      <c r="X1152" s="19"/>
      <c r="Y1152" s="19"/>
      <c r="Z1152" s="19"/>
      <c r="AA1152" s="338">
        <f>SUM(X1153:Z1153)</f>
        <v>0</v>
      </c>
      <c r="AB1152" s="327">
        <f>ROUNDDOWN((T1152+AA1152)*0.05,0)</f>
        <v>0</v>
      </c>
      <c r="AC1152" s="327">
        <f>ROUNDDOWN((T1152+W1152+AA1152+AB1152)*0.1,0)</f>
        <v>0</v>
      </c>
      <c r="AD1152" s="327">
        <f>ROUNDDOWN(AG1152*0.1,0)</f>
        <v>129000</v>
      </c>
      <c r="AE1152" s="327">
        <f>T1152+W1152+AA1152+AB1152+AC1152+AD1152</f>
        <v>129000</v>
      </c>
      <c r="AF1152" s="328">
        <v>1290000</v>
      </c>
      <c r="AG1152" s="330">
        <f>AF1152-T1152-W1152</f>
        <v>1290000</v>
      </c>
      <c r="AH1152" s="332">
        <f t="shared" si="11"/>
        <v>129000</v>
      </c>
    </row>
    <row r="1153" spans="1:34" ht="12.75" hidden="1" customHeight="1">
      <c r="A1153" s="333"/>
      <c r="B1153" s="20"/>
      <c r="C1153" s="21"/>
      <c r="D1153" s="333"/>
      <c r="E1153" s="21"/>
      <c r="F1153" s="21"/>
      <c r="G1153" s="333"/>
      <c r="H1153" s="21"/>
      <c r="I1153" s="21"/>
      <c r="J1153" s="333"/>
      <c r="K1153" s="21"/>
      <c r="L1153" s="21"/>
      <c r="M1153" s="335"/>
      <c r="N1153" s="21"/>
      <c r="O1153" s="21"/>
      <c r="P1153" s="335"/>
      <c r="Q1153" s="25"/>
      <c r="R1153" s="23">
        <f>ROUNDDOWN($R$3*R1152,0)</f>
        <v>0</v>
      </c>
      <c r="S1153" s="23">
        <f>ROUNDDOWN($S$3*S1152,0)</f>
        <v>0</v>
      </c>
      <c r="T1153" s="337"/>
      <c r="U1153" s="23">
        <f>ROUNDDOWN(U1152*$U$3,0)</f>
        <v>0</v>
      </c>
      <c r="V1153" s="23">
        <f>ROUNDDOWN(V1152*$V$3,0)</f>
        <v>0</v>
      </c>
      <c r="W1153" s="337"/>
      <c r="X1153" s="23">
        <f>ROUNDDOWN($X$3*X1152,0)</f>
        <v>0</v>
      </c>
      <c r="Y1153" s="23">
        <f>ROUNDDOWN(Y1152*$Y$3,0)</f>
        <v>0</v>
      </c>
      <c r="Z1153" s="24">
        <f>ROUNDDOWN(Z1152*$Z$3,0)</f>
        <v>0</v>
      </c>
      <c r="AA1153" s="338"/>
      <c r="AB1153" s="327"/>
      <c r="AC1153" s="327"/>
      <c r="AD1153" s="327"/>
      <c r="AE1153" s="327"/>
      <c r="AF1153" s="329"/>
      <c r="AG1153" s="331"/>
      <c r="AH1153" s="332">
        <f t="shared" si="11"/>
        <v>0</v>
      </c>
    </row>
    <row r="1154" spans="1:34" ht="12.75" hidden="1" customHeight="1">
      <c r="A1154" s="333" t="s">
        <v>224</v>
      </c>
      <c r="B1154" s="20" t="s">
        <v>43</v>
      </c>
      <c r="C1154" s="21">
        <v>4</v>
      </c>
      <c r="D1154" s="333" t="str">
        <f>B1154&amp;C1154</f>
        <v>H4</v>
      </c>
      <c r="E1154" s="21" t="s">
        <v>38</v>
      </c>
      <c r="F1154" s="21">
        <v>2</v>
      </c>
      <c r="G1154" s="333" t="str">
        <f>E1154&amp;F1154</f>
        <v>W2</v>
      </c>
      <c r="H1154" s="21" t="s">
        <v>39</v>
      </c>
      <c r="I1154" s="21">
        <v>0</v>
      </c>
      <c r="J1154" s="333" t="str">
        <f>H1154&amp;I1154</f>
        <v>L0</v>
      </c>
      <c r="K1154" s="21" t="s">
        <v>40</v>
      </c>
      <c r="L1154" s="21">
        <v>0</v>
      </c>
      <c r="M1154" s="334" t="str">
        <f>K1154&amp;L1154</f>
        <v>B0</v>
      </c>
      <c r="N1154" s="21" t="s">
        <v>41</v>
      </c>
      <c r="O1154" s="21">
        <v>20</v>
      </c>
      <c r="P1154" s="334" t="str">
        <f>N1154&amp;O1154</f>
        <v>R20</v>
      </c>
      <c r="Q1154" s="25"/>
      <c r="R1154" s="19"/>
      <c r="S1154" s="19"/>
      <c r="T1154" s="336">
        <f>SUM(R1155:S1155)</f>
        <v>0</v>
      </c>
      <c r="U1154" s="19"/>
      <c r="V1154" s="19"/>
      <c r="W1154" s="336">
        <f>SUM(U1155:V1155)</f>
        <v>0</v>
      </c>
      <c r="X1154" s="19"/>
      <c r="Y1154" s="19"/>
      <c r="Z1154" s="19"/>
      <c r="AA1154" s="338">
        <f>SUM(X1155:Z1155)</f>
        <v>0</v>
      </c>
      <c r="AB1154" s="327">
        <f>ROUNDDOWN((T1154+AA1154)*0.05,0)</f>
        <v>0</v>
      </c>
      <c r="AC1154" s="327">
        <f>ROUNDDOWN((T1154+W1154+AA1154+AB1154)*0.1,0)</f>
        <v>0</v>
      </c>
      <c r="AD1154" s="327">
        <f>ROUNDDOWN(AG1154*0.1,0)</f>
        <v>172000</v>
      </c>
      <c r="AE1154" s="327">
        <f>T1154+W1154+AA1154+AB1154+AC1154+AD1154</f>
        <v>172000</v>
      </c>
      <c r="AF1154" s="328">
        <v>1720000</v>
      </c>
      <c r="AG1154" s="330">
        <f>AF1154-T1154-W1154</f>
        <v>1720000</v>
      </c>
      <c r="AH1154" s="332">
        <f t="shared" si="11"/>
        <v>172000</v>
      </c>
    </row>
    <row r="1155" spans="1:34" ht="12.75" hidden="1" customHeight="1">
      <c r="A1155" s="333"/>
      <c r="B1155" s="20"/>
      <c r="C1155" s="21"/>
      <c r="D1155" s="333"/>
      <c r="E1155" s="21"/>
      <c r="F1155" s="21"/>
      <c r="G1155" s="333"/>
      <c r="H1155" s="21"/>
      <c r="I1155" s="21"/>
      <c r="J1155" s="333"/>
      <c r="K1155" s="21"/>
      <c r="L1155" s="21"/>
      <c r="M1155" s="335"/>
      <c r="N1155" s="21"/>
      <c r="O1155" s="21"/>
      <c r="P1155" s="335"/>
      <c r="Q1155" s="25"/>
      <c r="R1155" s="23">
        <f>ROUNDDOWN($R$3*R1154,0)</f>
        <v>0</v>
      </c>
      <c r="S1155" s="23">
        <f>ROUNDDOWN($S$3*S1154,0)</f>
        <v>0</v>
      </c>
      <c r="T1155" s="337"/>
      <c r="U1155" s="23">
        <f>ROUNDDOWN(U1154*$U$3,0)</f>
        <v>0</v>
      </c>
      <c r="V1155" s="23">
        <f>ROUNDDOWN(V1154*$V$3,0)</f>
        <v>0</v>
      </c>
      <c r="W1155" s="337"/>
      <c r="X1155" s="23">
        <f>ROUNDDOWN($X$3*X1154,0)</f>
        <v>0</v>
      </c>
      <c r="Y1155" s="23">
        <f>ROUNDDOWN(Y1154*$Y$3,0)</f>
        <v>0</v>
      </c>
      <c r="Z1155" s="24">
        <f>ROUNDDOWN(Z1154*$Z$3,0)</f>
        <v>0</v>
      </c>
      <c r="AA1155" s="338"/>
      <c r="AB1155" s="327"/>
      <c r="AC1155" s="327"/>
      <c r="AD1155" s="327"/>
      <c r="AE1155" s="327"/>
      <c r="AF1155" s="329"/>
      <c r="AG1155" s="331"/>
      <c r="AH1155" s="332">
        <f t="shared" si="11"/>
        <v>0</v>
      </c>
    </row>
    <row r="1156" spans="1:34" ht="12.75" hidden="1" customHeight="1">
      <c r="A1156" s="344" t="s">
        <v>225</v>
      </c>
      <c r="B1156" s="27" t="s">
        <v>43</v>
      </c>
      <c r="C1156" s="28">
        <v>0.3</v>
      </c>
      <c r="D1156" s="344" t="str">
        <f>B1156&amp;C1156</f>
        <v>H0.3</v>
      </c>
      <c r="E1156" s="28" t="s">
        <v>38</v>
      </c>
      <c r="F1156" s="28">
        <v>0.3</v>
      </c>
      <c r="G1156" s="344" t="str">
        <f>E1156&amp;F1156</f>
        <v>W0.3</v>
      </c>
      <c r="H1156" s="28" t="s">
        <v>39</v>
      </c>
      <c r="I1156" s="28">
        <v>0</v>
      </c>
      <c r="J1156" s="344" t="str">
        <f>H1156&amp;I1156</f>
        <v>L0</v>
      </c>
      <c r="K1156" s="28" t="s">
        <v>40</v>
      </c>
      <c r="L1156" s="28">
        <v>0</v>
      </c>
      <c r="M1156" s="345" t="str">
        <f>K1156&amp;L1156</f>
        <v>B0</v>
      </c>
      <c r="N1156" s="28" t="s">
        <v>41</v>
      </c>
      <c r="O1156" s="28">
        <v>0</v>
      </c>
      <c r="P1156" s="345" t="str">
        <f>N1156&amp;O1156</f>
        <v>R0</v>
      </c>
      <c r="Q1156" s="25" t="s">
        <v>109</v>
      </c>
      <c r="R1156" s="26">
        <v>0.04</v>
      </c>
      <c r="S1156" s="26">
        <v>6.0000000000000001E-3</v>
      </c>
      <c r="T1156" s="336">
        <f>SUM(R1157:S1157)</f>
        <v>4684</v>
      </c>
      <c r="U1156" s="19">
        <v>2E-3</v>
      </c>
      <c r="V1156" s="19">
        <v>1E-3</v>
      </c>
      <c r="W1156" s="336">
        <f>SUM(U1157:V1157)</f>
        <v>222</v>
      </c>
      <c r="X1156" s="19">
        <v>0.03</v>
      </c>
      <c r="Y1156" s="19">
        <v>0.02</v>
      </c>
      <c r="Z1156" s="19">
        <v>0</v>
      </c>
      <c r="AA1156" s="338">
        <f>SUM(X1157:Z1157)</f>
        <v>4775</v>
      </c>
      <c r="AB1156" s="327">
        <f>ROUNDDOWN((T1156+AA1156)*0.05,0)</f>
        <v>472</v>
      </c>
      <c r="AC1156" s="327">
        <f>ROUNDDOWN((T1156+W1156+AA1156+AB1156)*0.1,0)</f>
        <v>1015</v>
      </c>
      <c r="AD1156" s="327">
        <f>ROUNDDOWN(AG1156*0.1,0)</f>
        <v>-320</v>
      </c>
      <c r="AE1156" s="327">
        <f>T1156+W1156+AA1156+AB1156+AC1156+AD1156</f>
        <v>10848</v>
      </c>
      <c r="AF1156" s="328">
        <v>1700</v>
      </c>
      <c r="AG1156" s="330">
        <f>AF1156-T1156-W1156</f>
        <v>-3206</v>
      </c>
      <c r="AH1156" s="332">
        <f t="shared" si="11"/>
        <v>-3206</v>
      </c>
    </row>
    <row r="1157" spans="1:34" ht="12.75" hidden="1" customHeight="1">
      <c r="A1157" s="344"/>
      <c r="B1157" s="27"/>
      <c r="C1157" s="28"/>
      <c r="D1157" s="344"/>
      <c r="E1157" s="28"/>
      <c r="F1157" s="28"/>
      <c r="G1157" s="344"/>
      <c r="H1157" s="28"/>
      <c r="I1157" s="28"/>
      <c r="J1157" s="344"/>
      <c r="K1157" s="28"/>
      <c r="L1157" s="28"/>
      <c r="M1157" s="346"/>
      <c r="N1157" s="28"/>
      <c r="O1157" s="28"/>
      <c r="P1157" s="346"/>
      <c r="Q1157" s="25"/>
      <c r="R1157" s="23">
        <f>ROUNDDOWN($R$3*R1156,0)</f>
        <v>4196</v>
      </c>
      <c r="S1157" s="23">
        <f>ROUNDDOWN($S$3*S1156,0)</f>
        <v>488</v>
      </c>
      <c r="T1157" s="337"/>
      <c r="U1157" s="23">
        <f>ROUNDDOWN(U1156*$U$3,0)</f>
        <v>162</v>
      </c>
      <c r="V1157" s="23">
        <f>ROUNDDOWN(V1156*$V$3,0)</f>
        <v>60</v>
      </c>
      <c r="W1157" s="337"/>
      <c r="X1157" s="23">
        <f>ROUNDDOWN($X$3*X1156,0)</f>
        <v>3147</v>
      </c>
      <c r="Y1157" s="23">
        <f>ROUNDDOWN(Y1156*$Y$3,0)</f>
        <v>1628</v>
      </c>
      <c r="Z1157" s="24">
        <f>ROUNDDOWN(Z1156*$Z$3,0)</f>
        <v>0</v>
      </c>
      <c r="AA1157" s="338"/>
      <c r="AB1157" s="327"/>
      <c r="AC1157" s="327"/>
      <c r="AD1157" s="327"/>
      <c r="AE1157" s="327"/>
      <c r="AF1157" s="329"/>
      <c r="AG1157" s="331"/>
      <c r="AH1157" s="332">
        <f t="shared" si="11"/>
        <v>0</v>
      </c>
    </row>
    <row r="1158" spans="1:34" ht="12.75" hidden="1" customHeight="1">
      <c r="A1158" s="344" t="s">
        <v>225</v>
      </c>
      <c r="B1158" s="27" t="s">
        <v>43</v>
      </c>
      <c r="C1158" s="28">
        <v>0.4</v>
      </c>
      <c r="D1158" s="344" t="str">
        <f>B1158&amp;C1158</f>
        <v>H0.4</v>
      </c>
      <c r="E1158" s="28" t="s">
        <v>38</v>
      </c>
      <c r="F1158" s="28">
        <v>0.4</v>
      </c>
      <c r="G1158" s="344" t="str">
        <f>E1158&amp;F1158</f>
        <v>W0.4</v>
      </c>
      <c r="H1158" s="28" t="s">
        <v>39</v>
      </c>
      <c r="I1158" s="28">
        <v>0</v>
      </c>
      <c r="J1158" s="344" t="str">
        <f>H1158&amp;I1158</f>
        <v>L0</v>
      </c>
      <c r="K1158" s="28" t="s">
        <v>40</v>
      </c>
      <c r="L1158" s="28">
        <v>0</v>
      </c>
      <c r="M1158" s="345" t="str">
        <f>K1158&amp;L1158</f>
        <v>B0</v>
      </c>
      <c r="N1158" s="28" t="s">
        <v>41</v>
      </c>
      <c r="O1158" s="28">
        <v>0</v>
      </c>
      <c r="P1158" s="345" t="str">
        <f>N1158&amp;O1158</f>
        <v>R0</v>
      </c>
      <c r="Q1158" s="25" t="s">
        <v>109</v>
      </c>
      <c r="R1158" s="26">
        <v>0.04</v>
      </c>
      <c r="S1158" s="26">
        <v>6.0000000000000001E-3</v>
      </c>
      <c r="T1158" s="336">
        <f>SUM(R1159:S1159)</f>
        <v>4684</v>
      </c>
      <c r="U1158" s="19">
        <v>2E-3</v>
      </c>
      <c r="V1158" s="19">
        <v>1E-3</v>
      </c>
      <c r="W1158" s="336">
        <f>SUM(U1159:V1159)</f>
        <v>222</v>
      </c>
      <c r="X1158" s="19">
        <v>0.03</v>
      </c>
      <c r="Y1158" s="19">
        <v>0.02</v>
      </c>
      <c r="Z1158" s="19">
        <v>0</v>
      </c>
      <c r="AA1158" s="338">
        <f>SUM(X1159:Z1159)</f>
        <v>4775</v>
      </c>
      <c r="AB1158" s="327">
        <f>ROUNDDOWN((T1158+AA1158)*0.05,0)</f>
        <v>472</v>
      </c>
      <c r="AC1158" s="327">
        <f>ROUNDDOWN((T1158+W1158+AA1158+AB1158)*0.1,0)</f>
        <v>1015</v>
      </c>
      <c r="AD1158" s="327">
        <f>ROUNDDOWN(AG1158*0.1,0)</f>
        <v>-230</v>
      </c>
      <c r="AE1158" s="327">
        <f>T1158+W1158+AA1158+AB1158+AC1158+AD1158</f>
        <v>10938</v>
      </c>
      <c r="AF1158" s="328">
        <v>2600</v>
      </c>
      <c r="AG1158" s="330">
        <f>AF1158-T1158-W1158</f>
        <v>-2306</v>
      </c>
      <c r="AH1158" s="332">
        <f t="shared" si="11"/>
        <v>-2306</v>
      </c>
    </row>
    <row r="1159" spans="1:34" ht="12.75" hidden="1" customHeight="1">
      <c r="A1159" s="344"/>
      <c r="B1159" s="27"/>
      <c r="C1159" s="28"/>
      <c r="D1159" s="344"/>
      <c r="E1159" s="28"/>
      <c r="F1159" s="28"/>
      <c r="G1159" s="344"/>
      <c r="H1159" s="28"/>
      <c r="I1159" s="28"/>
      <c r="J1159" s="344"/>
      <c r="K1159" s="28"/>
      <c r="L1159" s="28"/>
      <c r="M1159" s="346"/>
      <c r="N1159" s="28"/>
      <c r="O1159" s="28"/>
      <c r="P1159" s="346"/>
      <c r="Q1159" s="25"/>
      <c r="R1159" s="23">
        <f>ROUNDDOWN($R$3*R1158,0)</f>
        <v>4196</v>
      </c>
      <c r="S1159" s="23">
        <f>ROUNDDOWN($S$3*S1158,0)</f>
        <v>488</v>
      </c>
      <c r="T1159" s="337"/>
      <c r="U1159" s="23">
        <f>ROUNDDOWN(U1158*$U$3,0)</f>
        <v>162</v>
      </c>
      <c r="V1159" s="23">
        <f>ROUNDDOWN(V1158*$V$3,0)</f>
        <v>60</v>
      </c>
      <c r="W1159" s="337"/>
      <c r="X1159" s="23">
        <f>ROUNDDOWN($X$3*X1158,0)</f>
        <v>3147</v>
      </c>
      <c r="Y1159" s="23">
        <f>ROUNDDOWN(Y1158*$Y$3,0)</f>
        <v>1628</v>
      </c>
      <c r="Z1159" s="24">
        <f>ROUNDDOWN(Z1158*$Z$3,0)</f>
        <v>0</v>
      </c>
      <c r="AA1159" s="338"/>
      <c r="AB1159" s="327"/>
      <c r="AC1159" s="327"/>
      <c r="AD1159" s="327"/>
      <c r="AE1159" s="327"/>
      <c r="AF1159" s="329"/>
      <c r="AG1159" s="331"/>
      <c r="AH1159" s="332">
        <f t="shared" si="11"/>
        <v>0</v>
      </c>
    </row>
    <row r="1160" spans="1:34" ht="12.75" hidden="1" customHeight="1">
      <c r="A1160" s="344" t="s">
        <v>225</v>
      </c>
      <c r="B1160" s="27" t="s">
        <v>43</v>
      </c>
      <c r="C1160" s="28">
        <v>0.5</v>
      </c>
      <c r="D1160" s="344" t="str">
        <f>B1160&amp;C1160</f>
        <v>H0.5</v>
      </c>
      <c r="E1160" s="28" t="s">
        <v>38</v>
      </c>
      <c r="F1160" s="28">
        <v>0.5</v>
      </c>
      <c r="G1160" s="344" t="str">
        <f>E1160&amp;F1160</f>
        <v>W0.5</v>
      </c>
      <c r="H1160" s="28" t="s">
        <v>39</v>
      </c>
      <c r="I1160" s="28">
        <v>0</v>
      </c>
      <c r="J1160" s="344" t="str">
        <f>H1160&amp;I1160</f>
        <v>L0</v>
      </c>
      <c r="K1160" s="28" t="s">
        <v>40</v>
      </c>
      <c r="L1160" s="28">
        <v>0</v>
      </c>
      <c r="M1160" s="345" t="str">
        <f>K1160&amp;L1160</f>
        <v>B0</v>
      </c>
      <c r="N1160" s="28" t="s">
        <v>41</v>
      </c>
      <c r="O1160" s="28">
        <v>0</v>
      </c>
      <c r="P1160" s="345" t="str">
        <f>N1160&amp;O1160</f>
        <v>R0</v>
      </c>
      <c r="Q1160" s="25" t="s">
        <v>109</v>
      </c>
      <c r="R1160" s="26">
        <v>0.04</v>
      </c>
      <c r="S1160" s="26">
        <v>6.0000000000000001E-3</v>
      </c>
      <c r="T1160" s="336">
        <f>SUM(R1161:S1161)</f>
        <v>4684</v>
      </c>
      <c r="U1160" s="19">
        <v>2E-3</v>
      </c>
      <c r="V1160" s="19">
        <v>1E-3</v>
      </c>
      <c r="W1160" s="336">
        <f>SUM(U1161:V1161)</f>
        <v>222</v>
      </c>
      <c r="X1160" s="19">
        <v>0.03</v>
      </c>
      <c r="Y1160" s="19">
        <v>0.02</v>
      </c>
      <c r="Z1160" s="19">
        <v>0</v>
      </c>
      <c r="AA1160" s="338">
        <f>SUM(X1161:Z1161)</f>
        <v>4775</v>
      </c>
      <c r="AB1160" s="327">
        <f>ROUNDDOWN((T1160+AA1160)*0.05,0)</f>
        <v>472</v>
      </c>
      <c r="AC1160" s="327">
        <f>ROUNDDOWN((T1160+W1160+AA1160+AB1160)*0.1,0)</f>
        <v>1015</v>
      </c>
      <c r="AD1160" s="327">
        <f>ROUNDDOWN(AG1160*0.1,0)</f>
        <v>-10</v>
      </c>
      <c r="AE1160" s="327">
        <f>T1160+W1160+AA1160+AB1160+AC1160+AD1160</f>
        <v>11158</v>
      </c>
      <c r="AF1160" s="328">
        <v>4800</v>
      </c>
      <c r="AG1160" s="330">
        <f>AF1160-T1160-W1160</f>
        <v>-106</v>
      </c>
      <c r="AH1160" s="332">
        <f t="shared" si="11"/>
        <v>-106</v>
      </c>
    </row>
    <row r="1161" spans="1:34" ht="12.75" hidden="1" customHeight="1">
      <c r="A1161" s="344"/>
      <c r="B1161" s="27"/>
      <c r="C1161" s="28"/>
      <c r="D1161" s="344"/>
      <c r="E1161" s="28"/>
      <c r="F1161" s="28"/>
      <c r="G1161" s="344"/>
      <c r="H1161" s="28"/>
      <c r="I1161" s="28"/>
      <c r="J1161" s="344"/>
      <c r="K1161" s="28"/>
      <c r="L1161" s="28"/>
      <c r="M1161" s="346"/>
      <c r="N1161" s="28"/>
      <c r="O1161" s="28"/>
      <c r="P1161" s="346"/>
      <c r="Q1161" s="25"/>
      <c r="R1161" s="23">
        <f>ROUNDDOWN($R$3*R1160,0)</f>
        <v>4196</v>
      </c>
      <c r="S1161" s="23">
        <f>ROUNDDOWN($S$3*S1160,0)</f>
        <v>488</v>
      </c>
      <c r="T1161" s="337"/>
      <c r="U1161" s="23">
        <f>ROUNDDOWN(U1160*$U$3,0)</f>
        <v>162</v>
      </c>
      <c r="V1161" s="23">
        <f>ROUNDDOWN(V1160*$V$3,0)</f>
        <v>60</v>
      </c>
      <c r="W1161" s="337"/>
      <c r="X1161" s="23">
        <f>ROUNDDOWN($X$3*X1160,0)</f>
        <v>3147</v>
      </c>
      <c r="Y1161" s="23">
        <f>ROUNDDOWN(Y1160*$Y$3,0)</f>
        <v>1628</v>
      </c>
      <c r="Z1161" s="24">
        <f>ROUNDDOWN(Z1160*$Z$3,0)</f>
        <v>0</v>
      </c>
      <c r="AA1161" s="338"/>
      <c r="AB1161" s="327"/>
      <c r="AC1161" s="327"/>
      <c r="AD1161" s="327"/>
      <c r="AE1161" s="327"/>
      <c r="AF1161" s="329"/>
      <c r="AG1161" s="331"/>
      <c r="AH1161" s="332">
        <f t="shared" si="11"/>
        <v>0</v>
      </c>
    </row>
    <row r="1162" spans="1:34" ht="12.75" hidden="1" customHeight="1">
      <c r="A1162" s="344" t="s">
        <v>225</v>
      </c>
      <c r="B1162" s="27" t="s">
        <v>43</v>
      </c>
      <c r="C1162" s="28">
        <v>0.6</v>
      </c>
      <c r="D1162" s="344" t="str">
        <f>B1162&amp;C1162</f>
        <v>H0.6</v>
      </c>
      <c r="E1162" s="28" t="s">
        <v>38</v>
      </c>
      <c r="F1162" s="28">
        <v>0.6</v>
      </c>
      <c r="G1162" s="344" t="str">
        <f>E1162&amp;F1162</f>
        <v>W0.6</v>
      </c>
      <c r="H1162" s="28" t="s">
        <v>39</v>
      </c>
      <c r="I1162" s="28">
        <v>0</v>
      </c>
      <c r="J1162" s="344" t="str">
        <f>H1162&amp;I1162</f>
        <v>L0</v>
      </c>
      <c r="K1162" s="28" t="s">
        <v>40</v>
      </c>
      <c r="L1162" s="28">
        <v>0</v>
      </c>
      <c r="M1162" s="345" t="str">
        <f>K1162&amp;L1162</f>
        <v>B0</v>
      </c>
      <c r="N1162" s="28" t="s">
        <v>41</v>
      </c>
      <c r="O1162" s="28">
        <v>0</v>
      </c>
      <c r="P1162" s="345" t="str">
        <f>N1162&amp;O1162</f>
        <v>R0</v>
      </c>
      <c r="Q1162" s="25" t="s">
        <v>109</v>
      </c>
      <c r="R1162" s="26">
        <v>0.04</v>
      </c>
      <c r="S1162" s="26">
        <v>6.0000000000000001E-3</v>
      </c>
      <c r="T1162" s="336">
        <f>SUM(R1163:S1163)</f>
        <v>4684</v>
      </c>
      <c r="U1162" s="19">
        <v>2E-3</v>
      </c>
      <c r="V1162" s="19">
        <v>1E-3</v>
      </c>
      <c r="W1162" s="336">
        <f>SUM(U1163:V1163)</f>
        <v>222</v>
      </c>
      <c r="X1162" s="19">
        <v>0.03</v>
      </c>
      <c r="Y1162" s="19">
        <v>0.02</v>
      </c>
      <c r="Z1162" s="19">
        <v>0</v>
      </c>
      <c r="AA1162" s="338">
        <f>SUM(X1163:Z1163)</f>
        <v>4775</v>
      </c>
      <c r="AB1162" s="327">
        <f>ROUNDDOWN((T1162+AA1162)*0.05,0)</f>
        <v>472</v>
      </c>
      <c r="AC1162" s="327">
        <f>ROUNDDOWN((T1162+W1162+AA1162+AB1162)*0.1,0)</f>
        <v>1015</v>
      </c>
      <c r="AD1162" s="327">
        <f>ROUNDDOWN(AG1162*0.1,0)</f>
        <v>569</v>
      </c>
      <c r="AE1162" s="327">
        <f>T1162+W1162+AA1162+AB1162+AC1162+AD1162</f>
        <v>11737</v>
      </c>
      <c r="AF1162" s="328">
        <v>10600</v>
      </c>
      <c r="AG1162" s="330">
        <f>AF1162-T1162-W1162</f>
        <v>5694</v>
      </c>
      <c r="AH1162" s="332">
        <f t="shared" si="11"/>
        <v>5694</v>
      </c>
    </row>
    <row r="1163" spans="1:34" ht="12.75" hidden="1" customHeight="1">
      <c r="A1163" s="344"/>
      <c r="B1163" s="27"/>
      <c r="C1163" s="28"/>
      <c r="D1163" s="344"/>
      <c r="E1163" s="28"/>
      <c r="F1163" s="28"/>
      <c r="G1163" s="344"/>
      <c r="H1163" s="28"/>
      <c r="I1163" s="28"/>
      <c r="J1163" s="344"/>
      <c r="K1163" s="28"/>
      <c r="L1163" s="28"/>
      <c r="M1163" s="346"/>
      <c r="N1163" s="28"/>
      <c r="O1163" s="28"/>
      <c r="P1163" s="346"/>
      <c r="Q1163" s="25"/>
      <c r="R1163" s="23">
        <f>ROUNDDOWN($R$3*R1162,0)</f>
        <v>4196</v>
      </c>
      <c r="S1163" s="23">
        <f>ROUNDDOWN($S$3*S1162,0)</f>
        <v>488</v>
      </c>
      <c r="T1163" s="337"/>
      <c r="U1163" s="23">
        <f>ROUNDDOWN(U1162*$U$3,0)</f>
        <v>162</v>
      </c>
      <c r="V1163" s="23">
        <f>ROUNDDOWN(V1162*$V$3,0)</f>
        <v>60</v>
      </c>
      <c r="W1163" s="337"/>
      <c r="X1163" s="23">
        <f>ROUNDDOWN($X$3*X1162,0)</f>
        <v>3147</v>
      </c>
      <c r="Y1163" s="23">
        <f>ROUNDDOWN(Y1162*$Y$3,0)</f>
        <v>1628</v>
      </c>
      <c r="Z1163" s="24">
        <f>ROUNDDOWN(Z1162*$Z$3,0)</f>
        <v>0</v>
      </c>
      <c r="AA1163" s="338"/>
      <c r="AB1163" s="327"/>
      <c r="AC1163" s="327"/>
      <c r="AD1163" s="327"/>
      <c r="AE1163" s="327"/>
      <c r="AF1163" s="329"/>
      <c r="AG1163" s="331"/>
      <c r="AH1163" s="332">
        <f t="shared" si="11"/>
        <v>0</v>
      </c>
    </row>
    <row r="1164" spans="1:34" ht="12.75" hidden="1" customHeight="1">
      <c r="A1164" s="344" t="s">
        <v>225</v>
      </c>
      <c r="B1164" s="27" t="s">
        <v>43</v>
      </c>
      <c r="C1164" s="28">
        <v>0.8</v>
      </c>
      <c r="D1164" s="344" t="str">
        <f>B1164&amp;C1164</f>
        <v>H0.8</v>
      </c>
      <c r="E1164" s="28" t="s">
        <v>38</v>
      </c>
      <c r="F1164" s="28">
        <v>0.8</v>
      </c>
      <c r="G1164" s="344" t="str">
        <f>E1164&amp;F1164</f>
        <v>W0.8</v>
      </c>
      <c r="H1164" s="28" t="s">
        <v>39</v>
      </c>
      <c r="I1164" s="28">
        <v>0</v>
      </c>
      <c r="J1164" s="344" t="str">
        <f>H1164&amp;I1164</f>
        <v>L0</v>
      </c>
      <c r="K1164" s="28" t="s">
        <v>40</v>
      </c>
      <c r="L1164" s="28">
        <v>0</v>
      </c>
      <c r="M1164" s="345" t="str">
        <f>K1164&amp;L1164</f>
        <v>B0</v>
      </c>
      <c r="N1164" s="28" t="s">
        <v>41</v>
      </c>
      <c r="O1164" s="28">
        <v>0</v>
      </c>
      <c r="P1164" s="345" t="str">
        <f>N1164&amp;O1164</f>
        <v>R0</v>
      </c>
      <c r="Q1164" s="25" t="s">
        <v>109</v>
      </c>
      <c r="R1164" s="19">
        <v>0.08</v>
      </c>
      <c r="S1164" s="19">
        <v>0.01</v>
      </c>
      <c r="T1164" s="336">
        <f>SUM(R1165:S1165)</f>
        <v>9206</v>
      </c>
      <c r="U1164" s="19">
        <v>2E-3</v>
      </c>
      <c r="V1164" s="19">
        <v>2E-3</v>
      </c>
      <c r="W1164" s="336">
        <f>SUM(U1165:V1165)</f>
        <v>283</v>
      </c>
      <c r="X1164" s="19">
        <v>0.05</v>
      </c>
      <c r="Y1164" s="19">
        <v>0.03</v>
      </c>
      <c r="Z1164" s="19">
        <v>0</v>
      </c>
      <c r="AA1164" s="338">
        <f>SUM(X1165:Z1165)</f>
        <v>7688</v>
      </c>
      <c r="AB1164" s="327">
        <f>ROUNDDOWN((T1164+AA1164)*0.05,0)</f>
        <v>844</v>
      </c>
      <c r="AC1164" s="327">
        <f>ROUNDDOWN((T1164+W1164+AA1164+AB1164)*0.1,0)</f>
        <v>1802</v>
      </c>
      <c r="AD1164" s="327">
        <f>ROUNDDOWN(AG1164*0.1,0)</f>
        <v>1421</v>
      </c>
      <c r="AE1164" s="327">
        <f>T1164+W1164+AA1164+AB1164+AC1164+AD1164</f>
        <v>21244</v>
      </c>
      <c r="AF1164" s="328">
        <v>23700</v>
      </c>
      <c r="AG1164" s="330">
        <f>AF1164-T1164-W1164</f>
        <v>14211</v>
      </c>
      <c r="AH1164" s="332">
        <f t="shared" si="11"/>
        <v>14211</v>
      </c>
    </row>
    <row r="1165" spans="1:34" ht="12.75" hidden="1" customHeight="1">
      <c r="A1165" s="344"/>
      <c r="B1165" s="27"/>
      <c r="C1165" s="28"/>
      <c r="D1165" s="344"/>
      <c r="E1165" s="28"/>
      <c r="F1165" s="28"/>
      <c r="G1165" s="344"/>
      <c r="H1165" s="28"/>
      <c r="I1165" s="28"/>
      <c r="J1165" s="344"/>
      <c r="K1165" s="28"/>
      <c r="L1165" s="28"/>
      <c r="M1165" s="346"/>
      <c r="N1165" s="28"/>
      <c r="O1165" s="28"/>
      <c r="P1165" s="346"/>
      <c r="Q1165" s="25"/>
      <c r="R1165" s="23">
        <f>ROUNDDOWN($R$3*R1164,0)</f>
        <v>8392</v>
      </c>
      <c r="S1165" s="23">
        <f>ROUNDDOWN($S$3*S1164,0)</f>
        <v>814</v>
      </c>
      <c r="T1165" s="337"/>
      <c r="U1165" s="23">
        <f>ROUNDDOWN(U1164*$U$3,0)</f>
        <v>162</v>
      </c>
      <c r="V1165" s="23">
        <f>ROUNDDOWN(V1164*$V$3,0)</f>
        <v>121</v>
      </c>
      <c r="W1165" s="337"/>
      <c r="X1165" s="23">
        <f>ROUNDDOWN($X$3*X1164,0)</f>
        <v>5245</v>
      </c>
      <c r="Y1165" s="23">
        <f>ROUNDDOWN(Y1164*$Y$3,0)</f>
        <v>2443</v>
      </c>
      <c r="Z1165" s="24">
        <f>ROUNDDOWN(Z1164*$Z$3,0)</f>
        <v>0</v>
      </c>
      <c r="AA1165" s="338"/>
      <c r="AB1165" s="327"/>
      <c r="AC1165" s="327"/>
      <c r="AD1165" s="327"/>
      <c r="AE1165" s="327"/>
      <c r="AF1165" s="329"/>
      <c r="AG1165" s="331"/>
      <c r="AH1165" s="332">
        <f t="shared" si="11"/>
        <v>0</v>
      </c>
    </row>
    <row r="1166" spans="1:34" ht="12.75" hidden="1" customHeight="1">
      <c r="A1166" s="344" t="s">
        <v>225</v>
      </c>
      <c r="B1166" s="27" t="s">
        <v>43</v>
      </c>
      <c r="C1166" s="28">
        <v>1</v>
      </c>
      <c r="D1166" s="344" t="str">
        <f>B1166&amp;C1166</f>
        <v>H1</v>
      </c>
      <c r="E1166" s="28" t="s">
        <v>38</v>
      </c>
      <c r="F1166" s="28">
        <v>1</v>
      </c>
      <c r="G1166" s="344" t="str">
        <f>E1166&amp;F1166</f>
        <v>W1</v>
      </c>
      <c r="H1166" s="28" t="s">
        <v>39</v>
      </c>
      <c r="I1166" s="28">
        <v>0</v>
      </c>
      <c r="J1166" s="344" t="str">
        <f>H1166&amp;I1166</f>
        <v>L0</v>
      </c>
      <c r="K1166" s="28" t="s">
        <v>40</v>
      </c>
      <c r="L1166" s="28">
        <v>0</v>
      </c>
      <c r="M1166" s="345" t="str">
        <f>K1166&amp;L1166</f>
        <v>B0</v>
      </c>
      <c r="N1166" s="28" t="s">
        <v>41</v>
      </c>
      <c r="O1166" s="28">
        <v>0</v>
      </c>
      <c r="P1166" s="345" t="str">
        <f>N1166&amp;O1166</f>
        <v>R0</v>
      </c>
      <c r="Q1166" s="25" t="s">
        <v>109</v>
      </c>
      <c r="R1166" s="19">
        <v>0.08</v>
      </c>
      <c r="S1166" s="19">
        <v>0.01</v>
      </c>
      <c r="T1166" s="336">
        <f>SUM(R1167:S1167)</f>
        <v>9206</v>
      </c>
      <c r="U1166" s="19">
        <v>2E-3</v>
      </c>
      <c r="V1166" s="19">
        <v>2E-3</v>
      </c>
      <c r="W1166" s="336">
        <f>SUM(U1167:V1167)</f>
        <v>283</v>
      </c>
      <c r="X1166" s="19">
        <v>0.05</v>
      </c>
      <c r="Y1166" s="19">
        <v>0.03</v>
      </c>
      <c r="Z1166" s="19">
        <v>0</v>
      </c>
      <c r="AA1166" s="338">
        <f>SUM(X1167:Z1167)</f>
        <v>7688</v>
      </c>
      <c r="AB1166" s="327">
        <f>ROUNDDOWN((T1166+AA1166)*0.05,0)</f>
        <v>844</v>
      </c>
      <c r="AC1166" s="327">
        <f>ROUNDDOWN((T1166+W1166+AA1166+AB1166)*0.1,0)</f>
        <v>1802</v>
      </c>
      <c r="AD1166" s="327">
        <f>ROUNDDOWN(AG1166*0.1,0)</f>
        <v>2301</v>
      </c>
      <c r="AE1166" s="327">
        <f>T1166+W1166+AA1166+AB1166+AC1166+AD1166</f>
        <v>22124</v>
      </c>
      <c r="AF1166" s="328">
        <v>32500</v>
      </c>
      <c r="AG1166" s="330">
        <f>AF1166-T1166-W1166</f>
        <v>23011</v>
      </c>
      <c r="AH1166" s="332">
        <f t="shared" si="11"/>
        <v>22124</v>
      </c>
    </row>
    <row r="1167" spans="1:34" ht="12.75" hidden="1" customHeight="1">
      <c r="A1167" s="344"/>
      <c r="B1167" s="27"/>
      <c r="C1167" s="28"/>
      <c r="D1167" s="344"/>
      <c r="E1167" s="28"/>
      <c r="F1167" s="28"/>
      <c r="G1167" s="344"/>
      <c r="H1167" s="28"/>
      <c r="I1167" s="28"/>
      <c r="J1167" s="344"/>
      <c r="K1167" s="28"/>
      <c r="L1167" s="28"/>
      <c r="M1167" s="346"/>
      <c r="N1167" s="28"/>
      <c r="O1167" s="28"/>
      <c r="P1167" s="346"/>
      <c r="Q1167" s="25"/>
      <c r="R1167" s="23">
        <f>ROUNDDOWN($R$3*R1166,0)</f>
        <v>8392</v>
      </c>
      <c r="S1167" s="23">
        <f>ROUNDDOWN($S$3*S1166,0)</f>
        <v>814</v>
      </c>
      <c r="T1167" s="337"/>
      <c r="U1167" s="23">
        <f>ROUNDDOWN(U1166*$U$3,0)</f>
        <v>162</v>
      </c>
      <c r="V1167" s="23">
        <f>ROUNDDOWN(V1166*$V$3,0)</f>
        <v>121</v>
      </c>
      <c r="W1167" s="337"/>
      <c r="X1167" s="23">
        <f>ROUNDDOWN($X$3*X1166,0)</f>
        <v>5245</v>
      </c>
      <c r="Y1167" s="23">
        <f>ROUNDDOWN(Y1166*$Y$3,0)</f>
        <v>2443</v>
      </c>
      <c r="Z1167" s="24">
        <f>ROUNDDOWN(Z1166*$Z$3,0)</f>
        <v>0</v>
      </c>
      <c r="AA1167" s="338"/>
      <c r="AB1167" s="327"/>
      <c r="AC1167" s="327"/>
      <c r="AD1167" s="327"/>
      <c r="AE1167" s="327"/>
      <c r="AF1167" s="329"/>
      <c r="AG1167" s="331"/>
      <c r="AH1167" s="332">
        <f t="shared" si="11"/>
        <v>0</v>
      </c>
    </row>
    <row r="1168" spans="1:34" ht="12.75" hidden="1" customHeight="1">
      <c r="A1168" s="344" t="s">
        <v>225</v>
      </c>
      <c r="B1168" s="27" t="s">
        <v>43</v>
      </c>
      <c r="C1168" s="28">
        <v>1.2</v>
      </c>
      <c r="D1168" s="344" t="str">
        <f>B1168&amp;C1168</f>
        <v>H1.2</v>
      </c>
      <c r="E1168" s="28" t="s">
        <v>38</v>
      </c>
      <c r="F1168" s="28">
        <v>1.2</v>
      </c>
      <c r="G1168" s="344" t="str">
        <f>E1168&amp;F1168</f>
        <v>W1.2</v>
      </c>
      <c r="H1168" s="28" t="s">
        <v>39</v>
      </c>
      <c r="I1168" s="28">
        <v>0</v>
      </c>
      <c r="J1168" s="344" t="str">
        <f>H1168&amp;I1168</f>
        <v>L0</v>
      </c>
      <c r="K1168" s="28" t="s">
        <v>40</v>
      </c>
      <c r="L1168" s="28">
        <v>0</v>
      </c>
      <c r="M1168" s="345" t="str">
        <f>K1168&amp;L1168</f>
        <v>B0</v>
      </c>
      <c r="N1168" s="28" t="s">
        <v>41</v>
      </c>
      <c r="O1168" s="28">
        <v>0</v>
      </c>
      <c r="P1168" s="345" t="str">
        <f>N1168&amp;O1168</f>
        <v>R0</v>
      </c>
      <c r="Q1168" s="25" t="s">
        <v>109</v>
      </c>
      <c r="R1168" s="26">
        <v>0.11</v>
      </c>
      <c r="S1168" s="26">
        <v>0.02</v>
      </c>
      <c r="T1168" s="336">
        <f>SUM(R1169:S1169)</f>
        <v>13167</v>
      </c>
      <c r="U1168" s="19">
        <v>2E-3</v>
      </c>
      <c r="V1168" s="19">
        <v>3.0000000000000001E-3</v>
      </c>
      <c r="W1168" s="336">
        <f>SUM(U1169:V1169)</f>
        <v>344</v>
      </c>
      <c r="X1168" s="19">
        <v>7.0000000000000007E-2</v>
      </c>
      <c r="Y1168" s="19">
        <v>0.04</v>
      </c>
      <c r="Z1168" s="19">
        <v>0</v>
      </c>
      <c r="AA1168" s="338">
        <f>SUM(X1169:Z1169)</f>
        <v>10600</v>
      </c>
      <c r="AB1168" s="327">
        <f>ROUNDDOWN((T1168+AA1168)*0.05,0)</f>
        <v>1188</v>
      </c>
      <c r="AC1168" s="327">
        <f>ROUNDDOWN((T1168+W1168+AA1168+AB1168)*0.1,0)</f>
        <v>2529</v>
      </c>
      <c r="AD1168" s="327">
        <f>ROUNDDOWN(AG1168*0.1,0)</f>
        <v>3408</v>
      </c>
      <c r="AE1168" s="327">
        <f>T1168+W1168+AA1168+AB1168+AC1168+AD1168</f>
        <v>31236</v>
      </c>
      <c r="AF1168" s="328">
        <v>47600</v>
      </c>
      <c r="AG1168" s="330">
        <f>AF1168-T1168-W1168</f>
        <v>34089</v>
      </c>
      <c r="AH1168" s="332">
        <f t="shared" si="11"/>
        <v>31236</v>
      </c>
    </row>
    <row r="1169" spans="1:34" ht="12.75" hidden="1" customHeight="1">
      <c r="A1169" s="344"/>
      <c r="B1169" s="27"/>
      <c r="C1169" s="28"/>
      <c r="D1169" s="344"/>
      <c r="E1169" s="28"/>
      <c r="F1169" s="28"/>
      <c r="G1169" s="344"/>
      <c r="H1169" s="28"/>
      <c r="I1169" s="28"/>
      <c r="J1169" s="344"/>
      <c r="K1169" s="28"/>
      <c r="L1169" s="28"/>
      <c r="M1169" s="346"/>
      <c r="N1169" s="28"/>
      <c r="O1169" s="28"/>
      <c r="P1169" s="346"/>
      <c r="Q1169" s="25"/>
      <c r="R1169" s="23">
        <f>ROUNDDOWN($R$3*R1168,0)</f>
        <v>11539</v>
      </c>
      <c r="S1169" s="23">
        <f>ROUNDDOWN($S$3*S1168,0)</f>
        <v>1628</v>
      </c>
      <c r="T1169" s="337"/>
      <c r="U1169" s="23">
        <f>ROUNDDOWN(U1168*$U$3,0)</f>
        <v>162</v>
      </c>
      <c r="V1169" s="23">
        <f>ROUNDDOWN(V1168*$V$3,0)</f>
        <v>182</v>
      </c>
      <c r="W1169" s="337"/>
      <c r="X1169" s="23">
        <f>ROUNDDOWN($X$3*X1168,0)</f>
        <v>7343</v>
      </c>
      <c r="Y1169" s="23">
        <f>ROUNDDOWN(Y1168*$Y$3,0)</f>
        <v>3257</v>
      </c>
      <c r="Z1169" s="24">
        <f>ROUNDDOWN(Z1168*$Z$3,0)</f>
        <v>0</v>
      </c>
      <c r="AA1169" s="338"/>
      <c r="AB1169" s="327"/>
      <c r="AC1169" s="327"/>
      <c r="AD1169" s="327"/>
      <c r="AE1169" s="327"/>
      <c r="AF1169" s="329"/>
      <c r="AG1169" s="331"/>
      <c r="AH1169" s="332">
        <f t="shared" si="11"/>
        <v>0</v>
      </c>
    </row>
    <row r="1170" spans="1:34" ht="12.75" hidden="1" customHeight="1">
      <c r="A1170" s="333" t="s">
        <v>226</v>
      </c>
      <c r="B1170" s="20" t="s">
        <v>43</v>
      </c>
      <c r="C1170" s="21">
        <v>2.5</v>
      </c>
      <c r="D1170" s="333" t="str">
        <f>B1170&amp;C1170</f>
        <v>H2.5</v>
      </c>
      <c r="E1170" s="21" t="s">
        <v>38</v>
      </c>
      <c r="F1170" s="21">
        <v>0</v>
      </c>
      <c r="G1170" s="333" t="str">
        <f>E1170&amp;F1170</f>
        <v>W0</v>
      </c>
      <c r="H1170" s="21" t="s">
        <v>39</v>
      </c>
      <c r="I1170" s="21">
        <v>0</v>
      </c>
      <c r="J1170" s="333" t="str">
        <f>H1170&amp;I1170</f>
        <v>L0</v>
      </c>
      <c r="K1170" s="21" t="s">
        <v>40</v>
      </c>
      <c r="L1170" s="21">
        <v>4</v>
      </c>
      <c r="M1170" s="334" t="str">
        <f>K1170&amp;L1170</f>
        <v>B4</v>
      </c>
      <c r="N1170" s="21" t="s">
        <v>41</v>
      </c>
      <c r="O1170" s="21">
        <v>0</v>
      </c>
      <c r="P1170" s="334" t="str">
        <f>N1170&amp;O1170</f>
        <v>R0</v>
      </c>
      <c r="Q1170" s="25" t="s">
        <v>187</v>
      </c>
      <c r="R1170" s="19">
        <v>0.14000000000000001</v>
      </c>
      <c r="S1170" s="19">
        <v>0.02</v>
      </c>
      <c r="T1170" s="336">
        <f>SUM(R1171:S1171)</f>
        <v>16314</v>
      </c>
      <c r="U1170" s="19">
        <v>8.0000000000000002E-3</v>
      </c>
      <c r="V1170" s="19">
        <v>0.01</v>
      </c>
      <c r="W1170" s="336">
        <f>SUM(U1171:V1171)</f>
        <v>1260</v>
      </c>
      <c r="X1170" s="19">
        <v>0.14000000000000001</v>
      </c>
      <c r="Y1170" s="19">
        <v>0.09</v>
      </c>
      <c r="Z1170" s="19">
        <v>0</v>
      </c>
      <c r="AA1170" s="338">
        <f>SUM(X1171:Z1171)</f>
        <v>22015</v>
      </c>
      <c r="AB1170" s="327">
        <f>ROUNDDOWN((T1170+AA1170)*0.05,0)</f>
        <v>1916</v>
      </c>
      <c r="AC1170" s="327">
        <f>ROUNDDOWN((T1170+W1170+AA1170+AB1170)*0.1,0)</f>
        <v>4150</v>
      </c>
      <c r="AD1170" s="327">
        <f>ROUNDDOWN(AG1170*0.1,0)</f>
        <v>1742</v>
      </c>
      <c r="AE1170" s="327">
        <f>T1170+W1170+AA1170+AB1170+AC1170+AD1170</f>
        <v>47397</v>
      </c>
      <c r="AF1170" s="328">
        <v>35000</v>
      </c>
      <c r="AG1170" s="330">
        <f>AF1170-T1170-W1170</f>
        <v>17426</v>
      </c>
      <c r="AH1170" s="332">
        <f t="shared" si="11"/>
        <v>17426</v>
      </c>
    </row>
    <row r="1171" spans="1:34" ht="12.75" hidden="1" customHeight="1">
      <c r="A1171" s="333"/>
      <c r="B1171" s="20"/>
      <c r="C1171" s="21"/>
      <c r="D1171" s="333"/>
      <c r="E1171" s="21"/>
      <c r="F1171" s="21"/>
      <c r="G1171" s="333"/>
      <c r="H1171" s="21"/>
      <c r="I1171" s="21"/>
      <c r="J1171" s="333"/>
      <c r="K1171" s="21"/>
      <c r="L1171" s="21"/>
      <c r="M1171" s="335"/>
      <c r="N1171" s="21"/>
      <c r="O1171" s="21"/>
      <c r="P1171" s="335"/>
      <c r="Q1171" s="25"/>
      <c r="R1171" s="23">
        <f>ROUNDDOWN($R$3*R1170,0)</f>
        <v>14686</v>
      </c>
      <c r="S1171" s="23">
        <f>ROUNDDOWN($S$3*S1170,0)</f>
        <v>1628</v>
      </c>
      <c r="T1171" s="337"/>
      <c r="U1171" s="23">
        <f>ROUNDDOWN(U1170*$U$3,0)</f>
        <v>651</v>
      </c>
      <c r="V1171" s="23">
        <f>ROUNDDOWN(V1170*$V$3,0)</f>
        <v>609</v>
      </c>
      <c r="W1171" s="337"/>
      <c r="X1171" s="23">
        <f>ROUNDDOWN($X$3*X1170,0)</f>
        <v>14686</v>
      </c>
      <c r="Y1171" s="23">
        <f>ROUNDDOWN(Y1170*$Y$3,0)</f>
        <v>7329</v>
      </c>
      <c r="Z1171" s="24">
        <f>ROUNDDOWN(Z1170*$Z$3,0)</f>
        <v>0</v>
      </c>
      <c r="AA1171" s="338"/>
      <c r="AB1171" s="327"/>
      <c r="AC1171" s="327"/>
      <c r="AD1171" s="327"/>
      <c r="AE1171" s="327"/>
      <c r="AF1171" s="329"/>
      <c r="AG1171" s="331"/>
      <c r="AH1171" s="332">
        <f t="shared" si="11"/>
        <v>0</v>
      </c>
    </row>
    <row r="1172" spans="1:34" ht="12.75" hidden="1" customHeight="1">
      <c r="A1172" s="333" t="s">
        <v>226</v>
      </c>
      <c r="B1172" s="20" t="s">
        <v>43</v>
      </c>
      <c r="C1172" s="21">
        <v>3</v>
      </c>
      <c r="D1172" s="333" t="str">
        <f>B1172&amp;C1172</f>
        <v>H3</v>
      </c>
      <c r="E1172" s="21" t="s">
        <v>38</v>
      </c>
      <c r="F1172" s="21">
        <v>0</v>
      </c>
      <c r="G1172" s="333" t="str">
        <f>E1172&amp;F1172</f>
        <v>W0</v>
      </c>
      <c r="H1172" s="21" t="s">
        <v>39</v>
      </c>
      <c r="I1172" s="21">
        <v>0</v>
      </c>
      <c r="J1172" s="333" t="str">
        <f>H1172&amp;I1172</f>
        <v>L0</v>
      </c>
      <c r="K1172" s="21" t="s">
        <v>40</v>
      </c>
      <c r="L1172" s="21">
        <v>5</v>
      </c>
      <c r="M1172" s="334" t="str">
        <f>K1172&amp;L1172</f>
        <v>B5</v>
      </c>
      <c r="N1172" s="21" t="s">
        <v>41</v>
      </c>
      <c r="O1172" s="21">
        <v>0</v>
      </c>
      <c r="P1172" s="334" t="str">
        <f>N1172&amp;O1172</f>
        <v>R0</v>
      </c>
      <c r="Q1172" s="25" t="s">
        <v>187</v>
      </c>
      <c r="R1172" s="26">
        <v>0.2</v>
      </c>
      <c r="S1172" s="26">
        <v>0.02</v>
      </c>
      <c r="T1172" s="336">
        <f>SUM(R1173:S1173)</f>
        <v>22608</v>
      </c>
      <c r="U1172" s="19">
        <v>1.2999999999999999E-2</v>
      </c>
      <c r="V1172" s="19">
        <v>1.2E-2</v>
      </c>
      <c r="W1172" s="336">
        <f>SUM(U1173:V1173)</f>
        <v>1789</v>
      </c>
      <c r="X1172" s="19">
        <v>0.23</v>
      </c>
      <c r="Y1172" s="19">
        <v>0.14000000000000001</v>
      </c>
      <c r="Z1172" s="19">
        <v>0</v>
      </c>
      <c r="AA1172" s="338">
        <f>SUM(X1173:Z1173)</f>
        <v>35529</v>
      </c>
      <c r="AB1172" s="327">
        <f>ROUNDDOWN((T1172+AA1172)*0.05,0)</f>
        <v>2906</v>
      </c>
      <c r="AC1172" s="327">
        <f>ROUNDDOWN((T1172+W1172+AA1172+AB1172)*0.1,0)</f>
        <v>6283</v>
      </c>
      <c r="AD1172" s="327">
        <f>ROUNDDOWN(AG1172*0.1,0)</f>
        <v>1880</v>
      </c>
      <c r="AE1172" s="327">
        <f>T1172+W1172+AA1172+AB1172+AC1172+AD1172</f>
        <v>70995</v>
      </c>
      <c r="AF1172" s="328">
        <v>43200</v>
      </c>
      <c r="AG1172" s="330">
        <f>AF1172-T1172-W1172</f>
        <v>18803</v>
      </c>
      <c r="AH1172" s="332">
        <f t="shared" si="11"/>
        <v>18803</v>
      </c>
    </row>
    <row r="1173" spans="1:34" ht="12.75" hidden="1" customHeight="1">
      <c r="A1173" s="333"/>
      <c r="B1173" s="20"/>
      <c r="C1173" s="21"/>
      <c r="D1173" s="333"/>
      <c r="E1173" s="21"/>
      <c r="F1173" s="21"/>
      <c r="G1173" s="333"/>
      <c r="H1173" s="21"/>
      <c r="I1173" s="21"/>
      <c r="J1173" s="333"/>
      <c r="K1173" s="21"/>
      <c r="L1173" s="21"/>
      <c r="M1173" s="335"/>
      <c r="N1173" s="21"/>
      <c r="O1173" s="21"/>
      <c r="P1173" s="335"/>
      <c r="Q1173" s="25"/>
      <c r="R1173" s="23">
        <f>ROUNDDOWN($R$3*R1172,0)</f>
        <v>20980</v>
      </c>
      <c r="S1173" s="23">
        <f>ROUNDDOWN($S$3*S1172,0)</f>
        <v>1628</v>
      </c>
      <c r="T1173" s="337"/>
      <c r="U1173" s="23">
        <f>ROUNDDOWN(U1172*$U$3,0)</f>
        <v>1058</v>
      </c>
      <c r="V1173" s="23">
        <f>ROUNDDOWN(V1172*$V$3,0)</f>
        <v>731</v>
      </c>
      <c r="W1173" s="337"/>
      <c r="X1173" s="23">
        <f>ROUNDDOWN($X$3*X1172,0)</f>
        <v>24127</v>
      </c>
      <c r="Y1173" s="23">
        <f>ROUNDDOWN(Y1172*$Y$3,0)</f>
        <v>11402</v>
      </c>
      <c r="Z1173" s="24">
        <f>ROUNDDOWN(Z1172*$Z$3,0)</f>
        <v>0</v>
      </c>
      <c r="AA1173" s="338"/>
      <c r="AB1173" s="327"/>
      <c r="AC1173" s="327"/>
      <c r="AD1173" s="327"/>
      <c r="AE1173" s="327"/>
      <c r="AF1173" s="329"/>
      <c r="AG1173" s="331"/>
      <c r="AH1173" s="332">
        <f t="shared" si="11"/>
        <v>0</v>
      </c>
    </row>
    <row r="1174" spans="1:34" ht="12.75" hidden="1" customHeight="1">
      <c r="A1174" s="333" t="s">
        <v>226</v>
      </c>
      <c r="B1174" s="20" t="s">
        <v>43</v>
      </c>
      <c r="C1174" s="21">
        <v>3</v>
      </c>
      <c r="D1174" s="333" t="str">
        <f>B1174&amp;C1174</f>
        <v>H3</v>
      </c>
      <c r="E1174" s="21" t="s">
        <v>38</v>
      </c>
      <c r="F1174" s="21">
        <v>0</v>
      </c>
      <c r="G1174" s="333" t="str">
        <f>E1174&amp;F1174</f>
        <v>W0</v>
      </c>
      <c r="H1174" s="21" t="s">
        <v>39</v>
      </c>
      <c r="I1174" s="21">
        <v>0</v>
      </c>
      <c r="J1174" s="333" t="str">
        <f>H1174&amp;I1174</f>
        <v>L0</v>
      </c>
      <c r="K1174" s="21" t="s">
        <v>40</v>
      </c>
      <c r="L1174" s="21">
        <v>6</v>
      </c>
      <c r="M1174" s="334" t="str">
        <f>K1174&amp;L1174</f>
        <v>B6</v>
      </c>
      <c r="N1174" s="21" t="s">
        <v>41</v>
      </c>
      <c r="O1174" s="21">
        <v>0</v>
      </c>
      <c r="P1174" s="334" t="str">
        <f>N1174&amp;O1174</f>
        <v>R0</v>
      </c>
      <c r="Q1174" s="25" t="s">
        <v>187</v>
      </c>
      <c r="R1174" s="19">
        <v>0.28000000000000003</v>
      </c>
      <c r="S1174" s="19">
        <v>0.02</v>
      </c>
      <c r="T1174" s="336">
        <f>SUM(R1175:S1175)</f>
        <v>31001</v>
      </c>
      <c r="U1174" s="19">
        <v>2.1000000000000001E-2</v>
      </c>
      <c r="V1174" s="19">
        <v>1.4E-2</v>
      </c>
      <c r="W1174" s="336">
        <f>SUM(U1175:V1175)</f>
        <v>2563</v>
      </c>
      <c r="X1174" s="19">
        <v>0.32</v>
      </c>
      <c r="Y1174" s="19">
        <v>0.19</v>
      </c>
      <c r="Z1174" s="19">
        <v>0</v>
      </c>
      <c r="AA1174" s="338">
        <f>SUM(X1175:Z1175)</f>
        <v>49043</v>
      </c>
      <c r="AB1174" s="327">
        <f>ROUNDDOWN((T1174+AA1174)*0.05,0)</f>
        <v>4002</v>
      </c>
      <c r="AC1174" s="327">
        <f>ROUNDDOWN((T1174+W1174+AA1174+AB1174)*0.1,0)</f>
        <v>8660</v>
      </c>
      <c r="AD1174" s="327">
        <f>ROUNDDOWN(AG1174*0.1,0)</f>
        <v>2533</v>
      </c>
      <c r="AE1174" s="327">
        <f>T1174+W1174+AA1174+AB1174+AC1174+AD1174</f>
        <v>97802</v>
      </c>
      <c r="AF1174" s="328">
        <v>58900</v>
      </c>
      <c r="AG1174" s="330">
        <f>AF1174-T1174-W1174</f>
        <v>25336</v>
      </c>
      <c r="AH1174" s="332">
        <f t="shared" si="11"/>
        <v>25336</v>
      </c>
    </row>
    <row r="1175" spans="1:34" ht="12.75" hidden="1" customHeight="1">
      <c r="A1175" s="333"/>
      <c r="B1175" s="20"/>
      <c r="C1175" s="21"/>
      <c r="D1175" s="333"/>
      <c r="E1175" s="21"/>
      <c r="F1175" s="21"/>
      <c r="G1175" s="333"/>
      <c r="H1175" s="21"/>
      <c r="I1175" s="21"/>
      <c r="J1175" s="333"/>
      <c r="K1175" s="21"/>
      <c r="L1175" s="21"/>
      <c r="M1175" s="335"/>
      <c r="N1175" s="21"/>
      <c r="O1175" s="21"/>
      <c r="P1175" s="335"/>
      <c r="Q1175" s="25"/>
      <c r="R1175" s="23">
        <f>ROUNDDOWN($R$3*R1174,0)</f>
        <v>29373</v>
      </c>
      <c r="S1175" s="23">
        <f>ROUNDDOWN($S$3*S1174,0)</f>
        <v>1628</v>
      </c>
      <c r="T1175" s="337"/>
      <c r="U1175" s="23">
        <f>ROUNDDOWN(U1174*$U$3,0)</f>
        <v>1710</v>
      </c>
      <c r="V1175" s="23">
        <f>ROUNDDOWN(V1174*$V$3,0)</f>
        <v>853</v>
      </c>
      <c r="W1175" s="337"/>
      <c r="X1175" s="23">
        <f>ROUNDDOWN($X$3*X1174,0)</f>
        <v>33569</v>
      </c>
      <c r="Y1175" s="23">
        <f>ROUNDDOWN(Y1174*$Y$3,0)</f>
        <v>15474</v>
      </c>
      <c r="Z1175" s="24">
        <f>ROUNDDOWN(Z1174*$Z$3,0)</f>
        <v>0</v>
      </c>
      <c r="AA1175" s="338"/>
      <c r="AB1175" s="327"/>
      <c r="AC1175" s="327"/>
      <c r="AD1175" s="327"/>
      <c r="AE1175" s="327"/>
      <c r="AF1175" s="329"/>
      <c r="AG1175" s="331"/>
      <c r="AH1175" s="332">
        <f t="shared" si="11"/>
        <v>0</v>
      </c>
    </row>
    <row r="1176" spans="1:34" ht="12.75" hidden="1" customHeight="1">
      <c r="A1176" s="333" t="s">
        <v>226</v>
      </c>
      <c r="B1176" s="20" t="s">
        <v>43</v>
      </c>
      <c r="C1176" s="21">
        <v>3.5</v>
      </c>
      <c r="D1176" s="333" t="str">
        <f>B1176&amp;C1176</f>
        <v>H3.5</v>
      </c>
      <c r="E1176" s="21" t="s">
        <v>38</v>
      </c>
      <c r="F1176" s="21">
        <v>0</v>
      </c>
      <c r="G1176" s="333" t="str">
        <f>E1176&amp;F1176</f>
        <v>W0</v>
      </c>
      <c r="H1176" s="21" t="s">
        <v>39</v>
      </c>
      <c r="I1176" s="21">
        <v>0</v>
      </c>
      <c r="J1176" s="333" t="str">
        <f>H1176&amp;I1176</f>
        <v>L0</v>
      </c>
      <c r="K1176" s="21" t="s">
        <v>40</v>
      </c>
      <c r="L1176" s="21">
        <v>8</v>
      </c>
      <c r="M1176" s="334" t="str">
        <f>K1176&amp;L1176</f>
        <v>B8</v>
      </c>
      <c r="N1176" s="21" t="s">
        <v>41</v>
      </c>
      <c r="O1176" s="21">
        <v>0</v>
      </c>
      <c r="P1176" s="334" t="str">
        <f>N1176&amp;O1176</f>
        <v>R0</v>
      </c>
      <c r="Q1176" s="25" t="s">
        <v>187</v>
      </c>
      <c r="R1176" s="19">
        <v>0.45</v>
      </c>
      <c r="S1176" s="19">
        <v>0.06</v>
      </c>
      <c r="T1176" s="336">
        <f>SUM(R1177:S1177)</f>
        <v>52092</v>
      </c>
      <c r="U1176" s="19">
        <v>4.2000000000000003E-2</v>
      </c>
      <c r="V1176" s="19">
        <v>0.02</v>
      </c>
      <c r="W1176" s="336">
        <f>SUM(U1177:V1177)</f>
        <v>4639</v>
      </c>
      <c r="X1176" s="19">
        <v>0.32</v>
      </c>
      <c r="Y1176" s="19">
        <v>0.16</v>
      </c>
      <c r="Z1176" s="19">
        <v>0.24</v>
      </c>
      <c r="AA1176" s="338">
        <f>SUM(X1177:Z1177)</f>
        <v>59689</v>
      </c>
      <c r="AB1176" s="327">
        <f>ROUNDDOWN((T1176+AA1176)*0.05,0)</f>
        <v>5589</v>
      </c>
      <c r="AC1176" s="327">
        <f>ROUNDDOWN((T1176+W1176+AA1176+AB1176)*0.1,0)</f>
        <v>12200</v>
      </c>
      <c r="AD1176" s="327">
        <f>ROUNDDOWN(AG1176*0.1,0)</f>
        <v>4826</v>
      </c>
      <c r="AE1176" s="327">
        <f>T1176+W1176+AA1176+AB1176+AC1176+AD1176</f>
        <v>139035</v>
      </c>
      <c r="AF1176" s="328">
        <v>105000</v>
      </c>
      <c r="AG1176" s="330">
        <f>AF1176-T1176-W1176</f>
        <v>48269</v>
      </c>
      <c r="AH1176" s="332">
        <f t="shared" si="11"/>
        <v>48269</v>
      </c>
    </row>
    <row r="1177" spans="1:34" ht="12.75" hidden="1" customHeight="1">
      <c r="A1177" s="333"/>
      <c r="B1177" s="20"/>
      <c r="C1177" s="21"/>
      <c r="D1177" s="333"/>
      <c r="E1177" s="21"/>
      <c r="F1177" s="21"/>
      <c r="G1177" s="333"/>
      <c r="H1177" s="21"/>
      <c r="I1177" s="21"/>
      <c r="J1177" s="333"/>
      <c r="K1177" s="21"/>
      <c r="L1177" s="21"/>
      <c r="M1177" s="335"/>
      <c r="N1177" s="21"/>
      <c r="O1177" s="21"/>
      <c r="P1177" s="335"/>
      <c r="Q1177" s="25"/>
      <c r="R1177" s="23">
        <f>ROUNDDOWN($R$3*R1176,0)</f>
        <v>47206</v>
      </c>
      <c r="S1177" s="23">
        <f>ROUNDDOWN($S$3*S1176,0)</f>
        <v>4886</v>
      </c>
      <c r="T1177" s="337"/>
      <c r="U1177" s="23">
        <f>ROUNDDOWN(U1176*$U$3,0)</f>
        <v>3420</v>
      </c>
      <c r="V1177" s="23">
        <f>ROUNDDOWN(V1176*$V$3,0)</f>
        <v>1219</v>
      </c>
      <c r="W1177" s="337"/>
      <c r="X1177" s="23">
        <f>ROUNDDOWN($X$3*X1176,0)</f>
        <v>33569</v>
      </c>
      <c r="Y1177" s="23">
        <f>ROUNDDOWN(Y1176*$Y$3,0)</f>
        <v>13030</v>
      </c>
      <c r="Z1177" s="24">
        <f>ROUNDDOWN(Z1176*$Z$3,0)</f>
        <v>13090</v>
      </c>
      <c r="AA1177" s="338"/>
      <c r="AB1177" s="327"/>
      <c r="AC1177" s="327"/>
      <c r="AD1177" s="327"/>
      <c r="AE1177" s="327"/>
      <c r="AF1177" s="329"/>
      <c r="AG1177" s="331"/>
      <c r="AH1177" s="332">
        <f t="shared" si="11"/>
        <v>0</v>
      </c>
    </row>
    <row r="1178" spans="1:34" ht="12.75" hidden="1" customHeight="1">
      <c r="A1178" s="333" t="s">
        <v>226</v>
      </c>
      <c r="B1178" s="20" t="s">
        <v>43</v>
      </c>
      <c r="C1178" s="21">
        <v>4</v>
      </c>
      <c r="D1178" s="333" t="str">
        <f>B1178&amp;C1178</f>
        <v>H4</v>
      </c>
      <c r="E1178" s="21" t="s">
        <v>38</v>
      </c>
      <c r="F1178" s="21">
        <v>0</v>
      </c>
      <c r="G1178" s="333" t="str">
        <f>E1178&amp;F1178</f>
        <v>W0</v>
      </c>
      <c r="H1178" s="21" t="s">
        <v>39</v>
      </c>
      <c r="I1178" s="21">
        <v>0</v>
      </c>
      <c r="J1178" s="333" t="str">
        <f>H1178&amp;I1178</f>
        <v>L0</v>
      </c>
      <c r="K1178" s="21" t="s">
        <v>40</v>
      </c>
      <c r="L1178" s="21">
        <v>10</v>
      </c>
      <c r="M1178" s="334" t="str">
        <f>K1178&amp;L1178</f>
        <v>B10</v>
      </c>
      <c r="N1178" s="21" t="s">
        <v>41</v>
      </c>
      <c r="O1178" s="21">
        <v>0</v>
      </c>
      <c r="P1178" s="334" t="str">
        <f>N1178&amp;O1178</f>
        <v>R0</v>
      </c>
      <c r="Q1178" s="25" t="s">
        <v>187</v>
      </c>
      <c r="R1178" s="26">
        <v>0.63</v>
      </c>
      <c r="S1178" s="26">
        <v>0.08</v>
      </c>
      <c r="T1178" s="336">
        <f>SUM(R1179:S1179)</f>
        <v>72604</v>
      </c>
      <c r="U1178" s="19">
        <v>7.4999999999999997E-2</v>
      </c>
      <c r="V1178" s="19">
        <v>3.7999999999999999E-2</v>
      </c>
      <c r="W1178" s="336">
        <f>SUM(U1179:V1179)</f>
        <v>8424</v>
      </c>
      <c r="X1178" s="19">
        <v>0.43</v>
      </c>
      <c r="Y1178" s="19">
        <v>0.21</v>
      </c>
      <c r="Z1178" s="19">
        <v>0.32</v>
      </c>
      <c r="AA1178" s="338">
        <f>SUM(X1179:Z1179)</f>
        <v>79665</v>
      </c>
      <c r="AB1178" s="327">
        <f>ROUNDDOWN((T1178+AA1178)*0.05,0)</f>
        <v>7613</v>
      </c>
      <c r="AC1178" s="327">
        <f>ROUNDDOWN((T1178+W1178+AA1178+AB1178)*0.1,0)</f>
        <v>16830</v>
      </c>
      <c r="AD1178" s="327">
        <f>ROUNDDOWN(AG1178*0.1,0)</f>
        <v>7697</v>
      </c>
      <c r="AE1178" s="327">
        <f>T1178+W1178+AA1178+AB1178+AC1178+AD1178</f>
        <v>192833</v>
      </c>
      <c r="AF1178" s="328">
        <v>158000</v>
      </c>
      <c r="AG1178" s="330">
        <f>AF1178-T1178-W1178</f>
        <v>76972</v>
      </c>
      <c r="AH1178" s="332">
        <f t="shared" si="11"/>
        <v>76972</v>
      </c>
    </row>
    <row r="1179" spans="1:34" ht="12.75" hidden="1" customHeight="1">
      <c r="A1179" s="333"/>
      <c r="B1179" s="20"/>
      <c r="C1179" s="21"/>
      <c r="D1179" s="333"/>
      <c r="E1179" s="21"/>
      <c r="F1179" s="21"/>
      <c r="G1179" s="333"/>
      <c r="H1179" s="21"/>
      <c r="I1179" s="21"/>
      <c r="J1179" s="333"/>
      <c r="K1179" s="21"/>
      <c r="L1179" s="21"/>
      <c r="M1179" s="335"/>
      <c r="N1179" s="21"/>
      <c r="O1179" s="21"/>
      <c r="P1179" s="335"/>
      <c r="Q1179" s="25"/>
      <c r="R1179" s="23">
        <f>ROUNDDOWN($R$3*R1178,0)</f>
        <v>66089</v>
      </c>
      <c r="S1179" s="23">
        <f>ROUNDDOWN($S$3*S1178,0)</f>
        <v>6515</v>
      </c>
      <c r="T1179" s="337"/>
      <c r="U1179" s="23">
        <f>ROUNDDOWN(U1178*$U$3,0)</f>
        <v>6108</v>
      </c>
      <c r="V1179" s="23">
        <f>ROUNDDOWN(V1178*$V$3,0)</f>
        <v>2316</v>
      </c>
      <c r="W1179" s="337"/>
      <c r="X1179" s="23">
        <f>ROUNDDOWN($X$3*X1178,0)</f>
        <v>45108</v>
      </c>
      <c r="Y1179" s="23">
        <f>ROUNDDOWN(Y1178*$Y$3,0)</f>
        <v>17103</v>
      </c>
      <c r="Z1179" s="24">
        <f>ROUNDDOWN(Z1178*$Z$3,0)</f>
        <v>17454</v>
      </c>
      <c r="AA1179" s="338"/>
      <c r="AB1179" s="327"/>
      <c r="AC1179" s="327"/>
      <c r="AD1179" s="327"/>
      <c r="AE1179" s="327"/>
      <c r="AF1179" s="329"/>
      <c r="AG1179" s="331"/>
      <c r="AH1179" s="332">
        <f t="shared" si="11"/>
        <v>0</v>
      </c>
    </row>
    <row r="1180" spans="1:34" ht="12.75" hidden="1" customHeight="1">
      <c r="A1180" s="333" t="s">
        <v>226</v>
      </c>
      <c r="B1180" s="20" t="s">
        <v>43</v>
      </c>
      <c r="C1180" s="21">
        <v>4.5</v>
      </c>
      <c r="D1180" s="333" t="str">
        <f>B1180&amp;C1180</f>
        <v>H4.5</v>
      </c>
      <c r="E1180" s="21" t="s">
        <v>38</v>
      </c>
      <c r="F1180" s="21">
        <v>0</v>
      </c>
      <c r="G1180" s="333" t="str">
        <f>E1180&amp;F1180</f>
        <v>W0</v>
      </c>
      <c r="H1180" s="21" t="s">
        <v>39</v>
      </c>
      <c r="I1180" s="21">
        <v>0</v>
      </c>
      <c r="J1180" s="333" t="str">
        <f>H1180&amp;I1180</f>
        <v>L0</v>
      </c>
      <c r="K1180" s="21" t="s">
        <v>40</v>
      </c>
      <c r="L1180" s="21">
        <v>12</v>
      </c>
      <c r="M1180" s="334" t="str">
        <f>K1180&amp;L1180</f>
        <v>B12</v>
      </c>
      <c r="N1180" s="21" t="s">
        <v>41</v>
      </c>
      <c r="O1180" s="21">
        <v>0</v>
      </c>
      <c r="P1180" s="334" t="str">
        <f>N1180&amp;O1180</f>
        <v>R0</v>
      </c>
      <c r="Q1180" s="25" t="s">
        <v>187</v>
      </c>
      <c r="R1180" s="19">
        <v>0.81</v>
      </c>
      <c r="S1180" s="19">
        <v>0.12</v>
      </c>
      <c r="T1180" s="336">
        <f>SUM(R1181:S1181)</f>
        <v>94745</v>
      </c>
      <c r="U1180" s="19">
        <v>0.11600000000000001</v>
      </c>
      <c r="V1180" s="19">
        <v>7.0999999999999994E-2</v>
      </c>
      <c r="W1180" s="336">
        <f>SUM(U1181:V1181)</f>
        <v>13775</v>
      </c>
      <c r="X1180" s="19">
        <v>0.55000000000000004</v>
      </c>
      <c r="Y1180" s="19">
        <v>0.27</v>
      </c>
      <c r="Z1180" s="19">
        <v>0.4</v>
      </c>
      <c r="AA1180" s="338">
        <f>SUM(X1181:Z1181)</f>
        <v>101503</v>
      </c>
      <c r="AB1180" s="327">
        <f>ROUNDDOWN((T1180+AA1180)*0.05,0)</f>
        <v>9812</v>
      </c>
      <c r="AC1180" s="327">
        <f>ROUNDDOWN((T1180+W1180+AA1180+AB1180)*0.1,0)</f>
        <v>21983</v>
      </c>
      <c r="AD1180" s="327">
        <f>ROUNDDOWN(AG1180*0.1,0)</f>
        <v>12048</v>
      </c>
      <c r="AE1180" s="327">
        <f>T1180+W1180+AA1180+AB1180+AC1180+AD1180</f>
        <v>253866</v>
      </c>
      <c r="AF1180" s="328">
        <v>229000</v>
      </c>
      <c r="AG1180" s="330">
        <f>AF1180-T1180-W1180</f>
        <v>120480</v>
      </c>
      <c r="AH1180" s="332">
        <f t="shared" si="11"/>
        <v>120480</v>
      </c>
    </row>
    <row r="1181" spans="1:34" ht="12.75" hidden="1" customHeight="1">
      <c r="A1181" s="333"/>
      <c r="B1181" s="20"/>
      <c r="C1181" s="21"/>
      <c r="D1181" s="333"/>
      <c r="E1181" s="21"/>
      <c r="F1181" s="21"/>
      <c r="G1181" s="333"/>
      <c r="H1181" s="21"/>
      <c r="I1181" s="21"/>
      <c r="J1181" s="333"/>
      <c r="K1181" s="21"/>
      <c r="L1181" s="21"/>
      <c r="M1181" s="335"/>
      <c r="N1181" s="21"/>
      <c r="O1181" s="21"/>
      <c r="P1181" s="335"/>
      <c r="Q1181" s="25"/>
      <c r="R1181" s="23">
        <f>ROUNDDOWN($R$3*R1180,0)</f>
        <v>84972</v>
      </c>
      <c r="S1181" s="23">
        <f>ROUNDDOWN($S$3*S1180,0)</f>
        <v>9773</v>
      </c>
      <c r="T1181" s="337"/>
      <c r="U1181" s="23">
        <f>ROUNDDOWN(U1180*$U$3,0)</f>
        <v>9447</v>
      </c>
      <c r="V1181" s="23">
        <f>ROUNDDOWN(V1180*$V$3,0)</f>
        <v>4328</v>
      </c>
      <c r="W1181" s="337"/>
      <c r="X1181" s="23">
        <f>ROUNDDOWN($X$3*X1180,0)</f>
        <v>57697</v>
      </c>
      <c r="Y1181" s="23">
        <f>ROUNDDOWN(Y1180*$Y$3,0)</f>
        <v>21989</v>
      </c>
      <c r="Z1181" s="24">
        <f>ROUNDDOWN(Z1180*$Z$3,0)</f>
        <v>21817</v>
      </c>
      <c r="AA1181" s="338"/>
      <c r="AB1181" s="327"/>
      <c r="AC1181" s="327"/>
      <c r="AD1181" s="327"/>
      <c r="AE1181" s="327"/>
      <c r="AF1181" s="329"/>
      <c r="AG1181" s="331"/>
      <c r="AH1181" s="332">
        <f t="shared" si="11"/>
        <v>0</v>
      </c>
    </row>
    <row r="1182" spans="1:34" ht="12.75" hidden="1" customHeight="1">
      <c r="A1182" s="344" t="s">
        <v>227</v>
      </c>
      <c r="B1182" s="27" t="s">
        <v>43</v>
      </c>
      <c r="C1182" s="28">
        <v>2.5</v>
      </c>
      <c r="D1182" s="344" t="str">
        <f>B1182&amp;C1182</f>
        <v>H2.5</v>
      </c>
      <c r="E1182" s="28" t="s">
        <v>38</v>
      </c>
      <c r="F1182" s="28">
        <v>0</v>
      </c>
      <c r="G1182" s="344" t="str">
        <f>E1182&amp;F1182</f>
        <v>W0</v>
      </c>
      <c r="H1182" s="28" t="s">
        <v>39</v>
      </c>
      <c r="I1182" s="28">
        <v>0</v>
      </c>
      <c r="J1182" s="344" t="str">
        <f>H1182&amp;I1182</f>
        <v>L0</v>
      </c>
      <c r="K1182" s="28" t="s">
        <v>40</v>
      </c>
      <c r="L1182" s="28">
        <v>4</v>
      </c>
      <c r="M1182" s="345" t="str">
        <f>K1182&amp;L1182</f>
        <v>B4</v>
      </c>
      <c r="N1182" s="28" t="s">
        <v>41</v>
      </c>
      <c r="O1182" s="28">
        <v>0</v>
      </c>
      <c r="P1182" s="345" t="str">
        <f>N1182&amp;O1182</f>
        <v>R0</v>
      </c>
      <c r="Q1182" s="25" t="s">
        <v>187</v>
      </c>
      <c r="R1182" s="19">
        <v>0.14000000000000001</v>
      </c>
      <c r="S1182" s="19">
        <v>0.02</v>
      </c>
      <c r="T1182" s="336">
        <f>SUM(R1183:S1183)</f>
        <v>16314</v>
      </c>
      <c r="U1182" s="19">
        <v>8.0000000000000002E-3</v>
      </c>
      <c r="V1182" s="19">
        <v>0.01</v>
      </c>
      <c r="W1182" s="336">
        <f>SUM(U1183:V1183)</f>
        <v>1260</v>
      </c>
      <c r="X1182" s="19">
        <v>0.14000000000000001</v>
      </c>
      <c r="Y1182" s="19">
        <v>0.09</v>
      </c>
      <c r="Z1182" s="19">
        <v>0</v>
      </c>
      <c r="AA1182" s="338">
        <f>SUM(X1183:Z1183)</f>
        <v>22015</v>
      </c>
      <c r="AB1182" s="327">
        <f>ROUNDDOWN((T1182+AA1182)*0.05,0)</f>
        <v>1916</v>
      </c>
      <c r="AC1182" s="327">
        <f>ROUNDDOWN((T1182+W1182+AA1182+AB1182)*0.1,0)</f>
        <v>4150</v>
      </c>
      <c r="AD1182" s="327">
        <f>ROUNDDOWN(AG1182*0.1,0)</f>
        <v>912</v>
      </c>
      <c r="AE1182" s="327">
        <f>T1182+W1182+AA1182+AB1182+AC1182+AD1182</f>
        <v>46567</v>
      </c>
      <c r="AF1182" s="328">
        <v>26700</v>
      </c>
      <c r="AG1182" s="330">
        <f>AF1182-T1182-W1182</f>
        <v>9126</v>
      </c>
      <c r="AH1182" s="332">
        <f t="shared" si="11"/>
        <v>9126</v>
      </c>
    </row>
    <row r="1183" spans="1:34" ht="12.75" hidden="1" customHeight="1">
      <c r="A1183" s="344"/>
      <c r="B1183" s="27"/>
      <c r="C1183" s="28"/>
      <c r="D1183" s="344"/>
      <c r="E1183" s="28"/>
      <c r="F1183" s="28"/>
      <c r="G1183" s="344"/>
      <c r="H1183" s="28"/>
      <c r="I1183" s="28"/>
      <c r="J1183" s="344"/>
      <c r="K1183" s="28"/>
      <c r="L1183" s="28"/>
      <c r="M1183" s="346"/>
      <c r="N1183" s="28"/>
      <c r="O1183" s="28"/>
      <c r="P1183" s="346"/>
      <c r="Q1183" s="25"/>
      <c r="R1183" s="23">
        <f>ROUNDDOWN($R$3*R1182,0)</f>
        <v>14686</v>
      </c>
      <c r="S1183" s="23">
        <f>ROUNDDOWN($S$3*S1182,0)</f>
        <v>1628</v>
      </c>
      <c r="T1183" s="337"/>
      <c r="U1183" s="23">
        <f>ROUNDDOWN(U1182*$U$3,0)</f>
        <v>651</v>
      </c>
      <c r="V1183" s="23">
        <f>ROUNDDOWN(V1182*$V$3,0)</f>
        <v>609</v>
      </c>
      <c r="W1183" s="337"/>
      <c r="X1183" s="23">
        <f>ROUNDDOWN($X$3*X1182,0)</f>
        <v>14686</v>
      </c>
      <c r="Y1183" s="23">
        <f>ROUNDDOWN(Y1182*$Y$3,0)</f>
        <v>7329</v>
      </c>
      <c r="Z1183" s="24">
        <f>ROUNDDOWN(Z1182*$Z$3,0)</f>
        <v>0</v>
      </c>
      <c r="AA1183" s="338"/>
      <c r="AB1183" s="327"/>
      <c r="AC1183" s="327"/>
      <c r="AD1183" s="327"/>
      <c r="AE1183" s="327"/>
      <c r="AF1183" s="329"/>
      <c r="AG1183" s="331"/>
      <c r="AH1183" s="332">
        <f t="shared" si="11"/>
        <v>0</v>
      </c>
    </row>
    <row r="1184" spans="1:34" ht="12.75" hidden="1" customHeight="1">
      <c r="A1184" s="344" t="s">
        <v>227</v>
      </c>
      <c r="B1184" s="27" t="s">
        <v>43</v>
      </c>
      <c r="C1184" s="28">
        <v>3</v>
      </c>
      <c r="D1184" s="344" t="str">
        <f>B1184&amp;C1184</f>
        <v>H3</v>
      </c>
      <c r="E1184" s="28" t="s">
        <v>38</v>
      </c>
      <c r="F1184" s="28">
        <v>0</v>
      </c>
      <c r="G1184" s="344" t="str">
        <f>E1184&amp;F1184</f>
        <v>W0</v>
      </c>
      <c r="H1184" s="28" t="s">
        <v>39</v>
      </c>
      <c r="I1184" s="28">
        <v>0</v>
      </c>
      <c r="J1184" s="344" t="str">
        <f>H1184&amp;I1184</f>
        <v>L0</v>
      </c>
      <c r="K1184" s="28" t="s">
        <v>40</v>
      </c>
      <c r="L1184" s="28">
        <v>5</v>
      </c>
      <c r="M1184" s="345" t="str">
        <f>K1184&amp;L1184</f>
        <v>B5</v>
      </c>
      <c r="N1184" s="28" t="s">
        <v>41</v>
      </c>
      <c r="O1184" s="28">
        <v>0</v>
      </c>
      <c r="P1184" s="345" t="str">
        <f>N1184&amp;O1184</f>
        <v>R0</v>
      </c>
      <c r="Q1184" s="25" t="s">
        <v>187</v>
      </c>
      <c r="R1184" s="26">
        <v>0.2</v>
      </c>
      <c r="S1184" s="26">
        <v>0.02</v>
      </c>
      <c r="T1184" s="336">
        <f>SUM(R1185:S1185)</f>
        <v>22608</v>
      </c>
      <c r="U1184" s="19">
        <v>1.2999999999999999E-2</v>
      </c>
      <c r="V1184" s="19">
        <v>1.2E-2</v>
      </c>
      <c r="W1184" s="29">
        <f>SUM(U1185:V1185)</f>
        <v>1789</v>
      </c>
      <c r="X1184" s="19">
        <v>0.23</v>
      </c>
      <c r="Y1184" s="19">
        <v>0.14000000000000001</v>
      </c>
      <c r="Z1184" s="19">
        <v>0</v>
      </c>
      <c r="AA1184" s="338">
        <f>SUM(X1185:Z1185)</f>
        <v>35529</v>
      </c>
      <c r="AB1184" s="327">
        <f>ROUNDDOWN((T1184+AA1184)*0.05,0)</f>
        <v>2906</v>
      </c>
      <c r="AC1184" s="327">
        <f>ROUNDDOWN((T1184+W1184+AA1184+AB1184)*0.1,0)</f>
        <v>6283</v>
      </c>
      <c r="AD1184" s="327">
        <f>ROUNDDOWN(AG1184*0.1,0)</f>
        <v>1120</v>
      </c>
      <c r="AE1184" s="327">
        <f>T1184+W1184+AA1184+AB1184+AC1184+AD1184</f>
        <v>70235</v>
      </c>
      <c r="AF1184" s="328">
        <v>35600</v>
      </c>
      <c r="AG1184" s="330">
        <f>AF1184-T1184-W1184</f>
        <v>11203</v>
      </c>
      <c r="AH1184" s="332">
        <f t="shared" ref="AH1184:AH1279" si="12">IF(AE1184&lt;AG1184,AE1184,AG1184)</f>
        <v>11203</v>
      </c>
    </row>
    <row r="1185" spans="1:34" ht="12.75" hidden="1" customHeight="1">
      <c r="A1185" s="344"/>
      <c r="B1185" s="27"/>
      <c r="C1185" s="28"/>
      <c r="D1185" s="344"/>
      <c r="E1185" s="28"/>
      <c r="F1185" s="28"/>
      <c r="G1185" s="344"/>
      <c r="H1185" s="28"/>
      <c r="I1185" s="28"/>
      <c r="J1185" s="344"/>
      <c r="K1185" s="28"/>
      <c r="L1185" s="28"/>
      <c r="M1185" s="346"/>
      <c r="N1185" s="28"/>
      <c r="O1185" s="28"/>
      <c r="P1185" s="346"/>
      <c r="Q1185" s="25"/>
      <c r="R1185" s="23">
        <f>ROUNDDOWN($R$3*R1184,0)</f>
        <v>20980</v>
      </c>
      <c r="S1185" s="23">
        <f>ROUNDDOWN($S$3*S1184,0)</f>
        <v>1628</v>
      </c>
      <c r="T1185" s="337"/>
      <c r="U1185" s="23">
        <f>ROUNDDOWN(U1184*$U$3,0)</f>
        <v>1058</v>
      </c>
      <c r="V1185" s="23">
        <f>ROUNDDOWN(V1184*$V$3,0)</f>
        <v>731</v>
      </c>
      <c r="W1185" s="30"/>
      <c r="X1185" s="23">
        <f>ROUNDDOWN($X$3*X1184,0)</f>
        <v>24127</v>
      </c>
      <c r="Y1185" s="23">
        <f>ROUNDDOWN(Y1184*$Y$3,0)</f>
        <v>11402</v>
      </c>
      <c r="Z1185" s="24">
        <f>ROUNDDOWN(Z1184*$Z$3,0)</f>
        <v>0</v>
      </c>
      <c r="AA1185" s="338"/>
      <c r="AB1185" s="327"/>
      <c r="AC1185" s="327"/>
      <c r="AD1185" s="327"/>
      <c r="AE1185" s="327"/>
      <c r="AF1185" s="329"/>
      <c r="AG1185" s="331"/>
      <c r="AH1185" s="332">
        <f t="shared" si="12"/>
        <v>0</v>
      </c>
    </row>
    <row r="1186" spans="1:34" ht="12.75" hidden="1" customHeight="1">
      <c r="A1186" s="344" t="s">
        <v>227</v>
      </c>
      <c r="B1186" s="27" t="s">
        <v>43</v>
      </c>
      <c r="C1186" s="28">
        <v>3</v>
      </c>
      <c r="D1186" s="344" t="str">
        <f>B1186&amp;C1186</f>
        <v>H3</v>
      </c>
      <c r="E1186" s="28" t="s">
        <v>38</v>
      </c>
      <c r="F1186" s="28">
        <v>0</v>
      </c>
      <c r="G1186" s="344" t="str">
        <f>E1186&amp;F1186</f>
        <v>W0</v>
      </c>
      <c r="H1186" s="28" t="s">
        <v>39</v>
      </c>
      <c r="I1186" s="28">
        <v>0</v>
      </c>
      <c r="J1186" s="344" t="str">
        <f>H1186&amp;I1186</f>
        <v>L0</v>
      </c>
      <c r="K1186" s="28" t="s">
        <v>40</v>
      </c>
      <c r="L1186" s="28">
        <v>6</v>
      </c>
      <c r="M1186" s="345" t="str">
        <f>K1186&amp;L1186</f>
        <v>B6</v>
      </c>
      <c r="N1186" s="28" t="s">
        <v>41</v>
      </c>
      <c r="O1186" s="28">
        <v>0</v>
      </c>
      <c r="P1186" s="345" t="str">
        <f>N1186&amp;O1186</f>
        <v>R0</v>
      </c>
      <c r="Q1186" s="25" t="s">
        <v>187</v>
      </c>
      <c r="R1186" s="19">
        <v>0.28000000000000003</v>
      </c>
      <c r="S1186" s="19">
        <v>0.02</v>
      </c>
      <c r="T1186" s="336">
        <f>SUM(R1187:S1187)</f>
        <v>31001</v>
      </c>
      <c r="U1186" s="19">
        <v>2.1000000000000001E-2</v>
      </c>
      <c r="V1186" s="19">
        <v>1.4E-2</v>
      </c>
      <c r="W1186" s="336">
        <f>SUM(U1187:V1187)</f>
        <v>2563</v>
      </c>
      <c r="X1186" s="19">
        <v>0.32</v>
      </c>
      <c r="Y1186" s="19">
        <v>0.19</v>
      </c>
      <c r="Z1186" s="19">
        <v>0</v>
      </c>
      <c r="AA1186" s="338">
        <f>SUM(X1187:Z1187)</f>
        <v>49043</v>
      </c>
      <c r="AB1186" s="327">
        <f>ROUNDDOWN((T1186+AA1186)*0.05,0)</f>
        <v>4002</v>
      </c>
      <c r="AC1186" s="327">
        <f>ROUNDDOWN((T1186+W1186+AA1186+AB1186)*0.1,0)</f>
        <v>8660</v>
      </c>
      <c r="AD1186" s="327">
        <f>ROUNDDOWN(AG1186*0.1,0)</f>
        <v>2063</v>
      </c>
      <c r="AE1186" s="327">
        <f>T1186+W1186+AA1186+AB1186+AC1186+AD1186</f>
        <v>97332</v>
      </c>
      <c r="AF1186" s="328">
        <v>54200</v>
      </c>
      <c r="AG1186" s="330">
        <f>AF1186-T1186-W1186</f>
        <v>20636</v>
      </c>
      <c r="AH1186" s="332">
        <f t="shared" si="12"/>
        <v>20636</v>
      </c>
    </row>
    <row r="1187" spans="1:34" ht="12.75" hidden="1" customHeight="1">
      <c r="A1187" s="344"/>
      <c r="B1187" s="27"/>
      <c r="C1187" s="28"/>
      <c r="D1187" s="344"/>
      <c r="E1187" s="28"/>
      <c r="F1187" s="28"/>
      <c r="G1187" s="344"/>
      <c r="H1187" s="28"/>
      <c r="I1187" s="28"/>
      <c r="J1187" s="344"/>
      <c r="K1187" s="28"/>
      <c r="L1187" s="28"/>
      <c r="M1187" s="346"/>
      <c r="N1187" s="28"/>
      <c r="O1187" s="28"/>
      <c r="P1187" s="346"/>
      <c r="Q1187" s="25"/>
      <c r="R1187" s="23">
        <f>ROUNDDOWN($R$3*R1186,0)</f>
        <v>29373</v>
      </c>
      <c r="S1187" s="23">
        <f>ROUNDDOWN($S$3*S1186,0)</f>
        <v>1628</v>
      </c>
      <c r="T1187" s="337"/>
      <c r="U1187" s="23">
        <f>ROUNDDOWN(U1186*$U$3,0)</f>
        <v>1710</v>
      </c>
      <c r="V1187" s="23">
        <f>ROUNDDOWN(V1186*$V$3,0)</f>
        <v>853</v>
      </c>
      <c r="W1187" s="337"/>
      <c r="X1187" s="23">
        <f>ROUNDDOWN($X$3*X1186,0)</f>
        <v>33569</v>
      </c>
      <c r="Y1187" s="23">
        <f>ROUNDDOWN(Y1186*$Y$3,0)</f>
        <v>15474</v>
      </c>
      <c r="Z1187" s="24">
        <f>ROUNDDOWN(Z1186*$Z$3,0)</f>
        <v>0</v>
      </c>
      <c r="AA1187" s="338"/>
      <c r="AB1187" s="327"/>
      <c r="AC1187" s="327"/>
      <c r="AD1187" s="327"/>
      <c r="AE1187" s="327"/>
      <c r="AF1187" s="329"/>
      <c r="AG1187" s="331"/>
      <c r="AH1187" s="332">
        <f t="shared" si="12"/>
        <v>0</v>
      </c>
    </row>
    <row r="1188" spans="1:34" ht="12.75" hidden="1" customHeight="1">
      <c r="A1188" s="344" t="s">
        <v>227</v>
      </c>
      <c r="B1188" s="27" t="s">
        <v>43</v>
      </c>
      <c r="C1188" s="28">
        <v>3.5</v>
      </c>
      <c r="D1188" s="344" t="str">
        <f>B1188&amp;C1188</f>
        <v>H3.5</v>
      </c>
      <c r="E1188" s="28" t="s">
        <v>38</v>
      </c>
      <c r="F1188" s="28">
        <v>0</v>
      </c>
      <c r="G1188" s="344" t="str">
        <f>E1188&amp;F1188</f>
        <v>W0</v>
      </c>
      <c r="H1188" s="28" t="s">
        <v>39</v>
      </c>
      <c r="I1188" s="28">
        <v>0</v>
      </c>
      <c r="J1188" s="344" t="str">
        <f>H1188&amp;I1188</f>
        <v>L0</v>
      </c>
      <c r="K1188" s="28" t="s">
        <v>40</v>
      </c>
      <c r="L1188" s="28">
        <v>8</v>
      </c>
      <c r="M1188" s="345" t="str">
        <f>K1188&amp;L1188</f>
        <v>B8</v>
      </c>
      <c r="N1188" s="28" t="s">
        <v>41</v>
      </c>
      <c r="O1188" s="28">
        <v>0</v>
      </c>
      <c r="P1188" s="345" t="str">
        <f>N1188&amp;O1188</f>
        <v>R0</v>
      </c>
      <c r="Q1188" s="25" t="s">
        <v>187</v>
      </c>
      <c r="R1188" s="19">
        <v>0.45</v>
      </c>
      <c r="S1188" s="19">
        <v>0.06</v>
      </c>
      <c r="T1188" s="336">
        <f>SUM(R1189:S1189)</f>
        <v>52092</v>
      </c>
      <c r="U1188" s="19">
        <v>4.2000000000000003E-2</v>
      </c>
      <c r="V1188" s="19">
        <v>0.02</v>
      </c>
      <c r="W1188" s="336">
        <f>SUM(U1189:V1189)</f>
        <v>4639</v>
      </c>
      <c r="X1188" s="19">
        <v>0.32</v>
      </c>
      <c r="Y1188" s="19">
        <v>0.16</v>
      </c>
      <c r="Z1188" s="19">
        <v>0.24</v>
      </c>
      <c r="AA1188" s="338">
        <f>SUM(X1189:Z1189)</f>
        <v>59689</v>
      </c>
      <c r="AB1188" s="327">
        <f>ROUNDDOWN((T1188+AA1188)*0.05,0)</f>
        <v>5589</v>
      </c>
      <c r="AC1188" s="327">
        <f>ROUNDDOWN((T1188+W1188+AA1188+AB1188)*0.1,0)</f>
        <v>12200</v>
      </c>
      <c r="AD1188" s="327">
        <f>ROUNDDOWN(AG1188*0.1,0)</f>
        <v>2476</v>
      </c>
      <c r="AE1188" s="327">
        <f>T1188+W1188+AA1188+AB1188+AC1188+AD1188</f>
        <v>136685</v>
      </c>
      <c r="AF1188" s="328">
        <v>81500</v>
      </c>
      <c r="AG1188" s="330">
        <f>AF1188-T1188-W1188</f>
        <v>24769</v>
      </c>
      <c r="AH1188" s="332">
        <f t="shared" si="12"/>
        <v>24769</v>
      </c>
    </row>
    <row r="1189" spans="1:34" ht="12.75" hidden="1" customHeight="1">
      <c r="A1189" s="344"/>
      <c r="B1189" s="27"/>
      <c r="C1189" s="28"/>
      <c r="D1189" s="344"/>
      <c r="E1189" s="28"/>
      <c r="F1189" s="28"/>
      <c r="G1189" s="344"/>
      <c r="H1189" s="28"/>
      <c r="I1189" s="28"/>
      <c r="J1189" s="344"/>
      <c r="K1189" s="28"/>
      <c r="L1189" s="28"/>
      <c r="M1189" s="346"/>
      <c r="N1189" s="28"/>
      <c r="O1189" s="28"/>
      <c r="P1189" s="346"/>
      <c r="Q1189" s="25"/>
      <c r="R1189" s="23">
        <f>ROUNDDOWN($R$3*R1188,0)</f>
        <v>47206</v>
      </c>
      <c r="S1189" s="23">
        <f>ROUNDDOWN($S$3*S1188,0)</f>
        <v>4886</v>
      </c>
      <c r="T1189" s="337"/>
      <c r="U1189" s="23">
        <f>ROUNDDOWN(U1188*$U$3,0)</f>
        <v>3420</v>
      </c>
      <c r="V1189" s="23">
        <f>ROUNDDOWN(V1188*$V$3,0)</f>
        <v>1219</v>
      </c>
      <c r="W1189" s="337"/>
      <c r="X1189" s="23">
        <f>ROUNDDOWN($X$3*X1188,0)</f>
        <v>33569</v>
      </c>
      <c r="Y1189" s="23">
        <f>ROUNDDOWN(Y1188*$Y$3,0)</f>
        <v>13030</v>
      </c>
      <c r="Z1189" s="24">
        <f>ROUNDDOWN(Z1188*$Z$3,0)</f>
        <v>13090</v>
      </c>
      <c r="AA1189" s="338"/>
      <c r="AB1189" s="327"/>
      <c r="AC1189" s="327"/>
      <c r="AD1189" s="327"/>
      <c r="AE1189" s="327"/>
      <c r="AF1189" s="329"/>
      <c r="AG1189" s="331"/>
      <c r="AH1189" s="332">
        <f t="shared" si="12"/>
        <v>0</v>
      </c>
    </row>
    <row r="1190" spans="1:34" ht="12.75" hidden="1" customHeight="1">
      <c r="A1190" s="344" t="s">
        <v>227</v>
      </c>
      <c r="B1190" s="27" t="s">
        <v>43</v>
      </c>
      <c r="C1190" s="28">
        <v>4</v>
      </c>
      <c r="D1190" s="344" t="str">
        <f>B1190&amp;C1190</f>
        <v>H4</v>
      </c>
      <c r="E1190" s="28" t="s">
        <v>38</v>
      </c>
      <c r="F1190" s="28">
        <v>0</v>
      </c>
      <c r="G1190" s="344" t="str">
        <f>E1190&amp;F1190</f>
        <v>W0</v>
      </c>
      <c r="H1190" s="28" t="s">
        <v>39</v>
      </c>
      <c r="I1190" s="28">
        <v>0</v>
      </c>
      <c r="J1190" s="344" t="str">
        <f>H1190&amp;I1190</f>
        <v>L0</v>
      </c>
      <c r="K1190" s="28" t="s">
        <v>40</v>
      </c>
      <c r="L1190" s="28">
        <v>10</v>
      </c>
      <c r="M1190" s="345" t="str">
        <f>K1190&amp;L1190</f>
        <v>B10</v>
      </c>
      <c r="N1190" s="28" t="s">
        <v>41</v>
      </c>
      <c r="O1190" s="28">
        <v>0</v>
      </c>
      <c r="P1190" s="345" t="str">
        <f>N1190&amp;O1190</f>
        <v>R0</v>
      </c>
      <c r="Q1190" s="25" t="s">
        <v>187</v>
      </c>
      <c r="R1190" s="26">
        <v>0.63</v>
      </c>
      <c r="S1190" s="26">
        <v>0.08</v>
      </c>
      <c r="T1190" s="336">
        <f>SUM(R1191:S1191)</f>
        <v>72604</v>
      </c>
      <c r="U1190" s="19">
        <v>7.4999999999999997E-2</v>
      </c>
      <c r="V1190" s="19">
        <v>3.7999999999999999E-2</v>
      </c>
      <c r="W1190" s="336">
        <f>SUM(U1191:V1191)</f>
        <v>8424</v>
      </c>
      <c r="X1190" s="19">
        <v>0.43</v>
      </c>
      <c r="Y1190" s="19">
        <v>0.21</v>
      </c>
      <c r="Z1190" s="19">
        <v>0.32</v>
      </c>
      <c r="AA1190" s="338">
        <f>SUM(X1191:Z1191)</f>
        <v>79665</v>
      </c>
      <c r="AB1190" s="327">
        <f>ROUNDDOWN((T1190+AA1190)*0.05,0)</f>
        <v>7613</v>
      </c>
      <c r="AC1190" s="327">
        <f>ROUNDDOWN((T1190+W1190+AA1190+AB1190)*0.1,0)</f>
        <v>16830</v>
      </c>
      <c r="AD1190" s="327">
        <f>ROUNDDOWN(AG1190*0.1,0)</f>
        <v>3197</v>
      </c>
      <c r="AE1190" s="327">
        <f>T1190+W1190+AA1190+AB1190+AC1190+AD1190</f>
        <v>188333</v>
      </c>
      <c r="AF1190" s="328">
        <v>113000</v>
      </c>
      <c r="AG1190" s="330">
        <f>AF1190-T1190-W1190</f>
        <v>31972</v>
      </c>
      <c r="AH1190" s="332">
        <f t="shared" si="12"/>
        <v>31972</v>
      </c>
    </row>
    <row r="1191" spans="1:34" ht="12.75" hidden="1" customHeight="1">
      <c r="A1191" s="344"/>
      <c r="B1191" s="27"/>
      <c r="C1191" s="28"/>
      <c r="D1191" s="344"/>
      <c r="E1191" s="28"/>
      <c r="F1191" s="28"/>
      <c r="G1191" s="344"/>
      <c r="H1191" s="28"/>
      <c r="I1191" s="28"/>
      <c r="J1191" s="344"/>
      <c r="K1191" s="28"/>
      <c r="L1191" s="28"/>
      <c r="M1191" s="346"/>
      <c r="N1191" s="28"/>
      <c r="O1191" s="28"/>
      <c r="P1191" s="346"/>
      <c r="Q1191" s="25"/>
      <c r="R1191" s="23">
        <f>ROUNDDOWN($R$3*R1190,0)</f>
        <v>66089</v>
      </c>
      <c r="S1191" s="23">
        <f>ROUNDDOWN($S$3*S1190,0)</f>
        <v>6515</v>
      </c>
      <c r="T1191" s="337"/>
      <c r="U1191" s="23">
        <f>ROUNDDOWN(U1190*$U$3,0)</f>
        <v>6108</v>
      </c>
      <c r="V1191" s="23">
        <f>ROUNDDOWN(V1190*$V$3,0)</f>
        <v>2316</v>
      </c>
      <c r="W1191" s="337"/>
      <c r="X1191" s="23">
        <f>ROUNDDOWN($X$3*X1190,0)</f>
        <v>45108</v>
      </c>
      <c r="Y1191" s="23">
        <f>ROUNDDOWN(Y1190*$Y$3,0)</f>
        <v>17103</v>
      </c>
      <c r="Z1191" s="24">
        <f>ROUNDDOWN(Z1190*$Z$3,0)</f>
        <v>17454</v>
      </c>
      <c r="AA1191" s="338"/>
      <c r="AB1191" s="327"/>
      <c r="AC1191" s="327"/>
      <c r="AD1191" s="327"/>
      <c r="AE1191" s="327"/>
      <c r="AF1191" s="329"/>
      <c r="AG1191" s="331"/>
      <c r="AH1191" s="332">
        <f t="shared" si="12"/>
        <v>0</v>
      </c>
    </row>
    <row r="1192" spans="1:34" ht="12.75" hidden="1" customHeight="1">
      <c r="A1192" s="344" t="s">
        <v>227</v>
      </c>
      <c r="B1192" s="27" t="s">
        <v>43</v>
      </c>
      <c r="C1192" s="28">
        <v>4</v>
      </c>
      <c r="D1192" s="344" t="str">
        <f>B1192&amp;C1192</f>
        <v>H4</v>
      </c>
      <c r="E1192" s="28" t="s">
        <v>38</v>
      </c>
      <c r="F1192" s="28">
        <v>0</v>
      </c>
      <c r="G1192" s="344" t="str">
        <f>E1192&amp;F1192</f>
        <v>W0</v>
      </c>
      <c r="H1192" s="28" t="s">
        <v>39</v>
      </c>
      <c r="I1192" s="28">
        <v>0</v>
      </c>
      <c r="J1192" s="344" t="str">
        <f>H1192&amp;I1192</f>
        <v>L0</v>
      </c>
      <c r="K1192" s="28" t="s">
        <v>40</v>
      </c>
      <c r="L1192" s="28">
        <v>12</v>
      </c>
      <c r="M1192" s="345" t="str">
        <f>K1192&amp;L1192</f>
        <v>B12</v>
      </c>
      <c r="N1192" s="28" t="s">
        <v>41</v>
      </c>
      <c r="O1192" s="28">
        <v>0</v>
      </c>
      <c r="P1192" s="345" t="str">
        <f>N1192&amp;O1192</f>
        <v>R0</v>
      </c>
      <c r="Q1192" s="25" t="s">
        <v>187</v>
      </c>
      <c r="R1192" s="19">
        <v>0.81</v>
      </c>
      <c r="S1192" s="19">
        <v>0.12</v>
      </c>
      <c r="T1192" s="336">
        <f>SUM(R1193:S1193)</f>
        <v>94745</v>
      </c>
      <c r="U1192" s="19">
        <v>0.11600000000000001</v>
      </c>
      <c r="V1192" s="19">
        <v>7.0999999999999994E-2</v>
      </c>
      <c r="W1192" s="336">
        <f>SUM(U1193:V1193)</f>
        <v>13775</v>
      </c>
      <c r="X1192" s="19">
        <v>0.55000000000000004</v>
      </c>
      <c r="Y1192" s="19">
        <v>0.27</v>
      </c>
      <c r="Z1192" s="19">
        <v>0.4</v>
      </c>
      <c r="AA1192" s="338">
        <f>SUM(X1193:Z1193)</f>
        <v>101503</v>
      </c>
      <c r="AB1192" s="327">
        <f>ROUNDDOWN((T1192+AA1192)*0.05,0)</f>
        <v>9812</v>
      </c>
      <c r="AC1192" s="327">
        <f>ROUNDDOWN((T1192+W1192+AA1192+AB1192)*0.1,0)</f>
        <v>21983</v>
      </c>
      <c r="AD1192" s="327">
        <f>ROUNDDOWN(AG1192*0.1,0)</f>
        <v>9748</v>
      </c>
      <c r="AE1192" s="327">
        <f>T1192+W1192+AA1192+AB1192+AC1192+AD1192</f>
        <v>251566</v>
      </c>
      <c r="AF1192" s="328">
        <v>206000</v>
      </c>
      <c r="AG1192" s="330">
        <f>AF1192-T1192-W1192</f>
        <v>97480</v>
      </c>
      <c r="AH1192" s="332">
        <f t="shared" si="12"/>
        <v>97480</v>
      </c>
    </row>
    <row r="1193" spans="1:34" ht="12.75" hidden="1" customHeight="1">
      <c r="A1193" s="344"/>
      <c r="B1193" s="27"/>
      <c r="C1193" s="28"/>
      <c r="D1193" s="344"/>
      <c r="E1193" s="28"/>
      <c r="F1193" s="28"/>
      <c r="G1193" s="344"/>
      <c r="H1193" s="28"/>
      <c r="I1193" s="28"/>
      <c r="J1193" s="344"/>
      <c r="K1193" s="28"/>
      <c r="L1193" s="28"/>
      <c r="M1193" s="346"/>
      <c r="N1193" s="28"/>
      <c r="O1193" s="28"/>
      <c r="P1193" s="346"/>
      <c r="Q1193" s="25"/>
      <c r="R1193" s="23">
        <f>ROUNDDOWN($R$3*R1192,0)</f>
        <v>84972</v>
      </c>
      <c r="S1193" s="23">
        <f>ROUNDDOWN($S$3*S1192,0)</f>
        <v>9773</v>
      </c>
      <c r="T1193" s="337"/>
      <c r="U1193" s="23">
        <f>ROUNDDOWN(U1192*$U$3,0)</f>
        <v>9447</v>
      </c>
      <c r="V1193" s="23">
        <f>ROUNDDOWN(V1192*$V$3,0)</f>
        <v>4328</v>
      </c>
      <c r="W1193" s="337"/>
      <c r="X1193" s="23">
        <f>ROUNDDOWN($X$3*X1192,0)</f>
        <v>57697</v>
      </c>
      <c r="Y1193" s="23">
        <f>ROUNDDOWN(Y1192*$Y$3,0)</f>
        <v>21989</v>
      </c>
      <c r="Z1193" s="24">
        <f>ROUNDDOWN(Z1192*$Z$3,0)</f>
        <v>21817</v>
      </c>
      <c r="AA1193" s="338"/>
      <c r="AB1193" s="327"/>
      <c r="AC1193" s="327"/>
      <c r="AD1193" s="327"/>
      <c r="AE1193" s="327"/>
      <c r="AF1193" s="329"/>
      <c r="AG1193" s="331"/>
      <c r="AH1193" s="332">
        <f t="shared" si="12"/>
        <v>0</v>
      </c>
    </row>
    <row r="1194" spans="1:34" ht="12.75" hidden="1" customHeight="1">
      <c r="A1194" s="344" t="s">
        <v>227</v>
      </c>
      <c r="B1194" s="27" t="s">
        <v>43</v>
      </c>
      <c r="C1194" s="28">
        <v>4.5</v>
      </c>
      <c r="D1194" s="344" t="str">
        <f>B1194&amp;C1194</f>
        <v>H4.5</v>
      </c>
      <c r="E1194" s="28" t="s">
        <v>38</v>
      </c>
      <c r="F1194" s="28">
        <v>0</v>
      </c>
      <c r="G1194" s="344" t="str">
        <f>E1194&amp;F1194</f>
        <v>W0</v>
      </c>
      <c r="H1194" s="28" t="s">
        <v>39</v>
      </c>
      <c r="I1194" s="28">
        <v>0</v>
      </c>
      <c r="J1194" s="344" t="str">
        <f>H1194&amp;I1194</f>
        <v>L0</v>
      </c>
      <c r="K1194" s="28" t="s">
        <v>40</v>
      </c>
      <c r="L1194" s="28">
        <v>15</v>
      </c>
      <c r="M1194" s="345" t="str">
        <f>K1194&amp;L1194</f>
        <v>B15</v>
      </c>
      <c r="N1194" s="28" t="s">
        <v>41</v>
      </c>
      <c r="O1194" s="28">
        <v>0</v>
      </c>
      <c r="P1194" s="345" t="str">
        <f>N1194&amp;O1194</f>
        <v>R0</v>
      </c>
      <c r="Q1194" s="25" t="s">
        <v>187</v>
      </c>
      <c r="R1194" s="19">
        <v>1.1100000000000001</v>
      </c>
      <c r="S1194" s="19">
        <v>0.16</v>
      </c>
      <c r="T1194" s="336">
        <f>SUM(R1195:S1195)</f>
        <v>129473</v>
      </c>
      <c r="U1194" s="19">
        <v>0.19</v>
      </c>
      <c r="V1194" s="19">
        <v>0.14299999999999999</v>
      </c>
      <c r="W1194" s="336">
        <f>SUM(U1195:V1195)</f>
        <v>24192</v>
      </c>
      <c r="X1194" s="19">
        <v>0.72</v>
      </c>
      <c r="Y1194" s="19">
        <v>0.35</v>
      </c>
      <c r="Z1194" s="19">
        <v>0.53</v>
      </c>
      <c r="AA1194" s="338">
        <f>SUM(X1195:Z1195)</f>
        <v>132943</v>
      </c>
      <c r="AB1194" s="327">
        <f>ROUNDDOWN((T1194+AA1194)*0.05,0)</f>
        <v>13120</v>
      </c>
      <c r="AC1194" s="327">
        <f>ROUNDDOWN((T1194+W1194+AA1194+AB1194)*0.1,0)</f>
        <v>29972</v>
      </c>
      <c r="AD1194" s="327">
        <f>ROUNDDOWN(AG1194*0.1,0)</f>
        <v>14733</v>
      </c>
      <c r="AE1194" s="327">
        <f>T1194+W1194+AA1194+AB1194+AC1194+AD1194</f>
        <v>344433</v>
      </c>
      <c r="AF1194" s="328">
        <v>301000</v>
      </c>
      <c r="AG1194" s="330">
        <f>AF1194-T1194-W1194</f>
        <v>147335</v>
      </c>
      <c r="AH1194" s="332">
        <f t="shared" si="12"/>
        <v>147335</v>
      </c>
    </row>
    <row r="1195" spans="1:34" ht="12.75" hidden="1" customHeight="1">
      <c r="A1195" s="344"/>
      <c r="B1195" s="27"/>
      <c r="C1195" s="28"/>
      <c r="D1195" s="344"/>
      <c r="E1195" s="28"/>
      <c r="F1195" s="28"/>
      <c r="G1195" s="344"/>
      <c r="H1195" s="28"/>
      <c r="I1195" s="28"/>
      <c r="J1195" s="344"/>
      <c r="K1195" s="28"/>
      <c r="L1195" s="28"/>
      <c r="M1195" s="346"/>
      <c r="N1195" s="28"/>
      <c r="O1195" s="28"/>
      <c r="P1195" s="346"/>
      <c r="Q1195" s="25"/>
      <c r="R1195" s="23">
        <f>ROUNDDOWN($R$3*R1194,0)</f>
        <v>116443</v>
      </c>
      <c r="S1195" s="23">
        <f>ROUNDDOWN($S$3*S1194,0)</f>
        <v>13030</v>
      </c>
      <c r="T1195" s="336"/>
      <c r="U1195" s="23">
        <f>ROUNDDOWN(U1194*$U$3,0)</f>
        <v>15474</v>
      </c>
      <c r="V1195" s="23">
        <f>ROUNDDOWN(V1194*$V$3,0)</f>
        <v>8718</v>
      </c>
      <c r="W1195" s="337"/>
      <c r="X1195" s="23">
        <f>ROUNDDOWN($X$3*X1194,0)</f>
        <v>75530</v>
      </c>
      <c r="Y1195" s="23">
        <f>ROUNDDOWN(Y1194*$Y$3,0)</f>
        <v>28505</v>
      </c>
      <c r="Z1195" s="24">
        <f>ROUNDDOWN(Z1194*$Z$3,0)</f>
        <v>28908</v>
      </c>
      <c r="AA1195" s="338"/>
      <c r="AB1195" s="327"/>
      <c r="AC1195" s="327"/>
      <c r="AD1195" s="327"/>
      <c r="AE1195" s="327"/>
      <c r="AF1195" s="329"/>
      <c r="AG1195" s="331"/>
      <c r="AH1195" s="332">
        <f t="shared" si="12"/>
        <v>0</v>
      </c>
    </row>
    <row r="1196" spans="1:34" ht="12.75" hidden="1" customHeight="1">
      <c r="A1196" s="333" t="s">
        <v>228</v>
      </c>
      <c r="B1196" s="20" t="s">
        <v>43</v>
      </c>
      <c r="C1196" s="21">
        <v>1</v>
      </c>
      <c r="D1196" s="333" t="str">
        <f>B1196&amp;C1196</f>
        <v>H1</v>
      </c>
      <c r="E1196" s="21" t="s">
        <v>38</v>
      </c>
      <c r="F1196" s="21">
        <v>0.4</v>
      </c>
      <c r="G1196" s="333" t="str">
        <f>E1196&amp;F1196</f>
        <v>W0.4</v>
      </c>
      <c r="H1196" s="21" t="s">
        <v>39</v>
      </c>
      <c r="I1196" s="21">
        <v>0</v>
      </c>
      <c r="J1196" s="333" t="str">
        <f>H1196&amp;I1196</f>
        <v>L0</v>
      </c>
      <c r="K1196" s="21" t="s">
        <v>40</v>
      </c>
      <c r="L1196" s="21">
        <v>0</v>
      </c>
      <c r="M1196" s="334" t="str">
        <f>K1196&amp;L1196</f>
        <v>B0</v>
      </c>
      <c r="N1196" s="21" t="s">
        <v>41</v>
      </c>
      <c r="O1196" s="21">
        <v>0</v>
      </c>
      <c r="P1196" s="334" t="str">
        <f>N1196&amp;O1196</f>
        <v>R0</v>
      </c>
      <c r="Q1196" s="25" t="s">
        <v>109</v>
      </c>
      <c r="R1196" s="26">
        <v>0.04</v>
      </c>
      <c r="S1196" s="26">
        <v>6.0000000000000001E-3</v>
      </c>
      <c r="T1196" s="336">
        <f>SUM(R1197:S1197)</f>
        <v>4684</v>
      </c>
      <c r="U1196" s="19">
        <v>2E-3</v>
      </c>
      <c r="V1196" s="19">
        <v>1E-3</v>
      </c>
      <c r="W1196" s="336">
        <f>SUM(U1197:V1197)</f>
        <v>222</v>
      </c>
      <c r="X1196" s="19">
        <v>0.03</v>
      </c>
      <c r="Y1196" s="19">
        <v>0.02</v>
      </c>
      <c r="Z1196" s="19">
        <v>0</v>
      </c>
      <c r="AA1196" s="338">
        <f>SUM(X1197:Z1197)</f>
        <v>4775</v>
      </c>
      <c r="AB1196" s="327">
        <f>ROUNDDOWN((T1196+AA1196)*0.05,0)</f>
        <v>472</v>
      </c>
      <c r="AC1196" s="327">
        <f>ROUNDDOWN((T1196+W1196+AA1196+AB1196)*0.1,0)</f>
        <v>1015</v>
      </c>
      <c r="AD1196" s="327">
        <f>ROUNDDOWN(AG1196*0.1,0)</f>
        <v>-270</v>
      </c>
      <c r="AE1196" s="327">
        <f>T1196+W1196+AA1196+AB1196+AC1196+AD1196</f>
        <v>10898</v>
      </c>
      <c r="AF1196" s="328">
        <v>2200</v>
      </c>
      <c r="AG1196" s="330">
        <f>AF1196-T1196-W1196</f>
        <v>-2706</v>
      </c>
      <c r="AH1196" s="332">
        <f t="shared" si="12"/>
        <v>-2706</v>
      </c>
    </row>
    <row r="1197" spans="1:34" ht="12.75" hidden="1" customHeight="1">
      <c r="A1197" s="333"/>
      <c r="B1197" s="20"/>
      <c r="C1197" s="21"/>
      <c r="D1197" s="333"/>
      <c r="E1197" s="21"/>
      <c r="F1197" s="21"/>
      <c r="G1197" s="333"/>
      <c r="H1197" s="21"/>
      <c r="I1197" s="21"/>
      <c r="J1197" s="333"/>
      <c r="K1197" s="21"/>
      <c r="L1197" s="21"/>
      <c r="M1197" s="335"/>
      <c r="N1197" s="21"/>
      <c r="O1197" s="21"/>
      <c r="P1197" s="335"/>
      <c r="Q1197" s="25"/>
      <c r="R1197" s="23">
        <f>ROUNDDOWN($R$3*R1196,0)</f>
        <v>4196</v>
      </c>
      <c r="S1197" s="23">
        <f>ROUNDDOWN($S$3*S1196,0)</f>
        <v>488</v>
      </c>
      <c r="T1197" s="337"/>
      <c r="U1197" s="23">
        <f>ROUNDDOWN(U1196*$U$3,0)</f>
        <v>162</v>
      </c>
      <c r="V1197" s="23">
        <f>ROUNDDOWN(V1196*$V$3,0)</f>
        <v>60</v>
      </c>
      <c r="W1197" s="337"/>
      <c r="X1197" s="23">
        <f>ROUNDDOWN($X$3*X1196,0)</f>
        <v>3147</v>
      </c>
      <c r="Y1197" s="23">
        <f>ROUNDDOWN(Y1196*$Y$3,0)</f>
        <v>1628</v>
      </c>
      <c r="Z1197" s="24">
        <f>ROUNDDOWN(Z1196*$Z$3,0)</f>
        <v>0</v>
      </c>
      <c r="AA1197" s="338"/>
      <c r="AB1197" s="327"/>
      <c r="AC1197" s="327"/>
      <c r="AD1197" s="327"/>
      <c r="AE1197" s="327"/>
      <c r="AF1197" s="329"/>
      <c r="AG1197" s="331"/>
      <c r="AH1197" s="332">
        <f t="shared" si="12"/>
        <v>0</v>
      </c>
    </row>
    <row r="1198" spans="1:34" ht="12.75" hidden="1" customHeight="1">
      <c r="A1198" s="333" t="s">
        <v>228</v>
      </c>
      <c r="B1198" s="20" t="s">
        <v>43</v>
      </c>
      <c r="C1198" s="21">
        <v>1.2</v>
      </c>
      <c r="D1198" s="333" t="str">
        <f>B1198&amp;C1198</f>
        <v>H1.2</v>
      </c>
      <c r="E1198" s="21" t="s">
        <v>38</v>
      </c>
      <c r="F1198" s="21">
        <v>0.6</v>
      </c>
      <c r="G1198" s="333" t="str">
        <f>E1198&amp;F1198</f>
        <v>W0.6</v>
      </c>
      <c r="H1198" s="21" t="s">
        <v>39</v>
      </c>
      <c r="I1198" s="21">
        <v>0</v>
      </c>
      <c r="J1198" s="333" t="str">
        <f>H1198&amp;I1198</f>
        <v>L0</v>
      </c>
      <c r="K1198" s="21" t="s">
        <v>40</v>
      </c>
      <c r="L1198" s="21">
        <v>0</v>
      </c>
      <c r="M1198" s="334" t="str">
        <f>K1198&amp;L1198</f>
        <v>B0</v>
      </c>
      <c r="N1198" s="21" t="s">
        <v>41</v>
      </c>
      <c r="O1198" s="21">
        <v>0</v>
      </c>
      <c r="P1198" s="334" t="str">
        <f>N1198&amp;O1198</f>
        <v>R0</v>
      </c>
      <c r="Q1198" s="25" t="s">
        <v>109</v>
      </c>
      <c r="R1198" s="26">
        <v>0.04</v>
      </c>
      <c r="S1198" s="26">
        <v>6.0000000000000001E-3</v>
      </c>
      <c r="T1198" s="336">
        <f>SUM(R1199:S1199)</f>
        <v>4684</v>
      </c>
      <c r="U1198" s="19">
        <v>2E-3</v>
      </c>
      <c r="V1198" s="19">
        <v>1E-3</v>
      </c>
      <c r="W1198" s="336">
        <f>SUM(U1199:V1199)</f>
        <v>222</v>
      </c>
      <c r="X1198" s="19">
        <v>0.03</v>
      </c>
      <c r="Y1198" s="19">
        <v>0.02</v>
      </c>
      <c r="Z1198" s="19">
        <v>0</v>
      </c>
      <c r="AA1198" s="338">
        <f>SUM(X1199:Z1199)</f>
        <v>4775</v>
      </c>
      <c r="AB1198" s="327">
        <f>ROUNDDOWN((T1198+AA1198)*0.05,0)</f>
        <v>472</v>
      </c>
      <c r="AC1198" s="327">
        <f>ROUNDDOWN((T1198+W1198+AA1198+AB1198)*0.1,0)</f>
        <v>1015</v>
      </c>
      <c r="AD1198" s="327">
        <f>ROUNDDOWN(AG1198*0.1,0)</f>
        <v>-140</v>
      </c>
      <c r="AE1198" s="327">
        <f>T1198+W1198+AA1198+AB1198+AC1198+AD1198</f>
        <v>11028</v>
      </c>
      <c r="AF1198" s="328">
        <v>3500</v>
      </c>
      <c r="AG1198" s="330">
        <f>AF1198-T1198-W1198</f>
        <v>-1406</v>
      </c>
      <c r="AH1198" s="332">
        <f t="shared" si="12"/>
        <v>-1406</v>
      </c>
    </row>
    <row r="1199" spans="1:34" ht="12.75" hidden="1" customHeight="1">
      <c r="A1199" s="333"/>
      <c r="B1199" s="20"/>
      <c r="C1199" s="21"/>
      <c r="D1199" s="333"/>
      <c r="E1199" s="21"/>
      <c r="F1199" s="21"/>
      <c r="G1199" s="333"/>
      <c r="H1199" s="21"/>
      <c r="I1199" s="21"/>
      <c r="J1199" s="333"/>
      <c r="K1199" s="21"/>
      <c r="L1199" s="21"/>
      <c r="M1199" s="335"/>
      <c r="N1199" s="21"/>
      <c r="O1199" s="21"/>
      <c r="P1199" s="335"/>
      <c r="Q1199" s="25"/>
      <c r="R1199" s="23">
        <f>ROUNDDOWN($R$3*R1198,0)</f>
        <v>4196</v>
      </c>
      <c r="S1199" s="23">
        <f>ROUNDDOWN($S$3*S1198,0)</f>
        <v>488</v>
      </c>
      <c r="T1199" s="337"/>
      <c r="U1199" s="23">
        <f>ROUNDDOWN(U1198*$U$3,0)</f>
        <v>162</v>
      </c>
      <c r="V1199" s="23">
        <f>ROUNDDOWN(V1198*$V$3,0)</f>
        <v>60</v>
      </c>
      <c r="W1199" s="337"/>
      <c r="X1199" s="23">
        <f>ROUNDDOWN($X$3*X1198,0)</f>
        <v>3147</v>
      </c>
      <c r="Y1199" s="23">
        <f>ROUNDDOWN(Y1198*$Y$3,0)</f>
        <v>1628</v>
      </c>
      <c r="Z1199" s="24">
        <f>ROUNDDOWN(Z1198*$Z$3,0)</f>
        <v>0</v>
      </c>
      <c r="AA1199" s="338"/>
      <c r="AB1199" s="327"/>
      <c r="AC1199" s="327"/>
      <c r="AD1199" s="327"/>
      <c r="AE1199" s="327"/>
      <c r="AF1199" s="329"/>
      <c r="AG1199" s="331"/>
      <c r="AH1199" s="332">
        <f t="shared" si="12"/>
        <v>0</v>
      </c>
    </row>
    <row r="1200" spans="1:34" ht="12.75" hidden="1" customHeight="1">
      <c r="A1200" s="347" t="s">
        <v>229</v>
      </c>
      <c r="B1200" s="31" t="s">
        <v>43</v>
      </c>
      <c r="C1200" s="32">
        <v>1.5</v>
      </c>
      <c r="D1200" s="347" t="str">
        <f>B1200&amp;C1200</f>
        <v>H1.5</v>
      </c>
      <c r="E1200" s="32" t="s">
        <v>38</v>
      </c>
      <c r="F1200" s="32">
        <v>0.8</v>
      </c>
      <c r="G1200" s="347" t="str">
        <f>E1200&amp;F1200</f>
        <v>W0.8</v>
      </c>
      <c r="H1200" s="32" t="s">
        <v>39</v>
      </c>
      <c r="I1200" s="32">
        <v>0</v>
      </c>
      <c r="J1200" s="347" t="str">
        <f>H1200&amp;I1200</f>
        <v>L0</v>
      </c>
      <c r="K1200" s="32" t="s">
        <v>40</v>
      </c>
      <c r="L1200" s="32">
        <v>0</v>
      </c>
      <c r="M1200" s="348" t="str">
        <f>K1200&amp;L1200</f>
        <v>B0</v>
      </c>
      <c r="N1200" s="32" t="s">
        <v>41</v>
      </c>
      <c r="O1200" s="32">
        <v>0</v>
      </c>
      <c r="P1200" s="348" t="str">
        <f>N1200&amp;O1200</f>
        <v>R0</v>
      </c>
      <c r="Q1200" s="25" t="s">
        <v>116</v>
      </c>
      <c r="R1200" s="26">
        <v>0.06</v>
      </c>
      <c r="S1200" s="26">
        <v>0.01</v>
      </c>
      <c r="T1200" s="336">
        <f>SUM(R1201:S1201)</f>
        <v>7108</v>
      </c>
      <c r="U1200" s="19">
        <v>2E-3</v>
      </c>
      <c r="V1200" s="19">
        <v>5.0000000000000001E-3</v>
      </c>
      <c r="W1200" s="336">
        <f>SUM(U1201:V1201)</f>
        <v>466</v>
      </c>
      <c r="X1200" s="19">
        <v>0.09</v>
      </c>
      <c r="Y1200" s="19">
        <v>7.0000000000000007E-2</v>
      </c>
      <c r="Z1200" s="19">
        <v>0</v>
      </c>
      <c r="AA1200" s="338">
        <f>SUM(X1201:Z1201)</f>
        <v>15142</v>
      </c>
      <c r="AB1200" s="327">
        <f>ROUNDDOWN((T1200+AA1200)*0.05,0)</f>
        <v>1112</v>
      </c>
      <c r="AC1200" s="327">
        <f>ROUNDDOWN((T1200+W1200+AA1200+AB1200)*0.1,0)</f>
        <v>2382</v>
      </c>
      <c r="AD1200" s="327">
        <f>ROUNDDOWN(AG1200*0.1,0)</f>
        <v>1062</v>
      </c>
      <c r="AE1200" s="327">
        <f>T1200+W1200+AA1200+AB1200+AC1200+AD1200</f>
        <v>27272</v>
      </c>
      <c r="AF1200" s="328">
        <v>18200</v>
      </c>
      <c r="AG1200" s="330">
        <f>AF1200-T1200-W1200</f>
        <v>10626</v>
      </c>
      <c r="AH1200" s="332">
        <f>IF(AE1200&lt;AG1200,AE1200,AG1200)</f>
        <v>10626</v>
      </c>
    </row>
    <row r="1201" spans="1:34" ht="12.75" hidden="1" customHeight="1">
      <c r="A1201" s="347"/>
      <c r="B1201" s="31"/>
      <c r="C1201" s="32"/>
      <c r="D1201" s="347"/>
      <c r="E1201" s="32"/>
      <c r="F1201" s="32"/>
      <c r="G1201" s="347"/>
      <c r="H1201" s="32"/>
      <c r="I1201" s="32"/>
      <c r="J1201" s="347"/>
      <c r="K1201" s="32"/>
      <c r="L1201" s="32"/>
      <c r="M1201" s="349"/>
      <c r="N1201" s="32"/>
      <c r="O1201" s="32"/>
      <c r="P1201" s="349"/>
      <c r="Q1201" s="25"/>
      <c r="R1201" s="23">
        <f>ROUNDDOWN($R$3*R1200,0)</f>
        <v>6294</v>
      </c>
      <c r="S1201" s="23">
        <f>ROUNDDOWN($S$3*S1200,0)</f>
        <v>814</v>
      </c>
      <c r="T1201" s="337"/>
      <c r="U1201" s="23">
        <f>ROUNDDOWN(U1200*$U$3,0)</f>
        <v>162</v>
      </c>
      <c r="V1201" s="23">
        <f>ROUNDDOWN(V1200*$V$3,0)</f>
        <v>304</v>
      </c>
      <c r="W1201" s="337"/>
      <c r="X1201" s="23">
        <f>ROUNDDOWN($X$3*X1200,0)</f>
        <v>9441</v>
      </c>
      <c r="Y1201" s="23">
        <f>ROUNDDOWN(Y1200*$Y$3,0)</f>
        <v>5701</v>
      </c>
      <c r="Z1201" s="24">
        <f>ROUNDDOWN(Z1200*$Z$3,0)</f>
        <v>0</v>
      </c>
      <c r="AA1201" s="338"/>
      <c r="AB1201" s="327"/>
      <c r="AC1201" s="327"/>
      <c r="AD1201" s="327"/>
      <c r="AE1201" s="327"/>
      <c r="AF1201" s="329"/>
      <c r="AG1201" s="331"/>
      <c r="AH1201" s="332"/>
    </row>
    <row r="1202" spans="1:34" ht="12.75" hidden="1" customHeight="1">
      <c r="A1202" s="347" t="s">
        <v>229</v>
      </c>
      <c r="B1202" s="31" t="s">
        <v>43</v>
      </c>
      <c r="C1202" s="32">
        <v>2</v>
      </c>
      <c r="D1202" s="347" t="str">
        <f>B1202&amp;C1202</f>
        <v>H2</v>
      </c>
      <c r="E1202" s="32" t="s">
        <v>38</v>
      </c>
      <c r="F1202" s="32">
        <v>1</v>
      </c>
      <c r="G1202" s="347" t="str">
        <f>E1202&amp;F1202</f>
        <v>W1</v>
      </c>
      <c r="H1202" s="32" t="s">
        <v>39</v>
      </c>
      <c r="I1202" s="32">
        <v>0</v>
      </c>
      <c r="J1202" s="347" t="str">
        <f>H1202&amp;I1202</f>
        <v>L0</v>
      </c>
      <c r="K1202" s="32" t="s">
        <v>40</v>
      </c>
      <c r="L1202" s="32">
        <v>0</v>
      </c>
      <c r="M1202" s="348" t="str">
        <f>K1202&amp;L1202</f>
        <v>B0</v>
      </c>
      <c r="N1202" s="32" t="s">
        <v>41</v>
      </c>
      <c r="O1202" s="32">
        <v>0</v>
      </c>
      <c r="P1202" s="348" t="str">
        <f>N1202&amp;O1202</f>
        <v>R0</v>
      </c>
      <c r="Q1202" s="25" t="s">
        <v>116</v>
      </c>
      <c r="R1202" s="19">
        <v>0.08</v>
      </c>
      <c r="S1202" s="19">
        <v>0.01</v>
      </c>
      <c r="T1202" s="336">
        <f>SUM(R1203:S1203)</f>
        <v>9206</v>
      </c>
      <c r="U1202" s="19">
        <v>2E-3</v>
      </c>
      <c r="V1202" s="19">
        <v>7.0000000000000001E-3</v>
      </c>
      <c r="W1202" s="336">
        <f>SUM(U1203:V1203)</f>
        <v>588</v>
      </c>
      <c r="X1202" s="19">
        <v>0.11</v>
      </c>
      <c r="Y1202" s="19">
        <v>0.09</v>
      </c>
      <c r="Z1202" s="19">
        <v>0</v>
      </c>
      <c r="AA1202" s="338">
        <f>SUM(X1203:Z1203)</f>
        <v>18868</v>
      </c>
      <c r="AB1202" s="327">
        <f>ROUNDDOWN((T1202+AA1202)*0.05,0)</f>
        <v>1403</v>
      </c>
      <c r="AC1202" s="327">
        <f>ROUNDDOWN((T1202+W1202+AA1202+AB1202)*0.1,0)</f>
        <v>3006</v>
      </c>
      <c r="AD1202" s="327">
        <f>ROUNDDOWN(AG1202*0.1,0)</f>
        <v>2530</v>
      </c>
      <c r="AE1202" s="327">
        <f>T1202+W1202+AA1202+AB1202+AC1202+AD1202</f>
        <v>35601</v>
      </c>
      <c r="AF1202" s="328">
        <v>35100</v>
      </c>
      <c r="AG1202" s="330">
        <f>AF1202-T1202-W1202</f>
        <v>25306</v>
      </c>
      <c r="AH1202" s="332">
        <f>IF(AE1202&lt;AG1202,AE1202,AG1202)</f>
        <v>25306</v>
      </c>
    </row>
    <row r="1203" spans="1:34" ht="12.75" hidden="1" customHeight="1">
      <c r="A1203" s="347"/>
      <c r="B1203" s="31"/>
      <c r="C1203" s="32"/>
      <c r="D1203" s="347"/>
      <c r="E1203" s="32"/>
      <c r="F1203" s="32"/>
      <c r="G1203" s="347"/>
      <c r="H1203" s="32"/>
      <c r="I1203" s="32"/>
      <c r="J1203" s="347"/>
      <c r="K1203" s="32"/>
      <c r="L1203" s="32"/>
      <c r="M1203" s="349"/>
      <c r="N1203" s="32"/>
      <c r="O1203" s="32"/>
      <c r="P1203" s="349"/>
      <c r="Q1203" s="25"/>
      <c r="R1203" s="23">
        <f>ROUNDDOWN($R$3*R1202,0)</f>
        <v>8392</v>
      </c>
      <c r="S1203" s="23">
        <f>ROUNDDOWN($S$3*S1202,0)</f>
        <v>814</v>
      </c>
      <c r="T1203" s="337"/>
      <c r="U1203" s="23">
        <f>ROUNDDOWN(U1202*$U$3,0)</f>
        <v>162</v>
      </c>
      <c r="V1203" s="23">
        <f>ROUNDDOWN(V1202*$V$3,0)</f>
        <v>426</v>
      </c>
      <c r="W1203" s="337"/>
      <c r="X1203" s="23">
        <f>ROUNDDOWN($X$3*X1202,0)</f>
        <v>11539</v>
      </c>
      <c r="Y1203" s="23">
        <f>ROUNDDOWN(Y1202*$Y$3,0)</f>
        <v>7329</v>
      </c>
      <c r="Z1203" s="24">
        <f>ROUNDDOWN(Z1202*$Z$3,0)</f>
        <v>0</v>
      </c>
      <c r="AA1203" s="338"/>
      <c r="AB1203" s="327"/>
      <c r="AC1203" s="327"/>
      <c r="AD1203" s="327"/>
      <c r="AE1203" s="327"/>
      <c r="AF1203" s="329"/>
      <c r="AG1203" s="331"/>
      <c r="AH1203" s="332"/>
    </row>
    <row r="1204" spans="1:34" ht="12.75" hidden="1" customHeight="1">
      <c r="A1204" s="344" t="s">
        <v>230</v>
      </c>
      <c r="B1204" s="27" t="s">
        <v>43</v>
      </c>
      <c r="C1204" s="28">
        <v>2</v>
      </c>
      <c r="D1204" s="344" t="str">
        <f>B1204&amp;C1204</f>
        <v>H2</v>
      </c>
      <c r="E1204" s="28" t="s">
        <v>38</v>
      </c>
      <c r="F1204" s="28">
        <v>0</v>
      </c>
      <c r="G1204" s="344" t="str">
        <f>E1204&amp;F1204</f>
        <v>W0</v>
      </c>
      <c r="H1204" s="28" t="s">
        <v>39</v>
      </c>
      <c r="I1204" s="28">
        <v>0</v>
      </c>
      <c r="J1204" s="344" t="str">
        <f>H1204&amp;I1204</f>
        <v>L0</v>
      </c>
      <c r="K1204" s="28" t="s">
        <v>40</v>
      </c>
      <c r="L1204" s="28">
        <v>0</v>
      </c>
      <c r="M1204" s="345" t="str">
        <f>K1204&amp;L1204</f>
        <v>B0</v>
      </c>
      <c r="N1204" s="28" t="s">
        <v>41</v>
      </c>
      <c r="O1204" s="28">
        <v>4</v>
      </c>
      <c r="P1204" s="345" t="str">
        <f>N1204&amp;O1204</f>
        <v>R4</v>
      </c>
      <c r="Q1204" s="25" t="s">
        <v>51</v>
      </c>
      <c r="R1204" s="19">
        <v>0.11</v>
      </c>
      <c r="S1204" s="19">
        <v>0.1</v>
      </c>
      <c r="T1204" s="336">
        <f>SUM(R1205:S1205)</f>
        <v>19683</v>
      </c>
      <c r="U1204" s="19">
        <v>2E-3</v>
      </c>
      <c r="V1204" s="19">
        <v>5.0000000000000001E-3</v>
      </c>
      <c r="W1204" s="336">
        <f>SUM(U1205:V1205)</f>
        <v>466</v>
      </c>
      <c r="X1204" s="19">
        <v>0.11</v>
      </c>
      <c r="Y1204" s="19">
        <v>7.0000000000000007E-2</v>
      </c>
      <c r="Z1204" s="19">
        <v>0</v>
      </c>
      <c r="AA1204" s="338">
        <f>SUM(X1205:Z1205)</f>
        <v>17240</v>
      </c>
      <c r="AB1204" s="327">
        <f>ROUNDDOWN((T1204+AA1204)*0.05,0)</f>
        <v>1846</v>
      </c>
      <c r="AC1204" s="327">
        <f>ROUNDDOWN((T1204+W1204+AA1204+AB1204)*0.1,0)</f>
        <v>3923</v>
      </c>
      <c r="AD1204" s="327">
        <f>ROUNDDOWN(AG1204*0.1,0)</f>
        <v>1985</v>
      </c>
      <c r="AE1204" s="327">
        <f>T1204+W1204+AA1204+AB1204+AC1204+AD1204</f>
        <v>45143</v>
      </c>
      <c r="AF1204" s="328">
        <v>40000</v>
      </c>
      <c r="AG1204" s="330">
        <f>AF1204-T1204-W1204</f>
        <v>19851</v>
      </c>
      <c r="AH1204" s="332">
        <f t="shared" si="12"/>
        <v>19851</v>
      </c>
    </row>
    <row r="1205" spans="1:34" ht="12.75" hidden="1" customHeight="1">
      <c r="A1205" s="344"/>
      <c r="B1205" s="27"/>
      <c r="C1205" s="28"/>
      <c r="D1205" s="344"/>
      <c r="E1205" s="28"/>
      <c r="F1205" s="28"/>
      <c r="G1205" s="344"/>
      <c r="H1205" s="28"/>
      <c r="I1205" s="28"/>
      <c r="J1205" s="344"/>
      <c r="K1205" s="28"/>
      <c r="L1205" s="28"/>
      <c r="M1205" s="346"/>
      <c r="N1205" s="28"/>
      <c r="O1205" s="28"/>
      <c r="P1205" s="346"/>
      <c r="Q1205" s="25"/>
      <c r="R1205" s="23">
        <f>ROUNDDOWN($R$3*R1204,0)</f>
        <v>11539</v>
      </c>
      <c r="S1205" s="23">
        <f>ROUNDDOWN($S$3*S1204,0)</f>
        <v>8144</v>
      </c>
      <c r="T1205" s="337"/>
      <c r="U1205" s="23">
        <f>ROUNDDOWN(U1204*$U$3,0)</f>
        <v>162</v>
      </c>
      <c r="V1205" s="23">
        <f>ROUNDDOWN(V1204*$V$3,0)</f>
        <v>304</v>
      </c>
      <c r="W1205" s="337"/>
      <c r="X1205" s="23">
        <f>ROUNDDOWN($X$3*X1204,0)</f>
        <v>11539</v>
      </c>
      <c r="Y1205" s="23">
        <f>ROUNDDOWN(Y1204*$Y$3,0)</f>
        <v>5701</v>
      </c>
      <c r="Z1205" s="24">
        <f>ROUNDDOWN(Z1204*$Z$3,0)</f>
        <v>0</v>
      </c>
      <c r="AA1205" s="338"/>
      <c r="AB1205" s="327"/>
      <c r="AC1205" s="327"/>
      <c r="AD1205" s="327"/>
      <c r="AE1205" s="327"/>
      <c r="AF1205" s="329"/>
      <c r="AG1205" s="331"/>
      <c r="AH1205" s="332">
        <f t="shared" si="12"/>
        <v>0</v>
      </c>
    </row>
    <row r="1206" spans="1:34" ht="12.75" hidden="1" customHeight="1">
      <c r="A1206" s="344" t="s">
        <v>230</v>
      </c>
      <c r="B1206" s="27" t="s">
        <v>43</v>
      </c>
      <c r="C1206" s="28">
        <v>2</v>
      </c>
      <c r="D1206" s="344" t="str">
        <f>B1206&amp;C1206</f>
        <v>H2</v>
      </c>
      <c r="E1206" s="28" t="s">
        <v>38</v>
      </c>
      <c r="F1206" s="28">
        <v>0</v>
      </c>
      <c r="G1206" s="344" t="str">
        <f>E1206&amp;F1206</f>
        <v>W0</v>
      </c>
      <c r="H1206" s="28" t="s">
        <v>39</v>
      </c>
      <c r="I1206" s="28">
        <v>0</v>
      </c>
      <c r="J1206" s="344" t="str">
        <f>H1206&amp;I1206</f>
        <v>L0</v>
      </c>
      <c r="K1206" s="28" t="s">
        <v>40</v>
      </c>
      <c r="L1206" s="28">
        <v>0</v>
      </c>
      <c r="M1206" s="345" t="str">
        <f>K1206&amp;L1206</f>
        <v>B0</v>
      </c>
      <c r="N1206" s="28" t="s">
        <v>41</v>
      </c>
      <c r="O1206" s="28">
        <v>5</v>
      </c>
      <c r="P1206" s="345" t="str">
        <f>N1206&amp;O1206</f>
        <v>R5</v>
      </c>
      <c r="Q1206" s="25" t="s">
        <v>51</v>
      </c>
      <c r="R1206" s="26">
        <v>0.13</v>
      </c>
      <c r="S1206" s="26">
        <v>0.02</v>
      </c>
      <c r="T1206" s="336">
        <f>SUM(R1207:S1207)</f>
        <v>15265</v>
      </c>
      <c r="U1206" s="19">
        <v>5.0000000000000001E-3</v>
      </c>
      <c r="V1206" s="19">
        <v>7.0000000000000001E-3</v>
      </c>
      <c r="W1206" s="336">
        <f>SUM(U1207:V1207)</f>
        <v>833</v>
      </c>
      <c r="X1206" s="19">
        <v>0.17</v>
      </c>
      <c r="Y1206" s="19">
        <v>0.1</v>
      </c>
      <c r="Z1206" s="19">
        <v>0</v>
      </c>
      <c r="AA1206" s="338">
        <f>SUM(X1207:Z1207)</f>
        <v>25977</v>
      </c>
      <c r="AB1206" s="327">
        <f>ROUNDDOWN((T1206+AA1206)*0.05,0)</f>
        <v>2062</v>
      </c>
      <c r="AC1206" s="327">
        <f>ROUNDDOWN((T1206+W1206+AA1206+AB1206)*0.1,0)</f>
        <v>4413</v>
      </c>
      <c r="AD1206" s="327">
        <f>ROUNDDOWN(AG1206*0.1,0)</f>
        <v>4010</v>
      </c>
      <c r="AE1206" s="327">
        <f>T1206+W1206+AA1206+AB1206+AC1206+AD1206</f>
        <v>52560</v>
      </c>
      <c r="AF1206" s="328">
        <v>56200</v>
      </c>
      <c r="AG1206" s="330">
        <f>AF1206-T1206-W1206</f>
        <v>40102</v>
      </c>
      <c r="AH1206" s="332">
        <f t="shared" si="12"/>
        <v>40102</v>
      </c>
    </row>
    <row r="1207" spans="1:34" ht="12.75" hidden="1" customHeight="1">
      <c r="A1207" s="344"/>
      <c r="B1207" s="27"/>
      <c r="C1207" s="28"/>
      <c r="D1207" s="344"/>
      <c r="E1207" s="28"/>
      <c r="F1207" s="28"/>
      <c r="G1207" s="344"/>
      <c r="H1207" s="28"/>
      <c r="I1207" s="28"/>
      <c r="J1207" s="344"/>
      <c r="K1207" s="28"/>
      <c r="L1207" s="28"/>
      <c r="M1207" s="346"/>
      <c r="N1207" s="28"/>
      <c r="O1207" s="28"/>
      <c r="P1207" s="346"/>
      <c r="Q1207" s="25"/>
      <c r="R1207" s="23">
        <f>ROUNDDOWN($R$3*R1206,0)</f>
        <v>13637</v>
      </c>
      <c r="S1207" s="23">
        <f>ROUNDDOWN($S$3*S1206,0)</f>
        <v>1628</v>
      </c>
      <c r="T1207" s="337"/>
      <c r="U1207" s="23">
        <f>ROUNDDOWN(U1206*$U$3,0)</f>
        <v>407</v>
      </c>
      <c r="V1207" s="23">
        <f>ROUNDDOWN(V1206*$V$3,0)</f>
        <v>426</v>
      </c>
      <c r="W1207" s="337"/>
      <c r="X1207" s="23">
        <f>ROUNDDOWN($X$3*X1206,0)</f>
        <v>17833</v>
      </c>
      <c r="Y1207" s="23">
        <f>ROUNDDOWN(Y1206*$Y$3,0)</f>
        <v>8144</v>
      </c>
      <c r="Z1207" s="24">
        <f>ROUNDDOWN(Z1206*$Z$3,0)</f>
        <v>0</v>
      </c>
      <c r="AA1207" s="338"/>
      <c r="AB1207" s="327"/>
      <c r="AC1207" s="327"/>
      <c r="AD1207" s="327"/>
      <c r="AE1207" s="327"/>
      <c r="AF1207" s="329"/>
      <c r="AG1207" s="331"/>
      <c r="AH1207" s="332">
        <f t="shared" si="12"/>
        <v>0</v>
      </c>
    </row>
    <row r="1208" spans="1:34" ht="12.75" hidden="1" customHeight="1">
      <c r="A1208" s="344" t="s">
        <v>230</v>
      </c>
      <c r="B1208" s="27" t="s">
        <v>43</v>
      </c>
      <c r="C1208" s="28">
        <v>2.5</v>
      </c>
      <c r="D1208" s="344" t="str">
        <f>B1208&amp;C1208</f>
        <v>H2.5</v>
      </c>
      <c r="E1208" s="28" t="s">
        <v>38</v>
      </c>
      <c r="F1208" s="28">
        <v>0</v>
      </c>
      <c r="G1208" s="344" t="str">
        <f>E1208&amp;F1208</f>
        <v>W0</v>
      </c>
      <c r="H1208" s="28" t="s">
        <v>39</v>
      </c>
      <c r="I1208" s="28">
        <v>0</v>
      </c>
      <c r="J1208" s="344" t="str">
        <f>H1208&amp;I1208</f>
        <v>L0</v>
      </c>
      <c r="K1208" s="28" t="s">
        <v>40</v>
      </c>
      <c r="L1208" s="28">
        <v>0</v>
      </c>
      <c r="M1208" s="345" t="str">
        <f>K1208&amp;L1208</f>
        <v>B0</v>
      </c>
      <c r="N1208" s="28" t="s">
        <v>41</v>
      </c>
      <c r="O1208" s="28">
        <v>6</v>
      </c>
      <c r="P1208" s="345" t="str">
        <f>N1208&amp;O1208</f>
        <v>R6</v>
      </c>
      <c r="Q1208" s="25" t="s">
        <v>51</v>
      </c>
      <c r="R1208" s="19">
        <v>0.19</v>
      </c>
      <c r="S1208" s="19">
        <v>0.02</v>
      </c>
      <c r="T1208" s="336">
        <f>SUM(R1209:S1209)</f>
        <v>21559</v>
      </c>
      <c r="U1208" s="19">
        <v>8.0000000000000002E-3</v>
      </c>
      <c r="V1208" s="19">
        <v>0.01</v>
      </c>
      <c r="W1208" s="336">
        <f>SUM(U1209:V1209)</f>
        <v>1260</v>
      </c>
      <c r="X1208" s="19">
        <v>0.23</v>
      </c>
      <c r="Y1208" s="19">
        <v>0.14000000000000001</v>
      </c>
      <c r="Z1208" s="19">
        <v>0</v>
      </c>
      <c r="AA1208" s="338">
        <f>SUM(X1209:Z1209)</f>
        <v>35529</v>
      </c>
      <c r="AB1208" s="327">
        <f>ROUNDDOWN((T1208+AA1208)*0.05,0)</f>
        <v>2854</v>
      </c>
      <c r="AC1208" s="327">
        <f>ROUNDDOWN((T1208+W1208+AA1208+AB1208)*0.1,0)</f>
        <v>6120</v>
      </c>
      <c r="AD1208" s="327">
        <f>ROUNDDOWN(AG1208*0.1,0)</f>
        <v>5738</v>
      </c>
      <c r="AE1208" s="327">
        <f>T1208+W1208+AA1208+AB1208+AC1208+AD1208</f>
        <v>73060</v>
      </c>
      <c r="AF1208" s="328">
        <v>80200</v>
      </c>
      <c r="AG1208" s="330">
        <f>AF1208-T1208-W1208</f>
        <v>57381</v>
      </c>
      <c r="AH1208" s="332">
        <f t="shared" si="12"/>
        <v>57381</v>
      </c>
    </row>
    <row r="1209" spans="1:34" ht="12.75" hidden="1" customHeight="1">
      <c r="A1209" s="344"/>
      <c r="B1209" s="27"/>
      <c r="C1209" s="28"/>
      <c r="D1209" s="344"/>
      <c r="E1209" s="28"/>
      <c r="F1209" s="28"/>
      <c r="G1209" s="344"/>
      <c r="H1209" s="28"/>
      <c r="I1209" s="28"/>
      <c r="J1209" s="344"/>
      <c r="K1209" s="28"/>
      <c r="L1209" s="28"/>
      <c r="M1209" s="346"/>
      <c r="N1209" s="28"/>
      <c r="O1209" s="28"/>
      <c r="P1209" s="346"/>
      <c r="Q1209" s="25"/>
      <c r="R1209" s="23">
        <f>ROUNDDOWN($R$3*R1208,0)</f>
        <v>19931</v>
      </c>
      <c r="S1209" s="23">
        <f>ROUNDDOWN($S$3*S1208,0)</f>
        <v>1628</v>
      </c>
      <c r="T1209" s="337"/>
      <c r="U1209" s="23">
        <f>ROUNDDOWN(U1208*$U$3,0)</f>
        <v>651</v>
      </c>
      <c r="V1209" s="23">
        <f>ROUNDDOWN(V1208*$V$3,0)</f>
        <v>609</v>
      </c>
      <c r="W1209" s="337"/>
      <c r="X1209" s="23">
        <f>ROUNDDOWN($X$3*X1208,0)</f>
        <v>24127</v>
      </c>
      <c r="Y1209" s="23">
        <f>ROUNDDOWN(Y1208*$Y$3,0)</f>
        <v>11402</v>
      </c>
      <c r="Z1209" s="24">
        <f>ROUNDDOWN(Z1208*$Z$3,0)</f>
        <v>0</v>
      </c>
      <c r="AA1209" s="338"/>
      <c r="AB1209" s="327"/>
      <c r="AC1209" s="327"/>
      <c r="AD1209" s="327"/>
      <c r="AE1209" s="327"/>
      <c r="AF1209" s="329"/>
      <c r="AG1209" s="331"/>
      <c r="AH1209" s="332">
        <f t="shared" si="12"/>
        <v>0</v>
      </c>
    </row>
    <row r="1210" spans="1:34" ht="12.75" hidden="1" customHeight="1">
      <c r="A1210" s="344" t="s">
        <v>230</v>
      </c>
      <c r="B1210" s="27" t="s">
        <v>43</v>
      </c>
      <c r="C1210" s="28">
        <v>2.5</v>
      </c>
      <c r="D1210" s="344" t="str">
        <f>B1210&amp;C1210</f>
        <v>H2.5</v>
      </c>
      <c r="E1210" s="28" t="s">
        <v>38</v>
      </c>
      <c r="F1210" s="28">
        <v>0</v>
      </c>
      <c r="G1210" s="344" t="str">
        <f>E1210&amp;F1210</f>
        <v>W0</v>
      </c>
      <c r="H1210" s="28" t="s">
        <v>39</v>
      </c>
      <c r="I1210" s="28">
        <v>0</v>
      </c>
      <c r="J1210" s="344" t="str">
        <f>H1210&amp;I1210</f>
        <v>L0</v>
      </c>
      <c r="K1210" s="28" t="s">
        <v>40</v>
      </c>
      <c r="L1210" s="28">
        <v>0</v>
      </c>
      <c r="M1210" s="345" t="str">
        <f>K1210&amp;L1210</f>
        <v>B0</v>
      </c>
      <c r="N1210" s="28" t="s">
        <v>41</v>
      </c>
      <c r="O1210" s="28">
        <v>8</v>
      </c>
      <c r="P1210" s="345" t="str">
        <f>N1210&amp;O1210</f>
        <v>R8</v>
      </c>
      <c r="Q1210" s="25" t="s">
        <v>51</v>
      </c>
      <c r="R1210" s="19">
        <v>0.33</v>
      </c>
      <c r="S1210" s="19">
        <v>0.04</v>
      </c>
      <c r="T1210" s="336">
        <f>SUM(R1211:S1211)</f>
        <v>37875</v>
      </c>
      <c r="U1210" s="19">
        <v>2.1000000000000001E-2</v>
      </c>
      <c r="V1210" s="19">
        <v>1.2E-2</v>
      </c>
      <c r="W1210" s="336">
        <f>SUM(U1211:V1211)</f>
        <v>2441</v>
      </c>
      <c r="X1210" s="19">
        <v>0.37</v>
      </c>
      <c r="Y1210" s="19">
        <v>0.22</v>
      </c>
      <c r="Z1210" s="19">
        <v>0</v>
      </c>
      <c r="AA1210" s="338">
        <f>SUM(X1211:Z1211)</f>
        <v>56731</v>
      </c>
      <c r="AB1210" s="327">
        <f>ROUNDDOWN((T1210+AA1210)*0.05,0)</f>
        <v>4730</v>
      </c>
      <c r="AC1210" s="327">
        <f>ROUNDDOWN((T1210+W1210+AA1210+AB1210)*0.1,0)</f>
        <v>10177</v>
      </c>
      <c r="AD1210" s="327">
        <f>ROUNDDOWN(AG1210*0.1,0)</f>
        <v>9068</v>
      </c>
      <c r="AE1210" s="327">
        <f>T1210+W1210+AA1210+AB1210+AC1210+AD1210</f>
        <v>121022</v>
      </c>
      <c r="AF1210" s="328">
        <v>131000</v>
      </c>
      <c r="AG1210" s="330">
        <f>AF1210-T1210-W1210</f>
        <v>90684</v>
      </c>
      <c r="AH1210" s="332">
        <f t="shared" si="12"/>
        <v>90684</v>
      </c>
    </row>
    <row r="1211" spans="1:34" ht="12.75" hidden="1" customHeight="1">
      <c r="A1211" s="344"/>
      <c r="B1211" s="27"/>
      <c r="C1211" s="28"/>
      <c r="D1211" s="344"/>
      <c r="E1211" s="28"/>
      <c r="F1211" s="28"/>
      <c r="G1211" s="344"/>
      <c r="H1211" s="28"/>
      <c r="I1211" s="28"/>
      <c r="J1211" s="344"/>
      <c r="K1211" s="28"/>
      <c r="L1211" s="28"/>
      <c r="M1211" s="346"/>
      <c r="N1211" s="28"/>
      <c r="O1211" s="28"/>
      <c r="P1211" s="346"/>
      <c r="Q1211" s="25"/>
      <c r="R1211" s="23">
        <f>ROUNDDOWN($R$3*R1210,0)</f>
        <v>34618</v>
      </c>
      <c r="S1211" s="23">
        <f>ROUNDDOWN($S$3*S1210,0)</f>
        <v>3257</v>
      </c>
      <c r="T1211" s="337"/>
      <c r="U1211" s="23">
        <f>ROUNDDOWN(U1210*$U$3,0)</f>
        <v>1710</v>
      </c>
      <c r="V1211" s="23">
        <f>ROUNDDOWN(V1210*$V$3,0)</f>
        <v>731</v>
      </c>
      <c r="W1211" s="337"/>
      <c r="X1211" s="23">
        <f>ROUNDDOWN($X$3*X1210,0)</f>
        <v>38814</v>
      </c>
      <c r="Y1211" s="23">
        <f>ROUNDDOWN(Y1210*$Y$3,0)</f>
        <v>17917</v>
      </c>
      <c r="Z1211" s="24">
        <f>ROUNDDOWN(Z1210*$Z$3,0)</f>
        <v>0</v>
      </c>
      <c r="AA1211" s="338"/>
      <c r="AB1211" s="327"/>
      <c r="AC1211" s="327"/>
      <c r="AD1211" s="327"/>
      <c r="AE1211" s="327"/>
      <c r="AF1211" s="329"/>
      <c r="AG1211" s="331"/>
      <c r="AH1211" s="332">
        <f t="shared" si="12"/>
        <v>0</v>
      </c>
    </row>
    <row r="1212" spans="1:34" ht="12.75" hidden="1" customHeight="1">
      <c r="A1212" s="344" t="s">
        <v>230</v>
      </c>
      <c r="B1212" s="27" t="s">
        <v>43</v>
      </c>
      <c r="C1212" s="28">
        <v>3</v>
      </c>
      <c r="D1212" s="344" t="str">
        <f>B1212&amp;C1212</f>
        <v>H3</v>
      </c>
      <c r="E1212" s="28" t="s">
        <v>38</v>
      </c>
      <c r="F1212" s="28">
        <v>0</v>
      </c>
      <c r="G1212" s="344" t="str">
        <f>E1212&amp;F1212</f>
        <v>W0</v>
      </c>
      <c r="H1212" s="28" t="s">
        <v>39</v>
      </c>
      <c r="I1212" s="28">
        <v>0</v>
      </c>
      <c r="J1212" s="344" t="str">
        <f>H1212&amp;I1212</f>
        <v>L0</v>
      </c>
      <c r="K1212" s="28" t="s">
        <v>40</v>
      </c>
      <c r="L1212" s="28">
        <v>0</v>
      </c>
      <c r="M1212" s="345" t="str">
        <f>K1212&amp;L1212</f>
        <v>B0</v>
      </c>
      <c r="N1212" s="28" t="s">
        <v>41</v>
      </c>
      <c r="O1212" s="28">
        <v>10</v>
      </c>
      <c r="P1212" s="345" t="str">
        <f>N1212&amp;O1212</f>
        <v>R10</v>
      </c>
      <c r="Q1212" s="25" t="s">
        <v>51</v>
      </c>
      <c r="R1212" s="26">
        <v>0.47</v>
      </c>
      <c r="S1212" s="26">
        <v>0.06</v>
      </c>
      <c r="T1212" s="336">
        <f>SUM(R1213:S1213)</f>
        <v>54190</v>
      </c>
      <c r="U1212" s="19">
        <v>4.2000000000000003E-2</v>
      </c>
      <c r="V1212" s="19">
        <v>0.02</v>
      </c>
      <c r="W1212" s="336">
        <f>SUM(U1213:V1213)</f>
        <v>4639</v>
      </c>
      <c r="X1212" s="19">
        <v>0.33</v>
      </c>
      <c r="Y1212" s="19">
        <v>0.16</v>
      </c>
      <c r="Z1212" s="19">
        <v>0.24</v>
      </c>
      <c r="AA1212" s="338">
        <f>SUM(X1213:Z1213)</f>
        <v>60738</v>
      </c>
      <c r="AB1212" s="327">
        <f>ROUNDDOWN((T1212+AA1212)*0.05,0)</f>
        <v>5746</v>
      </c>
      <c r="AC1212" s="327">
        <f>ROUNDDOWN((T1212+W1212+AA1212+AB1212)*0.1,0)</f>
        <v>12531</v>
      </c>
      <c r="AD1212" s="327">
        <f>ROUNDDOWN(AG1212*0.1,0)</f>
        <v>13617</v>
      </c>
      <c r="AE1212" s="327">
        <f>T1212+W1212+AA1212+AB1212+AC1212+AD1212</f>
        <v>151461</v>
      </c>
      <c r="AF1212" s="328">
        <v>195000</v>
      </c>
      <c r="AG1212" s="330">
        <f>AF1212-T1212-W1212</f>
        <v>136171</v>
      </c>
      <c r="AH1212" s="332">
        <f t="shared" si="12"/>
        <v>136171</v>
      </c>
    </row>
    <row r="1213" spans="1:34" ht="12.75" hidden="1" customHeight="1">
      <c r="A1213" s="344"/>
      <c r="B1213" s="27"/>
      <c r="C1213" s="28"/>
      <c r="D1213" s="344"/>
      <c r="E1213" s="28"/>
      <c r="F1213" s="28"/>
      <c r="G1213" s="344"/>
      <c r="H1213" s="28"/>
      <c r="I1213" s="28"/>
      <c r="J1213" s="344"/>
      <c r="K1213" s="28"/>
      <c r="L1213" s="28"/>
      <c r="M1213" s="346"/>
      <c r="N1213" s="28"/>
      <c r="O1213" s="28"/>
      <c r="P1213" s="346"/>
      <c r="Q1213" s="25"/>
      <c r="R1213" s="23">
        <f>ROUNDDOWN($R$3*R1212,0)</f>
        <v>49304</v>
      </c>
      <c r="S1213" s="23">
        <f>ROUNDDOWN($S$3*S1212,0)</f>
        <v>4886</v>
      </c>
      <c r="T1213" s="337"/>
      <c r="U1213" s="23">
        <f>ROUNDDOWN(U1212*$U$3,0)</f>
        <v>3420</v>
      </c>
      <c r="V1213" s="23">
        <f>ROUNDDOWN(V1212*$V$3,0)</f>
        <v>1219</v>
      </c>
      <c r="W1213" s="337"/>
      <c r="X1213" s="23">
        <f>ROUNDDOWN($X$3*X1212,0)</f>
        <v>34618</v>
      </c>
      <c r="Y1213" s="23">
        <f>ROUNDDOWN(Y1212*$Y$3,0)</f>
        <v>13030</v>
      </c>
      <c r="Z1213" s="24">
        <f>ROUNDDOWN(Z1212*$Z$3,0)</f>
        <v>13090</v>
      </c>
      <c r="AA1213" s="338"/>
      <c r="AB1213" s="327"/>
      <c r="AC1213" s="327"/>
      <c r="AD1213" s="327"/>
      <c r="AE1213" s="327"/>
      <c r="AF1213" s="329"/>
      <c r="AG1213" s="331"/>
      <c r="AH1213" s="332">
        <f t="shared" si="12"/>
        <v>0</v>
      </c>
    </row>
    <row r="1214" spans="1:34" ht="12.75" hidden="1" customHeight="1">
      <c r="A1214" s="344" t="s">
        <v>230</v>
      </c>
      <c r="B1214" s="27" t="s">
        <v>43</v>
      </c>
      <c r="C1214" s="28">
        <v>3</v>
      </c>
      <c r="D1214" s="344" t="str">
        <f>B1214&amp;C1214</f>
        <v>H3</v>
      </c>
      <c r="E1214" s="28" t="s">
        <v>38</v>
      </c>
      <c r="F1214" s="28">
        <v>0</v>
      </c>
      <c r="G1214" s="344" t="str">
        <f>E1214&amp;F1214</f>
        <v>W0</v>
      </c>
      <c r="H1214" s="28" t="s">
        <v>39</v>
      </c>
      <c r="I1214" s="28">
        <v>0</v>
      </c>
      <c r="J1214" s="344" t="str">
        <f>H1214&amp;I1214</f>
        <v>L0</v>
      </c>
      <c r="K1214" s="28" t="s">
        <v>40</v>
      </c>
      <c r="L1214" s="28">
        <v>0</v>
      </c>
      <c r="M1214" s="345" t="str">
        <f>K1214&amp;L1214</f>
        <v>B0</v>
      </c>
      <c r="N1214" s="28" t="s">
        <v>41</v>
      </c>
      <c r="O1214" s="28">
        <v>12</v>
      </c>
      <c r="P1214" s="345" t="str">
        <f>N1214&amp;O1214</f>
        <v>R12</v>
      </c>
      <c r="Q1214" s="25" t="s">
        <v>51</v>
      </c>
      <c r="R1214" s="19">
        <v>0.63</v>
      </c>
      <c r="S1214" s="19">
        <v>0.1</v>
      </c>
      <c r="T1214" s="336">
        <f>SUM(R1215:S1215)</f>
        <v>74233</v>
      </c>
      <c r="U1214" s="19">
        <v>7.4999999999999997E-2</v>
      </c>
      <c r="V1214" s="19">
        <v>0.02</v>
      </c>
      <c r="W1214" s="336">
        <f>SUM(U1215:V1215)</f>
        <v>7327</v>
      </c>
      <c r="X1214" s="19">
        <v>0.42</v>
      </c>
      <c r="Y1214" s="19">
        <v>0.2</v>
      </c>
      <c r="Z1214" s="19">
        <v>0.31</v>
      </c>
      <c r="AA1214" s="338">
        <f>SUM(X1215:Z1215)</f>
        <v>77255</v>
      </c>
      <c r="AB1214" s="327">
        <f>ROUNDDOWN((T1214+AA1214)*0.05,0)</f>
        <v>7574</v>
      </c>
      <c r="AC1214" s="327">
        <f>ROUNDDOWN((T1214+W1214+AA1214+AB1214)*0.1,0)</f>
        <v>16638</v>
      </c>
      <c r="AD1214" s="327">
        <f>ROUNDDOWN(AG1214*0.1,0)</f>
        <v>20244</v>
      </c>
      <c r="AE1214" s="327">
        <f>T1214+W1214+AA1214+AB1214+AC1214+AD1214</f>
        <v>203271</v>
      </c>
      <c r="AF1214" s="328">
        <v>284000</v>
      </c>
      <c r="AG1214" s="330">
        <f>AF1214-T1214-W1214</f>
        <v>202440</v>
      </c>
      <c r="AH1214" s="332">
        <f t="shared" si="12"/>
        <v>202440</v>
      </c>
    </row>
    <row r="1215" spans="1:34" ht="12.75" hidden="1" customHeight="1">
      <c r="A1215" s="344"/>
      <c r="B1215" s="27"/>
      <c r="C1215" s="28"/>
      <c r="D1215" s="344"/>
      <c r="E1215" s="28"/>
      <c r="F1215" s="28"/>
      <c r="G1215" s="344"/>
      <c r="H1215" s="28"/>
      <c r="I1215" s="28"/>
      <c r="J1215" s="344"/>
      <c r="K1215" s="28"/>
      <c r="L1215" s="28"/>
      <c r="M1215" s="346"/>
      <c r="N1215" s="28"/>
      <c r="O1215" s="28"/>
      <c r="P1215" s="346"/>
      <c r="Q1215" s="25"/>
      <c r="R1215" s="23">
        <f>ROUNDDOWN($R$3*R1214,0)</f>
        <v>66089</v>
      </c>
      <c r="S1215" s="23">
        <f>ROUNDDOWN($S$3*S1214,0)</f>
        <v>8144</v>
      </c>
      <c r="T1215" s="337"/>
      <c r="U1215" s="23">
        <f>ROUNDDOWN(U1214*$U$3,0)</f>
        <v>6108</v>
      </c>
      <c r="V1215" s="23">
        <f>ROUNDDOWN(V1214*$V$3,0)</f>
        <v>1219</v>
      </c>
      <c r="W1215" s="337"/>
      <c r="X1215" s="23">
        <f>ROUNDDOWN($X$3*X1214,0)</f>
        <v>44059</v>
      </c>
      <c r="Y1215" s="23">
        <f>ROUNDDOWN(Y1214*$Y$3,0)</f>
        <v>16288</v>
      </c>
      <c r="Z1215" s="24">
        <f>ROUNDDOWN(Z1214*$Z$3,0)</f>
        <v>16908</v>
      </c>
      <c r="AA1215" s="338"/>
      <c r="AB1215" s="327"/>
      <c r="AC1215" s="327"/>
      <c r="AD1215" s="327"/>
      <c r="AE1215" s="327"/>
      <c r="AF1215" s="329"/>
      <c r="AG1215" s="331"/>
      <c r="AH1215" s="332">
        <f t="shared" si="12"/>
        <v>0</v>
      </c>
    </row>
    <row r="1216" spans="1:34" ht="12.75" hidden="1" customHeight="1">
      <c r="A1216" s="344" t="s">
        <v>230</v>
      </c>
      <c r="B1216" s="27" t="s">
        <v>43</v>
      </c>
      <c r="C1216" s="28">
        <v>3.5</v>
      </c>
      <c r="D1216" s="344" t="str">
        <f>B1216&amp;C1216</f>
        <v>H3.5</v>
      </c>
      <c r="E1216" s="28" t="s">
        <v>38</v>
      </c>
      <c r="F1216" s="28">
        <v>0</v>
      </c>
      <c r="G1216" s="344" t="str">
        <f>E1216&amp;F1216</f>
        <v>W0</v>
      </c>
      <c r="H1216" s="28" t="s">
        <v>39</v>
      </c>
      <c r="I1216" s="28">
        <v>0</v>
      </c>
      <c r="J1216" s="344" t="str">
        <f>H1216&amp;I1216</f>
        <v>L0</v>
      </c>
      <c r="K1216" s="28" t="s">
        <v>40</v>
      </c>
      <c r="L1216" s="28">
        <v>0</v>
      </c>
      <c r="M1216" s="345" t="str">
        <f>K1216&amp;L1216</f>
        <v>B0</v>
      </c>
      <c r="N1216" s="28" t="s">
        <v>41</v>
      </c>
      <c r="O1216" s="28">
        <v>15</v>
      </c>
      <c r="P1216" s="345" t="str">
        <f>N1216&amp;O1216</f>
        <v>R15</v>
      </c>
      <c r="Q1216" s="25" t="s">
        <v>51</v>
      </c>
      <c r="R1216" s="19">
        <v>0.88</v>
      </c>
      <c r="S1216" s="19">
        <v>0.12</v>
      </c>
      <c r="T1216" s="336">
        <f>SUM(R1217:S1217)</f>
        <v>102088</v>
      </c>
      <c r="U1216" s="19">
        <v>0.19</v>
      </c>
      <c r="V1216" s="19">
        <v>3.9E-2</v>
      </c>
      <c r="W1216" s="336">
        <f>SUM(U1217:V1217)</f>
        <v>17851</v>
      </c>
      <c r="X1216" s="19">
        <v>0.56000000000000005</v>
      </c>
      <c r="Y1216" s="19">
        <v>0.27</v>
      </c>
      <c r="Z1216" s="19">
        <v>0.41</v>
      </c>
      <c r="AA1216" s="338">
        <f>SUM(X1217:Z1217)</f>
        <v>103098</v>
      </c>
      <c r="AB1216" s="327">
        <f>ROUNDDOWN((T1216+AA1216)*0.05,0)</f>
        <v>10259</v>
      </c>
      <c r="AC1216" s="327">
        <f>ROUNDDOWN((T1216+W1216+AA1216+AB1216)*0.1,0)</f>
        <v>23329</v>
      </c>
      <c r="AD1216" s="327">
        <f>ROUNDDOWN(AG1216*0.1,0)</f>
        <v>23806</v>
      </c>
      <c r="AE1216" s="327">
        <f>T1216+W1216+AA1216+AB1216+AC1216+AD1216</f>
        <v>280431</v>
      </c>
      <c r="AF1216" s="328">
        <v>358000</v>
      </c>
      <c r="AG1216" s="330">
        <f>AF1216-T1216-W1216</f>
        <v>238061</v>
      </c>
      <c r="AH1216" s="332">
        <f t="shared" si="12"/>
        <v>238061</v>
      </c>
    </row>
    <row r="1217" spans="1:34" ht="12.75" hidden="1" customHeight="1">
      <c r="A1217" s="344"/>
      <c r="B1217" s="27"/>
      <c r="C1217" s="28"/>
      <c r="D1217" s="344"/>
      <c r="E1217" s="28"/>
      <c r="F1217" s="28"/>
      <c r="G1217" s="344"/>
      <c r="H1217" s="28"/>
      <c r="I1217" s="28"/>
      <c r="J1217" s="344"/>
      <c r="K1217" s="28"/>
      <c r="L1217" s="28"/>
      <c r="M1217" s="346"/>
      <c r="N1217" s="28"/>
      <c r="O1217" s="28"/>
      <c r="P1217" s="346"/>
      <c r="Q1217" s="25"/>
      <c r="R1217" s="23">
        <f>ROUNDDOWN($R$3*R1216,0)</f>
        <v>92315</v>
      </c>
      <c r="S1217" s="23">
        <f>ROUNDDOWN($S$3*S1216,0)</f>
        <v>9773</v>
      </c>
      <c r="T1217" s="337"/>
      <c r="U1217" s="23">
        <f>ROUNDDOWN(U1216*$U$3,0)</f>
        <v>15474</v>
      </c>
      <c r="V1217" s="23">
        <f>ROUNDDOWN(V1216*$V$3,0)</f>
        <v>2377</v>
      </c>
      <c r="W1217" s="337"/>
      <c r="X1217" s="23">
        <f>ROUNDDOWN($X$3*X1216,0)</f>
        <v>58746</v>
      </c>
      <c r="Y1217" s="23">
        <f>ROUNDDOWN(Y1216*$Y$3,0)</f>
        <v>21989</v>
      </c>
      <c r="Z1217" s="24">
        <f>ROUNDDOWN(Z1216*$Z$3,0)</f>
        <v>22363</v>
      </c>
      <c r="AA1217" s="338"/>
      <c r="AB1217" s="327"/>
      <c r="AC1217" s="327"/>
      <c r="AD1217" s="327"/>
      <c r="AE1217" s="327"/>
      <c r="AF1217" s="329"/>
      <c r="AG1217" s="331"/>
      <c r="AH1217" s="332">
        <f t="shared" si="12"/>
        <v>0</v>
      </c>
    </row>
    <row r="1218" spans="1:34" ht="12.75" hidden="1" customHeight="1">
      <c r="A1218" s="344" t="s">
        <v>230</v>
      </c>
      <c r="B1218" s="27" t="s">
        <v>43</v>
      </c>
      <c r="C1218" s="28">
        <v>4</v>
      </c>
      <c r="D1218" s="344" t="str">
        <f>B1218&amp;C1218</f>
        <v>H4</v>
      </c>
      <c r="E1218" s="28" t="s">
        <v>38</v>
      </c>
      <c r="F1218" s="28">
        <v>0</v>
      </c>
      <c r="G1218" s="344" t="str">
        <f>E1218&amp;F1218</f>
        <v>W0</v>
      </c>
      <c r="H1218" s="28" t="s">
        <v>39</v>
      </c>
      <c r="I1218" s="28">
        <v>0</v>
      </c>
      <c r="J1218" s="344" t="str">
        <f>H1218&amp;I1218</f>
        <v>L0</v>
      </c>
      <c r="K1218" s="28" t="s">
        <v>40</v>
      </c>
      <c r="L1218" s="28">
        <v>0</v>
      </c>
      <c r="M1218" s="345" t="str">
        <f>K1218&amp;L1218</f>
        <v>B0</v>
      </c>
      <c r="N1218" s="28" t="s">
        <v>41</v>
      </c>
      <c r="O1218" s="28">
        <v>18</v>
      </c>
      <c r="P1218" s="345" t="str">
        <f>N1218&amp;O1218</f>
        <v>R18</v>
      </c>
      <c r="Q1218" s="25" t="s">
        <v>51</v>
      </c>
      <c r="R1218" s="26">
        <v>1.1499999999999999</v>
      </c>
      <c r="S1218" s="26">
        <v>0.15</v>
      </c>
      <c r="T1218" s="336">
        <f>SUM(R1219:S1219)</f>
        <v>132855</v>
      </c>
      <c r="U1218" s="19">
        <v>0.19</v>
      </c>
      <c r="V1218" s="19">
        <v>7.0999999999999994E-2</v>
      </c>
      <c r="W1218" s="336">
        <f>SUM(U1219:V1219)</f>
        <v>19802</v>
      </c>
      <c r="X1218" s="19">
        <v>0.7</v>
      </c>
      <c r="Y1218" s="19">
        <v>0.34</v>
      </c>
      <c r="Z1218" s="19">
        <v>0.52</v>
      </c>
      <c r="AA1218" s="338">
        <f>SUM(X1219:Z1219)</f>
        <v>129484</v>
      </c>
      <c r="AB1218" s="327">
        <f>ROUNDDOWN((T1218+AA1218)*0.05,0)</f>
        <v>13116</v>
      </c>
      <c r="AC1218" s="327">
        <f>ROUNDDOWN((T1218+W1218+AA1218+AB1218)*0.1,0)</f>
        <v>29525</v>
      </c>
      <c r="AD1218" s="327">
        <f>ROUNDDOWN(AG1218*0.1,0)</f>
        <v>34934</v>
      </c>
      <c r="AE1218" s="327">
        <f>T1218+W1218+AA1218+AB1218+AC1218+AD1218</f>
        <v>359716</v>
      </c>
      <c r="AF1218" s="328">
        <v>502000</v>
      </c>
      <c r="AG1218" s="330">
        <f>AF1218-T1218-W1218</f>
        <v>349343</v>
      </c>
      <c r="AH1218" s="332">
        <f t="shared" si="12"/>
        <v>349343</v>
      </c>
    </row>
    <row r="1219" spans="1:34" ht="12.75" hidden="1" customHeight="1">
      <c r="A1219" s="344"/>
      <c r="B1219" s="27"/>
      <c r="C1219" s="28"/>
      <c r="D1219" s="344"/>
      <c r="E1219" s="28"/>
      <c r="F1219" s="28"/>
      <c r="G1219" s="344"/>
      <c r="H1219" s="28"/>
      <c r="I1219" s="28"/>
      <c r="J1219" s="344"/>
      <c r="K1219" s="28"/>
      <c r="L1219" s="28"/>
      <c r="M1219" s="346"/>
      <c r="N1219" s="28"/>
      <c r="O1219" s="28"/>
      <c r="P1219" s="346"/>
      <c r="Q1219" s="25"/>
      <c r="R1219" s="23">
        <f>ROUNDDOWN($R$3*R1218,0)</f>
        <v>120639</v>
      </c>
      <c r="S1219" s="23">
        <f>ROUNDDOWN($S$3*S1218,0)</f>
        <v>12216</v>
      </c>
      <c r="T1219" s="337"/>
      <c r="U1219" s="23">
        <f>ROUNDDOWN(U1218*$U$3,0)</f>
        <v>15474</v>
      </c>
      <c r="V1219" s="23">
        <f>ROUNDDOWN(V1218*$V$3,0)</f>
        <v>4328</v>
      </c>
      <c r="W1219" s="337"/>
      <c r="X1219" s="23">
        <f>ROUNDDOWN($X$3*X1218,0)</f>
        <v>73432</v>
      </c>
      <c r="Y1219" s="23">
        <f>ROUNDDOWN(Y1218*$Y$3,0)</f>
        <v>27690</v>
      </c>
      <c r="Z1219" s="24">
        <f>ROUNDDOWN(Z1218*$Z$3,0)</f>
        <v>28362</v>
      </c>
      <c r="AA1219" s="338"/>
      <c r="AB1219" s="327"/>
      <c r="AC1219" s="327"/>
      <c r="AD1219" s="327"/>
      <c r="AE1219" s="327"/>
      <c r="AF1219" s="329"/>
      <c r="AG1219" s="331"/>
      <c r="AH1219" s="332">
        <f t="shared" si="12"/>
        <v>0</v>
      </c>
    </row>
    <row r="1220" spans="1:34" ht="12.75" hidden="1" customHeight="1">
      <c r="A1220" s="344" t="s">
        <v>230</v>
      </c>
      <c r="B1220" s="27" t="s">
        <v>43</v>
      </c>
      <c r="C1220" s="28">
        <v>4</v>
      </c>
      <c r="D1220" s="344" t="str">
        <f>B1220&amp;C1220</f>
        <v>H4</v>
      </c>
      <c r="E1220" s="28" t="s">
        <v>38</v>
      </c>
      <c r="F1220" s="28">
        <v>0</v>
      </c>
      <c r="G1220" s="344" t="str">
        <f>E1220&amp;F1220</f>
        <v>W0</v>
      </c>
      <c r="H1220" s="28" t="s">
        <v>39</v>
      </c>
      <c r="I1220" s="28">
        <v>0</v>
      </c>
      <c r="J1220" s="344" t="str">
        <f>H1220&amp;I1220</f>
        <v>L0</v>
      </c>
      <c r="K1220" s="28" t="s">
        <v>40</v>
      </c>
      <c r="L1220" s="28">
        <v>0</v>
      </c>
      <c r="M1220" s="345" t="str">
        <f>K1220&amp;L1220</f>
        <v>B0</v>
      </c>
      <c r="N1220" s="28" t="s">
        <v>41</v>
      </c>
      <c r="O1220" s="28">
        <v>20</v>
      </c>
      <c r="P1220" s="345" t="str">
        <f>N1220&amp;O1220</f>
        <v>R20</v>
      </c>
      <c r="Q1220" s="25" t="s">
        <v>51</v>
      </c>
      <c r="R1220" s="19">
        <v>1.33</v>
      </c>
      <c r="S1220" s="19">
        <v>0.18</v>
      </c>
      <c r="T1220" s="336">
        <f>SUM(R1221:S1221)</f>
        <v>154181</v>
      </c>
      <c r="U1220" s="19">
        <v>0.19</v>
      </c>
      <c r="V1220" s="19">
        <v>7.0999999999999994E-2</v>
      </c>
      <c r="W1220" s="29">
        <f>SUM(U1221:V1221)</f>
        <v>19802</v>
      </c>
      <c r="X1220" s="19">
        <v>0.81</v>
      </c>
      <c r="Y1220" s="19">
        <v>0.39</v>
      </c>
      <c r="Z1220" s="19">
        <v>0.6</v>
      </c>
      <c r="AA1220" s="338">
        <f>SUM(X1221:Z1221)</f>
        <v>149460</v>
      </c>
      <c r="AB1220" s="327">
        <f>ROUNDDOWN((T1220+AA1220)*0.05,0)</f>
        <v>15182</v>
      </c>
      <c r="AC1220" s="327">
        <f>ROUNDDOWN((T1220+W1220+AA1220+AB1220)*0.1,0)</f>
        <v>33862</v>
      </c>
      <c r="AD1220" s="327">
        <f>ROUNDDOWN(AG1220*0.1,0)</f>
        <v>47401</v>
      </c>
      <c r="AE1220" s="327">
        <f>T1220+W1220+AA1220+AB1220+AC1220+AD1220</f>
        <v>419888</v>
      </c>
      <c r="AF1220" s="328">
        <v>648000</v>
      </c>
      <c r="AG1220" s="330">
        <f>AF1220-T1220-W1220</f>
        <v>474017</v>
      </c>
      <c r="AH1220" s="332">
        <f t="shared" si="12"/>
        <v>419888</v>
      </c>
    </row>
    <row r="1221" spans="1:34" ht="12.75" hidden="1" customHeight="1">
      <c r="A1221" s="344"/>
      <c r="B1221" s="27"/>
      <c r="C1221" s="28"/>
      <c r="D1221" s="344"/>
      <c r="E1221" s="28"/>
      <c r="F1221" s="28"/>
      <c r="G1221" s="344"/>
      <c r="H1221" s="28"/>
      <c r="I1221" s="28"/>
      <c r="J1221" s="344"/>
      <c r="K1221" s="28"/>
      <c r="L1221" s="28"/>
      <c r="M1221" s="346"/>
      <c r="N1221" s="28"/>
      <c r="O1221" s="28"/>
      <c r="P1221" s="346"/>
      <c r="Q1221" s="25"/>
      <c r="R1221" s="23">
        <f>ROUNDDOWN($R$3*R1220,0)</f>
        <v>139522</v>
      </c>
      <c r="S1221" s="23">
        <f>ROUNDDOWN($S$3*S1220,0)</f>
        <v>14659</v>
      </c>
      <c r="T1221" s="337"/>
      <c r="U1221" s="23">
        <f>ROUNDDOWN(U1220*$U$3,0)</f>
        <v>15474</v>
      </c>
      <c r="V1221" s="23">
        <f>ROUNDDOWN(V1220*$V$3,0)</f>
        <v>4328</v>
      </c>
      <c r="W1221" s="30"/>
      <c r="X1221" s="23">
        <f>ROUNDDOWN($X$3*X1220,0)</f>
        <v>84972</v>
      </c>
      <c r="Y1221" s="23">
        <f>ROUNDDOWN(Y1220*$Y$3,0)</f>
        <v>31762</v>
      </c>
      <c r="Z1221" s="24">
        <f>ROUNDDOWN(Z1220*$Z$3,0)</f>
        <v>32726</v>
      </c>
      <c r="AA1221" s="338"/>
      <c r="AB1221" s="327"/>
      <c r="AC1221" s="327"/>
      <c r="AD1221" s="327"/>
      <c r="AE1221" s="327"/>
      <c r="AF1221" s="329"/>
      <c r="AG1221" s="331"/>
      <c r="AH1221" s="332">
        <f t="shared" si="12"/>
        <v>0</v>
      </c>
    </row>
    <row r="1222" spans="1:34" ht="12.75" hidden="1" customHeight="1">
      <c r="A1222" s="333" t="s">
        <v>231</v>
      </c>
      <c r="B1222" s="20" t="s">
        <v>43</v>
      </c>
      <c r="C1222" s="21">
        <v>1.2</v>
      </c>
      <c r="D1222" s="333" t="str">
        <f>B1222&amp;C1222</f>
        <v>H1.2</v>
      </c>
      <c r="E1222" s="21" t="s">
        <v>38</v>
      </c>
      <c r="F1222" s="21">
        <v>0.8</v>
      </c>
      <c r="G1222" s="333" t="str">
        <f>E1222&amp;F1222</f>
        <v>W0.8</v>
      </c>
      <c r="H1222" s="21" t="s">
        <v>39</v>
      </c>
      <c r="I1222" s="21">
        <v>0</v>
      </c>
      <c r="J1222" s="333" t="str">
        <f>H1222&amp;I1222</f>
        <v>L0</v>
      </c>
      <c r="K1222" s="21" t="s">
        <v>40</v>
      </c>
      <c r="L1222" s="21">
        <v>0</v>
      </c>
      <c r="M1222" s="334" t="str">
        <f>K1222&amp;L1222</f>
        <v>B0</v>
      </c>
      <c r="N1222" s="21" t="s">
        <v>41</v>
      </c>
      <c r="O1222" s="21">
        <v>0</v>
      </c>
      <c r="P1222" s="334" t="str">
        <f>N1222&amp;O1222</f>
        <v>R0</v>
      </c>
      <c r="Q1222" s="25" t="s">
        <v>109</v>
      </c>
      <c r="R1222" s="19">
        <v>0.08</v>
      </c>
      <c r="S1222" s="19">
        <v>0.01</v>
      </c>
      <c r="T1222" s="336">
        <f>SUM(R1223:S1223)</f>
        <v>9206</v>
      </c>
      <c r="U1222" s="19">
        <v>2E-3</v>
      </c>
      <c r="V1222" s="19">
        <v>2E-3</v>
      </c>
      <c r="W1222" s="336">
        <f>SUM(U1223:V1223)</f>
        <v>283</v>
      </c>
      <c r="X1222" s="19">
        <v>0.05</v>
      </c>
      <c r="Y1222" s="19">
        <v>0.03</v>
      </c>
      <c r="Z1222" s="19">
        <v>0</v>
      </c>
      <c r="AA1222" s="338">
        <f>SUM(X1223:Z1223)</f>
        <v>7688</v>
      </c>
      <c r="AB1222" s="327">
        <f>ROUNDDOWN((T1222+AA1222)*0.05,0)</f>
        <v>844</v>
      </c>
      <c r="AC1222" s="327">
        <f>ROUNDDOWN((T1222+W1222+AA1222+AB1222)*0.1,0)</f>
        <v>1802</v>
      </c>
      <c r="AD1222" s="327">
        <f>ROUNDDOWN(AG1222*0.1,0)</f>
        <v>51</v>
      </c>
      <c r="AE1222" s="327">
        <f>T1222+W1222+AA1222+AB1222+AC1222+AD1222</f>
        <v>19874</v>
      </c>
      <c r="AF1222" s="328">
        <v>10000</v>
      </c>
      <c r="AG1222" s="330">
        <f>AF1222-T1222-W1222</f>
        <v>511</v>
      </c>
      <c r="AH1222" s="332">
        <f t="shared" si="12"/>
        <v>511</v>
      </c>
    </row>
    <row r="1223" spans="1:34" ht="12.75" hidden="1" customHeight="1">
      <c r="A1223" s="333"/>
      <c r="B1223" s="20"/>
      <c r="C1223" s="21"/>
      <c r="D1223" s="333"/>
      <c r="E1223" s="21"/>
      <c r="F1223" s="21"/>
      <c r="G1223" s="333"/>
      <c r="H1223" s="21"/>
      <c r="I1223" s="21"/>
      <c r="J1223" s="333"/>
      <c r="K1223" s="21"/>
      <c r="L1223" s="21"/>
      <c r="M1223" s="335"/>
      <c r="N1223" s="21"/>
      <c r="O1223" s="21"/>
      <c r="P1223" s="335"/>
      <c r="Q1223" s="25"/>
      <c r="R1223" s="23">
        <f>ROUNDDOWN($R$3*R1222,0)</f>
        <v>8392</v>
      </c>
      <c r="S1223" s="23">
        <f>ROUNDDOWN($S$3*S1222,0)</f>
        <v>814</v>
      </c>
      <c r="T1223" s="337"/>
      <c r="U1223" s="23">
        <f>ROUNDDOWN(U1222*$U$3,0)</f>
        <v>162</v>
      </c>
      <c r="V1223" s="23">
        <f>ROUNDDOWN(V1222*$V$3,0)</f>
        <v>121</v>
      </c>
      <c r="W1223" s="337"/>
      <c r="X1223" s="23">
        <f>ROUNDDOWN($X$3*X1222,0)</f>
        <v>5245</v>
      </c>
      <c r="Y1223" s="23">
        <f>ROUNDDOWN(Y1222*$Y$3,0)</f>
        <v>2443</v>
      </c>
      <c r="Z1223" s="24">
        <f>ROUNDDOWN(Z1222*$Z$3,0)</f>
        <v>0</v>
      </c>
      <c r="AA1223" s="338"/>
      <c r="AB1223" s="327"/>
      <c r="AC1223" s="327"/>
      <c r="AD1223" s="327"/>
      <c r="AE1223" s="327"/>
      <c r="AF1223" s="329"/>
      <c r="AG1223" s="331"/>
      <c r="AH1223" s="332">
        <f t="shared" si="12"/>
        <v>0</v>
      </c>
    </row>
    <row r="1224" spans="1:34" ht="12.75" hidden="1" customHeight="1">
      <c r="A1224" s="333" t="s">
        <v>231</v>
      </c>
      <c r="B1224" s="20" t="s">
        <v>43</v>
      </c>
      <c r="C1224" s="21">
        <v>1.5</v>
      </c>
      <c r="D1224" s="333" t="str">
        <f>B1224&amp;C1224</f>
        <v>H1.5</v>
      </c>
      <c r="E1224" s="21" t="s">
        <v>38</v>
      </c>
      <c r="F1224" s="21">
        <v>1</v>
      </c>
      <c r="G1224" s="333" t="str">
        <f>E1224&amp;F1224</f>
        <v>W1</v>
      </c>
      <c r="H1224" s="21" t="s">
        <v>39</v>
      </c>
      <c r="I1224" s="21">
        <v>0</v>
      </c>
      <c r="J1224" s="333" t="str">
        <f>H1224&amp;I1224</f>
        <v>L0</v>
      </c>
      <c r="K1224" s="21" t="s">
        <v>40</v>
      </c>
      <c r="L1224" s="21">
        <v>0</v>
      </c>
      <c r="M1224" s="334" t="str">
        <f>K1224&amp;L1224</f>
        <v>B0</v>
      </c>
      <c r="N1224" s="21" t="s">
        <v>41</v>
      </c>
      <c r="O1224" s="21">
        <v>0</v>
      </c>
      <c r="P1224" s="334" t="str">
        <f>N1224&amp;O1224</f>
        <v>R0</v>
      </c>
      <c r="Q1224" s="25" t="s">
        <v>109</v>
      </c>
      <c r="R1224" s="19">
        <v>0.08</v>
      </c>
      <c r="S1224" s="19">
        <v>0.01</v>
      </c>
      <c r="T1224" s="336">
        <f>SUM(R1225:S1225)</f>
        <v>9206</v>
      </c>
      <c r="U1224" s="19">
        <v>2E-3</v>
      </c>
      <c r="V1224" s="19">
        <v>2E-3</v>
      </c>
      <c r="W1224" s="336">
        <f>SUM(U1225:V1225)</f>
        <v>283</v>
      </c>
      <c r="X1224" s="19">
        <v>0.05</v>
      </c>
      <c r="Y1224" s="19">
        <v>0.03</v>
      </c>
      <c r="Z1224" s="19">
        <v>0</v>
      </c>
      <c r="AA1224" s="338">
        <f>SUM(X1225:Z1225)</f>
        <v>7688</v>
      </c>
      <c r="AB1224" s="327">
        <f>ROUNDDOWN((T1224+AA1224)*0.05,0)</f>
        <v>844</v>
      </c>
      <c r="AC1224" s="327">
        <f>ROUNDDOWN((T1224+W1224+AA1224+AB1224)*0.1,0)</f>
        <v>1802</v>
      </c>
      <c r="AD1224" s="327">
        <f>ROUNDDOWN(AG1224*0.1,0)</f>
        <v>611</v>
      </c>
      <c r="AE1224" s="327">
        <f>T1224+W1224+AA1224+AB1224+AC1224+AD1224</f>
        <v>20434</v>
      </c>
      <c r="AF1224" s="328">
        <v>15600</v>
      </c>
      <c r="AG1224" s="330">
        <f>AF1224-T1224-W1224</f>
        <v>6111</v>
      </c>
      <c r="AH1224" s="332">
        <f t="shared" si="12"/>
        <v>6111</v>
      </c>
    </row>
    <row r="1225" spans="1:34" ht="12.75" hidden="1" customHeight="1">
      <c r="A1225" s="333"/>
      <c r="B1225" s="20"/>
      <c r="C1225" s="21"/>
      <c r="D1225" s="333"/>
      <c r="E1225" s="21"/>
      <c r="F1225" s="21"/>
      <c r="G1225" s="333"/>
      <c r="H1225" s="21"/>
      <c r="I1225" s="21"/>
      <c r="J1225" s="333"/>
      <c r="K1225" s="21"/>
      <c r="L1225" s="21"/>
      <c r="M1225" s="335"/>
      <c r="N1225" s="21"/>
      <c r="O1225" s="21"/>
      <c r="P1225" s="335"/>
      <c r="Q1225" s="25"/>
      <c r="R1225" s="23">
        <f>ROUNDDOWN($R$3*R1224,0)</f>
        <v>8392</v>
      </c>
      <c r="S1225" s="23">
        <f>ROUNDDOWN($S$3*S1224,0)</f>
        <v>814</v>
      </c>
      <c r="T1225" s="337"/>
      <c r="U1225" s="23">
        <f>ROUNDDOWN(U1224*$U$3,0)</f>
        <v>162</v>
      </c>
      <c r="V1225" s="23">
        <f>ROUNDDOWN(V1224*$V$3,0)</f>
        <v>121</v>
      </c>
      <c r="W1225" s="337"/>
      <c r="X1225" s="23">
        <f>ROUNDDOWN($X$3*X1224,0)</f>
        <v>5245</v>
      </c>
      <c r="Y1225" s="23">
        <f>ROUNDDOWN(Y1224*$Y$3,0)</f>
        <v>2443</v>
      </c>
      <c r="Z1225" s="24">
        <f>ROUNDDOWN(Z1224*$Z$3,0)</f>
        <v>0</v>
      </c>
      <c r="AA1225" s="338"/>
      <c r="AB1225" s="327"/>
      <c r="AC1225" s="327"/>
      <c r="AD1225" s="327"/>
      <c r="AE1225" s="327"/>
      <c r="AF1225" s="329"/>
      <c r="AG1225" s="331"/>
      <c r="AH1225" s="332">
        <f t="shared" si="12"/>
        <v>0</v>
      </c>
    </row>
    <row r="1226" spans="1:34" ht="12.75" hidden="1" customHeight="1">
      <c r="A1226" s="333" t="s">
        <v>231</v>
      </c>
      <c r="B1226" s="20" t="s">
        <v>43</v>
      </c>
      <c r="C1226" s="21">
        <v>1.8</v>
      </c>
      <c r="D1226" s="333" t="str">
        <f>B1226&amp;C1226</f>
        <v>H1.8</v>
      </c>
      <c r="E1226" s="21" t="s">
        <v>38</v>
      </c>
      <c r="F1226" s="21">
        <v>1.2</v>
      </c>
      <c r="G1226" s="333" t="str">
        <f>E1226&amp;F1226</f>
        <v>W1.2</v>
      </c>
      <c r="H1226" s="21" t="s">
        <v>39</v>
      </c>
      <c r="I1226" s="21">
        <v>0</v>
      </c>
      <c r="J1226" s="333" t="str">
        <f>H1226&amp;I1226</f>
        <v>L0</v>
      </c>
      <c r="K1226" s="21" t="s">
        <v>40</v>
      </c>
      <c r="L1226" s="21">
        <v>0</v>
      </c>
      <c r="M1226" s="334" t="str">
        <f>K1226&amp;L1226</f>
        <v>B0</v>
      </c>
      <c r="N1226" s="21" t="s">
        <v>41</v>
      </c>
      <c r="O1226" s="21">
        <v>0</v>
      </c>
      <c r="P1226" s="334" t="str">
        <f>N1226&amp;O1226</f>
        <v>R0</v>
      </c>
      <c r="Q1226" s="25" t="s">
        <v>109</v>
      </c>
      <c r="R1226" s="26">
        <v>0.11</v>
      </c>
      <c r="S1226" s="26">
        <v>0.02</v>
      </c>
      <c r="T1226" s="336">
        <f>SUM(R1227:S1227)</f>
        <v>13167</v>
      </c>
      <c r="U1226" s="19">
        <v>2E-3</v>
      </c>
      <c r="V1226" s="19">
        <v>3.0000000000000001E-3</v>
      </c>
      <c r="W1226" s="336">
        <f>SUM(U1227:V1227)</f>
        <v>344</v>
      </c>
      <c r="X1226" s="19">
        <v>7.0000000000000007E-2</v>
      </c>
      <c r="Y1226" s="19">
        <v>0.04</v>
      </c>
      <c r="Z1226" s="19">
        <v>0</v>
      </c>
      <c r="AA1226" s="338">
        <f>SUM(X1227:Z1227)</f>
        <v>10600</v>
      </c>
      <c r="AB1226" s="327">
        <f>ROUNDDOWN((T1226+AA1226)*0.05,0)</f>
        <v>1188</v>
      </c>
      <c r="AC1226" s="327">
        <f>ROUNDDOWN((T1226+W1226+AA1226+AB1226)*0.1,0)</f>
        <v>2529</v>
      </c>
      <c r="AD1226" s="327">
        <f>ROUNDDOWN(AG1226*0.1,0)</f>
        <v>1058</v>
      </c>
      <c r="AE1226" s="327">
        <f>T1226+W1226+AA1226+AB1226+AC1226+AD1226</f>
        <v>28886</v>
      </c>
      <c r="AF1226" s="328">
        <v>24100</v>
      </c>
      <c r="AG1226" s="330">
        <f>AF1226-T1226-W1226</f>
        <v>10589</v>
      </c>
      <c r="AH1226" s="332">
        <f t="shared" si="12"/>
        <v>10589</v>
      </c>
    </row>
    <row r="1227" spans="1:34" ht="12.75" hidden="1" customHeight="1">
      <c r="A1227" s="333"/>
      <c r="B1227" s="20"/>
      <c r="C1227" s="21"/>
      <c r="D1227" s="333"/>
      <c r="E1227" s="21"/>
      <c r="F1227" s="21"/>
      <c r="G1227" s="333"/>
      <c r="H1227" s="21"/>
      <c r="I1227" s="21"/>
      <c r="J1227" s="333"/>
      <c r="K1227" s="21"/>
      <c r="L1227" s="21"/>
      <c r="M1227" s="335"/>
      <c r="N1227" s="21"/>
      <c r="O1227" s="21"/>
      <c r="P1227" s="335"/>
      <c r="Q1227" s="25"/>
      <c r="R1227" s="23">
        <f>ROUNDDOWN($R$3*R1226,0)</f>
        <v>11539</v>
      </c>
      <c r="S1227" s="23">
        <f>ROUNDDOWN($S$3*S1226,0)</f>
        <v>1628</v>
      </c>
      <c r="T1227" s="337"/>
      <c r="U1227" s="23">
        <f>ROUNDDOWN(U1226*$U$3,0)</f>
        <v>162</v>
      </c>
      <c r="V1227" s="23">
        <f>ROUNDDOWN(V1226*$V$3,0)</f>
        <v>182</v>
      </c>
      <c r="W1227" s="337"/>
      <c r="X1227" s="23">
        <f>ROUNDDOWN($X$3*X1226,0)</f>
        <v>7343</v>
      </c>
      <c r="Y1227" s="23">
        <f>ROUNDDOWN(Y1226*$Y$3,0)</f>
        <v>3257</v>
      </c>
      <c r="Z1227" s="24">
        <f>ROUNDDOWN(Z1226*$Z$3,0)</f>
        <v>0</v>
      </c>
      <c r="AA1227" s="338"/>
      <c r="AB1227" s="327"/>
      <c r="AC1227" s="327"/>
      <c r="AD1227" s="327"/>
      <c r="AE1227" s="327"/>
      <c r="AF1227" s="329"/>
      <c r="AG1227" s="331"/>
      <c r="AH1227" s="332">
        <f t="shared" si="12"/>
        <v>0</v>
      </c>
    </row>
    <row r="1228" spans="1:34" ht="12.75" hidden="1" customHeight="1">
      <c r="A1228" s="333" t="s">
        <v>231</v>
      </c>
      <c r="B1228" s="20" t="s">
        <v>43</v>
      </c>
      <c r="C1228" s="21"/>
      <c r="D1228" s="333" t="str">
        <f>B1228&amp;C1228</f>
        <v>H</v>
      </c>
      <c r="E1228" s="21" t="s">
        <v>38</v>
      </c>
      <c r="F1228" s="21">
        <v>1.2</v>
      </c>
      <c r="G1228" s="333" t="str">
        <f>E1228&amp;F1228</f>
        <v>W1.2</v>
      </c>
      <c r="H1228" s="21" t="s">
        <v>39</v>
      </c>
      <c r="I1228" s="21">
        <v>0</v>
      </c>
      <c r="J1228" s="333" t="str">
        <f>H1228&amp;I1228</f>
        <v>L0</v>
      </c>
      <c r="K1228" s="21" t="s">
        <v>40</v>
      </c>
      <c r="L1228" s="21">
        <v>0</v>
      </c>
      <c r="M1228" s="334" t="str">
        <f>K1228&amp;L1228</f>
        <v>B0</v>
      </c>
      <c r="N1228" s="21" t="s">
        <v>41</v>
      </c>
      <c r="O1228" s="21">
        <v>0</v>
      </c>
      <c r="P1228" s="334" t="str">
        <f>N1228&amp;O1228</f>
        <v>R0</v>
      </c>
      <c r="Q1228" s="25" t="s">
        <v>109</v>
      </c>
      <c r="R1228" s="26">
        <v>0.11</v>
      </c>
      <c r="S1228" s="26">
        <v>0.02</v>
      </c>
      <c r="T1228" s="336">
        <f>SUM(R1229:S1229)</f>
        <v>13167</v>
      </c>
      <c r="U1228" s="19">
        <v>2E-3</v>
      </c>
      <c r="V1228" s="19">
        <v>3.0000000000000001E-3</v>
      </c>
      <c r="W1228" s="336">
        <f>SUM(U1229:V1229)</f>
        <v>344</v>
      </c>
      <c r="X1228" s="19">
        <v>7.0000000000000007E-2</v>
      </c>
      <c r="Y1228" s="19">
        <v>0.04</v>
      </c>
      <c r="Z1228" s="19">
        <v>0</v>
      </c>
      <c r="AA1228" s="338">
        <f>SUM(X1229:Z1229)</f>
        <v>10600</v>
      </c>
      <c r="AB1228" s="327">
        <f>ROUNDDOWN((T1228+AA1228)*0.05,0)</f>
        <v>1188</v>
      </c>
      <c r="AC1228" s="327">
        <f>ROUNDDOWN((T1228+W1228+AA1228+AB1228)*0.1,0)</f>
        <v>2529</v>
      </c>
      <c r="AD1228" s="327">
        <f>ROUNDDOWN(AG1228*0.1,0)</f>
        <v>1908</v>
      </c>
      <c r="AE1228" s="327">
        <f>T1228+W1228+AA1228+AB1228+AC1228+AD1228</f>
        <v>29736</v>
      </c>
      <c r="AF1228" s="328">
        <v>32600</v>
      </c>
      <c r="AG1228" s="330">
        <f>AF1228-T1228-W1228</f>
        <v>19089</v>
      </c>
      <c r="AH1228" s="332">
        <f t="shared" si="12"/>
        <v>19089</v>
      </c>
    </row>
    <row r="1229" spans="1:34" ht="12.75" hidden="1" customHeight="1">
      <c r="A1229" s="333"/>
      <c r="B1229" s="20"/>
      <c r="C1229" s="21"/>
      <c r="D1229" s="333"/>
      <c r="E1229" s="21"/>
      <c r="F1229" s="21"/>
      <c r="G1229" s="333"/>
      <c r="H1229" s="21"/>
      <c r="I1229" s="21"/>
      <c r="J1229" s="333"/>
      <c r="K1229" s="21"/>
      <c r="L1229" s="21"/>
      <c r="M1229" s="335"/>
      <c r="N1229" s="21"/>
      <c r="O1229" s="21"/>
      <c r="P1229" s="335"/>
      <c r="Q1229" s="25"/>
      <c r="R1229" s="23">
        <f>ROUNDDOWN($R$3*R1228,0)</f>
        <v>11539</v>
      </c>
      <c r="S1229" s="23">
        <f>ROUNDDOWN($S$3*S1228,0)</f>
        <v>1628</v>
      </c>
      <c r="T1229" s="337"/>
      <c r="U1229" s="23">
        <f>ROUNDDOWN(U1228*$U$3,0)</f>
        <v>162</v>
      </c>
      <c r="V1229" s="23">
        <f>ROUNDDOWN(V1228*$V$3,0)</f>
        <v>182</v>
      </c>
      <c r="W1229" s="337"/>
      <c r="X1229" s="23">
        <f>ROUNDDOWN($X$3*X1228,0)</f>
        <v>7343</v>
      </c>
      <c r="Y1229" s="23">
        <f>ROUNDDOWN(Y1228*$Y$3,0)</f>
        <v>3257</v>
      </c>
      <c r="Z1229" s="24">
        <f>ROUNDDOWN(Z1228*$Z$3,0)</f>
        <v>0</v>
      </c>
      <c r="AA1229" s="338"/>
      <c r="AB1229" s="327"/>
      <c r="AC1229" s="327"/>
      <c r="AD1229" s="327"/>
      <c r="AE1229" s="327"/>
      <c r="AF1229" s="329"/>
      <c r="AG1229" s="331"/>
      <c r="AH1229" s="332">
        <f t="shared" si="12"/>
        <v>0</v>
      </c>
    </row>
    <row r="1230" spans="1:34" ht="12.75" hidden="1" customHeight="1">
      <c r="A1230" s="347" t="s">
        <v>232</v>
      </c>
      <c r="B1230" s="31" t="s">
        <v>43</v>
      </c>
      <c r="C1230" s="32">
        <v>1.5</v>
      </c>
      <c r="D1230" s="347" t="str">
        <f>B1230&amp;C1230</f>
        <v>H1.5</v>
      </c>
      <c r="E1230" s="32" t="s">
        <v>38</v>
      </c>
      <c r="F1230" s="32"/>
      <c r="G1230" s="347" t="str">
        <f>E1230&amp;F1230</f>
        <v>W</v>
      </c>
      <c r="H1230" s="32" t="s">
        <v>39</v>
      </c>
      <c r="I1230" s="32">
        <v>0</v>
      </c>
      <c r="J1230" s="347" t="str">
        <f>H1230&amp;I1230</f>
        <v>L0</v>
      </c>
      <c r="K1230" s="32" t="s">
        <v>40</v>
      </c>
      <c r="L1230" s="32"/>
      <c r="M1230" s="348" t="str">
        <f>K1230&amp;L1230</f>
        <v>B</v>
      </c>
      <c r="N1230" s="32" t="s">
        <v>41</v>
      </c>
      <c r="O1230" s="32">
        <v>4</v>
      </c>
      <c r="P1230" s="348" t="str">
        <f>N1230&amp;O1230</f>
        <v>R4</v>
      </c>
      <c r="Q1230" s="25"/>
      <c r="R1230" s="19"/>
      <c r="S1230" s="19"/>
      <c r="T1230" s="336">
        <f>SUM(R1231:S1231)</f>
        <v>0</v>
      </c>
      <c r="U1230" s="19"/>
      <c r="V1230" s="19"/>
      <c r="W1230" s="336">
        <f>SUM(U1231:V1231)</f>
        <v>0</v>
      </c>
      <c r="X1230" s="19"/>
      <c r="Y1230" s="19"/>
      <c r="Z1230" s="19"/>
      <c r="AA1230" s="338">
        <f>SUM(X1231:Z1231)</f>
        <v>0</v>
      </c>
      <c r="AB1230" s="327">
        <f>ROUNDDOWN((T1230+AA1230)*0.05,0)</f>
        <v>0</v>
      </c>
      <c r="AC1230" s="327">
        <f>ROUNDDOWN((T1230+W1230+AA1230+AB1230)*0.1,0)</f>
        <v>0</v>
      </c>
      <c r="AD1230" s="327">
        <f>ROUNDDOWN(AG1230*0.1,0)</f>
        <v>5590</v>
      </c>
      <c r="AE1230" s="327">
        <f>T1230+W1230+AA1230+AB1230+AC1230+AD1230</f>
        <v>5590</v>
      </c>
      <c r="AF1230" s="328">
        <v>55900</v>
      </c>
      <c r="AG1230" s="330">
        <f>AF1230-T1230-W1230</f>
        <v>55900</v>
      </c>
      <c r="AH1230" s="332">
        <f>IF(AE1230&lt;AG1230,AE1230,AG1230)</f>
        <v>5590</v>
      </c>
    </row>
    <row r="1231" spans="1:34" ht="12.75" hidden="1" customHeight="1">
      <c r="A1231" s="347"/>
      <c r="B1231" s="31"/>
      <c r="C1231" s="32"/>
      <c r="D1231" s="347"/>
      <c r="E1231" s="32"/>
      <c r="F1231" s="32"/>
      <c r="G1231" s="347"/>
      <c r="H1231" s="32"/>
      <c r="I1231" s="32"/>
      <c r="J1231" s="347"/>
      <c r="K1231" s="32"/>
      <c r="L1231" s="32"/>
      <c r="M1231" s="349"/>
      <c r="N1231" s="32"/>
      <c r="O1231" s="32"/>
      <c r="P1231" s="349"/>
      <c r="Q1231" s="25"/>
      <c r="R1231" s="23">
        <f>ROUNDDOWN($R$3*R1230,0)</f>
        <v>0</v>
      </c>
      <c r="S1231" s="23">
        <f>ROUNDDOWN($S$3*S1230,0)</f>
        <v>0</v>
      </c>
      <c r="T1231" s="337"/>
      <c r="U1231" s="23">
        <f>ROUNDDOWN(U1230*$U$3,0)</f>
        <v>0</v>
      </c>
      <c r="V1231" s="23">
        <f>ROUNDDOWN(V1230*$V$3,0)</f>
        <v>0</v>
      </c>
      <c r="W1231" s="337"/>
      <c r="X1231" s="23">
        <f>ROUNDDOWN($X$3*X1230,0)</f>
        <v>0</v>
      </c>
      <c r="Y1231" s="23">
        <f>ROUNDDOWN(Y1230*$Y$3,0)</f>
        <v>0</v>
      </c>
      <c r="Z1231" s="24">
        <f>ROUNDDOWN(Z1230*$Z$3,0)</f>
        <v>0</v>
      </c>
      <c r="AA1231" s="338"/>
      <c r="AB1231" s="327"/>
      <c r="AC1231" s="327"/>
      <c r="AD1231" s="327"/>
      <c r="AE1231" s="327"/>
      <c r="AF1231" s="329"/>
      <c r="AG1231" s="331"/>
      <c r="AH1231" s="332"/>
    </row>
    <row r="1232" spans="1:34" ht="12.75" hidden="1" customHeight="1">
      <c r="A1232" s="347" t="s">
        <v>232</v>
      </c>
      <c r="B1232" s="31" t="s">
        <v>43</v>
      </c>
      <c r="C1232" s="32">
        <v>2</v>
      </c>
      <c r="D1232" s="347" t="str">
        <f>B1232&amp;C1232</f>
        <v>H2</v>
      </c>
      <c r="E1232" s="32" t="s">
        <v>38</v>
      </c>
      <c r="F1232" s="32"/>
      <c r="G1232" s="347" t="str">
        <f>E1232&amp;F1232</f>
        <v>W</v>
      </c>
      <c r="H1232" s="32" t="s">
        <v>39</v>
      </c>
      <c r="I1232" s="32">
        <v>0</v>
      </c>
      <c r="J1232" s="347" t="str">
        <f>H1232&amp;I1232</f>
        <v>L0</v>
      </c>
      <c r="K1232" s="32" t="s">
        <v>40</v>
      </c>
      <c r="L1232" s="32"/>
      <c r="M1232" s="348" t="str">
        <f>K1232&amp;L1232</f>
        <v>B</v>
      </c>
      <c r="N1232" s="32" t="s">
        <v>41</v>
      </c>
      <c r="O1232" s="32">
        <v>6</v>
      </c>
      <c r="P1232" s="348" t="str">
        <f>N1232&amp;O1232</f>
        <v>R6</v>
      </c>
      <c r="Q1232" s="25"/>
      <c r="R1232" s="26"/>
      <c r="S1232" s="26"/>
      <c r="T1232" s="336">
        <f>SUM(R1233:S1233)</f>
        <v>0</v>
      </c>
      <c r="U1232" s="19"/>
      <c r="V1232" s="19"/>
      <c r="W1232" s="336">
        <f>SUM(U1233:V1233)</f>
        <v>0</v>
      </c>
      <c r="X1232" s="19"/>
      <c r="Y1232" s="19"/>
      <c r="Z1232" s="19"/>
      <c r="AA1232" s="338">
        <f>SUM(X1233:Z1233)</f>
        <v>0</v>
      </c>
      <c r="AB1232" s="327">
        <f>ROUNDDOWN((T1232+AA1232)*0.05,0)</f>
        <v>0</v>
      </c>
      <c r="AC1232" s="327">
        <f>ROUNDDOWN((T1232+W1232+AA1232+AB1232)*0.1,0)</f>
        <v>0</v>
      </c>
      <c r="AD1232" s="327">
        <f>ROUNDDOWN(AG1232*0.1,0)</f>
        <v>12300</v>
      </c>
      <c r="AE1232" s="327">
        <f>T1232+W1232+AA1232+AB1232+AC1232+AD1232</f>
        <v>12300</v>
      </c>
      <c r="AF1232" s="328">
        <v>123000</v>
      </c>
      <c r="AG1232" s="330">
        <f>AF1232-T1232-W1232</f>
        <v>123000</v>
      </c>
      <c r="AH1232" s="332">
        <f>IF(AE1232&lt;AG1232,AE1232,AG1232)</f>
        <v>12300</v>
      </c>
    </row>
    <row r="1233" spans="1:34" ht="12.75" hidden="1" customHeight="1">
      <c r="A1233" s="347"/>
      <c r="B1233" s="31"/>
      <c r="C1233" s="32"/>
      <c r="D1233" s="347"/>
      <c r="E1233" s="32"/>
      <c r="F1233" s="32"/>
      <c r="G1233" s="347"/>
      <c r="H1233" s="32"/>
      <c r="I1233" s="32"/>
      <c r="J1233" s="347"/>
      <c r="K1233" s="32"/>
      <c r="L1233" s="32"/>
      <c r="M1233" s="349"/>
      <c r="N1233" s="32"/>
      <c r="O1233" s="32"/>
      <c r="P1233" s="349"/>
      <c r="Q1233" s="25"/>
      <c r="R1233" s="23">
        <f>ROUNDDOWN($R$3*R1232,0)</f>
        <v>0</v>
      </c>
      <c r="S1233" s="23">
        <f>ROUNDDOWN($S$3*S1232,0)</f>
        <v>0</v>
      </c>
      <c r="T1233" s="337"/>
      <c r="U1233" s="23">
        <f>ROUNDDOWN(U1232*$U$3,0)</f>
        <v>0</v>
      </c>
      <c r="V1233" s="23">
        <f>ROUNDDOWN(V1232*$V$3,0)</f>
        <v>0</v>
      </c>
      <c r="W1233" s="337"/>
      <c r="X1233" s="23">
        <f>ROUNDDOWN($X$3*X1232,0)</f>
        <v>0</v>
      </c>
      <c r="Y1233" s="23">
        <f>ROUNDDOWN(Y1232*$Y$3,0)</f>
        <v>0</v>
      </c>
      <c r="Z1233" s="24">
        <f>ROUNDDOWN(Z1232*$Z$3,0)</f>
        <v>0</v>
      </c>
      <c r="AA1233" s="338"/>
      <c r="AB1233" s="327"/>
      <c r="AC1233" s="327"/>
      <c r="AD1233" s="327"/>
      <c r="AE1233" s="327"/>
      <c r="AF1233" s="329"/>
      <c r="AG1233" s="331"/>
      <c r="AH1233" s="332"/>
    </row>
    <row r="1234" spans="1:34" ht="12.75" hidden="1" customHeight="1">
      <c r="A1234" s="347" t="s">
        <v>232</v>
      </c>
      <c r="B1234" s="31" t="s">
        <v>43</v>
      </c>
      <c r="C1234" s="32">
        <v>2</v>
      </c>
      <c r="D1234" s="347" t="str">
        <f>B1234&amp;C1234</f>
        <v>H2</v>
      </c>
      <c r="E1234" s="32" t="s">
        <v>38</v>
      </c>
      <c r="F1234" s="32"/>
      <c r="G1234" s="347" t="str">
        <f>E1234&amp;F1234</f>
        <v>W</v>
      </c>
      <c r="H1234" s="32" t="s">
        <v>39</v>
      </c>
      <c r="I1234" s="32">
        <v>0</v>
      </c>
      <c r="J1234" s="347" t="str">
        <f>H1234&amp;I1234</f>
        <v>L0</v>
      </c>
      <c r="K1234" s="32" t="s">
        <v>40</v>
      </c>
      <c r="L1234" s="32"/>
      <c r="M1234" s="348" t="str">
        <f>K1234&amp;L1234</f>
        <v>B</v>
      </c>
      <c r="N1234" s="32" t="s">
        <v>41</v>
      </c>
      <c r="O1234" s="32">
        <v>8</v>
      </c>
      <c r="P1234" s="348" t="str">
        <f>N1234&amp;O1234</f>
        <v>R8</v>
      </c>
      <c r="Q1234" s="25"/>
      <c r="R1234" s="19"/>
      <c r="S1234" s="19"/>
      <c r="T1234" s="336">
        <f>SUM(R1235:S1235)</f>
        <v>0</v>
      </c>
      <c r="U1234" s="19"/>
      <c r="V1234" s="19"/>
      <c r="W1234" s="336">
        <f>SUM(U1235:V1235)</f>
        <v>0</v>
      </c>
      <c r="X1234" s="19"/>
      <c r="Y1234" s="19"/>
      <c r="Z1234" s="19"/>
      <c r="AA1234" s="338">
        <f>SUM(X1235:Z1235)</f>
        <v>0</v>
      </c>
      <c r="AB1234" s="327">
        <f>ROUNDDOWN((T1234+AA1234)*0.05,0)</f>
        <v>0</v>
      </c>
      <c r="AC1234" s="327">
        <f>ROUNDDOWN((T1234+W1234+AA1234+AB1234)*0.1,0)</f>
        <v>0</v>
      </c>
      <c r="AD1234" s="327">
        <f>ROUNDDOWN(AG1234*0.1,0)</f>
        <v>22200</v>
      </c>
      <c r="AE1234" s="327">
        <f>T1234+W1234+AA1234+AB1234+AC1234+AD1234</f>
        <v>22200</v>
      </c>
      <c r="AF1234" s="328">
        <v>222000</v>
      </c>
      <c r="AG1234" s="330">
        <f>AF1234-T1234-W1234</f>
        <v>222000</v>
      </c>
      <c r="AH1234" s="332">
        <f>IF(AE1234&lt;AG1234,AE1234,AG1234)</f>
        <v>22200</v>
      </c>
    </row>
    <row r="1235" spans="1:34" ht="12.75" hidden="1" customHeight="1">
      <c r="A1235" s="347"/>
      <c r="B1235" s="31"/>
      <c r="C1235" s="32"/>
      <c r="D1235" s="347"/>
      <c r="E1235" s="32"/>
      <c r="F1235" s="32"/>
      <c r="G1235" s="347"/>
      <c r="H1235" s="32"/>
      <c r="I1235" s="32"/>
      <c r="J1235" s="347"/>
      <c r="K1235" s="32"/>
      <c r="L1235" s="32"/>
      <c r="M1235" s="349"/>
      <c r="N1235" s="32"/>
      <c r="O1235" s="32"/>
      <c r="P1235" s="349"/>
      <c r="Q1235" s="25"/>
      <c r="R1235" s="23">
        <f>ROUNDDOWN($R$3*R1234,0)</f>
        <v>0</v>
      </c>
      <c r="S1235" s="23">
        <f>ROUNDDOWN($S$3*S1234,0)</f>
        <v>0</v>
      </c>
      <c r="T1235" s="337"/>
      <c r="U1235" s="23">
        <f>ROUNDDOWN(U1234*$U$3,0)</f>
        <v>0</v>
      </c>
      <c r="V1235" s="23">
        <f>ROUNDDOWN(V1234*$V$3,0)</f>
        <v>0</v>
      </c>
      <c r="W1235" s="337"/>
      <c r="X1235" s="23">
        <f>ROUNDDOWN($X$3*X1234,0)</f>
        <v>0</v>
      </c>
      <c r="Y1235" s="23">
        <f>ROUNDDOWN(Y1234*$Y$3,0)</f>
        <v>0</v>
      </c>
      <c r="Z1235" s="24">
        <f>ROUNDDOWN(Z1234*$Z$3,0)</f>
        <v>0</v>
      </c>
      <c r="AA1235" s="338"/>
      <c r="AB1235" s="327"/>
      <c r="AC1235" s="327"/>
      <c r="AD1235" s="327"/>
      <c r="AE1235" s="327"/>
      <c r="AF1235" s="329"/>
      <c r="AG1235" s="331"/>
      <c r="AH1235" s="332"/>
    </row>
    <row r="1236" spans="1:34" ht="12.75" hidden="1" customHeight="1">
      <c r="A1236" s="347" t="s">
        <v>232</v>
      </c>
      <c r="B1236" s="31" t="s">
        <v>43</v>
      </c>
      <c r="C1236" s="32">
        <v>2.5</v>
      </c>
      <c r="D1236" s="347" t="str">
        <f>B1236&amp;C1236</f>
        <v>H2.5</v>
      </c>
      <c r="E1236" s="32" t="s">
        <v>38</v>
      </c>
      <c r="F1236" s="32"/>
      <c r="G1236" s="347" t="str">
        <f>E1236&amp;F1236</f>
        <v>W</v>
      </c>
      <c r="H1236" s="32" t="s">
        <v>39</v>
      </c>
      <c r="I1236" s="32">
        <v>0</v>
      </c>
      <c r="J1236" s="347" t="str">
        <f>H1236&amp;I1236</f>
        <v>L0</v>
      </c>
      <c r="K1236" s="32" t="s">
        <v>40</v>
      </c>
      <c r="L1236" s="32"/>
      <c r="M1236" s="348" t="str">
        <f>K1236&amp;L1236</f>
        <v>B</v>
      </c>
      <c r="N1236" s="32" t="s">
        <v>41</v>
      </c>
      <c r="O1236" s="32">
        <v>10</v>
      </c>
      <c r="P1236" s="348" t="str">
        <f>N1236&amp;O1236</f>
        <v>R10</v>
      </c>
      <c r="Q1236" s="25"/>
      <c r="R1236" s="19"/>
      <c r="S1236" s="19"/>
      <c r="T1236" s="336">
        <f>SUM(R1237:S1237)</f>
        <v>0</v>
      </c>
      <c r="U1236" s="19"/>
      <c r="V1236" s="19"/>
      <c r="W1236" s="336">
        <f>SUM(U1237:V1237)</f>
        <v>0</v>
      </c>
      <c r="X1236" s="19"/>
      <c r="Y1236" s="19"/>
      <c r="Z1236" s="19"/>
      <c r="AA1236" s="338">
        <f>SUM(X1237:Z1237)</f>
        <v>0</v>
      </c>
      <c r="AB1236" s="327">
        <f>ROUNDDOWN((T1236+AA1236)*0.05,0)</f>
        <v>0</v>
      </c>
      <c r="AC1236" s="327">
        <f>ROUNDDOWN((T1236+W1236+AA1236+AB1236)*0.1,0)</f>
        <v>0</v>
      </c>
      <c r="AD1236" s="327">
        <f>ROUNDDOWN(AG1236*0.1,0)</f>
        <v>33100</v>
      </c>
      <c r="AE1236" s="327">
        <f>T1236+W1236+AA1236+AB1236+AC1236+AD1236</f>
        <v>33100</v>
      </c>
      <c r="AF1236" s="328">
        <v>331000</v>
      </c>
      <c r="AG1236" s="330">
        <f>AF1236-T1236-W1236</f>
        <v>331000</v>
      </c>
      <c r="AH1236" s="332">
        <f>IF(AE1236&lt;AG1236,AE1236,AG1236)</f>
        <v>33100</v>
      </c>
    </row>
    <row r="1237" spans="1:34" ht="12.75" hidden="1" customHeight="1">
      <c r="A1237" s="347"/>
      <c r="B1237" s="31"/>
      <c r="C1237" s="32"/>
      <c r="D1237" s="347"/>
      <c r="E1237" s="32"/>
      <c r="F1237" s="32"/>
      <c r="G1237" s="347"/>
      <c r="H1237" s="32"/>
      <c r="I1237" s="32"/>
      <c r="J1237" s="347"/>
      <c r="K1237" s="32"/>
      <c r="L1237" s="32"/>
      <c r="M1237" s="349"/>
      <c r="N1237" s="32"/>
      <c r="O1237" s="32"/>
      <c r="P1237" s="349"/>
      <c r="Q1237" s="25"/>
      <c r="R1237" s="23">
        <f>ROUNDDOWN($R$3*R1236,0)</f>
        <v>0</v>
      </c>
      <c r="S1237" s="23">
        <f>ROUNDDOWN($S$3*S1236,0)</f>
        <v>0</v>
      </c>
      <c r="T1237" s="337"/>
      <c r="U1237" s="23">
        <f>ROUNDDOWN(U1236*$U$3,0)</f>
        <v>0</v>
      </c>
      <c r="V1237" s="23">
        <f>ROUNDDOWN(V1236*$V$3,0)</f>
        <v>0</v>
      </c>
      <c r="W1237" s="337"/>
      <c r="X1237" s="23">
        <f>ROUNDDOWN($X$3*X1236,0)</f>
        <v>0</v>
      </c>
      <c r="Y1237" s="23">
        <f>ROUNDDOWN(Y1236*$Y$3,0)</f>
        <v>0</v>
      </c>
      <c r="Z1237" s="24">
        <f>ROUNDDOWN(Z1236*$Z$3,0)</f>
        <v>0</v>
      </c>
      <c r="AA1237" s="338"/>
      <c r="AB1237" s="327"/>
      <c r="AC1237" s="327"/>
      <c r="AD1237" s="327"/>
      <c r="AE1237" s="327"/>
      <c r="AF1237" s="329"/>
      <c r="AG1237" s="331"/>
      <c r="AH1237" s="332"/>
    </row>
    <row r="1238" spans="1:34" ht="12.75" hidden="1" customHeight="1">
      <c r="A1238" s="347" t="s">
        <v>232</v>
      </c>
      <c r="B1238" s="31" t="s">
        <v>43</v>
      </c>
      <c r="C1238" s="32">
        <v>2.5</v>
      </c>
      <c r="D1238" s="347" t="str">
        <f>B1238&amp;C1238</f>
        <v>H2.5</v>
      </c>
      <c r="E1238" s="32" t="s">
        <v>38</v>
      </c>
      <c r="F1238" s="32"/>
      <c r="G1238" s="347" t="str">
        <f>E1238&amp;F1238</f>
        <v>W</v>
      </c>
      <c r="H1238" s="32" t="s">
        <v>39</v>
      </c>
      <c r="I1238" s="32">
        <v>0</v>
      </c>
      <c r="J1238" s="347" t="str">
        <f>H1238&amp;I1238</f>
        <v>L0</v>
      </c>
      <c r="K1238" s="32" t="s">
        <v>40</v>
      </c>
      <c r="L1238" s="32"/>
      <c r="M1238" s="348" t="str">
        <f>K1238&amp;L1238</f>
        <v>B</v>
      </c>
      <c r="N1238" s="32" t="s">
        <v>41</v>
      </c>
      <c r="O1238" s="32">
        <v>12</v>
      </c>
      <c r="P1238" s="348" t="str">
        <f>N1238&amp;O1238</f>
        <v>R12</v>
      </c>
      <c r="Q1238" s="25"/>
      <c r="R1238" s="26"/>
      <c r="S1238" s="26"/>
      <c r="T1238" s="336">
        <f>SUM(R1239:S1239)</f>
        <v>0</v>
      </c>
      <c r="U1238" s="19"/>
      <c r="V1238" s="19"/>
      <c r="W1238" s="336">
        <f>SUM(U1239:V1239)</f>
        <v>0</v>
      </c>
      <c r="X1238" s="19"/>
      <c r="Y1238" s="19"/>
      <c r="Z1238" s="19"/>
      <c r="AA1238" s="338">
        <f>SUM(X1239:Z1239)</f>
        <v>0</v>
      </c>
      <c r="AB1238" s="327">
        <f>ROUNDDOWN((T1238+AA1238)*0.05,0)</f>
        <v>0</v>
      </c>
      <c r="AC1238" s="327">
        <f>ROUNDDOWN((T1238+W1238+AA1238+AB1238)*0.1,0)</f>
        <v>0</v>
      </c>
      <c r="AD1238" s="327">
        <f>ROUNDDOWN(AG1238*0.1,0)</f>
        <v>45300</v>
      </c>
      <c r="AE1238" s="327">
        <f>T1238+W1238+AA1238+AB1238+AC1238+AD1238</f>
        <v>45300</v>
      </c>
      <c r="AF1238" s="328">
        <v>453000</v>
      </c>
      <c r="AG1238" s="330">
        <f>AF1238-T1238-W1238</f>
        <v>453000</v>
      </c>
      <c r="AH1238" s="332">
        <f>IF(AE1238&lt;AG1238,AE1238,AG1238)</f>
        <v>45300</v>
      </c>
    </row>
    <row r="1239" spans="1:34" ht="12.75" hidden="1" customHeight="1">
      <c r="A1239" s="347"/>
      <c r="B1239" s="31"/>
      <c r="C1239" s="32"/>
      <c r="D1239" s="347"/>
      <c r="E1239" s="32"/>
      <c r="F1239" s="32"/>
      <c r="G1239" s="347"/>
      <c r="H1239" s="32"/>
      <c r="I1239" s="32"/>
      <c r="J1239" s="347"/>
      <c r="K1239" s="32"/>
      <c r="L1239" s="32"/>
      <c r="M1239" s="349"/>
      <c r="N1239" s="32"/>
      <c r="O1239" s="32"/>
      <c r="P1239" s="349"/>
      <c r="Q1239" s="25"/>
      <c r="R1239" s="23">
        <f>ROUNDDOWN($R$3*R1238,0)</f>
        <v>0</v>
      </c>
      <c r="S1239" s="23">
        <f>ROUNDDOWN($S$3*S1238,0)</f>
        <v>0</v>
      </c>
      <c r="T1239" s="337"/>
      <c r="U1239" s="23">
        <f>ROUNDDOWN(U1238*$U$3,0)</f>
        <v>0</v>
      </c>
      <c r="V1239" s="23">
        <f>ROUNDDOWN(V1238*$V$3,0)</f>
        <v>0</v>
      </c>
      <c r="W1239" s="337"/>
      <c r="X1239" s="23">
        <f>ROUNDDOWN($X$3*X1238,0)</f>
        <v>0</v>
      </c>
      <c r="Y1239" s="23">
        <f>ROUNDDOWN(Y1238*$Y$3,0)</f>
        <v>0</v>
      </c>
      <c r="Z1239" s="24">
        <f>ROUNDDOWN(Z1238*$Z$3,0)</f>
        <v>0</v>
      </c>
      <c r="AA1239" s="338"/>
      <c r="AB1239" s="327"/>
      <c r="AC1239" s="327"/>
      <c r="AD1239" s="327"/>
      <c r="AE1239" s="327"/>
      <c r="AF1239" s="329"/>
      <c r="AG1239" s="331"/>
      <c r="AH1239" s="332"/>
    </row>
    <row r="1240" spans="1:34" ht="12.75" hidden="1" customHeight="1">
      <c r="A1240" s="347" t="s">
        <v>232</v>
      </c>
      <c r="B1240" s="31" t="s">
        <v>43</v>
      </c>
      <c r="C1240" s="32">
        <v>3</v>
      </c>
      <c r="D1240" s="347" t="str">
        <f>B1240&amp;C1240</f>
        <v>H3</v>
      </c>
      <c r="E1240" s="32" t="s">
        <v>38</v>
      </c>
      <c r="F1240" s="32"/>
      <c r="G1240" s="347" t="str">
        <f>E1240&amp;F1240</f>
        <v>W</v>
      </c>
      <c r="H1240" s="32" t="s">
        <v>39</v>
      </c>
      <c r="I1240" s="32">
        <v>0</v>
      </c>
      <c r="J1240" s="347" t="str">
        <f>H1240&amp;I1240</f>
        <v>L0</v>
      </c>
      <c r="K1240" s="32" t="s">
        <v>40</v>
      </c>
      <c r="L1240" s="32"/>
      <c r="M1240" s="348" t="str">
        <f>K1240&amp;L1240</f>
        <v>B</v>
      </c>
      <c r="N1240" s="32" t="s">
        <v>41</v>
      </c>
      <c r="O1240" s="32">
        <v>15</v>
      </c>
      <c r="P1240" s="348" t="str">
        <f>N1240&amp;O1240</f>
        <v>R15</v>
      </c>
      <c r="Q1240" s="25"/>
      <c r="R1240" s="19"/>
      <c r="S1240" s="19"/>
      <c r="T1240" s="336">
        <f>SUM(R1241:S1241)</f>
        <v>0</v>
      </c>
      <c r="U1240" s="19"/>
      <c r="V1240" s="19"/>
      <c r="W1240" s="336">
        <f>SUM(U1241:V1241)</f>
        <v>0</v>
      </c>
      <c r="X1240" s="19"/>
      <c r="Y1240" s="19"/>
      <c r="Z1240" s="19"/>
      <c r="AA1240" s="338">
        <f>SUM(X1241:Z1241)</f>
        <v>0</v>
      </c>
      <c r="AB1240" s="327">
        <f>ROUNDDOWN((T1240+AA1240)*0.05,0)</f>
        <v>0</v>
      </c>
      <c r="AC1240" s="327">
        <f>ROUNDDOWN((T1240+W1240+AA1240+AB1240)*0.1,0)</f>
        <v>0</v>
      </c>
      <c r="AD1240" s="327">
        <f>ROUNDDOWN(AG1240*0.1,0)</f>
        <v>67100</v>
      </c>
      <c r="AE1240" s="327">
        <f>T1240+W1240+AA1240+AB1240+AC1240+AD1240</f>
        <v>67100</v>
      </c>
      <c r="AF1240" s="328">
        <v>671000</v>
      </c>
      <c r="AG1240" s="330">
        <f>AF1240-T1240-W1240</f>
        <v>671000</v>
      </c>
      <c r="AH1240" s="332">
        <f>IF(AE1240&lt;AG1240,AE1240,AG1240)</f>
        <v>67100</v>
      </c>
    </row>
    <row r="1241" spans="1:34" ht="12.75" hidden="1" customHeight="1">
      <c r="A1241" s="347"/>
      <c r="B1241" s="31"/>
      <c r="C1241" s="32"/>
      <c r="D1241" s="347"/>
      <c r="E1241" s="32"/>
      <c r="F1241" s="32"/>
      <c r="G1241" s="347"/>
      <c r="H1241" s="32"/>
      <c r="I1241" s="32"/>
      <c r="J1241" s="347"/>
      <c r="K1241" s="32"/>
      <c r="L1241" s="32"/>
      <c r="M1241" s="349"/>
      <c r="N1241" s="32"/>
      <c r="O1241" s="32"/>
      <c r="P1241" s="349"/>
      <c r="Q1241" s="25"/>
      <c r="R1241" s="23">
        <f>ROUNDDOWN($R$3*R1240,0)</f>
        <v>0</v>
      </c>
      <c r="S1241" s="23">
        <f>ROUNDDOWN($S$3*S1240,0)</f>
        <v>0</v>
      </c>
      <c r="T1241" s="337"/>
      <c r="U1241" s="23">
        <f>ROUNDDOWN(U1240*$U$3,0)</f>
        <v>0</v>
      </c>
      <c r="V1241" s="23">
        <f>ROUNDDOWN(V1240*$V$3,0)</f>
        <v>0</v>
      </c>
      <c r="W1241" s="337"/>
      <c r="X1241" s="23">
        <f>ROUNDDOWN($X$3*X1240,0)</f>
        <v>0</v>
      </c>
      <c r="Y1241" s="23">
        <f>ROUNDDOWN(Y1240*$Y$3,0)</f>
        <v>0</v>
      </c>
      <c r="Z1241" s="24">
        <f>ROUNDDOWN(Z1240*$Z$3,0)</f>
        <v>0</v>
      </c>
      <c r="AA1241" s="338"/>
      <c r="AB1241" s="327"/>
      <c r="AC1241" s="327"/>
      <c r="AD1241" s="327"/>
      <c r="AE1241" s="327"/>
      <c r="AF1241" s="329"/>
      <c r="AG1241" s="331"/>
      <c r="AH1241" s="332"/>
    </row>
    <row r="1242" spans="1:34" ht="12.75" hidden="1" customHeight="1">
      <c r="A1242" s="347" t="s">
        <v>232</v>
      </c>
      <c r="B1242" s="31" t="s">
        <v>43</v>
      </c>
      <c r="C1242" s="32">
        <v>3.5</v>
      </c>
      <c r="D1242" s="347" t="str">
        <f>B1242&amp;C1242</f>
        <v>H3.5</v>
      </c>
      <c r="E1242" s="32" t="s">
        <v>38</v>
      </c>
      <c r="F1242" s="32"/>
      <c r="G1242" s="347" t="str">
        <f>E1242&amp;F1242</f>
        <v>W</v>
      </c>
      <c r="H1242" s="32" t="s">
        <v>39</v>
      </c>
      <c r="I1242" s="32">
        <v>0</v>
      </c>
      <c r="J1242" s="347" t="str">
        <f>H1242&amp;I1242</f>
        <v>L0</v>
      </c>
      <c r="K1242" s="32" t="s">
        <v>40</v>
      </c>
      <c r="L1242" s="32"/>
      <c r="M1242" s="348" t="str">
        <f>K1242&amp;L1242</f>
        <v>B</v>
      </c>
      <c r="N1242" s="32" t="s">
        <v>41</v>
      </c>
      <c r="O1242" s="32">
        <v>18</v>
      </c>
      <c r="P1242" s="348" t="str">
        <f>N1242&amp;O1242</f>
        <v>R18</v>
      </c>
      <c r="Q1242" s="25"/>
      <c r="R1242" s="19"/>
      <c r="S1242" s="19"/>
      <c r="T1242" s="336">
        <f>SUM(R1243:S1243)</f>
        <v>0</v>
      </c>
      <c r="U1242" s="19"/>
      <c r="V1242" s="19"/>
      <c r="W1242" s="336">
        <f>SUM(U1243:V1243)</f>
        <v>0</v>
      </c>
      <c r="X1242" s="19"/>
      <c r="Y1242" s="19"/>
      <c r="Z1242" s="19"/>
      <c r="AA1242" s="338">
        <f>SUM(X1243:Z1243)</f>
        <v>0</v>
      </c>
      <c r="AB1242" s="327">
        <f>ROUNDDOWN((T1242+AA1242)*0.05,0)</f>
        <v>0</v>
      </c>
      <c r="AC1242" s="327">
        <f>ROUNDDOWN((T1242+W1242+AA1242+AB1242)*0.1,0)</f>
        <v>0</v>
      </c>
      <c r="AD1242" s="327">
        <f>ROUNDDOWN(AG1242*0.1,0)</f>
        <v>117000</v>
      </c>
      <c r="AE1242" s="327">
        <f>T1242+W1242+AA1242+AB1242+AC1242+AD1242</f>
        <v>117000</v>
      </c>
      <c r="AF1242" s="328">
        <v>1170000</v>
      </c>
      <c r="AG1242" s="330">
        <f>AF1242-T1242-W1242</f>
        <v>1170000</v>
      </c>
      <c r="AH1242" s="332">
        <f>IF(AE1242&lt;AG1242,AE1242,AG1242)</f>
        <v>117000</v>
      </c>
    </row>
    <row r="1243" spans="1:34" ht="12.75" hidden="1" customHeight="1">
      <c r="A1243" s="347"/>
      <c r="B1243" s="31"/>
      <c r="C1243" s="32"/>
      <c r="D1243" s="347"/>
      <c r="E1243" s="32"/>
      <c r="F1243" s="32"/>
      <c r="G1243" s="347"/>
      <c r="H1243" s="32"/>
      <c r="I1243" s="32"/>
      <c r="J1243" s="347"/>
      <c r="K1243" s="32"/>
      <c r="L1243" s="32"/>
      <c r="M1243" s="349"/>
      <c r="N1243" s="32"/>
      <c r="O1243" s="32"/>
      <c r="P1243" s="349"/>
      <c r="Q1243" s="25"/>
      <c r="R1243" s="23">
        <f>ROUNDDOWN($R$3*R1242,0)</f>
        <v>0</v>
      </c>
      <c r="S1243" s="23">
        <f>ROUNDDOWN($S$3*S1242,0)</f>
        <v>0</v>
      </c>
      <c r="T1243" s="337"/>
      <c r="U1243" s="23">
        <f>ROUNDDOWN(U1242*$U$3,0)</f>
        <v>0</v>
      </c>
      <c r="V1243" s="23">
        <f>ROUNDDOWN(V1242*$V$3,0)</f>
        <v>0</v>
      </c>
      <c r="W1243" s="337"/>
      <c r="X1243" s="23">
        <f>ROUNDDOWN($X$3*X1242,0)</f>
        <v>0</v>
      </c>
      <c r="Y1243" s="23">
        <f>ROUNDDOWN(Y1242*$Y$3,0)</f>
        <v>0</v>
      </c>
      <c r="Z1243" s="24">
        <f>ROUNDDOWN(Z1242*$Z$3,0)</f>
        <v>0</v>
      </c>
      <c r="AA1243" s="338"/>
      <c r="AB1243" s="327"/>
      <c r="AC1243" s="327"/>
      <c r="AD1243" s="327"/>
      <c r="AE1243" s="327"/>
      <c r="AF1243" s="329"/>
      <c r="AG1243" s="331"/>
      <c r="AH1243" s="332"/>
    </row>
    <row r="1244" spans="1:34" ht="12.75" hidden="1" customHeight="1">
      <c r="A1244" s="347" t="s">
        <v>232</v>
      </c>
      <c r="B1244" s="31" t="s">
        <v>43</v>
      </c>
      <c r="C1244" s="32">
        <v>4</v>
      </c>
      <c r="D1244" s="347" t="str">
        <f>B1244&amp;C1244</f>
        <v>H4</v>
      </c>
      <c r="E1244" s="32" t="s">
        <v>38</v>
      </c>
      <c r="F1244" s="32"/>
      <c r="G1244" s="347" t="str">
        <f>E1244&amp;F1244</f>
        <v>W</v>
      </c>
      <c r="H1244" s="32" t="s">
        <v>39</v>
      </c>
      <c r="I1244" s="32">
        <v>0</v>
      </c>
      <c r="J1244" s="347" t="str">
        <f>H1244&amp;I1244</f>
        <v>L0</v>
      </c>
      <c r="K1244" s="32" t="s">
        <v>40</v>
      </c>
      <c r="L1244" s="32"/>
      <c r="M1244" s="348" t="str">
        <f>K1244&amp;L1244</f>
        <v>B</v>
      </c>
      <c r="N1244" s="32" t="s">
        <v>41</v>
      </c>
      <c r="O1244" s="32">
        <v>20</v>
      </c>
      <c r="P1244" s="348" t="str">
        <f>N1244&amp;O1244</f>
        <v>R20</v>
      </c>
      <c r="Q1244" s="25"/>
      <c r="R1244" s="26"/>
      <c r="S1244" s="26"/>
      <c r="T1244" s="336">
        <f>SUM(R1245:S1245)</f>
        <v>0</v>
      </c>
      <c r="U1244" s="19"/>
      <c r="V1244" s="19"/>
      <c r="W1244" s="336">
        <f>SUM(U1245:V1245)</f>
        <v>0</v>
      </c>
      <c r="X1244" s="19"/>
      <c r="Y1244" s="19"/>
      <c r="Z1244" s="19"/>
      <c r="AA1244" s="338">
        <f>SUM(X1245:Z1245)</f>
        <v>0</v>
      </c>
      <c r="AB1244" s="327">
        <f>ROUNDDOWN((T1244+AA1244)*0.05,0)</f>
        <v>0</v>
      </c>
      <c r="AC1244" s="327">
        <f>ROUNDDOWN((T1244+W1244+AA1244+AB1244)*0.1,0)</f>
        <v>0</v>
      </c>
      <c r="AD1244" s="327">
        <f>ROUNDDOWN(AG1244*0.1,0)</f>
        <v>210000</v>
      </c>
      <c r="AE1244" s="327">
        <f>T1244+W1244+AA1244+AB1244+AC1244+AD1244</f>
        <v>210000</v>
      </c>
      <c r="AF1244" s="328">
        <v>2100000</v>
      </c>
      <c r="AG1244" s="330">
        <f>AF1244-T1244-W1244</f>
        <v>2100000</v>
      </c>
      <c r="AH1244" s="332">
        <f>IF(AE1244&lt;AG1244,AE1244,AG1244)</f>
        <v>210000</v>
      </c>
    </row>
    <row r="1245" spans="1:34" ht="12.75" hidden="1" customHeight="1">
      <c r="A1245" s="347"/>
      <c r="B1245" s="31"/>
      <c r="C1245" s="32"/>
      <c r="D1245" s="347"/>
      <c r="E1245" s="32"/>
      <c r="F1245" s="32"/>
      <c r="G1245" s="347"/>
      <c r="H1245" s="32"/>
      <c r="I1245" s="32"/>
      <c r="J1245" s="347"/>
      <c r="K1245" s="32"/>
      <c r="L1245" s="32"/>
      <c r="M1245" s="349"/>
      <c r="N1245" s="32"/>
      <c r="O1245" s="32"/>
      <c r="P1245" s="349"/>
      <c r="Q1245" s="25"/>
      <c r="R1245" s="23">
        <f>ROUNDDOWN($R$3*R1244,0)</f>
        <v>0</v>
      </c>
      <c r="S1245" s="23">
        <f>ROUNDDOWN($S$3*S1244,0)</f>
        <v>0</v>
      </c>
      <c r="T1245" s="337"/>
      <c r="U1245" s="23">
        <f>ROUNDDOWN(U1244*$U$3,0)</f>
        <v>0</v>
      </c>
      <c r="V1245" s="23">
        <f>ROUNDDOWN(V1244*$V$3,0)</f>
        <v>0</v>
      </c>
      <c r="W1245" s="337"/>
      <c r="X1245" s="23">
        <f>ROUNDDOWN($X$3*X1244,0)</f>
        <v>0</v>
      </c>
      <c r="Y1245" s="23">
        <f>ROUNDDOWN(Y1244*$Y$3,0)</f>
        <v>0</v>
      </c>
      <c r="Z1245" s="24">
        <f>ROUNDDOWN(Z1244*$Z$3,0)</f>
        <v>0</v>
      </c>
      <c r="AA1245" s="338"/>
      <c r="AB1245" s="327"/>
      <c r="AC1245" s="327"/>
      <c r="AD1245" s="327"/>
      <c r="AE1245" s="327"/>
      <c r="AF1245" s="329"/>
      <c r="AG1245" s="331"/>
      <c r="AH1245" s="332"/>
    </row>
    <row r="1246" spans="1:34" ht="12.75" hidden="1" customHeight="1">
      <c r="A1246" s="344" t="s">
        <v>5</v>
      </c>
      <c r="B1246" s="27" t="s">
        <v>43</v>
      </c>
      <c r="C1246" s="28">
        <v>1</v>
      </c>
      <c r="D1246" s="344" t="str">
        <f>B1246&amp;C1246</f>
        <v>H1</v>
      </c>
      <c r="E1246" s="28" t="s">
        <v>38</v>
      </c>
      <c r="F1246" s="28">
        <v>0.3</v>
      </c>
      <c r="G1246" s="344" t="str">
        <f>E1246&amp;F1246</f>
        <v>W0.3</v>
      </c>
      <c r="H1246" s="28" t="s">
        <v>39</v>
      </c>
      <c r="I1246" s="28">
        <v>0</v>
      </c>
      <c r="J1246" s="344" t="str">
        <f>H1246&amp;I1246</f>
        <v>L0</v>
      </c>
      <c r="K1246" s="28" t="s">
        <v>40</v>
      </c>
      <c r="L1246" s="28">
        <v>0</v>
      </c>
      <c r="M1246" s="345" t="str">
        <f>K1246&amp;L1246</f>
        <v>B0</v>
      </c>
      <c r="N1246" s="28" t="s">
        <v>41</v>
      </c>
      <c r="O1246" s="28">
        <v>0</v>
      </c>
      <c r="P1246" s="345" t="str">
        <f>N1246&amp;O1246</f>
        <v>R0</v>
      </c>
      <c r="Q1246" s="25" t="s">
        <v>109</v>
      </c>
      <c r="R1246" s="26">
        <v>0.04</v>
      </c>
      <c r="S1246" s="26">
        <v>6.0000000000000001E-3</v>
      </c>
      <c r="T1246" s="336">
        <f>SUM(R1247:S1247)</f>
        <v>4684</v>
      </c>
      <c r="U1246" s="19">
        <v>2E-3</v>
      </c>
      <c r="V1246" s="19">
        <v>1E-3</v>
      </c>
      <c r="W1246" s="336">
        <f>SUM(U1247:V1247)</f>
        <v>222</v>
      </c>
      <c r="X1246" s="19">
        <v>0.03</v>
      </c>
      <c r="Y1246" s="19">
        <v>0.02</v>
      </c>
      <c r="Z1246" s="19">
        <v>0</v>
      </c>
      <c r="AA1246" s="338">
        <f>SUM(X1247:Z1247)</f>
        <v>4775</v>
      </c>
      <c r="AB1246" s="327">
        <f>ROUNDDOWN((T1246+AA1246)*0.05,0)</f>
        <v>472</v>
      </c>
      <c r="AC1246" s="327">
        <f>ROUNDDOWN((T1246+W1246+AA1246+AB1246)*0.1,0)</f>
        <v>1015</v>
      </c>
      <c r="AD1246" s="327">
        <f>ROUNDDOWN(AG1246*0.1,0)</f>
        <v>-280</v>
      </c>
      <c r="AE1246" s="327">
        <f>T1246+W1246+AA1246+AB1246+AC1246+AD1246</f>
        <v>10888</v>
      </c>
      <c r="AF1246" s="328">
        <v>2100</v>
      </c>
      <c r="AG1246" s="330">
        <f>AF1246-T1246-W1246</f>
        <v>-2806</v>
      </c>
      <c r="AH1246" s="332">
        <f t="shared" si="12"/>
        <v>-2806</v>
      </c>
    </row>
    <row r="1247" spans="1:34" ht="12.75" hidden="1" customHeight="1">
      <c r="A1247" s="344"/>
      <c r="B1247" s="27"/>
      <c r="C1247" s="28"/>
      <c r="D1247" s="344"/>
      <c r="E1247" s="28"/>
      <c r="F1247" s="28"/>
      <c r="G1247" s="344"/>
      <c r="H1247" s="28"/>
      <c r="I1247" s="28"/>
      <c r="J1247" s="344"/>
      <c r="K1247" s="28"/>
      <c r="L1247" s="28"/>
      <c r="M1247" s="346"/>
      <c r="N1247" s="28"/>
      <c r="O1247" s="28"/>
      <c r="P1247" s="346"/>
      <c r="Q1247" s="25"/>
      <c r="R1247" s="23">
        <f>ROUNDDOWN($R$3*R1246,0)</f>
        <v>4196</v>
      </c>
      <c r="S1247" s="23">
        <f>ROUNDDOWN($S$3*S1246,0)</f>
        <v>488</v>
      </c>
      <c r="T1247" s="337"/>
      <c r="U1247" s="23">
        <f>ROUNDDOWN(U1246*$U$3,0)</f>
        <v>162</v>
      </c>
      <c r="V1247" s="23">
        <f>ROUNDDOWN(V1246*$V$3,0)</f>
        <v>60</v>
      </c>
      <c r="W1247" s="337"/>
      <c r="X1247" s="23">
        <f>ROUNDDOWN($X$3*X1246,0)</f>
        <v>3147</v>
      </c>
      <c r="Y1247" s="23">
        <f>ROUNDDOWN(Y1246*$Y$3,0)</f>
        <v>1628</v>
      </c>
      <c r="Z1247" s="24">
        <f>ROUNDDOWN(Z1246*$Z$3,0)</f>
        <v>0</v>
      </c>
      <c r="AA1247" s="338"/>
      <c r="AB1247" s="327"/>
      <c r="AC1247" s="327"/>
      <c r="AD1247" s="327"/>
      <c r="AE1247" s="327"/>
      <c r="AF1247" s="329"/>
      <c r="AG1247" s="331"/>
      <c r="AH1247" s="332">
        <f t="shared" si="12"/>
        <v>0</v>
      </c>
    </row>
    <row r="1248" spans="1:34" ht="12.75" hidden="1" customHeight="1">
      <c r="A1248" s="344" t="s">
        <v>5</v>
      </c>
      <c r="B1248" s="27" t="s">
        <v>43</v>
      </c>
      <c r="C1248" s="28">
        <v>1.2</v>
      </c>
      <c r="D1248" s="344" t="str">
        <f>B1248&amp;C1248</f>
        <v>H1.2</v>
      </c>
      <c r="E1248" s="28" t="s">
        <v>38</v>
      </c>
      <c r="F1248" s="28">
        <v>0.4</v>
      </c>
      <c r="G1248" s="344" t="str">
        <f>E1248&amp;F1248</f>
        <v>W0.4</v>
      </c>
      <c r="H1248" s="28" t="s">
        <v>39</v>
      </c>
      <c r="I1248" s="28">
        <v>0</v>
      </c>
      <c r="J1248" s="344" t="str">
        <f>H1248&amp;I1248</f>
        <v>L0</v>
      </c>
      <c r="K1248" s="28" t="s">
        <v>40</v>
      </c>
      <c r="L1248" s="28">
        <v>0</v>
      </c>
      <c r="M1248" s="345" t="str">
        <f>K1248&amp;L1248</f>
        <v>B0</v>
      </c>
      <c r="N1248" s="28" t="s">
        <v>41</v>
      </c>
      <c r="O1248" s="28">
        <v>0</v>
      </c>
      <c r="P1248" s="345" t="str">
        <f>N1248&amp;O1248</f>
        <v>R0</v>
      </c>
      <c r="Q1248" s="25" t="s">
        <v>109</v>
      </c>
      <c r="R1248" s="26">
        <v>0.04</v>
      </c>
      <c r="S1248" s="26">
        <v>6.0000000000000001E-3</v>
      </c>
      <c r="T1248" s="336">
        <f>SUM(R1249:S1249)</f>
        <v>4684</v>
      </c>
      <c r="U1248" s="19">
        <v>2E-3</v>
      </c>
      <c r="V1248" s="19">
        <v>1E-3</v>
      </c>
      <c r="W1248" s="336">
        <f>SUM(U1249:V1249)</f>
        <v>222</v>
      </c>
      <c r="X1248" s="19">
        <v>0.03</v>
      </c>
      <c r="Y1248" s="19">
        <v>0.02</v>
      </c>
      <c r="Z1248" s="19">
        <v>0</v>
      </c>
      <c r="AA1248" s="338">
        <f>SUM(X1249:Z1249)</f>
        <v>4775</v>
      </c>
      <c r="AB1248" s="327">
        <f>ROUNDDOWN((T1248+AA1248)*0.05,0)</f>
        <v>472</v>
      </c>
      <c r="AC1248" s="327">
        <f>ROUNDDOWN((T1248+W1248+AA1248+AB1248)*0.1,0)</f>
        <v>1015</v>
      </c>
      <c r="AD1248" s="327">
        <f>ROUNDDOWN(AG1248*0.1,0)</f>
        <v>-120</v>
      </c>
      <c r="AE1248" s="327">
        <f>T1248+W1248+AA1248+AB1248+AC1248+AD1248</f>
        <v>11048</v>
      </c>
      <c r="AF1248" s="328">
        <v>3700</v>
      </c>
      <c r="AG1248" s="330">
        <f>AF1248-T1248-W1248</f>
        <v>-1206</v>
      </c>
      <c r="AH1248" s="332">
        <f t="shared" si="12"/>
        <v>-1206</v>
      </c>
    </row>
    <row r="1249" spans="1:34" ht="12.75" hidden="1" customHeight="1">
      <c r="A1249" s="344"/>
      <c r="B1249" s="27"/>
      <c r="C1249" s="28"/>
      <c r="D1249" s="344"/>
      <c r="E1249" s="28"/>
      <c r="F1249" s="28"/>
      <c r="G1249" s="344"/>
      <c r="H1249" s="28"/>
      <c r="I1249" s="28"/>
      <c r="J1249" s="344"/>
      <c r="K1249" s="28"/>
      <c r="L1249" s="28"/>
      <c r="M1249" s="346"/>
      <c r="N1249" s="28"/>
      <c r="O1249" s="28"/>
      <c r="P1249" s="346"/>
      <c r="Q1249" s="25"/>
      <c r="R1249" s="23">
        <f>ROUNDDOWN($R$3*R1248,0)</f>
        <v>4196</v>
      </c>
      <c r="S1249" s="23">
        <f>ROUNDDOWN($S$3*S1248,0)</f>
        <v>488</v>
      </c>
      <c r="T1249" s="337"/>
      <c r="U1249" s="23">
        <f>ROUNDDOWN(U1248*$U$3,0)</f>
        <v>162</v>
      </c>
      <c r="V1249" s="23">
        <f>ROUNDDOWN(V1248*$V$3,0)</f>
        <v>60</v>
      </c>
      <c r="W1249" s="337"/>
      <c r="X1249" s="23">
        <f>ROUNDDOWN($X$3*X1248,0)</f>
        <v>3147</v>
      </c>
      <c r="Y1249" s="23">
        <f>ROUNDDOWN(Y1248*$Y$3,0)</f>
        <v>1628</v>
      </c>
      <c r="Z1249" s="24">
        <f>ROUNDDOWN(Z1248*$Z$3,0)</f>
        <v>0</v>
      </c>
      <c r="AA1249" s="338"/>
      <c r="AB1249" s="327"/>
      <c r="AC1249" s="327"/>
      <c r="AD1249" s="327"/>
      <c r="AE1249" s="327"/>
      <c r="AF1249" s="329"/>
      <c r="AG1249" s="331"/>
      <c r="AH1249" s="332">
        <f t="shared" si="12"/>
        <v>0</v>
      </c>
    </row>
    <row r="1250" spans="1:34" ht="12.75" hidden="1" customHeight="1">
      <c r="A1250" s="344" t="s">
        <v>5</v>
      </c>
      <c r="B1250" s="27" t="s">
        <v>43</v>
      </c>
      <c r="C1250" s="28">
        <v>1.5</v>
      </c>
      <c r="D1250" s="344" t="str">
        <f>B1250&amp;C1250</f>
        <v>H1.5</v>
      </c>
      <c r="E1250" s="28" t="s">
        <v>38</v>
      </c>
      <c r="F1250" s="28">
        <v>0.5</v>
      </c>
      <c r="G1250" s="344" t="str">
        <f>E1250&amp;F1250</f>
        <v>W0.5</v>
      </c>
      <c r="H1250" s="28" t="s">
        <v>39</v>
      </c>
      <c r="I1250" s="28">
        <v>0</v>
      </c>
      <c r="J1250" s="344" t="str">
        <f>H1250&amp;I1250</f>
        <v>L0</v>
      </c>
      <c r="K1250" s="28" t="s">
        <v>40</v>
      </c>
      <c r="L1250" s="28">
        <v>0</v>
      </c>
      <c r="M1250" s="345" t="str">
        <f>K1250&amp;L1250</f>
        <v>B0</v>
      </c>
      <c r="N1250" s="28" t="s">
        <v>41</v>
      </c>
      <c r="O1250" s="28">
        <v>0</v>
      </c>
      <c r="P1250" s="345" t="str">
        <f>N1250&amp;O1250</f>
        <v>R0</v>
      </c>
      <c r="Q1250" s="25" t="s">
        <v>109</v>
      </c>
      <c r="R1250" s="26">
        <v>0.04</v>
      </c>
      <c r="S1250" s="26">
        <v>6.0000000000000001E-3</v>
      </c>
      <c r="T1250" s="336">
        <f>SUM(R1251:S1251)</f>
        <v>4684</v>
      </c>
      <c r="U1250" s="19">
        <v>2E-3</v>
      </c>
      <c r="V1250" s="19">
        <v>1E-3</v>
      </c>
      <c r="W1250" s="336">
        <f>SUM(U1251:V1251)</f>
        <v>222</v>
      </c>
      <c r="X1250" s="19">
        <v>0.03</v>
      </c>
      <c r="Y1250" s="19">
        <v>0.02</v>
      </c>
      <c r="Z1250" s="19">
        <v>0</v>
      </c>
      <c r="AA1250" s="338">
        <f>SUM(X1251:Z1251)</f>
        <v>4775</v>
      </c>
      <c r="AB1250" s="327">
        <f>ROUNDDOWN((T1250+AA1250)*0.05,0)</f>
        <v>472</v>
      </c>
      <c r="AC1250" s="327">
        <f>ROUNDDOWN((T1250+W1250+AA1250+AB1250)*0.1,0)</f>
        <v>1015</v>
      </c>
      <c r="AD1250" s="327">
        <f>ROUNDDOWN(AG1250*0.1,0)</f>
        <v>159</v>
      </c>
      <c r="AE1250" s="327">
        <f>T1250+W1250+AA1250+AB1250+AC1250+AD1250</f>
        <v>11327</v>
      </c>
      <c r="AF1250" s="328">
        <v>6500</v>
      </c>
      <c r="AG1250" s="330">
        <f>AF1250-T1250-W1250</f>
        <v>1594</v>
      </c>
      <c r="AH1250" s="332">
        <f t="shared" si="12"/>
        <v>1594</v>
      </c>
    </row>
    <row r="1251" spans="1:34" ht="12.75" hidden="1" customHeight="1">
      <c r="A1251" s="344"/>
      <c r="B1251" s="27"/>
      <c r="C1251" s="28"/>
      <c r="D1251" s="344"/>
      <c r="E1251" s="28"/>
      <c r="F1251" s="28"/>
      <c r="G1251" s="344"/>
      <c r="H1251" s="28"/>
      <c r="I1251" s="28"/>
      <c r="J1251" s="344"/>
      <c r="K1251" s="28"/>
      <c r="L1251" s="28"/>
      <c r="M1251" s="346"/>
      <c r="N1251" s="28"/>
      <c r="O1251" s="28"/>
      <c r="P1251" s="346"/>
      <c r="Q1251" s="22"/>
      <c r="R1251" s="23">
        <f>ROUNDDOWN($R$3*R1250,0)</f>
        <v>4196</v>
      </c>
      <c r="S1251" s="23">
        <f>ROUNDDOWN($S$3*S1250,0)</f>
        <v>488</v>
      </c>
      <c r="T1251" s="337"/>
      <c r="U1251" s="23">
        <f>ROUNDDOWN(U1250*$U$3,0)</f>
        <v>162</v>
      </c>
      <c r="V1251" s="23">
        <f>ROUNDDOWN(V1250*$V$3,0)</f>
        <v>60</v>
      </c>
      <c r="W1251" s="337"/>
      <c r="X1251" s="23">
        <f>ROUNDDOWN($X$3*X1250,0)</f>
        <v>3147</v>
      </c>
      <c r="Y1251" s="23">
        <f>ROUNDDOWN(Y1250*$Y$3,0)</f>
        <v>1628</v>
      </c>
      <c r="Z1251" s="24">
        <f>ROUNDDOWN(Z1250*$Z$3,0)</f>
        <v>0</v>
      </c>
      <c r="AA1251" s="338"/>
      <c r="AB1251" s="327"/>
      <c r="AC1251" s="327"/>
      <c r="AD1251" s="327"/>
      <c r="AE1251" s="327"/>
      <c r="AF1251" s="329"/>
      <c r="AG1251" s="331"/>
      <c r="AH1251" s="332">
        <f t="shared" si="12"/>
        <v>0</v>
      </c>
    </row>
    <row r="1252" spans="1:34" ht="12.75" hidden="1" customHeight="1">
      <c r="A1252" s="347" t="s">
        <v>233</v>
      </c>
      <c r="B1252" s="31" t="s">
        <v>43</v>
      </c>
      <c r="C1252" s="32">
        <v>1.2</v>
      </c>
      <c r="D1252" s="347" t="str">
        <f>B1252&amp;C1252</f>
        <v>H1.2</v>
      </c>
      <c r="E1252" s="32" t="s">
        <v>38</v>
      </c>
      <c r="F1252" s="32">
        <v>1.2</v>
      </c>
      <c r="G1252" s="347" t="str">
        <f>E1252&amp;F1252</f>
        <v>W1.2</v>
      </c>
      <c r="H1252" s="32" t="s">
        <v>39</v>
      </c>
      <c r="I1252" s="32">
        <v>0</v>
      </c>
      <c r="J1252" s="347" t="str">
        <f>H1252&amp;I1252</f>
        <v>L0</v>
      </c>
      <c r="K1252" s="32" t="s">
        <v>40</v>
      </c>
      <c r="L1252" s="32"/>
      <c r="M1252" s="348" t="str">
        <f>K1252&amp;L1252</f>
        <v>B</v>
      </c>
      <c r="N1252" s="32" t="s">
        <v>41</v>
      </c>
      <c r="O1252" s="32">
        <v>0</v>
      </c>
      <c r="P1252" s="348" t="str">
        <f>N1252&amp;O1252</f>
        <v>R0</v>
      </c>
      <c r="Q1252" s="25" t="s">
        <v>109</v>
      </c>
      <c r="R1252" s="26">
        <v>0.11</v>
      </c>
      <c r="S1252" s="26">
        <v>0.02</v>
      </c>
      <c r="T1252" s="336">
        <f>SUM(R1253:S1253)</f>
        <v>13167</v>
      </c>
      <c r="U1252" s="19">
        <v>2E-3</v>
      </c>
      <c r="V1252" s="19">
        <v>3.0000000000000001E-3</v>
      </c>
      <c r="W1252" s="336">
        <f>SUM(U1253:V1253)</f>
        <v>344</v>
      </c>
      <c r="X1252" s="19">
        <v>7.0000000000000007E-2</v>
      </c>
      <c r="Y1252" s="19">
        <v>0.04</v>
      </c>
      <c r="Z1252" s="19">
        <v>0</v>
      </c>
      <c r="AA1252" s="338">
        <f>SUM(X1253:Z1253)</f>
        <v>10600</v>
      </c>
      <c r="AB1252" s="327">
        <f>ROUNDDOWN((T1252+AA1252)*0.05,0)</f>
        <v>1188</v>
      </c>
      <c r="AC1252" s="327">
        <f>ROUNDDOWN((T1252+W1252+AA1252+AB1252)*0.1,0)</f>
        <v>2529</v>
      </c>
      <c r="AD1252" s="327">
        <f>ROUNDDOWN(AG1252*0.1,0)</f>
        <v>9748</v>
      </c>
      <c r="AE1252" s="327">
        <f>T1252+W1252+AA1252+AB1252+AC1252+AD1252</f>
        <v>37576</v>
      </c>
      <c r="AF1252" s="328">
        <v>111000</v>
      </c>
      <c r="AG1252" s="330">
        <f>AF1252-T1252-W1252</f>
        <v>97489</v>
      </c>
      <c r="AH1252" s="332">
        <f>IF(AE1252&lt;AG1252,AE1252,AG1252)</f>
        <v>37576</v>
      </c>
    </row>
    <row r="1253" spans="1:34" ht="12.75" hidden="1" customHeight="1">
      <c r="A1253" s="347"/>
      <c r="B1253" s="31"/>
      <c r="C1253" s="32"/>
      <c r="D1253" s="347"/>
      <c r="E1253" s="32"/>
      <c r="F1253" s="32"/>
      <c r="G1253" s="347"/>
      <c r="H1253" s="32"/>
      <c r="I1253" s="32"/>
      <c r="J1253" s="347"/>
      <c r="K1253" s="32"/>
      <c r="L1253" s="32"/>
      <c r="M1253" s="349"/>
      <c r="N1253" s="32"/>
      <c r="O1253" s="32"/>
      <c r="P1253" s="349"/>
      <c r="Q1253" s="25"/>
      <c r="R1253" s="23">
        <f>ROUNDDOWN($R$3*R1252,0)</f>
        <v>11539</v>
      </c>
      <c r="S1253" s="23">
        <f>ROUNDDOWN($S$3*S1252,0)</f>
        <v>1628</v>
      </c>
      <c r="T1253" s="337"/>
      <c r="U1253" s="23">
        <f>ROUNDDOWN(U1252*$U$3,0)</f>
        <v>162</v>
      </c>
      <c r="V1253" s="23">
        <f>ROUNDDOWN(V1252*$V$3,0)</f>
        <v>182</v>
      </c>
      <c r="W1253" s="337"/>
      <c r="X1253" s="23">
        <f>ROUNDDOWN($X$3*X1252,0)</f>
        <v>7343</v>
      </c>
      <c r="Y1253" s="23">
        <f>ROUNDDOWN(Y1252*$Y$3,0)</f>
        <v>3257</v>
      </c>
      <c r="Z1253" s="24">
        <f>ROUNDDOWN(Z1252*$Z$3,0)</f>
        <v>0</v>
      </c>
      <c r="AA1253" s="338"/>
      <c r="AB1253" s="327"/>
      <c r="AC1253" s="327"/>
      <c r="AD1253" s="327"/>
      <c r="AE1253" s="327"/>
      <c r="AF1253" s="329"/>
      <c r="AG1253" s="331"/>
      <c r="AH1253" s="332"/>
    </row>
    <row r="1254" spans="1:34" ht="12.75" hidden="1" customHeight="1">
      <c r="A1254" s="347" t="s">
        <v>233</v>
      </c>
      <c r="B1254" s="31" t="s">
        <v>43</v>
      </c>
      <c r="C1254" s="32">
        <v>1.5</v>
      </c>
      <c r="D1254" s="347" t="str">
        <f>B1254&amp;C1254</f>
        <v>H1.5</v>
      </c>
      <c r="E1254" s="32" t="s">
        <v>38</v>
      </c>
      <c r="F1254" s="32">
        <v>1.5</v>
      </c>
      <c r="G1254" s="347" t="str">
        <f>E1254&amp;F1254</f>
        <v>W1.5</v>
      </c>
      <c r="H1254" s="32" t="s">
        <v>39</v>
      </c>
      <c r="I1254" s="32">
        <v>0</v>
      </c>
      <c r="J1254" s="347" t="str">
        <f>H1254&amp;I1254</f>
        <v>L0</v>
      </c>
      <c r="K1254" s="32" t="s">
        <v>40</v>
      </c>
      <c r="L1254" s="32"/>
      <c r="M1254" s="348" t="str">
        <f>K1254&amp;L1254</f>
        <v>B</v>
      </c>
      <c r="N1254" s="32" t="s">
        <v>41</v>
      </c>
      <c r="O1254" s="32">
        <v>0</v>
      </c>
      <c r="P1254" s="348" t="str">
        <f>N1254&amp;O1254</f>
        <v>R0</v>
      </c>
      <c r="Q1254" s="25" t="s">
        <v>109</v>
      </c>
      <c r="R1254" s="19">
        <v>0.14000000000000001</v>
      </c>
      <c r="S1254" s="19">
        <v>0.02</v>
      </c>
      <c r="T1254" s="336">
        <f>SUM(R1255:S1255)</f>
        <v>16314</v>
      </c>
      <c r="U1254" s="19">
        <v>2E-3</v>
      </c>
      <c r="V1254" s="19">
        <v>3.0000000000000001E-3</v>
      </c>
      <c r="W1254" s="29">
        <f>SUM(U1255:V1255)</f>
        <v>344</v>
      </c>
      <c r="X1254" s="19">
        <v>0.09</v>
      </c>
      <c r="Y1254" s="19">
        <v>0.05</v>
      </c>
      <c r="Z1254" s="19">
        <v>0</v>
      </c>
      <c r="AA1254" s="338">
        <f>SUM(X1255:Z1255)</f>
        <v>13513</v>
      </c>
      <c r="AB1254" s="327">
        <f>ROUNDDOWN((T1254+AA1254)*0.05,0)</f>
        <v>1491</v>
      </c>
      <c r="AC1254" s="327">
        <f>ROUNDDOWN((T1254+W1254+AA1254+AB1254)*0.1,0)</f>
        <v>3166</v>
      </c>
      <c r="AD1254" s="327">
        <f>ROUNDDOWN(AG1254*0.1,0)</f>
        <v>15534</v>
      </c>
      <c r="AE1254" s="327">
        <f>T1254+W1254+AA1254+AB1254+AC1254+AD1254</f>
        <v>50362</v>
      </c>
      <c r="AF1254" s="328">
        <v>172000</v>
      </c>
      <c r="AG1254" s="330">
        <f>AF1254-T1254-W1254</f>
        <v>155342</v>
      </c>
      <c r="AH1254" s="332">
        <f>IF(AE1254&lt;AG1254,AE1254,AG1254)</f>
        <v>50362</v>
      </c>
    </row>
    <row r="1255" spans="1:34" ht="12.75" hidden="1" customHeight="1">
      <c r="A1255" s="347"/>
      <c r="B1255" s="31"/>
      <c r="C1255" s="32"/>
      <c r="D1255" s="347"/>
      <c r="E1255" s="32"/>
      <c r="F1255" s="32"/>
      <c r="G1255" s="347"/>
      <c r="H1255" s="32"/>
      <c r="I1255" s="32"/>
      <c r="J1255" s="347"/>
      <c r="K1255" s="32"/>
      <c r="L1255" s="32"/>
      <c r="M1255" s="349"/>
      <c r="N1255" s="32"/>
      <c r="O1255" s="32"/>
      <c r="P1255" s="349"/>
      <c r="Q1255" s="25"/>
      <c r="R1255" s="23">
        <f>ROUNDDOWN($R$3*R1254,0)</f>
        <v>14686</v>
      </c>
      <c r="S1255" s="23">
        <f>ROUNDDOWN($S$3*S1254,0)</f>
        <v>1628</v>
      </c>
      <c r="T1255" s="337"/>
      <c r="U1255" s="23">
        <f>ROUNDDOWN(U1254*$U$3,0)</f>
        <v>162</v>
      </c>
      <c r="V1255" s="23">
        <f>ROUNDDOWN(V1254*$V$3,0)</f>
        <v>182</v>
      </c>
      <c r="W1255" s="30"/>
      <c r="X1255" s="23">
        <f>ROUNDDOWN($X$3*X1254,0)</f>
        <v>9441</v>
      </c>
      <c r="Y1255" s="23">
        <f>ROUNDDOWN(Y1254*$Y$3,0)</f>
        <v>4072</v>
      </c>
      <c r="Z1255" s="24">
        <f>ROUNDDOWN(Z1254*$Z$3,0)</f>
        <v>0</v>
      </c>
      <c r="AA1255" s="338"/>
      <c r="AB1255" s="327"/>
      <c r="AC1255" s="327"/>
      <c r="AD1255" s="327"/>
      <c r="AE1255" s="327"/>
      <c r="AF1255" s="329"/>
      <c r="AG1255" s="331"/>
      <c r="AH1255" s="332"/>
    </row>
    <row r="1256" spans="1:34" ht="12.75" hidden="1" customHeight="1">
      <c r="A1256" s="333" t="s">
        <v>234</v>
      </c>
      <c r="B1256" s="20" t="s">
        <v>43</v>
      </c>
      <c r="C1256" s="21">
        <v>2</v>
      </c>
      <c r="D1256" s="333" t="str">
        <f>B1256&amp;C1256</f>
        <v>H2</v>
      </c>
      <c r="E1256" s="21" t="s">
        <v>38</v>
      </c>
      <c r="F1256" s="21">
        <v>0</v>
      </c>
      <c r="G1256" s="333" t="str">
        <f>E1256&amp;F1256</f>
        <v>W0</v>
      </c>
      <c r="H1256" s="21" t="s">
        <v>39</v>
      </c>
      <c r="I1256" s="21">
        <v>0</v>
      </c>
      <c r="J1256" s="333" t="str">
        <f>H1256&amp;I1256</f>
        <v>L0</v>
      </c>
      <c r="K1256" s="21" t="s">
        <v>40</v>
      </c>
      <c r="L1256" s="21">
        <v>0</v>
      </c>
      <c r="M1256" s="334" t="str">
        <f>K1256&amp;L1256</f>
        <v>B0</v>
      </c>
      <c r="N1256" s="21" t="s">
        <v>41</v>
      </c>
      <c r="O1256" s="21">
        <v>4</v>
      </c>
      <c r="P1256" s="334" t="str">
        <f>N1256&amp;O1256</f>
        <v>R4</v>
      </c>
      <c r="Q1256" s="25" t="s">
        <v>42</v>
      </c>
      <c r="R1256" s="19">
        <v>0.11</v>
      </c>
      <c r="S1256" s="19">
        <v>0.1</v>
      </c>
      <c r="T1256" s="336">
        <f>SUM(R1257:S1257)</f>
        <v>19683</v>
      </c>
      <c r="U1256" s="19">
        <v>2E-3</v>
      </c>
      <c r="V1256" s="19">
        <v>5.0000000000000001E-3</v>
      </c>
      <c r="W1256" s="336">
        <f>SUM(U1257:V1257)</f>
        <v>466</v>
      </c>
      <c r="X1256" s="19">
        <v>0.11</v>
      </c>
      <c r="Y1256" s="19">
        <v>7.0000000000000007E-2</v>
      </c>
      <c r="Z1256" s="19">
        <v>0</v>
      </c>
      <c r="AA1256" s="338">
        <f>SUM(X1257:Z1257)</f>
        <v>17240</v>
      </c>
      <c r="AB1256" s="327">
        <f>ROUNDDOWN((T1256+AA1256)*0.05,0)</f>
        <v>1846</v>
      </c>
      <c r="AC1256" s="327">
        <f>ROUNDDOWN((T1256+W1256+AA1256+AB1256)*0.1,0)</f>
        <v>3923</v>
      </c>
      <c r="AD1256" s="327">
        <f>ROUNDDOWN(AG1256*0.1,0)</f>
        <v>1415</v>
      </c>
      <c r="AE1256" s="327">
        <f>T1256+W1256+AA1256+AB1256+AC1256+AD1256</f>
        <v>44573</v>
      </c>
      <c r="AF1256" s="328">
        <v>34300</v>
      </c>
      <c r="AG1256" s="330">
        <f>AF1256-T1256-W1256</f>
        <v>14151</v>
      </c>
      <c r="AH1256" s="332">
        <f t="shared" si="12"/>
        <v>14151</v>
      </c>
    </row>
    <row r="1257" spans="1:34" ht="12.75" hidden="1" customHeight="1">
      <c r="A1257" s="333"/>
      <c r="B1257" s="20"/>
      <c r="C1257" s="21"/>
      <c r="D1257" s="333"/>
      <c r="E1257" s="21"/>
      <c r="F1257" s="21"/>
      <c r="G1257" s="333"/>
      <c r="H1257" s="21"/>
      <c r="I1257" s="21"/>
      <c r="J1257" s="333"/>
      <c r="K1257" s="21"/>
      <c r="L1257" s="21"/>
      <c r="M1257" s="335"/>
      <c r="N1257" s="21"/>
      <c r="O1257" s="21"/>
      <c r="P1257" s="335"/>
      <c r="Q1257" s="22"/>
      <c r="R1257" s="23">
        <f>ROUNDDOWN($R$3*R1256,0)</f>
        <v>11539</v>
      </c>
      <c r="S1257" s="23">
        <f>ROUNDDOWN($S$3*S1256,0)</f>
        <v>8144</v>
      </c>
      <c r="T1257" s="337"/>
      <c r="U1257" s="23">
        <f>ROUNDDOWN(U1256*$U$3,0)</f>
        <v>162</v>
      </c>
      <c r="V1257" s="23">
        <f>ROUNDDOWN(V1256*$V$3,0)</f>
        <v>304</v>
      </c>
      <c r="W1257" s="337"/>
      <c r="X1257" s="23">
        <f>ROUNDDOWN($X$3*X1256,0)</f>
        <v>11539</v>
      </c>
      <c r="Y1257" s="23">
        <f>ROUNDDOWN(Y1256*$Y$3,0)</f>
        <v>5701</v>
      </c>
      <c r="Z1257" s="24">
        <f>ROUNDDOWN(Z1256*$Z$3,0)</f>
        <v>0</v>
      </c>
      <c r="AA1257" s="338"/>
      <c r="AB1257" s="327"/>
      <c r="AC1257" s="327"/>
      <c r="AD1257" s="327"/>
      <c r="AE1257" s="327"/>
      <c r="AF1257" s="329"/>
      <c r="AG1257" s="331"/>
      <c r="AH1257" s="332">
        <f t="shared" si="12"/>
        <v>0</v>
      </c>
    </row>
    <row r="1258" spans="1:34" ht="12.75" hidden="1" customHeight="1">
      <c r="A1258" s="333" t="s">
        <v>234</v>
      </c>
      <c r="B1258" s="20" t="s">
        <v>43</v>
      </c>
      <c r="C1258" s="21">
        <v>2</v>
      </c>
      <c r="D1258" s="333" t="str">
        <f>B1258&amp;C1258</f>
        <v>H2</v>
      </c>
      <c r="E1258" s="21" t="s">
        <v>38</v>
      </c>
      <c r="F1258" s="21">
        <v>0</v>
      </c>
      <c r="G1258" s="333" t="str">
        <f>E1258&amp;F1258</f>
        <v>W0</v>
      </c>
      <c r="H1258" s="21" t="s">
        <v>39</v>
      </c>
      <c r="I1258" s="21">
        <v>0</v>
      </c>
      <c r="J1258" s="333" t="str">
        <f>H1258&amp;I1258</f>
        <v>L0</v>
      </c>
      <c r="K1258" s="21" t="s">
        <v>40</v>
      </c>
      <c r="L1258" s="21">
        <v>0</v>
      </c>
      <c r="M1258" s="334" t="str">
        <f>K1258&amp;L1258</f>
        <v>B0</v>
      </c>
      <c r="N1258" s="21" t="s">
        <v>41</v>
      </c>
      <c r="O1258" s="21">
        <v>6</v>
      </c>
      <c r="P1258" s="334" t="str">
        <f>N1258&amp;O1258</f>
        <v>R6</v>
      </c>
      <c r="Q1258" s="25" t="s">
        <v>42</v>
      </c>
      <c r="R1258" s="19">
        <v>0.19</v>
      </c>
      <c r="S1258" s="19">
        <v>0.02</v>
      </c>
      <c r="T1258" s="336">
        <f>SUM(R1259:S1259)</f>
        <v>21559</v>
      </c>
      <c r="U1258" s="19">
        <v>8.0000000000000002E-3</v>
      </c>
      <c r="V1258" s="19">
        <v>0.01</v>
      </c>
      <c r="W1258" s="336">
        <f>SUM(U1259:V1259)</f>
        <v>1260</v>
      </c>
      <c r="X1258" s="19">
        <v>0.23</v>
      </c>
      <c r="Y1258" s="19">
        <v>0.14000000000000001</v>
      </c>
      <c r="Z1258" s="19">
        <v>0</v>
      </c>
      <c r="AA1258" s="338">
        <f>SUM(X1259:Z1259)</f>
        <v>35529</v>
      </c>
      <c r="AB1258" s="327">
        <f>ROUNDDOWN((T1258+AA1258)*0.05,0)</f>
        <v>2854</v>
      </c>
      <c r="AC1258" s="327">
        <f>ROUNDDOWN((T1258+W1258+AA1258+AB1258)*0.1,0)</f>
        <v>6120</v>
      </c>
      <c r="AD1258" s="327">
        <f>ROUNDDOWN(AG1258*0.1,0)</f>
        <v>4428</v>
      </c>
      <c r="AE1258" s="327">
        <f>T1258+W1258+AA1258+AB1258+AC1258+AD1258</f>
        <v>71750</v>
      </c>
      <c r="AF1258" s="328">
        <v>67100</v>
      </c>
      <c r="AG1258" s="330">
        <f>AF1258-T1258-W1258</f>
        <v>44281</v>
      </c>
      <c r="AH1258" s="332">
        <f t="shared" si="12"/>
        <v>44281</v>
      </c>
    </row>
    <row r="1259" spans="1:34" ht="12.75" hidden="1" customHeight="1">
      <c r="A1259" s="333"/>
      <c r="B1259" s="20"/>
      <c r="C1259" s="21"/>
      <c r="D1259" s="333"/>
      <c r="E1259" s="21"/>
      <c r="F1259" s="21"/>
      <c r="G1259" s="333"/>
      <c r="H1259" s="21"/>
      <c r="I1259" s="21"/>
      <c r="J1259" s="333"/>
      <c r="K1259" s="21"/>
      <c r="L1259" s="21"/>
      <c r="M1259" s="335"/>
      <c r="N1259" s="21"/>
      <c r="O1259" s="21"/>
      <c r="P1259" s="335"/>
      <c r="Q1259" s="22"/>
      <c r="R1259" s="23">
        <f>ROUNDDOWN($R$3*R1258,0)</f>
        <v>19931</v>
      </c>
      <c r="S1259" s="23">
        <f>ROUNDDOWN($S$3*S1258,0)</f>
        <v>1628</v>
      </c>
      <c r="T1259" s="337"/>
      <c r="U1259" s="23">
        <f>ROUNDDOWN(U1258*$U$3,0)</f>
        <v>651</v>
      </c>
      <c r="V1259" s="23">
        <f>ROUNDDOWN(V1258*$V$3,0)</f>
        <v>609</v>
      </c>
      <c r="W1259" s="337"/>
      <c r="X1259" s="23">
        <f>ROUNDDOWN($X$3*X1258,0)</f>
        <v>24127</v>
      </c>
      <c r="Y1259" s="23">
        <f>ROUNDDOWN(Y1258*$Y$3,0)</f>
        <v>11402</v>
      </c>
      <c r="Z1259" s="24">
        <f>ROUNDDOWN(Z1258*$Z$3,0)</f>
        <v>0</v>
      </c>
      <c r="AA1259" s="338"/>
      <c r="AB1259" s="327"/>
      <c r="AC1259" s="327"/>
      <c r="AD1259" s="327"/>
      <c r="AE1259" s="327"/>
      <c r="AF1259" s="329"/>
      <c r="AG1259" s="331"/>
      <c r="AH1259" s="332">
        <f t="shared" si="12"/>
        <v>0</v>
      </c>
    </row>
    <row r="1260" spans="1:34" ht="12.75" hidden="1" customHeight="1">
      <c r="A1260" s="333" t="s">
        <v>234</v>
      </c>
      <c r="B1260" s="20" t="s">
        <v>43</v>
      </c>
      <c r="C1260" s="21">
        <v>2.5</v>
      </c>
      <c r="D1260" s="333" t="str">
        <f>B1260&amp;C1260</f>
        <v>H2.5</v>
      </c>
      <c r="E1260" s="21" t="s">
        <v>38</v>
      </c>
      <c r="F1260" s="21">
        <v>0</v>
      </c>
      <c r="G1260" s="333" t="str">
        <f>E1260&amp;F1260</f>
        <v>W0</v>
      </c>
      <c r="H1260" s="21" t="s">
        <v>39</v>
      </c>
      <c r="I1260" s="21">
        <v>0</v>
      </c>
      <c r="J1260" s="333" t="str">
        <f>H1260&amp;I1260</f>
        <v>L0</v>
      </c>
      <c r="K1260" s="21" t="s">
        <v>40</v>
      </c>
      <c r="L1260" s="21">
        <v>0</v>
      </c>
      <c r="M1260" s="334" t="str">
        <f>K1260&amp;L1260</f>
        <v>B0</v>
      </c>
      <c r="N1260" s="21" t="s">
        <v>41</v>
      </c>
      <c r="O1260" s="21">
        <v>8</v>
      </c>
      <c r="P1260" s="334" t="str">
        <f>N1260&amp;O1260</f>
        <v>R8</v>
      </c>
      <c r="Q1260" s="25" t="s">
        <v>42</v>
      </c>
      <c r="R1260" s="19">
        <v>0.33</v>
      </c>
      <c r="S1260" s="19">
        <v>0.04</v>
      </c>
      <c r="T1260" s="336">
        <f>SUM(R1261:S1261)</f>
        <v>37875</v>
      </c>
      <c r="U1260" s="19">
        <v>2.1000000000000001E-2</v>
      </c>
      <c r="V1260" s="19">
        <v>1.2E-2</v>
      </c>
      <c r="W1260" s="336">
        <f>SUM(U1261:V1261)</f>
        <v>2441</v>
      </c>
      <c r="X1260" s="19">
        <v>0.37</v>
      </c>
      <c r="Y1260" s="19">
        <v>0.22</v>
      </c>
      <c r="Z1260" s="19">
        <v>0</v>
      </c>
      <c r="AA1260" s="338">
        <f>SUM(X1261:Z1261)</f>
        <v>56731</v>
      </c>
      <c r="AB1260" s="327">
        <f>ROUNDDOWN((T1260+AA1260)*0.05,0)</f>
        <v>4730</v>
      </c>
      <c r="AC1260" s="327">
        <f>ROUNDDOWN((T1260+W1260+AA1260+AB1260)*0.1,0)</f>
        <v>10177</v>
      </c>
      <c r="AD1260" s="327">
        <f>ROUNDDOWN(AG1260*0.1,0)</f>
        <v>6868</v>
      </c>
      <c r="AE1260" s="327">
        <f>T1260+W1260+AA1260+AB1260+AC1260+AD1260</f>
        <v>118822</v>
      </c>
      <c r="AF1260" s="328">
        <v>109000</v>
      </c>
      <c r="AG1260" s="330">
        <f>AF1260-T1260-W1260</f>
        <v>68684</v>
      </c>
      <c r="AH1260" s="332">
        <f t="shared" si="12"/>
        <v>68684</v>
      </c>
    </row>
    <row r="1261" spans="1:34" ht="12.75" hidden="1" customHeight="1">
      <c r="A1261" s="333"/>
      <c r="B1261" s="20"/>
      <c r="C1261" s="21"/>
      <c r="D1261" s="333"/>
      <c r="E1261" s="21"/>
      <c r="F1261" s="21"/>
      <c r="G1261" s="333"/>
      <c r="H1261" s="21"/>
      <c r="I1261" s="21"/>
      <c r="J1261" s="333"/>
      <c r="K1261" s="21"/>
      <c r="L1261" s="21"/>
      <c r="M1261" s="335"/>
      <c r="N1261" s="21"/>
      <c r="O1261" s="21"/>
      <c r="P1261" s="335"/>
      <c r="Q1261" s="22"/>
      <c r="R1261" s="23">
        <f>ROUNDDOWN($R$3*R1260,0)</f>
        <v>34618</v>
      </c>
      <c r="S1261" s="23">
        <f>ROUNDDOWN($S$3*S1260,0)</f>
        <v>3257</v>
      </c>
      <c r="T1261" s="337"/>
      <c r="U1261" s="23">
        <f>ROUNDDOWN(U1260*$U$3,0)</f>
        <v>1710</v>
      </c>
      <c r="V1261" s="23">
        <f>ROUNDDOWN(V1260*$V$3,0)</f>
        <v>731</v>
      </c>
      <c r="W1261" s="337"/>
      <c r="X1261" s="23">
        <f>ROUNDDOWN($X$3*X1260,0)</f>
        <v>38814</v>
      </c>
      <c r="Y1261" s="23">
        <f>ROUNDDOWN(Y1260*$Y$3,0)</f>
        <v>17917</v>
      </c>
      <c r="Z1261" s="24">
        <f>ROUNDDOWN(Z1260*$Z$3,0)</f>
        <v>0</v>
      </c>
      <c r="AA1261" s="338"/>
      <c r="AB1261" s="327"/>
      <c r="AC1261" s="327"/>
      <c r="AD1261" s="327"/>
      <c r="AE1261" s="327"/>
      <c r="AF1261" s="329"/>
      <c r="AG1261" s="331"/>
      <c r="AH1261" s="332">
        <f t="shared" si="12"/>
        <v>0</v>
      </c>
    </row>
    <row r="1262" spans="1:34" ht="12.75" hidden="1" customHeight="1">
      <c r="A1262" s="333" t="s">
        <v>234</v>
      </c>
      <c r="B1262" s="20" t="s">
        <v>43</v>
      </c>
      <c r="C1262" s="21">
        <v>3</v>
      </c>
      <c r="D1262" s="333" t="str">
        <f>B1262&amp;C1262</f>
        <v>H3</v>
      </c>
      <c r="E1262" s="21" t="s">
        <v>38</v>
      </c>
      <c r="F1262" s="21">
        <v>0</v>
      </c>
      <c r="G1262" s="333" t="str">
        <f>E1262&amp;F1262</f>
        <v>W0</v>
      </c>
      <c r="H1262" s="21" t="s">
        <v>39</v>
      </c>
      <c r="I1262" s="21">
        <v>0</v>
      </c>
      <c r="J1262" s="333" t="str">
        <f>H1262&amp;I1262</f>
        <v>L0</v>
      </c>
      <c r="K1262" s="21" t="s">
        <v>40</v>
      </c>
      <c r="L1262" s="21">
        <v>0</v>
      </c>
      <c r="M1262" s="334" t="str">
        <f>K1262&amp;L1262</f>
        <v>B0</v>
      </c>
      <c r="N1262" s="21" t="s">
        <v>41</v>
      </c>
      <c r="O1262" s="21">
        <v>10</v>
      </c>
      <c r="P1262" s="334" t="str">
        <f>N1262&amp;O1262</f>
        <v>R10</v>
      </c>
      <c r="Q1262" s="25" t="s">
        <v>42</v>
      </c>
      <c r="R1262" s="26">
        <v>0.47</v>
      </c>
      <c r="S1262" s="26">
        <v>0.06</v>
      </c>
      <c r="T1262" s="336">
        <f>SUM(R1263:S1263)</f>
        <v>54190</v>
      </c>
      <c r="U1262" s="19">
        <v>4.2000000000000003E-2</v>
      </c>
      <c r="V1262" s="19">
        <v>0.02</v>
      </c>
      <c r="W1262" s="336">
        <f>SUM(U1263:V1263)</f>
        <v>4639</v>
      </c>
      <c r="X1262" s="19">
        <v>0.33</v>
      </c>
      <c r="Y1262" s="19">
        <v>0.16</v>
      </c>
      <c r="Z1262" s="19">
        <v>0.24</v>
      </c>
      <c r="AA1262" s="338">
        <f>SUM(X1263:Z1263)</f>
        <v>60738</v>
      </c>
      <c r="AB1262" s="327">
        <f>ROUNDDOWN((T1262+AA1262)*0.05,0)</f>
        <v>5746</v>
      </c>
      <c r="AC1262" s="327">
        <f>ROUNDDOWN((T1262+W1262+AA1262+AB1262)*0.1,0)</f>
        <v>12531</v>
      </c>
      <c r="AD1262" s="327">
        <f>ROUNDDOWN(AG1262*0.1,0)</f>
        <v>14517</v>
      </c>
      <c r="AE1262" s="327">
        <f>T1262+W1262+AA1262+AB1262+AC1262+AD1262</f>
        <v>152361</v>
      </c>
      <c r="AF1262" s="328">
        <v>204000</v>
      </c>
      <c r="AG1262" s="330">
        <f>AF1262-T1262-W1262</f>
        <v>145171</v>
      </c>
      <c r="AH1262" s="332">
        <f t="shared" si="12"/>
        <v>145171</v>
      </c>
    </row>
    <row r="1263" spans="1:34" ht="12.75" hidden="1" customHeight="1">
      <c r="A1263" s="333"/>
      <c r="B1263" s="20"/>
      <c r="C1263" s="21"/>
      <c r="D1263" s="333"/>
      <c r="E1263" s="21"/>
      <c r="F1263" s="21"/>
      <c r="G1263" s="333"/>
      <c r="H1263" s="21"/>
      <c r="I1263" s="21"/>
      <c r="J1263" s="333"/>
      <c r="K1263" s="21"/>
      <c r="L1263" s="21"/>
      <c r="M1263" s="335"/>
      <c r="N1263" s="21"/>
      <c r="O1263" s="21"/>
      <c r="P1263" s="335"/>
      <c r="Q1263" s="22"/>
      <c r="R1263" s="23">
        <f>ROUNDDOWN($R$3*R1262,0)</f>
        <v>49304</v>
      </c>
      <c r="S1263" s="23">
        <f>ROUNDDOWN($S$3*S1262,0)</f>
        <v>4886</v>
      </c>
      <c r="T1263" s="337"/>
      <c r="U1263" s="23">
        <f>ROUNDDOWN(U1262*$U$3,0)</f>
        <v>3420</v>
      </c>
      <c r="V1263" s="23">
        <f>ROUNDDOWN(V1262*$V$3,0)</f>
        <v>1219</v>
      </c>
      <c r="W1263" s="337"/>
      <c r="X1263" s="23">
        <f>ROUNDDOWN($X$3*X1262,0)</f>
        <v>34618</v>
      </c>
      <c r="Y1263" s="23">
        <f>ROUNDDOWN(Y1262*$Y$3,0)</f>
        <v>13030</v>
      </c>
      <c r="Z1263" s="24">
        <f>ROUNDDOWN(Z1262*$Z$3,0)</f>
        <v>13090</v>
      </c>
      <c r="AA1263" s="338"/>
      <c r="AB1263" s="327"/>
      <c r="AC1263" s="327"/>
      <c r="AD1263" s="327"/>
      <c r="AE1263" s="327"/>
      <c r="AF1263" s="329"/>
      <c r="AG1263" s="331"/>
      <c r="AH1263" s="332">
        <f t="shared" si="12"/>
        <v>0</v>
      </c>
    </row>
    <row r="1264" spans="1:34" ht="12.75" hidden="1" customHeight="1">
      <c r="A1264" s="333" t="s">
        <v>234</v>
      </c>
      <c r="B1264" s="20" t="s">
        <v>43</v>
      </c>
      <c r="C1264" s="21">
        <v>3.5</v>
      </c>
      <c r="D1264" s="333" t="str">
        <f>B1264&amp;C1264</f>
        <v>H3.5</v>
      </c>
      <c r="E1264" s="21" t="s">
        <v>38</v>
      </c>
      <c r="F1264" s="21">
        <v>0</v>
      </c>
      <c r="G1264" s="333" t="str">
        <f>E1264&amp;F1264</f>
        <v>W0</v>
      </c>
      <c r="H1264" s="21" t="s">
        <v>39</v>
      </c>
      <c r="I1264" s="21">
        <v>0</v>
      </c>
      <c r="J1264" s="333" t="str">
        <f>H1264&amp;I1264</f>
        <v>L0</v>
      </c>
      <c r="K1264" s="21" t="s">
        <v>40</v>
      </c>
      <c r="L1264" s="21">
        <v>0</v>
      </c>
      <c r="M1264" s="334" t="str">
        <f>K1264&amp;L1264</f>
        <v>B0</v>
      </c>
      <c r="N1264" s="21" t="s">
        <v>41</v>
      </c>
      <c r="O1264" s="21">
        <v>12</v>
      </c>
      <c r="P1264" s="334" t="str">
        <f>N1264&amp;O1264</f>
        <v>R12</v>
      </c>
      <c r="Q1264" s="25" t="s">
        <v>42</v>
      </c>
      <c r="R1264" s="19">
        <v>0.63</v>
      </c>
      <c r="S1264" s="19">
        <v>0.1</v>
      </c>
      <c r="T1264" s="336">
        <f>SUM(R1265:S1265)</f>
        <v>74233</v>
      </c>
      <c r="U1264" s="19">
        <v>7.4999999999999997E-2</v>
      </c>
      <c r="V1264" s="19">
        <v>0.02</v>
      </c>
      <c r="W1264" s="336">
        <f>SUM(U1265:V1265)</f>
        <v>7327</v>
      </c>
      <c r="X1264" s="19">
        <v>0.42</v>
      </c>
      <c r="Y1264" s="19">
        <v>0.2</v>
      </c>
      <c r="Z1264" s="19">
        <v>0.31</v>
      </c>
      <c r="AA1264" s="338">
        <f>SUM(X1265:Z1265)</f>
        <v>77255</v>
      </c>
      <c r="AB1264" s="327">
        <f>ROUNDDOWN((T1264+AA1264)*0.05,0)</f>
        <v>7574</v>
      </c>
      <c r="AC1264" s="327">
        <f>ROUNDDOWN((T1264+W1264+AA1264+AB1264)*0.1,0)</f>
        <v>16638</v>
      </c>
      <c r="AD1264" s="327">
        <f>ROUNDDOWN(AG1264*0.1,0)</f>
        <v>21244</v>
      </c>
      <c r="AE1264" s="327">
        <f>T1264+W1264+AA1264+AB1264+AC1264+AD1264</f>
        <v>204271</v>
      </c>
      <c r="AF1264" s="328">
        <v>294000</v>
      </c>
      <c r="AG1264" s="330">
        <f>AF1264-T1264-W1264</f>
        <v>212440</v>
      </c>
      <c r="AH1264" s="332">
        <f t="shared" si="12"/>
        <v>204271</v>
      </c>
    </row>
    <row r="1265" spans="1:34" ht="12.75" hidden="1" customHeight="1">
      <c r="A1265" s="333"/>
      <c r="B1265" s="20"/>
      <c r="C1265" s="21"/>
      <c r="D1265" s="333"/>
      <c r="E1265" s="21"/>
      <c r="F1265" s="21"/>
      <c r="G1265" s="333"/>
      <c r="H1265" s="21"/>
      <c r="I1265" s="21"/>
      <c r="J1265" s="333"/>
      <c r="K1265" s="21"/>
      <c r="L1265" s="21"/>
      <c r="M1265" s="335"/>
      <c r="N1265" s="21"/>
      <c r="O1265" s="21"/>
      <c r="P1265" s="335"/>
      <c r="Q1265" s="22"/>
      <c r="R1265" s="23">
        <f>ROUNDDOWN($R$3*R1264,0)</f>
        <v>66089</v>
      </c>
      <c r="S1265" s="23">
        <f>ROUNDDOWN($S$3*S1264,0)</f>
        <v>8144</v>
      </c>
      <c r="T1265" s="336"/>
      <c r="U1265" s="23">
        <f>ROUNDDOWN(U1264*$U$3,0)</f>
        <v>6108</v>
      </c>
      <c r="V1265" s="23">
        <f>ROUNDDOWN(V1264*$V$3,0)</f>
        <v>1219</v>
      </c>
      <c r="W1265" s="337"/>
      <c r="X1265" s="23">
        <f>ROUNDDOWN($X$3*X1264,0)</f>
        <v>44059</v>
      </c>
      <c r="Y1265" s="23">
        <f>ROUNDDOWN(Y1264*$Y$3,0)</f>
        <v>16288</v>
      </c>
      <c r="Z1265" s="24">
        <f>ROUNDDOWN(Z1264*$Z$3,0)</f>
        <v>16908</v>
      </c>
      <c r="AA1265" s="338"/>
      <c r="AB1265" s="327"/>
      <c r="AC1265" s="327"/>
      <c r="AD1265" s="327"/>
      <c r="AE1265" s="327"/>
      <c r="AF1265" s="329"/>
      <c r="AG1265" s="331"/>
      <c r="AH1265" s="332">
        <f t="shared" si="12"/>
        <v>0</v>
      </c>
    </row>
    <row r="1266" spans="1:34" ht="12.75" hidden="1" customHeight="1">
      <c r="A1266" s="333" t="s">
        <v>234</v>
      </c>
      <c r="B1266" s="20" t="s">
        <v>43</v>
      </c>
      <c r="C1266" s="21">
        <v>3.5</v>
      </c>
      <c r="D1266" s="333" t="str">
        <f>B1266&amp;C1266</f>
        <v>H3.5</v>
      </c>
      <c r="E1266" s="21" t="s">
        <v>38</v>
      </c>
      <c r="F1266" s="21">
        <v>0</v>
      </c>
      <c r="G1266" s="333" t="str">
        <f>E1266&amp;F1266</f>
        <v>W0</v>
      </c>
      <c r="H1266" s="21" t="s">
        <v>39</v>
      </c>
      <c r="I1266" s="21">
        <v>0</v>
      </c>
      <c r="J1266" s="333" t="str">
        <f>H1266&amp;I1266</f>
        <v>L0</v>
      </c>
      <c r="K1266" s="21" t="s">
        <v>40</v>
      </c>
      <c r="L1266" s="21">
        <v>0</v>
      </c>
      <c r="M1266" s="334" t="str">
        <f>K1266&amp;L1266</f>
        <v>B0</v>
      </c>
      <c r="N1266" s="21" t="s">
        <v>41</v>
      </c>
      <c r="O1266" s="21">
        <v>15</v>
      </c>
      <c r="P1266" s="334" t="str">
        <f>N1266&amp;O1266</f>
        <v>R15</v>
      </c>
      <c r="Q1266" s="25" t="s">
        <v>42</v>
      </c>
      <c r="R1266" s="19">
        <v>0.88</v>
      </c>
      <c r="S1266" s="19">
        <v>0.12</v>
      </c>
      <c r="T1266" s="336">
        <f>SUM(R1267:S1267)</f>
        <v>102088</v>
      </c>
      <c r="U1266" s="19">
        <v>0.19</v>
      </c>
      <c r="V1266" s="19">
        <v>3.9E-2</v>
      </c>
      <c r="W1266" s="336">
        <f>SUM(U1267:V1267)</f>
        <v>17851</v>
      </c>
      <c r="X1266" s="19">
        <v>0.56000000000000005</v>
      </c>
      <c r="Y1266" s="19">
        <v>0.27</v>
      </c>
      <c r="Z1266" s="19">
        <v>0.41</v>
      </c>
      <c r="AA1266" s="338">
        <f>SUM(X1267:Z1267)</f>
        <v>103098</v>
      </c>
      <c r="AB1266" s="327">
        <f>ROUNDDOWN((T1266+AA1266)*0.05,0)</f>
        <v>10259</v>
      </c>
      <c r="AC1266" s="327">
        <f>ROUNDDOWN((T1266+W1266+AA1266+AB1266)*0.1,0)</f>
        <v>23329</v>
      </c>
      <c r="AD1266" s="327">
        <f>ROUNDDOWN(AG1266*0.1,0)</f>
        <v>33606</v>
      </c>
      <c r="AE1266" s="327">
        <f>T1266+W1266+AA1266+AB1266+AC1266+AD1266</f>
        <v>290231</v>
      </c>
      <c r="AF1266" s="328">
        <v>456000</v>
      </c>
      <c r="AG1266" s="330">
        <f>AF1266-T1266-W1266</f>
        <v>336061</v>
      </c>
      <c r="AH1266" s="332">
        <f t="shared" si="12"/>
        <v>290231</v>
      </c>
    </row>
    <row r="1267" spans="1:34" ht="12.75" hidden="1" customHeight="1">
      <c r="A1267" s="333"/>
      <c r="B1267" s="20"/>
      <c r="C1267" s="21"/>
      <c r="D1267" s="333"/>
      <c r="E1267" s="21"/>
      <c r="F1267" s="21"/>
      <c r="G1267" s="333"/>
      <c r="H1267" s="21"/>
      <c r="I1267" s="21"/>
      <c r="J1267" s="333"/>
      <c r="K1267" s="21"/>
      <c r="L1267" s="21"/>
      <c r="M1267" s="335"/>
      <c r="N1267" s="21"/>
      <c r="O1267" s="21"/>
      <c r="P1267" s="335"/>
      <c r="Q1267" s="22"/>
      <c r="R1267" s="23">
        <f>ROUNDDOWN($R$3*R1266,0)</f>
        <v>92315</v>
      </c>
      <c r="S1267" s="23">
        <f>ROUNDDOWN($S$3*S1266,0)</f>
        <v>9773</v>
      </c>
      <c r="T1267" s="337"/>
      <c r="U1267" s="23">
        <f>ROUNDDOWN(U1266*$U$3,0)</f>
        <v>15474</v>
      </c>
      <c r="V1267" s="23">
        <f>ROUNDDOWN(V1266*$V$3,0)</f>
        <v>2377</v>
      </c>
      <c r="W1267" s="337"/>
      <c r="X1267" s="23">
        <f>ROUNDDOWN($X$3*X1266,0)</f>
        <v>58746</v>
      </c>
      <c r="Y1267" s="23">
        <f>ROUNDDOWN(Y1266*$Y$3,0)</f>
        <v>21989</v>
      </c>
      <c r="Z1267" s="24">
        <f>ROUNDDOWN(Z1266*$Z$3,0)</f>
        <v>22363</v>
      </c>
      <c r="AA1267" s="338"/>
      <c r="AB1267" s="327"/>
      <c r="AC1267" s="327"/>
      <c r="AD1267" s="327"/>
      <c r="AE1267" s="327"/>
      <c r="AF1267" s="329"/>
      <c r="AG1267" s="331"/>
      <c r="AH1267" s="332">
        <f t="shared" si="12"/>
        <v>0</v>
      </c>
    </row>
    <row r="1268" spans="1:34" ht="12.75" hidden="1" customHeight="1">
      <c r="A1268" s="333" t="s">
        <v>234</v>
      </c>
      <c r="B1268" s="20" t="s">
        <v>43</v>
      </c>
      <c r="C1268" s="21">
        <v>4</v>
      </c>
      <c r="D1268" s="333" t="str">
        <f>B1268&amp;C1268</f>
        <v>H4</v>
      </c>
      <c r="E1268" s="21" t="s">
        <v>38</v>
      </c>
      <c r="F1268" s="21">
        <v>0</v>
      </c>
      <c r="G1268" s="333" t="str">
        <f>E1268&amp;F1268</f>
        <v>W0</v>
      </c>
      <c r="H1268" s="21" t="s">
        <v>39</v>
      </c>
      <c r="I1268" s="21">
        <v>0</v>
      </c>
      <c r="J1268" s="333" t="str">
        <f>H1268&amp;I1268</f>
        <v>L0</v>
      </c>
      <c r="K1268" s="21" t="s">
        <v>40</v>
      </c>
      <c r="L1268" s="21">
        <v>0</v>
      </c>
      <c r="M1268" s="334" t="str">
        <f>K1268&amp;L1268</f>
        <v>B0</v>
      </c>
      <c r="N1268" s="21" t="s">
        <v>41</v>
      </c>
      <c r="O1268" s="21">
        <v>20</v>
      </c>
      <c r="P1268" s="334" t="str">
        <f>N1268&amp;O1268</f>
        <v>R20</v>
      </c>
      <c r="Q1268" s="25" t="s">
        <v>42</v>
      </c>
      <c r="R1268" s="19">
        <v>1.33</v>
      </c>
      <c r="S1268" s="19">
        <v>0.18</v>
      </c>
      <c r="T1268" s="336">
        <f>SUM(R1269:S1269)</f>
        <v>154181</v>
      </c>
      <c r="U1268" s="19">
        <v>0.19</v>
      </c>
      <c r="V1268" s="19">
        <v>7.0999999999999994E-2</v>
      </c>
      <c r="W1268" s="336">
        <f>SUM(U1269:V1269)</f>
        <v>19802</v>
      </c>
      <c r="X1268" s="19">
        <v>0.81</v>
      </c>
      <c r="Y1268" s="19">
        <v>0.39</v>
      </c>
      <c r="Z1268" s="19">
        <v>0.6</v>
      </c>
      <c r="AA1268" s="338">
        <f>SUM(X1269:Z1269)</f>
        <v>149460</v>
      </c>
      <c r="AB1268" s="327">
        <f>ROUNDDOWN((T1268+AA1268)*0.05,0)</f>
        <v>15182</v>
      </c>
      <c r="AC1268" s="327">
        <f>ROUNDDOWN((T1268+W1268+AA1268+AB1268)*0.1,0)</f>
        <v>33862</v>
      </c>
      <c r="AD1268" s="327">
        <f>ROUNDDOWN(AG1268*0.1,0)</f>
        <v>35801</v>
      </c>
      <c r="AE1268" s="327">
        <f>T1268+W1268+AA1268+AB1268+AC1268+AD1268</f>
        <v>408288</v>
      </c>
      <c r="AF1268" s="328">
        <v>532000</v>
      </c>
      <c r="AG1268" s="330">
        <f>AF1268-T1268-W1268</f>
        <v>358017</v>
      </c>
      <c r="AH1268" s="332">
        <f t="shared" si="12"/>
        <v>358017</v>
      </c>
    </row>
    <row r="1269" spans="1:34" ht="12.75" hidden="1" customHeight="1">
      <c r="A1269" s="333"/>
      <c r="B1269" s="20"/>
      <c r="C1269" s="21"/>
      <c r="D1269" s="333"/>
      <c r="E1269" s="21"/>
      <c r="F1269" s="21"/>
      <c r="G1269" s="333"/>
      <c r="H1269" s="21"/>
      <c r="I1269" s="21"/>
      <c r="J1269" s="333"/>
      <c r="K1269" s="21"/>
      <c r="L1269" s="21"/>
      <c r="M1269" s="335"/>
      <c r="N1269" s="21"/>
      <c r="O1269" s="21"/>
      <c r="P1269" s="335"/>
      <c r="Q1269" s="22"/>
      <c r="R1269" s="23">
        <f>ROUNDDOWN($R$3*R1268,0)</f>
        <v>139522</v>
      </c>
      <c r="S1269" s="23">
        <f>ROUNDDOWN($S$3*S1268,0)</f>
        <v>14659</v>
      </c>
      <c r="T1269" s="337"/>
      <c r="U1269" s="23">
        <f>ROUNDDOWN(U1268*$U$3,0)</f>
        <v>15474</v>
      </c>
      <c r="V1269" s="23">
        <f>ROUNDDOWN(V1268*$V$3,0)</f>
        <v>4328</v>
      </c>
      <c r="W1269" s="337"/>
      <c r="X1269" s="23">
        <f>ROUNDDOWN($X$3*X1268,0)</f>
        <v>84972</v>
      </c>
      <c r="Y1269" s="23">
        <f>ROUNDDOWN(Y1268*$Y$3,0)</f>
        <v>31762</v>
      </c>
      <c r="Z1269" s="24">
        <f>ROUNDDOWN(Z1268*$Z$3,0)</f>
        <v>32726</v>
      </c>
      <c r="AA1269" s="338"/>
      <c r="AB1269" s="327"/>
      <c r="AC1269" s="327"/>
      <c r="AD1269" s="327"/>
      <c r="AE1269" s="327"/>
      <c r="AF1269" s="329"/>
      <c r="AG1269" s="331"/>
      <c r="AH1269" s="332">
        <f t="shared" si="12"/>
        <v>0</v>
      </c>
    </row>
    <row r="1270" spans="1:34" ht="12.75" hidden="1" customHeight="1">
      <c r="A1270" s="344" t="s">
        <v>235</v>
      </c>
      <c r="B1270" s="27" t="s">
        <v>43</v>
      </c>
      <c r="C1270" s="28">
        <v>2</v>
      </c>
      <c r="D1270" s="344" t="str">
        <f>B1270&amp;C1270</f>
        <v>H2</v>
      </c>
      <c r="E1270" s="28" t="s">
        <v>38</v>
      </c>
      <c r="F1270" s="28">
        <v>0</v>
      </c>
      <c r="G1270" s="344" t="str">
        <f>E1270&amp;F1270</f>
        <v>W0</v>
      </c>
      <c r="H1270" s="28" t="s">
        <v>39</v>
      </c>
      <c r="I1270" s="28">
        <v>0</v>
      </c>
      <c r="J1270" s="344" t="str">
        <f>H1270&amp;I1270</f>
        <v>L0</v>
      </c>
      <c r="K1270" s="28" t="s">
        <v>40</v>
      </c>
      <c r="L1270" s="28">
        <v>0</v>
      </c>
      <c r="M1270" s="345" t="str">
        <f>K1270&amp;L1270</f>
        <v>B0</v>
      </c>
      <c r="N1270" s="28" t="s">
        <v>41</v>
      </c>
      <c r="O1270" s="28">
        <v>4</v>
      </c>
      <c r="P1270" s="345" t="str">
        <f>N1270&amp;O1270</f>
        <v>R4</v>
      </c>
      <c r="Q1270" s="25" t="s">
        <v>42</v>
      </c>
      <c r="R1270" s="19">
        <v>0.11</v>
      </c>
      <c r="S1270" s="19">
        <v>0.1</v>
      </c>
      <c r="T1270" s="336">
        <f>SUM(R1271:S1271)</f>
        <v>19683</v>
      </c>
      <c r="U1270" s="19">
        <v>2E-3</v>
      </c>
      <c r="V1270" s="19">
        <v>5.0000000000000001E-3</v>
      </c>
      <c r="W1270" s="336">
        <f>SUM(U1271:V1271)</f>
        <v>466</v>
      </c>
      <c r="X1270" s="19">
        <v>0.11</v>
      </c>
      <c r="Y1270" s="19">
        <v>7.0000000000000007E-2</v>
      </c>
      <c r="Z1270" s="19">
        <v>0</v>
      </c>
      <c r="AA1270" s="338">
        <f>SUM(X1271:Z1271)</f>
        <v>17240</v>
      </c>
      <c r="AB1270" s="327">
        <f>ROUNDDOWN((T1270+AA1270)*0.05,0)</f>
        <v>1846</v>
      </c>
      <c r="AC1270" s="327">
        <f>ROUNDDOWN((T1270+W1270+AA1270+AB1270)*0.1,0)</f>
        <v>3923</v>
      </c>
      <c r="AD1270" s="327">
        <f>ROUNDDOWN(AG1270*0.1,0)</f>
        <v>1585</v>
      </c>
      <c r="AE1270" s="327">
        <f>T1270+W1270+AA1270+AB1270+AC1270+AD1270</f>
        <v>44743</v>
      </c>
      <c r="AF1270" s="328">
        <v>36000</v>
      </c>
      <c r="AG1270" s="330">
        <f>AF1270-T1270-W1270</f>
        <v>15851</v>
      </c>
      <c r="AH1270" s="332">
        <f t="shared" si="12"/>
        <v>15851</v>
      </c>
    </row>
    <row r="1271" spans="1:34" ht="12.75" hidden="1" customHeight="1">
      <c r="A1271" s="344"/>
      <c r="B1271" s="27"/>
      <c r="C1271" s="28"/>
      <c r="D1271" s="344"/>
      <c r="E1271" s="28"/>
      <c r="F1271" s="28"/>
      <c r="G1271" s="344"/>
      <c r="H1271" s="28"/>
      <c r="I1271" s="28"/>
      <c r="J1271" s="344"/>
      <c r="K1271" s="28"/>
      <c r="L1271" s="28"/>
      <c r="M1271" s="346"/>
      <c r="N1271" s="28"/>
      <c r="O1271" s="28"/>
      <c r="P1271" s="346"/>
      <c r="Q1271" s="22"/>
      <c r="R1271" s="23">
        <f>ROUNDDOWN($R$3*R1270,0)</f>
        <v>11539</v>
      </c>
      <c r="S1271" s="23">
        <f>ROUNDDOWN($S$3*S1270,0)</f>
        <v>8144</v>
      </c>
      <c r="T1271" s="337"/>
      <c r="U1271" s="23">
        <f>ROUNDDOWN(U1270*$U$3,0)</f>
        <v>162</v>
      </c>
      <c r="V1271" s="23">
        <f>ROUNDDOWN(V1270*$V$3,0)</f>
        <v>304</v>
      </c>
      <c r="W1271" s="337"/>
      <c r="X1271" s="23">
        <f>ROUNDDOWN($X$3*X1270,0)</f>
        <v>11539</v>
      </c>
      <c r="Y1271" s="23">
        <f>ROUNDDOWN(Y1270*$Y$3,0)</f>
        <v>5701</v>
      </c>
      <c r="Z1271" s="24">
        <f>ROUNDDOWN(Z1270*$Z$3,0)</f>
        <v>0</v>
      </c>
      <c r="AA1271" s="338"/>
      <c r="AB1271" s="327"/>
      <c r="AC1271" s="327"/>
      <c r="AD1271" s="327"/>
      <c r="AE1271" s="327"/>
      <c r="AF1271" s="329"/>
      <c r="AG1271" s="331"/>
      <c r="AH1271" s="332">
        <f t="shared" si="12"/>
        <v>0</v>
      </c>
    </row>
    <row r="1272" spans="1:34" ht="12.75" hidden="1" customHeight="1">
      <c r="A1272" s="344" t="s">
        <v>235</v>
      </c>
      <c r="B1272" s="27" t="s">
        <v>43</v>
      </c>
      <c r="C1272" s="28">
        <v>2</v>
      </c>
      <c r="D1272" s="344" t="str">
        <f>B1272&amp;C1272</f>
        <v>H2</v>
      </c>
      <c r="E1272" s="28" t="s">
        <v>38</v>
      </c>
      <c r="F1272" s="28">
        <v>0</v>
      </c>
      <c r="G1272" s="344" t="str">
        <f>E1272&amp;F1272</f>
        <v>W0</v>
      </c>
      <c r="H1272" s="28" t="s">
        <v>39</v>
      </c>
      <c r="I1272" s="28">
        <v>0</v>
      </c>
      <c r="J1272" s="344" t="str">
        <f>H1272&amp;I1272</f>
        <v>L0</v>
      </c>
      <c r="K1272" s="28" t="s">
        <v>40</v>
      </c>
      <c r="L1272" s="28">
        <v>0</v>
      </c>
      <c r="M1272" s="345" t="str">
        <f>K1272&amp;L1272</f>
        <v>B0</v>
      </c>
      <c r="N1272" s="28" t="s">
        <v>41</v>
      </c>
      <c r="O1272" s="28">
        <v>5</v>
      </c>
      <c r="P1272" s="345" t="str">
        <f>N1272&amp;O1272</f>
        <v>R5</v>
      </c>
      <c r="Q1272" s="25" t="s">
        <v>42</v>
      </c>
      <c r="R1272" s="26">
        <v>0.13</v>
      </c>
      <c r="S1272" s="26">
        <v>0.02</v>
      </c>
      <c r="T1272" s="336">
        <f>SUM(R1273:S1273)</f>
        <v>15265</v>
      </c>
      <c r="U1272" s="19">
        <v>5.0000000000000001E-3</v>
      </c>
      <c r="V1272" s="19">
        <v>7.0000000000000001E-3</v>
      </c>
      <c r="W1272" s="336">
        <f>SUM(U1273:V1273)</f>
        <v>833</v>
      </c>
      <c r="X1272" s="19">
        <v>0.17</v>
      </c>
      <c r="Y1272" s="19">
        <v>0.1</v>
      </c>
      <c r="Z1272" s="19">
        <v>0</v>
      </c>
      <c r="AA1272" s="338">
        <f>SUM(X1273:Z1273)</f>
        <v>25977</v>
      </c>
      <c r="AB1272" s="327">
        <f>ROUNDDOWN((T1272+AA1272)*0.05,0)</f>
        <v>2062</v>
      </c>
      <c r="AC1272" s="327">
        <f>ROUNDDOWN((T1272+W1272+AA1272+AB1272)*0.1,0)</f>
        <v>4413</v>
      </c>
      <c r="AD1272" s="327">
        <f>ROUNDDOWN(AG1272*0.1,0)</f>
        <v>3260</v>
      </c>
      <c r="AE1272" s="327">
        <f>T1272+W1272+AA1272+AB1272+AC1272+AD1272</f>
        <v>51810</v>
      </c>
      <c r="AF1272" s="328">
        <v>48700</v>
      </c>
      <c r="AG1272" s="330">
        <f>AF1272-T1272-W1272</f>
        <v>32602</v>
      </c>
      <c r="AH1272" s="332">
        <f t="shared" si="12"/>
        <v>32602</v>
      </c>
    </row>
    <row r="1273" spans="1:34" ht="12.75" hidden="1" customHeight="1">
      <c r="A1273" s="344"/>
      <c r="B1273" s="27"/>
      <c r="C1273" s="28"/>
      <c r="D1273" s="344"/>
      <c r="E1273" s="28"/>
      <c r="F1273" s="28"/>
      <c r="G1273" s="344"/>
      <c r="H1273" s="28"/>
      <c r="I1273" s="28"/>
      <c r="J1273" s="344"/>
      <c r="K1273" s="28"/>
      <c r="L1273" s="28"/>
      <c r="M1273" s="346"/>
      <c r="N1273" s="28"/>
      <c r="O1273" s="28"/>
      <c r="P1273" s="346"/>
      <c r="Q1273" s="22"/>
      <c r="R1273" s="23">
        <f>ROUNDDOWN($R$3*R1272,0)</f>
        <v>13637</v>
      </c>
      <c r="S1273" s="23">
        <f>ROUNDDOWN($S$3*S1272,0)</f>
        <v>1628</v>
      </c>
      <c r="T1273" s="337"/>
      <c r="U1273" s="23">
        <f>ROUNDDOWN(U1272*$U$3,0)</f>
        <v>407</v>
      </c>
      <c r="V1273" s="23">
        <f>ROUNDDOWN(V1272*$V$3,0)</f>
        <v>426</v>
      </c>
      <c r="W1273" s="337"/>
      <c r="X1273" s="23">
        <f>ROUNDDOWN($X$3*X1272,0)</f>
        <v>17833</v>
      </c>
      <c r="Y1273" s="23">
        <f>ROUNDDOWN(Y1272*$Y$3,0)</f>
        <v>8144</v>
      </c>
      <c r="Z1273" s="24">
        <f>ROUNDDOWN(Z1272*$Z$3,0)</f>
        <v>0</v>
      </c>
      <c r="AA1273" s="338"/>
      <c r="AB1273" s="327"/>
      <c r="AC1273" s="327"/>
      <c r="AD1273" s="327"/>
      <c r="AE1273" s="327"/>
      <c r="AF1273" s="329"/>
      <c r="AG1273" s="331"/>
      <c r="AH1273" s="332">
        <f t="shared" si="12"/>
        <v>0</v>
      </c>
    </row>
    <row r="1274" spans="1:34" ht="12.75" hidden="1" customHeight="1">
      <c r="A1274" s="344" t="s">
        <v>235</v>
      </c>
      <c r="B1274" s="27" t="s">
        <v>43</v>
      </c>
      <c r="C1274" s="28">
        <v>2.5</v>
      </c>
      <c r="D1274" s="344" t="str">
        <f>B1274&amp;C1274</f>
        <v>H2.5</v>
      </c>
      <c r="E1274" s="28" t="s">
        <v>38</v>
      </c>
      <c r="F1274" s="28">
        <v>0</v>
      </c>
      <c r="G1274" s="344" t="str">
        <f>E1274&amp;F1274</f>
        <v>W0</v>
      </c>
      <c r="H1274" s="28" t="s">
        <v>39</v>
      </c>
      <c r="I1274" s="28">
        <v>0</v>
      </c>
      <c r="J1274" s="344" t="str">
        <f>H1274&amp;I1274</f>
        <v>L0</v>
      </c>
      <c r="K1274" s="28" t="s">
        <v>40</v>
      </c>
      <c r="L1274" s="28">
        <v>0</v>
      </c>
      <c r="M1274" s="345" t="str">
        <f>K1274&amp;L1274</f>
        <v>B0</v>
      </c>
      <c r="N1274" s="28" t="s">
        <v>41</v>
      </c>
      <c r="O1274" s="28">
        <v>6</v>
      </c>
      <c r="P1274" s="345" t="str">
        <f>N1274&amp;O1274</f>
        <v>R6</v>
      </c>
      <c r="Q1274" s="25" t="s">
        <v>42</v>
      </c>
      <c r="R1274" s="19">
        <v>0.19</v>
      </c>
      <c r="S1274" s="19">
        <v>0.02</v>
      </c>
      <c r="T1274" s="336">
        <f>SUM(R1275:S1275)</f>
        <v>21559</v>
      </c>
      <c r="U1274" s="19">
        <v>8.0000000000000002E-3</v>
      </c>
      <c r="V1274" s="19">
        <v>0.01</v>
      </c>
      <c r="W1274" s="336">
        <f>SUM(U1275:V1275)</f>
        <v>1260</v>
      </c>
      <c r="X1274" s="19">
        <v>0.23</v>
      </c>
      <c r="Y1274" s="19">
        <v>0.14000000000000001</v>
      </c>
      <c r="Z1274" s="19">
        <v>0</v>
      </c>
      <c r="AA1274" s="338">
        <f>SUM(X1275:Z1275)</f>
        <v>35529</v>
      </c>
      <c r="AB1274" s="327">
        <f>ROUNDDOWN((T1274+AA1274)*0.05,0)</f>
        <v>2854</v>
      </c>
      <c r="AC1274" s="327">
        <f>ROUNDDOWN((T1274+W1274+AA1274+AB1274)*0.1,0)</f>
        <v>6120</v>
      </c>
      <c r="AD1274" s="327">
        <f>ROUNDDOWN(AG1274*0.1,0)</f>
        <v>6188</v>
      </c>
      <c r="AE1274" s="327">
        <f>T1274+W1274+AA1274+AB1274+AC1274+AD1274</f>
        <v>73510</v>
      </c>
      <c r="AF1274" s="328">
        <v>84700</v>
      </c>
      <c r="AG1274" s="330">
        <f>AF1274-T1274-W1274</f>
        <v>61881</v>
      </c>
      <c r="AH1274" s="332">
        <f t="shared" si="12"/>
        <v>61881</v>
      </c>
    </row>
    <row r="1275" spans="1:34" ht="12.75" hidden="1" customHeight="1">
      <c r="A1275" s="344"/>
      <c r="B1275" s="27"/>
      <c r="C1275" s="28"/>
      <c r="D1275" s="344"/>
      <c r="E1275" s="28"/>
      <c r="F1275" s="28"/>
      <c r="G1275" s="344"/>
      <c r="H1275" s="28"/>
      <c r="I1275" s="28"/>
      <c r="J1275" s="344"/>
      <c r="K1275" s="28"/>
      <c r="L1275" s="28"/>
      <c r="M1275" s="346"/>
      <c r="N1275" s="28"/>
      <c r="O1275" s="28"/>
      <c r="P1275" s="346"/>
      <c r="Q1275" s="22"/>
      <c r="R1275" s="23">
        <f>ROUNDDOWN($R$3*R1274,0)</f>
        <v>19931</v>
      </c>
      <c r="S1275" s="23">
        <f>ROUNDDOWN($S$3*S1274,0)</f>
        <v>1628</v>
      </c>
      <c r="T1275" s="337"/>
      <c r="U1275" s="23">
        <f>ROUNDDOWN(U1274*$U$3,0)</f>
        <v>651</v>
      </c>
      <c r="V1275" s="23">
        <f>ROUNDDOWN(V1274*$V$3,0)</f>
        <v>609</v>
      </c>
      <c r="W1275" s="337"/>
      <c r="X1275" s="23">
        <f>ROUNDDOWN($X$3*X1274,0)</f>
        <v>24127</v>
      </c>
      <c r="Y1275" s="23">
        <f>ROUNDDOWN(Y1274*$Y$3,0)</f>
        <v>11402</v>
      </c>
      <c r="Z1275" s="24">
        <f>ROUNDDOWN(Z1274*$Z$3,0)</f>
        <v>0</v>
      </c>
      <c r="AA1275" s="338"/>
      <c r="AB1275" s="327"/>
      <c r="AC1275" s="327"/>
      <c r="AD1275" s="327"/>
      <c r="AE1275" s="327"/>
      <c r="AF1275" s="329"/>
      <c r="AG1275" s="331"/>
      <c r="AH1275" s="332">
        <f t="shared" si="12"/>
        <v>0</v>
      </c>
    </row>
    <row r="1276" spans="1:34" ht="12.75" hidden="1" customHeight="1">
      <c r="A1276" s="344" t="s">
        <v>235</v>
      </c>
      <c r="B1276" s="27" t="s">
        <v>43</v>
      </c>
      <c r="C1276" s="28">
        <v>3</v>
      </c>
      <c r="D1276" s="344" t="str">
        <f>B1276&amp;C1276</f>
        <v>H3</v>
      </c>
      <c r="E1276" s="28" t="s">
        <v>38</v>
      </c>
      <c r="F1276" s="28">
        <v>0</v>
      </c>
      <c r="G1276" s="344" t="str">
        <f>E1276&amp;F1276</f>
        <v>W0</v>
      </c>
      <c r="H1276" s="28" t="s">
        <v>39</v>
      </c>
      <c r="I1276" s="28">
        <v>0</v>
      </c>
      <c r="J1276" s="344" t="str">
        <f>H1276&amp;I1276</f>
        <v>L0</v>
      </c>
      <c r="K1276" s="28" t="s">
        <v>40</v>
      </c>
      <c r="L1276" s="28">
        <v>0</v>
      </c>
      <c r="M1276" s="345" t="str">
        <f>K1276&amp;L1276</f>
        <v>B0</v>
      </c>
      <c r="N1276" s="28" t="s">
        <v>41</v>
      </c>
      <c r="O1276" s="28">
        <v>8</v>
      </c>
      <c r="P1276" s="345" t="str">
        <f>N1276&amp;O1276</f>
        <v>R8</v>
      </c>
      <c r="Q1276" s="25" t="s">
        <v>42</v>
      </c>
      <c r="R1276" s="19">
        <v>0.33</v>
      </c>
      <c r="S1276" s="19">
        <v>0.04</v>
      </c>
      <c r="T1276" s="336">
        <f>SUM(R1277:S1277)</f>
        <v>37875</v>
      </c>
      <c r="U1276" s="19">
        <v>2.1000000000000001E-2</v>
      </c>
      <c r="V1276" s="19">
        <v>1.2E-2</v>
      </c>
      <c r="W1276" s="336">
        <f>SUM(U1277:V1277)</f>
        <v>2441</v>
      </c>
      <c r="X1276" s="19">
        <v>0.37</v>
      </c>
      <c r="Y1276" s="19">
        <v>0.22</v>
      </c>
      <c r="Z1276" s="19">
        <v>0</v>
      </c>
      <c r="AA1276" s="338">
        <f>SUM(X1277:Z1277)</f>
        <v>56731</v>
      </c>
      <c r="AB1276" s="327">
        <f>ROUNDDOWN((T1276+AA1276)*0.05,0)</f>
        <v>4730</v>
      </c>
      <c r="AC1276" s="327">
        <f>ROUNDDOWN((T1276+W1276+AA1276+AB1276)*0.1,0)</f>
        <v>10177</v>
      </c>
      <c r="AD1276" s="327">
        <f>ROUNDDOWN(AG1276*0.1,0)</f>
        <v>11368</v>
      </c>
      <c r="AE1276" s="327">
        <f>T1276+W1276+AA1276+AB1276+AC1276+AD1276</f>
        <v>123322</v>
      </c>
      <c r="AF1276" s="328">
        <v>154000</v>
      </c>
      <c r="AG1276" s="330">
        <f>AF1276-T1276-W1276</f>
        <v>113684</v>
      </c>
      <c r="AH1276" s="332">
        <f t="shared" si="12"/>
        <v>113684</v>
      </c>
    </row>
    <row r="1277" spans="1:34" ht="12.75" hidden="1" customHeight="1">
      <c r="A1277" s="344"/>
      <c r="B1277" s="27"/>
      <c r="C1277" s="28"/>
      <c r="D1277" s="344"/>
      <c r="E1277" s="28"/>
      <c r="F1277" s="28"/>
      <c r="G1277" s="344"/>
      <c r="H1277" s="28"/>
      <c r="I1277" s="28"/>
      <c r="J1277" s="344"/>
      <c r="K1277" s="28"/>
      <c r="L1277" s="28"/>
      <c r="M1277" s="346"/>
      <c r="N1277" s="28"/>
      <c r="O1277" s="28"/>
      <c r="P1277" s="346"/>
      <c r="Q1277" s="22"/>
      <c r="R1277" s="23">
        <f>ROUNDDOWN($R$3*R1276,0)</f>
        <v>34618</v>
      </c>
      <c r="S1277" s="23">
        <f>ROUNDDOWN($S$3*S1276,0)</f>
        <v>3257</v>
      </c>
      <c r="T1277" s="337"/>
      <c r="U1277" s="23">
        <f>ROUNDDOWN(U1276*$U$3,0)</f>
        <v>1710</v>
      </c>
      <c r="V1277" s="23">
        <f>ROUNDDOWN(V1276*$V$3,0)</f>
        <v>731</v>
      </c>
      <c r="W1277" s="337"/>
      <c r="X1277" s="23">
        <f>ROUNDDOWN($X$3*X1276,0)</f>
        <v>38814</v>
      </c>
      <c r="Y1277" s="23">
        <f>ROUNDDOWN(Y1276*$Y$3,0)</f>
        <v>17917</v>
      </c>
      <c r="Z1277" s="24">
        <f>ROUNDDOWN(Z1276*$Z$3,0)</f>
        <v>0</v>
      </c>
      <c r="AA1277" s="338"/>
      <c r="AB1277" s="327"/>
      <c r="AC1277" s="327"/>
      <c r="AD1277" s="327"/>
      <c r="AE1277" s="327"/>
      <c r="AF1277" s="329"/>
      <c r="AG1277" s="331"/>
      <c r="AH1277" s="332">
        <f t="shared" si="12"/>
        <v>0</v>
      </c>
    </row>
    <row r="1278" spans="1:34" ht="12.75" hidden="1" customHeight="1">
      <c r="A1278" s="344" t="s">
        <v>235</v>
      </c>
      <c r="B1278" s="27" t="s">
        <v>43</v>
      </c>
      <c r="C1278" s="28">
        <v>3.5</v>
      </c>
      <c r="D1278" s="344" t="str">
        <f>B1278&amp;C1278</f>
        <v>H3.5</v>
      </c>
      <c r="E1278" s="28" t="s">
        <v>38</v>
      </c>
      <c r="F1278" s="28">
        <v>0</v>
      </c>
      <c r="G1278" s="344" t="str">
        <f>E1278&amp;F1278</f>
        <v>W0</v>
      </c>
      <c r="H1278" s="28" t="s">
        <v>39</v>
      </c>
      <c r="I1278" s="28">
        <v>0</v>
      </c>
      <c r="J1278" s="344" t="str">
        <f>H1278&amp;I1278</f>
        <v>L0</v>
      </c>
      <c r="K1278" s="28" t="s">
        <v>40</v>
      </c>
      <c r="L1278" s="28">
        <v>0</v>
      </c>
      <c r="M1278" s="345" t="str">
        <f>K1278&amp;L1278</f>
        <v>B0</v>
      </c>
      <c r="N1278" s="28" t="s">
        <v>41</v>
      </c>
      <c r="O1278" s="28">
        <v>10</v>
      </c>
      <c r="P1278" s="345" t="str">
        <f>N1278&amp;O1278</f>
        <v>R10</v>
      </c>
      <c r="Q1278" s="25" t="s">
        <v>42</v>
      </c>
      <c r="R1278" s="26">
        <v>0.47</v>
      </c>
      <c r="S1278" s="26">
        <v>0.06</v>
      </c>
      <c r="T1278" s="336">
        <f>SUM(R1279:S1279)</f>
        <v>54190</v>
      </c>
      <c r="U1278" s="19">
        <v>4.2000000000000003E-2</v>
      </c>
      <c r="V1278" s="19">
        <v>0.02</v>
      </c>
      <c r="W1278" s="336">
        <f>SUM(U1279:V1279)</f>
        <v>4639</v>
      </c>
      <c r="X1278" s="19">
        <v>0.33</v>
      </c>
      <c r="Y1278" s="19">
        <v>0.16</v>
      </c>
      <c r="Z1278" s="19">
        <v>0.24</v>
      </c>
      <c r="AA1278" s="338">
        <f>SUM(X1279:Z1279)</f>
        <v>60738</v>
      </c>
      <c r="AB1278" s="327">
        <f>ROUNDDOWN((T1278+AA1278)*0.05,0)</f>
        <v>5746</v>
      </c>
      <c r="AC1278" s="327">
        <f>ROUNDDOWN((T1278+W1278+AA1278+AB1278)*0.1,0)</f>
        <v>12531</v>
      </c>
      <c r="AD1278" s="327">
        <f>ROUNDDOWN(AG1278*0.1,0)</f>
        <v>17117</v>
      </c>
      <c r="AE1278" s="327">
        <f>T1278+W1278+AA1278+AB1278+AC1278+AD1278</f>
        <v>154961</v>
      </c>
      <c r="AF1278" s="328">
        <v>230000</v>
      </c>
      <c r="AG1278" s="330">
        <f>AF1278-T1278-W1278</f>
        <v>171171</v>
      </c>
      <c r="AH1278" s="332">
        <f t="shared" si="12"/>
        <v>154961</v>
      </c>
    </row>
    <row r="1279" spans="1:34" ht="12.75" hidden="1" customHeight="1">
      <c r="A1279" s="344"/>
      <c r="B1279" s="27"/>
      <c r="C1279" s="28"/>
      <c r="D1279" s="344"/>
      <c r="E1279" s="28"/>
      <c r="F1279" s="28"/>
      <c r="G1279" s="344"/>
      <c r="H1279" s="28"/>
      <c r="I1279" s="28"/>
      <c r="J1279" s="344"/>
      <c r="K1279" s="28"/>
      <c r="L1279" s="28"/>
      <c r="M1279" s="346"/>
      <c r="N1279" s="28"/>
      <c r="O1279" s="28"/>
      <c r="P1279" s="346"/>
      <c r="Q1279" s="22"/>
      <c r="R1279" s="23">
        <f>ROUNDDOWN($R$3*R1278,0)</f>
        <v>49304</v>
      </c>
      <c r="S1279" s="23">
        <f>ROUNDDOWN($S$3*S1278,0)</f>
        <v>4886</v>
      </c>
      <c r="T1279" s="337"/>
      <c r="U1279" s="23">
        <f>ROUNDDOWN(U1278*$U$3,0)</f>
        <v>3420</v>
      </c>
      <c r="V1279" s="23">
        <f>ROUNDDOWN(V1278*$V$3,0)</f>
        <v>1219</v>
      </c>
      <c r="W1279" s="337"/>
      <c r="X1279" s="23">
        <f>ROUNDDOWN($X$3*X1278,0)</f>
        <v>34618</v>
      </c>
      <c r="Y1279" s="23">
        <f>ROUNDDOWN(Y1278*$Y$3,0)</f>
        <v>13030</v>
      </c>
      <c r="Z1279" s="24">
        <f>ROUNDDOWN(Z1278*$Z$3,0)</f>
        <v>13090</v>
      </c>
      <c r="AA1279" s="338"/>
      <c r="AB1279" s="327"/>
      <c r="AC1279" s="327"/>
      <c r="AD1279" s="327"/>
      <c r="AE1279" s="327"/>
      <c r="AF1279" s="329"/>
      <c r="AG1279" s="331"/>
      <c r="AH1279" s="332">
        <f t="shared" si="12"/>
        <v>0</v>
      </c>
    </row>
    <row r="1280" spans="1:34" ht="12.75" hidden="1" customHeight="1">
      <c r="A1280" s="344" t="s">
        <v>235</v>
      </c>
      <c r="B1280" s="27" t="s">
        <v>43</v>
      </c>
      <c r="C1280" s="28">
        <v>3.5</v>
      </c>
      <c r="D1280" s="344" t="str">
        <f>B1280&amp;C1280</f>
        <v>H3.5</v>
      </c>
      <c r="E1280" s="28" t="s">
        <v>38</v>
      </c>
      <c r="F1280" s="28">
        <v>0</v>
      </c>
      <c r="G1280" s="344" t="str">
        <f>E1280&amp;F1280</f>
        <v>W0</v>
      </c>
      <c r="H1280" s="28" t="s">
        <v>39</v>
      </c>
      <c r="I1280" s="28">
        <v>0</v>
      </c>
      <c r="J1280" s="344" t="str">
        <f>H1280&amp;I1280</f>
        <v>L0</v>
      </c>
      <c r="K1280" s="28" t="s">
        <v>40</v>
      </c>
      <c r="L1280" s="28">
        <v>0</v>
      </c>
      <c r="M1280" s="345" t="str">
        <f>K1280&amp;L1280</f>
        <v>B0</v>
      </c>
      <c r="N1280" s="28" t="s">
        <v>41</v>
      </c>
      <c r="O1280" s="28">
        <v>12</v>
      </c>
      <c r="P1280" s="345" t="str">
        <f>N1280&amp;O1280</f>
        <v>R12</v>
      </c>
      <c r="Q1280" s="25" t="s">
        <v>42</v>
      </c>
      <c r="R1280" s="19">
        <v>0.63</v>
      </c>
      <c r="S1280" s="19">
        <v>0.1</v>
      </c>
      <c r="T1280" s="336">
        <f>SUM(R1281:S1281)</f>
        <v>74233</v>
      </c>
      <c r="U1280" s="19">
        <v>7.4999999999999997E-2</v>
      </c>
      <c r="V1280" s="19">
        <v>0.02</v>
      </c>
      <c r="W1280" s="336">
        <f>SUM(U1281:V1281)</f>
        <v>7327</v>
      </c>
      <c r="X1280" s="19">
        <v>0.42</v>
      </c>
      <c r="Y1280" s="19">
        <v>0.2</v>
      </c>
      <c r="Z1280" s="19">
        <v>0.31</v>
      </c>
      <c r="AA1280" s="338">
        <f>SUM(X1281:Z1281)</f>
        <v>77255</v>
      </c>
      <c r="AB1280" s="327">
        <f>ROUNDDOWN((T1280+AA1280)*0.05,0)</f>
        <v>7574</v>
      </c>
      <c r="AC1280" s="327">
        <f>ROUNDDOWN((T1280+W1280+AA1280+AB1280)*0.1,0)</f>
        <v>16638</v>
      </c>
      <c r="AD1280" s="327">
        <f>ROUNDDOWN(AG1280*0.1,0)</f>
        <v>24344</v>
      </c>
      <c r="AE1280" s="327">
        <f>T1280+W1280+AA1280+AB1280+AC1280+AD1280</f>
        <v>207371</v>
      </c>
      <c r="AF1280" s="328">
        <v>325000</v>
      </c>
      <c r="AG1280" s="330">
        <f>AF1280-T1280-W1280</f>
        <v>243440</v>
      </c>
      <c r="AH1280" s="332">
        <f t="shared" ref="AH1280:AH1363" si="13">IF(AE1280&lt;AG1280,AE1280,AG1280)</f>
        <v>207371</v>
      </c>
    </row>
    <row r="1281" spans="1:34" ht="12.75" hidden="1" customHeight="1">
      <c r="A1281" s="344"/>
      <c r="B1281" s="27"/>
      <c r="C1281" s="28"/>
      <c r="D1281" s="344"/>
      <c r="E1281" s="28"/>
      <c r="F1281" s="28"/>
      <c r="G1281" s="344"/>
      <c r="H1281" s="28"/>
      <c r="I1281" s="28"/>
      <c r="J1281" s="344"/>
      <c r="K1281" s="28"/>
      <c r="L1281" s="28"/>
      <c r="M1281" s="346"/>
      <c r="N1281" s="28"/>
      <c r="O1281" s="28"/>
      <c r="P1281" s="346"/>
      <c r="Q1281" s="22"/>
      <c r="R1281" s="23">
        <f>ROUNDDOWN($R$3*R1280,0)</f>
        <v>66089</v>
      </c>
      <c r="S1281" s="23">
        <f>ROUNDDOWN($S$3*S1280,0)</f>
        <v>8144</v>
      </c>
      <c r="T1281" s="337"/>
      <c r="U1281" s="23">
        <f>ROUNDDOWN(U1280*$U$3,0)</f>
        <v>6108</v>
      </c>
      <c r="V1281" s="23">
        <f>ROUNDDOWN(V1280*$V$3,0)</f>
        <v>1219</v>
      </c>
      <c r="W1281" s="337"/>
      <c r="X1281" s="23">
        <f>ROUNDDOWN($X$3*X1280,0)</f>
        <v>44059</v>
      </c>
      <c r="Y1281" s="23">
        <f>ROUNDDOWN(Y1280*$Y$3,0)</f>
        <v>16288</v>
      </c>
      <c r="Z1281" s="24">
        <f>ROUNDDOWN(Z1280*$Z$3,0)</f>
        <v>16908</v>
      </c>
      <c r="AA1281" s="338"/>
      <c r="AB1281" s="327"/>
      <c r="AC1281" s="327"/>
      <c r="AD1281" s="327"/>
      <c r="AE1281" s="327"/>
      <c r="AF1281" s="329"/>
      <c r="AG1281" s="331"/>
      <c r="AH1281" s="332">
        <f t="shared" si="13"/>
        <v>0</v>
      </c>
    </row>
    <row r="1282" spans="1:34" ht="12.75" hidden="1" customHeight="1">
      <c r="A1282" s="344" t="s">
        <v>235</v>
      </c>
      <c r="B1282" s="27" t="s">
        <v>43</v>
      </c>
      <c r="C1282" s="28">
        <v>3.5</v>
      </c>
      <c r="D1282" s="344" t="str">
        <f>B1282&amp;C1282</f>
        <v>H3.5</v>
      </c>
      <c r="E1282" s="28" t="s">
        <v>38</v>
      </c>
      <c r="F1282" s="28">
        <v>0</v>
      </c>
      <c r="G1282" s="344" t="str">
        <f>E1282&amp;F1282</f>
        <v>W0</v>
      </c>
      <c r="H1282" s="28" t="s">
        <v>39</v>
      </c>
      <c r="I1282" s="28">
        <v>0</v>
      </c>
      <c r="J1282" s="344" t="str">
        <f>H1282&amp;I1282</f>
        <v>L0</v>
      </c>
      <c r="K1282" s="28" t="s">
        <v>40</v>
      </c>
      <c r="L1282" s="28">
        <v>0</v>
      </c>
      <c r="M1282" s="345" t="str">
        <f>K1282&amp;L1282</f>
        <v>B0</v>
      </c>
      <c r="N1282" s="28" t="s">
        <v>41</v>
      </c>
      <c r="O1282" s="28">
        <v>15</v>
      </c>
      <c r="P1282" s="345" t="str">
        <f>N1282&amp;O1282</f>
        <v>R15</v>
      </c>
      <c r="Q1282" s="25" t="s">
        <v>42</v>
      </c>
      <c r="R1282" s="19">
        <v>0.88</v>
      </c>
      <c r="S1282" s="19">
        <v>0.12</v>
      </c>
      <c r="T1282" s="336">
        <f>SUM(R1283:S1283)</f>
        <v>102088</v>
      </c>
      <c r="U1282" s="19">
        <v>0.19</v>
      </c>
      <c r="V1282" s="19">
        <v>3.9E-2</v>
      </c>
      <c r="W1282" s="336">
        <f>SUM(U1283:V1283)</f>
        <v>17851</v>
      </c>
      <c r="X1282" s="19">
        <v>0.56000000000000005</v>
      </c>
      <c r="Y1282" s="19">
        <v>0.27</v>
      </c>
      <c r="Z1282" s="19">
        <v>0.41</v>
      </c>
      <c r="AA1282" s="338">
        <f>SUM(X1283:Z1283)</f>
        <v>103098</v>
      </c>
      <c r="AB1282" s="327">
        <f>ROUNDDOWN((T1282+AA1282)*0.05,0)</f>
        <v>10259</v>
      </c>
      <c r="AC1282" s="327">
        <f>ROUNDDOWN((T1282+W1282+AA1282+AB1282)*0.1,0)</f>
        <v>23329</v>
      </c>
      <c r="AD1282" s="327">
        <f>ROUNDDOWN(AG1282*0.1,0)</f>
        <v>35706</v>
      </c>
      <c r="AE1282" s="327">
        <f>T1282+W1282+AA1282+AB1282+AC1282+AD1282</f>
        <v>292331</v>
      </c>
      <c r="AF1282" s="328">
        <v>477000</v>
      </c>
      <c r="AG1282" s="330">
        <f>AF1282-T1282-W1282</f>
        <v>357061</v>
      </c>
      <c r="AH1282" s="332">
        <f t="shared" si="13"/>
        <v>292331</v>
      </c>
    </row>
    <row r="1283" spans="1:34" ht="12.75" hidden="1" customHeight="1">
      <c r="A1283" s="344"/>
      <c r="B1283" s="27"/>
      <c r="C1283" s="28"/>
      <c r="D1283" s="344"/>
      <c r="E1283" s="28"/>
      <c r="F1283" s="28"/>
      <c r="G1283" s="344"/>
      <c r="H1283" s="28"/>
      <c r="I1283" s="28"/>
      <c r="J1283" s="344"/>
      <c r="K1283" s="28"/>
      <c r="L1283" s="28"/>
      <c r="M1283" s="346"/>
      <c r="N1283" s="28"/>
      <c r="O1283" s="28"/>
      <c r="P1283" s="346"/>
      <c r="Q1283" s="25"/>
      <c r="R1283" s="23">
        <f>ROUNDDOWN($R$3*R1282,0)</f>
        <v>92315</v>
      </c>
      <c r="S1283" s="23">
        <f>ROUNDDOWN($S$3*S1282,0)</f>
        <v>9773</v>
      </c>
      <c r="T1283" s="337"/>
      <c r="U1283" s="23">
        <f>ROUNDDOWN(U1282*$U$3,0)</f>
        <v>15474</v>
      </c>
      <c r="V1283" s="23">
        <f>ROUNDDOWN(V1282*$V$3,0)</f>
        <v>2377</v>
      </c>
      <c r="W1283" s="337"/>
      <c r="X1283" s="23">
        <f>ROUNDDOWN($X$3*X1282,0)</f>
        <v>58746</v>
      </c>
      <c r="Y1283" s="23">
        <f>ROUNDDOWN(Y1282*$Y$3,0)</f>
        <v>21989</v>
      </c>
      <c r="Z1283" s="24">
        <f>ROUNDDOWN(Z1282*$Z$3,0)</f>
        <v>22363</v>
      </c>
      <c r="AA1283" s="338"/>
      <c r="AB1283" s="327"/>
      <c r="AC1283" s="327"/>
      <c r="AD1283" s="327"/>
      <c r="AE1283" s="327"/>
      <c r="AF1283" s="329"/>
      <c r="AG1283" s="331"/>
      <c r="AH1283" s="332">
        <f t="shared" si="13"/>
        <v>0</v>
      </c>
    </row>
    <row r="1284" spans="1:34" ht="12.75" hidden="1" customHeight="1">
      <c r="A1284" s="344" t="s">
        <v>235</v>
      </c>
      <c r="B1284" s="27" t="s">
        <v>43</v>
      </c>
      <c r="C1284" s="28">
        <v>3.5</v>
      </c>
      <c r="D1284" s="344" t="str">
        <f>B1284&amp;C1284</f>
        <v>H3.5</v>
      </c>
      <c r="E1284" s="28" t="s">
        <v>38</v>
      </c>
      <c r="F1284" s="28">
        <v>0</v>
      </c>
      <c r="G1284" s="344" t="str">
        <f>E1284&amp;F1284</f>
        <v>W0</v>
      </c>
      <c r="H1284" s="28" t="s">
        <v>39</v>
      </c>
      <c r="I1284" s="28">
        <v>0</v>
      </c>
      <c r="J1284" s="344" t="str">
        <f>H1284&amp;I1284</f>
        <v>L0</v>
      </c>
      <c r="K1284" s="28" t="s">
        <v>40</v>
      </c>
      <c r="L1284" s="28">
        <v>0</v>
      </c>
      <c r="M1284" s="345" t="str">
        <f>K1284&amp;L1284</f>
        <v>B0</v>
      </c>
      <c r="N1284" s="28" t="s">
        <v>41</v>
      </c>
      <c r="O1284" s="28">
        <v>18</v>
      </c>
      <c r="P1284" s="345" t="str">
        <f>N1284&amp;O1284</f>
        <v>R18</v>
      </c>
      <c r="Q1284" s="25" t="s">
        <v>42</v>
      </c>
      <c r="R1284" s="26">
        <v>1.1499999999999999</v>
      </c>
      <c r="S1284" s="26">
        <v>0.15</v>
      </c>
      <c r="T1284" s="336">
        <f>SUM(R1285:S1285)</f>
        <v>132855</v>
      </c>
      <c r="U1284" s="19">
        <v>0.19</v>
      </c>
      <c r="V1284" s="19">
        <v>7.0999999999999994E-2</v>
      </c>
      <c r="W1284" s="336">
        <f>SUM(U1285:V1285)</f>
        <v>19802</v>
      </c>
      <c r="X1284" s="19">
        <v>0.7</v>
      </c>
      <c r="Y1284" s="19">
        <v>0.34</v>
      </c>
      <c r="Z1284" s="19">
        <v>0.52</v>
      </c>
      <c r="AA1284" s="338">
        <f>SUM(X1285:Z1285)</f>
        <v>129484</v>
      </c>
      <c r="AB1284" s="327">
        <f>ROUNDDOWN((T1284+AA1284)*0.05,0)</f>
        <v>13116</v>
      </c>
      <c r="AC1284" s="327">
        <f>ROUNDDOWN((T1284+W1284+AA1284+AB1284)*0.1,0)</f>
        <v>29525</v>
      </c>
      <c r="AD1284" s="327">
        <f>ROUNDDOWN(AG1284*0.1,0)</f>
        <v>40634</v>
      </c>
      <c r="AE1284" s="327">
        <f>T1284+W1284+AA1284+AB1284+AC1284+AD1284</f>
        <v>365416</v>
      </c>
      <c r="AF1284" s="328">
        <v>559000</v>
      </c>
      <c r="AG1284" s="330">
        <f>AF1284-T1284-W1284</f>
        <v>406343</v>
      </c>
      <c r="AH1284" s="332">
        <f t="shared" si="13"/>
        <v>365416</v>
      </c>
    </row>
    <row r="1285" spans="1:34" ht="12.75" hidden="1" customHeight="1">
      <c r="A1285" s="344"/>
      <c r="B1285" s="27"/>
      <c r="C1285" s="28"/>
      <c r="D1285" s="344"/>
      <c r="E1285" s="28"/>
      <c r="F1285" s="28"/>
      <c r="G1285" s="344"/>
      <c r="H1285" s="28"/>
      <c r="I1285" s="28"/>
      <c r="J1285" s="344"/>
      <c r="K1285" s="28"/>
      <c r="L1285" s="28"/>
      <c r="M1285" s="346"/>
      <c r="N1285" s="28"/>
      <c r="O1285" s="28"/>
      <c r="P1285" s="346"/>
      <c r="Q1285" s="22"/>
      <c r="R1285" s="23">
        <f>ROUNDDOWN($R$3*R1284,0)</f>
        <v>120639</v>
      </c>
      <c r="S1285" s="23">
        <f>ROUNDDOWN($S$3*S1284,0)</f>
        <v>12216</v>
      </c>
      <c r="T1285" s="337"/>
      <c r="U1285" s="23">
        <f>ROUNDDOWN(U1284*$U$3,0)</f>
        <v>15474</v>
      </c>
      <c r="V1285" s="23">
        <f>ROUNDDOWN(V1284*$V$3,0)</f>
        <v>4328</v>
      </c>
      <c r="W1285" s="337"/>
      <c r="X1285" s="23">
        <f>ROUNDDOWN($X$3*X1284,0)</f>
        <v>73432</v>
      </c>
      <c r="Y1285" s="23">
        <f>ROUNDDOWN(Y1284*$Y$3,0)</f>
        <v>27690</v>
      </c>
      <c r="Z1285" s="24">
        <f>ROUNDDOWN(Z1284*$Z$3,0)</f>
        <v>28362</v>
      </c>
      <c r="AA1285" s="338"/>
      <c r="AB1285" s="327"/>
      <c r="AC1285" s="327"/>
      <c r="AD1285" s="327"/>
      <c r="AE1285" s="327"/>
      <c r="AF1285" s="329"/>
      <c r="AG1285" s="331"/>
      <c r="AH1285" s="332">
        <f t="shared" si="13"/>
        <v>0</v>
      </c>
    </row>
    <row r="1286" spans="1:34" ht="12.75" hidden="1" customHeight="1">
      <c r="A1286" s="344" t="s">
        <v>235</v>
      </c>
      <c r="B1286" s="27" t="s">
        <v>43</v>
      </c>
      <c r="C1286" s="28">
        <v>4</v>
      </c>
      <c r="D1286" s="344" t="str">
        <f>B1286&amp;C1286</f>
        <v>H4</v>
      </c>
      <c r="E1286" s="28" t="s">
        <v>38</v>
      </c>
      <c r="F1286" s="28">
        <v>0</v>
      </c>
      <c r="G1286" s="344" t="str">
        <f>E1286&amp;F1286</f>
        <v>W0</v>
      </c>
      <c r="H1286" s="28" t="s">
        <v>39</v>
      </c>
      <c r="I1286" s="28">
        <v>0</v>
      </c>
      <c r="J1286" s="344" t="str">
        <f>H1286&amp;I1286</f>
        <v>L0</v>
      </c>
      <c r="K1286" s="28" t="s">
        <v>40</v>
      </c>
      <c r="L1286" s="28">
        <v>0</v>
      </c>
      <c r="M1286" s="345" t="str">
        <f>K1286&amp;L1286</f>
        <v>B0</v>
      </c>
      <c r="N1286" s="28" t="s">
        <v>41</v>
      </c>
      <c r="O1286" s="28">
        <v>20</v>
      </c>
      <c r="P1286" s="345" t="str">
        <f>N1286&amp;O1286</f>
        <v>R20</v>
      </c>
      <c r="Q1286" s="25" t="s">
        <v>42</v>
      </c>
      <c r="R1286" s="19">
        <v>1.33</v>
      </c>
      <c r="S1286" s="19">
        <v>0.18</v>
      </c>
      <c r="T1286" s="336">
        <f>SUM(R1287:S1287)</f>
        <v>154181</v>
      </c>
      <c r="U1286" s="19">
        <v>0.19</v>
      </c>
      <c r="V1286" s="19">
        <v>7.0999999999999994E-2</v>
      </c>
      <c r="W1286" s="336">
        <f>SUM(U1287:V1287)</f>
        <v>19802</v>
      </c>
      <c r="X1286" s="19">
        <v>0.81</v>
      </c>
      <c r="Y1286" s="19">
        <v>0.39</v>
      </c>
      <c r="Z1286" s="19">
        <v>0.6</v>
      </c>
      <c r="AA1286" s="338">
        <f>SUM(X1287:Z1287)</f>
        <v>149460</v>
      </c>
      <c r="AB1286" s="327">
        <f>ROUNDDOWN((T1286+AA1286)*0.05,0)</f>
        <v>15182</v>
      </c>
      <c r="AC1286" s="327">
        <f>ROUNDDOWN((T1286+W1286+AA1286+AB1286)*0.1,0)</f>
        <v>33862</v>
      </c>
      <c r="AD1286" s="327">
        <f>ROUNDDOWN(AG1286*0.1,0)</f>
        <v>51401</v>
      </c>
      <c r="AE1286" s="327">
        <f>T1286+W1286+AA1286+AB1286+AC1286+AD1286</f>
        <v>423888</v>
      </c>
      <c r="AF1286" s="328">
        <v>688000</v>
      </c>
      <c r="AG1286" s="330">
        <f>AF1286-T1286-W1286</f>
        <v>514017</v>
      </c>
      <c r="AH1286" s="332">
        <f t="shared" si="13"/>
        <v>423888</v>
      </c>
    </row>
    <row r="1287" spans="1:34" ht="12.75" hidden="1" customHeight="1">
      <c r="A1287" s="344"/>
      <c r="B1287" s="27"/>
      <c r="C1287" s="28"/>
      <c r="D1287" s="344"/>
      <c r="E1287" s="28"/>
      <c r="F1287" s="28"/>
      <c r="G1287" s="344"/>
      <c r="H1287" s="28"/>
      <c r="I1287" s="28"/>
      <c r="J1287" s="344"/>
      <c r="K1287" s="28"/>
      <c r="L1287" s="28"/>
      <c r="M1287" s="346"/>
      <c r="N1287" s="28"/>
      <c r="O1287" s="28"/>
      <c r="P1287" s="346"/>
      <c r="Q1287" s="25"/>
      <c r="R1287" s="23">
        <f>ROUNDDOWN($R$3*R1286,0)</f>
        <v>139522</v>
      </c>
      <c r="S1287" s="23">
        <f>ROUNDDOWN($S$3*S1286,0)</f>
        <v>14659</v>
      </c>
      <c r="T1287" s="337"/>
      <c r="U1287" s="23">
        <f>ROUNDDOWN(U1286*$U$3,0)</f>
        <v>15474</v>
      </c>
      <c r="V1287" s="23">
        <f>ROUNDDOWN(V1286*$V$3,0)</f>
        <v>4328</v>
      </c>
      <c r="W1287" s="337"/>
      <c r="X1287" s="23">
        <f>ROUNDDOWN($X$3*X1286,0)</f>
        <v>84972</v>
      </c>
      <c r="Y1287" s="23">
        <f>ROUNDDOWN(Y1286*$Y$3,0)</f>
        <v>31762</v>
      </c>
      <c r="Z1287" s="24">
        <f>ROUNDDOWN(Z1286*$Z$3,0)</f>
        <v>32726</v>
      </c>
      <c r="AA1287" s="338"/>
      <c r="AB1287" s="327"/>
      <c r="AC1287" s="327"/>
      <c r="AD1287" s="327"/>
      <c r="AE1287" s="327"/>
      <c r="AF1287" s="329"/>
      <c r="AG1287" s="331"/>
      <c r="AH1287" s="332">
        <f t="shared" si="13"/>
        <v>0</v>
      </c>
    </row>
    <row r="1288" spans="1:34" ht="12.75" hidden="1" customHeight="1">
      <c r="A1288" s="333" t="s">
        <v>236</v>
      </c>
      <c r="B1288" s="20" t="s">
        <v>43</v>
      </c>
      <c r="C1288" s="21">
        <v>2</v>
      </c>
      <c r="D1288" s="333" t="str">
        <f>B1288&amp;C1288</f>
        <v>H2</v>
      </c>
      <c r="E1288" s="21" t="s">
        <v>38</v>
      </c>
      <c r="F1288" s="21">
        <v>0</v>
      </c>
      <c r="G1288" s="333" t="str">
        <f>E1288&amp;F1288</f>
        <v>W0</v>
      </c>
      <c r="H1288" s="21" t="s">
        <v>39</v>
      </c>
      <c r="I1288" s="21">
        <v>0</v>
      </c>
      <c r="J1288" s="333" t="str">
        <f>H1288&amp;I1288</f>
        <v>L0</v>
      </c>
      <c r="K1288" s="21" t="s">
        <v>40</v>
      </c>
      <c r="L1288" s="21">
        <v>3</v>
      </c>
      <c r="M1288" s="334" t="str">
        <f>K1288&amp;L1288</f>
        <v>B3</v>
      </c>
      <c r="N1288" s="21" t="s">
        <v>41</v>
      </c>
      <c r="O1288" s="21">
        <v>0</v>
      </c>
      <c r="P1288" s="334" t="str">
        <f>N1288&amp;O1288</f>
        <v>R0</v>
      </c>
      <c r="Q1288" s="25" t="s">
        <v>187</v>
      </c>
      <c r="R1288" s="19">
        <v>0.14000000000000001</v>
      </c>
      <c r="S1288" s="19">
        <v>0.02</v>
      </c>
      <c r="T1288" s="336">
        <f>SUM(R1289:S1289)</f>
        <v>16314</v>
      </c>
      <c r="U1288" s="19">
        <v>8.0000000000000002E-3</v>
      </c>
      <c r="V1288" s="19">
        <v>0.01</v>
      </c>
      <c r="W1288" s="336">
        <f>SUM(U1289:V1289)</f>
        <v>1260</v>
      </c>
      <c r="X1288" s="19">
        <v>0.14000000000000001</v>
      </c>
      <c r="Y1288" s="19">
        <v>0.09</v>
      </c>
      <c r="Z1288" s="19">
        <v>0</v>
      </c>
      <c r="AA1288" s="338">
        <f>SUM(X1289:Z1289)</f>
        <v>22015</v>
      </c>
      <c r="AB1288" s="327">
        <f>ROUNDDOWN((T1288+AA1288)*0.05,0)</f>
        <v>1916</v>
      </c>
      <c r="AC1288" s="327">
        <f>ROUNDDOWN((T1288+W1288+AA1288+AB1288)*0.1,0)</f>
        <v>4150</v>
      </c>
      <c r="AD1288" s="327">
        <f>ROUNDDOWN(AG1288*0.1,0)</f>
        <v>1822</v>
      </c>
      <c r="AE1288" s="327">
        <f>T1288+W1288+AA1288+AB1288+AC1288+AD1288</f>
        <v>47477</v>
      </c>
      <c r="AF1288" s="328">
        <v>35800</v>
      </c>
      <c r="AG1288" s="330">
        <f>AF1288-T1288-W1288</f>
        <v>18226</v>
      </c>
      <c r="AH1288" s="332">
        <f t="shared" si="13"/>
        <v>18226</v>
      </c>
    </row>
    <row r="1289" spans="1:34" ht="12.75" hidden="1" customHeight="1">
      <c r="A1289" s="333"/>
      <c r="B1289" s="20"/>
      <c r="C1289" s="21"/>
      <c r="D1289" s="333"/>
      <c r="E1289" s="21"/>
      <c r="F1289" s="21"/>
      <c r="G1289" s="333"/>
      <c r="H1289" s="21"/>
      <c r="I1289" s="21"/>
      <c r="J1289" s="333"/>
      <c r="K1289" s="21"/>
      <c r="L1289" s="21"/>
      <c r="M1289" s="335"/>
      <c r="N1289" s="21"/>
      <c r="O1289" s="21"/>
      <c r="P1289" s="335"/>
      <c r="Q1289" s="25"/>
      <c r="R1289" s="23">
        <f>ROUNDDOWN($R$3*R1288,0)</f>
        <v>14686</v>
      </c>
      <c r="S1289" s="23">
        <f>ROUNDDOWN($S$3*S1288,0)</f>
        <v>1628</v>
      </c>
      <c r="T1289" s="337"/>
      <c r="U1289" s="23">
        <f>ROUNDDOWN(U1288*$U$3,0)</f>
        <v>651</v>
      </c>
      <c r="V1289" s="23">
        <f>ROUNDDOWN(V1288*$V$3,0)</f>
        <v>609</v>
      </c>
      <c r="W1289" s="337"/>
      <c r="X1289" s="23">
        <f>ROUNDDOWN($X$3*X1288,0)</f>
        <v>14686</v>
      </c>
      <c r="Y1289" s="23">
        <f>ROUNDDOWN(Y1288*$Y$3,0)</f>
        <v>7329</v>
      </c>
      <c r="Z1289" s="24">
        <f>ROUNDDOWN(Z1288*$Z$3,0)</f>
        <v>0</v>
      </c>
      <c r="AA1289" s="338"/>
      <c r="AB1289" s="327"/>
      <c r="AC1289" s="327"/>
      <c r="AD1289" s="327"/>
      <c r="AE1289" s="327"/>
      <c r="AF1289" s="329"/>
      <c r="AG1289" s="331"/>
      <c r="AH1289" s="332">
        <f t="shared" si="13"/>
        <v>0</v>
      </c>
    </row>
    <row r="1290" spans="1:34" ht="12.75" hidden="1" customHeight="1">
      <c r="A1290" s="333" t="s">
        <v>236</v>
      </c>
      <c r="B1290" s="20" t="s">
        <v>43</v>
      </c>
      <c r="C1290" s="21">
        <v>2.5</v>
      </c>
      <c r="D1290" s="333" t="str">
        <f>B1290&amp;C1290</f>
        <v>H2.5</v>
      </c>
      <c r="E1290" s="21" t="s">
        <v>38</v>
      </c>
      <c r="F1290" s="21">
        <v>0</v>
      </c>
      <c r="G1290" s="333" t="str">
        <f>E1290&amp;F1290</f>
        <v>W0</v>
      </c>
      <c r="H1290" s="21" t="s">
        <v>39</v>
      </c>
      <c r="I1290" s="21">
        <v>0</v>
      </c>
      <c r="J1290" s="333" t="str">
        <f>H1290&amp;I1290</f>
        <v>L0</v>
      </c>
      <c r="K1290" s="21" t="s">
        <v>40</v>
      </c>
      <c r="L1290" s="21">
        <v>4</v>
      </c>
      <c r="M1290" s="334" t="str">
        <f>K1290&amp;L1290</f>
        <v>B4</v>
      </c>
      <c r="N1290" s="21" t="s">
        <v>41</v>
      </c>
      <c r="O1290" s="21">
        <v>0</v>
      </c>
      <c r="P1290" s="334" t="str">
        <f>N1290&amp;O1290</f>
        <v>R0</v>
      </c>
      <c r="Q1290" s="25" t="s">
        <v>187</v>
      </c>
      <c r="R1290" s="19">
        <v>0.14000000000000001</v>
      </c>
      <c r="S1290" s="19">
        <v>0.02</v>
      </c>
      <c r="T1290" s="336">
        <f>SUM(R1291:S1291)</f>
        <v>16314</v>
      </c>
      <c r="U1290" s="19">
        <v>8.0000000000000002E-3</v>
      </c>
      <c r="V1290" s="19">
        <v>0.01</v>
      </c>
      <c r="W1290" s="29">
        <f>SUM(U1291:V1291)</f>
        <v>1260</v>
      </c>
      <c r="X1290" s="19">
        <v>0.14000000000000001</v>
      </c>
      <c r="Y1290" s="19">
        <v>0.09</v>
      </c>
      <c r="Z1290" s="19">
        <v>0</v>
      </c>
      <c r="AA1290" s="338">
        <f>SUM(X1291:Z1291)</f>
        <v>22015</v>
      </c>
      <c r="AB1290" s="327">
        <f>ROUNDDOWN((T1290+AA1290)*0.05,0)</f>
        <v>1916</v>
      </c>
      <c r="AC1290" s="327">
        <f>ROUNDDOWN((T1290+W1290+AA1290+AB1290)*0.1,0)</f>
        <v>4150</v>
      </c>
      <c r="AD1290" s="327">
        <f>ROUNDDOWN(AG1290*0.1,0)</f>
        <v>3112</v>
      </c>
      <c r="AE1290" s="327">
        <f>T1290+W1290+AA1290+AB1290+AC1290+AD1290</f>
        <v>48767</v>
      </c>
      <c r="AF1290" s="328">
        <v>48700</v>
      </c>
      <c r="AG1290" s="330">
        <f>AF1290-T1290-W1290</f>
        <v>31126</v>
      </c>
      <c r="AH1290" s="332">
        <f t="shared" si="13"/>
        <v>31126</v>
      </c>
    </row>
    <row r="1291" spans="1:34" ht="12.75" hidden="1" customHeight="1">
      <c r="A1291" s="333"/>
      <c r="B1291" s="20"/>
      <c r="C1291" s="21"/>
      <c r="D1291" s="333"/>
      <c r="E1291" s="21"/>
      <c r="F1291" s="21"/>
      <c r="G1291" s="333"/>
      <c r="H1291" s="21"/>
      <c r="I1291" s="21"/>
      <c r="J1291" s="333"/>
      <c r="K1291" s="21"/>
      <c r="L1291" s="21"/>
      <c r="M1291" s="335"/>
      <c r="N1291" s="21"/>
      <c r="O1291" s="21"/>
      <c r="P1291" s="335"/>
      <c r="Q1291" s="25"/>
      <c r="R1291" s="23">
        <f>ROUNDDOWN($R$3*R1290,0)</f>
        <v>14686</v>
      </c>
      <c r="S1291" s="23">
        <f>ROUNDDOWN($S$3*S1290,0)</f>
        <v>1628</v>
      </c>
      <c r="T1291" s="337"/>
      <c r="U1291" s="23">
        <f>ROUNDDOWN(U1290*$U$3,0)</f>
        <v>651</v>
      </c>
      <c r="V1291" s="23">
        <f>ROUNDDOWN(V1290*$V$3,0)</f>
        <v>609</v>
      </c>
      <c r="W1291" s="30"/>
      <c r="X1291" s="23">
        <f>ROUNDDOWN($X$3*X1290,0)</f>
        <v>14686</v>
      </c>
      <c r="Y1291" s="23">
        <f>ROUNDDOWN(Y1290*$Y$3,0)</f>
        <v>7329</v>
      </c>
      <c r="Z1291" s="24">
        <f>ROUNDDOWN(Z1290*$Z$3,0)</f>
        <v>0</v>
      </c>
      <c r="AA1291" s="338"/>
      <c r="AB1291" s="327"/>
      <c r="AC1291" s="327"/>
      <c r="AD1291" s="327"/>
      <c r="AE1291" s="327"/>
      <c r="AF1291" s="329"/>
      <c r="AG1291" s="331"/>
      <c r="AH1291" s="332">
        <f t="shared" si="13"/>
        <v>0</v>
      </c>
    </row>
    <row r="1292" spans="1:34" ht="12.75" hidden="1" customHeight="1">
      <c r="A1292" s="333" t="s">
        <v>236</v>
      </c>
      <c r="B1292" s="20" t="s">
        <v>43</v>
      </c>
      <c r="C1292" s="21">
        <v>2.5</v>
      </c>
      <c r="D1292" s="333" t="str">
        <f>B1292&amp;C1292</f>
        <v>H2.5</v>
      </c>
      <c r="E1292" s="21" t="s">
        <v>38</v>
      </c>
      <c r="F1292" s="21">
        <v>0</v>
      </c>
      <c r="G1292" s="333" t="str">
        <f>E1292&amp;F1292</f>
        <v>W0</v>
      </c>
      <c r="H1292" s="21" t="s">
        <v>39</v>
      </c>
      <c r="I1292" s="21">
        <v>0</v>
      </c>
      <c r="J1292" s="333" t="str">
        <f>H1292&amp;I1292</f>
        <v>L0</v>
      </c>
      <c r="K1292" s="21" t="s">
        <v>40</v>
      </c>
      <c r="L1292" s="21">
        <v>5</v>
      </c>
      <c r="M1292" s="334" t="str">
        <f>K1292&amp;L1292</f>
        <v>B5</v>
      </c>
      <c r="N1292" s="21" t="s">
        <v>41</v>
      </c>
      <c r="O1292" s="21">
        <v>0</v>
      </c>
      <c r="P1292" s="334" t="str">
        <f>N1292&amp;O1292</f>
        <v>R0</v>
      </c>
      <c r="Q1292" s="25" t="s">
        <v>187</v>
      </c>
      <c r="R1292" s="26">
        <v>0.2</v>
      </c>
      <c r="S1292" s="26">
        <v>0.02</v>
      </c>
      <c r="T1292" s="336">
        <f>SUM(R1293:S1293)</f>
        <v>22608</v>
      </c>
      <c r="U1292" s="19">
        <v>1.2999999999999999E-2</v>
      </c>
      <c r="V1292" s="19">
        <v>1.2E-2</v>
      </c>
      <c r="W1292" s="336">
        <f>SUM(U1293:V1293)</f>
        <v>1789</v>
      </c>
      <c r="X1292" s="19">
        <v>0.23</v>
      </c>
      <c r="Y1292" s="19">
        <v>0.14000000000000001</v>
      </c>
      <c r="Z1292" s="19">
        <v>0</v>
      </c>
      <c r="AA1292" s="338">
        <f>SUM(X1293:Z1293)</f>
        <v>35529</v>
      </c>
      <c r="AB1292" s="327">
        <f>ROUNDDOWN((T1292+AA1292)*0.05,0)</f>
        <v>2906</v>
      </c>
      <c r="AC1292" s="327">
        <f>ROUNDDOWN((T1292+W1292+AA1292+AB1292)*0.1,0)</f>
        <v>6283</v>
      </c>
      <c r="AD1292" s="327">
        <f>ROUNDDOWN(AG1292*0.1,0)</f>
        <v>3610</v>
      </c>
      <c r="AE1292" s="327">
        <f>T1292+W1292+AA1292+AB1292+AC1292+AD1292</f>
        <v>72725</v>
      </c>
      <c r="AF1292" s="328">
        <v>60500</v>
      </c>
      <c r="AG1292" s="330">
        <f>AF1292-T1292-W1292</f>
        <v>36103</v>
      </c>
      <c r="AH1292" s="332">
        <f t="shared" si="13"/>
        <v>36103</v>
      </c>
    </row>
    <row r="1293" spans="1:34" ht="12.75" hidden="1" customHeight="1">
      <c r="A1293" s="333"/>
      <c r="B1293" s="20"/>
      <c r="C1293" s="21"/>
      <c r="D1293" s="333"/>
      <c r="E1293" s="21"/>
      <c r="F1293" s="21"/>
      <c r="G1293" s="333"/>
      <c r="H1293" s="21"/>
      <c r="I1293" s="21"/>
      <c r="J1293" s="333"/>
      <c r="K1293" s="21"/>
      <c r="L1293" s="21"/>
      <c r="M1293" s="335"/>
      <c r="N1293" s="21"/>
      <c r="O1293" s="21"/>
      <c r="P1293" s="335"/>
      <c r="Q1293" s="25"/>
      <c r="R1293" s="23">
        <f>ROUNDDOWN($R$3*R1292,0)</f>
        <v>20980</v>
      </c>
      <c r="S1293" s="23">
        <f>ROUNDDOWN($S$3*S1292,0)</f>
        <v>1628</v>
      </c>
      <c r="T1293" s="337"/>
      <c r="U1293" s="23">
        <f>ROUNDDOWN(U1292*$U$3,0)</f>
        <v>1058</v>
      </c>
      <c r="V1293" s="23">
        <f>ROUNDDOWN(V1292*$V$3,0)</f>
        <v>731</v>
      </c>
      <c r="W1293" s="337"/>
      <c r="X1293" s="23">
        <f>ROUNDDOWN($X$3*X1292,0)</f>
        <v>24127</v>
      </c>
      <c r="Y1293" s="23">
        <f>ROUNDDOWN(Y1292*$Y$3,0)</f>
        <v>11402</v>
      </c>
      <c r="Z1293" s="24">
        <f>ROUNDDOWN(Z1292*$Z$3,0)</f>
        <v>0</v>
      </c>
      <c r="AA1293" s="338"/>
      <c r="AB1293" s="327"/>
      <c r="AC1293" s="327"/>
      <c r="AD1293" s="327"/>
      <c r="AE1293" s="327"/>
      <c r="AF1293" s="329"/>
      <c r="AG1293" s="331"/>
      <c r="AH1293" s="332">
        <f t="shared" si="13"/>
        <v>0</v>
      </c>
    </row>
    <row r="1294" spans="1:34" ht="12.75" hidden="1" customHeight="1">
      <c r="A1294" s="333" t="s">
        <v>236</v>
      </c>
      <c r="B1294" s="20" t="s">
        <v>43</v>
      </c>
      <c r="C1294" s="21">
        <v>3</v>
      </c>
      <c r="D1294" s="333" t="str">
        <f>B1294&amp;C1294</f>
        <v>H3</v>
      </c>
      <c r="E1294" s="21" t="s">
        <v>38</v>
      </c>
      <c r="F1294" s="21">
        <v>0</v>
      </c>
      <c r="G1294" s="333" t="str">
        <f>E1294&amp;F1294</f>
        <v>W0</v>
      </c>
      <c r="H1294" s="21" t="s">
        <v>39</v>
      </c>
      <c r="I1294" s="21">
        <v>0</v>
      </c>
      <c r="J1294" s="333" t="str">
        <f>H1294&amp;I1294</f>
        <v>L0</v>
      </c>
      <c r="K1294" s="21" t="s">
        <v>40</v>
      </c>
      <c r="L1294" s="21">
        <v>6</v>
      </c>
      <c r="M1294" s="334" t="str">
        <f>K1294&amp;L1294</f>
        <v>B6</v>
      </c>
      <c r="N1294" s="21" t="s">
        <v>41</v>
      </c>
      <c r="O1294" s="21">
        <v>0</v>
      </c>
      <c r="P1294" s="334" t="str">
        <f>N1294&amp;O1294</f>
        <v>R0</v>
      </c>
      <c r="Q1294" s="25" t="s">
        <v>187</v>
      </c>
      <c r="R1294" s="19">
        <v>0.28000000000000003</v>
      </c>
      <c r="S1294" s="19">
        <v>0.02</v>
      </c>
      <c r="T1294" s="336">
        <f>SUM(R1295:S1295)</f>
        <v>31001</v>
      </c>
      <c r="U1294" s="19">
        <v>2.1000000000000001E-2</v>
      </c>
      <c r="V1294" s="19">
        <v>1.4E-2</v>
      </c>
      <c r="W1294" s="336">
        <f>SUM(U1295:V1295)</f>
        <v>2563</v>
      </c>
      <c r="X1294" s="19">
        <v>0.32</v>
      </c>
      <c r="Y1294" s="19">
        <v>0.19</v>
      </c>
      <c r="Z1294" s="19">
        <v>0</v>
      </c>
      <c r="AA1294" s="338">
        <f>SUM(X1295:Z1295)</f>
        <v>49043</v>
      </c>
      <c r="AB1294" s="327">
        <f>ROUNDDOWN((T1294+AA1294)*0.05,0)</f>
        <v>4002</v>
      </c>
      <c r="AC1294" s="327">
        <f>ROUNDDOWN((T1294+W1294+AA1294+AB1294)*0.1,0)</f>
        <v>8660</v>
      </c>
      <c r="AD1294" s="327">
        <f>ROUNDDOWN(AG1294*0.1,0)</f>
        <v>4863</v>
      </c>
      <c r="AE1294" s="327">
        <f>T1294+W1294+AA1294+AB1294+AC1294+AD1294</f>
        <v>100132</v>
      </c>
      <c r="AF1294" s="328">
        <v>82200</v>
      </c>
      <c r="AG1294" s="330">
        <f>AF1294-T1294-W1294</f>
        <v>48636</v>
      </c>
      <c r="AH1294" s="332">
        <f t="shared" si="13"/>
        <v>48636</v>
      </c>
    </row>
    <row r="1295" spans="1:34" ht="12.75" hidden="1" customHeight="1">
      <c r="A1295" s="333"/>
      <c r="B1295" s="20"/>
      <c r="C1295" s="21"/>
      <c r="D1295" s="333"/>
      <c r="E1295" s="21"/>
      <c r="F1295" s="21"/>
      <c r="G1295" s="333"/>
      <c r="H1295" s="21"/>
      <c r="I1295" s="21"/>
      <c r="J1295" s="333"/>
      <c r="K1295" s="21"/>
      <c r="L1295" s="21"/>
      <c r="M1295" s="335"/>
      <c r="N1295" s="21"/>
      <c r="O1295" s="21"/>
      <c r="P1295" s="335"/>
      <c r="Q1295" s="25"/>
      <c r="R1295" s="23">
        <f>ROUNDDOWN($R$3*R1294,0)</f>
        <v>29373</v>
      </c>
      <c r="S1295" s="23">
        <f>ROUNDDOWN($S$3*S1294,0)</f>
        <v>1628</v>
      </c>
      <c r="T1295" s="337"/>
      <c r="U1295" s="23">
        <f>ROUNDDOWN(U1294*$U$3,0)</f>
        <v>1710</v>
      </c>
      <c r="V1295" s="23">
        <f>ROUNDDOWN(V1294*$V$3,0)</f>
        <v>853</v>
      </c>
      <c r="W1295" s="337"/>
      <c r="X1295" s="23">
        <f>ROUNDDOWN($X$3*X1294,0)</f>
        <v>33569</v>
      </c>
      <c r="Y1295" s="23">
        <f>ROUNDDOWN(Y1294*$Y$3,0)</f>
        <v>15474</v>
      </c>
      <c r="Z1295" s="24">
        <f>ROUNDDOWN(Z1294*$Z$3,0)</f>
        <v>0</v>
      </c>
      <c r="AA1295" s="338"/>
      <c r="AB1295" s="327"/>
      <c r="AC1295" s="327"/>
      <c r="AD1295" s="327"/>
      <c r="AE1295" s="327"/>
      <c r="AF1295" s="329"/>
      <c r="AG1295" s="331"/>
      <c r="AH1295" s="332">
        <f t="shared" si="13"/>
        <v>0</v>
      </c>
    </row>
    <row r="1296" spans="1:34" ht="12.75" hidden="1" customHeight="1">
      <c r="A1296" s="333" t="s">
        <v>236</v>
      </c>
      <c r="B1296" s="20" t="s">
        <v>43</v>
      </c>
      <c r="C1296" s="21">
        <v>3.5</v>
      </c>
      <c r="D1296" s="333" t="str">
        <f>B1296&amp;C1296</f>
        <v>H3.5</v>
      </c>
      <c r="E1296" s="21" t="s">
        <v>38</v>
      </c>
      <c r="F1296" s="21">
        <v>0</v>
      </c>
      <c r="G1296" s="333" t="str">
        <f>E1296&amp;F1296</f>
        <v>W0</v>
      </c>
      <c r="H1296" s="21" t="s">
        <v>39</v>
      </c>
      <c r="I1296" s="21">
        <v>0</v>
      </c>
      <c r="J1296" s="333" t="str">
        <f>H1296&amp;I1296</f>
        <v>L0</v>
      </c>
      <c r="K1296" s="21" t="s">
        <v>40</v>
      </c>
      <c r="L1296" s="21">
        <v>8</v>
      </c>
      <c r="M1296" s="334" t="str">
        <f>K1296&amp;L1296</f>
        <v>B8</v>
      </c>
      <c r="N1296" s="21" t="s">
        <v>41</v>
      </c>
      <c r="O1296" s="21">
        <v>0</v>
      </c>
      <c r="P1296" s="334" t="str">
        <f>N1296&amp;O1296</f>
        <v>R0</v>
      </c>
      <c r="Q1296" s="25" t="s">
        <v>187</v>
      </c>
      <c r="R1296" s="19">
        <v>0.45</v>
      </c>
      <c r="S1296" s="19">
        <v>0.06</v>
      </c>
      <c r="T1296" s="336">
        <f>SUM(R1297:S1297)</f>
        <v>52092</v>
      </c>
      <c r="U1296" s="19">
        <v>4.2000000000000003E-2</v>
      </c>
      <c r="V1296" s="19">
        <v>0.02</v>
      </c>
      <c r="W1296" s="336">
        <f>SUM(U1297:V1297)</f>
        <v>4639</v>
      </c>
      <c r="X1296" s="19">
        <v>0.32</v>
      </c>
      <c r="Y1296" s="19">
        <v>0.16</v>
      </c>
      <c r="Z1296" s="19">
        <v>0.24</v>
      </c>
      <c r="AA1296" s="338">
        <f>SUM(X1297:Z1297)</f>
        <v>59689</v>
      </c>
      <c r="AB1296" s="327">
        <f>ROUNDDOWN((T1296+AA1296)*0.05,0)</f>
        <v>5589</v>
      </c>
      <c r="AC1296" s="327">
        <f>ROUNDDOWN((T1296+W1296+AA1296+AB1296)*0.1,0)</f>
        <v>12200</v>
      </c>
      <c r="AD1296" s="327">
        <f>ROUNDDOWN(AG1296*0.1,0)</f>
        <v>6226</v>
      </c>
      <c r="AE1296" s="327">
        <f>T1296+W1296+AA1296+AB1296+AC1296+AD1296</f>
        <v>140435</v>
      </c>
      <c r="AF1296" s="328">
        <v>119000</v>
      </c>
      <c r="AG1296" s="330">
        <f>AF1296-T1296-W1296</f>
        <v>62269</v>
      </c>
      <c r="AH1296" s="332">
        <f t="shared" si="13"/>
        <v>62269</v>
      </c>
    </row>
    <row r="1297" spans="1:34" ht="12.75" hidden="1" customHeight="1">
      <c r="A1297" s="333"/>
      <c r="B1297" s="20"/>
      <c r="C1297" s="21"/>
      <c r="D1297" s="333"/>
      <c r="E1297" s="21"/>
      <c r="F1297" s="21"/>
      <c r="G1297" s="333"/>
      <c r="H1297" s="21"/>
      <c r="I1297" s="21"/>
      <c r="J1297" s="333"/>
      <c r="K1297" s="21"/>
      <c r="L1297" s="21"/>
      <c r="M1297" s="335"/>
      <c r="N1297" s="21"/>
      <c r="O1297" s="21"/>
      <c r="P1297" s="335"/>
      <c r="Q1297" s="25"/>
      <c r="R1297" s="23">
        <f>ROUNDDOWN($R$3*R1296,0)</f>
        <v>47206</v>
      </c>
      <c r="S1297" s="23">
        <f>ROUNDDOWN($S$3*S1296,0)</f>
        <v>4886</v>
      </c>
      <c r="T1297" s="337"/>
      <c r="U1297" s="23">
        <f>ROUNDDOWN(U1296*$U$3,0)</f>
        <v>3420</v>
      </c>
      <c r="V1297" s="23">
        <f>ROUNDDOWN(V1296*$V$3,0)</f>
        <v>1219</v>
      </c>
      <c r="W1297" s="337"/>
      <c r="X1297" s="23">
        <f>ROUNDDOWN($X$3*X1296,0)</f>
        <v>33569</v>
      </c>
      <c r="Y1297" s="23">
        <f>ROUNDDOWN(Y1296*$Y$3,0)</f>
        <v>13030</v>
      </c>
      <c r="Z1297" s="24">
        <f>ROUNDDOWN(Z1296*$Z$3,0)</f>
        <v>13090</v>
      </c>
      <c r="AA1297" s="338"/>
      <c r="AB1297" s="327"/>
      <c r="AC1297" s="327"/>
      <c r="AD1297" s="327"/>
      <c r="AE1297" s="327"/>
      <c r="AF1297" s="329"/>
      <c r="AG1297" s="331"/>
      <c r="AH1297" s="332">
        <f t="shared" si="13"/>
        <v>0</v>
      </c>
    </row>
    <row r="1298" spans="1:34" ht="12.75" hidden="1" customHeight="1">
      <c r="A1298" s="333" t="s">
        <v>236</v>
      </c>
      <c r="B1298" s="20" t="s">
        <v>43</v>
      </c>
      <c r="C1298" s="21">
        <v>4</v>
      </c>
      <c r="D1298" s="333" t="str">
        <f>B1298&amp;C1298</f>
        <v>H4</v>
      </c>
      <c r="E1298" s="21" t="s">
        <v>38</v>
      </c>
      <c r="F1298" s="21">
        <v>0</v>
      </c>
      <c r="G1298" s="333" t="str">
        <f>E1298&amp;F1298</f>
        <v>W0</v>
      </c>
      <c r="H1298" s="21" t="s">
        <v>39</v>
      </c>
      <c r="I1298" s="21">
        <v>0</v>
      </c>
      <c r="J1298" s="333" t="str">
        <f>H1298&amp;I1298</f>
        <v>L0</v>
      </c>
      <c r="K1298" s="21" t="s">
        <v>40</v>
      </c>
      <c r="L1298" s="21">
        <v>10</v>
      </c>
      <c r="M1298" s="334" t="str">
        <f>K1298&amp;L1298</f>
        <v>B10</v>
      </c>
      <c r="N1298" s="21" t="s">
        <v>41</v>
      </c>
      <c r="O1298" s="21">
        <v>0</v>
      </c>
      <c r="P1298" s="334" t="str">
        <f>N1298&amp;O1298</f>
        <v>R0</v>
      </c>
      <c r="Q1298" s="25" t="s">
        <v>187</v>
      </c>
      <c r="R1298" s="26">
        <v>0.63</v>
      </c>
      <c r="S1298" s="26">
        <v>0.08</v>
      </c>
      <c r="T1298" s="336">
        <f>SUM(R1299:S1299)</f>
        <v>72604</v>
      </c>
      <c r="U1298" s="19">
        <v>7.4999999999999997E-2</v>
      </c>
      <c r="V1298" s="19">
        <v>3.7999999999999999E-2</v>
      </c>
      <c r="W1298" s="336">
        <f>SUM(U1299:V1299)</f>
        <v>8424</v>
      </c>
      <c r="X1298" s="19">
        <v>0.43</v>
      </c>
      <c r="Y1298" s="19">
        <v>0.21</v>
      </c>
      <c r="Z1298" s="19">
        <v>0.32</v>
      </c>
      <c r="AA1298" s="338">
        <f>SUM(X1299:Z1299)</f>
        <v>79665</v>
      </c>
      <c r="AB1298" s="327">
        <f>ROUNDDOWN((T1298+AA1298)*0.05,0)</f>
        <v>7613</v>
      </c>
      <c r="AC1298" s="327">
        <f>ROUNDDOWN((T1298+W1298+AA1298+AB1298)*0.1,0)</f>
        <v>16830</v>
      </c>
      <c r="AD1298" s="327">
        <f>ROUNDDOWN(AG1298*0.1,0)</f>
        <v>11597</v>
      </c>
      <c r="AE1298" s="327">
        <f>T1298+W1298+AA1298+AB1298+AC1298+AD1298</f>
        <v>196733</v>
      </c>
      <c r="AF1298" s="328">
        <v>197000</v>
      </c>
      <c r="AG1298" s="330">
        <f>AF1298-T1298-W1298</f>
        <v>115972</v>
      </c>
      <c r="AH1298" s="332">
        <f t="shared" si="13"/>
        <v>115972</v>
      </c>
    </row>
    <row r="1299" spans="1:34" ht="12.75" hidden="1" customHeight="1">
      <c r="A1299" s="333"/>
      <c r="B1299" s="20"/>
      <c r="C1299" s="21"/>
      <c r="D1299" s="333"/>
      <c r="E1299" s="21"/>
      <c r="F1299" s="21"/>
      <c r="G1299" s="333"/>
      <c r="H1299" s="21"/>
      <c r="I1299" s="21"/>
      <c r="J1299" s="333"/>
      <c r="K1299" s="21"/>
      <c r="L1299" s="21"/>
      <c r="M1299" s="335"/>
      <c r="N1299" s="21"/>
      <c r="O1299" s="21"/>
      <c r="P1299" s="335"/>
      <c r="Q1299" s="25"/>
      <c r="R1299" s="23">
        <f>ROUNDDOWN($R$3*R1298,0)</f>
        <v>66089</v>
      </c>
      <c r="S1299" s="23">
        <f>ROUNDDOWN($S$3*S1298,0)</f>
        <v>6515</v>
      </c>
      <c r="T1299" s="337"/>
      <c r="U1299" s="23">
        <f>ROUNDDOWN(U1298*$U$3,0)</f>
        <v>6108</v>
      </c>
      <c r="V1299" s="23">
        <f>ROUNDDOWN(V1298*$V$3,0)</f>
        <v>2316</v>
      </c>
      <c r="W1299" s="337"/>
      <c r="X1299" s="23">
        <f>ROUNDDOWN($X$3*X1298,0)</f>
        <v>45108</v>
      </c>
      <c r="Y1299" s="23">
        <f>ROUNDDOWN(Y1298*$Y$3,0)</f>
        <v>17103</v>
      </c>
      <c r="Z1299" s="24">
        <f>ROUNDDOWN(Z1298*$Z$3,0)</f>
        <v>17454</v>
      </c>
      <c r="AA1299" s="338"/>
      <c r="AB1299" s="327"/>
      <c r="AC1299" s="327"/>
      <c r="AD1299" s="327"/>
      <c r="AE1299" s="327"/>
      <c r="AF1299" s="329"/>
      <c r="AG1299" s="331"/>
      <c r="AH1299" s="332">
        <f t="shared" si="13"/>
        <v>0</v>
      </c>
    </row>
    <row r="1300" spans="1:34" ht="12.75" hidden="1" customHeight="1">
      <c r="A1300" s="333" t="s">
        <v>236</v>
      </c>
      <c r="B1300" s="20" t="s">
        <v>43</v>
      </c>
      <c r="C1300" s="21">
        <v>4</v>
      </c>
      <c r="D1300" s="333" t="str">
        <f>B1300&amp;C1300</f>
        <v>H4</v>
      </c>
      <c r="E1300" s="21" t="s">
        <v>38</v>
      </c>
      <c r="F1300" s="21">
        <v>0</v>
      </c>
      <c r="G1300" s="333" t="str">
        <f>E1300&amp;F1300</f>
        <v>W0</v>
      </c>
      <c r="H1300" s="21" t="s">
        <v>39</v>
      </c>
      <c r="I1300" s="21">
        <v>0</v>
      </c>
      <c r="J1300" s="333" t="str">
        <f>H1300&amp;I1300</f>
        <v>L0</v>
      </c>
      <c r="K1300" s="21" t="s">
        <v>40</v>
      </c>
      <c r="L1300" s="21">
        <v>12</v>
      </c>
      <c r="M1300" s="334" t="str">
        <f>K1300&amp;L1300</f>
        <v>B12</v>
      </c>
      <c r="N1300" s="21" t="s">
        <v>41</v>
      </c>
      <c r="O1300" s="21">
        <v>0</v>
      </c>
      <c r="P1300" s="334" t="str">
        <f>N1300&amp;O1300</f>
        <v>R0</v>
      </c>
      <c r="Q1300" s="25" t="s">
        <v>187</v>
      </c>
      <c r="R1300" s="19">
        <v>0.81</v>
      </c>
      <c r="S1300" s="19">
        <v>0.12</v>
      </c>
      <c r="T1300" s="336">
        <f>SUM(R1301:S1301)</f>
        <v>94745</v>
      </c>
      <c r="U1300" s="19">
        <v>0.11600000000000001</v>
      </c>
      <c r="V1300" s="19">
        <v>7.0999999999999994E-2</v>
      </c>
      <c r="W1300" s="336">
        <f>SUM(U1301:V1301)</f>
        <v>13775</v>
      </c>
      <c r="X1300" s="19">
        <v>0.55000000000000004</v>
      </c>
      <c r="Y1300" s="19">
        <v>0.27</v>
      </c>
      <c r="Z1300" s="19">
        <v>0.4</v>
      </c>
      <c r="AA1300" s="338">
        <f>SUM(X1301:Z1301)</f>
        <v>101503</v>
      </c>
      <c r="AB1300" s="327">
        <f>ROUNDDOWN((T1300+AA1300)*0.05,0)</f>
        <v>9812</v>
      </c>
      <c r="AC1300" s="327">
        <f>ROUNDDOWN((T1300+W1300+AA1300+AB1300)*0.1,0)</f>
        <v>21983</v>
      </c>
      <c r="AD1300" s="327">
        <f>ROUNDDOWN(AG1300*0.1,0)</f>
        <v>19748</v>
      </c>
      <c r="AE1300" s="327">
        <f>T1300+W1300+AA1300+AB1300+AC1300+AD1300</f>
        <v>261566</v>
      </c>
      <c r="AF1300" s="328">
        <v>306000</v>
      </c>
      <c r="AG1300" s="330">
        <f>AF1300-T1300-W1300</f>
        <v>197480</v>
      </c>
      <c r="AH1300" s="332">
        <f t="shared" si="13"/>
        <v>197480</v>
      </c>
    </row>
    <row r="1301" spans="1:34" ht="12.75" hidden="1" customHeight="1">
      <c r="A1301" s="333"/>
      <c r="B1301" s="20"/>
      <c r="C1301" s="21"/>
      <c r="D1301" s="333"/>
      <c r="E1301" s="21"/>
      <c r="F1301" s="21"/>
      <c r="G1301" s="333"/>
      <c r="H1301" s="21"/>
      <c r="I1301" s="21"/>
      <c r="J1301" s="333"/>
      <c r="K1301" s="21"/>
      <c r="L1301" s="21"/>
      <c r="M1301" s="335"/>
      <c r="N1301" s="21"/>
      <c r="O1301" s="21"/>
      <c r="P1301" s="335"/>
      <c r="Q1301" s="25"/>
      <c r="R1301" s="23">
        <f>ROUNDDOWN($R$3*R1300,0)</f>
        <v>84972</v>
      </c>
      <c r="S1301" s="23">
        <f>ROUNDDOWN($S$3*S1300,0)</f>
        <v>9773</v>
      </c>
      <c r="T1301" s="337"/>
      <c r="U1301" s="23">
        <f>ROUNDDOWN(U1300*$U$3,0)</f>
        <v>9447</v>
      </c>
      <c r="V1301" s="23">
        <f>ROUNDDOWN(V1300*$V$3,0)</f>
        <v>4328</v>
      </c>
      <c r="W1301" s="337"/>
      <c r="X1301" s="23">
        <f>ROUNDDOWN($X$3*X1300,0)</f>
        <v>57697</v>
      </c>
      <c r="Y1301" s="23">
        <f>ROUNDDOWN(Y1300*$Y$3,0)</f>
        <v>21989</v>
      </c>
      <c r="Z1301" s="24">
        <f>ROUNDDOWN(Z1300*$Z$3,0)</f>
        <v>21817</v>
      </c>
      <c r="AA1301" s="338"/>
      <c r="AB1301" s="327"/>
      <c r="AC1301" s="327"/>
      <c r="AD1301" s="327"/>
      <c r="AE1301" s="327"/>
      <c r="AF1301" s="329"/>
      <c r="AG1301" s="331"/>
      <c r="AH1301" s="332">
        <f t="shared" si="13"/>
        <v>0</v>
      </c>
    </row>
    <row r="1302" spans="1:34" ht="12.75" hidden="1" customHeight="1">
      <c r="A1302" s="333" t="s">
        <v>236</v>
      </c>
      <c r="B1302" s="20" t="s">
        <v>43</v>
      </c>
      <c r="C1302" s="21">
        <v>4.5</v>
      </c>
      <c r="D1302" s="333" t="str">
        <f>B1302&amp;C1302</f>
        <v>H4.5</v>
      </c>
      <c r="E1302" s="21" t="s">
        <v>38</v>
      </c>
      <c r="F1302" s="21">
        <v>0</v>
      </c>
      <c r="G1302" s="333" t="str">
        <f>E1302&amp;F1302</f>
        <v>W0</v>
      </c>
      <c r="H1302" s="21" t="s">
        <v>39</v>
      </c>
      <c r="I1302" s="21">
        <v>0</v>
      </c>
      <c r="J1302" s="333" t="str">
        <f>H1302&amp;I1302</f>
        <v>L0</v>
      </c>
      <c r="K1302" s="21" t="s">
        <v>40</v>
      </c>
      <c r="L1302" s="21">
        <v>15</v>
      </c>
      <c r="M1302" s="334" t="str">
        <f>K1302&amp;L1302</f>
        <v>B15</v>
      </c>
      <c r="N1302" s="21" t="s">
        <v>41</v>
      </c>
      <c r="O1302" s="21">
        <v>0</v>
      </c>
      <c r="P1302" s="334" t="str">
        <f>N1302&amp;O1302</f>
        <v>R0</v>
      </c>
      <c r="Q1302" s="25" t="s">
        <v>187</v>
      </c>
      <c r="R1302" s="19">
        <v>1.1100000000000001</v>
      </c>
      <c r="S1302" s="19">
        <v>0.16</v>
      </c>
      <c r="T1302" s="336">
        <f>SUM(R1303:S1303)</f>
        <v>129473</v>
      </c>
      <c r="U1302" s="19">
        <v>0.19</v>
      </c>
      <c r="V1302" s="19">
        <v>0.14299999999999999</v>
      </c>
      <c r="W1302" s="336">
        <f>SUM(U1303:V1303)</f>
        <v>24192</v>
      </c>
      <c r="X1302" s="19">
        <v>0.72</v>
      </c>
      <c r="Y1302" s="19">
        <v>0.35</v>
      </c>
      <c r="Z1302" s="19">
        <v>0.53</v>
      </c>
      <c r="AA1302" s="338">
        <f>SUM(X1303:Z1303)</f>
        <v>132943</v>
      </c>
      <c r="AB1302" s="327">
        <f>ROUNDDOWN((T1302+AA1302)*0.05,0)</f>
        <v>13120</v>
      </c>
      <c r="AC1302" s="327">
        <f>ROUNDDOWN((T1302+W1302+AA1302+AB1302)*0.1,0)</f>
        <v>29972</v>
      </c>
      <c r="AD1302" s="327">
        <f>ROUNDDOWN(AG1302*0.1,0)</f>
        <v>32333</v>
      </c>
      <c r="AE1302" s="327">
        <f>T1302+W1302+AA1302+AB1302+AC1302+AD1302</f>
        <v>362033</v>
      </c>
      <c r="AF1302" s="328">
        <v>477000</v>
      </c>
      <c r="AG1302" s="330">
        <f>AF1302-T1302-W1302</f>
        <v>323335</v>
      </c>
      <c r="AH1302" s="332">
        <f t="shared" si="13"/>
        <v>323335</v>
      </c>
    </row>
    <row r="1303" spans="1:34" ht="12.75" hidden="1" customHeight="1">
      <c r="A1303" s="333"/>
      <c r="B1303" s="20"/>
      <c r="C1303" s="21"/>
      <c r="D1303" s="333"/>
      <c r="E1303" s="21"/>
      <c r="F1303" s="21"/>
      <c r="G1303" s="333"/>
      <c r="H1303" s="21"/>
      <c r="I1303" s="21"/>
      <c r="J1303" s="333"/>
      <c r="K1303" s="21"/>
      <c r="L1303" s="21"/>
      <c r="M1303" s="335"/>
      <c r="N1303" s="21"/>
      <c r="O1303" s="21"/>
      <c r="P1303" s="335"/>
      <c r="Q1303" s="22"/>
      <c r="R1303" s="23">
        <f>ROUNDDOWN($R$3*R1302,0)</f>
        <v>116443</v>
      </c>
      <c r="S1303" s="23">
        <f>ROUNDDOWN($S$3*S1302,0)</f>
        <v>13030</v>
      </c>
      <c r="T1303" s="337"/>
      <c r="U1303" s="23">
        <f>ROUNDDOWN(U1302*$U$3,0)</f>
        <v>15474</v>
      </c>
      <c r="V1303" s="23">
        <f>ROUNDDOWN(V1302*$V$3,0)</f>
        <v>8718</v>
      </c>
      <c r="W1303" s="337"/>
      <c r="X1303" s="23">
        <f>ROUNDDOWN($X$3*X1302,0)</f>
        <v>75530</v>
      </c>
      <c r="Y1303" s="23">
        <f>ROUNDDOWN(Y1302*$Y$3,0)</f>
        <v>28505</v>
      </c>
      <c r="Z1303" s="24">
        <f>ROUNDDOWN(Z1302*$Z$3,0)</f>
        <v>28908</v>
      </c>
      <c r="AA1303" s="338"/>
      <c r="AB1303" s="327"/>
      <c r="AC1303" s="327"/>
      <c r="AD1303" s="327"/>
      <c r="AE1303" s="327"/>
      <c r="AF1303" s="329"/>
      <c r="AG1303" s="331"/>
      <c r="AH1303" s="332">
        <f t="shared" si="13"/>
        <v>0</v>
      </c>
    </row>
    <row r="1304" spans="1:34" ht="12.75" hidden="1" customHeight="1">
      <c r="A1304" s="333" t="s">
        <v>236</v>
      </c>
      <c r="B1304" s="20" t="s">
        <v>43</v>
      </c>
      <c r="C1304" s="21">
        <v>4.5</v>
      </c>
      <c r="D1304" s="333" t="str">
        <f>B1304&amp;C1304</f>
        <v>H4.5</v>
      </c>
      <c r="E1304" s="21" t="s">
        <v>38</v>
      </c>
      <c r="F1304" s="21">
        <v>0</v>
      </c>
      <c r="G1304" s="333" t="str">
        <f>E1304&amp;F1304</f>
        <v>W0</v>
      </c>
      <c r="H1304" s="21" t="s">
        <v>39</v>
      </c>
      <c r="I1304" s="21">
        <v>0</v>
      </c>
      <c r="J1304" s="333" t="str">
        <f>H1304&amp;I1304</f>
        <v>L0</v>
      </c>
      <c r="K1304" s="21" t="s">
        <v>40</v>
      </c>
      <c r="L1304" s="21">
        <v>18</v>
      </c>
      <c r="M1304" s="334" t="str">
        <f>K1304&amp;L1304</f>
        <v>B18</v>
      </c>
      <c r="N1304" s="21" t="s">
        <v>41</v>
      </c>
      <c r="O1304" s="21">
        <v>0</v>
      </c>
      <c r="P1304" s="334" t="str">
        <f>N1304&amp;O1304</f>
        <v>R0</v>
      </c>
      <c r="Q1304" s="25" t="s">
        <v>187</v>
      </c>
      <c r="R1304" s="19">
        <v>1.43</v>
      </c>
      <c r="S1304" s="19">
        <v>0.19</v>
      </c>
      <c r="T1304" s="336">
        <f>SUM(R1305:S1305)</f>
        <v>165486</v>
      </c>
      <c r="U1304" s="19">
        <v>0.19</v>
      </c>
      <c r="V1304" s="19">
        <v>0.14299999999999999</v>
      </c>
      <c r="W1304" s="336">
        <f>SUM(U1305:V1305)</f>
        <v>24192</v>
      </c>
      <c r="X1304" s="19">
        <v>0.89</v>
      </c>
      <c r="Y1304" s="19">
        <v>0.44</v>
      </c>
      <c r="Z1304" s="19">
        <v>0.66</v>
      </c>
      <c r="AA1304" s="338">
        <f>SUM(X1305:Z1305)</f>
        <v>165197</v>
      </c>
      <c r="AB1304" s="327">
        <f>ROUNDDOWN((T1304+AA1304)*0.05,0)</f>
        <v>16534</v>
      </c>
      <c r="AC1304" s="327">
        <f>ROUNDDOWN((T1304+W1304+AA1304+AB1304)*0.1,0)</f>
        <v>37140</v>
      </c>
      <c r="AD1304" s="327">
        <f>ROUNDDOWN(AG1304*0.1,0)</f>
        <v>47832</v>
      </c>
      <c r="AE1304" s="327">
        <f>T1304+W1304+AA1304+AB1304+AC1304+AD1304</f>
        <v>456381</v>
      </c>
      <c r="AF1304" s="328">
        <v>668000</v>
      </c>
      <c r="AG1304" s="330">
        <f>AF1304-T1304-W1304</f>
        <v>478322</v>
      </c>
      <c r="AH1304" s="332">
        <f t="shared" si="13"/>
        <v>456381</v>
      </c>
    </row>
    <row r="1305" spans="1:34" ht="12.75" hidden="1" customHeight="1">
      <c r="A1305" s="333"/>
      <c r="B1305" s="20"/>
      <c r="C1305" s="21"/>
      <c r="D1305" s="333"/>
      <c r="E1305" s="21"/>
      <c r="F1305" s="21"/>
      <c r="G1305" s="333"/>
      <c r="H1305" s="21"/>
      <c r="I1305" s="21"/>
      <c r="J1305" s="333"/>
      <c r="K1305" s="21"/>
      <c r="L1305" s="21"/>
      <c r="M1305" s="335"/>
      <c r="N1305" s="21"/>
      <c r="O1305" s="21"/>
      <c r="P1305" s="335"/>
      <c r="Q1305" s="25"/>
      <c r="R1305" s="23">
        <f>ROUNDDOWN($R$3*R1304,0)</f>
        <v>150012</v>
      </c>
      <c r="S1305" s="23">
        <f>ROUNDDOWN($S$3*S1304,0)</f>
        <v>15474</v>
      </c>
      <c r="T1305" s="337"/>
      <c r="U1305" s="23">
        <f>ROUNDDOWN(U1304*$U$3,0)</f>
        <v>15474</v>
      </c>
      <c r="V1305" s="23">
        <f>ROUNDDOWN(V1304*$V$3,0)</f>
        <v>8718</v>
      </c>
      <c r="W1305" s="337"/>
      <c r="X1305" s="23">
        <f>ROUNDDOWN($X$3*X1304,0)</f>
        <v>93364</v>
      </c>
      <c r="Y1305" s="23">
        <f>ROUNDDOWN(Y1304*$Y$3,0)</f>
        <v>35834</v>
      </c>
      <c r="Z1305" s="24">
        <f>ROUNDDOWN(Z1304*$Z$3,0)</f>
        <v>35999</v>
      </c>
      <c r="AA1305" s="338"/>
      <c r="AB1305" s="327"/>
      <c r="AC1305" s="327"/>
      <c r="AD1305" s="327"/>
      <c r="AE1305" s="327"/>
      <c r="AF1305" s="329"/>
      <c r="AG1305" s="331"/>
      <c r="AH1305" s="332">
        <f t="shared" si="13"/>
        <v>0</v>
      </c>
    </row>
    <row r="1306" spans="1:34" ht="12.75" hidden="1" customHeight="1">
      <c r="A1306" s="333" t="s">
        <v>236</v>
      </c>
      <c r="B1306" s="20" t="s">
        <v>43</v>
      </c>
      <c r="C1306" s="21">
        <v>5</v>
      </c>
      <c r="D1306" s="333" t="str">
        <f>B1306&amp;C1306</f>
        <v>H5</v>
      </c>
      <c r="E1306" s="21" t="s">
        <v>38</v>
      </c>
      <c r="F1306" s="21">
        <v>0</v>
      </c>
      <c r="G1306" s="333" t="str">
        <f>E1306&amp;F1306</f>
        <v>W0</v>
      </c>
      <c r="H1306" s="21" t="s">
        <v>39</v>
      </c>
      <c r="I1306" s="21">
        <v>0</v>
      </c>
      <c r="J1306" s="333" t="str">
        <f>H1306&amp;I1306</f>
        <v>L0</v>
      </c>
      <c r="K1306" s="21" t="s">
        <v>40</v>
      </c>
      <c r="L1306" s="21">
        <v>20</v>
      </c>
      <c r="M1306" s="334" t="str">
        <f>K1306&amp;L1306</f>
        <v>B20</v>
      </c>
      <c r="N1306" s="21" t="s">
        <v>41</v>
      </c>
      <c r="O1306" s="21">
        <v>0</v>
      </c>
      <c r="P1306" s="334" t="str">
        <f>N1306&amp;O1306</f>
        <v>R0</v>
      </c>
      <c r="Q1306" s="25" t="s">
        <v>187</v>
      </c>
      <c r="R1306" s="26">
        <v>1.65</v>
      </c>
      <c r="S1306" s="26">
        <v>0.23</v>
      </c>
      <c r="T1306" s="336">
        <f>SUM(R1307:S1307)</f>
        <v>191822</v>
      </c>
      <c r="U1306" s="19">
        <v>0.22</v>
      </c>
      <c r="V1306" s="19">
        <v>0.25</v>
      </c>
      <c r="W1306" s="336">
        <f>SUM(U1307:V1307)</f>
        <v>33158</v>
      </c>
      <c r="X1306" s="19">
        <v>1.01</v>
      </c>
      <c r="Y1306" s="19">
        <v>0.49</v>
      </c>
      <c r="Z1306" s="19">
        <v>0.64</v>
      </c>
      <c r="AA1306" s="338">
        <f>SUM(X1307:Z1307)</f>
        <v>180768</v>
      </c>
      <c r="AB1306" s="327">
        <f>ROUNDDOWN((T1306+AA1306)*0.05,0)</f>
        <v>18629</v>
      </c>
      <c r="AC1306" s="327">
        <f>ROUNDDOWN((T1306+W1306+AA1306+AB1306)*0.1,0)</f>
        <v>42437</v>
      </c>
      <c r="AD1306" s="327">
        <f>ROUNDDOWN(AG1306*0.1,0)</f>
        <v>69302</v>
      </c>
      <c r="AE1306" s="327">
        <f>T1306+W1306+AA1306+AB1306+AC1306+AD1306</f>
        <v>536116</v>
      </c>
      <c r="AF1306" s="328">
        <v>918000</v>
      </c>
      <c r="AG1306" s="330">
        <f>AF1306-T1306-W1306</f>
        <v>693020</v>
      </c>
      <c r="AH1306" s="332">
        <f t="shared" si="13"/>
        <v>536116</v>
      </c>
    </row>
    <row r="1307" spans="1:34" ht="12.75" hidden="1" customHeight="1">
      <c r="A1307" s="333"/>
      <c r="B1307" s="20"/>
      <c r="C1307" s="21"/>
      <c r="D1307" s="333"/>
      <c r="E1307" s="21"/>
      <c r="F1307" s="21"/>
      <c r="G1307" s="333"/>
      <c r="H1307" s="21"/>
      <c r="I1307" s="21"/>
      <c r="J1307" s="333"/>
      <c r="K1307" s="21"/>
      <c r="L1307" s="21"/>
      <c r="M1307" s="335"/>
      <c r="N1307" s="21"/>
      <c r="O1307" s="21"/>
      <c r="P1307" s="335"/>
      <c r="Q1307" s="22"/>
      <c r="R1307" s="23">
        <f>ROUNDDOWN($R$3*R1306,0)</f>
        <v>173091</v>
      </c>
      <c r="S1307" s="23">
        <f>ROUNDDOWN($S$3*S1306,0)</f>
        <v>18731</v>
      </c>
      <c r="T1307" s="337"/>
      <c r="U1307" s="23">
        <f>ROUNDDOWN(U1306*$U$3,0)</f>
        <v>17917</v>
      </c>
      <c r="V1307" s="23">
        <f>ROUNDDOWN(V1306*$V$3,0)</f>
        <v>15241</v>
      </c>
      <c r="W1307" s="337"/>
      <c r="X1307" s="23">
        <f>ROUNDDOWN($X$3*X1306,0)</f>
        <v>105953</v>
      </c>
      <c r="Y1307" s="23">
        <f>ROUNDDOWN(Y1306*$Y$3,0)</f>
        <v>39907</v>
      </c>
      <c r="Z1307" s="24">
        <f>ROUNDDOWN(Z1306*$Z$3,0)</f>
        <v>34908</v>
      </c>
      <c r="AA1307" s="338"/>
      <c r="AB1307" s="327"/>
      <c r="AC1307" s="327"/>
      <c r="AD1307" s="327"/>
      <c r="AE1307" s="327"/>
      <c r="AF1307" s="329"/>
      <c r="AG1307" s="331"/>
      <c r="AH1307" s="332">
        <f t="shared" si="13"/>
        <v>0</v>
      </c>
    </row>
    <row r="1308" spans="1:34" ht="12.75" hidden="1" customHeight="1">
      <c r="A1308" s="344" t="s">
        <v>237</v>
      </c>
      <c r="B1308" s="27" t="s">
        <v>43</v>
      </c>
      <c r="C1308" s="28">
        <v>2</v>
      </c>
      <c r="D1308" s="344" t="str">
        <f>B1308&amp;C1308</f>
        <v>H2</v>
      </c>
      <c r="E1308" s="28" t="s">
        <v>38</v>
      </c>
      <c r="F1308" s="28">
        <v>0</v>
      </c>
      <c r="G1308" s="344" t="str">
        <f>E1308&amp;F1308</f>
        <v>W0</v>
      </c>
      <c r="H1308" s="28" t="s">
        <v>39</v>
      </c>
      <c r="I1308" s="28">
        <v>0</v>
      </c>
      <c r="J1308" s="344" t="str">
        <f>H1308&amp;I1308</f>
        <v>L0</v>
      </c>
      <c r="K1308" s="28" t="s">
        <v>40</v>
      </c>
      <c r="L1308" s="28">
        <v>0</v>
      </c>
      <c r="M1308" s="345" t="str">
        <f>K1308&amp;L1308</f>
        <v>B0</v>
      </c>
      <c r="N1308" s="28" t="s">
        <v>41</v>
      </c>
      <c r="O1308" s="28">
        <v>4</v>
      </c>
      <c r="P1308" s="345" t="str">
        <f>N1308&amp;O1308</f>
        <v>R4</v>
      </c>
      <c r="Q1308" s="25" t="s">
        <v>42</v>
      </c>
      <c r="R1308" s="19">
        <v>0.11</v>
      </c>
      <c r="S1308" s="19">
        <v>0.1</v>
      </c>
      <c r="T1308" s="336">
        <f>SUM(R1309:S1309)</f>
        <v>19683</v>
      </c>
      <c r="U1308" s="19">
        <v>2E-3</v>
      </c>
      <c r="V1308" s="19">
        <v>5.0000000000000001E-3</v>
      </c>
      <c r="W1308" s="336">
        <f>SUM(U1309:V1309)</f>
        <v>466</v>
      </c>
      <c r="X1308" s="19">
        <v>0.11</v>
      </c>
      <c r="Y1308" s="19">
        <v>7.0000000000000007E-2</v>
      </c>
      <c r="Z1308" s="19">
        <v>0</v>
      </c>
      <c r="AA1308" s="338">
        <f>SUM(X1309:Z1309)</f>
        <v>17240</v>
      </c>
      <c r="AB1308" s="327">
        <f>ROUNDDOWN((T1308+AA1308)*0.05,0)</f>
        <v>1846</v>
      </c>
      <c r="AC1308" s="327">
        <f>ROUNDDOWN((T1308+W1308+AA1308+AB1308)*0.1,0)</f>
        <v>3923</v>
      </c>
      <c r="AD1308" s="327">
        <f>ROUNDDOWN(AG1308*0.1,0)</f>
        <v>3175</v>
      </c>
      <c r="AE1308" s="327">
        <f>T1308+W1308+AA1308+AB1308+AC1308+AD1308</f>
        <v>46333</v>
      </c>
      <c r="AF1308" s="328">
        <v>51900</v>
      </c>
      <c r="AG1308" s="330">
        <f>AF1308-T1308-W1308</f>
        <v>31751</v>
      </c>
      <c r="AH1308" s="332">
        <f t="shared" si="13"/>
        <v>31751</v>
      </c>
    </row>
    <row r="1309" spans="1:34" ht="12.75" hidden="1" customHeight="1">
      <c r="A1309" s="344"/>
      <c r="B1309" s="27"/>
      <c r="C1309" s="28"/>
      <c r="D1309" s="344"/>
      <c r="E1309" s="28"/>
      <c r="F1309" s="28"/>
      <c r="G1309" s="344"/>
      <c r="H1309" s="28"/>
      <c r="I1309" s="28"/>
      <c r="J1309" s="344"/>
      <c r="K1309" s="28"/>
      <c r="L1309" s="28"/>
      <c r="M1309" s="346"/>
      <c r="N1309" s="28"/>
      <c r="O1309" s="28"/>
      <c r="P1309" s="346"/>
      <c r="Q1309" s="22"/>
      <c r="R1309" s="23">
        <f>ROUNDDOWN($R$3*R1308,0)</f>
        <v>11539</v>
      </c>
      <c r="S1309" s="23">
        <f>ROUNDDOWN($S$3*S1308,0)</f>
        <v>8144</v>
      </c>
      <c r="T1309" s="337"/>
      <c r="U1309" s="23">
        <f>ROUNDDOWN(U1308*$U$3,0)</f>
        <v>162</v>
      </c>
      <c r="V1309" s="23">
        <f>ROUNDDOWN(V1308*$V$3,0)</f>
        <v>304</v>
      </c>
      <c r="W1309" s="337"/>
      <c r="X1309" s="23">
        <f>ROUNDDOWN($X$3*X1308,0)</f>
        <v>11539</v>
      </c>
      <c r="Y1309" s="23">
        <f>ROUNDDOWN(Y1308*$Y$3,0)</f>
        <v>5701</v>
      </c>
      <c r="Z1309" s="24">
        <f>ROUNDDOWN(Z1308*$Z$3,0)</f>
        <v>0</v>
      </c>
      <c r="AA1309" s="338"/>
      <c r="AB1309" s="327"/>
      <c r="AC1309" s="327"/>
      <c r="AD1309" s="327"/>
      <c r="AE1309" s="327"/>
      <c r="AF1309" s="329"/>
      <c r="AG1309" s="331"/>
      <c r="AH1309" s="332">
        <f t="shared" si="13"/>
        <v>0</v>
      </c>
    </row>
    <row r="1310" spans="1:34" ht="12.75" hidden="1" customHeight="1">
      <c r="A1310" s="344" t="s">
        <v>237</v>
      </c>
      <c r="B1310" s="27" t="s">
        <v>43</v>
      </c>
      <c r="C1310" s="28">
        <v>2</v>
      </c>
      <c r="D1310" s="344" t="str">
        <f>B1310&amp;C1310</f>
        <v>H2</v>
      </c>
      <c r="E1310" s="28" t="s">
        <v>38</v>
      </c>
      <c r="F1310" s="28">
        <v>0</v>
      </c>
      <c r="G1310" s="344" t="str">
        <f>E1310&amp;F1310</f>
        <v>W0</v>
      </c>
      <c r="H1310" s="28" t="s">
        <v>39</v>
      </c>
      <c r="I1310" s="28">
        <v>0</v>
      </c>
      <c r="J1310" s="344" t="str">
        <f>H1310&amp;I1310</f>
        <v>L0</v>
      </c>
      <c r="K1310" s="28" t="s">
        <v>40</v>
      </c>
      <c r="L1310" s="28">
        <v>0</v>
      </c>
      <c r="M1310" s="345" t="str">
        <f>K1310&amp;L1310</f>
        <v>B0</v>
      </c>
      <c r="N1310" s="28" t="s">
        <v>41</v>
      </c>
      <c r="O1310" s="28">
        <v>5</v>
      </c>
      <c r="P1310" s="345" t="str">
        <f>N1310&amp;O1310</f>
        <v>R5</v>
      </c>
      <c r="Q1310" s="25" t="s">
        <v>42</v>
      </c>
      <c r="R1310" s="26">
        <v>0.13</v>
      </c>
      <c r="S1310" s="26">
        <v>0.02</v>
      </c>
      <c r="T1310" s="336">
        <f>SUM(R1311:S1311)</f>
        <v>15265</v>
      </c>
      <c r="U1310" s="19">
        <v>5.0000000000000001E-3</v>
      </c>
      <c r="V1310" s="19">
        <v>7.0000000000000001E-3</v>
      </c>
      <c r="W1310" s="336">
        <f>SUM(U1311:V1311)</f>
        <v>833</v>
      </c>
      <c r="X1310" s="19">
        <v>0.17</v>
      </c>
      <c r="Y1310" s="19">
        <v>0.1</v>
      </c>
      <c r="Z1310" s="19">
        <v>0</v>
      </c>
      <c r="AA1310" s="338">
        <f>SUM(X1311:Z1311)</f>
        <v>25977</v>
      </c>
      <c r="AB1310" s="327">
        <f>ROUNDDOWN((T1310+AA1310)*0.05,0)</f>
        <v>2062</v>
      </c>
      <c r="AC1310" s="327">
        <f>ROUNDDOWN((T1310+W1310+AA1310+AB1310)*0.1,0)</f>
        <v>4413</v>
      </c>
      <c r="AD1310" s="327">
        <f>ROUNDDOWN(AG1310*0.1,0)</f>
        <v>5390</v>
      </c>
      <c r="AE1310" s="327">
        <f>T1310+W1310+AA1310+AB1310+AC1310+AD1310</f>
        <v>53940</v>
      </c>
      <c r="AF1310" s="328">
        <v>70000</v>
      </c>
      <c r="AG1310" s="330">
        <f>AF1310-T1310-W1310</f>
        <v>53902</v>
      </c>
      <c r="AH1310" s="332">
        <f t="shared" si="13"/>
        <v>53902</v>
      </c>
    </row>
    <row r="1311" spans="1:34" ht="12.75" hidden="1" customHeight="1">
      <c r="A1311" s="344"/>
      <c r="B1311" s="27"/>
      <c r="C1311" s="28"/>
      <c r="D1311" s="344"/>
      <c r="E1311" s="28"/>
      <c r="F1311" s="28"/>
      <c r="G1311" s="344"/>
      <c r="H1311" s="28"/>
      <c r="I1311" s="28"/>
      <c r="J1311" s="344"/>
      <c r="K1311" s="28"/>
      <c r="L1311" s="28"/>
      <c r="M1311" s="346"/>
      <c r="N1311" s="28"/>
      <c r="O1311" s="28"/>
      <c r="P1311" s="346"/>
      <c r="Q1311" s="22"/>
      <c r="R1311" s="23">
        <f>ROUNDDOWN($R$3*R1310,0)</f>
        <v>13637</v>
      </c>
      <c r="S1311" s="23">
        <f>ROUNDDOWN($S$3*S1310,0)</f>
        <v>1628</v>
      </c>
      <c r="T1311" s="337"/>
      <c r="U1311" s="23">
        <f>ROUNDDOWN(U1310*$U$3,0)</f>
        <v>407</v>
      </c>
      <c r="V1311" s="23">
        <f>ROUNDDOWN(V1310*$V$3,0)</f>
        <v>426</v>
      </c>
      <c r="W1311" s="337"/>
      <c r="X1311" s="23">
        <f>ROUNDDOWN($X$3*X1310,0)</f>
        <v>17833</v>
      </c>
      <c r="Y1311" s="23">
        <f>ROUNDDOWN(Y1310*$Y$3,0)</f>
        <v>8144</v>
      </c>
      <c r="Z1311" s="24">
        <f>ROUNDDOWN(Z1310*$Z$3,0)</f>
        <v>0</v>
      </c>
      <c r="AA1311" s="338"/>
      <c r="AB1311" s="327"/>
      <c r="AC1311" s="327"/>
      <c r="AD1311" s="327"/>
      <c r="AE1311" s="327"/>
      <c r="AF1311" s="329"/>
      <c r="AG1311" s="331"/>
      <c r="AH1311" s="332">
        <f t="shared" si="13"/>
        <v>0</v>
      </c>
    </row>
    <row r="1312" spans="1:34" ht="12.75" hidden="1" customHeight="1">
      <c r="A1312" s="344" t="s">
        <v>237</v>
      </c>
      <c r="B1312" s="27" t="s">
        <v>43</v>
      </c>
      <c r="C1312" s="28">
        <v>2.5</v>
      </c>
      <c r="D1312" s="344" t="str">
        <f>B1312&amp;C1312</f>
        <v>H2.5</v>
      </c>
      <c r="E1312" s="28" t="s">
        <v>38</v>
      </c>
      <c r="F1312" s="28">
        <v>0</v>
      </c>
      <c r="G1312" s="344" t="str">
        <f>E1312&amp;F1312</f>
        <v>W0</v>
      </c>
      <c r="H1312" s="28" t="s">
        <v>39</v>
      </c>
      <c r="I1312" s="28">
        <v>0</v>
      </c>
      <c r="J1312" s="344" t="str">
        <f>H1312&amp;I1312</f>
        <v>L0</v>
      </c>
      <c r="K1312" s="28" t="s">
        <v>40</v>
      </c>
      <c r="L1312" s="28">
        <v>0</v>
      </c>
      <c r="M1312" s="345" t="str">
        <f>K1312&amp;L1312</f>
        <v>B0</v>
      </c>
      <c r="N1312" s="28" t="s">
        <v>41</v>
      </c>
      <c r="O1312" s="28">
        <v>6</v>
      </c>
      <c r="P1312" s="345" t="str">
        <f>N1312&amp;O1312</f>
        <v>R6</v>
      </c>
      <c r="Q1312" s="25" t="s">
        <v>42</v>
      </c>
      <c r="R1312" s="19">
        <v>0.19</v>
      </c>
      <c r="S1312" s="19">
        <v>0.02</v>
      </c>
      <c r="T1312" s="336">
        <f>SUM(R1313:S1313)</f>
        <v>21559</v>
      </c>
      <c r="U1312" s="19">
        <v>8.0000000000000002E-3</v>
      </c>
      <c r="V1312" s="19">
        <v>0.01</v>
      </c>
      <c r="W1312" s="336">
        <f>SUM(U1313:V1313)</f>
        <v>1260</v>
      </c>
      <c r="X1312" s="19">
        <v>0.23</v>
      </c>
      <c r="Y1312" s="19">
        <v>0.14000000000000001</v>
      </c>
      <c r="Z1312" s="19">
        <v>0</v>
      </c>
      <c r="AA1312" s="338">
        <f>SUM(X1313:Z1313)</f>
        <v>35529</v>
      </c>
      <c r="AB1312" s="327">
        <f>ROUNDDOWN((T1312+AA1312)*0.05,0)</f>
        <v>2854</v>
      </c>
      <c r="AC1312" s="327">
        <f>ROUNDDOWN((T1312+W1312+AA1312+AB1312)*0.1,0)</f>
        <v>6120</v>
      </c>
      <c r="AD1312" s="327">
        <f>ROUNDDOWN(AG1312*0.1,0)</f>
        <v>7918</v>
      </c>
      <c r="AE1312" s="327">
        <f>T1312+W1312+AA1312+AB1312+AC1312+AD1312</f>
        <v>75240</v>
      </c>
      <c r="AF1312" s="328">
        <v>102000</v>
      </c>
      <c r="AG1312" s="330">
        <f>AF1312-T1312-W1312</f>
        <v>79181</v>
      </c>
      <c r="AH1312" s="332">
        <f t="shared" si="13"/>
        <v>75240</v>
      </c>
    </row>
    <row r="1313" spans="1:34" ht="12.75" hidden="1" customHeight="1">
      <c r="A1313" s="344"/>
      <c r="B1313" s="27"/>
      <c r="C1313" s="28"/>
      <c r="D1313" s="344"/>
      <c r="E1313" s="28"/>
      <c r="F1313" s="28"/>
      <c r="G1313" s="344"/>
      <c r="H1313" s="28"/>
      <c r="I1313" s="28"/>
      <c r="J1313" s="344"/>
      <c r="K1313" s="28"/>
      <c r="L1313" s="28"/>
      <c r="M1313" s="346"/>
      <c r="N1313" s="28"/>
      <c r="O1313" s="28"/>
      <c r="P1313" s="346"/>
      <c r="Q1313" s="22"/>
      <c r="R1313" s="23">
        <f>ROUNDDOWN($R$3*R1312,0)</f>
        <v>19931</v>
      </c>
      <c r="S1313" s="23">
        <f>ROUNDDOWN($S$3*S1312,0)</f>
        <v>1628</v>
      </c>
      <c r="T1313" s="337"/>
      <c r="U1313" s="23">
        <f>ROUNDDOWN(U1312*$U$3,0)</f>
        <v>651</v>
      </c>
      <c r="V1313" s="23">
        <f>ROUNDDOWN(V1312*$V$3,0)</f>
        <v>609</v>
      </c>
      <c r="W1313" s="337"/>
      <c r="X1313" s="23">
        <f>ROUNDDOWN($X$3*X1312,0)</f>
        <v>24127</v>
      </c>
      <c r="Y1313" s="23">
        <f>ROUNDDOWN(Y1312*$Y$3,0)</f>
        <v>11402</v>
      </c>
      <c r="Z1313" s="24">
        <f>ROUNDDOWN(Z1312*$Z$3,0)</f>
        <v>0</v>
      </c>
      <c r="AA1313" s="338"/>
      <c r="AB1313" s="327"/>
      <c r="AC1313" s="327"/>
      <c r="AD1313" s="327"/>
      <c r="AE1313" s="327"/>
      <c r="AF1313" s="329"/>
      <c r="AG1313" s="331"/>
      <c r="AH1313" s="332">
        <f t="shared" si="13"/>
        <v>0</v>
      </c>
    </row>
    <row r="1314" spans="1:34" ht="12.75" hidden="1" customHeight="1">
      <c r="A1314" s="344" t="s">
        <v>237</v>
      </c>
      <c r="B1314" s="27" t="s">
        <v>43</v>
      </c>
      <c r="C1314" s="28">
        <v>3</v>
      </c>
      <c r="D1314" s="344" t="str">
        <f>B1314&amp;C1314</f>
        <v>H3</v>
      </c>
      <c r="E1314" s="28" t="s">
        <v>38</v>
      </c>
      <c r="F1314" s="28">
        <v>0</v>
      </c>
      <c r="G1314" s="344" t="str">
        <f>E1314&amp;F1314</f>
        <v>W0</v>
      </c>
      <c r="H1314" s="28" t="s">
        <v>39</v>
      </c>
      <c r="I1314" s="28">
        <v>0</v>
      </c>
      <c r="J1314" s="344" t="str">
        <f>H1314&amp;I1314</f>
        <v>L0</v>
      </c>
      <c r="K1314" s="28" t="s">
        <v>40</v>
      </c>
      <c r="L1314" s="28">
        <v>0</v>
      </c>
      <c r="M1314" s="345" t="str">
        <f>K1314&amp;L1314</f>
        <v>B0</v>
      </c>
      <c r="N1314" s="28" t="s">
        <v>41</v>
      </c>
      <c r="O1314" s="28">
        <v>8</v>
      </c>
      <c r="P1314" s="345" t="str">
        <f>N1314&amp;O1314</f>
        <v>R8</v>
      </c>
      <c r="Q1314" s="25" t="s">
        <v>42</v>
      </c>
      <c r="R1314" s="19">
        <v>0.33</v>
      </c>
      <c r="S1314" s="19">
        <v>0.04</v>
      </c>
      <c r="T1314" s="336">
        <f>SUM(R1315:S1315)</f>
        <v>37875</v>
      </c>
      <c r="U1314" s="19">
        <v>2.1000000000000001E-2</v>
      </c>
      <c r="V1314" s="19">
        <v>1.2E-2</v>
      </c>
      <c r="W1314" s="336">
        <f>SUM(U1315:V1315)</f>
        <v>2441</v>
      </c>
      <c r="X1314" s="19">
        <v>0.37</v>
      </c>
      <c r="Y1314" s="19">
        <v>0.22</v>
      </c>
      <c r="Z1314" s="19">
        <v>0</v>
      </c>
      <c r="AA1314" s="338">
        <f>SUM(X1315:Z1315)</f>
        <v>56731</v>
      </c>
      <c r="AB1314" s="327">
        <f>ROUNDDOWN((T1314+AA1314)*0.05,0)</f>
        <v>4730</v>
      </c>
      <c r="AC1314" s="327">
        <f>ROUNDDOWN((T1314+W1314+AA1314+AB1314)*0.1,0)</f>
        <v>10177</v>
      </c>
      <c r="AD1314" s="327">
        <f>ROUNDDOWN(AG1314*0.1,0)</f>
        <v>11368</v>
      </c>
      <c r="AE1314" s="327">
        <f>T1314+W1314+AA1314+AB1314+AC1314+AD1314</f>
        <v>123322</v>
      </c>
      <c r="AF1314" s="328">
        <v>154000</v>
      </c>
      <c r="AG1314" s="330">
        <f>AF1314-T1314-W1314</f>
        <v>113684</v>
      </c>
      <c r="AH1314" s="332">
        <f t="shared" si="13"/>
        <v>113684</v>
      </c>
    </row>
    <row r="1315" spans="1:34" ht="12.75" hidden="1" customHeight="1">
      <c r="A1315" s="344"/>
      <c r="B1315" s="27"/>
      <c r="C1315" s="28"/>
      <c r="D1315" s="344"/>
      <c r="E1315" s="28"/>
      <c r="F1315" s="28"/>
      <c r="G1315" s="344"/>
      <c r="H1315" s="28"/>
      <c r="I1315" s="28"/>
      <c r="J1315" s="344"/>
      <c r="K1315" s="28"/>
      <c r="L1315" s="28"/>
      <c r="M1315" s="346"/>
      <c r="N1315" s="28"/>
      <c r="O1315" s="28"/>
      <c r="P1315" s="346"/>
      <c r="Q1315" s="22"/>
      <c r="R1315" s="23">
        <f>ROUNDDOWN($R$3*R1314,0)</f>
        <v>34618</v>
      </c>
      <c r="S1315" s="23">
        <f>ROUNDDOWN($S$3*S1314,0)</f>
        <v>3257</v>
      </c>
      <c r="T1315" s="337"/>
      <c r="U1315" s="23">
        <f>ROUNDDOWN(U1314*$U$3,0)</f>
        <v>1710</v>
      </c>
      <c r="V1315" s="23">
        <f>ROUNDDOWN(V1314*$V$3,0)</f>
        <v>731</v>
      </c>
      <c r="W1315" s="337"/>
      <c r="X1315" s="23">
        <f>ROUNDDOWN($X$3*X1314,0)</f>
        <v>38814</v>
      </c>
      <c r="Y1315" s="23">
        <f>ROUNDDOWN(Y1314*$Y$3,0)</f>
        <v>17917</v>
      </c>
      <c r="Z1315" s="24">
        <f>ROUNDDOWN(Z1314*$Z$3,0)</f>
        <v>0</v>
      </c>
      <c r="AA1315" s="338"/>
      <c r="AB1315" s="327"/>
      <c r="AC1315" s="327"/>
      <c r="AD1315" s="327"/>
      <c r="AE1315" s="327"/>
      <c r="AF1315" s="329"/>
      <c r="AG1315" s="331"/>
      <c r="AH1315" s="332">
        <f t="shared" si="13"/>
        <v>0</v>
      </c>
    </row>
    <row r="1316" spans="1:34" ht="12.75" hidden="1" customHeight="1">
      <c r="A1316" s="344" t="s">
        <v>237</v>
      </c>
      <c r="B1316" s="27" t="s">
        <v>43</v>
      </c>
      <c r="C1316" s="28">
        <v>3</v>
      </c>
      <c r="D1316" s="344" t="str">
        <f>B1316&amp;C1316</f>
        <v>H3</v>
      </c>
      <c r="E1316" s="28" t="s">
        <v>38</v>
      </c>
      <c r="F1316" s="28">
        <v>0</v>
      </c>
      <c r="G1316" s="344" t="str">
        <f>E1316&amp;F1316</f>
        <v>W0</v>
      </c>
      <c r="H1316" s="28" t="s">
        <v>39</v>
      </c>
      <c r="I1316" s="28">
        <v>0</v>
      </c>
      <c r="J1316" s="344" t="str">
        <f>H1316&amp;I1316</f>
        <v>L0</v>
      </c>
      <c r="K1316" s="28" t="s">
        <v>40</v>
      </c>
      <c r="L1316" s="28">
        <v>0</v>
      </c>
      <c r="M1316" s="345" t="str">
        <f>K1316&amp;L1316</f>
        <v>B0</v>
      </c>
      <c r="N1316" s="28" t="s">
        <v>41</v>
      </c>
      <c r="O1316" s="28">
        <v>10</v>
      </c>
      <c r="P1316" s="345" t="str">
        <f>N1316&amp;O1316</f>
        <v>R10</v>
      </c>
      <c r="Q1316" s="25" t="s">
        <v>42</v>
      </c>
      <c r="R1316" s="26">
        <v>0.47</v>
      </c>
      <c r="S1316" s="26">
        <v>0.06</v>
      </c>
      <c r="T1316" s="336">
        <f>SUM(R1317:S1317)</f>
        <v>54190</v>
      </c>
      <c r="U1316" s="19">
        <v>4.2000000000000003E-2</v>
      </c>
      <c r="V1316" s="19">
        <v>0.02</v>
      </c>
      <c r="W1316" s="336">
        <f>SUM(U1317:V1317)</f>
        <v>4639</v>
      </c>
      <c r="X1316" s="19">
        <v>0.33</v>
      </c>
      <c r="Y1316" s="19">
        <v>0.16</v>
      </c>
      <c r="Z1316" s="19">
        <v>0.24</v>
      </c>
      <c r="AA1316" s="338">
        <f>SUM(X1317:Z1317)</f>
        <v>60738</v>
      </c>
      <c r="AB1316" s="327">
        <f>ROUNDDOWN((T1316+AA1316)*0.05,0)</f>
        <v>5746</v>
      </c>
      <c r="AC1316" s="327">
        <f>ROUNDDOWN((T1316+W1316+AA1316+AB1316)*0.1,0)</f>
        <v>12531</v>
      </c>
      <c r="AD1316" s="327">
        <f>ROUNDDOWN(AG1316*0.1,0)</f>
        <v>16417</v>
      </c>
      <c r="AE1316" s="327">
        <f>T1316+W1316+AA1316+AB1316+AC1316+AD1316</f>
        <v>154261</v>
      </c>
      <c r="AF1316" s="328">
        <v>223000</v>
      </c>
      <c r="AG1316" s="330">
        <f>AF1316-T1316-W1316</f>
        <v>164171</v>
      </c>
      <c r="AH1316" s="332">
        <f t="shared" si="13"/>
        <v>154261</v>
      </c>
    </row>
    <row r="1317" spans="1:34" ht="12.75" hidden="1" customHeight="1">
      <c r="A1317" s="344"/>
      <c r="B1317" s="27"/>
      <c r="C1317" s="28"/>
      <c r="D1317" s="344"/>
      <c r="E1317" s="28"/>
      <c r="F1317" s="28"/>
      <c r="G1317" s="344"/>
      <c r="H1317" s="28"/>
      <c r="I1317" s="28"/>
      <c r="J1317" s="344"/>
      <c r="K1317" s="28"/>
      <c r="L1317" s="28"/>
      <c r="M1317" s="346"/>
      <c r="N1317" s="28"/>
      <c r="O1317" s="28"/>
      <c r="P1317" s="346"/>
      <c r="Q1317" s="22"/>
      <c r="R1317" s="23">
        <f>ROUNDDOWN($R$3*R1316,0)</f>
        <v>49304</v>
      </c>
      <c r="S1317" s="23">
        <f>ROUNDDOWN($S$3*S1316,0)</f>
        <v>4886</v>
      </c>
      <c r="T1317" s="337"/>
      <c r="U1317" s="23">
        <f>ROUNDDOWN(U1316*$U$3,0)</f>
        <v>3420</v>
      </c>
      <c r="V1317" s="23">
        <f>ROUNDDOWN(V1316*$V$3,0)</f>
        <v>1219</v>
      </c>
      <c r="W1317" s="337"/>
      <c r="X1317" s="23">
        <f>ROUNDDOWN($X$3*X1316,0)</f>
        <v>34618</v>
      </c>
      <c r="Y1317" s="23">
        <f>ROUNDDOWN(Y1316*$Y$3,0)</f>
        <v>13030</v>
      </c>
      <c r="Z1317" s="24">
        <f>ROUNDDOWN(Z1316*$Z$3,0)</f>
        <v>13090</v>
      </c>
      <c r="AA1317" s="338"/>
      <c r="AB1317" s="327"/>
      <c r="AC1317" s="327"/>
      <c r="AD1317" s="327"/>
      <c r="AE1317" s="327"/>
      <c r="AF1317" s="329"/>
      <c r="AG1317" s="331"/>
      <c r="AH1317" s="332">
        <f t="shared" si="13"/>
        <v>0</v>
      </c>
    </row>
    <row r="1318" spans="1:34" ht="12.75" hidden="1" customHeight="1">
      <c r="A1318" s="344" t="s">
        <v>237</v>
      </c>
      <c r="B1318" s="27" t="s">
        <v>43</v>
      </c>
      <c r="C1318" s="28">
        <v>3.5</v>
      </c>
      <c r="D1318" s="344" t="str">
        <f>B1318&amp;C1318</f>
        <v>H3.5</v>
      </c>
      <c r="E1318" s="28" t="s">
        <v>38</v>
      </c>
      <c r="F1318" s="28">
        <v>0</v>
      </c>
      <c r="G1318" s="344" t="str">
        <f>E1318&amp;F1318</f>
        <v>W0</v>
      </c>
      <c r="H1318" s="28" t="s">
        <v>39</v>
      </c>
      <c r="I1318" s="28">
        <v>0</v>
      </c>
      <c r="J1318" s="344" t="str">
        <f>H1318&amp;I1318</f>
        <v>L0</v>
      </c>
      <c r="K1318" s="28" t="s">
        <v>40</v>
      </c>
      <c r="L1318" s="28">
        <v>0</v>
      </c>
      <c r="M1318" s="345" t="str">
        <f>K1318&amp;L1318</f>
        <v>B0</v>
      </c>
      <c r="N1318" s="28" t="s">
        <v>41</v>
      </c>
      <c r="O1318" s="28">
        <v>12</v>
      </c>
      <c r="P1318" s="345" t="str">
        <f>N1318&amp;O1318</f>
        <v>R12</v>
      </c>
      <c r="Q1318" s="25" t="s">
        <v>42</v>
      </c>
      <c r="R1318" s="19">
        <v>0.63</v>
      </c>
      <c r="S1318" s="19">
        <v>0.1</v>
      </c>
      <c r="T1318" s="336">
        <f>SUM(R1319:S1319)</f>
        <v>74233</v>
      </c>
      <c r="U1318" s="19">
        <v>7.4999999999999997E-2</v>
      </c>
      <c r="V1318" s="19">
        <v>0.02</v>
      </c>
      <c r="W1318" s="336">
        <f>SUM(U1319:V1319)</f>
        <v>7327</v>
      </c>
      <c r="X1318" s="19">
        <v>0.42</v>
      </c>
      <c r="Y1318" s="19">
        <v>0.2</v>
      </c>
      <c r="Z1318" s="19">
        <v>0.31</v>
      </c>
      <c r="AA1318" s="338">
        <f>SUM(X1319:Z1319)</f>
        <v>77255</v>
      </c>
      <c r="AB1318" s="327">
        <f>ROUNDDOWN((T1318+AA1318)*0.05,0)</f>
        <v>7574</v>
      </c>
      <c r="AC1318" s="327">
        <f>ROUNDDOWN((T1318+W1318+AA1318+AB1318)*0.1,0)</f>
        <v>16638</v>
      </c>
      <c r="AD1318" s="327">
        <f>ROUNDDOWN(AG1318*0.1,0)</f>
        <v>34644</v>
      </c>
      <c r="AE1318" s="327">
        <f>T1318+W1318+AA1318+AB1318+AC1318+AD1318</f>
        <v>217671</v>
      </c>
      <c r="AF1318" s="328">
        <v>428000</v>
      </c>
      <c r="AG1318" s="330">
        <f>AF1318-T1318-W1318</f>
        <v>346440</v>
      </c>
      <c r="AH1318" s="332">
        <f t="shared" si="13"/>
        <v>217671</v>
      </c>
    </row>
    <row r="1319" spans="1:34" ht="12.75" hidden="1" customHeight="1">
      <c r="A1319" s="344"/>
      <c r="B1319" s="27"/>
      <c r="C1319" s="28"/>
      <c r="D1319" s="344"/>
      <c r="E1319" s="28"/>
      <c r="F1319" s="28"/>
      <c r="G1319" s="344"/>
      <c r="H1319" s="28"/>
      <c r="I1319" s="28"/>
      <c r="J1319" s="344"/>
      <c r="K1319" s="28"/>
      <c r="L1319" s="28"/>
      <c r="M1319" s="346"/>
      <c r="N1319" s="28"/>
      <c r="O1319" s="28"/>
      <c r="P1319" s="346"/>
      <c r="Q1319" s="22"/>
      <c r="R1319" s="23">
        <f>ROUNDDOWN($R$3*R1318,0)</f>
        <v>66089</v>
      </c>
      <c r="S1319" s="23">
        <f>ROUNDDOWN($S$3*S1318,0)</f>
        <v>8144</v>
      </c>
      <c r="T1319" s="337"/>
      <c r="U1319" s="23">
        <f>ROUNDDOWN(U1318*$U$3,0)</f>
        <v>6108</v>
      </c>
      <c r="V1319" s="23">
        <f>ROUNDDOWN(V1318*$V$3,0)</f>
        <v>1219</v>
      </c>
      <c r="W1319" s="337"/>
      <c r="X1319" s="23">
        <f>ROUNDDOWN($X$3*X1318,0)</f>
        <v>44059</v>
      </c>
      <c r="Y1319" s="23">
        <f>ROUNDDOWN(Y1318*$Y$3,0)</f>
        <v>16288</v>
      </c>
      <c r="Z1319" s="24">
        <f>ROUNDDOWN(Z1318*$Z$3,0)</f>
        <v>16908</v>
      </c>
      <c r="AA1319" s="338"/>
      <c r="AB1319" s="327"/>
      <c r="AC1319" s="327"/>
      <c r="AD1319" s="327"/>
      <c r="AE1319" s="327"/>
      <c r="AF1319" s="329"/>
      <c r="AG1319" s="331"/>
      <c r="AH1319" s="332">
        <f t="shared" si="13"/>
        <v>0</v>
      </c>
    </row>
    <row r="1320" spans="1:34" ht="12.75" hidden="1" customHeight="1">
      <c r="A1320" s="344" t="s">
        <v>237</v>
      </c>
      <c r="B1320" s="27" t="s">
        <v>43</v>
      </c>
      <c r="C1320" s="28">
        <v>3.5</v>
      </c>
      <c r="D1320" s="344" t="str">
        <f>B1320&amp;C1320</f>
        <v>H3.5</v>
      </c>
      <c r="E1320" s="28" t="s">
        <v>38</v>
      </c>
      <c r="F1320" s="28">
        <v>0</v>
      </c>
      <c r="G1320" s="344" t="str">
        <f>E1320&amp;F1320</f>
        <v>W0</v>
      </c>
      <c r="H1320" s="28" t="s">
        <v>39</v>
      </c>
      <c r="I1320" s="28">
        <v>0</v>
      </c>
      <c r="J1320" s="344" t="str">
        <f>H1320&amp;I1320</f>
        <v>L0</v>
      </c>
      <c r="K1320" s="28" t="s">
        <v>40</v>
      </c>
      <c r="L1320" s="28">
        <v>0</v>
      </c>
      <c r="M1320" s="345" t="str">
        <f>K1320&amp;L1320</f>
        <v>B0</v>
      </c>
      <c r="N1320" s="28" t="s">
        <v>41</v>
      </c>
      <c r="O1320" s="28">
        <v>15</v>
      </c>
      <c r="P1320" s="345" t="str">
        <f>N1320&amp;O1320</f>
        <v>R15</v>
      </c>
      <c r="Q1320" s="25" t="s">
        <v>42</v>
      </c>
      <c r="R1320" s="19">
        <v>0.88</v>
      </c>
      <c r="S1320" s="19">
        <v>0.12</v>
      </c>
      <c r="T1320" s="336">
        <f>SUM(R1321:S1321)</f>
        <v>102088</v>
      </c>
      <c r="U1320" s="19">
        <v>0.19</v>
      </c>
      <c r="V1320" s="19">
        <v>3.9E-2</v>
      </c>
      <c r="W1320" s="336">
        <f>SUM(U1321:V1321)</f>
        <v>17851</v>
      </c>
      <c r="X1320" s="19">
        <v>0.56000000000000005</v>
      </c>
      <c r="Y1320" s="19">
        <v>0.27</v>
      </c>
      <c r="Z1320" s="19">
        <v>0.41</v>
      </c>
      <c r="AA1320" s="338">
        <f>SUM(X1321:Z1321)</f>
        <v>103098</v>
      </c>
      <c r="AB1320" s="327">
        <f>ROUNDDOWN((T1320+AA1320)*0.05,0)</f>
        <v>10259</v>
      </c>
      <c r="AC1320" s="327">
        <f>ROUNDDOWN((T1320+W1320+AA1320+AB1320)*0.1,0)</f>
        <v>23329</v>
      </c>
      <c r="AD1320" s="327">
        <f>ROUNDDOWN(AG1320*0.1,0)</f>
        <v>59006</v>
      </c>
      <c r="AE1320" s="327">
        <f>T1320+W1320+AA1320+AB1320+AC1320+AD1320</f>
        <v>315631</v>
      </c>
      <c r="AF1320" s="328">
        <v>710000</v>
      </c>
      <c r="AG1320" s="330">
        <f>AF1320-T1320-W1320</f>
        <v>590061</v>
      </c>
      <c r="AH1320" s="332">
        <f t="shared" si="13"/>
        <v>315631</v>
      </c>
    </row>
    <row r="1321" spans="1:34" ht="12.75" hidden="1" customHeight="1">
      <c r="A1321" s="344"/>
      <c r="B1321" s="27"/>
      <c r="C1321" s="28"/>
      <c r="D1321" s="344"/>
      <c r="E1321" s="28"/>
      <c r="F1321" s="28"/>
      <c r="G1321" s="344"/>
      <c r="H1321" s="28"/>
      <c r="I1321" s="28"/>
      <c r="J1321" s="344"/>
      <c r="K1321" s="28"/>
      <c r="L1321" s="28"/>
      <c r="M1321" s="346"/>
      <c r="N1321" s="28"/>
      <c r="O1321" s="28"/>
      <c r="P1321" s="346"/>
      <c r="Q1321" s="22"/>
      <c r="R1321" s="23">
        <f>ROUNDDOWN($R$3*R1320,0)</f>
        <v>92315</v>
      </c>
      <c r="S1321" s="23">
        <f>ROUNDDOWN($S$3*S1320,0)</f>
        <v>9773</v>
      </c>
      <c r="T1321" s="337"/>
      <c r="U1321" s="23">
        <f>ROUNDDOWN(U1320*$U$3,0)</f>
        <v>15474</v>
      </c>
      <c r="V1321" s="23">
        <f>ROUNDDOWN(V1320*$V$3,0)</f>
        <v>2377</v>
      </c>
      <c r="W1321" s="337"/>
      <c r="X1321" s="23">
        <f>ROUNDDOWN($X$3*X1320,0)</f>
        <v>58746</v>
      </c>
      <c r="Y1321" s="23">
        <f>ROUNDDOWN(Y1320*$Y$3,0)</f>
        <v>21989</v>
      </c>
      <c r="Z1321" s="24">
        <f>ROUNDDOWN(Z1320*$Z$3,0)</f>
        <v>22363</v>
      </c>
      <c r="AA1321" s="338"/>
      <c r="AB1321" s="327"/>
      <c r="AC1321" s="327"/>
      <c r="AD1321" s="327"/>
      <c r="AE1321" s="327"/>
      <c r="AF1321" s="329"/>
      <c r="AG1321" s="331"/>
      <c r="AH1321" s="332">
        <f t="shared" si="13"/>
        <v>0</v>
      </c>
    </row>
    <row r="1322" spans="1:34" ht="12.75" hidden="1" customHeight="1">
      <c r="A1322" s="344" t="s">
        <v>237</v>
      </c>
      <c r="B1322" s="27" t="s">
        <v>43</v>
      </c>
      <c r="C1322" s="28">
        <v>4</v>
      </c>
      <c r="D1322" s="344" t="str">
        <f>B1322&amp;C1322</f>
        <v>H4</v>
      </c>
      <c r="E1322" s="28" t="s">
        <v>38</v>
      </c>
      <c r="F1322" s="28">
        <v>0</v>
      </c>
      <c r="G1322" s="344" t="str">
        <f>E1322&amp;F1322</f>
        <v>W0</v>
      </c>
      <c r="H1322" s="28" t="s">
        <v>39</v>
      </c>
      <c r="I1322" s="28">
        <v>0</v>
      </c>
      <c r="J1322" s="344" t="str">
        <f>H1322&amp;I1322</f>
        <v>L0</v>
      </c>
      <c r="K1322" s="28" t="s">
        <v>40</v>
      </c>
      <c r="L1322" s="28">
        <v>0</v>
      </c>
      <c r="M1322" s="345" t="str">
        <f>K1322&amp;L1322</f>
        <v>B0</v>
      </c>
      <c r="N1322" s="28" t="s">
        <v>41</v>
      </c>
      <c r="O1322" s="28">
        <v>18</v>
      </c>
      <c r="P1322" s="345" t="str">
        <f>N1322&amp;O1322</f>
        <v>R18</v>
      </c>
      <c r="Q1322" s="25" t="s">
        <v>42</v>
      </c>
      <c r="R1322" s="26">
        <v>1.1499999999999999</v>
      </c>
      <c r="S1322" s="26">
        <v>0.15</v>
      </c>
      <c r="T1322" s="336">
        <f>SUM(R1323:S1323)</f>
        <v>132855</v>
      </c>
      <c r="U1322" s="19">
        <v>0.19</v>
      </c>
      <c r="V1322" s="19">
        <v>7.0999999999999994E-2</v>
      </c>
      <c r="W1322" s="336">
        <f>SUM(U1323:V1323)</f>
        <v>19802</v>
      </c>
      <c r="X1322" s="19">
        <v>0.7</v>
      </c>
      <c r="Y1322" s="19">
        <v>0.34</v>
      </c>
      <c r="Z1322" s="19">
        <v>0.52</v>
      </c>
      <c r="AA1322" s="338">
        <f>SUM(X1323:Z1323)</f>
        <v>129484</v>
      </c>
      <c r="AB1322" s="327">
        <f>ROUNDDOWN((T1322+AA1322)*0.05,0)</f>
        <v>13116</v>
      </c>
      <c r="AC1322" s="327">
        <f>ROUNDDOWN((T1322+W1322+AA1322+AB1322)*0.1,0)</f>
        <v>29525</v>
      </c>
      <c r="AD1322" s="327">
        <f>ROUNDDOWN(AG1322*0.1,0)</f>
        <v>69034</v>
      </c>
      <c r="AE1322" s="327">
        <f>T1322+W1322+AA1322+AB1322+AC1322+AD1322</f>
        <v>393816</v>
      </c>
      <c r="AF1322" s="328">
        <v>843000</v>
      </c>
      <c r="AG1322" s="330">
        <f>AF1322-T1322-W1322</f>
        <v>690343</v>
      </c>
      <c r="AH1322" s="332">
        <f t="shared" si="13"/>
        <v>393816</v>
      </c>
    </row>
    <row r="1323" spans="1:34" ht="12.75" hidden="1" customHeight="1">
      <c r="A1323" s="344"/>
      <c r="B1323" s="27"/>
      <c r="C1323" s="28"/>
      <c r="D1323" s="344"/>
      <c r="E1323" s="28"/>
      <c r="F1323" s="28"/>
      <c r="G1323" s="344"/>
      <c r="H1323" s="28"/>
      <c r="I1323" s="28"/>
      <c r="J1323" s="344"/>
      <c r="K1323" s="28"/>
      <c r="L1323" s="28"/>
      <c r="M1323" s="346"/>
      <c r="N1323" s="28"/>
      <c r="O1323" s="28"/>
      <c r="P1323" s="346"/>
      <c r="Q1323" s="22"/>
      <c r="R1323" s="23">
        <f>ROUNDDOWN($R$3*R1322,0)</f>
        <v>120639</v>
      </c>
      <c r="S1323" s="23">
        <f>ROUNDDOWN($S$3*S1322,0)</f>
        <v>12216</v>
      </c>
      <c r="T1323" s="337"/>
      <c r="U1323" s="23">
        <f>ROUNDDOWN(U1322*$U$3,0)</f>
        <v>15474</v>
      </c>
      <c r="V1323" s="23">
        <f>ROUNDDOWN(V1322*$V$3,0)</f>
        <v>4328</v>
      </c>
      <c r="W1323" s="337"/>
      <c r="X1323" s="23">
        <f>ROUNDDOWN($X$3*X1322,0)</f>
        <v>73432</v>
      </c>
      <c r="Y1323" s="23">
        <f>ROUNDDOWN(Y1322*$Y$3,0)</f>
        <v>27690</v>
      </c>
      <c r="Z1323" s="24">
        <f>ROUNDDOWN(Z1322*$Z$3,0)</f>
        <v>28362</v>
      </c>
      <c r="AA1323" s="338"/>
      <c r="AB1323" s="327"/>
      <c r="AC1323" s="327"/>
      <c r="AD1323" s="327"/>
      <c r="AE1323" s="327"/>
      <c r="AF1323" s="329"/>
      <c r="AG1323" s="331"/>
      <c r="AH1323" s="332">
        <f t="shared" si="13"/>
        <v>0</v>
      </c>
    </row>
    <row r="1324" spans="1:34" ht="12.75" hidden="1" customHeight="1">
      <c r="A1324" s="344" t="s">
        <v>237</v>
      </c>
      <c r="B1324" s="27" t="s">
        <v>43</v>
      </c>
      <c r="C1324" s="28">
        <v>4</v>
      </c>
      <c r="D1324" s="344" t="str">
        <f>B1324&amp;C1324</f>
        <v>H4</v>
      </c>
      <c r="E1324" s="28" t="s">
        <v>38</v>
      </c>
      <c r="F1324" s="28">
        <v>0</v>
      </c>
      <c r="G1324" s="344" t="str">
        <f>E1324&amp;F1324</f>
        <v>W0</v>
      </c>
      <c r="H1324" s="28" t="s">
        <v>39</v>
      </c>
      <c r="I1324" s="28">
        <v>0</v>
      </c>
      <c r="J1324" s="344" t="str">
        <f>H1324&amp;I1324</f>
        <v>L0</v>
      </c>
      <c r="K1324" s="28" t="s">
        <v>40</v>
      </c>
      <c r="L1324" s="28">
        <v>0</v>
      </c>
      <c r="M1324" s="345" t="str">
        <f>K1324&amp;L1324</f>
        <v>B0</v>
      </c>
      <c r="N1324" s="28" t="s">
        <v>41</v>
      </c>
      <c r="O1324" s="28">
        <v>20</v>
      </c>
      <c r="P1324" s="345" t="str">
        <f>N1324&amp;O1324</f>
        <v>R20</v>
      </c>
      <c r="Q1324" s="25" t="s">
        <v>42</v>
      </c>
      <c r="R1324" s="19">
        <v>1.33</v>
      </c>
      <c r="S1324" s="19">
        <v>0.18</v>
      </c>
      <c r="T1324" s="336">
        <f>SUM(R1325:S1325)</f>
        <v>154181</v>
      </c>
      <c r="U1324" s="19">
        <v>0.19</v>
      </c>
      <c r="V1324" s="19">
        <v>7.0999999999999994E-2</v>
      </c>
      <c r="W1324" s="29">
        <f>SUM(U1325:V1325)</f>
        <v>19802</v>
      </c>
      <c r="X1324" s="19">
        <v>0.81</v>
      </c>
      <c r="Y1324" s="19">
        <v>0.39</v>
      </c>
      <c r="Z1324" s="19">
        <v>0.6</v>
      </c>
      <c r="AA1324" s="338">
        <f>SUM(X1325:Z1325)</f>
        <v>149460</v>
      </c>
      <c r="AB1324" s="327">
        <f>ROUNDDOWN((T1324+AA1324)*0.05,0)</f>
        <v>15182</v>
      </c>
      <c r="AC1324" s="327">
        <f>ROUNDDOWN((T1324+W1324+AA1324+AB1324)*0.1,0)</f>
        <v>33862</v>
      </c>
      <c r="AD1324" s="327">
        <f>ROUNDDOWN(AG1324*0.1,0)</f>
        <v>85601</v>
      </c>
      <c r="AE1324" s="327">
        <f>T1324+W1324+AA1324+AB1324+AC1324+AD1324</f>
        <v>458088</v>
      </c>
      <c r="AF1324" s="328">
        <v>1030000</v>
      </c>
      <c r="AG1324" s="330">
        <f>AF1324-T1324-W1324</f>
        <v>856017</v>
      </c>
      <c r="AH1324" s="332">
        <f t="shared" si="13"/>
        <v>458088</v>
      </c>
    </row>
    <row r="1325" spans="1:34" ht="12.75" hidden="1" customHeight="1">
      <c r="A1325" s="344"/>
      <c r="B1325" s="27"/>
      <c r="C1325" s="28"/>
      <c r="D1325" s="344"/>
      <c r="E1325" s="28"/>
      <c r="F1325" s="28"/>
      <c r="G1325" s="344"/>
      <c r="H1325" s="28"/>
      <c r="I1325" s="28"/>
      <c r="J1325" s="344"/>
      <c r="K1325" s="28"/>
      <c r="L1325" s="28"/>
      <c r="M1325" s="346"/>
      <c r="N1325" s="28"/>
      <c r="O1325" s="28"/>
      <c r="P1325" s="346"/>
      <c r="Q1325" s="22"/>
      <c r="R1325" s="23">
        <f>ROUNDDOWN($R$3*R1324,0)</f>
        <v>139522</v>
      </c>
      <c r="S1325" s="23">
        <f>ROUNDDOWN($S$3*S1324,0)</f>
        <v>14659</v>
      </c>
      <c r="T1325" s="337"/>
      <c r="U1325" s="23">
        <f>ROUNDDOWN(U1324*$U$3,0)</f>
        <v>15474</v>
      </c>
      <c r="V1325" s="23">
        <f>ROUNDDOWN(V1324*$V$3,0)</f>
        <v>4328</v>
      </c>
      <c r="W1325" s="30"/>
      <c r="X1325" s="23">
        <f>ROUNDDOWN($X$3*X1324,0)</f>
        <v>84972</v>
      </c>
      <c r="Y1325" s="23">
        <f>ROUNDDOWN(Y1324*$Y$3,0)</f>
        <v>31762</v>
      </c>
      <c r="Z1325" s="24">
        <f>ROUNDDOWN(Z1324*$Z$3,0)</f>
        <v>32726</v>
      </c>
      <c r="AA1325" s="338"/>
      <c r="AB1325" s="327"/>
      <c r="AC1325" s="327"/>
      <c r="AD1325" s="327"/>
      <c r="AE1325" s="327"/>
      <c r="AF1325" s="329"/>
      <c r="AG1325" s="331"/>
      <c r="AH1325" s="332">
        <f t="shared" si="13"/>
        <v>0</v>
      </c>
    </row>
    <row r="1326" spans="1:34" ht="12.75" hidden="1" customHeight="1">
      <c r="A1326" s="347" t="s">
        <v>238</v>
      </c>
      <c r="B1326" s="31" t="s">
        <v>43</v>
      </c>
      <c r="C1326" s="32">
        <v>0.3</v>
      </c>
      <c r="D1326" s="347" t="str">
        <f>B1326&amp;C1326</f>
        <v>H0.3</v>
      </c>
      <c r="E1326" s="32" t="s">
        <v>38</v>
      </c>
      <c r="F1326" s="32">
        <v>0.4</v>
      </c>
      <c r="G1326" s="347" t="str">
        <f>E1326&amp;F1326</f>
        <v>W0.4</v>
      </c>
      <c r="H1326" s="32" t="s">
        <v>39</v>
      </c>
      <c r="I1326" s="32">
        <v>0</v>
      </c>
      <c r="J1326" s="347" t="str">
        <f>H1326&amp;I1326</f>
        <v>L0</v>
      </c>
      <c r="K1326" s="32" t="s">
        <v>40</v>
      </c>
      <c r="L1326" s="32"/>
      <c r="M1326" s="348" t="str">
        <f>K1326&amp;L1326</f>
        <v>B</v>
      </c>
      <c r="N1326" s="32" t="s">
        <v>41</v>
      </c>
      <c r="O1326" s="32">
        <v>0</v>
      </c>
      <c r="P1326" s="348" t="str">
        <f>N1326&amp;O1326</f>
        <v>R0</v>
      </c>
      <c r="Q1326" s="25" t="s">
        <v>109</v>
      </c>
      <c r="R1326" s="26">
        <v>0.04</v>
      </c>
      <c r="S1326" s="26">
        <v>6.0000000000000001E-3</v>
      </c>
      <c r="T1326" s="336">
        <f>SUM(R1327:S1327)</f>
        <v>4684</v>
      </c>
      <c r="U1326" s="19">
        <v>2E-3</v>
      </c>
      <c r="V1326" s="19">
        <v>1E-3</v>
      </c>
      <c r="W1326" s="336">
        <f>SUM(U1327:V1327)</f>
        <v>222</v>
      </c>
      <c r="X1326" s="19">
        <v>0.03</v>
      </c>
      <c r="Y1326" s="19">
        <v>0.02</v>
      </c>
      <c r="Z1326" s="19">
        <v>0</v>
      </c>
      <c r="AA1326" s="338">
        <f>SUM(X1327:Z1327)</f>
        <v>4775</v>
      </c>
      <c r="AB1326" s="327">
        <f>ROUNDDOWN((T1326+AA1326)*0.05,0)</f>
        <v>472</v>
      </c>
      <c r="AC1326" s="327">
        <f>ROUNDDOWN((T1326+W1326+AA1326+AB1326)*0.1,0)</f>
        <v>1015</v>
      </c>
      <c r="AD1326" s="327">
        <f>ROUNDDOWN(AG1326*0.1,0)</f>
        <v>119</v>
      </c>
      <c r="AE1326" s="327">
        <f>T1326+W1326+AA1326+AB1326+AC1326+AD1326</f>
        <v>11287</v>
      </c>
      <c r="AF1326" s="328">
        <v>6100</v>
      </c>
      <c r="AG1326" s="330">
        <f>AF1326-T1326-W1326</f>
        <v>1194</v>
      </c>
      <c r="AH1326" s="332">
        <f>IF(AE1326&lt;AG1326,AE1326,AG1326)</f>
        <v>1194</v>
      </c>
    </row>
    <row r="1327" spans="1:34" ht="12.75" hidden="1" customHeight="1">
      <c r="A1327" s="347"/>
      <c r="B1327" s="31"/>
      <c r="C1327" s="32"/>
      <c r="D1327" s="347"/>
      <c r="E1327" s="32"/>
      <c r="F1327" s="32"/>
      <c r="G1327" s="347"/>
      <c r="H1327" s="32"/>
      <c r="I1327" s="32"/>
      <c r="J1327" s="347"/>
      <c r="K1327" s="32"/>
      <c r="L1327" s="32"/>
      <c r="M1327" s="349"/>
      <c r="N1327" s="32"/>
      <c r="O1327" s="32"/>
      <c r="P1327" s="349"/>
      <c r="Q1327" s="25"/>
      <c r="R1327" s="23">
        <f>ROUNDDOWN($R$3*R1326,0)</f>
        <v>4196</v>
      </c>
      <c r="S1327" s="23">
        <f>ROUNDDOWN($S$3*S1326,0)</f>
        <v>488</v>
      </c>
      <c r="T1327" s="337"/>
      <c r="U1327" s="23">
        <f>ROUNDDOWN(U1326*$U$3,0)</f>
        <v>162</v>
      </c>
      <c r="V1327" s="23">
        <f>ROUNDDOWN(V1326*$V$3,0)</f>
        <v>60</v>
      </c>
      <c r="W1327" s="337"/>
      <c r="X1327" s="23">
        <f>ROUNDDOWN($X$3*X1326,0)</f>
        <v>3147</v>
      </c>
      <c r="Y1327" s="23">
        <f>ROUNDDOWN(Y1326*$Y$3,0)</f>
        <v>1628</v>
      </c>
      <c r="Z1327" s="24">
        <f>ROUNDDOWN(Z1326*$Z$3,0)</f>
        <v>0</v>
      </c>
      <c r="AA1327" s="338"/>
      <c r="AB1327" s="327"/>
      <c r="AC1327" s="327"/>
      <c r="AD1327" s="327"/>
      <c r="AE1327" s="327"/>
      <c r="AF1327" s="329"/>
      <c r="AG1327" s="331"/>
      <c r="AH1327" s="332"/>
    </row>
    <row r="1328" spans="1:34" ht="12.75" hidden="1" customHeight="1">
      <c r="A1328" s="347" t="s">
        <v>238</v>
      </c>
      <c r="B1328" s="31" t="s">
        <v>43</v>
      </c>
      <c r="C1328" s="32">
        <v>0.4</v>
      </c>
      <c r="D1328" s="347" t="str">
        <f>B1328&amp;C1328</f>
        <v>H0.4</v>
      </c>
      <c r="E1328" s="32" t="s">
        <v>38</v>
      </c>
      <c r="F1328" s="32">
        <v>0.6</v>
      </c>
      <c r="G1328" s="347" t="str">
        <f>E1328&amp;F1328</f>
        <v>W0.6</v>
      </c>
      <c r="H1328" s="32" t="s">
        <v>39</v>
      </c>
      <c r="I1328" s="32">
        <v>0</v>
      </c>
      <c r="J1328" s="347" t="str">
        <f>H1328&amp;I1328</f>
        <v>L0</v>
      </c>
      <c r="K1328" s="32" t="s">
        <v>40</v>
      </c>
      <c r="L1328" s="32"/>
      <c r="M1328" s="348" t="str">
        <f>K1328&amp;L1328</f>
        <v>B</v>
      </c>
      <c r="N1328" s="32" t="s">
        <v>41</v>
      </c>
      <c r="O1328" s="32">
        <v>0</v>
      </c>
      <c r="P1328" s="348" t="str">
        <f>N1328&amp;O1328</f>
        <v>R0</v>
      </c>
      <c r="Q1328" s="25" t="s">
        <v>109</v>
      </c>
      <c r="R1328" s="26">
        <v>0.04</v>
      </c>
      <c r="S1328" s="26">
        <v>6.0000000000000001E-3</v>
      </c>
      <c r="T1328" s="336">
        <f>SUM(R1329:S1329)</f>
        <v>4684</v>
      </c>
      <c r="U1328" s="19">
        <v>2E-3</v>
      </c>
      <c r="V1328" s="19">
        <v>1E-3</v>
      </c>
      <c r="W1328" s="336">
        <f>SUM(U1329:V1329)</f>
        <v>222</v>
      </c>
      <c r="X1328" s="19">
        <v>0.03</v>
      </c>
      <c r="Y1328" s="19">
        <v>0.02</v>
      </c>
      <c r="Z1328" s="19">
        <v>0</v>
      </c>
      <c r="AA1328" s="338">
        <f>SUM(X1329:Z1329)</f>
        <v>4775</v>
      </c>
      <c r="AB1328" s="327">
        <f>ROUNDDOWN((T1328+AA1328)*0.05,0)</f>
        <v>472</v>
      </c>
      <c r="AC1328" s="327">
        <f>ROUNDDOWN((T1328+W1328+AA1328+AB1328)*0.1,0)</f>
        <v>1015</v>
      </c>
      <c r="AD1328" s="327">
        <f>ROUNDDOWN(AG1328*0.1,0)</f>
        <v>349</v>
      </c>
      <c r="AE1328" s="327">
        <f>T1328+W1328+AA1328+AB1328+AC1328+AD1328</f>
        <v>11517</v>
      </c>
      <c r="AF1328" s="328">
        <v>8400</v>
      </c>
      <c r="AG1328" s="330">
        <f>AF1328-T1328-W1328</f>
        <v>3494</v>
      </c>
      <c r="AH1328" s="332">
        <f>IF(AE1328&lt;AG1328,AE1328,AG1328)</f>
        <v>3494</v>
      </c>
    </row>
    <row r="1329" spans="1:34" ht="12.75" hidden="1" customHeight="1">
      <c r="A1329" s="347"/>
      <c r="B1329" s="31"/>
      <c r="C1329" s="32"/>
      <c r="D1329" s="347"/>
      <c r="E1329" s="32"/>
      <c r="F1329" s="32"/>
      <c r="G1329" s="347"/>
      <c r="H1329" s="32"/>
      <c r="I1329" s="32"/>
      <c r="J1329" s="347"/>
      <c r="K1329" s="32"/>
      <c r="L1329" s="32"/>
      <c r="M1329" s="349"/>
      <c r="N1329" s="32"/>
      <c r="O1329" s="32"/>
      <c r="P1329" s="349"/>
      <c r="Q1329" s="25"/>
      <c r="R1329" s="23">
        <f>ROUNDDOWN($R$3*R1328,0)</f>
        <v>4196</v>
      </c>
      <c r="S1329" s="23">
        <f>ROUNDDOWN($S$3*S1328,0)</f>
        <v>488</v>
      </c>
      <c r="T1329" s="337"/>
      <c r="U1329" s="23">
        <f>ROUNDDOWN(U1328*$U$3,0)</f>
        <v>162</v>
      </c>
      <c r="V1329" s="23">
        <f>ROUNDDOWN(V1328*$V$3,0)</f>
        <v>60</v>
      </c>
      <c r="W1329" s="337"/>
      <c r="X1329" s="23">
        <f>ROUNDDOWN($X$3*X1328,0)</f>
        <v>3147</v>
      </c>
      <c r="Y1329" s="23">
        <f>ROUNDDOWN(Y1328*$Y$3,0)</f>
        <v>1628</v>
      </c>
      <c r="Z1329" s="24">
        <f>ROUNDDOWN(Z1328*$Z$3,0)</f>
        <v>0</v>
      </c>
      <c r="AA1329" s="338"/>
      <c r="AB1329" s="327"/>
      <c r="AC1329" s="327"/>
      <c r="AD1329" s="327"/>
      <c r="AE1329" s="327"/>
      <c r="AF1329" s="329"/>
      <c r="AG1329" s="331"/>
      <c r="AH1329" s="332"/>
    </row>
    <row r="1330" spans="1:34" ht="12.75" hidden="1" customHeight="1">
      <c r="A1330" s="333" t="s">
        <v>239</v>
      </c>
      <c r="B1330" s="20" t="s">
        <v>43</v>
      </c>
      <c r="C1330" s="21">
        <v>1.5</v>
      </c>
      <c r="D1330" s="333" t="str">
        <f>B1330&amp;C1330</f>
        <v>H1.5</v>
      </c>
      <c r="E1330" s="21" t="s">
        <v>38</v>
      </c>
      <c r="F1330" s="21">
        <v>0</v>
      </c>
      <c r="G1330" s="333" t="str">
        <f>E1330&amp;F1330</f>
        <v>W0</v>
      </c>
      <c r="H1330" s="21" t="s">
        <v>39</v>
      </c>
      <c r="I1330" s="21">
        <v>0</v>
      </c>
      <c r="J1330" s="333" t="str">
        <f>H1330&amp;I1330</f>
        <v>L0</v>
      </c>
      <c r="K1330" s="21" t="s">
        <v>40</v>
      </c>
      <c r="L1330" s="21">
        <v>0</v>
      </c>
      <c r="M1330" s="334" t="str">
        <f>K1330&amp;L1330</f>
        <v>B0</v>
      </c>
      <c r="N1330" s="21" t="s">
        <v>41</v>
      </c>
      <c r="O1330" s="21">
        <v>4</v>
      </c>
      <c r="P1330" s="334" t="str">
        <f>N1330&amp;O1330</f>
        <v>R4</v>
      </c>
      <c r="Q1330" s="25" t="s">
        <v>42</v>
      </c>
      <c r="R1330" s="19">
        <v>0.11</v>
      </c>
      <c r="S1330" s="19">
        <v>0.1</v>
      </c>
      <c r="T1330" s="336">
        <f>SUM(R1331:S1331)</f>
        <v>19683</v>
      </c>
      <c r="U1330" s="19">
        <v>2E-3</v>
      </c>
      <c r="V1330" s="19">
        <v>5.0000000000000001E-3</v>
      </c>
      <c r="W1330" s="336">
        <f>SUM(U1331:V1331)</f>
        <v>466</v>
      </c>
      <c r="X1330" s="19">
        <v>0.11</v>
      </c>
      <c r="Y1330" s="19">
        <v>7.0000000000000007E-2</v>
      </c>
      <c r="Z1330" s="19">
        <v>0</v>
      </c>
      <c r="AA1330" s="338">
        <f>SUM(X1331:Z1331)</f>
        <v>17240</v>
      </c>
      <c r="AB1330" s="327">
        <f>ROUNDDOWN((T1330+AA1330)*0.05,0)</f>
        <v>1846</v>
      </c>
      <c r="AC1330" s="327">
        <f>ROUNDDOWN((T1330+W1330+AA1330+AB1330)*0.1,0)</f>
        <v>3923</v>
      </c>
      <c r="AD1330" s="327">
        <f>ROUNDDOWN(AG1330*0.1,0)</f>
        <v>1405</v>
      </c>
      <c r="AE1330" s="327">
        <f>T1330+W1330+AA1330+AB1330+AC1330+AD1330</f>
        <v>44563</v>
      </c>
      <c r="AF1330" s="328">
        <v>34200</v>
      </c>
      <c r="AG1330" s="330">
        <f>AF1330-T1330-W1330</f>
        <v>14051</v>
      </c>
      <c r="AH1330" s="332">
        <f t="shared" si="13"/>
        <v>14051</v>
      </c>
    </row>
    <row r="1331" spans="1:34" ht="12.75" hidden="1" customHeight="1">
      <c r="A1331" s="333"/>
      <c r="B1331" s="20"/>
      <c r="C1331" s="21"/>
      <c r="D1331" s="333"/>
      <c r="E1331" s="21"/>
      <c r="F1331" s="21"/>
      <c r="G1331" s="333"/>
      <c r="H1331" s="21"/>
      <c r="I1331" s="21"/>
      <c r="J1331" s="333"/>
      <c r="K1331" s="21"/>
      <c r="L1331" s="21"/>
      <c r="M1331" s="335"/>
      <c r="N1331" s="21"/>
      <c r="O1331" s="21"/>
      <c r="P1331" s="335"/>
      <c r="Q1331" s="22"/>
      <c r="R1331" s="23">
        <f>ROUNDDOWN($R$3*R1330,0)</f>
        <v>11539</v>
      </c>
      <c r="S1331" s="23">
        <f>ROUNDDOWN($S$3*S1330,0)</f>
        <v>8144</v>
      </c>
      <c r="T1331" s="337"/>
      <c r="U1331" s="23">
        <f>ROUNDDOWN(U1330*$U$3,0)</f>
        <v>162</v>
      </c>
      <c r="V1331" s="23">
        <f>ROUNDDOWN(V1330*$V$3,0)</f>
        <v>304</v>
      </c>
      <c r="W1331" s="337"/>
      <c r="X1331" s="23">
        <f>ROUNDDOWN($X$3*X1330,0)</f>
        <v>11539</v>
      </c>
      <c r="Y1331" s="23">
        <f>ROUNDDOWN(Y1330*$Y$3,0)</f>
        <v>5701</v>
      </c>
      <c r="Z1331" s="24">
        <f>ROUNDDOWN(Z1330*$Z$3,0)</f>
        <v>0</v>
      </c>
      <c r="AA1331" s="338"/>
      <c r="AB1331" s="327"/>
      <c r="AC1331" s="327"/>
      <c r="AD1331" s="327"/>
      <c r="AE1331" s="327"/>
      <c r="AF1331" s="329"/>
      <c r="AG1331" s="331"/>
      <c r="AH1331" s="332">
        <f t="shared" si="13"/>
        <v>0</v>
      </c>
    </row>
    <row r="1332" spans="1:34" ht="12.75" hidden="1" customHeight="1">
      <c r="A1332" s="333" t="s">
        <v>239</v>
      </c>
      <c r="B1332" s="20" t="s">
        <v>43</v>
      </c>
      <c r="C1332" s="21">
        <v>2</v>
      </c>
      <c r="D1332" s="333" t="str">
        <f>B1332&amp;C1332</f>
        <v>H2</v>
      </c>
      <c r="E1332" s="21" t="s">
        <v>38</v>
      </c>
      <c r="F1332" s="21">
        <v>0</v>
      </c>
      <c r="G1332" s="333" t="str">
        <f>E1332&amp;F1332</f>
        <v>W0</v>
      </c>
      <c r="H1332" s="21" t="s">
        <v>39</v>
      </c>
      <c r="I1332" s="21">
        <v>0</v>
      </c>
      <c r="J1332" s="333" t="str">
        <f>H1332&amp;I1332</f>
        <v>L0</v>
      </c>
      <c r="K1332" s="21" t="s">
        <v>40</v>
      </c>
      <c r="L1332" s="21">
        <v>0</v>
      </c>
      <c r="M1332" s="334" t="str">
        <f>K1332&amp;L1332</f>
        <v>B0</v>
      </c>
      <c r="N1332" s="21" t="s">
        <v>41</v>
      </c>
      <c r="O1332" s="21">
        <v>5</v>
      </c>
      <c r="P1332" s="334" t="str">
        <f>N1332&amp;O1332</f>
        <v>R5</v>
      </c>
      <c r="Q1332" s="25" t="s">
        <v>42</v>
      </c>
      <c r="R1332" s="26">
        <v>0.13</v>
      </c>
      <c r="S1332" s="26">
        <v>0.02</v>
      </c>
      <c r="T1332" s="336">
        <f>SUM(R1333:S1333)</f>
        <v>15265</v>
      </c>
      <c r="U1332" s="19">
        <v>5.0000000000000001E-3</v>
      </c>
      <c r="V1332" s="19">
        <v>7.0000000000000001E-3</v>
      </c>
      <c r="W1332" s="336">
        <f>SUM(U1333:V1333)</f>
        <v>833</v>
      </c>
      <c r="X1332" s="19">
        <v>0.17</v>
      </c>
      <c r="Y1332" s="19">
        <v>0.1</v>
      </c>
      <c r="Z1332" s="19">
        <v>0</v>
      </c>
      <c r="AA1332" s="338">
        <f>SUM(X1333:Z1333)</f>
        <v>25977</v>
      </c>
      <c r="AB1332" s="327">
        <f>ROUNDDOWN((T1332+AA1332)*0.05,0)</f>
        <v>2062</v>
      </c>
      <c r="AC1332" s="327">
        <f>ROUNDDOWN((T1332+W1332+AA1332+AB1332)*0.1,0)</f>
        <v>4413</v>
      </c>
      <c r="AD1332" s="327">
        <f>ROUNDDOWN(AG1332*0.1,0)</f>
        <v>4040</v>
      </c>
      <c r="AE1332" s="327">
        <f>T1332+W1332+AA1332+AB1332+AC1332+AD1332</f>
        <v>52590</v>
      </c>
      <c r="AF1332" s="328">
        <v>56500</v>
      </c>
      <c r="AG1332" s="330">
        <f>AF1332-T1332-W1332</f>
        <v>40402</v>
      </c>
      <c r="AH1332" s="332">
        <f t="shared" si="13"/>
        <v>40402</v>
      </c>
    </row>
    <row r="1333" spans="1:34" ht="12.75" hidden="1" customHeight="1">
      <c r="A1333" s="333"/>
      <c r="B1333" s="20"/>
      <c r="C1333" s="21"/>
      <c r="D1333" s="333"/>
      <c r="E1333" s="21"/>
      <c r="F1333" s="21"/>
      <c r="G1333" s="333"/>
      <c r="H1333" s="21"/>
      <c r="I1333" s="21"/>
      <c r="J1333" s="333"/>
      <c r="K1333" s="21"/>
      <c r="L1333" s="21"/>
      <c r="M1333" s="335"/>
      <c r="N1333" s="21"/>
      <c r="O1333" s="21"/>
      <c r="P1333" s="335"/>
      <c r="Q1333" s="22"/>
      <c r="R1333" s="23">
        <f>ROUNDDOWN($R$3*R1332,0)</f>
        <v>13637</v>
      </c>
      <c r="S1333" s="23">
        <f>ROUNDDOWN($S$3*S1332,0)</f>
        <v>1628</v>
      </c>
      <c r="T1333" s="337"/>
      <c r="U1333" s="23">
        <f>ROUNDDOWN(U1332*$U$3,0)</f>
        <v>407</v>
      </c>
      <c r="V1333" s="23">
        <f>ROUNDDOWN(V1332*$V$3,0)</f>
        <v>426</v>
      </c>
      <c r="W1333" s="337"/>
      <c r="X1333" s="23">
        <f>ROUNDDOWN($X$3*X1332,0)</f>
        <v>17833</v>
      </c>
      <c r="Y1333" s="23">
        <f>ROUNDDOWN(Y1332*$Y$3,0)</f>
        <v>8144</v>
      </c>
      <c r="Z1333" s="24">
        <f>ROUNDDOWN(Z1332*$Z$3,0)</f>
        <v>0</v>
      </c>
      <c r="AA1333" s="338"/>
      <c r="AB1333" s="327"/>
      <c r="AC1333" s="327"/>
      <c r="AD1333" s="327"/>
      <c r="AE1333" s="327"/>
      <c r="AF1333" s="329"/>
      <c r="AG1333" s="331"/>
      <c r="AH1333" s="332">
        <f t="shared" si="13"/>
        <v>0</v>
      </c>
    </row>
    <row r="1334" spans="1:34" ht="12.75" hidden="1" customHeight="1">
      <c r="A1334" s="333" t="s">
        <v>239</v>
      </c>
      <c r="B1334" s="20" t="s">
        <v>43</v>
      </c>
      <c r="C1334" s="21">
        <v>2.5</v>
      </c>
      <c r="D1334" s="333" t="str">
        <f>B1334&amp;C1334</f>
        <v>H2.5</v>
      </c>
      <c r="E1334" s="21" t="s">
        <v>38</v>
      </c>
      <c r="F1334" s="21">
        <v>0</v>
      </c>
      <c r="G1334" s="333" t="str">
        <f>E1334&amp;F1334</f>
        <v>W0</v>
      </c>
      <c r="H1334" s="21" t="s">
        <v>39</v>
      </c>
      <c r="I1334" s="21">
        <v>0</v>
      </c>
      <c r="J1334" s="333" t="str">
        <f>H1334&amp;I1334</f>
        <v>L0</v>
      </c>
      <c r="K1334" s="21" t="s">
        <v>40</v>
      </c>
      <c r="L1334" s="21">
        <v>0</v>
      </c>
      <c r="M1334" s="334" t="str">
        <f>K1334&amp;L1334</f>
        <v>B0</v>
      </c>
      <c r="N1334" s="21" t="s">
        <v>41</v>
      </c>
      <c r="O1334" s="21">
        <v>6</v>
      </c>
      <c r="P1334" s="334" t="str">
        <f>N1334&amp;O1334</f>
        <v>R6</v>
      </c>
      <c r="Q1334" s="25" t="s">
        <v>42</v>
      </c>
      <c r="R1334" s="19">
        <v>0.19</v>
      </c>
      <c r="S1334" s="19">
        <v>0.02</v>
      </c>
      <c r="T1334" s="336">
        <f>SUM(R1335:S1335)</f>
        <v>21559</v>
      </c>
      <c r="U1334" s="19">
        <v>8.0000000000000002E-3</v>
      </c>
      <c r="V1334" s="19">
        <v>0.01</v>
      </c>
      <c r="W1334" s="336">
        <f>SUM(U1335:V1335)</f>
        <v>1260</v>
      </c>
      <c r="X1334" s="19">
        <v>0.23</v>
      </c>
      <c r="Y1334" s="19">
        <v>0.14000000000000001</v>
      </c>
      <c r="Z1334" s="19">
        <v>0</v>
      </c>
      <c r="AA1334" s="338">
        <f>SUM(X1335:Z1335)</f>
        <v>35529</v>
      </c>
      <c r="AB1334" s="327">
        <f>ROUNDDOWN((T1334+AA1334)*0.05,0)</f>
        <v>2854</v>
      </c>
      <c r="AC1334" s="327">
        <f>ROUNDDOWN((T1334+W1334+AA1334+AB1334)*0.1,0)</f>
        <v>6120</v>
      </c>
      <c r="AD1334" s="327">
        <f>ROUNDDOWN(AG1334*0.1,0)</f>
        <v>6858</v>
      </c>
      <c r="AE1334" s="327">
        <f>T1334+W1334+AA1334+AB1334+AC1334+AD1334</f>
        <v>74180</v>
      </c>
      <c r="AF1334" s="328">
        <v>91400</v>
      </c>
      <c r="AG1334" s="330">
        <f>AF1334-T1334-W1334</f>
        <v>68581</v>
      </c>
      <c r="AH1334" s="332">
        <f t="shared" si="13"/>
        <v>68581</v>
      </c>
    </row>
    <row r="1335" spans="1:34" ht="12.75" hidden="1" customHeight="1">
      <c r="A1335" s="333"/>
      <c r="B1335" s="20"/>
      <c r="C1335" s="21"/>
      <c r="D1335" s="333"/>
      <c r="E1335" s="21"/>
      <c r="F1335" s="21"/>
      <c r="G1335" s="333"/>
      <c r="H1335" s="21"/>
      <c r="I1335" s="21"/>
      <c r="J1335" s="333"/>
      <c r="K1335" s="21"/>
      <c r="L1335" s="21"/>
      <c r="M1335" s="335"/>
      <c r="N1335" s="21"/>
      <c r="O1335" s="21"/>
      <c r="P1335" s="335"/>
      <c r="Q1335" s="22"/>
      <c r="R1335" s="23">
        <f>ROUNDDOWN($R$3*R1334,0)</f>
        <v>19931</v>
      </c>
      <c r="S1335" s="23">
        <f>ROUNDDOWN($S$3*S1334,0)</f>
        <v>1628</v>
      </c>
      <c r="T1335" s="336"/>
      <c r="U1335" s="23">
        <f>ROUNDDOWN(U1334*$U$3,0)</f>
        <v>651</v>
      </c>
      <c r="V1335" s="23">
        <f>ROUNDDOWN(V1334*$V$3,0)</f>
        <v>609</v>
      </c>
      <c r="W1335" s="337"/>
      <c r="X1335" s="23">
        <f>ROUNDDOWN($X$3*X1334,0)</f>
        <v>24127</v>
      </c>
      <c r="Y1335" s="23">
        <f>ROUNDDOWN(Y1334*$Y$3,0)</f>
        <v>11402</v>
      </c>
      <c r="Z1335" s="24">
        <f>ROUNDDOWN(Z1334*$Z$3,0)</f>
        <v>0</v>
      </c>
      <c r="AA1335" s="338"/>
      <c r="AB1335" s="327"/>
      <c r="AC1335" s="327"/>
      <c r="AD1335" s="327"/>
      <c r="AE1335" s="327"/>
      <c r="AF1335" s="329"/>
      <c r="AG1335" s="331"/>
      <c r="AH1335" s="332">
        <f t="shared" si="13"/>
        <v>0</v>
      </c>
    </row>
    <row r="1336" spans="1:34" ht="12.75" hidden="1" customHeight="1">
      <c r="A1336" s="333" t="s">
        <v>239</v>
      </c>
      <c r="B1336" s="20" t="s">
        <v>43</v>
      </c>
      <c r="C1336" s="21">
        <v>2.5</v>
      </c>
      <c r="D1336" s="333" t="str">
        <f>B1336&amp;C1336</f>
        <v>H2.5</v>
      </c>
      <c r="E1336" s="21" t="s">
        <v>38</v>
      </c>
      <c r="F1336" s="21">
        <v>0</v>
      </c>
      <c r="G1336" s="333" t="str">
        <f>E1336&amp;F1336</f>
        <v>W0</v>
      </c>
      <c r="H1336" s="21" t="s">
        <v>39</v>
      </c>
      <c r="I1336" s="21">
        <v>0</v>
      </c>
      <c r="J1336" s="333" t="str">
        <f>H1336&amp;I1336</f>
        <v>L0</v>
      </c>
      <c r="K1336" s="21" t="s">
        <v>40</v>
      </c>
      <c r="L1336" s="21">
        <v>0</v>
      </c>
      <c r="M1336" s="334" t="str">
        <f>K1336&amp;L1336</f>
        <v>B0</v>
      </c>
      <c r="N1336" s="21" t="s">
        <v>41</v>
      </c>
      <c r="O1336" s="21">
        <v>8</v>
      </c>
      <c r="P1336" s="334" t="str">
        <f>N1336&amp;O1336</f>
        <v>R8</v>
      </c>
      <c r="Q1336" s="25" t="s">
        <v>42</v>
      </c>
      <c r="R1336" s="19">
        <v>0.33</v>
      </c>
      <c r="S1336" s="19">
        <v>0.04</v>
      </c>
      <c r="T1336" s="336">
        <f>SUM(R1337:S1337)</f>
        <v>37875</v>
      </c>
      <c r="U1336" s="19">
        <v>2.1000000000000001E-2</v>
      </c>
      <c r="V1336" s="19">
        <v>1.2E-2</v>
      </c>
      <c r="W1336" s="336">
        <f>SUM(U1337:V1337)</f>
        <v>2441</v>
      </c>
      <c r="X1336" s="19">
        <v>0.37</v>
      </c>
      <c r="Y1336" s="19">
        <v>0.22</v>
      </c>
      <c r="Z1336" s="19">
        <v>0</v>
      </c>
      <c r="AA1336" s="338">
        <f>SUM(X1337:Z1337)</f>
        <v>56731</v>
      </c>
      <c r="AB1336" s="327">
        <f>ROUNDDOWN((T1336+AA1336)*0.05,0)</f>
        <v>4730</v>
      </c>
      <c r="AC1336" s="327">
        <f>ROUNDDOWN((T1336+W1336+AA1336+AB1336)*0.1,0)</f>
        <v>10177</v>
      </c>
      <c r="AD1336" s="327">
        <f>ROUNDDOWN(AG1336*0.1,0)</f>
        <v>11768</v>
      </c>
      <c r="AE1336" s="327">
        <f>T1336+W1336+AA1336+AB1336+AC1336+AD1336</f>
        <v>123722</v>
      </c>
      <c r="AF1336" s="328">
        <v>158000</v>
      </c>
      <c r="AG1336" s="330">
        <f>AF1336-T1336-W1336</f>
        <v>117684</v>
      </c>
      <c r="AH1336" s="332">
        <f t="shared" si="13"/>
        <v>117684</v>
      </c>
    </row>
    <row r="1337" spans="1:34" ht="12.75" hidden="1" customHeight="1">
      <c r="A1337" s="333"/>
      <c r="B1337" s="20"/>
      <c r="C1337" s="21"/>
      <c r="D1337" s="333"/>
      <c r="E1337" s="21"/>
      <c r="F1337" s="21"/>
      <c r="G1337" s="333"/>
      <c r="H1337" s="21"/>
      <c r="I1337" s="21"/>
      <c r="J1337" s="333"/>
      <c r="K1337" s="21"/>
      <c r="L1337" s="21"/>
      <c r="M1337" s="335"/>
      <c r="N1337" s="21"/>
      <c r="O1337" s="21"/>
      <c r="P1337" s="335"/>
      <c r="Q1337" s="25"/>
      <c r="R1337" s="23">
        <f>ROUNDDOWN($R$3*R1336,0)</f>
        <v>34618</v>
      </c>
      <c r="S1337" s="23">
        <f>ROUNDDOWN($S$3*S1336,0)</f>
        <v>3257</v>
      </c>
      <c r="T1337" s="337"/>
      <c r="U1337" s="23">
        <f>ROUNDDOWN(U1336*$U$3,0)</f>
        <v>1710</v>
      </c>
      <c r="V1337" s="23">
        <f>ROUNDDOWN(V1336*$V$3,0)</f>
        <v>731</v>
      </c>
      <c r="W1337" s="337"/>
      <c r="X1337" s="23">
        <f>ROUNDDOWN($X$3*X1336,0)</f>
        <v>38814</v>
      </c>
      <c r="Y1337" s="23">
        <f>ROUNDDOWN(Y1336*$Y$3,0)</f>
        <v>17917</v>
      </c>
      <c r="Z1337" s="24">
        <f>ROUNDDOWN(Z1336*$Z$3,0)</f>
        <v>0</v>
      </c>
      <c r="AA1337" s="338"/>
      <c r="AB1337" s="327"/>
      <c r="AC1337" s="327"/>
      <c r="AD1337" s="327"/>
      <c r="AE1337" s="327"/>
      <c r="AF1337" s="329"/>
      <c r="AG1337" s="331"/>
      <c r="AH1337" s="332">
        <f t="shared" si="13"/>
        <v>0</v>
      </c>
    </row>
    <row r="1338" spans="1:34" ht="12.75" hidden="1" customHeight="1">
      <c r="A1338" s="333" t="s">
        <v>239</v>
      </c>
      <c r="B1338" s="20" t="s">
        <v>43</v>
      </c>
      <c r="C1338" s="21">
        <v>3</v>
      </c>
      <c r="D1338" s="333" t="str">
        <f>B1338&amp;C1338</f>
        <v>H3</v>
      </c>
      <c r="E1338" s="21" t="s">
        <v>38</v>
      </c>
      <c r="F1338" s="21">
        <v>0</v>
      </c>
      <c r="G1338" s="333" t="str">
        <f>E1338&amp;F1338</f>
        <v>W0</v>
      </c>
      <c r="H1338" s="21" t="s">
        <v>39</v>
      </c>
      <c r="I1338" s="21">
        <v>0</v>
      </c>
      <c r="J1338" s="333" t="str">
        <f>H1338&amp;I1338</f>
        <v>L0</v>
      </c>
      <c r="K1338" s="21" t="s">
        <v>40</v>
      </c>
      <c r="L1338" s="21">
        <v>0</v>
      </c>
      <c r="M1338" s="334" t="str">
        <f>K1338&amp;L1338</f>
        <v>B0</v>
      </c>
      <c r="N1338" s="21" t="s">
        <v>41</v>
      </c>
      <c r="O1338" s="21">
        <v>10</v>
      </c>
      <c r="P1338" s="334" t="str">
        <f>N1338&amp;O1338</f>
        <v>R10</v>
      </c>
      <c r="Q1338" s="25" t="s">
        <v>42</v>
      </c>
      <c r="R1338" s="26">
        <v>0.47</v>
      </c>
      <c r="S1338" s="26">
        <v>0.06</v>
      </c>
      <c r="T1338" s="336">
        <f>SUM(R1339:S1339)</f>
        <v>54190</v>
      </c>
      <c r="U1338" s="19">
        <v>4.2000000000000003E-2</v>
      </c>
      <c r="V1338" s="19">
        <v>0.02</v>
      </c>
      <c r="W1338" s="336">
        <f>SUM(U1339:V1339)</f>
        <v>4639</v>
      </c>
      <c r="X1338" s="19">
        <v>0.33</v>
      </c>
      <c r="Y1338" s="19">
        <v>0.16</v>
      </c>
      <c r="Z1338" s="19">
        <v>0.24</v>
      </c>
      <c r="AA1338" s="338">
        <f>SUM(X1339:Z1339)</f>
        <v>60738</v>
      </c>
      <c r="AB1338" s="327">
        <f>ROUNDDOWN((T1338+AA1338)*0.05,0)</f>
        <v>5746</v>
      </c>
      <c r="AC1338" s="327">
        <f>ROUNDDOWN((T1338+W1338+AA1338+AB1338)*0.1,0)</f>
        <v>12531</v>
      </c>
      <c r="AD1338" s="327">
        <f>ROUNDDOWN(AG1338*0.1,0)</f>
        <v>19117</v>
      </c>
      <c r="AE1338" s="327">
        <f>T1338+W1338+AA1338+AB1338+AC1338+AD1338</f>
        <v>156961</v>
      </c>
      <c r="AF1338" s="328">
        <v>250000</v>
      </c>
      <c r="AG1338" s="330">
        <f>AF1338-T1338-W1338</f>
        <v>191171</v>
      </c>
      <c r="AH1338" s="332">
        <f t="shared" si="13"/>
        <v>156961</v>
      </c>
    </row>
    <row r="1339" spans="1:34" ht="12.75" hidden="1" customHeight="1">
      <c r="A1339" s="333"/>
      <c r="B1339" s="20"/>
      <c r="C1339" s="21"/>
      <c r="D1339" s="333"/>
      <c r="E1339" s="21"/>
      <c r="F1339" s="21"/>
      <c r="G1339" s="333"/>
      <c r="H1339" s="21"/>
      <c r="I1339" s="21"/>
      <c r="J1339" s="333"/>
      <c r="K1339" s="21"/>
      <c r="L1339" s="21"/>
      <c r="M1339" s="335"/>
      <c r="N1339" s="21"/>
      <c r="O1339" s="21"/>
      <c r="P1339" s="335"/>
      <c r="Q1339" s="22"/>
      <c r="R1339" s="23">
        <f>ROUNDDOWN($R$3*R1338,0)</f>
        <v>49304</v>
      </c>
      <c r="S1339" s="23">
        <f>ROUNDDOWN($S$3*S1338,0)</f>
        <v>4886</v>
      </c>
      <c r="T1339" s="337"/>
      <c r="U1339" s="23">
        <f>ROUNDDOWN(U1338*$U$3,0)</f>
        <v>3420</v>
      </c>
      <c r="V1339" s="23">
        <f>ROUNDDOWN(V1338*$V$3,0)</f>
        <v>1219</v>
      </c>
      <c r="W1339" s="337"/>
      <c r="X1339" s="23">
        <f>ROUNDDOWN($X$3*X1338,0)</f>
        <v>34618</v>
      </c>
      <c r="Y1339" s="23">
        <f>ROUNDDOWN(Y1338*$Y$3,0)</f>
        <v>13030</v>
      </c>
      <c r="Z1339" s="24">
        <f>ROUNDDOWN(Z1338*$Z$3,0)</f>
        <v>13090</v>
      </c>
      <c r="AA1339" s="338"/>
      <c r="AB1339" s="327"/>
      <c r="AC1339" s="327"/>
      <c r="AD1339" s="327"/>
      <c r="AE1339" s="327"/>
      <c r="AF1339" s="329"/>
      <c r="AG1339" s="331"/>
      <c r="AH1339" s="332">
        <f t="shared" si="13"/>
        <v>0</v>
      </c>
    </row>
    <row r="1340" spans="1:34" ht="12.75" hidden="1" customHeight="1">
      <c r="A1340" s="333" t="s">
        <v>239</v>
      </c>
      <c r="B1340" s="20" t="s">
        <v>43</v>
      </c>
      <c r="C1340" s="21">
        <v>3</v>
      </c>
      <c r="D1340" s="333" t="str">
        <f>B1340&amp;C1340</f>
        <v>H3</v>
      </c>
      <c r="E1340" s="21" t="s">
        <v>38</v>
      </c>
      <c r="F1340" s="21">
        <v>0</v>
      </c>
      <c r="G1340" s="333" t="str">
        <f>E1340&amp;F1340</f>
        <v>W0</v>
      </c>
      <c r="H1340" s="21" t="s">
        <v>39</v>
      </c>
      <c r="I1340" s="21">
        <v>0</v>
      </c>
      <c r="J1340" s="333" t="str">
        <f>H1340&amp;I1340</f>
        <v>L0</v>
      </c>
      <c r="K1340" s="21" t="s">
        <v>40</v>
      </c>
      <c r="L1340" s="21">
        <v>0</v>
      </c>
      <c r="M1340" s="334" t="str">
        <f>K1340&amp;L1340</f>
        <v>B0</v>
      </c>
      <c r="N1340" s="21" t="s">
        <v>41</v>
      </c>
      <c r="O1340" s="21">
        <v>12</v>
      </c>
      <c r="P1340" s="334" t="str">
        <f>N1340&amp;O1340</f>
        <v>R12</v>
      </c>
      <c r="Q1340" s="25" t="s">
        <v>42</v>
      </c>
      <c r="R1340" s="19">
        <v>0.63</v>
      </c>
      <c r="S1340" s="19">
        <v>0.1</v>
      </c>
      <c r="T1340" s="336">
        <f>SUM(R1341:S1341)</f>
        <v>74233</v>
      </c>
      <c r="U1340" s="19">
        <v>7.4999999999999997E-2</v>
      </c>
      <c r="V1340" s="19">
        <v>0.02</v>
      </c>
      <c r="W1340" s="336">
        <f>SUM(U1341:V1341)</f>
        <v>7327</v>
      </c>
      <c r="X1340" s="19">
        <v>0.42</v>
      </c>
      <c r="Y1340" s="19">
        <v>0.2</v>
      </c>
      <c r="Z1340" s="19">
        <v>0.31</v>
      </c>
      <c r="AA1340" s="338">
        <f>SUM(X1341:Z1341)</f>
        <v>77255</v>
      </c>
      <c r="AB1340" s="327">
        <f>ROUNDDOWN((T1340+AA1340)*0.05,0)</f>
        <v>7574</v>
      </c>
      <c r="AC1340" s="327">
        <f>ROUNDDOWN((T1340+W1340+AA1340+AB1340)*0.1,0)</f>
        <v>16638</v>
      </c>
      <c r="AD1340" s="327">
        <f>ROUNDDOWN(AG1340*0.1,0)</f>
        <v>33844</v>
      </c>
      <c r="AE1340" s="327">
        <f>T1340+W1340+AA1340+AB1340+AC1340+AD1340</f>
        <v>216871</v>
      </c>
      <c r="AF1340" s="328">
        <v>420000</v>
      </c>
      <c r="AG1340" s="330">
        <f>AF1340-T1340-W1340</f>
        <v>338440</v>
      </c>
      <c r="AH1340" s="332">
        <f t="shared" si="13"/>
        <v>216871</v>
      </c>
    </row>
    <row r="1341" spans="1:34" ht="12.75" hidden="1" customHeight="1">
      <c r="A1341" s="333"/>
      <c r="B1341" s="20"/>
      <c r="C1341" s="21"/>
      <c r="D1341" s="333"/>
      <c r="E1341" s="21"/>
      <c r="F1341" s="21"/>
      <c r="G1341" s="333"/>
      <c r="H1341" s="21"/>
      <c r="I1341" s="21"/>
      <c r="J1341" s="333"/>
      <c r="K1341" s="21"/>
      <c r="L1341" s="21"/>
      <c r="M1341" s="335"/>
      <c r="N1341" s="21"/>
      <c r="O1341" s="21"/>
      <c r="P1341" s="335"/>
      <c r="Q1341" s="22"/>
      <c r="R1341" s="23">
        <f>ROUNDDOWN($R$3*R1340,0)</f>
        <v>66089</v>
      </c>
      <c r="S1341" s="23">
        <f>ROUNDDOWN($S$3*S1340,0)</f>
        <v>8144</v>
      </c>
      <c r="T1341" s="337"/>
      <c r="U1341" s="23">
        <f>ROUNDDOWN(U1340*$U$3,0)</f>
        <v>6108</v>
      </c>
      <c r="V1341" s="23">
        <f>ROUNDDOWN(V1340*$V$3,0)</f>
        <v>1219</v>
      </c>
      <c r="W1341" s="337"/>
      <c r="X1341" s="23">
        <f>ROUNDDOWN($X$3*X1340,0)</f>
        <v>44059</v>
      </c>
      <c r="Y1341" s="23">
        <f>ROUNDDOWN(Y1340*$Y$3,0)</f>
        <v>16288</v>
      </c>
      <c r="Z1341" s="24">
        <f>ROUNDDOWN(Z1340*$Z$3,0)</f>
        <v>16908</v>
      </c>
      <c r="AA1341" s="338"/>
      <c r="AB1341" s="327"/>
      <c r="AC1341" s="327"/>
      <c r="AD1341" s="327"/>
      <c r="AE1341" s="327"/>
      <c r="AF1341" s="329"/>
      <c r="AG1341" s="331"/>
      <c r="AH1341" s="332">
        <f t="shared" si="13"/>
        <v>0</v>
      </c>
    </row>
    <row r="1342" spans="1:34" ht="12.75" hidden="1" customHeight="1">
      <c r="A1342" s="333" t="s">
        <v>239</v>
      </c>
      <c r="B1342" s="20" t="s">
        <v>43</v>
      </c>
      <c r="C1342" s="21">
        <v>3.5</v>
      </c>
      <c r="D1342" s="333" t="str">
        <f>B1342&amp;C1342</f>
        <v>H3.5</v>
      </c>
      <c r="E1342" s="21" t="s">
        <v>38</v>
      </c>
      <c r="F1342" s="21">
        <v>0</v>
      </c>
      <c r="G1342" s="333" t="str">
        <f>E1342&amp;F1342</f>
        <v>W0</v>
      </c>
      <c r="H1342" s="21" t="s">
        <v>39</v>
      </c>
      <c r="I1342" s="21">
        <v>0</v>
      </c>
      <c r="J1342" s="333" t="str">
        <f>H1342&amp;I1342</f>
        <v>L0</v>
      </c>
      <c r="K1342" s="21" t="s">
        <v>40</v>
      </c>
      <c r="L1342" s="21">
        <v>0</v>
      </c>
      <c r="M1342" s="334" t="str">
        <f>K1342&amp;L1342</f>
        <v>B0</v>
      </c>
      <c r="N1342" s="21" t="s">
        <v>41</v>
      </c>
      <c r="O1342" s="21">
        <v>15</v>
      </c>
      <c r="P1342" s="334" t="str">
        <f>N1342&amp;O1342</f>
        <v>R15</v>
      </c>
      <c r="Q1342" s="25" t="s">
        <v>42</v>
      </c>
      <c r="R1342" s="19">
        <v>0.88</v>
      </c>
      <c r="S1342" s="19">
        <v>0.12</v>
      </c>
      <c r="T1342" s="336">
        <f>SUM(R1343:S1343)</f>
        <v>102088</v>
      </c>
      <c r="U1342" s="19">
        <v>0.19</v>
      </c>
      <c r="V1342" s="19">
        <v>3.9E-2</v>
      </c>
      <c r="W1342" s="336">
        <f>SUM(U1343:V1343)</f>
        <v>17851</v>
      </c>
      <c r="X1342" s="19">
        <v>0.56000000000000005</v>
      </c>
      <c r="Y1342" s="19">
        <v>0.27</v>
      </c>
      <c r="Z1342" s="19">
        <v>0.41</v>
      </c>
      <c r="AA1342" s="338">
        <f>SUM(X1343:Z1343)</f>
        <v>103098</v>
      </c>
      <c r="AB1342" s="327">
        <f>ROUNDDOWN((T1342+AA1342)*0.05,0)</f>
        <v>10259</v>
      </c>
      <c r="AC1342" s="327">
        <f>ROUNDDOWN((T1342+W1342+AA1342+AB1342)*0.1,0)</f>
        <v>23329</v>
      </c>
      <c r="AD1342" s="327">
        <f>ROUNDDOWN(AG1342*0.1,0)</f>
        <v>41706</v>
      </c>
      <c r="AE1342" s="327">
        <f>T1342+W1342+AA1342+AB1342+AC1342+AD1342</f>
        <v>298331</v>
      </c>
      <c r="AF1342" s="328">
        <v>537000</v>
      </c>
      <c r="AG1342" s="330">
        <f>AF1342-T1342-W1342</f>
        <v>417061</v>
      </c>
      <c r="AH1342" s="332">
        <f t="shared" si="13"/>
        <v>298331</v>
      </c>
    </row>
    <row r="1343" spans="1:34" ht="12.75" hidden="1" customHeight="1">
      <c r="A1343" s="333"/>
      <c r="B1343" s="20"/>
      <c r="C1343" s="21"/>
      <c r="D1343" s="333"/>
      <c r="E1343" s="21"/>
      <c r="F1343" s="21"/>
      <c r="G1343" s="333"/>
      <c r="H1343" s="21"/>
      <c r="I1343" s="21"/>
      <c r="J1343" s="333"/>
      <c r="K1343" s="21"/>
      <c r="L1343" s="21"/>
      <c r="M1343" s="335"/>
      <c r="N1343" s="21"/>
      <c r="O1343" s="21"/>
      <c r="P1343" s="335"/>
      <c r="Q1343" s="22"/>
      <c r="R1343" s="23">
        <f>ROUNDDOWN($R$3*R1342,0)</f>
        <v>92315</v>
      </c>
      <c r="S1343" s="23">
        <f>ROUNDDOWN($S$3*S1342,0)</f>
        <v>9773</v>
      </c>
      <c r="T1343" s="337"/>
      <c r="U1343" s="23">
        <f>ROUNDDOWN(U1342*$U$3,0)</f>
        <v>15474</v>
      </c>
      <c r="V1343" s="23">
        <f>ROUNDDOWN(V1342*$V$3,0)</f>
        <v>2377</v>
      </c>
      <c r="W1343" s="337"/>
      <c r="X1343" s="23">
        <f>ROUNDDOWN($X$3*X1342,0)</f>
        <v>58746</v>
      </c>
      <c r="Y1343" s="23">
        <f>ROUNDDOWN(Y1342*$Y$3,0)</f>
        <v>21989</v>
      </c>
      <c r="Z1343" s="24">
        <f>ROUNDDOWN(Z1342*$Z$3,0)</f>
        <v>22363</v>
      </c>
      <c r="AA1343" s="338"/>
      <c r="AB1343" s="327"/>
      <c r="AC1343" s="327"/>
      <c r="AD1343" s="327"/>
      <c r="AE1343" s="327"/>
      <c r="AF1343" s="329"/>
      <c r="AG1343" s="331"/>
      <c r="AH1343" s="332">
        <f t="shared" si="13"/>
        <v>0</v>
      </c>
    </row>
    <row r="1344" spans="1:34" ht="12.75" hidden="1" customHeight="1">
      <c r="A1344" s="333" t="s">
        <v>239</v>
      </c>
      <c r="B1344" s="20" t="s">
        <v>43</v>
      </c>
      <c r="C1344" s="21">
        <v>3.5</v>
      </c>
      <c r="D1344" s="333" t="str">
        <f>B1344&amp;C1344</f>
        <v>H3.5</v>
      </c>
      <c r="E1344" s="21" t="s">
        <v>38</v>
      </c>
      <c r="F1344" s="21">
        <v>0</v>
      </c>
      <c r="G1344" s="333" t="str">
        <f>E1344&amp;F1344</f>
        <v>W0</v>
      </c>
      <c r="H1344" s="21" t="s">
        <v>39</v>
      </c>
      <c r="I1344" s="21">
        <v>0</v>
      </c>
      <c r="J1344" s="333" t="str">
        <f>H1344&amp;I1344</f>
        <v>L0</v>
      </c>
      <c r="K1344" s="21" t="s">
        <v>40</v>
      </c>
      <c r="L1344" s="21">
        <v>0</v>
      </c>
      <c r="M1344" s="334" t="str">
        <f>K1344&amp;L1344</f>
        <v>B0</v>
      </c>
      <c r="N1344" s="21" t="s">
        <v>41</v>
      </c>
      <c r="O1344" s="21">
        <v>18</v>
      </c>
      <c r="P1344" s="334" t="str">
        <f>N1344&amp;O1344</f>
        <v>R18</v>
      </c>
      <c r="Q1344" s="25" t="s">
        <v>42</v>
      </c>
      <c r="R1344" s="26">
        <v>1.1499999999999999</v>
      </c>
      <c r="S1344" s="26">
        <v>0.15</v>
      </c>
      <c r="T1344" s="336">
        <f>SUM(R1345:S1345)</f>
        <v>132855</v>
      </c>
      <c r="U1344" s="19">
        <v>0.19</v>
      </c>
      <c r="V1344" s="19">
        <v>7.0999999999999994E-2</v>
      </c>
      <c r="W1344" s="336">
        <f>SUM(U1345:V1345)</f>
        <v>19802</v>
      </c>
      <c r="X1344" s="19">
        <v>0.7</v>
      </c>
      <c r="Y1344" s="19">
        <v>0.34</v>
      </c>
      <c r="Z1344" s="19">
        <v>0.52</v>
      </c>
      <c r="AA1344" s="338">
        <f>SUM(X1345:Z1345)</f>
        <v>129484</v>
      </c>
      <c r="AB1344" s="327">
        <f>ROUNDDOWN((T1344+AA1344)*0.05,0)</f>
        <v>13116</v>
      </c>
      <c r="AC1344" s="327">
        <f>ROUNDDOWN((T1344+W1344+AA1344+AB1344)*0.1,0)</f>
        <v>29525</v>
      </c>
      <c r="AD1344" s="327">
        <f>ROUNDDOWN(AG1344*0.1,0)</f>
        <v>58734</v>
      </c>
      <c r="AE1344" s="327">
        <f>T1344+W1344+AA1344+AB1344+AC1344+AD1344</f>
        <v>383516</v>
      </c>
      <c r="AF1344" s="328">
        <v>740000</v>
      </c>
      <c r="AG1344" s="330">
        <f>AF1344-T1344-W1344</f>
        <v>587343</v>
      </c>
      <c r="AH1344" s="332">
        <f t="shared" si="13"/>
        <v>383516</v>
      </c>
    </row>
    <row r="1345" spans="1:34" ht="12.75" hidden="1" customHeight="1">
      <c r="A1345" s="333"/>
      <c r="B1345" s="20"/>
      <c r="C1345" s="21"/>
      <c r="D1345" s="333"/>
      <c r="E1345" s="21"/>
      <c r="F1345" s="21"/>
      <c r="G1345" s="333"/>
      <c r="H1345" s="21"/>
      <c r="I1345" s="21"/>
      <c r="J1345" s="333"/>
      <c r="K1345" s="21"/>
      <c r="L1345" s="21"/>
      <c r="M1345" s="335"/>
      <c r="N1345" s="21"/>
      <c r="O1345" s="21"/>
      <c r="P1345" s="335"/>
      <c r="Q1345" s="22"/>
      <c r="R1345" s="23">
        <f>ROUNDDOWN($R$3*R1344,0)</f>
        <v>120639</v>
      </c>
      <c r="S1345" s="23">
        <f>ROUNDDOWN($S$3*S1344,0)</f>
        <v>12216</v>
      </c>
      <c r="T1345" s="337"/>
      <c r="U1345" s="23">
        <f>ROUNDDOWN(U1344*$U$3,0)</f>
        <v>15474</v>
      </c>
      <c r="V1345" s="23">
        <f>ROUNDDOWN(V1344*$V$3,0)</f>
        <v>4328</v>
      </c>
      <c r="W1345" s="337"/>
      <c r="X1345" s="23">
        <f>ROUNDDOWN($X$3*X1344,0)</f>
        <v>73432</v>
      </c>
      <c r="Y1345" s="23">
        <f>ROUNDDOWN(Y1344*$Y$3,0)</f>
        <v>27690</v>
      </c>
      <c r="Z1345" s="24">
        <f>ROUNDDOWN(Z1344*$Z$3,0)</f>
        <v>28362</v>
      </c>
      <c r="AA1345" s="338"/>
      <c r="AB1345" s="327"/>
      <c r="AC1345" s="327"/>
      <c r="AD1345" s="327"/>
      <c r="AE1345" s="327"/>
      <c r="AF1345" s="329"/>
      <c r="AG1345" s="331"/>
      <c r="AH1345" s="332">
        <f t="shared" si="13"/>
        <v>0</v>
      </c>
    </row>
    <row r="1346" spans="1:34" ht="12.75" hidden="1" customHeight="1">
      <c r="A1346" s="333" t="s">
        <v>239</v>
      </c>
      <c r="B1346" s="20" t="s">
        <v>43</v>
      </c>
      <c r="C1346" s="21">
        <v>3.5</v>
      </c>
      <c r="D1346" s="333" t="str">
        <f>B1346&amp;C1346</f>
        <v>H3.5</v>
      </c>
      <c r="E1346" s="21" t="s">
        <v>38</v>
      </c>
      <c r="F1346" s="21">
        <v>0</v>
      </c>
      <c r="G1346" s="333" t="str">
        <f>E1346&amp;F1346</f>
        <v>W0</v>
      </c>
      <c r="H1346" s="21" t="s">
        <v>39</v>
      </c>
      <c r="I1346" s="21">
        <v>0</v>
      </c>
      <c r="J1346" s="333" t="str">
        <f>H1346&amp;I1346</f>
        <v>L0</v>
      </c>
      <c r="K1346" s="21" t="s">
        <v>40</v>
      </c>
      <c r="L1346" s="21">
        <v>0</v>
      </c>
      <c r="M1346" s="334" t="str">
        <f>K1346&amp;L1346</f>
        <v>B0</v>
      </c>
      <c r="N1346" s="21" t="s">
        <v>41</v>
      </c>
      <c r="O1346" s="21">
        <v>20</v>
      </c>
      <c r="P1346" s="334" t="str">
        <f>N1346&amp;O1346</f>
        <v>R20</v>
      </c>
      <c r="Q1346" s="25" t="s">
        <v>42</v>
      </c>
      <c r="R1346" s="19">
        <v>1.33</v>
      </c>
      <c r="S1346" s="19">
        <v>0.18</v>
      </c>
      <c r="T1346" s="336">
        <f>SUM(R1347:S1347)</f>
        <v>154181</v>
      </c>
      <c r="U1346" s="19">
        <v>0.19</v>
      </c>
      <c r="V1346" s="19">
        <v>7.0999999999999994E-2</v>
      </c>
      <c r="W1346" s="336">
        <f>SUM(U1347:V1347)</f>
        <v>19802</v>
      </c>
      <c r="X1346" s="19">
        <v>0.81</v>
      </c>
      <c r="Y1346" s="19">
        <v>0.39</v>
      </c>
      <c r="Z1346" s="19">
        <v>0.6</v>
      </c>
      <c r="AA1346" s="338">
        <f>SUM(X1347:Z1347)</f>
        <v>149460</v>
      </c>
      <c r="AB1346" s="327">
        <f>ROUNDDOWN((T1346+AA1346)*0.05,0)</f>
        <v>15182</v>
      </c>
      <c r="AC1346" s="327">
        <f>ROUNDDOWN((T1346+W1346+AA1346+AB1346)*0.1,0)</f>
        <v>33862</v>
      </c>
      <c r="AD1346" s="327">
        <f>ROUNDDOWN(AG1346*0.1,0)</f>
        <v>77301</v>
      </c>
      <c r="AE1346" s="327">
        <f>T1346+W1346+AA1346+AB1346+AC1346+AD1346</f>
        <v>449788</v>
      </c>
      <c r="AF1346" s="328">
        <v>947000</v>
      </c>
      <c r="AG1346" s="330">
        <f>AF1346-T1346-W1346</f>
        <v>773017</v>
      </c>
      <c r="AH1346" s="332">
        <f t="shared" si="13"/>
        <v>449788</v>
      </c>
    </row>
    <row r="1347" spans="1:34" ht="12.75" hidden="1" customHeight="1">
      <c r="A1347" s="333"/>
      <c r="B1347" s="20"/>
      <c r="C1347" s="21"/>
      <c r="D1347" s="333"/>
      <c r="E1347" s="21"/>
      <c r="F1347" s="21"/>
      <c r="G1347" s="333"/>
      <c r="H1347" s="21"/>
      <c r="I1347" s="21"/>
      <c r="J1347" s="333"/>
      <c r="K1347" s="21"/>
      <c r="L1347" s="21"/>
      <c r="M1347" s="335"/>
      <c r="N1347" s="21"/>
      <c r="O1347" s="21"/>
      <c r="P1347" s="335"/>
      <c r="Q1347" s="22"/>
      <c r="R1347" s="23">
        <f>ROUNDDOWN($R$3*R1346,0)</f>
        <v>139522</v>
      </c>
      <c r="S1347" s="23">
        <f>ROUNDDOWN($S$3*S1346,0)</f>
        <v>14659</v>
      </c>
      <c r="T1347" s="337"/>
      <c r="U1347" s="23">
        <f>ROUNDDOWN(U1346*$U$3,0)</f>
        <v>15474</v>
      </c>
      <c r="V1347" s="23">
        <f>ROUNDDOWN(V1346*$V$3,0)</f>
        <v>4328</v>
      </c>
      <c r="W1347" s="337"/>
      <c r="X1347" s="23">
        <f>ROUNDDOWN($X$3*X1346,0)</f>
        <v>84972</v>
      </c>
      <c r="Y1347" s="23">
        <f>ROUNDDOWN(Y1346*$Y$3,0)</f>
        <v>31762</v>
      </c>
      <c r="Z1347" s="24">
        <f>ROUNDDOWN(Z1346*$Z$3,0)</f>
        <v>32726</v>
      </c>
      <c r="AA1347" s="338"/>
      <c r="AB1347" s="327"/>
      <c r="AC1347" s="327"/>
      <c r="AD1347" s="327"/>
      <c r="AE1347" s="327"/>
      <c r="AF1347" s="329"/>
      <c r="AG1347" s="331"/>
      <c r="AH1347" s="332">
        <f t="shared" si="13"/>
        <v>0</v>
      </c>
    </row>
    <row r="1348" spans="1:34" ht="12.75" hidden="1" customHeight="1">
      <c r="A1348" s="344" t="s">
        <v>240</v>
      </c>
      <c r="B1348" s="27" t="s">
        <v>43</v>
      </c>
      <c r="C1348" s="28">
        <v>0.3</v>
      </c>
      <c r="D1348" s="344" t="str">
        <f>B1348&amp;C1348</f>
        <v>H0.3</v>
      </c>
      <c r="E1348" s="28" t="s">
        <v>38</v>
      </c>
      <c r="F1348" s="28">
        <v>0.3</v>
      </c>
      <c r="G1348" s="344" t="str">
        <f>E1348&amp;F1348</f>
        <v>W0.3</v>
      </c>
      <c r="H1348" s="28" t="s">
        <v>39</v>
      </c>
      <c r="I1348" s="28">
        <v>0</v>
      </c>
      <c r="J1348" s="344" t="str">
        <f>H1348&amp;I1348</f>
        <v>L0</v>
      </c>
      <c r="K1348" s="28" t="s">
        <v>40</v>
      </c>
      <c r="L1348" s="28">
        <v>0</v>
      </c>
      <c r="M1348" s="345" t="str">
        <f>K1348&amp;L1348</f>
        <v>B0</v>
      </c>
      <c r="N1348" s="28" t="s">
        <v>41</v>
      </c>
      <c r="O1348" s="28">
        <v>0</v>
      </c>
      <c r="P1348" s="345" t="str">
        <f>N1348&amp;O1348</f>
        <v>R0</v>
      </c>
      <c r="Q1348" s="25" t="s">
        <v>109</v>
      </c>
      <c r="R1348" s="26">
        <v>0.04</v>
      </c>
      <c r="S1348" s="26">
        <v>6.0000000000000001E-3</v>
      </c>
      <c r="T1348" s="336">
        <f>SUM(R1349:S1349)</f>
        <v>4684</v>
      </c>
      <c r="U1348" s="19">
        <v>2E-3</v>
      </c>
      <c r="V1348" s="19">
        <v>1E-3</v>
      </c>
      <c r="W1348" s="336">
        <f>SUM(U1349:V1349)</f>
        <v>222</v>
      </c>
      <c r="X1348" s="19">
        <v>0.03</v>
      </c>
      <c r="Y1348" s="19">
        <v>0.02</v>
      </c>
      <c r="Z1348" s="19">
        <v>0</v>
      </c>
      <c r="AA1348" s="338">
        <f>SUM(X1349:Z1349)</f>
        <v>4775</v>
      </c>
      <c r="AB1348" s="327">
        <f>ROUNDDOWN((T1348+AA1348)*0.05,0)</f>
        <v>472</v>
      </c>
      <c r="AC1348" s="327">
        <f>ROUNDDOWN((T1348+W1348+AA1348+AB1348)*0.1,0)</f>
        <v>1015</v>
      </c>
      <c r="AD1348" s="327">
        <f>ROUNDDOWN(AG1348*0.1,0)</f>
        <v>-320</v>
      </c>
      <c r="AE1348" s="327">
        <f>T1348+W1348+AA1348+AB1348+AC1348+AD1348</f>
        <v>10848</v>
      </c>
      <c r="AF1348" s="328">
        <v>1700</v>
      </c>
      <c r="AG1348" s="330">
        <f>AF1348-T1348-W1348</f>
        <v>-3206</v>
      </c>
      <c r="AH1348" s="332">
        <f t="shared" si="13"/>
        <v>-3206</v>
      </c>
    </row>
    <row r="1349" spans="1:34" ht="12.75" hidden="1" customHeight="1">
      <c r="A1349" s="344"/>
      <c r="B1349" s="27"/>
      <c r="C1349" s="28"/>
      <c r="D1349" s="344"/>
      <c r="E1349" s="28"/>
      <c r="F1349" s="28"/>
      <c r="G1349" s="344"/>
      <c r="H1349" s="28"/>
      <c r="I1349" s="28"/>
      <c r="J1349" s="344"/>
      <c r="K1349" s="28"/>
      <c r="L1349" s="28"/>
      <c r="M1349" s="346"/>
      <c r="N1349" s="28"/>
      <c r="O1349" s="28"/>
      <c r="P1349" s="346"/>
      <c r="Q1349" s="25"/>
      <c r="R1349" s="23">
        <f>ROUNDDOWN($R$3*R1348,0)</f>
        <v>4196</v>
      </c>
      <c r="S1349" s="23">
        <f>ROUNDDOWN($S$3*S1348,0)</f>
        <v>488</v>
      </c>
      <c r="T1349" s="337"/>
      <c r="U1349" s="23">
        <f>ROUNDDOWN(U1348*$U$3,0)</f>
        <v>162</v>
      </c>
      <c r="V1349" s="23">
        <f>ROUNDDOWN(V1348*$V$3,0)</f>
        <v>60</v>
      </c>
      <c r="W1349" s="337"/>
      <c r="X1349" s="23">
        <f>ROUNDDOWN($X$3*X1348,0)</f>
        <v>3147</v>
      </c>
      <c r="Y1349" s="23">
        <f>ROUNDDOWN(Y1348*$Y$3,0)</f>
        <v>1628</v>
      </c>
      <c r="Z1349" s="24">
        <f>ROUNDDOWN(Z1348*$Z$3,0)</f>
        <v>0</v>
      </c>
      <c r="AA1349" s="338"/>
      <c r="AB1349" s="327"/>
      <c r="AC1349" s="327"/>
      <c r="AD1349" s="327"/>
      <c r="AE1349" s="327"/>
      <c r="AF1349" s="329"/>
      <c r="AG1349" s="331"/>
      <c r="AH1349" s="332">
        <f t="shared" si="13"/>
        <v>0</v>
      </c>
    </row>
    <row r="1350" spans="1:34" ht="12.75" hidden="1" customHeight="1">
      <c r="A1350" s="344" t="s">
        <v>240</v>
      </c>
      <c r="B1350" s="27" t="s">
        <v>43</v>
      </c>
      <c r="C1350" s="28">
        <v>0.4</v>
      </c>
      <c r="D1350" s="344" t="str">
        <f>B1350&amp;C1350</f>
        <v>H0.4</v>
      </c>
      <c r="E1350" s="28" t="s">
        <v>38</v>
      </c>
      <c r="F1350" s="28">
        <v>0.4</v>
      </c>
      <c r="G1350" s="344" t="str">
        <f>E1350&amp;F1350</f>
        <v>W0.4</v>
      </c>
      <c r="H1350" s="28" t="s">
        <v>39</v>
      </c>
      <c r="I1350" s="28">
        <v>0</v>
      </c>
      <c r="J1350" s="344" t="str">
        <f>H1350&amp;I1350</f>
        <v>L0</v>
      </c>
      <c r="K1350" s="28" t="s">
        <v>40</v>
      </c>
      <c r="L1350" s="28">
        <v>0</v>
      </c>
      <c r="M1350" s="345" t="str">
        <f>K1350&amp;L1350</f>
        <v>B0</v>
      </c>
      <c r="N1350" s="28" t="s">
        <v>41</v>
      </c>
      <c r="O1350" s="28">
        <v>0</v>
      </c>
      <c r="P1350" s="345" t="str">
        <f>N1350&amp;O1350</f>
        <v>R0</v>
      </c>
      <c r="Q1350" s="25" t="s">
        <v>109</v>
      </c>
      <c r="R1350" s="26">
        <v>0.04</v>
      </c>
      <c r="S1350" s="26">
        <v>6.0000000000000001E-3</v>
      </c>
      <c r="T1350" s="336">
        <f>SUM(R1351:S1351)</f>
        <v>4684</v>
      </c>
      <c r="U1350" s="19">
        <v>2E-3</v>
      </c>
      <c r="V1350" s="19">
        <v>1E-3</v>
      </c>
      <c r="W1350" s="336">
        <f>SUM(U1351:V1351)</f>
        <v>222</v>
      </c>
      <c r="X1350" s="19">
        <v>0.03</v>
      </c>
      <c r="Y1350" s="19">
        <v>0.02</v>
      </c>
      <c r="Z1350" s="19">
        <v>0</v>
      </c>
      <c r="AA1350" s="338">
        <f>SUM(X1351:Z1351)</f>
        <v>4775</v>
      </c>
      <c r="AB1350" s="327">
        <f>ROUNDDOWN((T1350+AA1350)*0.05,0)</f>
        <v>472</v>
      </c>
      <c r="AC1350" s="327">
        <f>ROUNDDOWN((T1350+W1350+AA1350+AB1350)*0.1,0)</f>
        <v>1015</v>
      </c>
      <c r="AD1350" s="327">
        <f>ROUNDDOWN(AG1350*0.1,0)</f>
        <v>-270</v>
      </c>
      <c r="AE1350" s="327">
        <f>T1350+W1350+AA1350+AB1350+AC1350+AD1350</f>
        <v>10898</v>
      </c>
      <c r="AF1350" s="328">
        <v>2200</v>
      </c>
      <c r="AG1350" s="330">
        <f>AF1350-T1350-W1350</f>
        <v>-2706</v>
      </c>
      <c r="AH1350" s="332">
        <f t="shared" si="13"/>
        <v>-2706</v>
      </c>
    </row>
    <row r="1351" spans="1:34" ht="12.75" hidden="1" customHeight="1">
      <c r="A1351" s="344"/>
      <c r="B1351" s="27"/>
      <c r="C1351" s="28"/>
      <c r="D1351" s="344"/>
      <c r="E1351" s="28"/>
      <c r="F1351" s="28"/>
      <c r="G1351" s="344"/>
      <c r="H1351" s="28"/>
      <c r="I1351" s="28"/>
      <c r="J1351" s="344"/>
      <c r="K1351" s="28"/>
      <c r="L1351" s="28"/>
      <c r="M1351" s="346"/>
      <c r="N1351" s="28"/>
      <c r="O1351" s="28"/>
      <c r="P1351" s="346"/>
      <c r="Q1351" s="25"/>
      <c r="R1351" s="23">
        <f>ROUNDDOWN($R$3*R1350,0)</f>
        <v>4196</v>
      </c>
      <c r="S1351" s="23">
        <f>ROUNDDOWN($S$3*S1350,0)</f>
        <v>488</v>
      </c>
      <c r="T1351" s="337"/>
      <c r="U1351" s="23">
        <f>ROUNDDOWN(U1350*$U$3,0)</f>
        <v>162</v>
      </c>
      <c r="V1351" s="23">
        <f>ROUNDDOWN(V1350*$V$3,0)</f>
        <v>60</v>
      </c>
      <c r="W1351" s="337"/>
      <c r="X1351" s="23">
        <f>ROUNDDOWN($X$3*X1350,0)</f>
        <v>3147</v>
      </c>
      <c r="Y1351" s="23">
        <f>ROUNDDOWN(Y1350*$Y$3,0)</f>
        <v>1628</v>
      </c>
      <c r="Z1351" s="24">
        <f>ROUNDDOWN(Z1350*$Z$3,0)</f>
        <v>0</v>
      </c>
      <c r="AA1351" s="338"/>
      <c r="AB1351" s="327"/>
      <c r="AC1351" s="327"/>
      <c r="AD1351" s="327"/>
      <c r="AE1351" s="327"/>
      <c r="AF1351" s="329"/>
      <c r="AG1351" s="331"/>
      <c r="AH1351" s="332">
        <f t="shared" si="13"/>
        <v>0</v>
      </c>
    </row>
    <row r="1352" spans="1:34" ht="12.75" hidden="1" customHeight="1">
      <c r="A1352" s="344" t="s">
        <v>240</v>
      </c>
      <c r="B1352" s="27" t="s">
        <v>43</v>
      </c>
      <c r="C1352" s="28">
        <v>0.5</v>
      </c>
      <c r="D1352" s="344" t="str">
        <f>B1352&amp;C1352</f>
        <v>H0.5</v>
      </c>
      <c r="E1352" s="28" t="s">
        <v>38</v>
      </c>
      <c r="F1352" s="28">
        <v>0.5</v>
      </c>
      <c r="G1352" s="344" t="str">
        <f>E1352&amp;F1352</f>
        <v>W0.5</v>
      </c>
      <c r="H1352" s="28" t="s">
        <v>39</v>
      </c>
      <c r="I1352" s="28">
        <v>0</v>
      </c>
      <c r="J1352" s="344" t="str">
        <f>H1352&amp;I1352</f>
        <v>L0</v>
      </c>
      <c r="K1352" s="28" t="s">
        <v>40</v>
      </c>
      <c r="L1352" s="28">
        <v>0</v>
      </c>
      <c r="M1352" s="345" t="str">
        <f>K1352&amp;L1352</f>
        <v>B0</v>
      </c>
      <c r="N1352" s="28" t="s">
        <v>41</v>
      </c>
      <c r="O1352" s="28">
        <v>0</v>
      </c>
      <c r="P1352" s="345" t="str">
        <f>N1352&amp;O1352</f>
        <v>R0</v>
      </c>
      <c r="Q1352" s="25" t="s">
        <v>109</v>
      </c>
      <c r="R1352" s="26">
        <v>0.04</v>
      </c>
      <c r="S1352" s="26">
        <v>6.0000000000000001E-3</v>
      </c>
      <c r="T1352" s="336">
        <f>SUM(R1353:S1353)</f>
        <v>4684</v>
      </c>
      <c r="U1352" s="19">
        <v>2E-3</v>
      </c>
      <c r="V1352" s="19">
        <v>1E-3</v>
      </c>
      <c r="W1352" s="336">
        <f>SUM(U1353:V1353)</f>
        <v>222</v>
      </c>
      <c r="X1352" s="19">
        <v>0.03</v>
      </c>
      <c r="Y1352" s="19">
        <v>0.02</v>
      </c>
      <c r="Z1352" s="19">
        <v>0</v>
      </c>
      <c r="AA1352" s="338">
        <f>SUM(X1353:Z1353)</f>
        <v>4775</v>
      </c>
      <c r="AB1352" s="327">
        <f>ROUNDDOWN((T1352+AA1352)*0.05,0)</f>
        <v>472</v>
      </c>
      <c r="AC1352" s="327">
        <f>ROUNDDOWN((T1352+W1352+AA1352+AB1352)*0.1,0)</f>
        <v>1015</v>
      </c>
      <c r="AD1352" s="327">
        <f>ROUNDDOWN(AG1352*0.1,0)</f>
        <v>-140</v>
      </c>
      <c r="AE1352" s="327">
        <f>T1352+W1352+AA1352+AB1352+AC1352+AD1352</f>
        <v>11028</v>
      </c>
      <c r="AF1352" s="328">
        <v>3500</v>
      </c>
      <c r="AG1352" s="330">
        <f>AF1352-T1352-W1352</f>
        <v>-1406</v>
      </c>
      <c r="AH1352" s="332">
        <f t="shared" si="13"/>
        <v>-1406</v>
      </c>
    </row>
    <row r="1353" spans="1:34" ht="12.75" hidden="1" customHeight="1">
      <c r="A1353" s="344"/>
      <c r="B1353" s="27"/>
      <c r="C1353" s="28"/>
      <c r="D1353" s="344"/>
      <c r="E1353" s="28"/>
      <c r="F1353" s="28"/>
      <c r="G1353" s="344"/>
      <c r="H1353" s="28"/>
      <c r="I1353" s="28"/>
      <c r="J1353" s="344"/>
      <c r="K1353" s="28"/>
      <c r="L1353" s="28"/>
      <c r="M1353" s="346"/>
      <c r="N1353" s="28"/>
      <c r="O1353" s="28"/>
      <c r="P1353" s="346"/>
      <c r="Q1353" s="25"/>
      <c r="R1353" s="23">
        <f>ROUNDDOWN($R$3*R1352,0)</f>
        <v>4196</v>
      </c>
      <c r="S1353" s="23">
        <f>ROUNDDOWN($S$3*S1352,0)</f>
        <v>488</v>
      </c>
      <c r="T1353" s="337"/>
      <c r="U1353" s="23">
        <f>ROUNDDOWN(U1352*$U$3,0)</f>
        <v>162</v>
      </c>
      <c r="V1353" s="23">
        <f>ROUNDDOWN(V1352*$V$3,0)</f>
        <v>60</v>
      </c>
      <c r="W1353" s="337"/>
      <c r="X1353" s="23">
        <f>ROUNDDOWN($X$3*X1352,0)</f>
        <v>3147</v>
      </c>
      <c r="Y1353" s="23">
        <f>ROUNDDOWN(Y1352*$Y$3,0)</f>
        <v>1628</v>
      </c>
      <c r="Z1353" s="24">
        <f>ROUNDDOWN(Z1352*$Z$3,0)</f>
        <v>0</v>
      </c>
      <c r="AA1353" s="338"/>
      <c r="AB1353" s="327"/>
      <c r="AC1353" s="327"/>
      <c r="AD1353" s="327"/>
      <c r="AE1353" s="327"/>
      <c r="AF1353" s="329"/>
      <c r="AG1353" s="331"/>
      <c r="AH1353" s="332">
        <f t="shared" si="13"/>
        <v>0</v>
      </c>
    </row>
    <row r="1354" spans="1:34" ht="12.75" hidden="1" customHeight="1">
      <c r="A1354" s="344" t="s">
        <v>240</v>
      </c>
      <c r="B1354" s="27" t="s">
        <v>43</v>
      </c>
      <c r="C1354" s="28">
        <v>0.6</v>
      </c>
      <c r="D1354" s="344" t="str">
        <f>B1354&amp;C1354</f>
        <v>H0.6</v>
      </c>
      <c r="E1354" s="28" t="s">
        <v>38</v>
      </c>
      <c r="F1354" s="28">
        <v>0.6</v>
      </c>
      <c r="G1354" s="344" t="str">
        <f>E1354&amp;F1354</f>
        <v>W0.6</v>
      </c>
      <c r="H1354" s="28" t="s">
        <v>39</v>
      </c>
      <c r="I1354" s="28">
        <v>0</v>
      </c>
      <c r="J1354" s="344" t="str">
        <f>H1354&amp;I1354</f>
        <v>L0</v>
      </c>
      <c r="K1354" s="28" t="s">
        <v>40</v>
      </c>
      <c r="L1354" s="28">
        <v>0</v>
      </c>
      <c r="M1354" s="345" t="str">
        <f>K1354&amp;L1354</f>
        <v>B0</v>
      </c>
      <c r="N1354" s="28" t="s">
        <v>41</v>
      </c>
      <c r="O1354" s="28">
        <v>0</v>
      </c>
      <c r="P1354" s="345" t="str">
        <f>N1354&amp;O1354</f>
        <v>R0</v>
      </c>
      <c r="Q1354" s="25" t="s">
        <v>109</v>
      </c>
      <c r="R1354" s="26">
        <v>0.04</v>
      </c>
      <c r="S1354" s="26">
        <v>6.0000000000000001E-3</v>
      </c>
      <c r="T1354" s="336">
        <f>SUM(R1355:S1355)</f>
        <v>4684</v>
      </c>
      <c r="U1354" s="19">
        <v>2E-3</v>
      </c>
      <c r="V1354" s="19">
        <v>1E-3</v>
      </c>
      <c r="W1354" s="336">
        <f>SUM(U1355:V1355)</f>
        <v>222</v>
      </c>
      <c r="X1354" s="19">
        <v>0.03</v>
      </c>
      <c r="Y1354" s="19">
        <v>0.02</v>
      </c>
      <c r="Z1354" s="19">
        <v>0</v>
      </c>
      <c r="AA1354" s="338">
        <f>SUM(X1355:Z1355)</f>
        <v>4775</v>
      </c>
      <c r="AB1354" s="327">
        <f>ROUNDDOWN((T1354+AA1354)*0.05,0)</f>
        <v>472</v>
      </c>
      <c r="AC1354" s="327">
        <f>ROUNDDOWN((T1354+W1354+AA1354+AB1354)*0.1,0)</f>
        <v>1015</v>
      </c>
      <c r="AD1354" s="327">
        <f>ROUNDDOWN(AG1354*0.1,0)</f>
        <v>0</v>
      </c>
      <c r="AE1354" s="327">
        <f>T1354+W1354+AA1354+AB1354+AC1354+AD1354</f>
        <v>11168</v>
      </c>
      <c r="AF1354" s="328">
        <v>4900</v>
      </c>
      <c r="AG1354" s="330">
        <f>AF1354-T1354-W1354</f>
        <v>-6</v>
      </c>
      <c r="AH1354" s="332">
        <f t="shared" si="13"/>
        <v>-6</v>
      </c>
    </row>
    <row r="1355" spans="1:34" ht="12.75" hidden="1" customHeight="1">
      <c r="A1355" s="344"/>
      <c r="B1355" s="27"/>
      <c r="C1355" s="28"/>
      <c r="D1355" s="344"/>
      <c r="E1355" s="28"/>
      <c r="F1355" s="28"/>
      <c r="G1355" s="344"/>
      <c r="H1355" s="28"/>
      <c r="I1355" s="28"/>
      <c r="J1355" s="344"/>
      <c r="K1355" s="28"/>
      <c r="L1355" s="28"/>
      <c r="M1355" s="346"/>
      <c r="N1355" s="28"/>
      <c r="O1355" s="28"/>
      <c r="P1355" s="346"/>
      <c r="Q1355" s="25"/>
      <c r="R1355" s="23">
        <f>ROUNDDOWN($R$3*R1354,0)</f>
        <v>4196</v>
      </c>
      <c r="S1355" s="23">
        <f>ROUNDDOWN($S$3*S1354,0)</f>
        <v>488</v>
      </c>
      <c r="T1355" s="337"/>
      <c r="U1355" s="23">
        <f>ROUNDDOWN(U1354*$U$3,0)</f>
        <v>162</v>
      </c>
      <c r="V1355" s="23">
        <f>ROUNDDOWN(V1354*$V$3,0)</f>
        <v>60</v>
      </c>
      <c r="W1355" s="337"/>
      <c r="X1355" s="23">
        <f>ROUNDDOWN($X$3*X1354,0)</f>
        <v>3147</v>
      </c>
      <c r="Y1355" s="23">
        <f>ROUNDDOWN(Y1354*$Y$3,0)</f>
        <v>1628</v>
      </c>
      <c r="Z1355" s="24">
        <f>ROUNDDOWN(Z1354*$Z$3,0)</f>
        <v>0</v>
      </c>
      <c r="AA1355" s="338"/>
      <c r="AB1355" s="327"/>
      <c r="AC1355" s="327"/>
      <c r="AD1355" s="327"/>
      <c r="AE1355" s="327"/>
      <c r="AF1355" s="329"/>
      <c r="AG1355" s="331"/>
      <c r="AH1355" s="332">
        <f t="shared" si="13"/>
        <v>0</v>
      </c>
    </row>
    <row r="1356" spans="1:34" ht="12.75" hidden="1" customHeight="1">
      <c r="A1356" s="344" t="s">
        <v>240</v>
      </c>
      <c r="B1356" s="27" t="s">
        <v>43</v>
      </c>
      <c r="C1356" s="28">
        <v>0.8</v>
      </c>
      <c r="D1356" s="344" t="str">
        <f>B1356&amp;C1356</f>
        <v>H0.8</v>
      </c>
      <c r="E1356" s="28" t="s">
        <v>38</v>
      </c>
      <c r="F1356" s="28">
        <v>0.8</v>
      </c>
      <c r="G1356" s="344" t="str">
        <f>E1356&amp;F1356</f>
        <v>W0.8</v>
      </c>
      <c r="H1356" s="28" t="s">
        <v>39</v>
      </c>
      <c r="I1356" s="28">
        <v>0</v>
      </c>
      <c r="J1356" s="344" t="str">
        <f>H1356&amp;I1356</f>
        <v>L0</v>
      </c>
      <c r="K1356" s="28" t="s">
        <v>40</v>
      </c>
      <c r="L1356" s="28">
        <v>0</v>
      </c>
      <c r="M1356" s="345" t="str">
        <f>K1356&amp;L1356</f>
        <v>B0</v>
      </c>
      <c r="N1356" s="28" t="s">
        <v>41</v>
      </c>
      <c r="O1356" s="28">
        <v>0</v>
      </c>
      <c r="P1356" s="345" t="str">
        <f>N1356&amp;O1356</f>
        <v>R0</v>
      </c>
      <c r="Q1356" s="25" t="s">
        <v>109</v>
      </c>
      <c r="R1356" s="19">
        <v>0.08</v>
      </c>
      <c r="S1356" s="19">
        <v>0.01</v>
      </c>
      <c r="T1356" s="336">
        <f>SUM(R1357:S1357)</f>
        <v>9206</v>
      </c>
      <c r="U1356" s="19">
        <v>2E-3</v>
      </c>
      <c r="V1356" s="19">
        <v>2E-3</v>
      </c>
      <c r="W1356" s="336">
        <f>SUM(U1357:V1357)</f>
        <v>283</v>
      </c>
      <c r="X1356" s="19">
        <v>0.05</v>
      </c>
      <c r="Y1356" s="19">
        <v>0.03</v>
      </c>
      <c r="Z1356" s="19">
        <v>0</v>
      </c>
      <c r="AA1356" s="338">
        <f>SUM(X1357:Z1357)</f>
        <v>7688</v>
      </c>
      <c r="AB1356" s="327">
        <f>ROUNDDOWN((T1356+AA1356)*0.05,0)</f>
        <v>844</v>
      </c>
      <c r="AC1356" s="327">
        <f>ROUNDDOWN((T1356+W1356+AA1356+AB1356)*0.1,0)</f>
        <v>1802</v>
      </c>
      <c r="AD1356" s="327">
        <f>ROUNDDOWN(AG1356*0.1,0)</f>
        <v>-38</v>
      </c>
      <c r="AE1356" s="327">
        <f>T1356+W1356+AA1356+AB1356+AC1356+AD1356</f>
        <v>19785</v>
      </c>
      <c r="AF1356" s="328">
        <v>9100</v>
      </c>
      <c r="AG1356" s="330">
        <f>AF1356-T1356-W1356</f>
        <v>-389</v>
      </c>
      <c r="AH1356" s="332">
        <f t="shared" si="13"/>
        <v>-389</v>
      </c>
    </row>
    <row r="1357" spans="1:34" ht="12.75" hidden="1" customHeight="1">
      <c r="A1357" s="344"/>
      <c r="B1357" s="27"/>
      <c r="C1357" s="28"/>
      <c r="D1357" s="344"/>
      <c r="E1357" s="28"/>
      <c r="F1357" s="28"/>
      <c r="G1357" s="344"/>
      <c r="H1357" s="28"/>
      <c r="I1357" s="28"/>
      <c r="J1357" s="344"/>
      <c r="K1357" s="28"/>
      <c r="L1357" s="28"/>
      <c r="M1357" s="346"/>
      <c r="N1357" s="28"/>
      <c r="O1357" s="28"/>
      <c r="P1357" s="346"/>
      <c r="Q1357" s="22"/>
      <c r="R1357" s="23">
        <f>ROUNDDOWN($R$3*R1356,0)</f>
        <v>8392</v>
      </c>
      <c r="S1357" s="23">
        <f>ROUNDDOWN($S$3*S1356,0)</f>
        <v>814</v>
      </c>
      <c r="T1357" s="337"/>
      <c r="U1357" s="23">
        <f>ROUNDDOWN(U1356*$U$3,0)</f>
        <v>162</v>
      </c>
      <c r="V1357" s="23">
        <f>ROUNDDOWN(V1356*$V$3,0)</f>
        <v>121</v>
      </c>
      <c r="W1357" s="337"/>
      <c r="X1357" s="23">
        <f>ROUNDDOWN($X$3*X1356,0)</f>
        <v>5245</v>
      </c>
      <c r="Y1357" s="23">
        <f>ROUNDDOWN(Y1356*$Y$3,0)</f>
        <v>2443</v>
      </c>
      <c r="Z1357" s="24">
        <f>ROUNDDOWN(Z1356*$Z$3,0)</f>
        <v>0</v>
      </c>
      <c r="AA1357" s="338"/>
      <c r="AB1357" s="327"/>
      <c r="AC1357" s="327"/>
      <c r="AD1357" s="327"/>
      <c r="AE1357" s="327"/>
      <c r="AF1357" s="329"/>
      <c r="AG1357" s="331"/>
      <c r="AH1357" s="332">
        <f t="shared" si="13"/>
        <v>0</v>
      </c>
    </row>
    <row r="1358" spans="1:34" ht="12.75" hidden="1" customHeight="1">
      <c r="A1358" s="344" t="s">
        <v>240</v>
      </c>
      <c r="B1358" s="27" t="s">
        <v>43</v>
      </c>
      <c r="C1358" s="28">
        <v>1</v>
      </c>
      <c r="D1358" s="344" t="str">
        <f>B1358&amp;C1358</f>
        <v>H1</v>
      </c>
      <c r="E1358" s="28" t="s">
        <v>38</v>
      </c>
      <c r="F1358" s="28">
        <v>1</v>
      </c>
      <c r="G1358" s="344" t="str">
        <f>E1358&amp;F1358</f>
        <v>W1</v>
      </c>
      <c r="H1358" s="28" t="s">
        <v>39</v>
      </c>
      <c r="I1358" s="28">
        <v>0</v>
      </c>
      <c r="J1358" s="344" t="str">
        <f>H1358&amp;I1358</f>
        <v>L0</v>
      </c>
      <c r="K1358" s="28" t="s">
        <v>40</v>
      </c>
      <c r="L1358" s="28">
        <v>0</v>
      </c>
      <c r="M1358" s="345" t="str">
        <f>K1358&amp;L1358</f>
        <v>B0</v>
      </c>
      <c r="N1358" s="28" t="s">
        <v>41</v>
      </c>
      <c r="O1358" s="28">
        <v>0</v>
      </c>
      <c r="P1358" s="345" t="str">
        <f>N1358&amp;O1358</f>
        <v>R0</v>
      </c>
      <c r="Q1358" s="25" t="s">
        <v>109</v>
      </c>
      <c r="R1358" s="19">
        <v>0.08</v>
      </c>
      <c r="S1358" s="19">
        <v>0.01</v>
      </c>
      <c r="T1358" s="336">
        <f>SUM(R1359:S1359)</f>
        <v>9206</v>
      </c>
      <c r="U1358" s="19">
        <v>2E-3</v>
      </c>
      <c r="V1358" s="19">
        <v>2E-3</v>
      </c>
      <c r="W1358" s="336">
        <f>SUM(U1359:V1359)</f>
        <v>283</v>
      </c>
      <c r="X1358" s="19">
        <v>0.05</v>
      </c>
      <c r="Y1358" s="19">
        <v>0.03</v>
      </c>
      <c r="Z1358" s="19">
        <v>0</v>
      </c>
      <c r="AA1358" s="338">
        <f>SUM(X1359:Z1359)</f>
        <v>7688</v>
      </c>
      <c r="AB1358" s="327">
        <f>ROUNDDOWN((T1358+AA1358)*0.05,0)</f>
        <v>844</v>
      </c>
      <c r="AC1358" s="327">
        <f>ROUNDDOWN((T1358+W1358+AA1358+AB1358)*0.1,0)</f>
        <v>1802</v>
      </c>
      <c r="AD1358" s="327">
        <f>ROUNDDOWN(AG1358*0.1,0)</f>
        <v>531</v>
      </c>
      <c r="AE1358" s="327">
        <f>T1358+W1358+AA1358+AB1358+AC1358+AD1358</f>
        <v>20354</v>
      </c>
      <c r="AF1358" s="328">
        <v>14800</v>
      </c>
      <c r="AG1358" s="330">
        <f>AF1358-T1358-W1358</f>
        <v>5311</v>
      </c>
      <c r="AH1358" s="332">
        <f t="shared" si="13"/>
        <v>5311</v>
      </c>
    </row>
    <row r="1359" spans="1:34" ht="12.75" hidden="1" customHeight="1">
      <c r="A1359" s="344"/>
      <c r="B1359" s="27"/>
      <c r="C1359" s="28"/>
      <c r="D1359" s="344"/>
      <c r="E1359" s="28"/>
      <c r="F1359" s="28"/>
      <c r="G1359" s="344"/>
      <c r="H1359" s="28"/>
      <c r="I1359" s="28"/>
      <c r="J1359" s="344"/>
      <c r="K1359" s="28"/>
      <c r="L1359" s="28"/>
      <c r="M1359" s="346"/>
      <c r="N1359" s="28"/>
      <c r="O1359" s="28"/>
      <c r="P1359" s="346"/>
      <c r="Q1359" s="25"/>
      <c r="R1359" s="23">
        <f>ROUNDDOWN($R$3*R1358,0)</f>
        <v>8392</v>
      </c>
      <c r="S1359" s="23">
        <f>ROUNDDOWN($S$3*S1358,0)</f>
        <v>814</v>
      </c>
      <c r="T1359" s="337"/>
      <c r="U1359" s="23">
        <f>ROUNDDOWN(U1358*$U$3,0)</f>
        <v>162</v>
      </c>
      <c r="V1359" s="23">
        <f>ROUNDDOWN(V1358*$V$3,0)</f>
        <v>121</v>
      </c>
      <c r="W1359" s="337"/>
      <c r="X1359" s="23">
        <f>ROUNDDOWN($X$3*X1358,0)</f>
        <v>5245</v>
      </c>
      <c r="Y1359" s="23">
        <f>ROUNDDOWN(Y1358*$Y$3,0)</f>
        <v>2443</v>
      </c>
      <c r="Z1359" s="24">
        <f>ROUNDDOWN(Z1358*$Z$3,0)</f>
        <v>0</v>
      </c>
      <c r="AA1359" s="338"/>
      <c r="AB1359" s="327"/>
      <c r="AC1359" s="327"/>
      <c r="AD1359" s="327"/>
      <c r="AE1359" s="327"/>
      <c r="AF1359" s="329"/>
      <c r="AG1359" s="331"/>
      <c r="AH1359" s="332">
        <f t="shared" si="13"/>
        <v>0</v>
      </c>
    </row>
    <row r="1360" spans="1:34" ht="12.75" hidden="1" customHeight="1">
      <c r="A1360" s="344" t="s">
        <v>240</v>
      </c>
      <c r="B1360" s="27" t="s">
        <v>43</v>
      </c>
      <c r="C1360" s="28">
        <v>1.2</v>
      </c>
      <c r="D1360" s="344" t="str">
        <f>B1360&amp;C1360</f>
        <v>H1.2</v>
      </c>
      <c r="E1360" s="28" t="s">
        <v>38</v>
      </c>
      <c r="F1360" s="28">
        <v>1.2</v>
      </c>
      <c r="G1360" s="344" t="str">
        <f>E1360&amp;F1360</f>
        <v>W1.2</v>
      </c>
      <c r="H1360" s="28" t="s">
        <v>39</v>
      </c>
      <c r="I1360" s="28">
        <v>0</v>
      </c>
      <c r="J1360" s="344" t="str">
        <f>H1360&amp;I1360</f>
        <v>L0</v>
      </c>
      <c r="K1360" s="28" t="s">
        <v>40</v>
      </c>
      <c r="L1360" s="28">
        <v>0</v>
      </c>
      <c r="M1360" s="345" t="str">
        <f>K1360&amp;L1360</f>
        <v>B0</v>
      </c>
      <c r="N1360" s="28" t="s">
        <v>41</v>
      </c>
      <c r="O1360" s="28">
        <v>0</v>
      </c>
      <c r="P1360" s="345" t="str">
        <f>N1360&amp;O1360</f>
        <v>R0</v>
      </c>
      <c r="Q1360" s="25" t="s">
        <v>109</v>
      </c>
      <c r="R1360" s="26">
        <v>0.11</v>
      </c>
      <c r="S1360" s="26">
        <v>0.02</v>
      </c>
      <c r="T1360" s="336">
        <f>SUM(R1361:S1361)</f>
        <v>13167</v>
      </c>
      <c r="U1360" s="19">
        <v>2E-3</v>
      </c>
      <c r="V1360" s="19">
        <v>3.0000000000000001E-3</v>
      </c>
      <c r="W1360" s="29">
        <f>SUM(U1361:V1361)</f>
        <v>344</v>
      </c>
      <c r="X1360" s="19">
        <v>7.0000000000000007E-2</v>
      </c>
      <c r="Y1360" s="19">
        <v>0.04</v>
      </c>
      <c r="Z1360" s="19">
        <v>0</v>
      </c>
      <c r="AA1360" s="338">
        <f>SUM(X1361:Z1361)</f>
        <v>10600</v>
      </c>
      <c r="AB1360" s="327">
        <f>ROUNDDOWN((T1360+AA1360)*0.05,0)</f>
        <v>1188</v>
      </c>
      <c r="AC1360" s="327">
        <f>ROUNDDOWN((T1360+W1360+AA1360+AB1360)*0.1,0)</f>
        <v>2529</v>
      </c>
      <c r="AD1360" s="327">
        <f>ROUNDDOWN(AG1360*0.1,0)</f>
        <v>898</v>
      </c>
      <c r="AE1360" s="327">
        <f>T1360+W1360+AA1360+AB1360+AC1360+AD1360</f>
        <v>28726</v>
      </c>
      <c r="AF1360" s="328">
        <v>22500</v>
      </c>
      <c r="AG1360" s="330">
        <f>AF1360-T1360-W1360</f>
        <v>8989</v>
      </c>
      <c r="AH1360" s="332">
        <f t="shared" si="13"/>
        <v>8989</v>
      </c>
    </row>
    <row r="1361" spans="1:34" ht="12.75" hidden="1" customHeight="1">
      <c r="A1361" s="344"/>
      <c r="B1361" s="27"/>
      <c r="C1361" s="28"/>
      <c r="D1361" s="344"/>
      <c r="E1361" s="28"/>
      <c r="F1361" s="28"/>
      <c r="G1361" s="344"/>
      <c r="H1361" s="28"/>
      <c r="I1361" s="28"/>
      <c r="J1361" s="344"/>
      <c r="K1361" s="28"/>
      <c r="L1361" s="28"/>
      <c r="M1361" s="346"/>
      <c r="N1361" s="28"/>
      <c r="O1361" s="28"/>
      <c r="P1361" s="346"/>
      <c r="Q1361" s="25"/>
      <c r="R1361" s="23">
        <f>ROUNDDOWN($R$3*R1360,0)</f>
        <v>11539</v>
      </c>
      <c r="S1361" s="23">
        <f>ROUNDDOWN($S$3*S1360,0)</f>
        <v>1628</v>
      </c>
      <c r="T1361" s="337"/>
      <c r="U1361" s="23">
        <f>ROUNDDOWN(U1360*$U$3,0)</f>
        <v>162</v>
      </c>
      <c r="V1361" s="23">
        <f>ROUNDDOWN(V1360*$V$3,0)</f>
        <v>182</v>
      </c>
      <c r="W1361" s="30"/>
      <c r="X1361" s="23">
        <f>ROUNDDOWN($X$3*X1360,0)</f>
        <v>7343</v>
      </c>
      <c r="Y1361" s="23">
        <f>ROUNDDOWN(Y1360*$Y$3,0)</f>
        <v>3257</v>
      </c>
      <c r="Z1361" s="24">
        <f>ROUNDDOWN(Z1360*$Z$3,0)</f>
        <v>0</v>
      </c>
      <c r="AA1361" s="338"/>
      <c r="AB1361" s="327"/>
      <c r="AC1361" s="327"/>
      <c r="AD1361" s="327"/>
      <c r="AE1361" s="327"/>
      <c r="AF1361" s="329"/>
      <c r="AG1361" s="331"/>
      <c r="AH1361" s="332">
        <f t="shared" si="13"/>
        <v>0</v>
      </c>
    </row>
    <row r="1362" spans="1:34" ht="12.75" hidden="1" customHeight="1">
      <c r="A1362" s="333" t="s">
        <v>6</v>
      </c>
      <c r="B1362" s="20" t="s">
        <v>43</v>
      </c>
      <c r="C1362" s="21">
        <v>2.5</v>
      </c>
      <c r="D1362" s="333" t="str">
        <f>B1362&amp;C1362</f>
        <v>H2.5</v>
      </c>
      <c r="E1362" s="21" t="s">
        <v>38</v>
      </c>
      <c r="F1362" s="21">
        <v>0</v>
      </c>
      <c r="G1362" s="333" t="str">
        <f>E1362&amp;F1362</f>
        <v>W0</v>
      </c>
      <c r="H1362" s="21" t="s">
        <v>39</v>
      </c>
      <c r="I1362" s="21">
        <v>0</v>
      </c>
      <c r="J1362" s="333" t="str">
        <f>H1362&amp;I1362</f>
        <v>L0</v>
      </c>
      <c r="K1362" s="21" t="s">
        <v>40</v>
      </c>
      <c r="L1362" s="21">
        <v>0</v>
      </c>
      <c r="M1362" s="334" t="str">
        <f>K1362&amp;L1362</f>
        <v>B0</v>
      </c>
      <c r="N1362" s="21" t="s">
        <v>41</v>
      </c>
      <c r="O1362" s="21">
        <v>6</v>
      </c>
      <c r="P1362" s="334" t="str">
        <f>N1362&amp;O1362</f>
        <v>R6</v>
      </c>
      <c r="Q1362" s="25" t="s">
        <v>42</v>
      </c>
      <c r="R1362" s="19">
        <v>0.19</v>
      </c>
      <c r="S1362" s="19">
        <v>0.02</v>
      </c>
      <c r="T1362" s="336">
        <f>SUM(R1363:S1363)</f>
        <v>21559</v>
      </c>
      <c r="U1362" s="19">
        <v>8.0000000000000002E-3</v>
      </c>
      <c r="V1362" s="19">
        <v>0.01</v>
      </c>
      <c r="W1362" s="336">
        <f>SUM(U1363:V1363)</f>
        <v>1260</v>
      </c>
      <c r="X1362" s="19">
        <v>0.23</v>
      </c>
      <c r="Y1362" s="19">
        <v>0.14000000000000001</v>
      </c>
      <c r="Z1362" s="19">
        <v>0</v>
      </c>
      <c r="AA1362" s="338">
        <f>SUM(X1363:Z1363)</f>
        <v>35529</v>
      </c>
      <c r="AB1362" s="327">
        <f>ROUNDDOWN((T1362+AA1362)*0.05,0)</f>
        <v>2854</v>
      </c>
      <c r="AC1362" s="327">
        <f>ROUNDDOWN((T1362+W1362+AA1362+AB1362)*0.1,0)</f>
        <v>6120</v>
      </c>
      <c r="AD1362" s="327">
        <f>ROUNDDOWN(AG1362*0.1,0)</f>
        <v>4278</v>
      </c>
      <c r="AE1362" s="327">
        <f>T1362+W1362+AA1362+AB1362+AC1362+AD1362</f>
        <v>71600</v>
      </c>
      <c r="AF1362" s="328">
        <v>65600</v>
      </c>
      <c r="AG1362" s="330">
        <f>AF1362-T1362-W1362</f>
        <v>42781</v>
      </c>
      <c r="AH1362" s="332">
        <f t="shared" si="13"/>
        <v>42781</v>
      </c>
    </row>
    <row r="1363" spans="1:34" ht="12.75" hidden="1" customHeight="1">
      <c r="A1363" s="333"/>
      <c r="B1363" s="20"/>
      <c r="C1363" s="21"/>
      <c r="D1363" s="333"/>
      <c r="E1363" s="21"/>
      <c r="F1363" s="21"/>
      <c r="G1363" s="333"/>
      <c r="H1363" s="21"/>
      <c r="I1363" s="21"/>
      <c r="J1363" s="333"/>
      <c r="K1363" s="21"/>
      <c r="L1363" s="21"/>
      <c r="M1363" s="335"/>
      <c r="N1363" s="21"/>
      <c r="O1363" s="21"/>
      <c r="P1363" s="335"/>
      <c r="Q1363" s="22"/>
      <c r="R1363" s="23">
        <f>ROUNDDOWN($R$3*R1362,0)</f>
        <v>19931</v>
      </c>
      <c r="S1363" s="23">
        <f>ROUNDDOWN($S$3*S1362,0)</f>
        <v>1628</v>
      </c>
      <c r="T1363" s="337"/>
      <c r="U1363" s="23">
        <f>ROUNDDOWN(U1362*$U$3,0)</f>
        <v>651</v>
      </c>
      <c r="V1363" s="23">
        <f>ROUNDDOWN(V1362*$V$3,0)</f>
        <v>609</v>
      </c>
      <c r="W1363" s="337"/>
      <c r="X1363" s="23">
        <f>ROUNDDOWN($X$3*X1362,0)</f>
        <v>24127</v>
      </c>
      <c r="Y1363" s="23">
        <f>ROUNDDOWN(Y1362*$Y$3,0)</f>
        <v>11402</v>
      </c>
      <c r="Z1363" s="24">
        <f>ROUNDDOWN(Z1362*$Z$3,0)</f>
        <v>0</v>
      </c>
      <c r="AA1363" s="338"/>
      <c r="AB1363" s="327"/>
      <c r="AC1363" s="327"/>
      <c r="AD1363" s="327"/>
      <c r="AE1363" s="327"/>
      <c r="AF1363" s="329"/>
      <c r="AG1363" s="331"/>
      <c r="AH1363" s="332">
        <f t="shared" si="13"/>
        <v>0</v>
      </c>
    </row>
    <row r="1364" spans="1:34" ht="12.75" hidden="1" customHeight="1">
      <c r="A1364" s="333" t="s">
        <v>6</v>
      </c>
      <c r="B1364" s="20" t="s">
        <v>43</v>
      </c>
      <c r="C1364" s="21">
        <v>3</v>
      </c>
      <c r="D1364" s="333" t="str">
        <f>B1364&amp;C1364</f>
        <v>H3</v>
      </c>
      <c r="E1364" s="21" t="s">
        <v>38</v>
      </c>
      <c r="F1364" s="21">
        <v>0</v>
      </c>
      <c r="G1364" s="333" t="str">
        <f>E1364&amp;F1364</f>
        <v>W0</v>
      </c>
      <c r="H1364" s="21" t="s">
        <v>39</v>
      </c>
      <c r="I1364" s="21">
        <v>0</v>
      </c>
      <c r="J1364" s="333" t="str">
        <f>H1364&amp;I1364</f>
        <v>L0</v>
      </c>
      <c r="K1364" s="21" t="s">
        <v>40</v>
      </c>
      <c r="L1364" s="21">
        <v>0</v>
      </c>
      <c r="M1364" s="334" t="str">
        <f>K1364&amp;L1364</f>
        <v>B0</v>
      </c>
      <c r="N1364" s="21" t="s">
        <v>41</v>
      </c>
      <c r="O1364" s="21">
        <v>8</v>
      </c>
      <c r="P1364" s="334" t="str">
        <f>N1364&amp;O1364</f>
        <v>R8</v>
      </c>
      <c r="Q1364" s="25" t="s">
        <v>42</v>
      </c>
      <c r="R1364" s="19">
        <v>0.33</v>
      </c>
      <c r="S1364" s="19">
        <v>0.04</v>
      </c>
      <c r="T1364" s="336">
        <f>SUM(R1365:S1365)</f>
        <v>37875</v>
      </c>
      <c r="U1364" s="19">
        <v>2.1000000000000001E-2</v>
      </c>
      <c r="V1364" s="19">
        <v>1.2E-2</v>
      </c>
      <c r="W1364" s="336">
        <f>SUM(U1365:V1365)</f>
        <v>2441</v>
      </c>
      <c r="X1364" s="19">
        <v>0.37</v>
      </c>
      <c r="Y1364" s="19">
        <v>0.22</v>
      </c>
      <c r="Z1364" s="19">
        <v>0</v>
      </c>
      <c r="AA1364" s="338">
        <f>SUM(X1365:Z1365)</f>
        <v>56731</v>
      </c>
      <c r="AB1364" s="327">
        <f>ROUNDDOWN((T1364+AA1364)*0.05,0)</f>
        <v>4730</v>
      </c>
      <c r="AC1364" s="327">
        <f>ROUNDDOWN((T1364+W1364+AA1364+AB1364)*0.1,0)</f>
        <v>10177</v>
      </c>
      <c r="AD1364" s="327">
        <f>ROUNDDOWN(AG1364*0.1,0)</f>
        <v>7668</v>
      </c>
      <c r="AE1364" s="327">
        <f>T1364+W1364+AA1364+AB1364+AC1364+AD1364</f>
        <v>119622</v>
      </c>
      <c r="AF1364" s="328">
        <v>117000</v>
      </c>
      <c r="AG1364" s="330">
        <f>AF1364-T1364-W1364</f>
        <v>76684</v>
      </c>
      <c r="AH1364" s="332">
        <f t="shared" ref="AH1364:AH1449" si="14">IF(AE1364&lt;AG1364,AE1364,AG1364)</f>
        <v>76684</v>
      </c>
    </row>
    <row r="1365" spans="1:34" ht="12.75" hidden="1" customHeight="1">
      <c r="A1365" s="333"/>
      <c r="B1365" s="20"/>
      <c r="C1365" s="21"/>
      <c r="D1365" s="333"/>
      <c r="E1365" s="21"/>
      <c r="F1365" s="21"/>
      <c r="G1365" s="333"/>
      <c r="H1365" s="21"/>
      <c r="I1365" s="21"/>
      <c r="J1365" s="333"/>
      <c r="K1365" s="21"/>
      <c r="L1365" s="21"/>
      <c r="M1365" s="335"/>
      <c r="N1365" s="21"/>
      <c r="O1365" s="21"/>
      <c r="P1365" s="335"/>
      <c r="Q1365" s="22"/>
      <c r="R1365" s="23">
        <f>ROUNDDOWN($R$3*R1364,0)</f>
        <v>34618</v>
      </c>
      <c r="S1365" s="23">
        <f>ROUNDDOWN($S$3*S1364,0)</f>
        <v>3257</v>
      </c>
      <c r="T1365" s="337"/>
      <c r="U1365" s="23">
        <f>ROUNDDOWN(U1364*$U$3,0)</f>
        <v>1710</v>
      </c>
      <c r="V1365" s="23">
        <f>ROUNDDOWN(V1364*$V$3,0)</f>
        <v>731</v>
      </c>
      <c r="W1365" s="337"/>
      <c r="X1365" s="23">
        <f>ROUNDDOWN($X$3*X1364,0)</f>
        <v>38814</v>
      </c>
      <c r="Y1365" s="23">
        <f>ROUNDDOWN(Y1364*$Y$3,0)</f>
        <v>17917</v>
      </c>
      <c r="Z1365" s="24">
        <f>ROUNDDOWN(Z1364*$Z$3,0)</f>
        <v>0</v>
      </c>
      <c r="AA1365" s="338"/>
      <c r="AB1365" s="327"/>
      <c r="AC1365" s="327"/>
      <c r="AD1365" s="327"/>
      <c r="AE1365" s="327"/>
      <c r="AF1365" s="329"/>
      <c r="AG1365" s="331"/>
      <c r="AH1365" s="332">
        <f t="shared" si="14"/>
        <v>0</v>
      </c>
    </row>
    <row r="1366" spans="1:34" ht="12.75" hidden="1" customHeight="1">
      <c r="A1366" s="333" t="s">
        <v>6</v>
      </c>
      <c r="B1366" s="20" t="s">
        <v>43</v>
      </c>
      <c r="C1366" s="21">
        <v>3.5</v>
      </c>
      <c r="D1366" s="333" t="str">
        <f>B1366&amp;C1366</f>
        <v>H3.5</v>
      </c>
      <c r="E1366" s="21" t="s">
        <v>38</v>
      </c>
      <c r="F1366" s="21">
        <v>0</v>
      </c>
      <c r="G1366" s="333" t="str">
        <f>E1366&amp;F1366</f>
        <v>W0</v>
      </c>
      <c r="H1366" s="21" t="s">
        <v>39</v>
      </c>
      <c r="I1366" s="21">
        <v>0</v>
      </c>
      <c r="J1366" s="333" t="str">
        <f>H1366&amp;I1366</f>
        <v>L0</v>
      </c>
      <c r="K1366" s="21" t="s">
        <v>40</v>
      </c>
      <c r="L1366" s="21">
        <v>0</v>
      </c>
      <c r="M1366" s="334" t="str">
        <f>K1366&amp;L1366</f>
        <v>B0</v>
      </c>
      <c r="N1366" s="21" t="s">
        <v>41</v>
      </c>
      <c r="O1366" s="21">
        <v>10</v>
      </c>
      <c r="P1366" s="334" t="str">
        <f>N1366&amp;O1366</f>
        <v>R10</v>
      </c>
      <c r="Q1366" s="25" t="s">
        <v>42</v>
      </c>
      <c r="R1366" s="26">
        <v>0.47</v>
      </c>
      <c r="S1366" s="26">
        <v>0.06</v>
      </c>
      <c r="T1366" s="336">
        <f>SUM(R1367:S1367)</f>
        <v>54190</v>
      </c>
      <c r="U1366" s="19">
        <v>4.2000000000000003E-2</v>
      </c>
      <c r="V1366" s="19">
        <v>0.02</v>
      </c>
      <c r="W1366" s="336">
        <f>SUM(U1367:V1367)</f>
        <v>4639</v>
      </c>
      <c r="X1366" s="19">
        <v>0.33</v>
      </c>
      <c r="Y1366" s="19">
        <v>0.16</v>
      </c>
      <c r="Z1366" s="19">
        <v>0.24</v>
      </c>
      <c r="AA1366" s="338">
        <f>SUM(X1367:Z1367)</f>
        <v>60738</v>
      </c>
      <c r="AB1366" s="327">
        <f>ROUNDDOWN((T1366+AA1366)*0.05,0)</f>
        <v>5746</v>
      </c>
      <c r="AC1366" s="327">
        <f>ROUNDDOWN((T1366+W1366+AA1366+AB1366)*0.1,0)</f>
        <v>12531</v>
      </c>
      <c r="AD1366" s="327">
        <f>ROUNDDOWN(AG1366*0.1,0)</f>
        <v>14917</v>
      </c>
      <c r="AE1366" s="327">
        <f>T1366+W1366+AA1366+AB1366+AC1366+AD1366</f>
        <v>152761</v>
      </c>
      <c r="AF1366" s="328">
        <v>208000</v>
      </c>
      <c r="AG1366" s="330">
        <f>AF1366-T1366-W1366</f>
        <v>149171</v>
      </c>
      <c r="AH1366" s="332">
        <f t="shared" si="14"/>
        <v>149171</v>
      </c>
    </row>
    <row r="1367" spans="1:34" ht="12.75" hidden="1" customHeight="1">
      <c r="A1367" s="333"/>
      <c r="B1367" s="20"/>
      <c r="C1367" s="21"/>
      <c r="D1367" s="333"/>
      <c r="E1367" s="21"/>
      <c r="F1367" s="21"/>
      <c r="G1367" s="333"/>
      <c r="H1367" s="21"/>
      <c r="I1367" s="21"/>
      <c r="J1367" s="333"/>
      <c r="K1367" s="21"/>
      <c r="L1367" s="21"/>
      <c r="M1367" s="335"/>
      <c r="N1367" s="21"/>
      <c r="O1367" s="21"/>
      <c r="P1367" s="335"/>
      <c r="Q1367" s="22"/>
      <c r="R1367" s="23">
        <f>ROUNDDOWN($R$3*R1366,0)</f>
        <v>49304</v>
      </c>
      <c r="S1367" s="23">
        <f>ROUNDDOWN($S$3*S1366,0)</f>
        <v>4886</v>
      </c>
      <c r="T1367" s="337"/>
      <c r="U1367" s="23">
        <f>ROUNDDOWN(U1366*$U$3,0)</f>
        <v>3420</v>
      </c>
      <c r="V1367" s="23">
        <f>ROUNDDOWN(V1366*$V$3,0)</f>
        <v>1219</v>
      </c>
      <c r="W1367" s="337"/>
      <c r="X1367" s="23">
        <f>ROUNDDOWN($X$3*X1366,0)</f>
        <v>34618</v>
      </c>
      <c r="Y1367" s="23">
        <f>ROUNDDOWN(Y1366*$Y$3,0)</f>
        <v>13030</v>
      </c>
      <c r="Z1367" s="24">
        <f>ROUNDDOWN(Z1366*$Z$3,0)</f>
        <v>13090</v>
      </c>
      <c r="AA1367" s="338"/>
      <c r="AB1367" s="327"/>
      <c r="AC1367" s="327"/>
      <c r="AD1367" s="327"/>
      <c r="AE1367" s="327"/>
      <c r="AF1367" s="329"/>
      <c r="AG1367" s="331"/>
      <c r="AH1367" s="332">
        <f t="shared" si="14"/>
        <v>0</v>
      </c>
    </row>
    <row r="1368" spans="1:34" ht="12.75" hidden="1" customHeight="1">
      <c r="A1368" s="333" t="s">
        <v>6</v>
      </c>
      <c r="B1368" s="20" t="s">
        <v>43</v>
      </c>
      <c r="C1368" s="21">
        <v>4</v>
      </c>
      <c r="D1368" s="333" t="str">
        <f>B1368&amp;C1368</f>
        <v>H4</v>
      </c>
      <c r="E1368" s="21" t="s">
        <v>38</v>
      </c>
      <c r="F1368" s="21">
        <v>0</v>
      </c>
      <c r="G1368" s="333" t="str">
        <f>E1368&amp;F1368</f>
        <v>W0</v>
      </c>
      <c r="H1368" s="21" t="s">
        <v>39</v>
      </c>
      <c r="I1368" s="21">
        <v>0</v>
      </c>
      <c r="J1368" s="333" t="str">
        <f>H1368&amp;I1368</f>
        <v>L0</v>
      </c>
      <c r="K1368" s="21" t="s">
        <v>40</v>
      </c>
      <c r="L1368" s="21">
        <v>0</v>
      </c>
      <c r="M1368" s="334" t="str">
        <f>K1368&amp;L1368</f>
        <v>B0</v>
      </c>
      <c r="N1368" s="21" t="s">
        <v>41</v>
      </c>
      <c r="O1368" s="21">
        <v>12</v>
      </c>
      <c r="P1368" s="334" t="str">
        <f>N1368&amp;O1368</f>
        <v>R12</v>
      </c>
      <c r="Q1368" s="25" t="s">
        <v>42</v>
      </c>
      <c r="R1368" s="19">
        <v>0.63</v>
      </c>
      <c r="S1368" s="19">
        <v>0.1</v>
      </c>
      <c r="T1368" s="336">
        <f>SUM(R1369:S1369)</f>
        <v>74233</v>
      </c>
      <c r="U1368" s="19">
        <v>7.4999999999999997E-2</v>
      </c>
      <c r="V1368" s="19">
        <v>0.02</v>
      </c>
      <c r="W1368" s="336">
        <f>SUM(U1369:V1369)</f>
        <v>7327</v>
      </c>
      <c r="X1368" s="19">
        <v>0.42</v>
      </c>
      <c r="Y1368" s="19">
        <v>0.2</v>
      </c>
      <c r="Z1368" s="19">
        <v>0.31</v>
      </c>
      <c r="AA1368" s="338">
        <f>SUM(X1369:Z1369)</f>
        <v>77255</v>
      </c>
      <c r="AB1368" s="327">
        <f>ROUNDDOWN((T1368+AA1368)*0.05,0)</f>
        <v>7574</v>
      </c>
      <c r="AC1368" s="327">
        <f>ROUNDDOWN((T1368+W1368+AA1368+AB1368)*0.1,0)</f>
        <v>16638</v>
      </c>
      <c r="AD1368" s="327">
        <f>ROUNDDOWN(AG1368*0.1,0)</f>
        <v>23944</v>
      </c>
      <c r="AE1368" s="327">
        <f>T1368+W1368+AA1368+AB1368+AC1368+AD1368</f>
        <v>206971</v>
      </c>
      <c r="AF1368" s="328">
        <v>321000</v>
      </c>
      <c r="AG1368" s="330">
        <f>AF1368-T1368-W1368</f>
        <v>239440</v>
      </c>
      <c r="AH1368" s="332">
        <f t="shared" si="14"/>
        <v>206971</v>
      </c>
    </row>
    <row r="1369" spans="1:34" ht="12.75" hidden="1" customHeight="1">
      <c r="A1369" s="333"/>
      <c r="B1369" s="20"/>
      <c r="C1369" s="21"/>
      <c r="D1369" s="333"/>
      <c r="E1369" s="21"/>
      <c r="F1369" s="21"/>
      <c r="G1369" s="333"/>
      <c r="H1369" s="21"/>
      <c r="I1369" s="21"/>
      <c r="J1369" s="333"/>
      <c r="K1369" s="21"/>
      <c r="L1369" s="21"/>
      <c r="M1369" s="335"/>
      <c r="N1369" s="21"/>
      <c r="O1369" s="21"/>
      <c r="P1369" s="335"/>
      <c r="Q1369" s="22"/>
      <c r="R1369" s="23">
        <f>ROUNDDOWN($R$3*R1368,0)</f>
        <v>66089</v>
      </c>
      <c r="S1369" s="23">
        <f>ROUNDDOWN($S$3*S1368,0)</f>
        <v>8144</v>
      </c>
      <c r="T1369" s="337"/>
      <c r="U1369" s="23">
        <f>ROUNDDOWN(U1368*$U$3,0)</f>
        <v>6108</v>
      </c>
      <c r="V1369" s="23">
        <f>ROUNDDOWN(V1368*$V$3,0)</f>
        <v>1219</v>
      </c>
      <c r="W1369" s="337"/>
      <c r="X1369" s="23">
        <f>ROUNDDOWN($X$3*X1368,0)</f>
        <v>44059</v>
      </c>
      <c r="Y1369" s="23">
        <f>ROUNDDOWN(Y1368*$Y$3,0)</f>
        <v>16288</v>
      </c>
      <c r="Z1369" s="24">
        <f>ROUNDDOWN(Z1368*$Z$3,0)</f>
        <v>16908</v>
      </c>
      <c r="AA1369" s="338"/>
      <c r="AB1369" s="327"/>
      <c r="AC1369" s="327"/>
      <c r="AD1369" s="327"/>
      <c r="AE1369" s="327"/>
      <c r="AF1369" s="329"/>
      <c r="AG1369" s="331"/>
      <c r="AH1369" s="332">
        <f t="shared" si="14"/>
        <v>0</v>
      </c>
    </row>
    <row r="1370" spans="1:34" ht="12.75" hidden="1" customHeight="1">
      <c r="A1370" s="333" t="s">
        <v>6</v>
      </c>
      <c r="B1370" s="20" t="s">
        <v>43</v>
      </c>
      <c r="C1370" s="21">
        <v>4</v>
      </c>
      <c r="D1370" s="333" t="str">
        <f>B1370&amp;C1370</f>
        <v>H4</v>
      </c>
      <c r="E1370" s="21" t="s">
        <v>38</v>
      </c>
      <c r="F1370" s="21">
        <v>0</v>
      </c>
      <c r="G1370" s="333" t="str">
        <f>E1370&amp;F1370</f>
        <v>W0</v>
      </c>
      <c r="H1370" s="21" t="s">
        <v>39</v>
      </c>
      <c r="I1370" s="21">
        <v>0</v>
      </c>
      <c r="J1370" s="333" t="str">
        <f>H1370&amp;I1370</f>
        <v>L0</v>
      </c>
      <c r="K1370" s="21" t="s">
        <v>40</v>
      </c>
      <c r="L1370" s="21">
        <v>0</v>
      </c>
      <c r="M1370" s="334" t="str">
        <f>K1370&amp;L1370</f>
        <v>B0</v>
      </c>
      <c r="N1370" s="21" t="s">
        <v>41</v>
      </c>
      <c r="O1370" s="21">
        <v>15</v>
      </c>
      <c r="P1370" s="334" t="str">
        <f>N1370&amp;O1370</f>
        <v>R15</v>
      </c>
      <c r="Q1370" s="25" t="s">
        <v>42</v>
      </c>
      <c r="R1370" s="19">
        <v>0.88</v>
      </c>
      <c r="S1370" s="19">
        <v>0.12</v>
      </c>
      <c r="T1370" s="336">
        <f>SUM(R1371:S1371)</f>
        <v>102088</v>
      </c>
      <c r="U1370" s="19">
        <v>0.19</v>
      </c>
      <c r="V1370" s="19">
        <v>3.9E-2</v>
      </c>
      <c r="W1370" s="336">
        <f>SUM(U1371:V1371)</f>
        <v>17851</v>
      </c>
      <c r="X1370" s="19">
        <v>0.56000000000000005</v>
      </c>
      <c r="Y1370" s="19">
        <v>0.27</v>
      </c>
      <c r="Z1370" s="19">
        <v>0.41</v>
      </c>
      <c r="AA1370" s="338">
        <f>SUM(X1371:Z1371)</f>
        <v>103098</v>
      </c>
      <c r="AB1370" s="327">
        <f>ROUNDDOWN((T1370+AA1370)*0.05,0)</f>
        <v>10259</v>
      </c>
      <c r="AC1370" s="327">
        <f>ROUNDDOWN((T1370+W1370+AA1370+AB1370)*0.1,0)</f>
        <v>23329</v>
      </c>
      <c r="AD1370" s="327">
        <f>ROUNDDOWN(AG1370*0.1,0)</f>
        <v>31806</v>
      </c>
      <c r="AE1370" s="327">
        <f>T1370+W1370+AA1370+AB1370+AC1370+AD1370</f>
        <v>288431</v>
      </c>
      <c r="AF1370" s="328">
        <v>438000</v>
      </c>
      <c r="AG1370" s="330">
        <f>AF1370-T1370-W1370</f>
        <v>318061</v>
      </c>
      <c r="AH1370" s="332">
        <f t="shared" si="14"/>
        <v>288431</v>
      </c>
    </row>
    <row r="1371" spans="1:34" ht="12.75" hidden="1" customHeight="1">
      <c r="A1371" s="333"/>
      <c r="B1371" s="20"/>
      <c r="C1371" s="21"/>
      <c r="D1371" s="333"/>
      <c r="E1371" s="21"/>
      <c r="F1371" s="21"/>
      <c r="G1371" s="333"/>
      <c r="H1371" s="21"/>
      <c r="I1371" s="21"/>
      <c r="J1371" s="333"/>
      <c r="K1371" s="21"/>
      <c r="L1371" s="21"/>
      <c r="M1371" s="335"/>
      <c r="N1371" s="21"/>
      <c r="O1371" s="21"/>
      <c r="P1371" s="335"/>
      <c r="Q1371" s="22"/>
      <c r="R1371" s="23">
        <f>ROUNDDOWN($R$3*R1370,0)</f>
        <v>92315</v>
      </c>
      <c r="S1371" s="23">
        <f>ROUNDDOWN($S$3*S1370,0)</f>
        <v>9773</v>
      </c>
      <c r="T1371" s="337"/>
      <c r="U1371" s="23">
        <f>ROUNDDOWN(U1370*$U$3,0)</f>
        <v>15474</v>
      </c>
      <c r="V1371" s="23">
        <f>ROUNDDOWN(V1370*$V$3,0)</f>
        <v>2377</v>
      </c>
      <c r="W1371" s="337"/>
      <c r="X1371" s="23">
        <f>ROUNDDOWN($X$3*X1370,0)</f>
        <v>58746</v>
      </c>
      <c r="Y1371" s="23">
        <f>ROUNDDOWN(Y1370*$Y$3,0)</f>
        <v>21989</v>
      </c>
      <c r="Z1371" s="24">
        <f>ROUNDDOWN(Z1370*$Z$3,0)</f>
        <v>22363</v>
      </c>
      <c r="AA1371" s="338"/>
      <c r="AB1371" s="327"/>
      <c r="AC1371" s="327"/>
      <c r="AD1371" s="327"/>
      <c r="AE1371" s="327"/>
      <c r="AF1371" s="329"/>
      <c r="AG1371" s="331"/>
      <c r="AH1371" s="332">
        <f t="shared" si="14"/>
        <v>0</v>
      </c>
    </row>
    <row r="1372" spans="1:34" ht="12.75" hidden="1" customHeight="1">
      <c r="A1372" s="333" t="s">
        <v>6</v>
      </c>
      <c r="B1372" s="20" t="s">
        <v>43</v>
      </c>
      <c r="C1372" s="21">
        <v>4</v>
      </c>
      <c r="D1372" s="333" t="str">
        <f>B1372&amp;C1372</f>
        <v>H4</v>
      </c>
      <c r="E1372" s="21" t="s">
        <v>38</v>
      </c>
      <c r="F1372" s="21">
        <v>0</v>
      </c>
      <c r="G1372" s="333" t="str">
        <f>E1372&amp;F1372</f>
        <v>W0</v>
      </c>
      <c r="H1372" s="21" t="s">
        <v>39</v>
      </c>
      <c r="I1372" s="21">
        <v>0</v>
      </c>
      <c r="J1372" s="333" t="str">
        <f>H1372&amp;I1372</f>
        <v>L0</v>
      </c>
      <c r="K1372" s="21" t="s">
        <v>40</v>
      </c>
      <c r="L1372" s="21">
        <v>0</v>
      </c>
      <c r="M1372" s="334" t="str">
        <f>K1372&amp;L1372</f>
        <v>B0</v>
      </c>
      <c r="N1372" s="21" t="s">
        <v>41</v>
      </c>
      <c r="O1372" s="21">
        <v>18</v>
      </c>
      <c r="P1372" s="334" t="str">
        <f>N1372&amp;O1372</f>
        <v>R18</v>
      </c>
      <c r="Q1372" s="25" t="s">
        <v>42</v>
      </c>
      <c r="R1372" s="26">
        <v>1.1499999999999999</v>
      </c>
      <c r="S1372" s="26">
        <v>0.15</v>
      </c>
      <c r="T1372" s="336">
        <f>SUM(R1373:S1373)</f>
        <v>132855</v>
      </c>
      <c r="U1372" s="19">
        <v>0.19</v>
      </c>
      <c r="V1372" s="19">
        <v>7.0999999999999994E-2</v>
      </c>
      <c r="W1372" s="336">
        <f>SUM(U1373:V1373)</f>
        <v>19802</v>
      </c>
      <c r="X1372" s="19">
        <v>0.7</v>
      </c>
      <c r="Y1372" s="19">
        <v>0.34</v>
      </c>
      <c r="Z1372" s="19">
        <v>0.52</v>
      </c>
      <c r="AA1372" s="338">
        <f>SUM(X1373:Z1373)</f>
        <v>129484</v>
      </c>
      <c r="AB1372" s="327">
        <f>ROUNDDOWN((T1372+AA1372)*0.05,0)</f>
        <v>13116</v>
      </c>
      <c r="AC1372" s="327">
        <f>ROUNDDOWN((T1372+W1372+AA1372+AB1372)*0.1,0)</f>
        <v>29525</v>
      </c>
      <c r="AD1372" s="327">
        <f>ROUNDDOWN(AG1372*0.1,0)</f>
        <v>37834</v>
      </c>
      <c r="AE1372" s="327">
        <f>T1372+W1372+AA1372+AB1372+AC1372+AD1372</f>
        <v>362616</v>
      </c>
      <c r="AF1372" s="328">
        <v>531000</v>
      </c>
      <c r="AG1372" s="330">
        <f>AF1372-T1372-W1372</f>
        <v>378343</v>
      </c>
      <c r="AH1372" s="332">
        <f t="shared" si="14"/>
        <v>362616</v>
      </c>
    </row>
    <row r="1373" spans="1:34" ht="12.75" hidden="1" customHeight="1">
      <c r="A1373" s="333"/>
      <c r="B1373" s="20"/>
      <c r="C1373" s="21"/>
      <c r="D1373" s="333"/>
      <c r="E1373" s="21"/>
      <c r="F1373" s="21"/>
      <c r="G1373" s="333"/>
      <c r="H1373" s="21"/>
      <c r="I1373" s="21"/>
      <c r="J1373" s="333"/>
      <c r="K1373" s="21"/>
      <c r="L1373" s="21"/>
      <c r="M1373" s="335"/>
      <c r="N1373" s="21"/>
      <c r="O1373" s="21"/>
      <c r="P1373" s="335"/>
      <c r="Q1373" s="25"/>
      <c r="R1373" s="23">
        <f>ROUNDDOWN($R$3*R1372,0)</f>
        <v>120639</v>
      </c>
      <c r="S1373" s="23">
        <f>ROUNDDOWN($S$3*S1372,0)</f>
        <v>12216</v>
      </c>
      <c r="T1373" s="337"/>
      <c r="U1373" s="23">
        <f>ROUNDDOWN(U1372*$U$3,0)</f>
        <v>15474</v>
      </c>
      <c r="V1373" s="23">
        <f>ROUNDDOWN(V1372*$V$3,0)</f>
        <v>4328</v>
      </c>
      <c r="W1373" s="337"/>
      <c r="X1373" s="23">
        <f>ROUNDDOWN($X$3*X1372,0)</f>
        <v>73432</v>
      </c>
      <c r="Y1373" s="23">
        <f>ROUNDDOWN(Y1372*$Y$3,0)</f>
        <v>27690</v>
      </c>
      <c r="Z1373" s="24">
        <f>ROUNDDOWN(Z1372*$Z$3,0)</f>
        <v>28362</v>
      </c>
      <c r="AA1373" s="338"/>
      <c r="AB1373" s="327"/>
      <c r="AC1373" s="327"/>
      <c r="AD1373" s="327"/>
      <c r="AE1373" s="327"/>
      <c r="AF1373" s="329"/>
      <c r="AG1373" s="331"/>
      <c r="AH1373" s="332">
        <f t="shared" si="14"/>
        <v>0</v>
      </c>
    </row>
    <row r="1374" spans="1:34" ht="12.75" hidden="1" customHeight="1">
      <c r="A1374" s="333" t="s">
        <v>6</v>
      </c>
      <c r="B1374" s="20" t="s">
        <v>43</v>
      </c>
      <c r="C1374" s="21">
        <v>4.5</v>
      </c>
      <c r="D1374" s="333" t="str">
        <f>B1374&amp;C1374</f>
        <v>H4.5</v>
      </c>
      <c r="E1374" s="21" t="s">
        <v>38</v>
      </c>
      <c r="F1374" s="21">
        <v>0</v>
      </c>
      <c r="G1374" s="333" t="str">
        <f>E1374&amp;F1374</f>
        <v>W0</v>
      </c>
      <c r="H1374" s="21" t="s">
        <v>39</v>
      </c>
      <c r="I1374" s="21">
        <v>0</v>
      </c>
      <c r="J1374" s="333" t="str">
        <f>H1374&amp;I1374</f>
        <v>L0</v>
      </c>
      <c r="K1374" s="21" t="s">
        <v>40</v>
      </c>
      <c r="L1374" s="21">
        <v>0</v>
      </c>
      <c r="M1374" s="334" t="str">
        <f>K1374&amp;L1374</f>
        <v>B0</v>
      </c>
      <c r="N1374" s="21" t="s">
        <v>41</v>
      </c>
      <c r="O1374" s="21">
        <v>20</v>
      </c>
      <c r="P1374" s="334" t="str">
        <f>N1374&amp;O1374</f>
        <v>R20</v>
      </c>
      <c r="Q1374" s="25" t="s">
        <v>42</v>
      </c>
      <c r="R1374" s="19">
        <v>1.33</v>
      </c>
      <c r="S1374" s="19">
        <v>0.18</v>
      </c>
      <c r="T1374" s="336">
        <f>SUM(R1375:S1375)</f>
        <v>154181</v>
      </c>
      <c r="U1374" s="19">
        <v>0.19</v>
      </c>
      <c r="V1374" s="19">
        <v>7.0999999999999994E-2</v>
      </c>
      <c r="W1374" s="336">
        <f>SUM(U1375:V1375)</f>
        <v>19802</v>
      </c>
      <c r="X1374" s="19">
        <v>0.81</v>
      </c>
      <c r="Y1374" s="19">
        <v>0.39</v>
      </c>
      <c r="Z1374" s="19">
        <v>0.6</v>
      </c>
      <c r="AA1374" s="338">
        <f>SUM(X1375:Z1375)</f>
        <v>149460</v>
      </c>
      <c r="AB1374" s="327">
        <f>ROUNDDOWN((T1374+AA1374)*0.05,0)</f>
        <v>15182</v>
      </c>
      <c r="AC1374" s="327">
        <f>ROUNDDOWN((T1374+W1374+AA1374+AB1374)*0.1,0)</f>
        <v>33862</v>
      </c>
      <c r="AD1374" s="327">
        <f>ROUNDDOWN(AG1374*0.1,0)</f>
        <v>50501</v>
      </c>
      <c r="AE1374" s="327">
        <f>T1374+W1374+AA1374+AB1374+AC1374+AD1374</f>
        <v>422988</v>
      </c>
      <c r="AF1374" s="328">
        <v>679000</v>
      </c>
      <c r="AG1374" s="330">
        <f>AF1374-T1374-W1374</f>
        <v>505017</v>
      </c>
      <c r="AH1374" s="332">
        <f t="shared" si="14"/>
        <v>422988</v>
      </c>
    </row>
    <row r="1375" spans="1:34" ht="12.75" hidden="1" customHeight="1">
      <c r="A1375" s="333"/>
      <c r="B1375" s="20"/>
      <c r="C1375" s="21"/>
      <c r="D1375" s="333"/>
      <c r="E1375" s="21"/>
      <c r="F1375" s="21"/>
      <c r="G1375" s="333"/>
      <c r="H1375" s="21"/>
      <c r="I1375" s="21"/>
      <c r="J1375" s="333"/>
      <c r="K1375" s="21"/>
      <c r="L1375" s="21"/>
      <c r="M1375" s="335"/>
      <c r="N1375" s="21"/>
      <c r="O1375" s="21"/>
      <c r="P1375" s="335"/>
      <c r="Q1375" s="22"/>
      <c r="R1375" s="23">
        <f>ROUNDDOWN($R$3*R1374,0)</f>
        <v>139522</v>
      </c>
      <c r="S1375" s="23">
        <f>ROUNDDOWN($S$3*S1374,0)</f>
        <v>14659</v>
      </c>
      <c r="T1375" s="337"/>
      <c r="U1375" s="23">
        <f>ROUNDDOWN(U1374*$U$3,0)</f>
        <v>15474</v>
      </c>
      <c r="V1375" s="23">
        <f>ROUNDDOWN(V1374*$V$3,0)</f>
        <v>4328</v>
      </c>
      <c r="W1375" s="337"/>
      <c r="X1375" s="23">
        <f>ROUNDDOWN($X$3*X1374,0)</f>
        <v>84972</v>
      </c>
      <c r="Y1375" s="23">
        <f>ROUNDDOWN(Y1374*$Y$3,0)</f>
        <v>31762</v>
      </c>
      <c r="Z1375" s="24">
        <f>ROUNDDOWN(Z1374*$Z$3,0)</f>
        <v>32726</v>
      </c>
      <c r="AA1375" s="338"/>
      <c r="AB1375" s="327"/>
      <c r="AC1375" s="327"/>
      <c r="AD1375" s="327"/>
      <c r="AE1375" s="327"/>
      <c r="AF1375" s="329"/>
      <c r="AG1375" s="331"/>
      <c r="AH1375" s="332">
        <f t="shared" si="14"/>
        <v>0</v>
      </c>
    </row>
    <row r="1376" spans="1:34" ht="12.75" hidden="1" customHeight="1">
      <c r="A1376" s="333" t="s">
        <v>6</v>
      </c>
      <c r="B1376" s="20" t="s">
        <v>43</v>
      </c>
      <c r="C1376" s="21">
        <v>5</v>
      </c>
      <c r="D1376" s="333" t="str">
        <f>B1376&amp;C1376</f>
        <v>H5</v>
      </c>
      <c r="E1376" s="21" t="s">
        <v>38</v>
      </c>
      <c r="F1376" s="21">
        <v>0</v>
      </c>
      <c r="G1376" s="333" t="str">
        <f>E1376&amp;F1376</f>
        <v>W0</v>
      </c>
      <c r="H1376" s="21" t="s">
        <v>39</v>
      </c>
      <c r="I1376" s="21">
        <v>0</v>
      </c>
      <c r="J1376" s="333" t="str">
        <f>H1376&amp;I1376</f>
        <v>L0</v>
      </c>
      <c r="K1376" s="21" t="s">
        <v>40</v>
      </c>
      <c r="L1376" s="21">
        <v>0</v>
      </c>
      <c r="M1376" s="334" t="str">
        <f>K1376&amp;L1376</f>
        <v>B0</v>
      </c>
      <c r="N1376" s="21" t="s">
        <v>41</v>
      </c>
      <c r="O1376" s="21">
        <v>25</v>
      </c>
      <c r="P1376" s="334" t="str">
        <f>N1376&amp;O1376</f>
        <v>R25</v>
      </c>
      <c r="Q1376" s="25" t="s">
        <v>42</v>
      </c>
      <c r="R1376" s="26">
        <v>1.85</v>
      </c>
      <c r="S1376" s="26">
        <v>0.25</v>
      </c>
      <c r="T1376" s="336">
        <f>SUM(R1377:S1377)</f>
        <v>214432</v>
      </c>
      <c r="U1376" s="19">
        <v>0.22</v>
      </c>
      <c r="V1376" s="19">
        <v>0.14299999999999999</v>
      </c>
      <c r="W1376" s="336">
        <f>SUM(U1377:V1377)</f>
        <v>26635</v>
      </c>
      <c r="X1376" s="19">
        <v>1.02</v>
      </c>
      <c r="Y1376" s="19">
        <v>0.51</v>
      </c>
      <c r="Z1376" s="19">
        <v>0.67</v>
      </c>
      <c r="AA1376" s="338">
        <f>SUM(X1377:Z1377)</f>
        <v>185081</v>
      </c>
      <c r="AB1376" s="327">
        <f>ROUNDDOWN((T1376+AA1376)*0.05,0)</f>
        <v>19975</v>
      </c>
      <c r="AC1376" s="327">
        <f>ROUNDDOWN((T1376+W1376+AA1376+AB1376)*0.1,0)</f>
        <v>44612</v>
      </c>
      <c r="AD1376" s="327">
        <f>ROUNDDOWN(AG1376*0.1,0)</f>
        <v>86893</v>
      </c>
      <c r="AE1376" s="327">
        <f>T1376+W1376+AA1376+AB1376+AC1376+AD1376</f>
        <v>577628</v>
      </c>
      <c r="AF1376" s="328">
        <v>1110000</v>
      </c>
      <c r="AG1376" s="330">
        <f>AF1376-T1376-W1376</f>
        <v>868933</v>
      </c>
      <c r="AH1376" s="332">
        <f t="shared" si="14"/>
        <v>577628</v>
      </c>
    </row>
    <row r="1377" spans="1:34" ht="12.75" hidden="1" customHeight="1">
      <c r="A1377" s="333"/>
      <c r="B1377" s="20"/>
      <c r="C1377" s="21"/>
      <c r="D1377" s="333"/>
      <c r="E1377" s="21"/>
      <c r="F1377" s="21"/>
      <c r="G1377" s="333"/>
      <c r="H1377" s="21"/>
      <c r="I1377" s="21"/>
      <c r="J1377" s="333"/>
      <c r="K1377" s="21"/>
      <c r="L1377" s="21"/>
      <c r="M1377" s="335"/>
      <c r="N1377" s="21"/>
      <c r="O1377" s="21"/>
      <c r="P1377" s="335"/>
      <c r="Q1377" s="25"/>
      <c r="R1377" s="23">
        <f>ROUNDDOWN($R$3*R1376,0)</f>
        <v>194072</v>
      </c>
      <c r="S1377" s="23">
        <f>ROUNDDOWN($S$3*S1376,0)</f>
        <v>20360</v>
      </c>
      <c r="T1377" s="337"/>
      <c r="U1377" s="23">
        <f>ROUNDDOWN(U1376*$U$3,0)</f>
        <v>17917</v>
      </c>
      <c r="V1377" s="23">
        <f>ROUNDDOWN(V1376*$V$3,0)</f>
        <v>8718</v>
      </c>
      <c r="W1377" s="337"/>
      <c r="X1377" s="23">
        <f>ROUNDDOWN($X$3*X1376,0)</f>
        <v>107002</v>
      </c>
      <c r="Y1377" s="23">
        <f>ROUNDDOWN(Y1376*$Y$3,0)</f>
        <v>41535</v>
      </c>
      <c r="Z1377" s="24">
        <f>ROUNDDOWN(Z1376*$Z$3,0)</f>
        <v>36544</v>
      </c>
      <c r="AA1377" s="338"/>
      <c r="AB1377" s="327"/>
      <c r="AC1377" s="327"/>
      <c r="AD1377" s="327"/>
      <c r="AE1377" s="327"/>
      <c r="AF1377" s="329"/>
      <c r="AG1377" s="331"/>
      <c r="AH1377" s="332">
        <f t="shared" si="14"/>
        <v>0</v>
      </c>
    </row>
    <row r="1378" spans="1:34" ht="12.75" hidden="1" customHeight="1">
      <c r="A1378" s="333" t="s">
        <v>6</v>
      </c>
      <c r="B1378" s="20" t="s">
        <v>43</v>
      </c>
      <c r="C1378" s="21">
        <v>5</v>
      </c>
      <c r="D1378" s="333" t="str">
        <f>B1378&amp;C1378</f>
        <v>H5</v>
      </c>
      <c r="E1378" s="21" t="s">
        <v>38</v>
      </c>
      <c r="F1378" s="21">
        <v>0</v>
      </c>
      <c r="G1378" s="333" t="str">
        <f>E1378&amp;F1378</f>
        <v>W0</v>
      </c>
      <c r="H1378" s="21" t="s">
        <v>39</v>
      </c>
      <c r="I1378" s="21">
        <v>0</v>
      </c>
      <c r="J1378" s="333" t="str">
        <f>H1378&amp;I1378</f>
        <v>L0</v>
      </c>
      <c r="K1378" s="21" t="s">
        <v>40</v>
      </c>
      <c r="L1378" s="21">
        <v>0</v>
      </c>
      <c r="M1378" s="334" t="str">
        <f>K1378&amp;L1378</f>
        <v>B0</v>
      </c>
      <c r="N1378" s="21" t="s">
        <v>41</v>
      </c>
      <c r="O1378" s="21">
        <v>30</v>
      </c>
      <c r="P1378" s="334" t="str">
        <f>N1378&amp;O1378</f>
        <v>R30</v>
      </c>
      <c r="Q1378" s="25" t="s">
        <v>42</v>
      </c>
      <c r="R1378" s="19">
        <v>2.2000000000000002</v>
      </c>
      <c r="S1378" s="19">
        <v>0.31</v>
      </c>
      <c r="T1378" s="336">
        <f>SUM(R1379:S1379)</f>
        <v>256035</v>
      </c>
      <c r="U1378" s="19">
        <v>0.3</v>
      </c>
      <c r="V1378" s="19">
        <v>0.25</v>
      </c>
      <c r="W1378" s="336">
        <f>SUM(U1379:V1379)</f>
        <v>39673</v>
      </c>
      <c r="X1378" s="19">
        <v>1.23</v>
      </c>
      <c r="Y1378" s="19">
        <v>0.6</v>
      </c>
      <c r="Z1378" s="19">
        <v>0.78</v>
      </c>
      <c r="AA1378" s="338">
        <f>SUM(X1379:Z1379)</f>
        <v>220440</v>
      </c>
      <c r="AB1378" s="327">
        <f>ROUNDDOWN((T1378+AA1378)*0.05,0)</f>
        <v>23823</v>
      </c>
      <c r="AC1378" s="327">
        <f>ROUNDDOWN((T1378+W1378+AA1378+AB1378)*0.1,0)</f>
        <v>53997</v>
      </c>
      <c r="AD1378" s="327">
        <f>ROUNDDOWN(AG1378*0.1,0)</f>
        <v>124429</v>
      </c>
      <c r="AE1378" s="327">
        <f>T1378+W1378+AA1378+AB1378+AC1378+AD1378</f>
        <v>718397</v>
      </c>
      <c r="AF1378" s="328">
        <v>1540000</v>
      </c>
      <c r="AG1378" s="330">
        <f>AF1378-T1378-W1378</f>
        <v>1244292</v>
      </c>
      <c r="AH1378" s="332">
        <f t="shared" si="14"/>
        <v>718397</v>
      </c>
    </row>
    <row r="1379" spans="1:34" ht="12.75" hidden="1" customHeight="1">
      <c r="A1379" s="333"/>
      <c r="B1379" s="20"/>
      <c r="C1379" s="21"/>
      <c r="D1379" s="333"/>
      <c r="E1379" s="21"/>
      <c r="F1379" s="21"/>
      <c r="G1379" s="333"/>
      <c r="H1379" s="21"/>
      <c r="I1379" s="21"/>
      <c r="J1379" s="333"/>
      <c r="K1379" s="21"/>
      <c r="L1379" s="21"/>
      <c r="M1379" s="335"/>
      <c r="N1379" s="21"/>
      <c r="O1379" s="21"/>
      <c r="P1379" s="335"/>
      <c r="Q1379" s="22"/>
      <c r="R1379" s="23">
        <f>ROUNDDOWN($R$3*R1378,0)</f>
        <v>230788</v>
      </c>
      <c r="S1379" s="23">
        <f>ROUNDDOWN($S$3*S1378,0)</f>
        <v>25247</v>
      </c>
      <c r="T1379" s="337"/>
      <c r="U1379" s="23">
        <f>ROUNDDOWN(U1378*$U$3,0)</f>
        <v>24432</v>
      </c>
      <c r="V1379" s="23">
        <f>ROUNDDOWN(V1378*$V$3,0)</f>
        <v>15241</v>
      </c>
      <c r="W1379" s="337"/>
      <c r="X1379" s="23">
        <f>ROUNDDOWN($X$3*X1378,0)</f>
        <v>129031</v>
      </c>
      <c r="Y1379" s="23">
        <f>ROUNDDOWN(Y1378*$Y$3,0)</f>
        <v>48865</v>
      </c>
      <c r="Z1379" s="24">
        <f>ROUNDDOWN(Z1378*$Z$3,0)</f>
        <v>42544</v>
      </c>
      <c r="AA1379" s="338"/>
      <c r="AB1379" s="327"/>
      <c r="AC1379" s="327"/>
      <c r="AD1379" s="327"/>
      <c r="AE1379" s="327"/>
      <c r="AF1379" s="329"/>
      <c r="AG1379" s="331"/>
      <c r="AH1379" s="332">
        <f t="shared" si="14"/>
        <v>0</v>
      </c>
    </row>
    <row r="1380" spans="1:34" ht="12.75" hidden="1" customHeight="1">
      <c r="A1380" s="344" t="s">
        <v>241</v>
      </c>
      <c r="B1380" s="27" t="s">
        <v>43</v>
      </c>
      <c r="C1380" s="28">
        <v>2.5</v>
      </c>
      <c r="D1380" s="344" t="str">
        <f>B1380&amp;C1380</f>
        <v>H2.5</v>
      </c>
      <c r="E1380" s="28" t="s">
        <v>38</v>
      </c>
      <c r="F1380" s="28">
        <v>1</v>
      </c>
      <c r="G1380" s="344" t="str">
        <f>E1380&amp;F1380</f>
        <v>W1</v>
      </c>
      <c r="H1380" s="28" t="s">
        <v>39</v>
      </c>
      <c r="I1380" s="28">
        <v>0</v>
      </c>
      <c r="J1380" s="344" t="str">
        <f>H1380&amp;I1380</f>
        <v>L0</v>
      </c>
      <c r="K1380" s="28" t="s">
        <v>40</v>
      </c>
      <c r="L1380" s="28">
        <v>0</v>
      </c>
      <c r="M1380" s="345" t="str">
        <f>K1380&amp;L1380</f>
        <v>B0</v>
      </c>
      <c r="N1380" s="28" t="s">
        <v>41</v>
      </c>
      <c r="O1380" s="28">
        <v>0</v>
      </c>
      <c r="P1380" s="345" t="str">
        <f>N1380&amp;O1380</f>
        <v>R0</v>
      </c>
      <c r="Q1380" s="25"/>
      <c r="R1380" s="19"/>
      <c r="S1380" s="19"/>
      <c r="T1380" s="336">
        <f>SUM(R1381:S1381)</f>
        <v>0</v>
      </c>
      <c r="U1380" s="19"/>
      <c r="V1380" s="19"/>
      <c r="W1380" s="336">
        <f>SUM(U1381:V1381)</f>
        <v>0</v>
      </c>
      <c r="X1380" s="19"/>
      <c r="Y1380" s="19"/>
      <c r="Z1380" s="19"/>
      <c r="AA1380" s="338">
        <f>SUM(X1381:Z1381)</f>
        <v>0</v>
      </c>
      <c r="AB1380" s="327">
        <f>ROUNDDOWN((T1380+AA1380)*0.05,0)</f>
        <v>0</v>
      </c>
      <c r="AC1380" s="327">
        <f>ROUNDDOWN((T1380+W1380+AA1380+AB1380)*0.1,0)</f>
        <v>0</v>
      </c>
      <c r="AD1380" s="327">
        <f>ROUNDDOWN(AG1380*0.1,0)</f>
        <v>5360</v>
      </c>
      <c r="AE1380" s="327">
        <f>T1380+W1380+AA1380+AB1380+AC1380+AD1380</f>
        <v>5360</v>
      </c>
      <c r="AF1380" s="328">
        <v>53600</v>
      </c>
      <c r="AG1380" s="330">
        <f>AF1380-T1380-W1380</f>
        <v>53600</v>
      </c>
      <c r="AH1380" s="332">
        <f t="shared" si="14"/>
        <v>5360</v>
      </c>
    </row>
    <row r="1381" spans="1:34" ht="12.75" hidden="1" customHeight="1">
      <c r="A1381" s="344"/>
      <c r="B1381" s="27"/>
      <c r="C1381" s="28"/>
      <c r="D1381" s="344"/>
      <c r="E1381" s="28"/>
      <c r="F1381" s="28"/>
      <c r="G1381" s="344"/>
      <c r="H1381" s="28"/>
      <c r="I1381" s="28"/>
      <c r="J1381" s="344"/>
      <c r="K1381" s="28"/>
      <c r="L1381" s="28"/>
      <c r="M1381" s="346"/>
      <c r="N1381" s="28"/>
      <c r="O1381" s="28"/>
      <c r="P1381" s="346"/>
      <c r="Q1381" s="25"/>
      <c r="R1381" s="23">
        <f>ROUNDDOWN($R$3*R1380,0)</f>
        <v>0</v>
      </c>
      <c r="S1381" s="23">
        <f>ROUNDDOWN($S$3*S1380,0)</f>
        <v>0</v>
      </c>
      <c r="T1381" s="337"/>
      <c r="U1381" s="23">
        <f>ROUNDDOWN(U1380*$U$3,0)</f>
        <v>0</v>
      </c>
      <c r="V1381" s="23">
        <f>ROUNDDOWN(V1380*$V$3,0)</f>
        <v>0</v>
      </c>
      <c r="W1381" s="337"/>
      <c r="X1381" s="23">
        <f>ROUNDDOWN($X$3*X1380,0)</f>
        <v>0</v>
      </c>
      <c r="Y1381" s="23">
        <f>ROUNDDOWN(Y1380*$Y$3,0)</f>
        <v>0</v>
      </c>
      <c r="Z1381" s="24">
        <f>ROUNDDOWN(Z1380*$Z$3,0)</f>
        <v>0</v>
      </c>
      <c r="AA1381" s="338"/>
      <c r="AB1381" s="327"/>
      <c r="AC1381" s="327"/>
      <c r="AD1381" s="327"/>
      <c r="AE1381" s="327"/>
      <c r="AF1381" s="329"/>
      <c r="AG1381" s="331"/>
      <c r="AH1381" s="332">
        <f t="shared" si="14"/>
        <v>0</v>
      </c>
    </row>
    <row r="1382" spans="1:34" ht="12.75" hidden="1" customHeight="1">
      <c r="A1382" s="344" t="s">
        <v>241</v>
      </c>
      <c r="B1382" s="27" t="s">
        <v>43</v>
      </c>
      <c r="C1382" s="28">
        <v>3</v>
      </c>
      <c r="D1382" s="344" t="str">
        <f>B1382&amp;C1382</f>
        <v>H3</v>
      </c>
      <c r="E1382" s="28" t="s">
        <v>38</v>
      </c>
      <c r="F1382" s="28">
        <v>1.2</v>
      </c>
      <c r="G1382" s="344" t="str">
        <f>E1382&amp;F1382</f>
        <v>W1.2</v>
      </c>
      <c r="H1382" s="28" t="s">
        <v>39</v>
      </c>
      <c r="I1382" s="28">
        <v>0</v>
      </c>
      <c r="J1382" s="344" t="str">
        <f>H1382&amp;I1382</f>
        <v>L0</v>
      </c>
      <c r="K1382" s="28" t="s">
        <v>40</v>
      </c>
      <c r="L1382" s="28">
        <v>0</v>
      </c>
      <c r="M1382" s="345" t="str">
        <f>K1382&amp;L1382</f>
        <v>B0</v>
      </c>
      <c r="N1382" s="28" t="s">
        <v>41</v>
      </c>
      <c r="O1382" s="28">
        <v>0</v>
      </c>
      <c r="P1382" s="345" t="str">
        <f>N1382&amp;O1382</f>
        <v>R0</v>
      </c>
      <c r="Q1382" s="25"/>
      <c r="R1382" s="19"/>
      <c r="S1382" s="19"/>
      <c r="T1382" s="336">
        <f>SUM(R1383:S1383)</f>
        <v>0</v>
      </c>
      <c r="U1382" s="19"/>
      <c r="V1382" s="19"/>
      <c r="W1382" s="336">
        <f>SUM(U1383:V1383)</f>
        <v>0</v>
      </c>
      <c r="X1382" s="19"/>
      <c r="Y1382" s="19"/>
      <c r="Z1382" s="19"/>
      <c r="AA1382" s="338">
        <f>SUM(X1383:Z1383)</f>
        <v>0</v>
      </c>
      <c r="AB1382" s="327">
        <f>ROUNDDOWN((T1382+AA1382)*0.05,0)</f>
        <v>0</v>
      </c>
      <c r="AC1382" s="327">
        <f>ROUNDDOWN((T1382+W1382+AA1382+AB1382)*0.1,0)</f>
        <v>0</v>
      </c>
      <c r="AD1382" s="327">
        <f>ROUNDDOWN(AG1382*0.1,0)</f>
        <v>8380</v>
      </c>
      <c r="AE1382" s="327">
        <f>T1382+W1382+AA1382+AB1382+AC1382+AD1382</f>
        <v>8380</v>
      </c>
      <c r="AF1382" s="328">
        <v>83800</v>
      </c>
      <c r="AG1382" s="330">
        <f>AF1382-T1382-W1382</f>
        <v>83800</v>
      </c>
      <c r="AH1382" s="332">
        <f t="shared" si="14"/>
        <v>8380</v>
      </c>
    </row>
    <row r="1383" spans="1:34" ht="12.75" hidden="1" customHeight="1">
      <c r="A1383" s="344"/>
      <c r="B1383" s="27"/>
      <c r="C1383" s="28"/>
      <c r="D1383" s="344"/>
      <c r="E1383" s="28"/>
      <c r="F1383" s="28"/>
      <c r="G1383" s="344"/>
      <c r="H1383" s="28"/>
      <c r="I1383" s="28"/>
      <c r="J1383" s="344"/>
      <c r="K1383" s="28"/>
      <c r="L1383" s="28"/>
      <c r="M1383" s="346"/>
      <c r="N1383" s="28"/>
      <c r="O1383" s="28"/>
      <c r="P1383" s="346"/>
      <c r="Q1383" s="25"/>
      <c r="R1383" s="23">
        <f>ROUNDDOWN($R$3*R1382,0)</f>
        <v>0</v>
      </c>
      <c r="S1383" s="23">
        <f>ROUNDDOWN($S$3*S1382,0)</f>
        <v>0</v>
      </c>
      <c r="T1383" s="337"/>
      <c r="U1383" s="23">
        <f>ROUNDDOWN(U1382*$U$3,0)</f>
        <v>0</v>
      </c>
      <c r="V1383" s="23">
        <f>ROUNDDOWN(V1382*$V$3,0)</f>
        <v>0</v>
      </c>
      <c r="W1383" s="337"/>
      <c r="X1383" s="23">
        <f>ROUNDDOWN($X$3*X1382,0)</f>
        <v>0</v>
      </c>
      <c r="Y1383" s="23">
        <f>ROUNDDOWN(Y1382*$Y$3,0)</f>
        <v>0</v>
      </c>
      <c r="Z1383" s="24">
        <f>ROUNDDOWN(Z1382*$Z$3,0)</f>
        <v>0</v>
      </c>
      <c r="AA1383" s="338"/>
      <c r="AB1383" s="327"/>
      <c r="AC1383" s="327"/>
      <c r="AD1383" s="327"/>
      <c r="AE1383" s="327"/>
      <c r="AF1383" s="329"/>
      <c r="AG1383" s="331"/>
      <c r="AH1383" s="332">
        <f t="shared" si="14"/>
        <v>0</v>
      </c>
    </row>
    <row r="1384" spans="1:34" ht="12.75" hidden="1" customHeight="1">
      <c r="A1384" s="344" t="s">
        <v>241</v>
      </c>
      <c r="B1384" s="27" t="s">
        <v>43</v>
      </c>
      <c r="C1384" s="28">
        <v>3.5</v>
      </c>
      <c r="D1384" s="344" t="str">
        <f>B1384&amp;C1384</f>
        <v>H3.5</v>
      </c>
      <c r="E1384" s="28" t="s">
        <v>38</v>
      </c>
      <c r="F1384" s="28">
        <v>1.5</v>
      </c>
      <c r="G1384" s="344" t="str">
        <f>E1384&amp;F1384</f>
        <v>W1.5</v>
      </c>
      <c r="H1384" s="28" t="s">
        <v>39</v>
      </c>
      <c r="I1384" s="28">
        <v>0</v>
      </c>
      <c r="J1384" s="344" t="str">
        <f>H1384&amp;I1384</f>
        <v>L0</v>
      </c>
      <c r="K1384" s="28" t="s">
        <v>40</v>
      </c>
      <c r="L1384" s="28">
        <v>0</v>
      </c>
      <c r="M1384" s="345" t="str">
        <f>K1384&amp;L1384</f>
        <v>B0</v>
      </c>
      <c r="N1384" s="28" t="s">
        <v>41</v>
      </c>
      <c r="O1384" s="28">
        <v>0</v>
      </c>
      <c r="P1384" s="345" t="str">
        <f>N1384&amp;O1384</f>
        <v>R0</v>
      </c>
      <c r="Q1384" s="25"/>
      <c r="R1384" s="26"/>
      <c r="S1384" s="26"/>
      <c r="T1384" s="336">
        <f>SUM(R1385:S1385)</f>
        <v>0</v>
      </c>
      <c r="U1384" s="19"/>
      <c r="V1384" s="19"/>
      <c r="W1384" s="336">
        <f>SUM(U1385:V1385)</f>
        <v>0</v>
      </c>
      <c r="X1384" s="19"/>
      <c r="Y1384" s="19"/>
      <c r="Z1384" s="19"/>
      <c r="AA1384" s="338">
        <f>SUM(X1385:Z1385)</f>
        <v>0</v>
      </c>
      <c r="AB1384" s="327">
        <f>ROUNDDOWN((T1384+AA1384)*0.05,0)</f>
        <v>0</v>
      </c>
      <c r="AC1384" s="327">
        <f>ROUNDDOWN((T1384+W1384+AA1384+AB1384)*0.1,0)</f>
        <v>0</v>
      </c>
      <c r="AD1384" s="327">
        <f>ROUNDDOWN(AG1384*0.1,0)</f>
        <v>14900</v>
      </c>
      <c r="AE1384" s="327">
        <f>T1384+W1384+AA1384+AB1384+AC1384+AD1384</f>
        <v>14900</v>
      </c>
      <c r="AF1384" s="328">
        <v>149000</v>
      </c>
      <c r="AG1384" s="330">
        <f>AF1384-T1384-W1384</f>
        <v>149000</v>
      </c>
      <c r="AH1384" s="332">
        <f t="shared" si="14"/>
        <v>14900</v>
      </c>
    </row>
    <row r="1385" spans="1:34" ht="12.75" hidden="1" customHeight="1">
      <c r="A1385" s="344"/>
      <c r="B1385" s="27"/>
      <c r="C1385" s="28"/>
      <c r="D1385" s="344"/>
      <c r="E1385" s="28"/>
      <c r="F1385" s="28"/>
      <c r="G1385" s="344"/>
      <c r="H1385" s="28"/>
      <c r="I1385" s="28"/>
      <c r="J1385" s="344"/>
      <c r="K1385" s="28"/>
      <c r="L1385" s="28"/>
      <c r="M1385" s="346"/>
      <c r="N1385" s="28"/>
      <c r="O1385" s="28"/>
      <c r="P1385" s="346"/>
      <c r="Q1385" s="25"/>
      <c r="R1385" s="23">
        <f>ROUNDDOWN($R$3*R1384,0)</f>
        <v>0</v>
      </c>
      <c r="S1385" s="23">
        <f>ROUNDDOWN($S$3*S1384,0)</f>
        <v>0</v>
      </c>
      <c r="T1385" s="337"/>
      <c r="U1385" s="23">
        <f>ROUNDDOWN(U1384*$U$3,0)</f>
        <v>0</v>
      </c>
      <c r="V1385" s="23">
        <f>ROUNDDOWN(V1384*$V$3,0)</f>
        <v>0</v>
      </c>
      <c r="W1385" s="337"/>
      <c r="X1385" s="23">
        <f>ROUNDDOWN($X$3*X1384,0)</f>
        <v>0</v>
      </c>
      <c r="Y1385" s="23">
        <f>ROUNDDOWN(Y1384*$Y$3,0)</f>
        <v>0</v>
      </c>
      <c r="Z1385" s="24">
        <f>ROUNDDOWN(Z1384*$Z$3,0)</f>
        <v>0</v>
      </c>
      <c r="AA1385" s="338"/>
      <c r="AB1385" s="327"/>
      <c r="AC1385" s="327"/>
      <c r="AD1385" s="327"/>
      <c r="AE1385" s="327"/>
      <c r="AF1385" s="329"/>
      <c r="AG1385" s="331"/>
      <c r="AH1385" s="332">
        <f t="shared" si="14"/>
        <v>0</v>
      </c>
    </row>
    <row r="1386" spans="1:34" ht="12.75" hidden="1" customHeight="1">
      <c r="A1386" s="344" t="s">
        <v>241</v>
      </c>
      <c r="B1386" s="27" t="s">
        <v>43</v>
      </c>
      <c r="C1386" s="28">
        <v>4</v>
      </c>
      <c r="D1386" s="344" t="str">
        <f>B1386&amp;C1386</f>
        <v>H4</v>
      </c>
      <c r="E1386" s="28" t="s">
        <v>38</v>
      </c>
      <c r="F1386" s="28">
        <v>1.8</v>
      </c>
      <c r="G1386" s="344" t="str">
        <f>E1386&amp;F1386</f>
        <v>W1.8</v>
      </c>
      <c r="H1386" s="28" t="s">
        <v>39</v>
      </c>
      <c r="I1386" s="28">
        <v>0</v>
      </c>
      <c r="J1386" s="344" t="str">
        <f>H1386&amp;I1386</f>
        <v>L0</v>
      </c>
      <c r="K1386" s="28" t="s">
        <v>40</v>
      </c>
      <c r="L1386" s="28">
        <v>0</v>
      </c>
      <c r="M1386" s="345" t="str">
        <f>K1386&amp;L1386</f>
        <v>B0</v>
      </c>
      <c r="N1386" s="28" t="s">
        <v>41</v>
      </c>
      <c r="O1386" s="28">
        <v>0</v>
      </c>
      <c r="P1386" s="345" t="str">
        <f>N1386&amp;O1386</f>
        <v>R0</v>
      </c>
      <c r="Q1386" s="25"/>
      <c r="R1386" s="19"/>
      <c r="S1386" s="19"/>
      <c r="T1386" s="336">
        <f>SUM(R1387:S1387)</f>
        <v>0</v>
      </c>
      <c r="U1386" s="19"/>
      <c r="V1386" s="19"/>
      <c r="W1386" s="336">
        <f>SUM(U1387:V1387)</f>
        <v>0</v>
      </c>
      <c r="X1386" s="19"/>
      <c r="Y1386" s="19"/>
      <c r="Z1386" s="19"/>
      <c r="AA1386" s="338">
        <f>SUM(X1387:Z1387)</f>
        <v>0</v>
      </c>
      <c r="AB1386" s="327">
        <f>ROUNDDOWN((T1386+AA1386)*0.05,0)</f>
        <v>0</v>
      </c>
      <c r="AC1386" s="327">
        <f>ROUNDDOWN((T1386+W1386+AA1386+AB1386)*0.1,0)</f>
        <v>0</v>
      </c>
      <c r="AD1386" s="327">
        <f>ROUNDDOWN(AG1386*0.1,0)</f>
        <v>21900</v>
      </c>
      <c r="AE1386" s="327">
        <f>T1386+W1386+AA1386+AB1386+AC1386+AD1386</f>
        <v>21900</v>
      </c>
      <c r="AF1386" s="328">
        <v>219000</v>
      </c>
      <c r="AG1386" s="330">
        <f>AF1386-T1386-W1386</f>
        <v>219000</v>
      </c>
      <c r="AH1386" s="332">
        <f t="shared" si="14"/>
        <v>21900</v>
      </c>
    </row>
    <row r="1387" spans="1:34" ht="12.75" hidden="1" customHeight="1">
      <c r="A1387" s="344"/>
      <c r="B1387" s="27"/>
      <c r="C1387" s="28"/>
      <c r="D1387" s="344"/>
      <c r="E1387" s="28"/>
      <c r="F1387" s="28"/>
      <c r="G1387" s="344"/>
      <c r="H1387" s="28"/>
      <c r="I1387" s="28"/>
      <c r="J1387" s="344"/>
      <c r="K1387" s="28"/>
      <c r="L1387" s="28"/>
      <c r="M1387" s="346"/>
      <c r="N1387" s="28"/>
      <c r="O1387" s="28"/>
      <c r="P1387" s="346"/>
      <c r="Q1387" s="22"/>
      <c r="R1387" s="23">
        <f>ROUNDDOWN($R$3*R1386,0)</f>
        <v>0</v>
      </c>
      <c r="S1387" s="23">
        <f>ROUNDDOWN($S$3*S1386,0)</f>
        <v>0</v>
      </c>
      <c r="T1387" s="337"/>
      <c r="U1387" s="23">
        <f>ROUNDDOWN(U1386*$U$3,0)</f>
        <v>0</v>
      </c>
      <c r="V1387" s="23">
        <f>ROUNDDOWN(V1386*$V$3,0)</f>
        <v>0</v>
      </c>
      <c r="W1387" s="337"/>
      <c r="X1387" s="23">
        <f>ROUNDDOWN($X$3*X1386,0)</f>
        <v>0</v>
      </c>
      <c r="Y1387" s="23">
        <f>ROUNDDOWN(Y1386*$Y$3,0)</f>
        <v>0</v>
      </c>
      <c r="Z1387" s="24">
        <f>ROUNDDOWN(Z1386*$Z$3,0)</f>
        <v>0</v>
      </c>
      <c r="AA1387" s="338"/>
      <c r="AB1387" s="327"/>
      <c r="AC1387" s="327"/>
      <c r="AD1387" s="327"/>
      <c r="AE1387" s="327"/>
      <c r="AF1387" s="329"/>
      <c r="AG1387" s="331"/>
      <c r="AH1387" s="332">
        <f t="shared" si="14"/>
        <v>0</v>
      </c>
    </row>
    <row r="1388" spans="1:34" ht="12.75" hidden="1" customHeight="1">
      <c r="A1388" s="333" t="s">
        <v>242</v>
      </c>
      <c r="B1388" s="20" t="s">
        <v>43</v>
      </c>
      <c r="C1388" s="21">
        <v>2</v>
      </c>
      <c r="D1388" s="333" t="str">
        <f>B1388&amp;C1388</f>
        <v>H2</v>
      </c>
      <c r="E1388" s="21" t="s">
        <v>38</v>
      </c>
      <c r="F1388" s="21">
        <v>0</v>
      </c>
      <c r="G1388" s="333" t="str">
        <f>E1388&amp;F1388</f>
        <v>W0</v>
      </c>
      <c r="H1388" s="21" t="s">
        <v>39</v>
      </c>
      <c r="I1388" s="21">
        <v>0</v>
      </c>
      <c r="J1388" s="333" t="str">
        <f>H1388&amp;I1388</f>
        <v>L0</v>
      </c>
      <c r="K1388" s="21" t="s">
        <v>40</v>
      </c>
      <c r="L1388" s="21">
        <v>0</v>
      </c>
      <c r="M1388" s="334" t="str">
        <f>K1388&amp;L1388</f>
        <v>B0</v>
      </c>
      <c r="N1388" s="21" t="s">
        <v>41</v>
      </c>
      <c r="O1388" s="21">
        <v>4</v>
      </c>
      <c r="P1388" s="334" t="str">
        <f>N1388&amp;O1388</f>
        <v>R4</v>
      </c>
      <c r="Q1388" s="25" t="s">
        <v>42</v>
      </c>
      <c r="R1388" s="19">
        <v>0.11</v>
      </c>
      <c r="S1388" s="19">
        <v>0.1</v>
      </c>
      <c r="T1388" s="336">
        <f>SUM(R1389:S1389)</f>
        <v>19683</v>
      </c>
      <c r="U1388" s="19">
        <v>2E-3</v>
      </c>
      <c r="V1388" s="19">
        <v>5.0000000000000001E-3</v>
      </c>
      <c r="W1388" s="336">
        <f>SUM(U1389:V1389)</f>
        <v>466</v>
      </c>
      <c r="X1388" s="19">
        <v>0.11</v>
      </c>
      <c r="Y1388" s="19">
        <v>7.0000000000000007E-2</v>
      </c>
      <c r="Z1388" s="19">
        <v>0</v>
      </c>
      <c r="AA1388" s="338">
        <f>SUM(X1389:Z1389)</f>
        <v>17240</v>
      </c>
      <c r="AB1388" s="327">
        <f>ROUNDDOWN((T1388+AA1388)*0.05,0)</f>
        <v>1846</v>
      </c>
      <c r="AC1388" s="327">
        <f>ROUNDDOWN((T1388+W1388+AA1388+AB1388)*0.1,0)</f>
        <v>3923</v>
      </c>
      <c r="AD1388" s="327">
        <f>ROUNDDOWN(AG1388*0.1,0)</f>
        <v>1545</v>
      </c>
      <c r="AE1388" s="327">
        <f>T1388+W1388+AA1388+AB1388+AC1388+AD1388</f>
        <v>44703</v>
      </c>
      <c r="AF1388" s="328">
        <v>35600</v>
      </c>
      <c r="AG1388" s="330">
        <f>AF1388-T1388-W1388</f>
        <v>15451</v>
      </c>
      <c r="AH1388" s="332">
        <f t="shared" si="14"/>
        <v>15451</v>
      </c>
    </row>
    <row r="1389" spans="1:34" ht="12.75" hidden="1" customHeight="1">
      <c r="A1389" s="333"/>
      <c r="B1389" s="20"/>
      <c r="C1389" s="21"/>
      <c r="D1389" s="333"/>
      <c r="E1389" s="21"/>
      <c r="F1389" s="21"/>
      <c r="G1389" s="333"/>
      <c r="H1389" s="21"/>
      <c r="I1389" s="21"/>
      <c r="J1389" s="333"/>
      <c r="K1389" s="21"/>
      <c r="L1389" s="21"/>
      <c r="M1389" s="335"/>
      <c r="N1389" s="21"/>
      <c r="O1389" s="21"/>
      <c r="P1389" s="335"/>
      <c r="Q1389" s="22"/>
      <c r="R1389" s="23">
        <f>ROUNDDOWN($R$3*R1388,0)</f>
        <v>11539</v>
      </c>
      <c r="S1389" s="23">
        <f>ROUNDDOWN($S$3*S1388,0)</f>
        <v>8144</v>
      </c>
      <c r="T1389" s="337"/>
      <c r="U1389" s="23">
        <f>ROUNDDOWN(U1388*$U$3,0)</f>
        <v>162</v>
      </c>
      <c r="V1389" s="23">
        <f>ROUNDDOWN(V1388*$V$3,0)</f>
        <v>304</v>
      </c>
      <c r="W1389" s="337"/>
      <c r="X1389" s="23">
        <f>ROUNDDOWN($X$3*X1388,0)</f>
        <v>11539</v>
      </c>
      <c r="Y1389" s="23">
        <f>ROUNDDOWN(Y1388*$Y$3,0)</f>
        <v>5701</v>
      </c>
      <c r="Z1389" s="24">
        <f>ROUNDDOWN(Z1388*$Z$3,0)</f>
        <v>0</v>
      </c>
      <c r="AA1389" s="338"/>
      <c r="AB1389" s="327"/>
      <c r="AC1389" s="327"/>
      <c r="AD1389" s="327"/>
      <c r="AE1389" s="327"/>
      <c r="AF1389" s="329"/>
      <c r="AG1389" s="331"/>
      <c r="AH1389" s="332">
        <f t="shared" si="14"/>
        <v>0</v>
      </c>
    </row>
    <row r="1390" spans="1:34" ht="12.75" hidden="1" customHeight="1">
      <c r="A1390" s="333" t="s">
        <v>242</v>
      </c>
      <c r="B1390" s="20" t="s">
        <v>43</v>
      </c>
      <c r="C1390" s="21">
        <v>2.5</v>
      </c>
      <c r="D1390" s="333" t="str">
        <f>B1390&amp;C1390</f>
        <v>H2.5</v>
      </c>
      <c r="E1390" s="21" t="s">
        <v>38</v>
      </c>
      <c r="F1390" s="21">
        <v>0</v>
      </c>
      <c r="G1390" s="333" t="str">
        <f>E1390&amp;F1390</f>
        <v>W0</v>
      </c>
      <c r="H1390" s="21" t="s">
        <v>39</v>
      </c>
      <c r="I1390" s="21">
        <v>0</v>
      </c>
      <c r="J1390" s="333" t="str">
        <f>H1390&amp;I1390</f>
        <v>L0</v>
      </c>
      <c r="K1390" s="21" t="s">
        <v>40</v>
      </c>
      <c r="L1390" s="21">
        <v>0</v>
      </c>
      <c r="M1390" s="334" t="str">
        <f>K1390&amp;L1390</f>
        <v>B0</v>
      </c>
      <c r="N1390" s="21" t="s">
        <v>41</v>
      </c>
      <c r="O1390" s="21">
        <v>5</v>
      </c>
      <c r="P1390" s="334" t="str">
        <f>N1390&amp;O1390</f>
        <v>R5</v>
      </c>
      <c r="Q1390" s="25" t="s">
        <v>42</v>
      </c>
      <c r="R1390" s="26">
        <v>0.13</v>
      </c>
      <c r="S1390" s="26">
        <v>0.02</v>
      </c>
      <c r="T1390" s="336">
        <f>SUM(R1391:S1391)</f>
        <v>15265</v>
      </c>
      <c r="U1390" s="19">
        <v>5.0000000000000001E-3</v>
      </c>
      <c r="V1390" s="19">
        <v>7.0000000000000001E-3</v>
      </c>
      <c r="W1390" s="336">
        <f>SUM(U1391:V1391)</f>
        <v>833</v>
      </c>
      <c r="X1390" s="19">
        <v>0.17</v>
      </c>
      <c r="Y1390" s="19">
        <v>0.1</v>
      </c>
      <c r="Z1390" s="19">
        <v>0</v>
      </c>
      <c r="AA1390" s="338">
        <f>SUM(X1391:Z1391)</f>
        <v>25977</v>
      </c>
      <c r="AB1390" s="327">
        <f>ROUNDDOWN((T1390+AA1390)*0.05,0)</f>
        <v>2062</v>
      </c>
      <c r="AC1390" s="327">
        <f>ROUNDDOWN((T1390+W1390+AA1390+AB1390)*0.1,0)</f>
        <v>4413</v>
      </c>
      <c r="AD1390" s="327">
        <f>ROUNDDOWN(AG1390*0.1,0)</f>
        <v>4280</v>
      </c>
      <c r="AE1390" s="327">
        <f>T1390+W1390+AA1390+AB1390+AC1390+AD1390</f>
        <v>52830</v>
      </c>
      <c r="AF1390" s="328">
        <v>58900</v>
      </c>
      <c r="AG1390" s="330">
        <f>AF1390-T1390-W1390</f>
        <v>42802</v>
      </c>
      <c r="AH1390" s="332">
        <f t="shared" si="14"/>
        <v>42802</v>
      </c>
    </row>
    <row r="1391" spans="1:34" ht="12.75" hidden="1" customHeight="1">
      <c r="A1391" s="333"/>
      <c r="B1391" s="20"/>
      <c r="C1391" s="21"/>
      <c r="D1391" s="333"/>
      <c r="E1391" s="21"/>
      <c r="F1391" s="21"/>
      <c r="G1391" s="333"/>
      <c r="H1391" s="21"/>
      <c r="I1391" s="21"/>
      <c r="J1391" s="333"/>
      <c r="K1391" s="21"/>
      <c r="L1391" s="21"/>
      <c r="M1391" s="335"/>
      <c r="N1391" s="21"/>
      <c r="O1391" s="21"/>
      <c r="P1391" s="335"/>
      <c r="Q1391" s="22"/>
      <c r="R1391" s="23">
        <f>ROUNDDOWN($R$3*R1390,0)</f>
        <v>13637</v>
      </c>
      <c r="S1391" s="23">
        <f>ROUNDDOWN($S$3*S1390,0)</f>
        <v>1628</v>
      </c>
      <c r="T1391" s="337"/>
      <c r="U1391" s="23">
        <f>ROUNDDOWN(U1390*$U$3,0)</f>
        <v>407</v>
      </c>
      <c r="V1391" s="23">
        <f>ROUNDDOWN(V1390*$V$3,0)</f>
        <v>426</v>
      </c>
      <c r="W1391" s="337"/>
      <c r="X1391" s="23">
        <f>ROUNDDOWN($X$3*X1390,0)</f>
        <v>17833</v>
      </c>
      <c r="Y1391" s="23">
        <f>ROUNDDOWN(Y1390*$Y$3,0)</f>
        <v>8144</v>
      </c>
      <c r="Z1391" s="24">
        <f>ROUNDDOWN(Z1390*$Z$3,0)</f>
        <v>0</v>
      </c>
      <c r="AA1391" s="338"/>
      <c r="AB1391" s="327"/>
      <c r="AC1391" s="327"/>
      <c r="AD1391" s="327"/>
      <c r="AE1391" s="327"/>
      <c r="AF1391" s="329"/>
      <c r="AG1391" s="331"/>
      <c r="AH1391" s="332">
        <f t="shared" si="14"/>
        <v>0</v>
      </c>
    </row>
    <row r="1392" spans="1:34" ht="12.75" hidden="1" customHeight="1">
      <c r="A1392" s="333" t="s">
        <v>242</v>
      </c>
      <c r="B1392" s="20" t="s">
        <v>43</v>
      </c>
      <c r="C1392" s="21">
        <v>3</v>
      </c>
      <c r="D1392" s="333" t="str">
        <f>B1392&amp;C1392</f>
        <v>H3</v>
      </c>
      <c r="E1392" s="21" t="s">
        <v>38</v>
      </c>
      <c r="F1392" s="21">
        <v>0</v>
      </c>
      <c r="G1392" s="333" t="str">
        <f>E1392&amp;F1392</f>
        <v>W0</v>
      </c>
      <c r="H1392" s="21" t="s">
        <v>39</v>
      </c>
      <c r="I1392" s="21">
        <v>0</v>
      </c>
      <c r="J1392" s="333" t="str">
        <f>H1392&amp;I1392</f>
        <v>L0</v>
      </c>
      <c r="K1392" s="21" t="s">
        <v>40</v>
      </c>
      <c r="L1392" s="21">
        <v>0</v>
      </c>
      <c r="M1392" s="334" t="str">
        <f>K1392&amp;L1392</f>
        <v>B0</v>
      </c>
      <c r="N1392" s="21" t="s">
        <v>41</v>
      </c>
      <c r="O1392" s="21">
        <v>6</v>
      </c>
      <c r="P1392" s="334" t="str">
        <f>N1392&amp;O1392</f>
        <v>R6</v>
      </c>
      <c r="Q1392" s="25" t="s">
        <v>42</v>
      </c>
      <c r="R1392" s="19">
        <v>0.19</v>
      </c>
      <c r="S1392" s="19">
        <v>0.02</v>
      </c>
      <c r="T1392" s="336">
        <f>SUM(R1393:S1393)</f>
        <v>21559</v>
      </c>
      <c r="U1392" s="19">
        <v>8.0000000000000002E-3</v>
      </c>
      <c r="V1392" s="19">
        <v>0.01</v>
      </c>
      <c r="W1392" s="336">
        <f>SUM(U1393:V1393)</f>
        <v>1260</v>
      </c>
      <c r="X1392" s="19">
        <v>0.23</v>
      </c>
      <c r="Y1392" s="19">
        <v>0.14000000000000001</v>
      </c>
      <c r="Z1392" s="19">
        <v>0</v>
      </c>
      <c r="AA1392" s="338">
        <f>SUM(X1393:Z1393)</f>
        <v>35529</v>
      </c>
      <c r="AB1392" s="327">
        <f>ROUNDDOWN((T1392+AA1392)*0.05,0)</f>
        <v>2854</v>
      </c>
      <c r="AC1392" s="327">
        <f>ROUNDDOWN((T1392+W1392+AA1392+AB1392)*0.1,0)</f>
        <v>6120</v>
      </c>
      <c r="AD1392" s="327">
        <f>ROUNDDOWN(AG1392*0.1,0)</f>
        <v>6228</v>
      </c>
      <c r="AE1392" s="327">
        <f>T1392+W1392+AA1392+AB1392+AC1392+AD1392</f>
        <v>73550</v>
      </c>
      <c r="AF1392" s="328">
        <v>85100</v>
      </c>
      <c r="AG1392" s="330">
        <f>AF1392-T1392-W1392</f>
        <v>62281</v>
      </c>
      <c r="AH1392" s="332">
        <f t="shared" si="14"/>
        <v>62281</v>
      </c>
    </row>
    <row r="1393" spans="1:34" ht="12.75" hidden="1" customHeight="1">
      <c r="A1393" s="333"/>
      <c r="B1393" s="20"/>
      <c r="C1393" s="21"/>
      <c r="D1393" s="333"/>
      <c r="E1393" s="21"/>
      <c r="F1393" s="21"/>
      <c r="G1393" s="333"/>
      <c r="H1393" s="21"/>
      <c r="I1393" s="21"/>
      <c r="J1393" s="333"/>
      <c r="K1393" s="21"/>
      <c r="L1393" s="21"/>
      <c r="M1393" s="335"/>
      <c r="N1393" s="21"/>
      <c r="O1393" s="21"/>
      <c r="P1393" s="335"/>
      <c r="Q1393" s="22"/>
      <c r="R1393" s="23">
        <f>ROUNDDOWN($R$3*R1392,0)</f>
        <v>19931</v>
      </c>
      <c r="S1393" s="23">
        <f>ROUNDDOWN($S$3*S1392,0)</f>
        <v>1628</v>
      </c>
      <c r="T1393" s="337"/>
      <c r="U1393" s="23">
        <f>ROUNDDOWN(U1392*$U$3,0)</f>
        <v>651</v>
      </c>
      <c r="V1393" s="23">
        <f>ROUNDDOWN(V1392*$V$3,0)</f>
        <v>609</v>
      </c>
      <c r="W1393" s="337"/>
      <c r="X1393" s="23">
        <f>ROUNDDOWN($X$3*X1392,0)</f>
        <v>24127</v>
      </c>
      <c r="Y1393" s="23">
        <f>ROUNDDOWN(Y1392*$Y$3,0)</f>
        <v>11402</v>
      </c>
      <c r="Z1393" s="24">
        <f>ROUNDDOWN(Z1392*$Z$3,0)</f>
        <v>0</v>
      </c>
      <c r="AA1393" s="338"/>
      <c r="AB1393" s="327"/>
      <c r="AC1393" s="327"/>
      <c r="AD1393" s="327"/>
      <c r="AE1393" s="327"/>
      <c r="AF1393" s="329"/>
      <c r="AG1393" s="331"/>
      <c r="AH1393" s="332">
        <f t="shared" si="14"/>
        <v>0</v>
      </c>
    </row>
    <row r="1394" spans="1:34" ht="12.75" hidden="1" customHeight="1">
      <c r="A1394" s="333" t="s">
        <v>242</v>
      </c>
      <c r="B1394" s="20" t="s">
        <v>43</v>
      </c>
      <c r="C1394" s="21">
        <v>3.5</v>
      </c>
      <c r="D1394" s="333" t="str">
        <f>B1394&amp;C1394</f>
        <v>H3.5</v>
      </c>
      <c r="E1394" s="21" t="s">
        <v>38</v>
      </c>
      <c r="F1394" s="21">
        <v>0</v>
      </c>
      <c r="G1394" s="333" t="str">
        <f>E1394&amp;F1394</f>
        <v>W0</v>
      </c>
      <c r="H1394" s="21" t="s">
        <v>39</v>
      </c>
      <c r="I1394" s="21">
        <v>0</v>
      </c>
      <c r="J1394" s="333" t="str">
        <f>H1394&amp;I1394</f>
        <v>L0</v>
      </c>
      <c r="K1394" s="21" t="s">
        <v>40</v>
      </c>
      <c r="L1394" s="21">
        <v>0</v>
      </c>
      <c r="M1394" s="334" t="str">
        <f>K1394&amp;L1394</f>
        <v>B0</v>
      </c>
      <c r="N1394" s="21" t="s">
        <v>41</v>
      </c>
      <c r="O1394" s="21">
        <v>8</v>
      </c>
      <c r="P1394" s="334" t="str">
        <f>N1394&amp;O1394</f>
        <v>R8</v>
      </c>
      <c r="Q1394" s="25" t="s">
        <v>42</v>
      </c>
      <c r="R1394" s="19">
        <v>0.33</v>
      </c>
      <c r="S1394" s="19">
        <v>0.04</v>
      </c>
      <c r="T1394" s="336">
        <f>SUM(R1395:S1395)</f>
        <v>37875</v>
      </c>
      <c r="U1394" s="19">
        <v>2.1000000000000001E-2</v>
      </c>
      <c r="V1394" s="19">
        <v>1.2E-2</v>
      </c>
      <c r="W1394" s="29">
        <f>SUM(U1395:V1395)</f>
        <v>2441</v>
      </c>
      <c r="X1394" s="19">
        <v>0.37</v>
      </c>
      <c r="Y1394" s="19">
        <v>0.22</v>
      </c>
      <c r="Z1394" s="19">
        <v>0</v>
      </c>
      <c r="AA1394" s="338">
        <f>SUM(X1395:Z1395)</f>
        <v>56731</v>
      </c>
      <c r="AB1394" s="327">
        <f>ROUNDDOWN((T1394+AA1394)*0.05,0)</f>
        <v>4730</v>
      </c>
      <c r="AC1394" s="327">
        <f>ROUNDDOWN((T1394+W1394+AA1394+AB1394)*0.1,0)</f>
        <v>10177</v>
      </c>
      <c r="AD1394" s="327">
        <f>ROUNDDOWN(AG1394*0.1,0)</f>
        <v>9468</v>
      </c>
      <c r="AE1394" s="327">
        <f>T1394+W1394+AA1394+AB1394+AC1394+AD1394</f>
        <v>121422</v>
      </c>
      <c r="AF1394" s="328">
        <v>135000</v>
      </c>
      <c r="AG1394" s="330">
        <f>AF1394-T1394-W1394</f>
        <v>94684</v>
      </c>
      <c r="AH1394" s="332">
        <f t="shared" si="14"/>
        <v>94684</v>
      </c>
    </row>
    <row r="1395" spans="1:34" ht="12.75" hidden="1" customHeight="1">
      <c r="A1395" s="333"/>
      <c r="B1395" s="20"/>
      <c r="C1395" s="21"/>
      <c r="D1395" s="333"/>
      <c r="E1395" s="21"/>
      <c r="F1395" s="21"/>
      <c r="G1395" s="333"/>
      <c r="H1395" s="21"/>
      <c r="I1395" s="21"/>
      <c r="J1395" s="333"/>
      <c r="K1395" s="21"/>
      <c r="L1395" s="21"/>
      <c r="M1395" s="335"/>
      <c r="N1395" s="21"/>
      <c r="O1395" s="21"/>
      <c r="P1395" s="335"/>
      <c r="Q1395" s="22"/>
      <c r="R1395" s="23">
        <f>ROUNDDOWN($R$3*R1394,0)</f>
        <v>34618</v>
      </c>
      <c r="S1395" s="23">
        <f>ROUNDDOWN($S$3*S1394,0)</f>
        <v>3257</v>
      </c>
      <c r="T1395" s="337"/>
      <c r="U1395" s="23">
        <f>ROUNDDOWN(U1394*$U$3,0)</f>
        <v>1710</v>
      </c>
      <c r="V1395" s="23">
        <f>ROUNDDOWN(V1394*$V$3,0)</f>
        <v>731</v>
      </c>
      <c r="W1395" s="30"/>
      <c r="X1395" s="23">
        <f>ROUNDDOWN($X$3*X1394,0)</f>
        <v>38814</v>
      </c>
      <c r="Y1395" s="23">
        <f>ROUNDDOWN(Y1394*$Y$3,0)</f>
        <v>17917</v>
      </c>
      <c r="Z1395" s="24">
        <f>ROUNDDOWN(Z1394*$Z$3,0)</f>
        <v>0</v>
      </c>
      <c r="AA1395" s="338"/>
      <c r="AB1395" s="327"/>
      <c r="AC1395" s="327"/>
      <c r="AD1395" s="327"/>
      <c r="AE1395" s="327"/>
      <c r="AF1395" s="329"/>
      <c r="AG1395" s="331"/>
      <c r="AH1395" s="332">
        <f t="shared" si="14"/>
        <v>0</v>
      </c>
    </row>
    <row r="1396" spans="1:34" ht="12.75" hidden="1" customHeight="1">
      <c r="A1396" s="333" t="s">
        <v>242</v>
      </c>
      <c r="B1396" s="20" t="s">
        <v>43</v>
      </c>
      <c r="C1396" s="21">
        <v>3.5</v>
      </c>
      <c r="D1396" s="333" t="str">
        <f>B1396&amp;C1396</f>
        <v>H3.5</v>
      </c>
      <c r="E1396" s="21" t="s">
        <v>38</v>
      </c>
      <c r="F1396" s="21">
        <v>0</v>
      </c>
      <c r="G1396" s="333" t="str">
        <f>E1396&amp;F1396</f>
        <v>W0</v>
      </c>
      <c r="H1396" s="21" t="s">
        <v>39</v>
      </c>
      <c r="I1396" s="21">
        <v>0</v>
      </c>
      <c r="J1396" s="333" t="str">
        <f>H1396&amp;I1396</f>
        <v>L0</v>
      </c>
      <c r="K1396" s="21" t="s">
        <v>40</v>
      </c>
      <c r="L1396" s="21">
        <v>0</v>
      </c>
      <c r="M1396" s="334" t="str">
        <f>K1396&amp;L1396</f>
        <v>B0</v>
      </c>
      <c r="N1396" s="21" t="s">
        <v>41</v>
      </c>
      <c r="O1396" s="21">
        <v>10</v>
      </c>
      <c r="P1396" s="334" t="str">
        <f>N1396&amp;O1396</f>
        <v>R10</v>
      </c>
      <c r="Q1396" s="25" t="s">
        <v>42</v>
      </c>
      <c r="R1396" s="26">
        <v>0.47</v>
      </c>
      <c r="S1396" s="26">
        <v>0.06</v>
      </c>
      <c r="T1396" s="336">
        <f>SUM(R1397:S1397)</f>
        <v>54190</v>
      </c>
      <c r="U1396" s="19">
        <v>4.2000000000000003E-2</v>
      </c>
      <c r="V1396" s="19">
        <v>0.02</v>
      </c>
      <c r="W1396" s="336">
        <f>SUM(U1397:V1397)</f>
        <v>4639</v>
      </c>
      <c r="X1396" s="19">
        <v>0.33</v>
      </c>
      <c r="Y1396" s="19">
        <v>0.16</v>
      </c>
      <c r="Z1396" s="19">
        <v>0.24</v>
      </c>
      <c r="AA1396" s="338">
        <f>SUM(X1397:Z1397)</f>
        <v>60738</v>
      </c>
      <c r="AB1396" s="327">
        <f>ROUNDDOWN((T1396+AA1396)*0.05,0)</f>
        <v>5746</v>
      </c>
      <c r="AC1396" s="327">
        <f>ROUNDDOWN((T1396+W1396+AA1396+AB1396)*0.1,0)</f>
        <v>12531</v>
      </c>
      <c r="AD1396" s="327">
        <f>ROUNDDOWN(AG1396*0.1,0)</f>
        <v>13317</v>
      </c>
      <c r="AE1396" s="327">
        <f>T1396+W1396+AA1396+AB1396+AC1396+AD1396</f>
        <v>151161</v>
      </c>
      <c r="AF1396" s="328">
        <v>192000</v>
      </c>
      <c r="AG1396" s="330">
        <f>AF1396-T1396-W1396</f>
        <v>133171</v>
      </c>
      <c r="AH1396" s="332">
        <f t="shared" si="14"/>
        <v>133171</v>
      </c>
    </row>
    <row r="1397" spans="1:34" ht="12.75" hidden="1" customHeight="1">
      <c r="A1397" s="333"/>
      <c r="B1397" s="20"/>
      <c r="C1397" s="21"/>
      <c r="D1397" s="333"/>
      <c r="E1397" s="21"/>
      <c r="F1397" s="21"/>
      <c r="G1397" s="333"/>
      <c r="H1397" s="21"/>
      <c r="I1397" s="21"/>
      <c r="J1397" s="333"/>
      <c r="K1397" s="21"/>
      <c r="L1397" s="21"/>
      <c r="M1397" s="335"/>
      <c r="N1397" s="21"/>
      <c r="O1397" s="21"/>
      <c r="P1397" s="335"/>
      <c r="Q1397" s="22"/>
      <c r="R1397" s="23">
        <f>ROUNDDOWN($R$3*R1396,0)</f>
        <v>49304</v>
      </c>
      <c r="S1397" s="23">
        <f>ROUNDDOWN($S$3*S1396,0)</f>
        <v>4886</v>
      </c>
      <c r="T1397" s="337"/>
      <c r="U1397" s="23">
        <f>ROUNDDOWN(U1396*$U$3,0)</f>
        <v>3420</v>
      </c>
      <c r="V1397" s="23">
        <f>ROUNDDOWN(V1396*$V$3,0)</f>
        <v>1219</v>
      </c>
      <c r="W1397" s="337"/>
      <c r="X1397" s="23">
        <f>ROUNDDOWN($X$3*X1396,0)</f>
        <v>34618</v>
      </c>
      <c r="Y1397" s="23">
        <f>ROUNDDOWN(Y1396*$Y$3,0)</f>
        <v>13030</v>
      </c>
      <c r="Z1397" s="24">
        <f>ROUNDDOWN(Z1396*$Z$3,0)</f>
        <v>13090</v>
      </c>
      <c r="AA1397" s="338"/>
      <c r="AB1397" s="327"/>
      <c r="AC1397" s="327"/>
      <c r="AD1397" s="327"/>
      <c r="AE1397" s="327"/>
      <c r="AF1397" s="329"/>
      <c r="AG1397" s="331"/>
      <c r="AH1397" s="332">
        <f t="shared" si="14"/>
        <v>0</v>
      </c>
    </row>
    <row r="1398" spans="1:34" ht="12.75" hidden="1" customHeight="1">
      <c r="A1398" s="333" t="s">
        <v>242</v>
      </c>
      <c r="B1398" s="20" t="s">
        <v>43</v>
      </c>
      <c r="C1398" s="21">
        <v>4</v>
      </c>
      <c r="D1398" s="333" t="str">
        <f>B1398&amp;C1398</f>
        <v>H4</v>
      </c>
      <c r="E1398" s="21" t="s">
        <v>38</v>
      </c>
      <c r="F1398" s="21">
        <v>0</v>
      </c>
      <c r="G1398" s="333" t="str">
        <f>E1398&amp;F1398</f>
        <v>W0</v>
      </c>
      <c r="H1398" s="21" t="s">
        <v>39</v>
      </c>
      <c r="I1398" s="21">
        <v>0</v>
      </c>
      <c r="J1398" s="333" t="str">
        <f>H1398&amp;I1398</f>
        <v>L0</v>
      </c>
      <c r="K1398" s="21" t="s">
        <v>40</v>
      </c>
      <c r="L1398" s="21">
        <v>0</v>
      </c>
      <c r="M1398" s="334" t="str">
        <f>K1398&amp;L1398</f>
        <v>B0</v>
      </c>
      <c r="N1398" s="21" t="s">
        <v>41</v>
      </c>
      <c r="O1398" s="21">
        <v>12</v>
      </c>
      <c r="P1398" s="334" t="str">
        <f>N1398&amp;O1398</f>
        <v>R12</v>
      </c>
      <c r="Q1398" s="25" t="s">
        <v>42</v>
      </c>
      <c r="R1398" s="19">
        <v>0.63</v>
      </c>
      <c r="S1398" s="19">
        <v>0.1</v>
      </c>
      <c r="T1398" s="336">
        <f>SUM(R1399:S1399)</f>
        <v>74233</v>
      </c>
      <c r="U1398" s="19">
        <v>7.4999999999999997E-2</v>
      </c>
      <c r="V1398" s="19">
        <v>0.02</v>
      </c>
      <c r="W1398" s="336">
        <f>SUM(U1399:V1399)</f>
        <v>7327</v>
      </c>
      <c r="X1398" s="19">
        <v>0.42</v>
      </c>
      <c r="Y1398" s="19">
        <v>0.2</v>
      </c>
      <c r="Z1398" s="19">
        <v>0.31</v>
      </c>
      <c r="AA1398" s="338">
        <f>SUM(X1399:Z1399)</f>
        <v>77255</v>
      </c>
      <c r="AB1398" s="327">
        <f>ROUNDDOWN((T1398+AA1398)*0.05,0)</f>
        <v>7574</v>
      </c>
      <c r="AC1398" s="327">
        <f>ROUNDDOWN((T1398+W1398+AA1398+AB1398)*0.1,0)</f>
        <v>16638</v>
      </c>
      <c r="AD1398" s="327">
        <f>ROUNDDOWN(AG1398*0.1,0)</f>
        <v>17144</v>
      </c>
      <c r="AE1398" s="327">
        <f>T1398+W1398+AA1398+AB1398+AC1398+AD1398</f>
        <v>200171</v>
      </c>
      <c r="AF1398" s="328">
        <v>253000</v>
      </c>
      <c r="AG1398" s="330">
        <f>AF1398-T1398-W1398</f>
        <v>171440</v>
      </c>
      <c r="AH1398" s="332">
        <f t="shared" si="14"/>
        <v>171440</v>
      </c>
    </row>
    <row r="1399" spans="1:34" ht="12.75" hidden="1" customHeight="1">
      <c r="A1399" s="333"/>
      <c r="B1399" s="20"/>
      <c r="C1399" s="21"/>
      <c r="D1399" s="333"/>
      <c r="E1399" s="21"/>
      <c r="F1399" s="21"/>
      <c r="G1399" s="333"/>
      <c r="H1399" s="21"/>
      <c r="I1399" s="21"/>
      <c r="J1399" s="333"/>
      <c r="K1399" s="21"/>
      <c r="L1399" s="21"/>
      <c r="M1399" s="335"/>
      <c r="N1399" s="21"/>
      <c r="O1399" s="21"/>
      <c r="P1399" s="335"/>
      <c r="Q1399" s="22"/>
      <c r="R1399" s="23">
        <f>ROUNDDOWN($R$3*R1398,0)</f>
        <v>66089</v>
      </c>
      <c r="S1399" s="23">
        <f>ROUNDDOWN($S$3*S1398,0)</f>
        <v>8144</v>
      </c>
      <c r="T1399" s="337"/>
      <c r="U1399" s="23">
        <f>ROUNDDOWN(U1398*$U$3,0)</f>
        <v>6108</v>
      </c>
      <c r="V1399" s="23">
        <f>ROUNDDOWN(V1398*$V$3,0)</f>
        <v>1219</v>
      </c>
      <c r="W1399" s="337"/>
      <c r="X1399" s="23">
        <f>ROUNDDOWN($X$3*X1398,0)</f>
        <v>44059</v>
      </c>
      <c r="Y1399" s="23">
        <f>ROUNDDOWN(Y1398*$Y$3,0)</f>
        <v>16288</v>
      </c>
      <c r="Z1399" s="24">
        <f>ROUNDDOWN(Z1398*$Z$3,0)</f>
        <v>16908</v>
      </c>
      <c r="AA1399" s="338"/>
      <c r="AB1399" s="327"/>
      <c r="AC1399" s="327"/>
      <c r="AD1399" s="327"/>
      <c r="AE1399" s="327"/>
      <c r="AF1399" s="329"/>
      <c r="AG1399" s="331"/>
      <c r="AH1399" s="332">
        <f t="shared" si="14"/>
        <v>0</v>
      </c>
    </row>
    <row r="1400" spans="1:34" ht="12.75" hidden="1" customHeight="1">
      <c r="A1400" s="333" t="s">
        <v>242</v>
      </c>
      <c r="B1400" s="20" t="s">
        <v>43</v>
      </c>
      <c r="C1400" s="21">
        <v>4</v>
      </c>
      <c r="D1400" s="333" t="str">
        <f>B1400&amp;C1400</f>
        <v>H4</v>
      </c>
      <c r="E1400" s="21" t="s">
        <v>38</v>
      </c>
      <c r="F1400" s="21">
        <v>0</v>
      </c>
      <c r="G1400" s="333" t="str">
        <f>E1400&amp;F1400</f>
        <v>W0</v>
      </c>
      <c r="H1400" s="21" t="s">
        <v>39</v>
      </c>
      <c r="I1400" s="21">
        <v>0</v>
      </c>
      <c r="J1400" s="333" t="str">
        <f>H1400&amp;I1400</f>
        <v>L0</v>
      </c>
      <c r="K1400" s="21" t="s">
        <v>40</v>
      </c>
      <c r="L1400" s="21">
        <v>0</v>
      </c>
      <c r="M1400" s="334" t="str">
        <f>K1400&amp;L1400</f>
        <v>B0</v>
      </c>
      <c r="N1400" s="21" t="s">
        <v>41</v>
      </c>
      <c r="O1400" s="21">
        <v>15</v>
      </c>
      <c r="P1400" s="334" t="str">
        <f>N1400&amp;O1400</f>
        <v>R15</v>
      </c>
      <c r="Q1400" s="25" t="s">
        <v>42</v>
      </c>
      <c r="R1400" s="19">
        <v>0.88</v>
      </c>
      <c r="S1400" s="19">
        <v>0.12</v>
      </c>
      <c r="T1400" s="336">
        <f>SUM(R1401:S1401)</f>
        <v>102088</v>
      </c>
      <c r="U1400" s="19">
        <v>0.19</v>
      </c>
      <c r="V1400" s="19">
        <v>3.9E-2</v>
      </c>
      <c r="W1400" s="336">
        <f>SUM(U1401:V1401)</f>
        <v>17851</v>
      </c>
      <c r="X1400" s="19">
        <v>0.56000000000000005</v>
      </c>
      <c r="Y1400" s="19">
        <v>0.27</v>
      </c>
      <c r="Z1400" s="19">
        <v>0.41</v>
      </c>
      <c r="AA1400" s="338">
        <f>SUM(X1401:Z1401)</f>
        <v>103098</v>
      </c>
      <c r="AB1400" s="327">
        <f>ROUNDDOWN((T1400+AA1400)*0.05,0)</f>
        <v>10259</v>
      </c>
      <c r="AC1400" s="327">
        <f>ROUNDDOWN((T1400+W1400+AA1400+AB1400)*0.1,0)</f>
        <v>23329</v>
      </c>
      <c r="AD1400" s="327">
        <f>ROUNDDOWN(AG1400*0.1,0)</f>
        <v>19806</v>
      </c>
      <c r="AE1400" s="327">
        <f>T1400+W1400+AA1400+AB1400+AC1400+AD1400</f>
        <v>276431</v>
      </c>
      <c r="AF1400" s="328">
        <v>318000</v>
      </c>
      <c r="AG1400" s="330">
        <f>AF1400-T1400-W1400</f>
        <v>198061</v>
      </c>
      <c r="AH1400" s="332">
        <f t="shared" si="14"/>
        <v>198061</v>
      </c>
    </row>
    <row r="1401" spans="1:34" ht="12.75" hidden="1" customHeight="1">
      <c r="A1401" s="333"/>
      <c r="B1401" s="20"/>
      <c r="C1401" s="21"/>
      <c r="D1401" s="333"/>
      <c r="E1401" s="21"/>
      <c r="F1401" s="21"/>
      <c r="G1401" s="333"/>
      <c r="H1401" s="21"/>
      <c r="I1401" s="21"/>
      <c r="J1401" s="333"/>
      <c r="K1401" s="21"/>
      <c r="L1401" s="21"/>
      <c r="M1401" s="335"/>
      <c r="N1401" s="21"/>
      <c r="O1401" s="21"/>
      <c r="P1401" s="335"/>
      <c r="Q1401" s="22"/>
      <c r="R1401" s="23">
        <f>ROUNDDOWN($R$3*R1400,0)</f>
        <v>92315</v>
      </c>
      <c r="S1401" s="23">
        <f>ROUNDDOWN($S$3*S1400,0)</f>
        <v>9773</v>
      </c>
      <c r="T1401" s="337"/>
      <c r="U1401" s="23">
        <f>ROUNDDOWN(U1400*$U$3,0)</f>
        <v>15474</v>
      </c>
      <c r="V1401" s="23">
        <f>ROUNDDOWN(V1400*$V$3,0)</f>
        <v>2377</v>
      </c>
      <c r="W1401" s="337"/>
      <c r="X1401" s="23">
        <f>ROUNDDOWN($X$3*X1400,0)</f>
        <v>58746</v>
      </c>
      <c r="Y1401" s="23">
        <f>ROUNDDOWN(Y1400*$Y$3,0)</f>
        <v>21989</v>
      </c>
      <c r="Z1401" s="24">
        <f>ROUNDDOWN(Z1400*$Z$3,0)</f>
        <v>22363</v>
      </c>
      <c r="AA1401" s="338"/>
      <c r="AB1401" s="327"/>
      <c r="AC1401" s="327"/>
      <c r="AD1401" s="327"/>
      <c r="AE1401" s="327"/>
      <c r="AF1401" s="329"/>
      <c r="AG1401" s="331"/>
      <c r="AH1401" s="332">
        <f t="shared" si="14"/>
        <v>0</v>
      </c>
    </row>
    <row r="1402" spans="1:34" ht="12.75" hidden="1" customHeight="1">
      <c r="A1402" s="333" t="s">
        <v>242</v>
      </c>
      <c r="B1402" s="20" t="s">
        <v>43</v>
      </c>
      <c r="C1402" s="21">
        <v>4.5</v>
      </c>
      <c r="D1402" s="333" t="str">
        <f>B1402&amp;C1402</f>
        <v>H4.5</v>
      </c>
      <c r="E1402" s="21" t="s">
        <v>38</v>
      </c>
      <c r="F1402" s="21">
        <v>0</v>
      </c>
      <c r="G1402" s="333" t="str">
        <f>E1402&amp;F1402</f>
        <v>W0</v>
      </c>
      <c r="H1402" s="21" t="s">
        <v>39</v>
      </c>
      <c r="I1402" s="21">
        <v>0</v>
      </c>
      <c r="J1402" s="333" t="str">
        <f>H1402&amp;I1402</f>
        <v>L0</v>
      </c>
      <c r="K1402" s="21" t="s">
        <v>40</v>
      </c>
      <c r="L1402" s="21">
        <v>0</v>
      </c>
      <c r="M1402" s="334" t="str">
        <f>K1402&amp;L1402</f>
        <v>B0</v>
      </c>
      <c r="N1402" s="21" t="s">
        <v>41</v>
      </c>
      <c r="O1402" s="21">
        <v>18</v>
      </c>
      <c r="P1402" s="334" t="str">
        <f>N1402&amp;O1402</f>
        <v>R18</v>
      </c>
      <c r="Q1402" s="25" t="s">
        <v>42</v>
      </c>
      <c r="R1402" s="26">
        <v>1.1499999999999999</v>
      </c>
      <c r="S1402" s="26">
        <v>0.15</v>
      </c>
      <c r="T1402" s="336">
        <f>SUM(R1403:S1403)</f>
        <v>132855</v>
      </c>
      <c r="U1402" s="19">
        <v>0.19</v>
      </c>
      <c r="V1402" s="19">
        <v>7.0999999999999994E-2</v>
      </c>
      <c r="W1402" s="336">
        <f>SUM(U1403:V1403)</f>
        <v>19802</v>
      </c>
      <c r="X1402" s="19">
        <v>0.7</v>
      </c>
      <c r="Y1402" s="19">
        <v>0.34</v>
      </c>
      <c r="Z1402" s="19">
        <v>0.52</v>
      </c>
      <c r="AA1402" s="338">
        <f>SUM(X1403:Z1403)</f>
        <v>129484</v>
      </c>
      <c r="AB1402" s="327">
        <f>ROUNDDOWN((T1402+AA1402)*0.05,0)</f>
        <v>13116</v>
      </c>
      <c r="AC1402" s="327">
        <f>ROUNDDOWN((T1402+W1402+AA1402+AB1402)*0.1,0)</f>
        <v>29525</v>
      </c>
      <c r="AD1402" s="327">
        <f>ROUNDDOWN(AG1402*0.1,0)</f>
        <v>30934</v>
      </c>
      <c r="AE1402" s="327">
        <f>T1402+W1402+AA1402+AB1402+AC1402+AD1402</f>
        <v>355716</v>
      </c>
      <c r="AF1402" s="328">
        <v>462000</v>
      </c>
      <c r="AG1402" s="330">
        <f>AF1402-T1402-W1402</f>
        <v>309343</v>
      </c>
      <c r="AH1402" s="332">
        <f t="shared" si="14"/>
        <v>309343</v>
      </c>
    </row>
    <row r="1403" spans="1:34" ht="12.75" hidden="1" customHeight="1">
      <c r="A1403" s="333"/>
      <c r="B1403" s="20"/>
      <c r="C1403" s="21"/>
      <c r="D1403" s="333"/>
      <c r="E1403" s="21"/>
      <c r="F1403" s="21"/>
      <c r="G1403" s="333"/>
      <c r="H1403" s="21"/>
      <c r="I1403" s="21"/>
      <c r="J1403" s="333"/>
      <c r="K1403" s="21"/>
      <c r="L1403" s="21"/>
      <c r="M1403" s="335"/>
      <c r="N1403" s="21"/>
      <c r="O1403" s="21"/>
      <c r="P1403" s="335"/>
      <c r="Q1403" s="22"/>
      <c r="R1403" s="23">
        <f>ROUNDDOWN($R$3*R1402,0)</f>
        <v>120639</v>
      </c>
      <c r="S1403" s="23">
        <f>ROUNDDOWN($S$3*S1402,0)</f>
        <v>12216</v>
      </c>
      <c r="T1403" s="337"/>
      <c r="U1403" s="23">
        <f>ROUNDDOWN(U1402*$U$3,0)</f>
        <v>15474</v>
      </c>
      <c r="V1403" s="23">
        <f>ROUNDDOWN(V1402*$V$3,0)</f>
        <v>4328</v>
      </c>
      <c r="W1403" s="337"/>
      <c r="X1403" s="23">
        <f>ROUNDDOWN($X$3*X1402,0)</f>
        <v>73432</v>
      </c>
      <c r="Y1403" s="23">
        <f>ROUNDDOWN(Y1402*$Y$3,0)</f>
        <v>27690</v>
      </c>
      <c r="Z1403" s="24">
        <f>ROUNDDOWN(Z1402*$Z$3,0)</f>
        <v>28362</v>
      </c>
      <c r="AA1403" s="338"/>
      <c r="AB1403" s="327"/>
      <c r="AC1403" s="327"/>
      <c r="AD1403" s="327"/>
      <c r="AE1403" s="327"/>
      <c r="AF1403" s="329"/>
      <c r="AG1403" s="331"/>
      <c r="AH1403" s="332">
        <f t="shared" si="14"/>
        <v>0</v>
      </c>
    </row>
    <row r="1404" spans="1:34" ht="12.75" hidden="1" customHeight="1">
      <c r="A1404" s="333" t="s">
        <v>242</v>
      </c>
      <c r="B1404" s="20" t="s">
        <v>43</v>
      </c>
      <c r="C1404" s="21">
        <v>4.5</v>
      </c>
      <c r="D1404" s="333" t="str">
        <f>B1404&amp;C1404</f>
        <v>H4.5</v>
      </c>
      <c r="E1404" s="21" t="s">
        <v>38</v>
      </c>
      <c r="F1404" s="21">
        <v>0</v>
      </c>
      <c r="G1404" s="333" t="str">
        <f>E1404&amp;F1404</f>
        <v>W0</v>
      </c>
      <c r="H1404" s="21" t="s">
        <v>39</v>
      </c>
      <c r="I1404" s="21">
        <v>0</v>
      </c>
      <c r="J1404" s="333" t="str">
        <f>H1404&amp;I1404</f>
        <v>L0</v>
      </c>
      <c r="K1404" s="21" t="s">
        <v>40</v>
      </c>
      <c r="L1404" s="21">
        <v>0</v>
      </c>
      <c r="M1404" s="334" t="str">
        <f>K1404&amp;L1404</f>
        <v>B0</v>
      </c>
      <c r="N1404" s="21" t="s">
        <v>41</v>
      </c>
      <c r="O1404" s="21">
        <v>20</v>
      </c>
      <c r="P1404" s="334" t="str">
        <f>N1404&amp;O1404</f>
        <v>R20</v>
      </c>
      <c r="Q1404" s="25" t="s">
        <v>42</v>
      </c>
      <c r="R1404" s="19">
        <v>1.33</v>
      </c>
      <c r="S1404" s="19">
        <v>0.18</v>
      </c>
      <c r="T1404" s="336">
        <f>SUM(R1405:S1405)</f>
        <v>154181</v>
      </c>
      <c r="U1404" s="19">
        <v>0.19</v>
      </c>
      <c r="V1404" s="19">
        <v>7.0999999999999994E-2</v>
      </c>
      <c r="W1404" s="336">
        <f>SUM(U1405:V1405)</f>
        <v>19802</v>
      </c>
      <c r="X1404" s="19">
        <v>0.81</v>
      </c>
      <c r="Y1404" s="19">
        <v>0.39</v>
      </c>
      <c r="Z1404" s="19">
        <v>0.6</v>
      </c>
      <c r="AA1404" s="338">
        <f>SUM(X1405:Z1405)</f>
        <v>149460</v>
      </c>
      <c r="AB1404" s="327">
        <f>ROUNDDOWN((T1404+AA1404)*0.05,0)</f>
        <v>15182</v>
      </c>
      <c r="AC1404" s="327">
        <f>ROUNDDOWN((T1404+W1404+AA1404+AB1404)*0.1,0)</f>
        <v>33862</v>
      </c>
      <c r="AD1404" s="327">
        <f>ROUNDDOWN(AG1404*0.1,0)</f>
        <v>45201</v>
      </c>
      <c r="AE1404" s="327">
        <f>T1404+W1404+AA1404+AB1404+AC1404+AD1404</f>
        <v>417688</v>
      </c>
      <c r="AF1404" s="328">
        <v>626000</v>
      </c>
      <c r="AG1404" s="330">
        <f>AF1404-T1404-W1404</f>
        <v>452017</v>
      </c>
      <c r="AH1404" s="332">
        <f t="shared" si="14"/>
        <v>417688</v>
      </c>
    </row>
    <row r="1405" spans="1:34" ht="12.75" hidden="1" customHeight="1">
      <c r="A1405" s="333"/>
      <c r="B1405" s="20"/>
      <c r="C1405" s="21"/>
      <c r="D1405" s="333"/>
      <c r="E1405" s="21"/>
      <c r="F1405" s="21"/>
      <c r="G1405" s="333"/>
      <c r="H1405" s="21"/>
      <c r="I1405" s="21"/>
      <c r="J1405" s="333"/>
      <c r="K1405" s="21"/>
      <c r="L1405" s="21"/>
      <c r="M1405" s="335"/>
      <c r="N1405" s="21"/>
      <c r="O1405" s="21"/>
      <c r="P1405" s="335"/>
      <c r="Q1405" s="25"/>
      <c r="R1405" s="23">
        <f>ROUNDDOWN($R$3*R1404,0)</f>
        <v>139522</v>
      </c>
      <c r="S1405" s="23">
        <f>ROUNDDOWN($S$3*S1404,0)</f>
        <v>14659</v>
      </c>
      <c r="T1405" s="337"/>
      <c r="U1405" s="23">
        <f>ROUNDDOWN(U1404*$U$3,0)</f>
        <v>15474</v>
      </c>
      <c r="V1405" s="23">
        <f>ROUNDDOWN(V1404*$V$3,0)</f>
        <v>4328</v>
      </c>
      <c r="W1405" s="337"/>
      <c r="X1405" s="23">
        <f>ROUNDDOWN($X$3*X1404,0)</f>
        <v>84972</v>
      </c>
      <c r="Y1405" s="23">
        <f>ROUNDDOWN(Y1404*$Y$3,0)</f>
        <v>31762</v>
      </c>
      <c r="Z1405" s="24">
        <f>ROUNDDOWN(Z1404*$Z$3,0)</f>
        <v>32726</v>
      </c>
      <c r="AA1405" s="338"/>
      <c r="AB1405" s="327"/>
      <c r="AC1405" s="327"/>
      <c r="AD1405" s="327"/>
      <c r="AE1405" s="327"/>
      <c r="AF1405" s="329"/>
      <c r="AG1405" s="331"/>
      <c r="AH1405" s="332">
        <f t="shared" si="14"/>
        <v>0</v>
      </c>
    </row>
    <row r="1406" spans="1:34" ht="12.75" hidden="1" customHeight="1">
      <c r="A1406" s="344" t="s">
        <v>243</v>
      </c>
      <c r="B1406" s="27" t="s">
        <v>43</v>
      </c>
      <c r="C1406" s="28">
        <v>1.2</v>
      </c>
      <c r="D1406" s="344" t="str">
        <f>B1406&amp;C1406</f>
        <v>H1.2</v>
      </c>
      <c r="E1406" s="28" t="s">
        <v>38</v>
      </c>
      <c r="F1406" s="28">
        <v>0</v>
      </c>
      <c r="G1406" s="344" t="str">
        <f>E1406&amp;F1406</f>
        <v>W0</v>
      </c>
      <c r="H1406" s="28" t="s">
        <v>39</v>
      </c>
      <c r="I1406" s="28">
        <v>0</v>
      </c>
      <c r="J1406" s="344" t="str">
        <f>H1406&amp;I1406</f>
        <v>L0</v>
      </c>
      <c r="K1406" s="28" t="s">
        <v>40</v>
      </c>
      <c r="L1406" s="28">
        <v>0</v>
      </c>
      <c r="M1406" s="345" t="str">
        <f>K1406&amp;L1406</f>
        <v>B0</v>
      </c>
      <c r="N1406" s="28" t="s">
        <v>41</v>
      </c>
      <c r="O1406" s="28">
        <v>0</v>
      </c>
      <c r="P1406" s="345" t="str">
        <f>N1406&amp;O1406</f>
        <v>R0</v>
      </c>
      <c r="Q1406" s="25" t="s">
        <v>109</v>
      </c>
      <c r="R1406" s="19"/>
      <c r="S1406" s="19"/>
      <c r="T1406" s="336">
        <f>SUM(R1407:S1407)</f>
        <v>0</v>
      </c>
      <c r="U1406" s="19"/>
      <c r="V1406" s="19"/>
      <c r="W1406" s="336">
        <f>SUM(U1407:V1407)</f>
        <v>0</v>
      </c>
      <c r="X1406" s="19"/>
      <c r="Y1406" s="19"/>
      <c r="Z1406" s="19"/>
      <c r="AA1406" s="338">
        <f>SUM(X1407:Z1407)</f>
        <v>0</v>
      </c>
      <c r="AB1406" s="327">
        <f>ROUNDDOWN((T1406+AA1406)*0.05,0)</f>
        <v>0</v>
      </c>
      <c r="AC1406" s="327">
        <f>ROUNDDOWN((T1406+W1406+AA1406+AB1406)*0.1,0)</f>
        <v>0</v>
      </c>
      <c r="AD1406" s="327">
        <f>ROUNDDOWN(AG1406*0.1,0)</f>
        <v>860</v>
      </c>
      <c r="AE1406" s="327">
        <f>T1406+W1406+AA1406+AB1406+AC1406+AD1406</f>
        <v>860</v>
      </c>
      <c r="AF1406" s="328">
        <v>8600</v>
      </c>
      <c r="AG1406" s="330">
        <f>AF1406-T1406-W1406</f>
        <v>8600</v>
      </c>
      <c r="AH1406" s="332">
        <f t="shared" si="14"/>
        <v>860</v>
      </c>
    </row>
    <row r="1407" spans="1:34" ht="12.75" hidden="1" customHeight="1">
      <c r="A1407" s="344"/>
      <c r="B1407" s="27"/>
      <c r="C1407" s="28"/>
      <c r="D1407" s="344"/>
      <c r="E1407" s="28"/>
      <c r="F1407" s="28"/>
      <c r="G1407" s="344"/>
      <c r="H1407" s="28"/>
      <c r="I1407" s="28"/>
      <c r="J1407" s="344"/>
      <c r="K1407" s="28"/>
      <c r="L1407" s="28"/>
      <c r="M1407" s="346"/>
      <c r="N1407" s="28"/>
      <c r="O1407" s="28"/>
      <c r="P1407" s="346"/>
      <c r="Q1407" s="25"/>
      <c r="R1407" s="23">
        <f>ROUNDDOWN($R$3*R1406,0)</f>
        <v>0</v>
      </c>
      <c r="S1407" s="23">
        <f>ROUNDDOWN($S$3*S1406,0)</f>
        <v>0</v>
      </c>
      <c r="T1407" s="337"/>
      <c r="U1407" s="23">
        <f>ROUNDDOWN(U1406*$U$3,0)</f>
        <v>0</v>
      </c>
      <c r="V1407" s="23">
        <f>ROUNDDOWN(V1406*$V$3,0)</f>
        <v>0</v>
      </c>
      <c r="W1407" s="337"/>
      <c r="X1407" s="23">
        <f>ROUNDDOWN($X$3*X1406,0)</f>
        <v>0</v>
      </c>
      <c r="Y1407" s="23">
        <f>ROUNDDOWN(Y1406*$Y$3,0)</f>
        <v>0</v>
      </c>
      <c r="Z1407" s="24">
        <f>ROUNDDOWN(Z1406*$Z$3,0)</f>
        <v>0</v>
      </c>
      <c r="AA1407" s="338"/>
      <c r="AB1407" s="327"/>
      <c r="AC1407" s="327"/>
      <c r="AD1407" s="327"/>
      <c r="AE1407" s="327"/>
      <c r="AF1407" s="329"/>
      <c r="AG1407" s="331"/>
      <c r="AH1407" s="332">
        <f t="shared" si="14"/>
        <v>0</v>
      </c>
    </row>
    <row r="1408" spans="1:34" ht="12.75" hidden="1" customHeight="1">
      <c r="A1408" s="344" t="s">
        <v>243</v>
      </c>
      <c r="B1408" s="27" t="s">
        <v>43</v>
      </c>
      <c r="C1408" s="28">
        <v>1.5</v>
      </c>
      <c r="D1408" s="344" t="str">
        <f>B1408&amp;C1408</f>
        <v>H1.5</v>
      </c>
      <c r="E1408" s="28" t="s">
        <v>38</v>
      </c>
      <c r="F1408" s="28">
        <v>0</v>
      </c>
      <c r="G1408" s="344" t="str">
        <f>E1408&amp;F1408</f>
        <v>W0</v>
      </c>
      <c r="H1408" s="28" t="s">
        <v>39</v>
      </c>
      <c r="I1408" s="28">
        <v>0</v>
      </c>
      <c r="J1408" s="344" t="str">
        <f>H1408&amp;I1408</f>
        <v>L0</v>
      </c>
      <c r="K1408" s="28" t="s">
        <v>40</v>
      </c>
      <c r="L1408" s="28">
        <v>0</v>
      </c>
      <c r="M1408" s="345" t="str">
        <f>K1408&amp;L1408</f>
        <v>B0</v>
      </c>
      <c r="N1408" s="28" t="s">
        <v>41</v>
      </c>
      <c r="O1408" s="28">
        <v>0</v>
      </c>
      <c r="P1408" s="345" t="str">
        <f>N1408&amp;O1408</f>
        <v>R0</v>
      </c>
      <c r="Q1408" s="25" t="s">
        <v>109</v>
      </c>
      <c r="R1408" s="26"/>
      <c r="S1408" s="26"/>
      <c r="T1408" s="336">
        <f>SUM(R1409:S1409)</f>
        <v>0</v>
      </c>
      <c r="U1408" s="19"/>
      <c r="V1408" s="19"/>
      <c r="W1408" s="336">
        <f>SUM(U1409:V1409)</f>
        <v>0</v>
      </c>
      <c r="X1408" s="19"/>
      <c r="Y1408" s="19"/>
      <c r="Z1408" s="19"/>
      <c r="AA1408" s="338">
        <f>SUM(X1409:Z1409)</f>
        <v>0</v>
      </c>
      <c r="AB1408" s="327">
        <f>ROUNDDOWN((T1408+AA1408)*0.05,0)</f>
        <v>0</v>
      </c>
      <c r="AC1408" s="327">
        <f>ROUNDDOWN((T1408+W1408+AA1408+AB1408)*0.1,0)</f>
        <v>0</v>
      </c>
      <c r="AD1408" s="327">
        <f>ROUNDDOWN(AG1408*0.1,0)</f>
        <v>1910</v>
      </c>
      <c r="AE1408" s="327">
        <f>T1408+W1408+AA1408+AB1408+AC1408+AD1408</f>
        <v>1910</v>
      </c>
      <c r="AF1408" s="328">
        <v>19100</v>
      </c>
      <c r="AG1408" s="330">
        <f>AF1408-T1408-W1408</f>
        <v>19100</v>
      </c>
      <c r="AH1408" s="332">
        <f t="shared" si="14"/>
        <v>1910</v>
      </c>
    </row>
    <row r="1409" spans="1:34" ht="12.75" hidden="1" customHeight="1">
      <c r="A1409" s="344"/>
      <c r="B1409" s="27"/>
      <c r="C1409" s="28"/>
      <c r="D1409" s="344"/>
      <c r="E1409" s="28"/>
      <c r="F1409" s="28"/>
      <c r="G1409" s="344"/>
      <c r="H1409" s="28"/>
      <c r="I1409" s="28"/>
      <c r="J1409" s="344"/>
      <c r="K1409" s="28"/>
      <c r="L1409" s="28"/>
      <c r="M1409" s="346"/>
      <c r="N1409" s="28"/>
      <c r="O1409" s="28"/>
      <c r="P1409" s="346"/>
      <c r="Q1409" s="25"/>
      <c r="R1409" s="23">
        <f>ROUNDDOWN($R$3*R1408,0)</f>
        <v>0</v>
      </c>
      <c r="S1409" s="23">
        <f>ROUNDDOWN($S$3*S1408,0)</f>
        <v>0</v>
      </c>
      <c r="T1409" s="337"/>
      <c r="U1409" s="23">
        <f>ROUNDDOWN(U1408*$U$3,0)</f>
        <v>0</v>
      </c>
      <c r="V1409" s="23">
        <f>ROUNDDOWN(V1408*$V$3,0)</f>
        <v>0</v>
      </c>
      <c r="W1409" s="337"/>
      <c r="X1409" s="23">
        <f>ROUNDDOWN($X$3*X1408,0)</f>
        <v>0</v>
      </c>
      <c r="Y1409" s="23">
        <f>ROUNDDOWN(Y1408*$Y$3,0)</f>
        <v>0</v>
      </c>
      <c r="Z1409" s="24">
        <f>ROUNDDOWN(Z1408*$Z$3,0)</f>
        <v>0</v>
      </c>
      <c r="AA1409" s="338"/>
      <c r="AB1409" s="327"/>
      <c r="AC1409" s="327"/>
      <c r="AD1409" s="327"/>
      <c r="AE1409" s="327"/>
      <c r="AF1409" s="329"/>
      <c r="AG1409" s="331"/>
      <c r="AH1409" s="332">
        <f t="shared" si="14"/>
        <v>0</v>
      </c>
    </row>
    <row r="1410" spans="1:34" ht="12.75" hidden="1" customHeight="1">
      <c r="A1410" s="344" t="s">
        <v>243</v>
      </c>
      <c r="B1410" s="27" t="s">
        <v>43</v>
      </c>
      <c r="C1410" s="28">
        <v>2</v>
      </c>
      <c r="D1410" s="344" t="str">
        <f>B1410&amp;C1410</f>
        <v>H2</v>
      </c>
      <c r="E1410" s="28" t="s">
        <v>38</v>
      </c>
      <c r="F1410" s="28">
        <v>0</v>
      </c>
      <c r="G1410" s="344" t="str">
        <f>E1410&amp;F1410</f>
        <v>W0</v>
      </c>
      <c r="H1410" s="28" t="s">
        <v>39</v>
      </c>
      <c r="I1410" s="28">
        <v>0</v>
      </c>
      <c r="J1410" s="344" t="str">
        <f>H1410&amp;I1410</f>
        <v>L0</v>
      </c>
      <c r="K1410" s="28" t="s">
        <v>40</v>
      </c>
      <c r="L1410" s="28">
        <v>0</v>
      </c>
      <c r="M1410" s="345" t="str">
        <f>K1410&amp;L1410</f>
        <v>B0</v>
      </c>
      <c r="N1410" s="28" t="s">
        <v>41</v>
      </c>
      <c r="O1410" s="28">
        <v>3</v>
      </c>
      <c r="P1410" s="345" t="str">
        <f>N1410&amp;O1410</f>
        <v>R3</v>
      </c>
      <c r="Q1410" s="25" t="s">
        <v>109</v>
      </c>
      <c r="R1410" s="19"/>
      <c r="S1410" s="19"/>
      <c r="T1410" s="336">
        <f>SUM(R1411:S1411)</f>
        <v>0</v>
      </c>
      <c r="U1410" s="19"/>
      <c r="V1410" s="19"/>
      <c r="W1410" s="336">
        <f>SUM(U1411:V1411)</f>
        <v>0</v>
      </c>
      <c r="X1410" s="19"/>
      <c r="Y1410" s="19"/>
      <c r="Z1410" s="19"/>
      <c r="AA1410" s="338">
        <f>SUM(X1411:Z1411)</f>
        <v>0</v>
      </c>
      <c r="AB1410" s="327">
        <f>ROUNDDOWN((T1410+AA1410)*0.05,0)</f>
        <v>0</v>
      </c>
      <c r="AC1410" s="327">
        <f>ROUNDDOWN((T1410+W1410+AA1410+AB1410)*0.1,0)</f>
        <v>0</v>
      </c>
      <c r="AD1410" s="327">
        <f>ROUNDDOWN(AG1410*0.1,0)</f>
        <v>3820</v>
      </c>
      <c r="AE1410" s="327">
        <f>T1410+W1410+AA1410+AB1410+AC1410+AD1410</f>
        <v>3820</v>
      </c>
      <c r="AF1410" s="328">
        <v>38200</v>
      </c>
      <c r="AG1410" s="330">
        <f>AF1410-T1410-W1410</f>
        <v>38200</v>
      </c>
      <c r="AH1410" s="332">
        <f t="shared" si="14"/>
        <v>3820</v>
      </c>
    </row>
    <row r="1411" spans="1:34" ht="12.75" hidden="1" customHeight="1">
      <c r="A1411" s="344"/>
      <c r="B1411" s="27"/>
      <c r="C1411" s="28"/>
      <c r="D1411" s="344"/>
      <c r="E1411" s="28"/>
      <c r="F1411" s="28"/>
      <c r="G1411" s="344"/>
      <c r="H1411" s="28"/>
      <c r="I1411" s="28"/>
      <c r="J1411" s="344"/>
      <c r="K1411" s="28"/>
      <c r="L1411" s="28"/>
      <c r="M1411" s="346"/>
      <c r="N1411" s="28"/>
      <c r="O1411" s="28"/>
      <c r="P1411" s="346"/>
      <c r="Q1411" s="25"/>
      <c r="R1411" s="23">
        <f>ROUNDDOWN($R$3*R1410,0)</f>
        <v>0</v>
      </c>
      <c r="S1411" s="23">
        <f>ROUNDDOWN($S$3*S1410,0)</f>
        <v>0</v>
      </c>
      <c r="T1411" s="337"/>
      <c r="U1411" s="23">
        <f>ROUNDDOWN(U1410*$U$3,0)</f>
        <v>0</v>
      </c>
      <c r="V1411" s="23">
        <f>ROUNDDOWN(V1410*$V$3,0)</f>
        <v>0</v>
      </c>
      <c r="W1411" s="337"/>
      <c r="X1411" s="23">
        <f>ROUNDDOWN($X$3*X1410,0)</f>
        <v>0</v>
      </c>
      <c r="Y1411" s="23">
        <f>ROUNDDOWN(Y1410*$Y$3,0)</f>
        <v>0</v>
      </c>
      <c r="Z1411" s="24">
        <f>ROUNDDOWN(Z1410*$Z$3,0)</f>
        <v>0</v>
      </c>
      <c r="AA1411" s="338"/>
      <c r="AB1411" s="327"/>
      <c r="AC1411" s="327"/>
      <c r="AD1411" s="327"/>
      <c r="AE1411" s="327"/>
      <c r="AF1411" s="329"/>
      <c r="AG1411" s="331"/>
      <c r="AH1411" s="332">
        <f t="shared" si="14"/>
        <v>0</v>
      </c>
    </row>
    <row r="1412" spans="1:34" ht="12.75" hidden="1" customHeight="1">
      <c r="A1412" s="347" t="s">
        <v>244</v>
      </c>
      <c r="B1412" s="31" t="s">
        <v>43</v>
      </c>
      <c r="C1412" s="32">
        <v>2.5</v>
      </c>
      <c r="D1412" s="347" t="str">
        <f>B1412&amp;C1412</f>
        <v>H2.5</v>
      </c>
      <c r="E1412" s="32" t="s">
        <v>38</v>
      </c>
      <c r="F1412" s="32"/>
      <c r="G1412" s="347" t="str">
        <f>E1412&amp;F1412</f>
        <v>W</v>
      </c>
      <c r="H1412" s="32" t="s">
        <v>39</v>
      </c>
      <c r="I1412" s="32">
        <v>0</v>
      </c>
      <c r="J1412" s="347" t="str">
        <f>H1412&amp;I1412</f>
        <v>L0</v>
      </c>
      <c r="K1412" s="32" t="s">
        <v>40</v>
      </c>
      <c r="L1412" s="32"/>
      <c r="M1412" s="348" t="str">
        <f>K1412&amp;L1412</f>
        <v>B</v>
      </c>
      <c r="N1412" s="32" t="s">
        <v>41</v>
      </c>
      <c r="O1412" s="32">
        <v>4</v>
      </c>
      <c r="P1412" s="348" t="str">
        <f>N1412&amp;O1412</f>
        <v>R4</v>
      </c>
      <c r="Q1412" s="25" t="s">
        <v>42</v>
      </c>
      <c r="R1412" s="19">
        <v>0.11</v>
      </c>
      <c r="S1412" s="19">
        <v>0.1</v>
      </c>
      <c r="T1412" s="336">
        <f>SUM(R1413:S1413)</f>
        <v>19683</v>
      </c>
      <c r="U1412" s="19">
        <v>2E-3</v>
      </c>
      <c r="V1412" s="19">
        <v>5.0000000000000001E-3</v>
      </c>
      <c r="W1412" s="336">
        <f>SUM(U1413:V1413)</f>
        <v>466</v>
      </c>
      <c r="X1412" s="19">
        <v>0.11</v>
      </c>
      <c r="Y1412" s="19">
        <v>7.0000000000000007E-2</v>
      </c>
      <c r="Z1412" s="19">
        <v>0</v>
      </c>
      <c r="AA1412" s="338">
        <f>SUM(X1413:Z1413)</f>
        <v>17240</v>
      </c>
      <c r="AB1412" s="327">
        <f>ROUNDDOWN((T1412+AA1412)*0.05,0)</f>
        <v>1846</v>
      </c>
      <c r="AC1412" s="327">
        <f>ROUNDDOWN((T1412+W1412+AA1412+AB1412)*0.1,0)</f>
        <v>3923</v>
      </c>
      <c r="AD1412" s="327">
        <f>ROUNDDOWN(AG1412*0.1,0)</f>
        <v>4145</v>
      </c>
      <c r="AE1412" s="327">
        <f>T1412+W1412+AA1412+AB1412+AC1412+AD1412</f>
        <v>47303</v>
      </c>
      <c r="AF1412" s="328">
        <v>61600</v>
      </c>
      <c r="AG1412" s="330">
        <f>AF1412-T1412-W1412</f>
        <v>41451</v>
      </c>
      <c r="AH1412" s="332">
        <f>IF(AE1412&lt;AG1412,AE1412,AG1412)</f>
        <v>41451</v>
      </c>
    </row>
    <row r="1413" spans="1:34" ht="12.75" hidden="1" customHeight="1">
      <c r="A1413" s="347"/>
      <c r="B1413" s="31"/>
      <c r="C1413" s="32"/>
      <c r="D1413" s="347"/>
      <c r="E1413" s="32"/>
      <c r="F1413" s="32"/>
      <c r="G1413" s="347"/>
      <c r="H1413" s="32"/>
      <c r="I1413" s="32"/>
      <c r="J1413" s="347"/>
      <c r="K1413" s="32"/>
      <c r="L1413" s="32"/>
      <c r="M1413" s="349"/>
      <c r="N1413" s="32"/>
      <c r="O1413" s="32"/>
      <c r="P1413" s="349"/>
      <c r="Q1413" s="25"/>
      <c r="R1413" s="23">
        <f>ROUNDDOWN($R$3*R1412,0)</f>
        <v>11539</v>
      </c>
      <c r="S1413" s="23">
        <f>ROUNDDOWN($S$3*S1412,0)</f>
        <v>8144</v>
      </c>
      <c r="T1413" s="337"/>
      <c r="U1413" s="23">
        <f>ROUNDDOWN(U1412*$U$3,0)</f>
        <v>162</v>
      </c>
      <c r="V1413" s="23">
        <f>ROUNDDOWN(V1412*$V$3,0)</f>
        <v>304</v>
      </c>
      <c r="W1413" s="337"/>
      <c r="X1413" s="23">
        <f>ROUNDDOWN($X$3*X1412,0)</f>
        <v>11539</v>
      </c>
      <c r="Y1413" s="23">
        <f>ROUNDDOWN(Y1412*$Y$3,0)</f>
        <v>5701</v>
      </c>
      <c r="Z1413" s="24">
        <f>ROUNDDOWN(Z1412*$Z$3,0)</f>
        <v>0</v>
      </c>
      <c r="AA1413" s="338"/>
      <c r="AB1413" s="327"/>
      <c r="AC1413" s="327"/>
      <c r="AD1413" s="327"/>
      <c r="AE1413" s="327"/>
      <c r="AF1413" s="329"/>
      <c r="AG1413" s="331"/>
      <c r="AH1413" s="332"/>
    </row>
    <row r="1414" spans="1:34" ht="12.75" hidden="1" customHeight="1">
      <c r="A1414" s="347" t="s">
        <v>244</v>
      </c>
      <c r="B1414" s="31" t="s">
        <v>43</v>
      </c>
      <c r="C1414" s="32">
        <v>2.5</v>
      </c>
      <c r="D1414" s="347" t="str">
        <f>B1414&amp;C1414</f>
        <v>H2.5</v>
      </c>
      <c r="E1414" s="32" t="s">
        <v>84</v>
      </c>
      <c r="F1414" s="32"/>
      <c r="G1414" s="347" t="str">
        <f>E1414&amp;F1414</f>
        <v>W</v>
      </c>
      <c r="H1414" s="32" t="s">
        <v>78</v>
      </c>
      <c r="I1414" s="32">
        <v>0</v>
      </c>
      <c r="J1414" s="347" t="str">
        <f>H1414&amp;I1414</f>
        <v>L0</v>
      </c>
      <c r="K1414" s="32" t="s">
        <v>79</v>
      </c>
      <c r="L1414" s="32"/>
      <c r="M1414" s="348" t="str">
        <f>K1414&amp;L1414</f>
        <v>B</v>
      </c>
      <c r="N1414" s="32" t="s">
        <v>80</v>
      </c>
      <c r="O1414" s="32">
        <v>6</v>
      </c>
      <c r="P1414" s="348" t="str">
        <f>N1414&amp;O1414</f>
        <v>R6</v>
      </c>
      <c r="Q1414" s="25" t="s">
        <v>221</v>
      </c>
      <c r="R1414" s="19">
        <v>0.19</v>
      </c>
      <c r="S1414" s="19">
        <v>0.02</v>
      </c>
      <c r="T1414" s="336">
        <f>SUM(R1415:S1415)</f>
        <v>21559</v>
      </c>
      <c r="U1414" s="19">
        <v>8.0000000000000002E-3</v>
      </c>
      <c r="V1414" s="19">
        <v>0.01</v>
      </c>
      <c r="W1414" s="336">
        <f>SUM(U1415:V1415)</f>
        <v>1260</v>
      </c>
      <c r="X1414" s="19">
        <v>0.23</v>
      </c>
      <c r="Y1414" s="19">
        <v>0.14000000000000001</v>
      </c>
      <c r="Z1414" s="19">
        <v>0</v>
      </c>
      <c r="AA1414" s="338">
        <f>SUM(X1415:Z1415)</f>
        <v>35529</v>
      </c>
      <c r="AB1414" s="327">
        <f>ROUNDDOWN((T1414+AA1414)*0.05,0)</f>
        <v>2854</v>
      </c>
      <c r="AC1414" s="327">
        <f>ROUNDDOWN((T1414+W1414+AA1414+AB1414)*0.1,0)</f>
        <v>6120</v>
      </c>
      <c r="AD1414" s="327">
        <f>ROUNDDOWN(AG1414*0.1,0)</f>
        <v>9598</v>
      </c>
      <c r="AE1414" s="327">
        <f>T1414+W1414+AA1414+AB1414+AC1414+AD1414</f>
        <v>76920</v>
      </c>
      <c r="AF1414" s="328">
        <v>118800</v>
      </c>
      <c r="AG1414" s="330">
        <f>AF1414-T1414-W1414</f>
        <v>95981</v>
      </c>
      <c r="AH1414" s="332">
        <f>IF(AE1414&lt;AG1414,AE1414,AG1414)</f>
        <v>76920</v>
      </c>
    </row>
    <row r="1415" spans="1:34" ht="12.75" hidden="1" customHeight="1">
      <c r="A1415" s="347"/>
      <c r="B1415" s="31"/>
      <c r="C1415" s="32"/>
      <c r="D1415" s="347"/>
      <c r="E1415" s="32"/>
      <c r="F1415" s="32"/>
      <c r="G1415" s="347"/>
      <c r="H1415" s="32"/>
      <c r="I1415" s="32"/>
      <c r="J1415" s="347"/>
      <c r="K1415" s="32"/>
      <c r="L1415" s="32"/>
      <c r="M1415" s="349"/>
      <c r="N1415" s="32"/>
      <c r="O1415" s="32"/>
      <c r="P1415" s="349"/>
      <c r="Q1415" s="25"/>
      <c r="R1415" s="23">
        <f>ROUNDDOWN($R$3*R1414,0)</f>
        <v>19931</v>
      </c>
      <c r="S1415" s="23">
        <f>ROUNDDOWN($S$3*S1414,0)</f>
        <v>1628</v>
      </c>
      <c r="T1415" s="337"/>
      <c r="U1415" s="23">
        <f>ROUNDDOWN(U1414*$U$3,0)</f>
        <v>651</v>
      </c>
      <c r="V1415" s="23">
        <f>ROUNDDOWN(V1414*$V$3,0)</f>
        <v>609</v>
      </c>
      <c r="W1415" s="337"/>
      <c r="X1415" s="23">
        <f>ROUNDDOWN($X$3*X1414,0)</f>
        <v>24127</v>
      </c>
      <c r="Y1415" s="23">
        <f>ROUNDDOWN(Y1414*$Y$3,0)</f>
        <v>11402</v>
      </c>
      <c r="Z1415" s="24">
        <f>ROUNDDOWN(Z1414*$Z$3,0)</f>
        <v>0</v>
      </c>
      <c r="AA1415" s="338"/>
      <c r="AB1415" s="327"/>
      <c r="AC1415" s="327"/>
      <c r="AD1415" s="327"/>
      <c r="AE1415" s="327"/>
      <c r="AF1415" s="329"/>
      <c r="AG1415" s="331"/>
      <c r="AH1415" s="332"/>
    </row>
    <row r="1416" spans="1:34" ht="12.75" hidden="1" customHeight="1">
      <c r="A1416" s="347" t="s">
        <v>245</v>
      </c>
      <c r="B1416" s="31" t="s">
        <v>83</v>
      </c>
      <c r="C1416" s="32">
        <v>3</v>
      </c>
      <c r="D1416" s="347" t="str">
        <f>B1416&amp;C1416</f>
        <v>H3</v>
      </c>
      <c r="E1416" s="32" t="s">
        <v>84</v>
      </c>
      <c r="F1416" s="32"/>
      <c r="G1416" s="347" t="str">
        <f>E1416&amp;F1416</f>
        <v>W</v>
      </c>
      <c r="H1416" s="32" t="s">
        <v>78</v>
      </c>
      <c r="I1416" s="32">
        <v>0</v>
      </c>
      <c r="J1416" s="347" t="str">
        <f>H1416&amp;I1416</f>
        <v>L0</v>
      </c>
      <c r="K1416" s="32" t="s">
        <v>79</v>
      </c>
      <c r="L1416" s="32"/>
      <c r="M1416" s="348" t="str">
        <f>K1416&amp;L1416</f>
        <v>B</v>
      </c>
      <c r="N1416" s="32" t="s">
        <v>80</v>
      </c>
      <c r="O1416" s="32">
        <v>8</v>
      </c>
      <c r="P1416" s="348" t="str">
        <f>N1416&amp;O1416</f>
        <v>R8</v>
      </c>
      <c r="Q1416" s="25" t="s">
        <v>221</v>
      </c>
      <c r="R1416" s="19">
        <v>0.33</v>
      </c>
      <c r="S1416" s="19">
        <v>0.04</v>
      </c>
      <c r="T1416" s="336">
        <f>SUM(R1417:S1417)</f>
        <v>37875</v>
      </c>
      <c r="U1416" s="19">
        <v>2.1000000000000001E-2</v>
      </c>
      <c r="V1416" s="19">
        <v>1.2E-2</v>
      </c>
      <c r="W1416" s="336">
        <f>SUM(U1417:V1417)</f>
        <v>2441</v>
      </c>
      <c r="X1416" s="19">
        <v>0.37</v>
      </c>
      <c r="Y1416" s="19">
        <v>0.22</v>
      </c>
      <c r="Z1416" s="19">
        <v>0</v>
      </c>
      <c r="AA1416" s="338">
        <f>SUM(X1417:Z1417)</f>
        <v>56731</v>
      </c>
      <c r="AB1416" s="327">
        <f>ROUNDDOWN((T1416+AA1416)*0.05,0)</f>
        <v>4730</v>
      </c>
      <c r="AC1416" s="327">
        <f>ROUNDDOWN((T1416+W1416+AA1416+AB1416)*0.1,0)</f>
        <v>10177</v>
      </c>
      <c r="AD1416" s="327">
        <f>ROUNDDOWN(AG1416*0.1,0)</f>
        <v>17968</v>
      </c>
      <c r="AE1416" s="327">
        <f>T1416+W1416+AA1416+AB1416+AC1416+AD1416</f>
        <v>129922</v>
      </c>
      <c r="AF1416" s="328">
        <v>220000</v>
      </c>
      <c r="AG1416" s="330">
        <f>AF1416-T1416-W1416</f>
        <v>179684</v>
      </c>
      <c r="AH1416" s="332">
        <f>IF(AE1416&lt;AG1416,AE1416,AG1416)</f>
        <v>129922</v>
      </c>
    </row>
    <row r="1417" spans="1:34" ht="12.75" hidden="1" customHeight="1">
      <c r="A1417" s="347"/>
      <c r="B1417" s="31"/>
      <c r="C1417" s="32"/>
      <c r="D1417" s="347"/>
      <c r="E1417" s="32"/>
      <c r="F1417" s="32"/>
      <c r="G1417" s="347"/>
      <c r="H1417" s="32"/>
      <c r="I1417" s="32"/>
      <c r="J1417" s="347"/>
      <c r="K1417" s="32"/>
      <c r="L1417" s="32"/>
      <c r="M1417" s="349"/>
      <c r="N1417" s="32"/>
      <c r="O1417" s="32"/>
      <c r="P1417" s="349"/>
      <c r="Q1417" s="25"/>
      <c r="R1417" s="23">
        <f>ROUNDDOWN($R$3*R1416,0)</f>
        <v>34618</v>
      </c>
      <c r="S1417" s="23">
        <f>ROUNDDOWN($S$3*S1416,0)</f>
        <v>3257</v>
      </c>
      <c r="T1417" s="337"/>
      <c r="U1417" s="23">
        <f>ROUNDDOWN(U1416*$U$3,0)</f>
        <v>1710</v>
      </c>
      <c r="V1417" s="23">
        <f>ROUNDDOWN(V1416*$V$3,0)</f>
        <v>731</v>
      </c>
      <c r="W1417" s="337"/>
      <c r="X1417" s="23">
        <f>ROUNDDOWN($X$3*X1416,0)</f>
        <v>38814</v>
      </c>
      <c r="Y1417" s="23">
        <f>ROUNDDOWN(Y1416*$Y$3,0)</f>
        <v>17917</v>
      </c>
      <c r="Z1417" s="24">
        <f>ROUNDDOWN(Z1416*$Z$3,0)</f>
        <v>0</v>
      </c>
      <c r="AA1417" s="338"/>
      <c r="AB1417" s="327"/>
      <c r="AC1417" s="327"/>
      <c r="AD1417" s="327"/>
      <c r="AE1417" s="327"/>
      <c r="AF1417" s="329"/>
      <c r="AG1417" s="331"/>
      <c r="AH1417" s="332"/>
    </row>
    <row r="1418" spans="1:34" ht="12.75" hidden="1" customHeight="1">
      <c r="A1418" s="347" t="s">
        <v>245</v>
      </c>
      <c r="B1418" s="31" t="s">
        <v>83</v>
      </c>
      <c r="C1418" s="32">
        <v>3.5</v>
      </c>
      <c r="D1418" s="347" t="str">
        <f>B1418&amp;C1418</f>
        <v>H3.5</v>
      </c>
      <c r="E1418" s="32" t="s">
        <v>38</v>
      </c>
      <c r="F1418" s="32"/>
      <c r="G1418" s="347" t="str">
        <f>E1418&amp;F1418</f>
        <v>W</v>
      </c>
      <c r="H1418" s="32" t="s">
        <v>39</v>
      </c>
      <c r="I1418" s="32">
        <v>0</v>
      </c>
      <c r="J1418" s="347" t="str">
        <f>H1418&amp;I1418</f>
        <v>L0</v>
      </c>
      <c r="K1418" s="32" t="s">
        <v>40</v>
      </c>
      <c r="L1418" s="32"/>
      <c r="M1418" s="348" t="str">
        <f>K1418&amp;L1418</f>
        <v>B</v>
      </c>
      <c r="N1418" s="32" t="s">
        <v>41</v>
      </c>
      <c r="O1418" s="32">
        <v>10</v>
      </c>
      <c r="P1418" s="348" t="str">
        <f>N1418&amp;O1418</f>
        <v>R10</v>
      </c>
      <c r="Q1418" s="25" t="s">
        <v>42</v>
      </c>
      <c r="R1418" s="26">
        <v>0.47</v>
      </c>
      <c r="S1418" s="26">
        <v>0.06</v>
      </c>
      <c r="T1418" s="336">
        <f>SUM(R1419:S1419)</f>
        <v>54190</v>
      </c>
      <c r="U1418" s="19">
        <v>4.2000000000000003E-2</v>
      </c>
      <c r="V1418" s="19">
        <v>0.02</v>
      </c>
      <c r="W1418" s="336">
        <f>SUM(U1419:V1419)</f>
        <v>4639</v>
      </c>
      <c r="X1418" s="19">
        <v>0.33</v>
      </c>
      <c r="Y1418" s="19">
        <v>0.16</v>
      </c>
      <c r="Z1418" s="19">
        <v>0.24</v>
      </c>
      <c r="AA1418" s="338">
        <f>SUM(X1419:Z1419)</f>
        <v>60738</v>
      </c>
      <c r="AB1418" s="327">
        <f>ROUNDDOWN((T1418+AA1418)*0.05,0)</f>
        <v>5746</v>
      </c>
      <c r="AC1418" s="327">
        <f>ROUNDDOWN((T1418+W1418+AA1418+AB1418)*0.1,0)</f>
        <v>12531</v>
      </c>
      <c r="AD1418" s="327">
        <f>ROUNDDOWN(AG1418*0.1,0)</f>
        <v>25247</v>
      </c>
      <c r="AE1418" s="327">
        <f>T1418+W1418+AA1418+AB1418+AC1418+AD1418</f>
        <v>163091</v>
      </c>
      <c r="AF1418" s="328">
        <v>311300</v>
      </c>
      <c r="AG1418" s="330">
        <f>AF1418-T1418-W1418</f>
        <v>252471</v>
      </c>
      <c r="AH1418" s="332">
        <f>IF(AE1418&lt;AG1418,AE1418,AG1418)</f>
        <v>163091</v>
      </c>
    </row>
    <row r="1419" spans="1:34" ht="12.75" hidden="1" customHeight="1">
      <c r="A1419" s="347"/>
      <c r="B1419" s="31"/>
      <c r="C1419" s="32"/>
      <c r="D1419" s="347"/>
      <c r="E1419" s="32"/>
      <c r="F1419" s="32"/>
      <c r="G1419" s="347"/>
      <c r="H1419" s="32"/>
      <c r="I1419" s="32"/>
      <c r="J1419" s="347"/>
      <c r="K1419" s="32"/>
      <c r="L1419" s="32"/>
      <c r="M1419" s="349"/>
      <c r="N1419" s="32"/>
      <c r="O1419" s="32"/>
      <c r="P1419" s="349"/>
      <c r="Q1419" s="25"/>
      <c r="R1419" s="23">
        <f>ROUNDDOWN($R$3*R1418,0)</f>
        <v>49304</v>
      </c>
      <c r="S1419" s="23">
        <f>ROUNDDOWN($S$3*S1418,0)</f>
        <v>4886</v>
      </c>
      <c r="T1419" s="337"/>
      <c r="U1419" s="23">
        <f>ROUNDDOWN(U1418*$U$3,0)</f>
        <v>3420</v>
      </c>
      <c r="V1419" s="23">
        <f>ROUNDDOWN(V1418*$V$3,0)</f>
        <v>1219</v>
      </c>
      <c r="W1419" s="337"/>
      <c r="X1419" s="23">
        <f>ROUNDDOWN($X$3*X1418,0)</f>
        <v>34618</v>
      </c>
      <c r="Y1419" s="23">
        <f>ROUNDDOWN(Y1418*$Y$3,0)</f>
        <v>13030</v>
      </c>
      <c r="Z1419" s="24">
        <f>ROUNDDOWN(Z1418*$Z$3,0)</f>
        <v>13090</v>
      </c>
      <c r="AA1419" s="338"/>
      <c r="AB1419" s="327"/>
      <c r="AC1419" s="327"/>
      <c r="AD1419" s="327"/>
      <c r="AE1419" s="327"/>
      <c r="AF1419" s="329"/>
      <c r="AG1419" s="331"/>
      <c r="AH1419" s="332"/>
    </row>
    <row r="1420" spans="1:34" ht="12.75" hidden="1" customHeight="1">
      <c r="A1420" s="347" t="s">
        <v>244</v>
      </c>
      <c r="B1420" s="31" t="s">
        <v>43</v>
      </c>
      <c r="C1420" s="32">
        <v>3.5</v>
      </c>
      <c r="D1420" s="347" t="str">
        <f>B1420&amp;C1420</f>
        <v>H3.5</v>
      </c>
      <c r="E1420" s="32" t="s">
        <v>38</v>
      </c>
      <c r="F1420" s="32"/>
      <c r="G1420" s="347" t="str">
        <f>E1420&amp;F1420</f>
        <v>W</v>
      </c>
      <c r="H1420" s="32" t="s">
        <v>39</v>
      </c>
      <c r="I1420" s="32">
        <v>0</v>
      </c>
      <c r="J1420" s="347" t="str">
        <f>H1420&amp;I1420</f>
        <v>L0</v>
      </c>
      <c r="K1420" s="32" t="s">
        <v>40</v>
      </c>
      <c r="L1420" s="32"/>
      <c r="M1420" s="348" t="str">
        <f>K1420&amp;L1420</f>
        <v>B</v>
      </c>
      <c r="N1420" s="32" t="s">
        <v>41</v>
      </c>
      <c r="O1420" s="32">
        <v>12</v>
      </c>
      <c r="P1420" s="348" t="str">
        <f>N1420&amp;O1420</f>
        <v>R12</v>
      </c>
      <c r="Q1420" s="25" t="s">
        <v>42</v>
      </c>
      <c r="R1420" s="19">
        <v>0.63</v>
      </c>
      <c r="S1420" s="19">
        <v>0.1</v>
      </c>
      <c r="T1420" s="336">
        <f>SUM(R1421:S1421)</f>
        <v>74233</v>
      </c>
      <c r="U1420" s="19">
        <v>7.4999999999999997E-2</v>
      </c>
      <c r="V1420" s="19">
        <v>0.02</v>
      </c>
      <c r="W1420" s="336">
        <f>SUM(U1421:V1421)</f>
        <v>7327</v>
      </c>
      <c r="X1420" s="19">
        <v>0.42</v>
      </c>
      <c r="Y1420" s="19">
        <v>0.2</v>
      </c>
      <c r="Z1420" s="19">
        <v>0.31</v>
      </c>
      <c r="AA1420" s="338">
        <f>SUM(X1421:Z1421)</f>
        <v>77255</v>
      </c>
      <c r="AB1420" s="327">
        <f>ROUNDDOWN((T1420+AA1420)*0.05,0)</f>
        <v>7574</v>
      </c>
      <c r="AC1420" s="327">
        <f>ROUNDDOWN((T1420+W1420+AA1420+AB1420)*0.1,0)</f>
        <v>16638</v>
      </c>
      <c r="AD1420" s="327">
        <f>ROUNDDOWN(AG1420*0.1,0)</f>
        <v>33644</v>
      </c>
      <c r="AE1420" s="327">
        <f>T1420+W1420+AA1420+AB1420+AC1420+AD1420</f>
        <v>216671</v>
      </c>
      <c r="AF1420" s="328">
        <v>418000</v>
      </c>
      <c r="AG1420" s="330">
        <f>AF1420-T1420-W1420</f>
        <v>336440</v>
      </c>
      <c r="AH1420" s="332">
        <f>IF(AE1420&lt;AG1420,AE1420,AG1420)</f>
        <v>216671</v>
      </c>
    </row>
    <row r="1421" spans="1:34" ht="12.75" hidden="1" customHeight="1">
      <c r="A1421" s="347"/>
      <c r="B1421" s="31"/>
      <c r="C1421" s="32"/>
      <c r="D1421" s="347"/>
      <c r="E1421" s="32"/>
      <c r="F1421" s="32"/>
      <c r="G1421" s="347"/>
      <c r="H1421" s="32"/>
      <c r="I1421" s="32"/>
      <c r="J1421" s="347"/>
      <c r="K1421" s="32"/>
      <c r="L1421" s="32"/>
      <c r="M1421" s="349"/>
      <c r="N1421" s="32"/>
      <c r="O1421" s="32"/>
      <c r="P1421" s="349"/>
      <c r="Q1421" s="25"/>
      <c r="R1421" s="23">
        <f>ROUNDDOWN($R$3*R1420,0)</f>
        <v>66089</v>
      </c>
      <c r="S1421" s="23">
        <f>ROUNDDOWN($S$3*S1420,0)</f>
        <v>8144</v>
      </c>
      <c r="T1421" s="337"/>
      <c r="U1421" s="23">
        <f>ROUNDDOWN(U1420*$U$3,0)</f>
        <v>6108</v>
      </c>
      <c r="V1421" s="23">
        <f>ROUNDDOWN(V1420*$V$3,0)</f>
        <v>1219</v>
      </c>
      <c r="W1421" s="337"/>
      <c r="X1421" s="23">
        <f>ROUNDDOWN($X$3*X1420,0)</f>
        <v>44059</v>
      </c>
      <c r="Y1421" s="23">
        <f>ROUNDDOWN(Y1420*$Y$3,0)</f>
        <v>16288</v>
      </c>
      <c r="Z1421" s="24">
        <f>ROUNDDOWN(Z1420*$Z$3,0)</f>
        <v>16908</v>
      </c>
      <c r="AA1421" s="338"/>
      <c r="AB1421" s="327"/>
      <c r="AC1421" s="327"/>
      <c r="AD1421" s="327"/>
      <c r="AE1421" s="327"/>
      <c r="AF1421" s="329"/>
      <c r="AG1421" s="331"/>
      <c r="AH1421" s="332"/>
    </row>
    <row r="1422" spans="1:34" ht="12.75" hidden="1" customHeight="1">
      <c r="A1422" s="347" t="s">
        <v>244</v>
      </c>
      <c r="B1422" s="31" t="s">
        <v>43</v>
      </c>
      <c r="C1422" s="32">
        <v>3.5</v>
      </c>
      <c r="D1422" s="347" t="str">
        <f>B1422&amp;C1422</f>
        <v>H3.5</v>
      </c>
      <c r="E1422" s="32" t="s">
        <v>38</v>
      </c>
      <c r="F1422" s="32"/>
      <c r="G1422" s="347" t="str">
        <f>E1422&amp;F1422</f>
        <v>W</v>
      </c>
      <c r="H1422" s="32" t="s">
        <v>39</v>
      </c>
      <c r="I1422" s="32">
        <v>0</v>
      </c>
      <c r="J1422" s="347" t="str">
        <f>H1422&amp;I1422</f>
        <v>L0</v>
      </c>
      <c r="K1422" s="32" t="s">
        <v>40</v>
      </c>
      <c r="L1422" s="32"/>
      <c r="M1422" s="348" t="str">
        <f>K1422&amp;L1422</f>
        <v>B</v>
      </c>
      <c r="N1422" s="32" t="s">
        <v>41</v>
      </c>
      <c r="O1422" s="32">
        <v>15</v>
      </c>
      <c r="P1422" s="348" t="str">
        <f>N1422&amp;O1422</f>
        <v>R15</v>
      </c>
      <c r="Q1422" s="25" t="s">
        <v>42</v>
      </c>
      <c r="R1422" s="19">
        <v>0.88</v>
      </c>
      <c r="S1422" s="19">
        <v>0.12</v>
      </c>
      <c r="T1422" s="336">
        <f>SUM(R1423:S1423)</f>
        <v>102088</v>
      </c>
      <c r="U1422" s="19">
        <v>0.19</v>
      </c>
      <c r="V1422" s="19">
        <v>3.9E-2</v>
      </c>
      <c r="W1422" s="336">
        <f>SUM(U1423:V1423)</f>
        <v>17851</v>
      </c>
      <c r="X1422" s="19">
        <v>0.56000000000000005</v>
      </c>
      <c r="Y1422" s="19">
        <v>0.27</v>
      </c>
      <c r="Z1422" s="19">
        <v>0.41</v>
      </c>
      <c r="AA1422" s="338">
        <f>SUM(X1423:Z1423)</f>
        <v>103098</v>
      </c>
      <c r="AB1422" s="327">
        <f>ROUNDDOWN((T1422+AA1422)*0.05,0)</f>
        <v>10259</v>
      </c>
      <c r="AC1422" s="327">
        <f>ROUNDDOWN((T1422+W1422+AA1422+AB1422)*0.1,0)</f>
        <v>23329</v>
      </c>
      <c r="AD1422" s="327">
        <f>ROUNDDOWN(AG1422*0.1,0)</f>
        <v>43006</v>
      </c>
      <c r="AE1422" s="327">
        <f>T1422+W1422+AA1422+AB1422+AC1422+AD1422</f>
        <v>299631</v>
      </c>
      <c r="AF1422" s="328">
        <v>550000</v>
      </c>
      <c r="AG1422" s="330">
        <f>AF1422-T1422-W1422</f>
        <v>430061</v>
      </c>
      <c r="AH1422" s="332">
        <f>IF(AE1422&lt;AG1422,AE1422,AG1422)</f>
        <v>299631</v>
      </c>
    </row>
    <row r="1423" spans="1:34" ht="12.75" hidden="1" customHeight="1">
      <c r="A1423" s="347"/>
      <c r="B1423" s="31"/>
      <c r="C1423" s="32"/>
      <c r="D1423" s="347"/>
      <c r="E1423" s="32"/>
      <c r="F1423" s="32"/>
      <c r="G1423" s="347"/>
      <c r="H1423" s="32"/>
      <c r="I1423" s="32"/>
      <c r="J1423" s="347"/>
      <c r="K1423" s="32"/>
      <c r="L1423" s="32"/>
      <c r="M1423" s="349"/>
      <c r="N1423" s="32"/>
      <c r="O1423" s="32"/>
      <c r="P1423" s="349"/>
      <c r="Q1423" s="25"/>
      <c r="R1423" s="23">
        <f>ROUNDDOWN($R$3*R1422,0)</f>
        <v>92315</v>
      </c>
      <c r="S1423" s="23">
        <f>ROUNDDOWN($S$3*S1422,0)</f>
        <v>9773</v>
      </c>
      <c r="T1423" s="337"/>
      <c r="U1423" s="23">
        <f>ROUNDDOWN(U1422*$U$3,0)</f>
        <v>15474</v>
      </c>
      <c r="V1423" s="23">
        <f>ROUNDDOWN(V1422*$V$3,0)</f>
        <v>2377</v>
      </c>
      <c r="W1423" s="337"/>
      <c r="X1423" s="23">
        <f>ROUNDDOWN($X$3*X1422,0)</f>
        <v>58746</v>
      </c>
      <c r="Y1423" s="23">
        <f>ROUNDDOWN(Y1422*$Y$3,0)</f>
        <v>21989</v>
      </c>
      <c r="Z1423" s="24">
        <f>ROUNDDOWN(Z1422*$Z$3,0)</f>
        <v>22363</v>
      </c>
      <c r="AA1423" s="338"/>
      <c r="AB1423" s="327"/>
      <c r="AC1423" s="327"/>
      <c r="AD1423" s="327"/>
      <c r="AE1423" s="327"/>
      <c r="AF1423" s="329"/>
      <c r="AG1423" s="331"/>
      <c r="AH1423" s="332"/>
    </row>
    <row r="1424" spans="1:34" ht="12.75" hidden="1" customHeight="1">
      <c r="A1424" s="333" t="s">
        <v>246</v>
      </c>
      <c r="B1424" s="20" t="s">
        <v>43</v>
      </c>
      <c r="C1424" s="21">
        <v>1.2</v>
      </c>
      <c r="D1424" s="333" t="str">
        <f>B1424&amp;C1424</f>
        <v>H1.2</v>
      </c>
      <c r="E1424" s="21" t="s">
        <v>38</v>
      </c>
      <c r="F1424" s="21">
        <v>0.4</v>
      </c>
      <c r="G1424" s="333" t="str">
        <f>E1424&amp;F1424</f>
        <v>W0.4</v>
      </c>
      <c r="H1424" s="21" t="s">
        <v>39</v>
      </c>
      <c r="I1424" s="21">
        <v>0</v>
      </c>
      <c r="J1424" s="333" t="str">
        <f>H1424&amp;I1424</f>
        <v>L0</v>
      </c>
      <c r="K1424" s="21" t="s">
        <v>40</v>
      </c>
      <c r="L1424" s="21">
        <v>0</v>
      </c>
      <c r="M1424" s="334" t="str">
        <f>K1424&amp;L1424</f>
        <v>B0</v>
      </c>
      <c r="N1424" s="21" t="s">
        <v>41</v>
      </c>
      <c r="O1424" s="21">
        <v>0</v>
      </c>
      <c r="P1424" s="334" t="str">
        <f>N1424&amp;O1424</f>
        <v>R0</v>
      </c>
      <c r="Q1424" s="25" t="s">
        <v>45</v>
      </c>
      <c r="R1424" s="19">
        <v>0.06</v>
      </c>
      <c r="S1424" s="19">
        <v>0.01</v>
      </c>
      <c r="T1424" s="336">
        <f>SUM(R1425:S1425)</f>
        <v>7108</v>
      </c>
      <c r="U1424" s="19">
        <v>2E-3</v>
      </c>
      <c r="V1424" s="19">
        <v>5.0000000000000001E-3</v>
      </c>
      <c r="W1424" s="336">
        <f>SUM(U1425:V1425)</f>
        <v>466</v>
      </c>
      <c r="X1424" s="19">
        <v>0.08</v>
      </c>
      <c r="Y1424" s="19">
        <v>7.0000000000000007E-2</v>
      </c>
      <c r="Z1424" s="19">
        <v>0</v>
      </c>
      <c r="AA1424" s="338">
        <f>SUM(X1425:Z1425)</f>
        <v>14093</v>
      </c>
      <c r="AB1424" s="327">
        <f>ROUNDDOWN((T1424+AA1424)*0.05,0)</f>
        <v>1060</v>
      </c>
      <c r="AC1424" s="327">
        <f>ROUNDDOWN((T1424+W1424+AA1424+AB1424)*0.1,0)</f>
        <v>2272</v>
      </c>
      <c r="AD1424" s="327">
        <f>ROUNDDOWN(AG1424*0.1,0)</f>
        <v>1152</v>
      </c>
      <c r="AE1424" s="327">
        <f>T1424+W1424+AA1424+AB1424+AC1424+AD1424</f>
        <v>26151</v>
      </c>
      <c r="AF1424" s="328">
        <v>19100</v>
      </c>
      <c r="AG1424" s="330">
        <f>AF1424-T1424-W1424</f>
        <v>11526</v>
      </c>
      <c r="AH1424" s="332">
        <f t="shared" si="14"/>
        <v>11526</v>
      </c>
    </row>
    <row r="1425" spans="1:34" ht="12.75" hidden="1" customHeight="1">
      <c r="A1425" s="333"/>
      <c r="B1425" s="20"/>
      <c r="C1425" s="21"/>
      <c r="D1425" s="333"/>
      <c r="E1425" s="21"/>
      <c r="F1425" s="21"/>
      <c r="G1425" s="333"/>
      <c r="H1425" s="21"/>
      <c r="I1425" s="21"/>
      <c r="J1425" s="333"/>
      <c r="K1425" s="21"/>
      <c r="L1425" s="21"/>
      <c r="M1425" s="335"/>
      <c r="N1425" s="21"/>
      <c r="O1425" s="21"/>
      <c r="P1425" s="335"/>
      <c r="Q1425" s="25"/>
      <c r="R1425" s="23">
        <f>ROUNDDOWN($R$3*R1424,0)</f>
        <v>6294</v>
      </c>
      <c r="S1425" s="23">
        <f>ROUNDDOWN($S$3*S1424,0)</f>
        <v>814</v>
      </c>
      <c r="T1425" s="337"/>
      <c r="U1425" s="23">
        <f>ROUNDDOWN(U1424*$U$3,0)</f>
        <v>162</v>
      </c>
      <c r="V1425" s="23">
        <f>ROUNDDOWN(V1424*$V$3,0)</f>
        <v>304</v>
      </c>
      <c r="W1425" s="337"/>
      <c r="X1425" s="23">
        <f>ROUNDDOWN($X$3*X1424,0)</f>
        <v>8392</v>
      </c>
      <c r="Y1425" s="23">
        <f>ROUNDDOWN(Y1424*$Y$3,0)</f>
        <v>5701</v>
      </c>
      <c r="Z1425" s="24">
        <f>ROUNDDOWN(Z1424*$Z$3,0)</f>
        <v>0</v>
      </c>
      <c r="AA1425" s="338"/>
      <c r="AB1425" s="327"/>
      <c r="AC1425" s="327"/>
      <c r="AD1425" s="327"/>
      <c r="AE1425" s="327"/>
      <c r="AF1425" s="329"/>
      <c r="AG1425" s="331"/>
      <c r="AH1425" s="332">
        <f t="shared" si="14"/>
        <v>0</v>
      </c>
    </row>
    <row r="1426" spans="1:34" ht="12.75" hidden="1" customHeight="1">
      <c r="A1426" s="333" t="s">
        <v>246</v>
      </c>
      <c r="B1426" s="20" t="s">
        <v>43</v>
      </c>
      <c r="C1426" s="21">
        <v>1.5</v>
      </c>
      <c r="D1426" s="333" t="str">
        <f>B1426&amp;C1426</f>
        <v>H1.5</v>
      </c>
      <c r="E1426" s="21" t="s">
        <v>38</v>
      </c>
      <c r="F1426" s="21">
        <v>0.5</v>
      </c>
      <c r="G1426" s="333" t="str">
        <f>E1426&amp;F1426</f>
        <v>W0.5</v>
      </c>
      <c r="H1426" s="21" t="s">
        <v>39</v>
      </c>
      <c r="I1426" s="21">
        <v>0</v>
      </c>
      <c r="J1426" s="333" t="str">
        <f>H1426&amp;I1426</f>
        <v>L0</v>
      </c>
      <c r="K1426" s="21" t="s">
        <v>40</v>
      </c>
      <c r="L1426" s="21">
        <v>0</v>
      </c>
      <c r="M1426" s="334" t="str">
        <f>K1426&amp;L1426</f>
        <v>B0</v>
      </c>
      <c r="N1426" s="21" t="s">
        <v>41</v>
      </c>
      <c r="O1426" s="21">
        <v>0</v>
      </c>
      <c r="P1426" s="334" t="str">
        <f>N1426&amp;O1426</f>
        <v>R0</v>
      </c>
      <c r="Q1426" s="25" t="s">
        <v>45</v>
      </c>
      <c r="R1426" s="26">
        <v>0.06</v>
      </c>
      <c r="S1426" s="26">
        <v>0.01</v>
      </c>
      <c r="T1426" s="336">
        <f>SUM(R1427:S1427)</f>
        <v>7108</v>
      </c>
      <c r="U1426" s="19">
        <v>2E-3</v>
      </c>
      <c r="V1426" s="19">
        <v>5.0000000000000001E-3</v>
      </c>
      <c r="W1426" s="336">
        <f>SUM(U1427:V1427)</f>
        <v>466</v>
      </c>
      <c r="X1426" s="19">
        <v>0.09</v>
      </c>
      <c r="Y1426" s="19">
        <v>7.0000000000000007E-2</v>
      </c>
      <c r="Z1426" s="19">
        <v>0</v>
      </c>
      <c r="AA1426" s="338">
        <f>SUM(X1427:Z1427)</f>
        <v>15142</v>
      </c>
      <c r="AB1426" s="327">
        <f>ROUNDDOWN((T1426+AA1426)*0.05,0)</f>
        <v>1112</v>
      </c>
      <c r="AC1426" s="327">
        <f>ROUNDDOWN((T1426+W1426+AA1426+AB1426)*0.1,0)</f>
        <v>2382</v>
      </c>
      <c r="AD1426" s="327">
        <f>ROUNDDOWN(AG1426*0.1,0)</f>
        <v>2282</v>
      </c>
      <c r="AE1426" s="327">
        <f>T1426+W1426+AA1426+AB1426+AC1426+AD1426</f>
        <v>28492</v>
      </c>
      <c r="AF1426" s="328">
        <v>30400</v>
      </c>
      <c r="AG1426" s="330">
        <f>AF1426-T1426-W1426</f>
        <v>22826</v>
      </c>
      <c r="AH1426" s="332">
        <f t="shared" si="14"/>
        <v>22826</v>
      </c>
    </row>
    <row r="1427" spans="1:34" ht="12.75" hidden="1" customHeight="1">
      <c r="A1427" s="333"/>
      <c r="B1427" s="20"/>
      <c r="C1427" s="21"/>
      <c r="D1427" s="333"/>
      <c r="E1427" s="21"/>
      <c r="F1427" s="21"/>
      <c r="G1427" s="333"/>
      <c r="H1427" s="21"/>
      <c r="I1427" s="21"/>
      <c r="J1427" s="333"/>
      <c r="K1427" s="21"/>
      <c r="L1427" s="21"/>
      <c r="M1427" s="335"/>
      <c r="N1427" s="21"/>
      <c r="O1427" s="21"/>
      <c r="P1427" s="335"/>
      <c r="Q1427" s="25"/>
      <c r="R1427" s="23">
        <f>ROUNDDOWN($R$3*R1426,0)</f>
        <v>6294</v>
      </c>
      <c r="S1427" s="23">
        <f>ROUNDDOWN($S$3*S1426,0)</f>
        <v>814</v>
      </c>
      <c r="T1427" s="337"/>
      <c r="U1427" s="23">
        <f>ROUNDDOWN(U1426*$U$3,0)</f>
        <v>162</v>
      </c>
      <c r="V1427" s="23">
        <f>ROUNDDOWN(V1426*$V$3,0)</f>
        <v>304</v>
      </c>
      <c r="W1427" s="337"/>
      <c r="X1427" s="23">
        <f>ROUNDDOWN($X$3*X1426,0)</f>
        <v>9441</v>
      </c>
      <c r="Y1427" s="23">
        <f>ROUNDDOWN(Y1426*$Y$3,0)</f>
        <v>5701</v>
      </c>
      <c r="Z1427" s="24">
        <f>ROUNDDOWN(Z1426*$Z$3,0)</f>
        <v>0</v>
      </c>
      <c r="AA1427" s="338"/>
      <c r="AB1427" s="327"/>
      <c r="AC1427" s="327"/>
      <c r="AD1427" s="327"/>
      <c r="AE1427" s="327"/>
      <c r="AF1427" s="329"/>
      <c r="AG1427" s="331"/>
      <c r="AH1427" s="332">
        <f t="shared" si="14"/>
        <v>0</v>
      </c>
    </row>
    <row r="1428" spans="1:34" ht="12.75" hidden="1" customHeight="1">
      <c r="A1428" s="333" t="s">
        <v>246</v>
      </c>
      <c r="B1428" s="20" t="s">
        <v>43</v>
      </c>
      <c r="C1428" s="21">
        <v>2</v>
      </c>
      <c r="D1428" s="333" t="str">
        <f>B1428&amp;C1428</f>
        <v>H2</v>
      </c>
      <c r="E1428" s="21" t="s">
        <v>38</v>
      </c>
      <c r="F1428" s="21">
        <v>0.6</v>
      </c>
      <c r="G1428" s="333" t="str">
        <f>E1428&amp;F1428</f>
        <v>W0.6</v>
      </c>
      <c r="H1428" s="21" t="s">
        <v>39</v>
      </c>
      <c r="I1428" s="21">
        <v>0</v>
      </c>
      <c r="J1428" s="333" t="str">
        <f>H1428&amp;I1428</f>
        <v>L0</v>
      </c>
      <c r="K1428" s="21" t="s">
        <v>40</v>
      </c>
      <c r="L1428" s="21">
        <v>0</v>
      </c>
      <c r="M1428" s="334" t="str">
        <f>K1428&amp;L1428</f>
        <v>B0</v>
      </c>
      <c r="N1428" s="21" t="s">
        <v>41</v>
      </c>
      <c r="O1428" s="21">
        <v>0</v>
      </c>
      <c r="P1428" s="334" t="str">
        <f>N1428&amp;O1428</f>
        <v>R0</v>
      </c>
      <c r="Q1428" s="25" t="s">
        <v>45</v>
      </c>
      <c r="R1428" s="19">
        <v>0.08</v>
      </c>
      <c r="S1428" s="19">
        <v>0.01</v>
      </c>
      <c r="T1428" s="336">
        <f>SUM(R1429:S1429)</f>
        <v>9206</v>
      </c>
      <c r="U1428" s="19">
        <v>2E-3</v>
      </c>
      <c r="V1428" s="19">
        <v>7.0000000000000001E-3</v>
      </c>
      <c r="W1428" s="336">
        <f>SUM(U1429:V1429)</f>
        <v>588</v>
      </c>
      <c r="X1428" s="19">
        <v>0.11</v>
      </c>
      <c r="Y1428" s="19">
        <v>0.09</v>
      </c>
      <c r="Z1428" s="19">
        <v>0</v>
      </c>
      <c r="AA1428" s="338">
        <f>SUM(X1429:Z1429)</f>
        <v>18868</v>
      </c>
      <c r="AB1428" s="327">
        <f>ROUNDDOWN((T1428+AA1428)*0.05,0)</f>
        <v>1403</v>
      </c>
      <c r="AC1428" s="327">
        <f>ROUNDDOWN((T1428+W1428+AA1428+AB1428)*0.1,0)</f>
        <v>3006</v>
      </c>
      <c r="AD1428" s="327">
        <f>ROUNDDOWN(AG1428*0.1,0)</f>
        <v>3820</v>
      </c>
      <c r="AE1428" s="327">
        <f>T1428+W1428+AA1428+AB1428+AC1428+AD1428</f>
        <v>36891</v>
      </c>
      <c r="AF1428" s="328">
        <v>48000</v>
      </c>
      <c r="AG1428" s="330">
        <f>AF1428-T1428-W1428</f>
        <v>38206</v>
      </c>
      <c r="AH1428" s="332">
        <f t="shared" si="14"/>
        <v>36891</v>
      </c>
    </row>
    <row r="1429" spans="1:34" ht="12.75" hidden="1" customHeight="1">
      <c r="A1429" s="333"/>
      <c r="B1429" s="20"/>
      <c r="C1429" s="21"/>
      <c r="D1429" s="333"/>
      <c r="E1429" s="21"/>
      <c r="F1429" s="21"/>
      <c r="G1429" s="333"/>
      <c r="H1429" s="21"/>
      <c r="I1429" s="21"/>
      <c r="J1429" s="333"/>
      <c r="K1429" s="21"/>
      <c r="L1429" s="21"/>
      <c r="M1429" s="335"/>
      <c r="N1429" s="21"/>
      <c r="O1429" s="21"/>
      <c r="P1429" s="335"/>
      <c r="Q1429" s="25"/>
      <c r="R1429" s="23">
        <f>ROUNDDOWN($R$3*R1428,0)</f>
        <v>8392</v>
      </c>
      <c r="S1429" s="23">
        <f>ROUNDDOWN($S$3*S1428,0)</f>
        <v>814</v>
      </c>
      <c r="T1429" s="337"/>
      <c r="U1429" s="23">
        <f>ROUNDDOWN(U1428*$U$3,0)</f>
        <v>162</v>
      </c>
      <c r="V1429" s="23">
        <f>ROUNDDOWN(V1428*$V$3,0)</f>
        <v>426</v>
      </c>
      <c r="W1429" s="337"/>
      <c r="X1429" s="23">
        <f>ROUNDDOWN($X$3*X1428,0)</f>
        <v>11539</v>
      </c>
      <c r="Y1429" s="23">
        <f>ROUNDDOWN(Y1428*$Y$3,0)</f>
        <v>7329</v>
      </c>
      <c r="Z1429" s="24">
        <f>ROUNDDOWN(Z1428*$Z$3,0)</f>
        <v>0</v>
      </c>
      <c r="AA1429" s="338"/>
      <c r="AB1429" s="327"/>
      <c r="AC1429" s="327"/>
      <c r="AD1429" s="327"/>
      <c r="AE1429" s="327"/>
      <c r="AF1429" s="329"/>
      <c r="AG1429" s="331"/>
      <c r="AH1429" s="332">
        <f t="shared" si="14"/>
        <v>0</v>
      </c>
    </row>
    <row r="1430" spans="1:34" ht="12.75" hidden="1" customHeight="1">
      <c r="A1430" s="333" t="s">
        <v>246</v>
      </c>
      <c r="B1430" s="20" t="s">
        <v>43</v>
      </c>
      <c r="C1430" s="21">
        <v>2.5</v>
      </c>
      <c r="D1430" s="333" t="str">
        <f>B1430&amp;C1430</f>
        <v>H2.5</v>
      </c>
      <c r="E1430" s="21" t="s">
        <v>38</v>
      </c>
      <c r="F1430" s="21">
        <v>0.8</v>
      </c>
      <c r="G1430" s="333" t="str">
        <f>E1430&amp;F1430</f>
        <v>W0.8</v>
      </c>
      <c r="H1430" s="21" t="s">
        <v>39</v>
      </c>
      <c r="I1430" s="21">
        <v>0</v>
      </c>
      <c r="J1430" s="333" t="str">
        <f>H1430&amp;I1430</f>
        <v>L0</v>
      </c>
      <c r="K1430" s="21" t="s">
        <v>40</v>
      </c>
      <c r="L1430" s="21">
        <v>0</v>
      </c>
      <c r="M1430" s="334" t="str">
        <f>K1430&amp;L1430</f>
        <v>B0</v>
      </c>
      <c r="N1430" s="21" t="s">
        <v>41</v>
      </c>
      <c r="O1430" s="21">
        <v>0</v>
      </c>
      <c r="P1430" s="334" t="str">
        <f>N1430&amp;O1430</f>
        <v>R0</v>
      </c>
      <c r="Q1430" s="25" t="s">
        <v>45</v>
      </c>
      <c r="R1430" s="26">
        <v>0.1</v>
      </c>
      <c r="S1430" s="26">
        <v>0.02</v>
      </c>
      <c r="T1430" s="336">
        <f>SUM(R1431:S1431)</f>
        <v>12118</v>
      </c>
      <c r="U1430" s="19">
        <v>5.0000000000000001E-3</v>
      </c>
      <c r="V1430" s="19">
        <v>0.01</v>
      </c>
      <c r="W1430" s="29">
        <f>SUM(U1431:V1431)</f>
        <v>1016</v>
      </c>
      <c r="X1430" s="19">
        <v>0.15</v>
      </c>
      <c r="Y1430" s="19">
        <v>0.12</v>
      </c>
      <c r="Z1430" s="19">
        <v>0</v>
      </c>
      <c r="AA1430" s="338">
        <f>SUM(X1431:Z1431)</f>
        <v>25508</v>
      </c>
      <c r="AB1430" s="327">
        <f>ROUNDDOWN((T1430+AA1430)*0.05,0)</f>
        <v>1881</v>
      </c>
      <c r="AC1430" s="327">
        <f>ROUNDDOWN((T1430+W1430+AA1430+AB1430)*0.1,0)</f>
        <v>4052</v>
      </c>
      <c r="AD1430" s="327">
        <f>ROUNDDOWN(AG1430*0.1,0)</f>
        <v>5876</v>
      </c>
      <c r="AE1430" s="327">
        <f>T1430+W1430+AA1430+AB1430+AC1430+AD1430</f>
        <v>50451</v>
      </c>
      <c r="AF1430" s="328">
        <v>71900</v>
      </c>
      <c r="AG1430" s="330">
        <f>AF1430-T1430-W1430</f>
        <v>58766</v>
      </c>
      <c r="AH1430" s="332">
        <f t="shared" si="14"/>
        <v>50451</v>
      </c>
    </row>
    <row r="1431" spans="1:34" ht="12.75" hidden="1" customHeight="1">
      <c r="A1431" s="333"/>
      <c r="B1431" s="20"/>
      <c r="C1431" s="21"/>
      <c r="D1431" s="333"/>
      <c r="E1431" s="21"/>
      <c r="F1431" s="21"/>
      <c r="G1431" s="333"/>
      <c r="H1431" s="21"/>
      <c r="I1431" s="21"/>
      <c r="J1431" s="333"/>
      <c r="K1431" s="21"/>
      <c r="L1431" s="21"/>
      <c r="M1431" s="335"/>
      <c r="N1431" s="21"/>
      <c r="O1431" s="21"/>
      <c r="P1431" s="335"/>
      <c r="Q1431" s="25"/>
      <c r="R1431" s="23">
        <f>ROUNDDOWN($R$3*R1430,0)</f>
        <v>10490</v>
      </c>
      <c r="S1431" s="23">
        <f>ROUNDDOWN($S$3*S1430,0)</f>
        <v>1628</v>
      </c>
      <c r="T1431" s="337"/>
      <c r="U1431" s="23">
        <f>ROUNDDOWN(U1430*$U$3,0)</f>
        <v>407</v>
      </c>
      <c r="V1431" s="23">
        <f>ROUNDDOWN(V1430*$V$3,0)</f>
        <v>609</v>
      </c>
      <c r="W1431" s="30"/>
      <c r="X1431" s="23">
        <f>ROUNDDOWN($X$3*X1430,0)</f>
        <v>15735</v>
      </c>
      <c r="Y1431" s="23">
        <f>ROUNDDOWN(Y1430*$Y$3,0)</f>
        <v>9773</v>
      </c>
      <c r="Z1431" s="24">
        <f>ROUNDDOWN(Z1430*$Z$3,0)</f>
        <v>0</v>
      </c>
      <c r="AA1431" s="338"/>
      <c r="AB1431" s="327"/>
      <c r="AC1431" s="327"/>
      <c r="AD1431" s="327"/>
      <c r="AE1431" s="327"/>
      <c r="AF1431" s="329"/>
      <c r="AG1431" s="331"/>
      <c r="AH1431" s="332">
        <f t="shared" si="14"/>
        <v>0</v>
      </c>
    </row>
    <row r="1432" spans="1:34" ht="12.75" hidden="1" customHeight="1">
      <c r="A1432" s="333" t="s">
        <v>246</v>
      </c>
      <c r="B1432" s="20" t="s">
        <v>43</v>
      </c>
      <c r="C1432" s="21">
        <v>3</v>
      </c>
      <c r="D1432" s="333" t="str">
        <f>B1432&amp;C1432</f>
        <v>H3</v>
      </c>
      <c r="E1432" s="21" t="s">
        <v>38</v>
      </c>
      <c r="F1432" s="21">
        <v>1</v>
      </c>
      <c r="G1432" s="333" t="str">
        <f>E1432&amp;F1432</f>
        <v>W1</v>
      </c>
      <c r="H1432" s="21" t="s">
        <v>39</v>
      </c>
      <c r="I1432" s="21">
        <v>0</v>
      </c>
      <c r="J1432" s="333" t="str">
        <f>H1432&amp;I1432</f>
        <v>L0</v>
      </c>
      <c r="K1432" s="21" t="s">
        <v>40</v>
      </c>
      <c r="L1432" s="21">
        <v>0</v>
      </c>
      <c r="M1432" s="334" t="str">
        <f>K1432&amp;L1432</f>
        <v>B0</v>
      </c>
      <c r="N1432" s="21" t="s">
        <v>41</v>
      </c>
      <c r="O1432" s="21">
        <v>0</v>
      </c>
      <c r="P1432" s="334" t="str">
        <f>N1432&amp;O1432</f>
        <v>R0</v>
      </c>
      <c r="Q1432" s="25" t="s">
        <v>45</v>
      </c>
      <c r="R1432" s="26">
        <v>0.12</v>
      </c>
      <c r="S1432" s="26">
        <v>0.02</v>
      </c>
      <c r="T1432" s="336">
        <f>SUM(R1433:S1433)</f>
        <v>14216</v>
      </c>
      <c r="U1432" s="19">
        <v>8.0000000000000002E-3</v>
      </c>
      <c r="V1432" s="19">
        <v>1.2E-2</v>
      </c>
      <c r="W1432" s="336">
        <f>SUM(U1433:V1433)</f>
        <v>1382</v>
      </c>
      <c r="X1432" s="19">
        <v>0.19</v>
      </c>
      <c r="Y1432" s="19">
        <v>0.14000000000000001</v>
      </c>
      <c r="Z1432" s="19">
        <v>0</v>
      </c>
      <c r="AA1432" s="338">
        <f>SUM(X1433:Z1433)</f>
        <v>31333</v>
      </c>
      <c r="AB1432" s="327">
        <f>ROUNDDOWN((T1432+AA1432)*0.05,0)</f>
        <v>2277</v>
      </c>
      <c r="AC1432" s="327">
        <f>ROUNDDOWN((T1432+W1432+AA1432+AB1432)*0.1,0)</f>
        <v>4920</v>
      </c>
      <c r="AD1432" s="327">
        <f>ROUNDDOWN(AG1432*0.1,0)</f>
        <v>11840</v>
      </c>
      <c r="AE1432" s="327">
        <f>T1432+W1432+AA1432+AB1432+AC1432+AD1432</f>
        <v>65968</v>
      </c>
      <c r="AF1432" s="328">
        <v>134000</v>
      </c>
      <c r="AG1432" s="330">
        <f>AF1432-T1432-W1432</f>
        <v>118402</v>
      </c>
      <c r="AH1432" s="332">
        <f t="shared" si="14"/>
        <v>65968</v>
      </c>
    </row>
    <row r="1433" spans="1:34" ht="12.75" hidden="1" customHeight="1">
      <c r="A1433" s="333"/>
      <c r="B1433" s="20"/>
      <c r="C1433" s="21"/>
      <c r="D1433" s="333"/>
      <c r="E1433" s="21"/>
      <c r="F1433" s="21"/>
      <c r="G1433" s="333"/>
      <c r="H1433" s="21"/>
      <c r="I1433" s="21"/>
      <c r="J1433" s="333"/>
      <c r="K1433" s="21"/>
      <c r="L1433" s="21"/>
      <c r="M1433" s="335"/>
      <c r="N1433" s="21"/>
      <c r="O1433" s="21"/>
      <c r="P1433" s="335"/>
      <c r="Q1433" s="25"/>
      <c r="R1433" s="23">
        <f>ROUNDDOWN($R$3*R1432,0)</f>
        <v>12588</v>
      </c>
      <c r="S1433" s="23">
        <f>ROUNDDOWN($S$3*S1432,0)</f>
        <v>1628</v>
      </c>
      <c r="T1433" s="337"/>
      <c r="U1433" s="23">
        <f>ROUNDDOWN(U1432*$U$3,0)</f>
        <v>651</v>
      </c>
      <c r="V1433" s="23">
        <f>ROUNDDOWN(V1432*$V$3,0)</f>
        <v>731</v>
      </c>
      <c r="W1433" s="337"/>
      <c r="X1433" s="23">
        <f>ROUNDDOWN($X$3*X1432,0)</f>
        <v>19931</v>
      </c>
      <c r="Y1433" s="23">
        <f>ROUNDDOWN(Y1432*$Y$3,0)</f>
        <v>11402</v>
      </c>
      <c r="Z1433" s="24">
        <f>ROUNDDOWN(Z1432*$Z$3,0)</f>
        <v>0</v>
      </c>
      <c r="AA1433" s="338"/>
      <c r="AB1433" s="327"/>
      <c r="AC1433" s="327"/>
      <c r="AD1433" s="327"/>
      <c r="AE1433" s="327"/>
      <c r="AF1433" s="329"/>
      <c r="AG1433" s="331"/>
      <c r="AH1433" s="332">
        <f t="shared" si="14"/>
        <v>0</v>
      </c>
    </row>
    <row r="1434" spans="1:34" ht="12.75" hidden="1" customHeight="1">
      <c r="A1434" s="333" t="s">
        <v>246</v>
      </c>
      <c r="B1434" s="20" t="s">
        <v>43</v>
      </c>
      <c r="C1434" s="21">
        <v>3.5</v>
      </c>
      <c r="D1434" s="333" t="str">
        <f>B1434&amp;C1434</f>
        <v>H3.5</v>
      </c>
      <c r="E1434" s="21" t="s">
        <v>38</v>
      </c>
      <c r="F1434" s="21">
        <v>1.2</v>
      </c>
      <c r="G1434" s="333" t="str">
        <f>E1434&amp;F1434</f>
        <v>W1.2</v>
      </c>
      <c r="H1434" s="21" t="s">
        <v>39</v>
      </c>
      <c r="I1434" s="21">
        <v>0</v>
      </c>
      <c r="J1434" s="333" t="str">
        <f>H1434&amp;I1434</f>
        <v>L0</v>
      </c>
      <c r="K1434" s="21" t="s">
        <v>40</v>
      </c>
      <c r="L1434" s="21">
        <v>0</v>
      </c>
      <c r="M1434" s="334" t="str">
        <f>K1434&amp;L1434</f>
        <v>B0</v>
      </c>
      <c r="N1434" s="21" t="s">
        <v>41</v>
      </c>
      <c r="O1434" s="21">
        <v>0</v>
      </c>
      <c r="P1434" s="334" t="str">
        <f>N1434&amp;O1434</f>
        <v>R0</v>
      </c>
      <c r="Q1434" s="25" t="s">
        <v>45</v>
      </c>
      <c r="R1434" s="19">
        <v>0.15</v>
      </c>
      <c r="S1434" s="19">
        <v>0.03</v>
      </c>
      <c r="T1434" s="336">
        <f>SUM(R1435:S1435)</f>
        <v>18178</v>
      </c>
      <c r="U1434" s="19">
        <v>1.2999999999999999E-2</v>
      </c>
      <c r="V1434" s="19">
        <v>0.02</v>
      </c>
      <c r="W1434" s="336">
        <f>SUM(U1435:V1435)</f>
        <v>2277</v>
      </c>
      <c r="X1434" s="19">
        <v>0.16</v>
      </c>
      <c r="Y1434" s="19">
        <v>0.08</v>
      </c>
      <c r="Z1434" s="19">
        <v>0.12</v>
      </c>
      <c r="AA1434" s="338">
        <f>SUM(X1435:Z1435)</f>
        <v>29844</v>
      </c>
      <c r="AB1434" s="327">
        <f>ROUNDDOWN((T1434+AA1434)*0.05,0)</f>
        <v>2401</v>
      </c>
      <c r="AC1434" s="327">
        <f>ROUNDDOWN((T1434+W1434+AA1434+AB1434)*0.1,0)</f>
        <v>5270</v>
      </c>
      <c r="AD1434" s="327">
        <f>ROUNDDOWN(AG1434*0.1,0)</f>
        <v>18154</v>
      </c>
      <c r="AE1434" s="327">
        <f>T1434+W1434+AA1434+AB1434+AC1434+AD1434</f>
        <v>76124</v>
      </c>
      <c r="AF1434" s="328">
        <v>202000</v>
      </c>
      <c r="AG1434" s="330">
        <f>AF1434-T1434-W1434</f>
        <v>181545</v>
      </c>
      <c r="AH1434" s="332">
        <f t="shared" si="14"/>
        <v>76124</v>
      </c>
    </row>
    <row r="1435" spans="1:34" ht="12.75" hidden="1" customHeight="1">
      <c r="A1435" s="333"/>
      <c r="B1435" s="20"/>
      <c r="C1435" s="21"/>
      <c r="D1435" s="333"/>
      <c r="E1435" s="21"/>
      <c r="F1435" s="21"/>
      <c r="G1435" s="333"/>
      <c r="H1435" s="21"/>
      <c r="I1435" s="21"/>
      <c r="J1435" s="333"/>
      <c r="K1435" s="21"/>
      <c r="L1435" s="21"/>
      <c r="M1435" s="335"/>
      <c r="N1435" s="21"/>
      <c r="O1435" s="21"/>
      <c r="P1435" s="335"/>
      <c r="Q1435" s="22"/>
      <c r="R1435" s="23">
        <f>ROUNDDOWN($R$3*R1434,0)</f>
        <v>15735</v>
      </c>
      <c r="S1435" s="23">
        <f>ROUNDDOWN($S$3*S1434,0)</f>
        <v>2443</v>
      </c>
      <c r="T1435" s="337"/>
      <c r="U1435" s="23">
        <f>ROUNDDOWN(U1434*$U$3,0)</f>
        <v>1058</v>
      </c>
      <c r="V1435" s="23">
        <f>ROUNDDOWN(V1434*$V$3,0)</f>
        <v>1219</v>
      </c>
      <c r="W1435" s="337"/>
      <c r="X1435" s="23">
        <f>ROUNDDOWN($X$3*X1434,0)</f>
        <v>16784</v>
      </c>
      <c r="Y1435" s="23">
        <f>ROUNDDOWN(Y1434*$Y$3,0)</f>
        <v>6515</v>
      </c>
      <c r="Z1435" s="24">
        <f>ROUNDDOWN(Z1434*$Z$3,0)</f>
        <v>6545</v>
      </c>
      <c r="AA1435" s="338"/>
      <c r="AB1435" s="327"/>
      <c r="AC1435" s="327"/>
      <c r="AD1435" s="327"/>
      <c r="AE1435" s="327"/>
      <c r="AF1435" s="329"/>
      <c r="AG1435" s="331"/>
      <c r="AH1435" s="332">
        <f t="shared" si="14"/>
        <v>0</v>
      </c>
    </row>
    <row r="1436" spans="1:34" ht="12.75" hidden="1" customHeight="1">
      <c r="A1436" s="333" t="s">
        <v>246</v>
      </c>
      <c r="B1436" s="20" t="s">
        <v>43</v>
      </c>
      <c r="C1436" s="21">
        <v>3.5</v>
      </c>
      <c r="D1436" s="333" t="str">
        <f>B1436&amp;C1436</f>
        <v>H3.5</v>
      </c>
      <c r="E1436" s="21" t="s">
        <v>38</v>
      </c>
      <c r="F1436" s="21">
        <v>1.5</v>
      </c>
      <c r="G1436" s="333" t="str">
        <f>E1436&amp;F1436</f>
        <v>W1.5</v>
      </c>
      <c r="H1436" s="21" t="s">
        <v>39</v>
      </c>
      <c r="I1436" s="21">
        <v>0</v>
      </c>
      <c r="J1436" s="333" t="str">
        <f>H1436&amp;I1436</f>
        <v>L0</v>
      </c>
      <c r="K1436" s="21" t="s">
        <v>40</v>
      </c>
      <c r="L1436" s="21">
        <v>0</v>
      </c>
      <c r="M1436" s="334" t="str">
        <f>K1436&amp;L1436</f>
        <v>B0</v>
      </c>
      <c r="N1436" s="21" t="s">
        <v>41</v>
      </c>
      <c r="O1436" s="21">
        <v>0</v>
      </c>
      <c r="P1436" s="334" t="str">
        <f>N1436&amp;O1436</f>
        <v>R0</v>
      </c>
      <c r="Q1436" s="25" t="s">
        <v>45</v>
      </c>
      <c r="R1436" s="19">
        <v>0.15</v>
      </c>
      <c r="S1436" s="19">
        <v>0.03</v>
      </c>
      <c r="T1436" s="336">
        <f>SUM(R1437:S1437)</f>
        <v>18178</v>
      </c>
      <c r="U1436" s="19">
        <v>1.2999999999999999E-2</v>
      </c>
      <c r="V1436" s="19">
        <v>0.02</v>
      </c>
      <c r="W1436" s="336">
        <f>SUM(U1437:V1437)</f>
        <v>2277</v>
      </c>
      <c r="X1436" s="19">
        <v>0.16</v>
      </c>
      <c r="Y1436" s="19">
        <v>0.08</v>
      </c>
      <c r="Z1436" s="19">
        <v>0.12</v>
      </c>
      <c r="AA1436" s="338">
        <f>SUM(X1437:Z1437)</f>
        <v>29844</v>
      </c>
      <c r="AB1436" s="327">
        <f>ROUNDDOWN((T1436+AA1436)*0.05,0)</f>
        <v>2401</v>
      </c>
      <c r="AC1436" s="327">
        <f>ROUNDDOWN((T1436+W1436+AA1436+AB1436)*0.1,0)</f>
        <v>5270</v>
      </c>
      <c r="AD1436" s="327">
        <f>ROUNDDOWN(AG1436*0.1,0)</f>
        <v>27154</v>
      </c>
      <c r="AE1436" s="327">
        <f>T1436+W1436+AA1436+AB1436+AC1436+AD1436</f>
        <v>85124</v>
      </c>
      <c r="AF1436" s="328">
        <v>292000</v>
      </c>
      <c r="AG1436" s="330">
        <f>AF1436-T1436-W1436</f>
        <v>271545</v>
      </c>
      <c r="AH1436" s="332">
        <f t="shared" si="14"/>
        <v>85124</v>
      </c>
    </row>
    <row r="1437" spans="1:34" ht="12.75" hidden="1" customHeight="1">
      <c r="A1437" s="333"/>
      <c r="B1437" s="20"/>
      <c r="C1437" s="21"/>
      <c r="D1437" s="333"/>
      <c r="E1437" s="21"/>
      <c r="F1437" s="21"/>
      <c r="G1437" s="333"/>
      <c r="H1437" s="21"/>
      <c r="I1437" s="21"/>
      <c r="J1437" s="333"/>
      <c r="K1437" s="21"/>
      <c r="L1437" s="21"/>
      <c r="M1437" s="335"/>
      <c r="N1437" s="21"/>
      <c r="O1437" s="21"/>
      <c r="P1437" s="335"/>
      <c r="Q1437" s="25"/>
      <c r="R1437" s="23">
        <f>ROUNDDOWN($R$3*R1436,0)</f>
        <v>15735</v>
      </c>
      <c r="S1437" s="23">
        <f>ROUNDDOWN($S$3*S1436,0)</f>
        <v>2443</v>
      </c>
      <c r="T1437" s="337"/>
      <c r="U1437" s="23">
        <f>ROUNDDOWN(U1436*$U$3,0)</f>
        <v>1058</v>
      </c>
      <c r="V1437" s="23">
        <f>ROUNDDOWN(V1436*$V$3,0)</f>
        <v>1219</v>
      </c>
      <c r="W1437" s="337"/>
      <c r="X1437" s="23">
        <f>ROUNDDOWN($X$3*X1436,0)</f>
        <v>16784</v>
      </c>
      <c r="Y1437" s="23">
        <f>ROUNDDOWN(Y1436*$Y$3,0)</f>
        <v>6515</v>
      </c>
      <c r="Z1437" s="24">
        <f>ROUNDDOWN(Z1436*$Z$3,0)</f>
        <v>6545</v>
      </c>
      <c r="AA1437" s="338"/>
      <c r="AB1437" s="327"/>
      <c r="AC1437" s="327"/>
      <c r="AD1437" s="327"/>
      <c r="AE1437" s="327"/>
      <c r="AF1437" s="329"/>
      <c r="AG1437" s="331"/>
      <c r="AH1437" s="332">
        <f t="shared" si="14"/>
        <v>0</v>
      </c>
    </row>
    <row r="1438" spans="1:34" ht="12.75" hidden="1" customHeight="1">
      <c r="A1438" s="333" t="s">
        <v>246</v>
      </c>
      <c r="B1438" s="20" t="s">
        <v>43</v>
      </c>
      <c r="C1438" s="21">
        <v>4</v>
      </c>
      <c r="D1438" s="333" t="str">
        <f>B1438&amp;C1438</f>
        <v>H4</v>
      </c>
      <c r="E1438" s="21" t="s">
        <v>38</v>
      </c>
      <c r="F1438" s="21">
        <v>1.8</v>
      </c>
      <c r="G1438" s="333" t="str">
        <f>E1438&amp;F1438</f>
        <v>W1.8</v>
      </c>
      <c r="H1438" s="21" t="s">
        <v>39</v>
      </c>
      <c r="I1438" s="21">
        <v>0</v>
      </c>
      <c r="J1438" s="333" t="str">
        <f>H1438&amp;I1438</f>
        <v>L0</v>
      </c>
      <c r="K1438" s="21" t="s">
        <v>40</v>
      </c>
      <c r="L1438" s="21">
        <v>0</v>
      </c>
      <c r="M1438" s="334" t="str">
        <f>K1438&amp;L1438</f>
        <v>B0</v>
      </c>
      <c r="N1438" s="21" t="s">
        <v>41</v>
      </c>
      <c r="O1438" s="21">
        <v>0</v>
      </c>
      <c r="P1438" s="334" t="str">
        <f>N1438&amp;O1438</f>
        <v>R0</v>
      </c>
      <c r="Q1438" s="25" t="s">
        <v>45</v>
      </c>
      <c r="R1438" s="19">
        <v>0.18</v>
      </c>
      <c r="S1438" s="19">
        <v>0.03</v>
      </c>
      <c r="T1438" s="336">
        <f>SUM(R1439:S1439)</f>
        <v>21325</v>
      </c>
      <c r="U1438" s="19">
        <v>2.1000000000000001E-2</v>
      </c>
      <c r="V1438" s="19">
        <v>0.02</v>
      </c>
      <c r="W1438" s="336">
        <f>SUM(U1439:V1439)</f>
        <v>2929</v>
      </c>
      <c r="X1438" s="19">
        <v>0.2</v>
      </c>
      <c r="Y1438" s="19">
        <v>0.1</v>
      </c>
      <c r="Z1438" s="19">
        <v>0.14000000000000001</v>
      </c>
      <c r="AA1438" s="338">
        <f>SUM(X1439:Z1439)</f>
        <v>36760</v>
      </c>
      <c r="AB1438" s="327">
        <f>ROUNDDOWN((T1438+AA1438)*0.05,0)</f>
        <v>2904</v>
      </c>
      <c r="AC1438" s="327">
        <f>ROUNDDOWN((T1438+W1438+AA1438+AB1438)*0.1,0)</f>
        <v>6391</v>
      </c>
      <c r="AD1438" s="327">
        <f>ROUNDDOWN(AG1438*0.1,0)</f>
        <v>32674</v>
      </c>
      <c r="AE1438" s="327">
        <f>T1438+W1438+AA1438+AB1438+AC1438+AD1438</f>
        <v>102983</v>
      </c>
      <c r="AF1438" s="328">
        <v>351000</v>
      </c>
      <c r="AG1438" s="330">
        <f>AF1438-T1438-W1438</f>
        <v>326746</v>
      </c>
      <c r="AH1438" s="332">
        <f t="shared" si="14"/>
        <v>102983</v>
      </c>
    </row>
    <row r="1439" spans="1:34" ht="12.75" hidden="1" customHeight="1">
      <c r="A1439" s="333"/>
      <c r="B1439" s="20"/>
      <c r="C1439" s="21"/>
      <c r="D1439" s="333"/>
      <c r="E1439" s="21"/>
      <c r="F1439" s="21"/>
      <c r="G1439" s="333"/>
      <c r="H1439" s="21"/>
      <c r="I1439" s="21"/>
      <c r="J1439" s="333"/>
      <c r="K1439" s="21"/>
      <c r="L1439" s="21"/>
      <c r="M1439" s="335"/>
      <c r="N1439" s="21"/>
      <c r="O1439" s="21"/>
      <c r="P1439" s="335"/>
      <c r="Q1439" s="25"/>
      <c r="R1439" s="23">
        <f>ROUNDDOWN($R$3*R1438,0)</f>
        <v>18882</v>
      </c>
      <c r="S1439" s="23">
        <f>ROUNDDOWN($S$3*S1438,0)</f>
        <v>2443</v>
      </c>
      <c r="T1439" s="337"/>
      <c r="U1439" s="23">
        <f>ROUNDDOWN(U1438*$U$3,0)</f>
        <v>1710</v>
      </c>
      <c r="V1439" s="23">
        <f>ROUNDDOWN(V1438*$V$3,0)</f>
        <v>1219</v>
      </c>
      <c r="W1439" s="337"/>
      <c r="X1439" s="23">
        <f>ROUNDDOWN($X$3*X1438,0)</f>
        <v>20980</v>
      </c>
      <c r="Y1439" s="23">
        <f>ROUNDDOWN(Y1438*$Y$3,0)</f>
        <v>8144</v>
      </c>
      <c r="Z1439" s="24">
        <f>ROUNDDOWN(Z1438*$Z$3,0)</f>
        <v>7636</v>
      </c>
      <c r="AA1439" s="338"/>
      <c r="AB1439" s="327"/>
      <c r="AC1439" s="327"/>
      <c r="AD1439" s="327"/>
      <c r="AE1439" s="327"/>
      <c r="AF1439" s="329"/>
      <c r="AG1439" s="331"/>
      <c r="AH1439" s="332">
        <f t="shared" si="14"/>
        <v>0</v>
      </c>
    </row>
    <row r="1440" spans="1:34" ht="12.75" hidden="1" customHeight="1">
      <c r="A1440" s="333" t="s">
        <v>246</v>
      </c>
      <c r="B1440" s="20" t="s">
        <v>43</v>
      </c>
      <c r="C1440" s="21">
        <v>4.5</v>
      </c>
      <c r="D1440" s="333" t="str">
        <f>B1440&amp;C1440</f>
        <v>H4.5</v>
      </c>
      <c r="E1440" s="21" t="s">
        <v>38</v>
      </c>
      <c r="F1440" s="21">
        <v>2</v>
      </c>
      <c r="G1440" s="333" t="str">
        <f>E1440&amp;F1440</f>
        <v>W2</v>
      </c>
      <c r="H1440" s="21" t="s">
        <v>39</v>
      </c>
      <c r="I1440" s="21">
        <v>0</v>
      </c>
      <c r="J1440" s="333" t="str">
        <f>H1440&amp;I1440</f>
        <v>L0</v>
      </c>
      <c r="K1440" s="21" t="s">
        <v>40</v>
      </c>
      <c r="L1440" s="21">
        <v>0</v>
      </c>
      <c r="M1440" s="334" t="str">
        <f>K1440&amp;L1440</f>
        <v>B0</v>
      </c>
      <c r="N1440" s="21" t="s">
        <v>41</v>
      </c>
      <c r="O1440" s="21">
        <v>0</v>
      </c>
      <c r="P1440" s="334" t="str">
        <f>N1440&amp;O1440</f>
        <v>R0</v>
      </c>
      <c r="Q1440" s="25" t="s">
        <v>45</v>
      </c>
      <c r="R1440" s="19">
        <v>0.21</v>
      </c>
      <c r="S1440" s="19">
        <v>0.03</v>
      </c>
      <c r="T1440" s="336">
        <f>SUM(R1441:S1441)</f>
        <v>24472</v>
      </c>
      <c r="U1440" s="19">
        <v>0.03</v>
      </c>
      <c r="V1440" s="19">
        <v>2.8000000000000001E-2</v>
      </c>
      <c r="W1440" s="336">
        <f>SUM(U1441:V1441)</f>
        <v>4150</v>
      </c>
      <c r="X1440" s="19">
        <v>0.22</v>
      </c>
      <c r="Y1440" s="19">
        <v>0.11</v>
      </c>
      <c r="Z1440" s="19">
        <v>0.16</v>
      </c>
      <c r="AA1440" s="338">
        <f>SUM(X1441:Z1441)</f>
        <v>40763</v>
      </c>
      <c r="AB1440" s="327">
        <f>ROUNDDOWN((T1440+AA1440)*0.05,0)</f>
        <v>3261</v>
      </c>
      <c r="AC1440" s="327">
        <f>ROUNDDOWN((T1440+W1440+AA1440+AB1440)*0.1,0)</f>
        <v>7264</v>
      </c>
      <c r="AD1440" s="327">
        <f>ROUNDDOWN(AG1440*0.1,0)</f>
        <v>43137</v>
      </c>
      <c r="AE1440" s="327">
        <f>T1440+W1440+AA1440+AB1440+AC1440+AD1440</f>
        <v>123047</v>
      </c>
      <c r="AF1440" s="328">
        <v>460000</v>
      </c>
      <c r="AG1440" s="330">
        <f>AF1440-T1440-W1440</f>
        <v>431378</v>
      </c>
      <c r="AH1440" s="332">
        <f t="shared" si="14"/>
        <v>123047</v>
      </c>
    </row>
    <row r="1441" spans="1:34" ht="12.75" hidden="1" customHeight="1">
      <c r="A1441" s="333"/>
      <c r="B1441" s="20"/>
      <c r="C1441" s="21"/>
      <c r="D1441" s="333"/>
      <c r="E1441" s="21"/>
      <c r="F1441" s="21"/>
      <c r="G1441" s="333"/>
      <c r="H1441" s="21"/>
      <c r="I1441" s="21"/>
      <c r="J1441" s="333"/>
      <c r="K1441" s="21"/>
      <c r="L1441" s="21"/>
      <c r="M1441" s="335"/>
      <c r="N1441" s="21"/>
      <c r="O1441" s="21"/>
      <c r="P1441" s="335"/>
      <c r="Q1441" s="25"/>
      <c r="R1441" s="23">
        <f>ROUNDDOWN($R$3*R1440,0)</f>
        <v>22029</v>
      </c>
      <c r="S1441" s="23">
        <f>ROUNDDOWN($S$3*S1440,0)</f>
        <v>2443</v>
      </c>
      <c r="T1441" s="337"/>
      <c r="U1441" s="23">
        <f>ROUNDDOWN(U1440*$U$3,0)</f>
        <v>2443</v>
      </c>
      <c r="V1441" s="23">
        <f>ROUNDDOWN(V1440*$V$3,0)</f>
        <v>1707</v>
      </c>
      <c r="W1441" s="337"/>
      <c r="X1441" s="23">
        <f>ROUNDDOWN($X$3*X1440,0)</f>
        <v>23078</v>
      </c>
      <c r="Y1441" s="23">
        <f>ROUNDDOWN(Y1440*$Y$3,0)</f>
        <v>8958</v>
      </c>
      <c r="Z1441" s="24">
        <f>ROUNDDOWN(Z1440*$Z$3,0)</f>
        <v>8727</v>
      </c>
      <c r="AA1441" s="338"/>
      <c r="AB1441" s="327"/>
      <c r="AC1441" s="327"/>
      <c r="AD1441" s="327"/>
      <c r="AE1441" s="327"/>
      <c r="AF1441" s="329"/>
      <c r="AG1441" s="331"/>
      <c r="AH1441" s="332">
        <f t="shared" si="14"/>
        <v>0</v>
      </c>
    </row>
    <row r="1442" spans="1:34" ht="12.75" hidden="1" customHeight="1">
      <c r="A1442" s="344" t="s">
        <v>247</v>
      </c>
      <c r="B1442" s="27" t="s">
        <v>43</v>
      </c>
      <c r="C1442" s="28">
        <v>2.5</v>
      </c>
      <c r="D1442" s="344" t="str">
        <f>B1442&amp;C1442</f>
        <v>H2.5</v>
      </c>
      <c r="E1442" s="28" t="s">
        <v>38</v>
      </c>
      <c r="F1442" s="28">
        <v>0</v>
      </c>
      <c r="G1442" s="344" t="str">
        <f>E1442&amp;F1442</f>
        <v>W0</v>
      </c>
      <c r="H1442" s="28" t="s">
        <v>39</v>
      </c>
      <c r="I1442" s="28">
        <v>0</v>
      </c>
      <c r="J1442" s="344" t="str">
        <f>H1442&amp;I1442</f>
        <v>L0</v>
      </c>
      <c r="K1442" s="28" t="s">
        <v>40</v>
      </c>
      <c r="L1442" s="28">
        <v>0</v>
      </c>
      <c r="M1442" s="345" t="str">
        <f>K1442&amp;L1442</f>
        <v>B0</v>
      </c>
      <c r="N1442" s="28" t="s">
        <v>41</v>
      </c>
      <c r="O1442" s="28">
        <v>4</v>
      </c>
      <c r="P1442" s="345" t="str">
        <f>N1442&amp;O1442</f>
        <v>R4</v>
      </c>
      <c r="Q1442" s="25" t="s">
        <v>42</v>
      </c>
      <c r="R1442" s="19">
        <v>0.11</v>
      </c>
      <c r="S1442" s="19">
        <v>0.1</v>
      </c>
      <c r="T1442" s="336">
        <f>SUM(R1443:S1443)</f>
        <v>19683</v>
      </c>
      <c r="U1442" s="19">
        <v>2E-3</v>
      </c>
      <c r="V1442" s="19">
        <v>5.0000000000000001E-3</v>
      </c>
      <c r="W1442" s="336">
        <f>SUM(U1443:V1443)</f>
        <v>466</v>
      </c>
      <c r="X1442" s="19">
        <v>0.11</v>
      </c>
      <c r="Y1442" s="19">
        <v>7.0000000000000007E-2</v>
      </c>
      <c r="Z1442" s="19">
        <v>0</v>
      </c>
      <c r="AA1442" s="338">
        <f>SUM(X1443:Z1443)</f>
        <v>17240</v>
      </c>
      <c r="AB1442" s="327">
        <f>ROUNDDOWN((T1442+AA1442)*0.05,0)</f>
        <v>1846</v>
      </c>
      <c r="AC1442" s="327">
        <f>ROUNDDOWN((T1442+W1442+AA1442+AB1442)*0.1,0)</f>
        <v>3923</v>
      </c>
      <c r="AD1442" s="327">
        <f>ROUNDDOWN(AG1442*0.1,0)</f>
        <v>1395</v>
      </c>
      <c r="AE1442" s="327">
        <f>T1442+W1442+AA1442+AB1442+AC1442+AD1442</f>
        <v>44553</v>
      </c>
      <c r="AF1442" s="328">
        <v>34100</v>
      </c>
      <c r="AG1442" s="330">
        <f>AF1442-T1442-W1442</f>
        <v>13951</v>
      </c>
      <c r="AH1442" s="332">
        <f t="shared" si="14"/>
        <v>13951</v>
      </c>
    </row>
    <row r="1443" spans="1:34" ht="12.75" hidden="1" customHeight="1">
      <c r="A1443" s="344"/>
      <c r="B1443" s="27"/>
      <c r="C1443" s="28"/>
      <c r="D1443" s="344"/>
      <c r="E1443" s="28"/>
      <c r="F1443" s="28"/>
      <c r="G1443" s="344"/>
      <c r="H1443" s="28"/>
      <c r="I1443" s="28"/>
      <c r="J1443" s="344"/>
      <c r="K1443" s="28"/>
      <c r="L1443" s="28"/>
      <c r="M1443" s="346"/>
      <c r="N1443" s="28"/>
      <c r="O1443" s="28"/>
      <c r="P1443" s="346"/>
      <c r="Q1443" s="22"/>
      <c r="R1443" s="23">
        <f>ROUNDDOWN($R$3*R1442,0)</f>
        <v>11539</v>
      </c>
      <c r="S1443" s="23">
        <f>ROUNDDOWN($S$3*S1442,0)</f>
        <v>8144</v>
      </c>
      <c r="T1443" s="337"/>
      <c r="U1443" s="23">
        <f>ROUNDDOWN(U1442*$U$3,0)</f>
        <v>162</v>
      </c>
      <c r="V1443" s="23">
        <f>ROUNDDOWN(V1442*$V$3,0)</f>
        <v>304</v>
      </c>
      <c r="W1443" s="337"/>
      <c r="X1443" s="23">
        <f>ROUNDDOWN($X$3*X1442,0)</f>
        <v>11539</v>
      </c>
      <c r="Y1443" s="23">
        <f>ROUNDDOWN(Y1442*$Y$3,0)</f>
        <v>5701</v>
      </c>
      <c r="Z1443" s="24">
        <f>ROUNDDOWN(Z1442*$Z$3,0)</f>
        <v>0</v>
      </c>
      <c r="AA1443" s="338"/>
      <c r="AB1443" s="327"/>
      <c r="AC1443" s="327"/>
      <c r="AD1443" s="327"/>
      <c r="AE1443" s="327"/>
      <c r="AF1443" s="329"/>
      <c r="AG1443" s="331"/>
      <c r="AH1443" s="332">
        <f t="shared" si="14"/>
        <v>0</v>
      </c>
    </row>
    <row r="1444" spans="1:34" ht="12.75" hidden="1" customHeight="1">
      <c r="A1444" s="344" t="s">
        <v>247</v>
      </c>
      <c r="B1444" s="27" t="s">
        <v>43</v>
      </c>
      <c r="C1444" s="28">
        <v>3</v>
      </c>
      <c r="D1444" s="344" t="str">
        <f>B1444&amp;C1444</f>
        <v>H3</v>
      </c>
      <c r="E1444" s="28" t="s">
        <v>38</v>
      </c>
      <c r="F1444" s="28">
        <v>0</v>
      </c>
      <c r="G1444" s="344" t="str">
        <f>E1444&amp;F1444</f>
        <v>W0</v>
      </c>
      <c r="H1444" s="28" t="s">
        <v>39</v>
      </c>
      <c r="I1444" s="28">
        <v>0</v>
      </c>
      <c r="J1444" s="344" t="str">
        <f>H1444&amp;I1444</f>
        <v>L0</v>
      </c>
      <c r="K1444" s="28" t="s">
        <v>40</v>
      </c>
      <c r="L1444" s="28">
        <v>0</v>
      </c>
      <c r="M1444" s="345" t="str">
        <f>K1444&amp;L1444</f>
        <v>B0</v>
      </c>
      <c r="N1444" s="28" t="s">
        <v>41</v>
      </c>
      <c r="O1444" s="28">
        <v>6</v>
      </c>
      <c r="P1444" s="345" t="str">
        <f>N1444&amp;O1444</f>
        <v>R6</v>
      </c>
      <c r="Q1444" s="25" t="s">
        <v>42</v>
      </c>
      <c r="R1444" s="19">
        <v>0.19</v>
      </c>
      <c r="S1444" s="19">
        <v>0.02</v>
      </c>
      <c r="T1444" s="336">
        <f>SUM(R1445:S1445)</f>
        <v>21559</v>
      </c>
      <c r="U1444" s="19">
        <v>8.0000000000000002E-3</v>
      </c>
      <c r="V1444" s="19">
        <v>0.01</v>
      </c>
      <c r="W1444" s="336">
        <f>SUM(U1445:V1445)</f>
        <v>1260</v>
      </c>
      <c r="X1444" s="19">
        <v>0.23</v>
      </c>
      <c r="Y1444" s="19">
        <v>0.14000000000000001</v>
      </c>
      <c r="Z1444" s="19">
        <v>0</v>
      </c>
      <c r="AA1444" s="338">
        <f>SUM(X1445:Z1445)</f>
        <v>35529</v>
      </c>
      <c r="AB1444" s="327">
        <f>ROUNDDOWN((T1444+AA1444)*0.05,0)</f>
        <v>2854</v>
      </c>
      <c r="AC1444" s="327">
        <f>ROUNDDOWN((T1444+W1444+AA1444+AB1444)*0.1,0)</f>
        <v>6120</v>
      </c>
      <c r="AD1444" s="327">
        <f>ROUNDDOWN(AG1444*0.1,0)</f>
        <v>3058</v>
      </c>
      <c r="AE1444" s="327">
        <f>T1444+W1444+AA1444+AB1444+AC1444+AD1444</f>
        <v>70380</v>
      </c>
      <c r="AF1444" s="328">
        <v>53400</v>
      </c>
      <c r="AG1444" s="330">
        <f>AF1444-T1444-W1444</f>
        <v>30581</v>
      </c>
      <c r="AH1444" s="332">
        <f t="shared" si="14"/>
        <v>30581</v>
      </c>
    </row>
    <row r="1445" spans="1:34" ht="12.75" hidden="1" customHeight="1">
      <c r="A1445" s="344"/>
      <c r="B1445" s="27"/>
      <c r="C1445" s="28"/>
      <c r="D1445" s="344"/>
      <c r="E1445" s="28"/>
      <c r="F1445" s="28"/>
      <c r="G1445" s="344"/>
      <c r="H1445" s="28"/>
      <c r="I1445" s="28"/>
      <c r="J1445" s="344"/>
      <c r="K1445" s="28"/>
      <c r="L1445" s="28"/>
      <c r="M1445" s="346"/>
      <c r="N1445" s="28"/>
      <c r="O1445" s="28"/>
      <c r="P1445" s="346"/>
      <c r="Q1445" s="22"/>
      <c r="R1445" s="23">
        <f>ROUNDDOWN($R$3*R1444,0)</f>
        <v>19931</v>
      </c>
      <c r="S1445" s="23">
        <f>ROUNDDOWN($S$3*S1444,0)</f>
        <v>1628</v>
      </c>
      <c r="T1445" s="337"/>
      <c r="U1445" s="23">
        <f>ROUNDDOWN(U1444*$U$3,0)</f>
        <v>651</v>
      </c>
      <c r="V1445" s="23">
        <f>ROUNDDOWN(V1444*$V$3,0)</f>
        <v>609</v>
      </c>
      <c r="W1445" s="337"/>
      <c r="X1445" s="23">
        <f>ROUNDDOWN($X$3*X1444,0)</f>
        <v>24127</v>
      </c>
      <c r="Y1445" s="23">
        <f>ROUNDDOWN(Y1444*$Y$3,0)</f>
        <v>11402</v>
      </c>
      <c r="Z1445" s="24">
        <f>ROUNDDOWN(Z1444*$Z$3,0)</f>
        <v>0</v>
      </c>
      <c r="AA1445" s="338"/>
      <c r="AB1445" s="327"/>
      <c r="AC1445" s="327"/>
      <c r="AD1445" s="327"/>
      <c r="AE1445" s="327"/>
      <c r="AF1445" s="329"/>
      <c r="AG1445" s="331"/>
      <c r="AH1445" s="332">
        <f t="shared" si="14"/>
        <v>0</v>
      </c>
    </row>
    <row r="1446" spans="1:34" ht="12.75" hidden="1" customHeight="1">
      <c r="A1446" s="344" t="s">
        <v>247</v>
      </c>
      <c r="B1446" s="27" t="s">
        <v>43</v>
      </c>
      <c r="C1446" s="28">
        <v>3.5</v>
      </c>
      <c r="D1446" s="344" t="str">
        <f>B1446&amp;C1446</f>
        <v>H3.5</v>
      </c>
      <c r="E1446" s="28" t="s">
        <v>33</v>
      </c>
      <c r="F1446" s="28">
        <v>0</v>
      </c>
      <c r="G1446" s="344" t="str">
        <f>E1446&amp;F1446</f>
        <v>W0</v>
      </c>
      <c r="H1446" s="28" t="s">
        <v>34</v>
      </c>
      <c r="I1446" s="28">
        <v>0</v>
      </c>
      <c r="J1446" s="344" t="str">
        <f>H1446&amp;I1446</f>
        <v>L0</v>
      </c>
      <c r="K1446" s="28" t="s">
        <v>35</v>
      </c>
      <c r="L1446" s="28">
        <v>0</v>
      </c>
      <c r="M1446" s="345" t="str">
        <f>K1446&amp;L1446</f>
        <v>B0</v>
      </c>
      <c r="N1446" s="28" t="s">
        <v>36</v>
      </c>
      <c r="O1446" s="28">
        <v>8</v>
      </c>
      <c r="P1446" s="345" t="str">
        <f>N1446&amp;O1446</f>
        <v>R8</v>
      </c>
      <c r="Q1446" s="25" t="s">
        <v>37</v>
      </c>
      <c r="R1446" s="19">
        <v>0.33</v>
      </c>
      <c r="S1446" s="19">
        <v>0.04</v>
      </c>
      <c r="T1446" s="336">
        <f>SUM(R1447:S1447)</f>
        <v>37875</v>
      </c>
      <c r="U1446" s="19">
        <v>2.1000000000000001E-2</v>
      </c>
      <c r="V1446" s="19">
        <v>1.2E-2</v>
      </c>
      <c r="W1446" s="336">
        <f>SUM(U1447:V1447)</f>
        <v>2441</v>
      </c>
      <c r="X1446" s="19">
        <v>0.37</v>
      </c>
      <c r="Y1446" s="19">
        <v>0.22</v>
      </c>
      <c r="Z1446" s="19">
        <v>0</v>
      </c>
      <c r="AA1446" s="338">
        <f>SUM(X1447:Z1447)</f>
        <v>56731</v>
      </c>
      <c r="AB1446" s="327">
        <f>ROUNDDOWN((T1446+AA1446)*0.05,0)</f>
        <v>4730</v>
      </c>
      <c r="AC1446" s="327">
        <f>ROUNDDOWN((T1446+W1446+AA1446+AB1446)*0.1,0)</f>
        <v>10177</v>
      </c>
      <c r="AD1446" s="327">
        <f>ROUNDDOWN(AG1446*0.1,0)</f>
        <v>5208</v>
      </c>
      <c r="AE1446" s="327">
        <f>T1446+W1446+AA1446+AB1446+AC1446+AD1446</f>
        <v>117162</v>
      </c>
      <c r="AF1446" s="328">
        <v>92400</v>
      </c>
      <c r="AG1446" s="330">
        <f>AF1446-T1446-W1446</f>
        <v>52084</v>
      </c>
      <c r="AH1446" s="332">
        <f t="shared" si="14"/>
        <v>52084</v>
      </c>
    </row>
    <row r="1447" spans="1:34" ht="12.75" hidden="1" customHeight="1">
      <c r="A1447" s="344"/>
      <c r="B1447" s="27"/>
      <c r="C1447" s="28"/>
      <c r="D1447" s="344"/>
      <c r="E1447" s="28"/>
      <c r="F1447" s="28"/>
      <c r="G1447" s="344"/>
      <c r="H1447" s="28"/>
      <c r="I1447" s="28"/>
      <c r="J1447" s="344"/>
      <c r="K1447" s="28"/>
      <c r="L1447" s="28"/>
      <c r="M1447" s="346"/>
      <c r="N1447" s="28"/>
      <c r="O1447" s="28"/>
      <c r="P1447" s="346"/>
      <c r="Q1447" s="22"/>
      <c r="R1447" s="23">
        <f>ROUNDDOWN($R$3*R1446,0)</f>
        <v>34618</v>
      </c>
      <c r="S1447" s="23">
        <f>ROUNDDOWN($S$3*S1446,0)</f>
        <v>3257</v>
      </c>
      <c r="T1447" s="337"/>
      <c r="U1447" s="23">
        <f>ROUNDDOWN(U1446*$U$3,0)</f>
        <v>1710</v>
      </c>
      <c r="V1447" s="23">
        <f>ROUNDDOWN(V1446*$V$3,0)</f>
        <v>731</v>
      </c>
      <c r="W1447" s="337"/>
      <c r="X1447" s="23">
        <f>ROUNDDOWN($X$3*X1446,0)</f>
        <v>38814</v>
      </c>
      <c r="Y1447" s="23">
        <f>ROUNDDOWN(Y1446*$Y$3,0)</f>
        <v>17917</v>
      </c>
      <c r="Z1447" s="24">
        <f>ROUNDDOWN(Z1446*$Z$3,0)</f>
        <v>0</v>
      </c>
      <c r="AA1447" s="338"/>
      <c r="AB1447" s="327"/>
      <c r="AC1447" s="327"/>
      <c r="AD1447" s="327"/>
      <c r="AE1447" s="327"/>
      <c r="AF1447" s="329"/>
      <c r="AG1447" s="331"/>
      <c r="AH1447" s="332">
        <f t="shared" si="14"/>
        <v>0</v>
      </c>
    </row>
    <row r="1448" spans="1:34" ht="12.75" hidden="1" customHeight="1">
      <c r="A1448" s="344" t="s">
        <v>247</v>
      </c>
      <c r="B1448" s="27" t="s">
        <v>32</v>
      </c>
      <c r="C1448" s="28">
        <v>3.5</v>
      </c>
      <c r="D1448" s="344" t="str">
        <f>B1448&amp;C1448</f>
        <v>H3.5</v>
      </c>
      <c r="E1448" s="28" t="s">
        <v>38</v>
      </c>
      <c r="F1448" s="28">
        <v>0</v>
      </c>
      <c r="G1448" s="344" t="str">
        <f>E1448&amp;F1448</f>
        <v>W0</v>
      </c>
      <c r="H1448" s="28" t="s">
        <v>39</v>
      </c>
      <c r="I1448" s="28">
        <v>0</v>
      </c>
      <c r="J1448" s="344" t="str">
        <f>H1448&amp;I1448</f>
        <v>L0</v>
      </c>
      <c r="K1448" s="28" t="s">
        <v>40</v>
      </c>
      <c r="L1448" s="28">
        <v>0</v>
      </c>
      <c r="M1448" s="345" t="str">
        <f>K1448&amp;L1448</f>
        <v>B0</v>
      </c>
      <c r="N1448" s="28" t="s">
        <v>41</v>
      </c>
      <c r="O1448" s="28">
        <v>10</v>
      </c>
      <c r="P1448" s="345" t="str">
        <f>N1448&amp;O1448</f>
        <v>R10</v>
      </c>
      <c r="Q1448" s="25" t="s">
        <v>42</v>
      </c>
      <c r="R1448" s="26">
        <v>0.47</v>
      </c>
      <c r="S1448" s="26">
        <v>0.06</v>
      </c>
      <c r="T1448" s="336">
        <f>SUM(R1449:S1449)</f>
        <v>54190</v>
      </c>
      <c r="U1448" s="19">
        <v>4.2000000000000003E-2</v>
      </c>
      <c r="V1448" s="19">
        <v>0.02</v>
      </c>
      <c r="W1448" s="336">
        <f>SUM(U1449:V1449)</f>
        <v>4639</v>
      </c>
      <c r="X1448" s="19">
        <v>0.33</v>
      </c>
      <c r="Y1448" s="19">
        <v>0.16</v>
      </c>
      <c r="Z1448" s="19">
        <v>0.24</v>
      </c>
      <c r="AA1448" s="338">
        <f>SUM(X1449:Z1449)</f>
        <v>60738</v>
      </c>
      <c r="AB1448" s="327">
        <f>ROUNDDOWN((T1448+AA1448)*0.05,0)</f>
        <v>5746</v>
      </c>
      <c r="AC1448" s="327">
        <f>ROUNDDOWN((T1448+W1448+AA1448+AB1448)*0.1,0)</f>
        <v>12531</v>
      </c>
      <c r="AD1448" s="327">
        <f>ROUNDDOWN(AG1448*0.1,0)</f>
        <v>8417</v>
      </c>
      <c r="AE1448" s="327">
        <f>T1448+W1448+AA1448+AB1448+AC1448+AD1448</f>
        <v>146261</v>
      </c>
      <c r="AF1448" s="328">
        <v>143000</v>
      </c>
      <c r="AG1448" s="330">
        <f>AF1448-T1448-W1448</f>
        <v>84171</v>
      </c>
      <c r="AH1448" s="332">
        <f t="shared" si="14"/>
        <v>84171</v>
      </c>
    </row>
    <row r="1449" spans="1:34" ht="12.75" hidden="1" customHeight="1">
      <c r="A1449" s="344"/>
      <c r="B1449" s="27"/>
      <c r="C1449" s="28"/>
      <c r="D1449" s="344"/>
      <c r="E1449" s="28"/>
      <c r="F1449" s="28"/>
      <c r="G1449" s="344"/>
      <c r="H1449" s="28"/>
      <c r="I1449" s="28"/>
      <c r="J1449" s="344"/>
      <c r="K1449" s="28"/>
      <c r="L1449" s="28"/>
      <c r="M1449" s="346"/>
      <c r="N1449" s="28"/>
      <c r="O1449" s="28"/>
      <c r="P1449" s="346"/>
      <c r="Q1449" s="22"/>
      <c r="R1449" s="23">
        <f>ROUNDDOWN($R$3*R1448,0)</f>
        <v>49304</v>
      </c>
      <c r="S1449" s="23">
        <f>ROUNDDOWN($S$3*S1448,0)</f>
        <v>4886</v>
      </c>
      <c r="T1449" s="337"/>
      <c r="U1449" s="23">
        <f>ROUNDDOWN(U1448*$U$3,0)</f>
        <v>3420</v>
      </c>
      <c r="V1449" s="23">
        <f>ROUNDDOWN(V1448*$V$3,0)</f>
        <v>1219</v>
      </c>
      <c r="W1449" s="337"/>
      <c r="X1449" s="23">
        <f>ROUNDDOWN($X$3*X1448,0)</f>
        <v>34618</v>
      </c>
      <c r="Y1449" s="23">
        <f>ROUNDDOWN(Y1448*$Y$3,0)</f>
        <v>13030</v>
      </c>
      <c r="Z1449" s="24">
        <f>ROUNDDOWN(Z1448*$Z$3,0)</f>
        <v>13090</v>
      </c>
      <c r="AA1449" s="338"/>
      <c r="AB1449" s="327"/>
      <c r="AC1449" s="327"/>
      <c r="AD1449" s="327"/>
      <c r="AE1449" s="327"/>
      <c r="AF1449" s="329"/>
      <c r="AG1449" s="331"/>
      <c r="AH1449" s="332">
        <f t="shared" si="14"/>
        <v>0</v>
      </c>
    </row>
    <row r="1450" spans="1:34" ht="12.75" hidden="1" customHeight="1">
      <c r="A1450" s="344" t="s">
        <v>247</v>
      </c>
      <c r="B1450" s="27" t="s">
        <v>43</v>
      </c>
      <c r="C1450" s="28">
        <v>4</v>
      </c>
      <c r="D1450" s="344" t="str">
        <f>B1450&amp;C1450</f>
        <v>H4</v>
      </c>
      <c r="E1450" s="28" t="s">
        <v>38</v>
      </c>
      <c r="F1450" s="28">
        <v>0</v>
      </c>
      <c r="G1450" s="344" t="str">
        <f>E1450&amp;F1450</f>
        <v>W0</v>
      </c>
      <c r="H1450" s="28" t="s">
        <v>39</v>
      </c>
      <c r="I1450" s="28">
        <v>0</v>
      </c>
      <c r="J1450" s="344" t="str">
        <f>H1450&amp;I1450</f>
        <v>L0</v>
      </c>
      <c r="K1450" s="28" t="s">
        <v>40</v>
      </c>
      <c r="L1450" s="28">
        <v>0</v>
      </c>
      <c r="M1450" s="345" t="str">
        <f>K1450&amp;L1450</f>
        <v>B0</v>
      </c>
      <c r="N1450" s="28" t="s">
        <v>41</v>
      </c>
      <c r="O1450" s="28">
        <v>12</v>
      </c>
      <c r="P1450" s="345" t="str">
        <f>N1450&amp;O1450</f>
        <v>R12</v>
      </c>
      <c r="Q1450" s="25" t="s">
        <v>42</v>
      </c>
      <c r="R1450" s="19">
        <v>0.63</v>
      </c>
      <c r="S1450" s="19">
        <v>0.1</v>
      </c>
      <c r="T1450" s="336">
        <f>SUM(R1451:S1451)</f>
        <v>74233</v>
      </c>
      <c r="U1450" s="19">
        <v>7.4999999999999997E-2</v>
      </c>
      <c r="V1450" s="19">
        <v>0.02</v>
      </c>
      <c r="W1450" s="336">
        <f>SUM(U1451:V1451)</f>
        <v>7327</v>
      </c>
      <c r="X1450" s="19">
        <v>0.42</v>
      </c>
      <c r="Y1450" s="19">
        <v>0.2</v>
      </c>
      <c r="Z1450" s="19">
        <v>0.31</v>
      </c>
      <c r="AA1450" s="338">
        <f>SUM(X1451:Z1451)</f>
        <v>77255</v>
      </c>
      <c r="AB1450" s="327">
        <f>ROUNDDOWN((T1450+AA1450)*0.05,0)</f>
        <v>7574</v>
      </c>
      <c r="AC1450" s="327">
        <f>ROUNDDOWN((T1450+W1450+AA1450+AB1450)*0.1,0)</f>
        <v>16638</v>
      </c>
      <c r="AD1450" s="327">
        <f>ROUNDDOWN(AG1450*0.1,0)</f>
        <v>13444</v>
      </c>
      <c r="AE1450" s="327">
        <f>T1450+W1450+AA1450+AB1450+AC1450+AD1450</f>
        <v>196471</v>
      </c>
      <c r="AF1450" s="328">
        <v>216000</v>
      </c>
      <c r="AG1450" s="330">
        <f>AF1450-T1450-W1450</f>
        <v>134440</v>
      </c>
      <c r="AH1450" s="332">
        <f t="shared" ref="AH1450:AH1579" si="15">IF(AE1450&lt;AG1450,AE1450,AG1450)</f>
        <v>134440</v>
      </c>
    </row>
    <row r="1451" spans="1:34" ht="12.75" hidden="1" customHeight="1">
      <c r="A1451" s="344"/>
      <c r="B1451" s="27"/>
      <c r="C1451" s="28"/>
      <c r="D1451" s="344"/>
      <c r="E1451" s="28"/>
      <c r="F1451" s="28"/>
      <c r="G1451" s="344"/>
      <c r="H1451" s="28"/>
      <c r="I1451" s="28"/>
      <c r="J1451" s="344"/>
      <c r="K1451" s="28"/>
      <c r="L1451" s="28"/>
      <c r="M1451" s="346"/>
      <c r="N1451" s="28"/>
      <c r="O1451" s="28"/>
      <c r="P1451" s="346"/>
      <c r="Q1451" s="22"/>
      <c r="R1451" s="23">
        <f>ROUNDDOWN($R$3*R1450,0)</f>
        <v>66089</v>
      </c>
      <c r="S1451" s="23">
        <f>ROUNDDOWN($S$3*S1450,0)</f>
        <v>8144</v>
      </c>
      <c r="T1451" s="337"/>
      <c r="U1451" s="23">
        <f>ROUNDDOWN(U1450*$U$3,0)</f>
        <v>6108</v>
      </c>
      <c r="V1451" s="23">
        <f>ROUNDDOWN(V1450*$V$3,0)</f>
        <v>1219</v>
      </c>
      <c r="W1451" s="337"/>
      <c r="X1451" s="23">
        <f>ROUNDDOWN($X$3*X1450,0)</f>
        <v>44059</v>
      </c>
      <c r="Y1451" s="23">
        <f>ROUNDDOWN(Y1450*$Y$3,0)</f>
        <v>16288</v>
      </c>
      <c r="Z1451" s="24">
        <f>ROUNDDOWN(Z1450*$Z$3,0)</f>
        <v>16908</v>
      </c>
      <c r="AA1451" s="338"/>
      <c r="AB1451" s="327"/>
      <c r="AC1451" s="327"/>
      <c r="AD1451" s="327"/>
      <c r="AE1451" s="327"/>
      <c r="AF1451" s="329"/>
      <c r="AG1451" s="331"/>
      <c r="AH1451" s="332">
        <f t="shared" si="15"/>
        <v>0</v>
      </c>
    </row>
    <row r="1452" spans="1:34" ht="12.75" hidden="1" customHeight="1">
      <c r="A1452" s="344" t="s">
        <v>247</v>
      </c>
      <c r="B1452" s="27" t="s">
        <v>43</v>
      </c>
      <c r="C1452" s="28">
        <v>4</v>
      </c>
      <c r="D1452" s="344" t="str">
        <f>B1452&amp;C1452</f>
        <v>H4</v>
      </c>
      <c r="E1452" s="28" t="s">
        <v>38</v>
      </c>
      <c r="F1452" s="28">
        <v>0</v>
      </c>
      <c r="G1452" s="344" t="str">
        <f>E1452&amp;F1452</f>
        <v>W0</v>
      </c>
      <c r="H1452" s="28" t="s">
        <v>39</v>
      </c>
      <c r="I1452" s="28">
        <v>0</v>
      </c>
      <c r="J1452" s="344" t="str">
        <f>H1452&amp;I1452</f>
        <v>L0</v>
      </c>
      <c r="K1452" s="28" t="s">
        <v>40</v>
      </c>
      <c r="L1452" s="28">
        <v>0</v>
      </c>
      <c r="M1452" s="345" t="str">
        <f>K1452&amp;L1452</f>
        <v>B0</v>
      </c>
      <c r="N1452" s="28" t="s">
        <v>41</v>
      </c>
      <c r="O1452" s="28">
        <v>15</v>
      </c>
      <c r="P1452" s="345" t="str">
        <f>N1452&amp;O1452</f>
        <v>R15</v>
      </c>
      <c r="Q1452" s="25" t="s">
        <v>42</v>
      </c>
      <c r="R1452" s="19">
        <v>0.88</v>
      </c>
      <c r="S1452" s="19">
        <v>0.12</v>
      </c>
      <c r="T1452" s="336">
        <f>SUM(R1453:S1453)</f>
        <v>102088</v>
      </c>
      <c r="U1452" s="19">
        <v>0.19</v>
      </c>
      <c r="V1452" s="19">
        <v>3.9E-2</v>
      </c>
      <c r="W1452" s="336">
        <f>SUM(U1453:V1453)</f>
        <v>17851</v>
      </c>
      <c r="X1452" s="19">
        <v>0.56000000000000005</v>
      </c>
      <c r="Y1452" s="19">
        <v>0.27</v>
      </c>
      <c r="Z1452" s="19">
        <v>0.41</v>
      </c>
      <c r="AA1452" s="338">
        <f>SUM(X1453:Z1453)</f>
        <v>103098</v>
      </c>
      <c r="AB1452" s="327">
        <f>ROUNDDOWN((T1452+AA1452)*0.05,0)</f>
        <v>10259</v>
      </c>
      <c r="AC1452" s="327">
        <f>ROUNDDOWN((T1452+W1452+AA1452+AB1452)*0.1,0)</f>
        <v>23329</v>
      </c>
      <c r="AD1452" s="327">
        <f>ROUNDDOWN(AG1452*0.1,0)</f>
        <v>21206</v>
      </c>
      <c r="AE1452" s="327">
        <f>T1452+W1452+AA1452+AB1452+AC1452+AD1452</f>
        <v>277831</v>
      </c>
      <c r="AF1452" s="328">
        <v>332000</v>
      </c>
      <c r="AG1452" s="330">
        <f>AF1452-T1452-W1452</f>
        <v>212061</v>
      </c>
      <c r="AH1452" s="332">
        <f t="shared" si="15"/>
        <v>212061</v>
      </c>
    </row>
    <row r="1453" spans="1:34" ht="12.75" hidden="1" customHeight="1">
      <c r="A1453" s="344"/>
      <c r="B1453" s="27"/>
      <c r="C1453" s="28"/>
      <c r="D1453" s="344"/>
      <c r="E1453" s="28"/>
      <c r="F1453" s="28"/>
      <c r="G1453" s="344"/>
      <c r="H1453" s="28"/>
      <c r="I1453" s="28"/>
      <c r="J1453" s="344"/>
      <c r="K1453" s="28"/>
      <c r="L1453" s="28"/>
      <c r="M1453" s="346"/>
      <c r="N1453" s="28"/>
      <c r="O1453" s="28"/>
      <c r="P1453" s="346"/>
      <c r="Q1453" s="22"/>
      <c r="R1453" s="23">
        <f>ROUNDDOWN($R$3*R1452,0)</f>
        <v>92315</v>
      </c>
      <c r="S1453" s="23">
        <f>ROUNDDOWN($S$3*S1452,0)</f>
        <v>9773</v>
      </c>
      <c r="T1453" s="337"/>
      <c r="U1453" s="23">
        <f>ROUNDDOWN(U1452*$U$3,0)</f>
        <v>15474</v>
      </c>
      <c r="V1453" s="23">
        <f>ROUNDDOWN(V1452*$V$3,0)</f>
        <v>2377</v>
      </c>
      <c r="W1453" s="337"/>
      <c r="X1453" s="23">
        <f>ROUNDDOWN($X$3*X1452,0)</f>
        <v>58746</v>
      </c>
      <c r="Y1453" s="23">
        <f>ROUNDDOWN(Y1452*$Y$3,0)</f>
        <v>21989</v>
      </c>
      <c r="Z1453" s="24">
        <f>ROUNDDOWN(Z1452*$Z$3,0)</f>
        <v>22363</v>
      </c>
      <c r="AA1453" s="338"/>
      <c r="AB1453" s="327"/>
      <c r="AC1453" s="327"/>
      <c r="AD1453" s="327"/>
      <c r="AE1453" s="327"/>
      <c r="AF1453" s="329"/>
      <c r="AG1453" s="331"/>
      <c r="AH1453" s="332">
        <f t="shared" si="15"/>
        <v>0</v>
      </c>
    </row>
    <row r="1454" spans="1:34" ht="12.75" hidden="1" customHeight="1">
      <c r="A1454" s="333" t="s">
        <v>248</v>
      </c>
      <c r="B1454" s="20" t="s">
        <v>43</v>
      </c>
      <c r="C1454" s="21">
        <v>2</v>
      </c>
      <c r="D1454" s="333" t="str">
        <f>B1454&amp;C1454</f>
        <v>H2</v>
      </c>
      <c r="E1454" s="21" t="s">
        <v>38</v>
      </c>
      <c r="F1454" s="21">
        <v>0</v>
      </c>
      <c r="G1454" s="333" t="str">
        <f>E1454&amp;F1454</f>
        <v>W0</v>
      </c>
      <c r="H1454" s="21" t="s">
        <v>39</v>
      </c>
      <c r="I1454" s="21">
        <v>0</v>
      </c>
      <c r="J1454" s="333" t="str">
        <f>H1454&amp;I1454</f>
        <v>L0</v>
      </c>
      <c r="K1454" s="21" t="s">
        <v>40</v>
      </c>
      <c r="L1454" s="21">
        <v>0</v>
      </c>
      <c r="M1454" s="334" t="str">
        <f>K1454&amp;L1454</f>
        <v>B0</v>
      </c>
      <c r="N1454" s="21" t="s">
        <v>41</v>
      </c>
      <c r="O1454" s="21">
        <v>4</v>
      </c>
      <c r="P1454" s="334" t="str">
        <f>N1454&amp;O1454</f>
        <v>R4</v>
      </c>
      <c r="Q1454" s="25" t="s">
        <v>42</v>
      </c>
      <c r="R1454" s="19">
        <v>0.11</v>
      </c>
      <c r="S1454" s="19">
        <v>0.1</v>
      </c>
      <c r="T1454" s="336">
        <f>SUM(R1455:S1455)</f>
        <v>19683</v>
      </c>
      <c r="U1454" s="19">
        <v>2E-3</v>
      </c>
      <c r="V1454" s="19">
        <v>5.0000000000000001E-3</v>
      </c>
      <c r="W1454" s="336">
        <f>SUM(U1455:V1455)</f>
        <v>466</v>
      </c>
      <c r="X1454" s="19">
        <v>0.11</v>
      </c>
      <c r="Y1454" s="19">
        <v>7.0000000000000007E-2</v>
      </c>
      <c r="Z1454" s="19">
        <v>0</v>
      </c>
      <c r="AA1454" s="338">
        <f>SUM(X1455:Z1455)</f>
        <v>17240</v>
      </c>
      <c r="AB1454" s="327">
        <f>ROUNDDOWN((T1454+AA1454)*0.05,0)</f>
        <v>1846</v>
      </c>
      <c r="AC1454" s="327">
        <f>ROUNDDOWN((T1454+W1454+AA1454+AB1454)*0.1,0)</f>
        <v>3923</v>
      </c>
      <c r="AD1454" s="327">
        <f>ROUNDDOWN(AG1454*0.1,0)</f>
        <v>5715</v>
      </c>
      <c r="AE1454" s="327">
        <f>T1454+W1454+AA1454+AB1454+AC1454+AD1454</f>
        <v>48873</v>
      </c>
      <c r="AF1454" s="328">
        <v>77300</v>
      </c>
      <c r="AG1454" s="330">
        <f>AF1454-T1454-W1454</f>
        <v>57151</v>
      </c>
      <c r="AH1454" s="332">
        <f t="shared" si="15"/>
        <v>48873</v>
      </c>
    </row>
    <row r="1455" spans="1:34" ht="12.75" hidden="1" customHeight="1">
      <c r="A1455" s="333"/>
      <c r="B1455" s="20"/>
      <c r="C1455" s="21"/>
      <c r="D1455" s="333"/>
      <c r="E1455" s="21"/>
      <c r="F1455" s="21"/>
      <c r="G1455" s="333"/>
      <c r="H1455" s="21"/>
      <c r="I1455" s="21"/>
      <c r="J1455" s="333"/>
      <c r="K1455" s="21"/>
      <c r="L1455" s="21"/>
      <c r="M1455" s="335"/>
      <c r="N1455" s="21"/>
      <c r="O1455" s="21"/>
      <c r="P1455" s="335"/>
      <c r="Q1455" s="22"/>
      <c r="R1455" s="23">
        <f>ROUNDDOWN($R$3*R1454,0)</f>
        <v>11539</v>
      </c>
      <c r="S1455" s="23">
        <f>ROUNDDOWN($S$3*S1454,0)</f>
        <v>8144</v>
      </c>
      <c r="T1455" s="337"/>
      <c r="U1455" s="23">
        <f>ROUNDDOWN(U1454*$U$3,0)</f>
        <v>162</v>
      </c>
      <c r="V1455" s="23">
        <f>ROUNDDOWN(V1454*$V$3,0)</f>
        <v>304</v>
      </c>
      <c r="W1455" s="337"/>
      <c r="X1455" s="23">
        <f>ROUNDDOWN($X$3*X1454,0)</f>
        <v>11539</v>
      </c>
      <c r="Y1455" s="23">
        <f>ROUNDDOWN(Y1454*$Y$3,0)</f>
        <v>5701</v>
      </c>
      <c r="Z1455" s="24">
        <f>ROUNDDOWN(Z1454*$Z$3,0)</f>
        <v>0</v>
      </c>
      <c r="AA1455" s="338"/>
      <c r="AB1455" s="327"/>
      <c r="AC1455" s="327"/>
      <c r="AD1455" s="327"/>
      <c r="AE1455" s="327"/>
      <c r="AF1455" s="329"/>
      <c r="AG1455" s="331"/>
      <c r="AH1455" s="332">
        <f t="shared" si="15"/>
        <v>0</v>
      </c>
    </row>
    <row r="1456" spans="1:34" ht="12.75" hidden="1" customHeight="1">
      <c r="A1456" s="333" t="s">
        <v>248</v>
      </c>
      <c r="B1456" s="20" t="s">
        <v>43</v>
      </c>
      <c r="C1456" s="21">
        <v>2.5</v>
      </c>
      <c r="D1456" s="333" t="str">
        <f>B1456&amp;C1456</f>
        <v>H2.5</v>
      </c>
      <c r="E1456" s="21" t="s">
        <v>33</v>
      </c>
      <c r="F1456" s="21">
        <v>0</v>
      </c>
      <c r="G1456" s="333" t="str">
        <f>E1456&amp;F1456</f>
        <v>W0</v>
      </c>
      <c r="H1456" s="21" t="s">
        <v>34</v>
      </c>
      <c r="I1456" s="21">
        <v>0</v>
      </c>
      <c r="J1456" s="333" t="str">
        <f>H1456&amp;I1456</f>
        <v>L0</v>
      </c>
      <c r="K1456" s="21" t="s">
        <v>35</v>
      </c>
      <c r="L1456" s="21">
        <v>0</v>
      </c>
      <c r="M1456" s="334" t="str">
        <f>K1456&amp;L1456</f>
        <v>B0</v>
      </c>
      <c r="N1456" s="21" t="s">
        <v>36</v>
      </c>
      <c r="O1456" s="21">
        <v>6</v>
      </c>
      <c r="P1456" s="334" t="str">
        <f>N1456&amp;O1456</f>
        <v>R6</v>
      </c>
      <c r="Q1456" s="25" t="s">
        <v>37</v>
      </c>
      <c r="R1456" s="19">
        <v>0.19</v>
      </c>
      <c r="S1456" s="19">
        <v>0.02</v>
      </c>
      <c r="T1456" s="336">
        <f>SUM(R1457:S1457)</f>
        <v>21559</v>
      </c>
      <c r="U1456" s="19">
        <v>8.0000000000000002E-3</v>
      </c>
      <c r="V1456" s="19">
        <v>0.01</v>
      </c>
      <c r="W1456" s="336">
        <f>SUM(U1457:V1457)</f>
        <v>1260</v>
      </c>
      <c r="X1456" s="19">
        <v>0.23</v>
      </c>
      <c r="Y1456" s="19">
        <v>0.14000000000000001</v>
      </c>
      <c r="Z1456" s="19">
        <v>0</v>
      </c>
      <c r="AA1456" s="338">
        <f>SUM(X1457:Z1457)</f>
        <v>35529</v>
      </c>
      <c r="AB1456" s="327">
        <f>ROUNDDOWN((T1456+AA1456)*0.05,0)</f>
        <v>2854</v>
      </c>
      <c r="AC1456" s="327">
        <f>ROUNDDOWN((T1456+W1456+AA1456+AB1456)*0.1,0)</f>
        <v>6120</v>
      </c>
      <c r="AD1456" s="327">
        <f>ROUNDDOWN(AG1456*0.1,0)</f>
        <v>11618</v>
      </c>
      <c r="AE1456" s="327">
        <f>T1456+W1456+AA1456+AB1456+AC1456+AD1456</f>
        <v>78940</v>
      </c>
      <c r="AF1456" s="328">
        <v>139000</v>
      </c>
      <c r="AG1456" s="330">
        <f>AF1456-T1456-W1456</f>
        <v>116181</v>
      </c>
      <c r="AH1456" s="332">
        <f t="shared" si="15"/>
        <v>78940</v>
      </c>
    </row>
    <row r="1457" spans="1:34" ht="12.75" hidden="1" customHeight="1">
      <c r="A1457" s="333"/>
      <c r="B1457" s="20"/>
      <c r="C1457" s="21"/>
      <c r="D1457" s="333"/>
      <c r="E1457" s="21"/>
      <c r="F1457" s="21"/>
      <c r="G1457" s="333"/>
      <c r="H1457" s="21"/>
      <c r="I1457" s="21"/>
      <c r="J1457" s="333"/>
      <c r="K1457" s="21"/>
      <c r="L1457" s="21"/>
      <c r="M1457" s="335"/>
      <c r="N1457" s="21"/>
      <c r="O1457" s="21"/>
      <c r="P1457" s="335"/>
      <c r="Q1457" s="22"/>
      <c r="R1457" s="23">
        <f>ROUNDDOWN($R$3*R1456,0)</f>
        <v>19931</v>
      </c>
      <c r="S1457" s="23">
        <f>ROUNDDOWN($S$3*S1456,0)</f>
        <v>1628</v>
      </c>
      <c r="T1457" s="337"/>
      <c r="U1457" s="23">
        <f>ROUNDDOWN(U1456*$U$3,0)</f>
        <v>651</v>
      </c>
      <c r="V1457" s="23">
        <f>ROUNDDOWN(V1456*$V$3,0)</f>
        <v>609</v>
      </c>
      <c r="W1457" s="337"/>
      <c r="X1457" s="23">
        <f>ROUNDDOWN($X$3*X1456,0)</f>
        <v>24127</v>
      </c>
      <c r="Y1457" s="23">
        <f>ROUNDDOWN(Y1456*$Y$3,0)</f>
        <v>11402</v>
      </c>
      <c r="Z1457" s="24">
        <f>ROUNDDOWN(Z1456*$Z$3,0)</f>
        <v>0</v>
      </c>
      <c r="AA1457" s="338"/>
      <c r="AB1457" s="327"/>
      <c r="AC1457" s="327"/>
      <c r="AD1457" s="327"/>
      <c r="AE1457" s="327"/>
      <c r="AF1457" s="329"/>
      <c r="AG1457" s="331"/>
      <c r="AH1457" s="332">
        <f t="shared" si="15"/>
        <v>0</v>
      </c>
    </row>
    <row r="1458" spans="1:34" ht="12.75" hidden="1" customHeight="1">
      <c r="A1458" s="333" t="s">
        <v>248</v>
      </c>
      <c r="B1458" s="20" t="s">
        <v>32</v>
      </c>
      <c r="C1458" s="21">
        <v>3</v>
      </c>
      <c r="D1458" s="333" t="str">
        <f>B1458&amp;C1458</f>
        <v>H3</v>
      </c>
      <c r="E1458" s="21" t="s">
        <v>33</v>
      </c>
      <c r="F1458" s="21">
        <v>0</v>
      </c>
      <c r="G1458" s="333" t="str">
        <f>E1458&amp;F1458</f>
        <v>W0</v>
      </c>
      <c r="H1458" s="21" t="s">
        <v>34</v>
      </c>
      <c r="I1458" s="21">
        <v>0</v>
      </c>
      <c r="J1458" s="333" t="str">
        <f>H1458&amp;I1458</f>
        <v>L0</v>
      </c>
      <c r="K1458" s="21" t="s">
        <v>35</v>
      </c>
      <c r="L1458" s="21">
        <v>0</v>
      </c>
      <c r="M1458" s="334" t="str">
        <f>K1458&amp;L1458</f>
        <v>B0</v>
      </c>
      <c r="N1458" s="21" t="s">
        <v>36</v>
      </c>
      <c r="O1458" s="21">
        <v>8</v>
      </c>
      <c r="P1458" s="334" t="str">
        <f>N1458&amp;O1458</f>
        <v>R8</v>
      </c>
      <c r="Q1458" s="25" t="s">
        <v>37</v>
      </c>
      <c r="R1458" s="19">
        <v>0.33</v>
      </c>
      <c r="S1458" s="19">
        <v>0.04</v>
      </c>
      <c r="T1458" s="336">
        <f>SUM(R1459:S1459)</f>
        <v>37875</v>
      </c>
      <c r="U1458" s="19">
        <v>2.1000000000000001E-2</v>
      </c>
      <c r="V1458" s="19">
        <v>1.2E-2</v>
      </c>
      <c r="W1458" s="336">
        <f>SUM(U1459:V1459)</f>
        <v>2441</v>
      </c>
      <c r="X1458" s="19">
        <v>0.37</v>
      </c>
      <c r="Y1458" s="19">
        <v>0.22</v>
      </c>
      <c r="Z1458" s="19">
        <v>0</v>
      </c>
      <c r="AA1458" s="338">
        <f>SUM(X1459:Z1459)</f>
        <v>56731</v>
      </c>
      <c r="AB1458" s="327">
        <f>ROUNDDOWN((T1458+AA1458)*0.05,0)</f>
        <v>4730</v>
      </c>
      <c r="AC1458" s="327">
        <f>ROUNDDOWN((T1458+W1458+AA1458+AB1458)*0.1,0)</f>
        <v>10177</v>
      </c>
      <c r="AD1458" s="327">
        <f>ROUNDDOWN(AG1458*0.1,0)</f>
        <v>18268</v>
      </c>
      <c r="AE1458" s="327">
        <f>T1458+W1458+AA1458+AB1458+AC1458+AD1458</f>
        <v>130222</v>
      </c>
      <c r="AF1458" s="328">
        <v>223000</v>
      </c>
      <c r="AG1458" s="330">
        <f>AF1458-T1458-W1458</f>
        <v>182684</v>
      </c>
      <c r="AH1458" s="332">
        <f t="shared" si="15"/>
        <v>130222</v>
      </c>
    </row>
    <row r="1459" spans="1:34" ht="12.75" hidden="1" customHeight="1">
      <c r="A1459" s="333"/>
      <c r="B1459" s="20"/>
      <c r="C1459" s="21"/>
      <c r="D1459" s="333"/>
      <c r="E1459" s="21"/>
      <c r="F1459" s="21"/>
      <c r="G1459" s="333"/>
      <c r="H1459" s="21"/>
      <c r="I1459" s="21"/>
      <c r="J1459" s="333"/>
      <c r="K1459" s="21"/>
      <c r="L1459" s="21"/>
      <c r="M1459" s="335"/>
      <c r="N1459" s="21"/>
      <c r="O1459" s="21"/>
      <c r="P1459" s="335"/>
      <c r="Q1459" s="22"/>
      <c r="R1459" s="23">
        <f>ROUNDDOWN($R$3*R1458,0)</f>
        <v>34618</v>
      </c>
      <c r="S1459" s="23">
        <f>ROUNDDOWN($S$3*S1458,0)</f>
        <v>3257</v>
      </c>
      <c r="T1459" s="337"/>
      <c r="U1459" s="23">
        <f>ROUNDDOWN(U1458*$U$3,0)</f>
        <v>1710</v>
      </c>
      <c r="V1459" s="23">
        <f>ROUNDDOWN(V1458*$V$3,0)</f>
        <v>731</v>
      </c>
      <c r="W1459" s="337"/>
      <c r="X1459" s="23">
        <f>ROUNDDOWN($X$3*X1458,0)</f>
        <v>38814</v>
      </c>
      <c r="Y1459" s="23">
        <f>ROUNDDOWN(Y1458*$Y$3,0)</f>
        <v>17917</v>
      </c>
      <c r="Z1459" s="24">
        <f>ROUNDDOWN(Z1458*$Z$3,0)</f>
        <v>0</v>
      </c>
      <c r="AA1459" s="338"/>
      <c r="AB1459" s="327"/>
      <c r="AC1459" s="327"/>
      <c r="AD1459" s="327"/>
      <c r="AE1459" s="327"/>
      <c r="AF1459" s="329"/>
      <c r="AG1459" s="331"/>
      <c r="AH1459" s="332">
        <f t="shared" si="15"/>
        <v>0</v>
      </c>
    </row>
    <row r="1460" spans="1:34" ht="12.75" hidden="1" customHeight="1">
      <c r="A1460" s="333" t="s">
        <v>248</v>
      </c>
      <c r="B1460" s="20" t="s">
        <v>32</v>
      </c>
      <c r="C1460" s="21">
        <v>3.5</v>
      </c>
      <c r="D1460" s="333" t="str">
        <f>B1460&amp;C1460</f>
        <v>H3.5</v>
      </c>
      <c r="E1460" s="21" t="s">
        <v>38</v>
      </c>
      <c r="F1460" s="21">
        <v>0</v>
      </c>
      <c r="G1460" s="333" t="str">
        <f>E1460&amp;F1460</f>
        <v>W0</v>
      </c>
      <c r="H1460" s="21" t="s">
        <v>39</v>
      </c>
      <c r="I1460" s="21">
        <v>0</v>
      </c>
      <c r="J1460" s="333" t="str">
        <f>H1460&amp;I1460</f>
        <v>L0</v>
      </c>
      <c r="K1460" s="21" t="s">
        <v>40</v>
      </c>
      <c r="L1460" s="21">
        <v>0</v>
      </c>
      <c r="M1460" s="334" t="str">
        <f>K1460&amp;L1460</f>
        <v>B0</v>
      </c>
      <c r="N1460" s="21" t="s">
        <v>41</v>
      </c>
      <c r="O1460" s="21">
        <v>10</v>
      </c>
      <c r="P1460" s="334" t="str">
        <f>N1460&amp;O1460</f>
        <v>R10</v>
      </c>
      <c r="Q1460" s="25" t="s">
        <v>42</v>
      </c>
      <c r="R1460" s="26">
        <v>0.47</v>
      </c>
      <c r="S1460" s="26">
        <v>0.06</v>
      </c>
      <c r="T1460" s="336">
        <f>SUM(R1461:S1461)</f>
        <v>54190</v>
      </c>
      <c r="U1460" s="19">
        <v>4.2000000000000003E-2</v>
      </c>
      <c r="V1460" s="19">
        <v>0.02</v>
      </c>
      <c r="W1460" s="336">
        <f>SUM(U1461:V1461)</f>
        <v>4639</v>
      </c>
      <c r="X1460" s="19">
        <v>0.33</v>
      </c>
      <c r="Y1460" s="19">
        <v>0.16</v>
      </c>
      <c r="Z1460" s="19">
        <v>0.24</v>
      </c>
      <c r="AA1460" s="338">
        <f>SUM(X1461:Z1461)</f>
        <v>60738</v>
      </c>
      <c r="AB1460" s="327">
        <f>ROUNDDOWN((T1460+AA1460)*0.05,0)</f>
        <v>5746</v>
      </c>
      <c r="AC1460" s="327">
        <f>ROUNDDOWN((T1460+W1460+AA1460+AB1460)*0.1,0)</f>
        <v>12531</v>
      </c>
      <c r="AD1460" s="327">
        <f>ROUNDDOWN(AG1460*0.1,0)</f>
        <v>33717</v>
      </c>
      <c r="AE1460" s="327">
        <f>T1460+W1460+AA1460+AB1460+AC1460+AD1460</f>
        <v>171561</v>
      </c>
      <c r="AF1460" s="328">
        <v>396000</v>
      </c>
      <c r="AG1460" s="330">
        <f>AF1460-T1460-W1460</f>
        <v>337171</v>
      </c>
      <c r="AH1460" s="332">
        <f t="shared" si="15"/>
        <v>171561</v>
      </c>
    </row>
    <row r="1461" spans="1:34" ht="12.75" hidden="1" customHeight="1">
      <c r="A1461" s="333"/>
      <c r="B1461" s="20"/>
      <c r="C1461" s="21"/>
      <c r="D1461" s="333"/>
      <c r="E1461" s="21"/>
      <c r="F1461" s="21"/>
      <c r="G1461" s="333"/>
      <c r="H1461" s="21"/>
      <c r="I1461" s="21"/>
      <c r="J1461" s="333"/>
      <c r="K1461" s="21"/>
      <c r="L1461" s="21"/>
      <c r="M1461" s="335"/>
      <c r="N1461" s="21"/>
      <c r="O1461" s="21"/>
      <c r="P1461" s="335"/>
      <c r="Q1461" s="25"/>
      <c r="R1461" s="23">
        <f>ROUNDDOWN($R$3*R1460,0)</f>
        <v>49304</v>
      </c>
      <c r="S1461" s="23">
        <f>ROUNDDOWN($S$3*S1460,0)</f>
        <v>4886</v>
      </c>
      <c r="T1461" s="337"/>
      <c r="U1461" s="23">
        <f>ROUNDDOWN(U1460*$U$3,0)</f>
        <v>3420</v>
      </c>
      <c r="V1461" s="23">
        <f>ROUNDDOWN(V1460*$V$3,0)</f>
        <v>1219</v>
      </c>
      <c r="W1461" s="337"/>
      <c r="X1461" s="23">
        <f>ROUNDDOWN($X$3*X1460,0)</f>
        <v>34618</v>
      </c>
      <c r="Y1461" s="23">
        <f>ROUNDDOWN(Y1460*$Y$3,0)</f>
        <v>13030</v>
      </c>
      <c r="Z1461" s="24">
        <f>ROUNDDOWN(Z1460*$Z$3,0)</f>
        <v>13090</v>
      </c>
      <c r="AA1461" s="338"/>
      <c r="AB1461" s="327"/>
      <c r="AC1461" s="327"/>
      <c r="AD1461" s="327"/>
      <c r="AE1461" s="327"/>
      <c r="AF1461" s="329"/>
      <c r="AG1461" s="331"/>
      <c r="AH1461" s="332">
        <f t="shared" si="15"/>
        <v>0</v>
      </c>
    </row>
    <row r="1462" spans="1:34" ht="12.75" hidden="1" customHeight="1">
      <c r="A1462" s="344" t="s">
        <v>249</v>
      </c>
      <c r="B1462" s="27" t="s">
        <v>43</v>
      </c>
      <c r="C1462" s="28">
        <v>1.5</v>
      </c>
      <c r="D1462" s="344" t="str">
        <f>B1462&amp;C1462</f>
        <v>H1.5</v>
      </c>
      <c r="E1462" s="28" t="s">
        <v>38</v>
      </c>
      <c r="F1462" s="28">
        <v>0.6</v>
      </c>
      <c r="G1462" s="344" t="str">
        <f>E1462&amp;F1462</f>
        <v>W0.6</v>
      </c>
      <c r="H1462" s="28" t="s">
        <v>39</v>
      </c>
      <c r="I1462" s="28">
        <v>0</v>
      </c>
      <c r="J1462" s="344" t="str">
        <f>H1462&amp;I1462</f>
        <v>L0</v>
      </c>
      <c r="K1462" s="28" t="s">
        <v>40</v>
      </c>
      <c r="L1462" s="28">
        <v>0</v>
      </c>
      <c r="M1462" s="345" t="str">
        <f>K1462&amp;L1462</f>
        <v>B0</v>
      </c>
      <c r="N1462" s="28" t="s">
        <v>41</v>
      </c>
      <c r="O1462" s="28">
        <v>0</v>
      </c>
      <c r="P1462" s="345" t="str">
        <f>N1462&amp;O1462</f>
        <v>R0</v>
      </c>
      <c r="Q1462" s="25" t="s">
        <v>45</v>
      </c>
      <c r="R1462" s="26">
        <v>0.06</v>
      </c>
      <c r="S1462" s="26">
        <v>0.01</v>
      </c>
      <c r="T1462" s="336">
        <f>SUM(R1463:S1463)</f>
        <v>7108</v>
      </c>
      <c r="U1462" s="19">
        <v>2E-3</v>
      </c>
      <c r="V1462" s="19">
        <v>5.0000000000000001E-3</v>
      </c>
      <c r="W1462" s="336">
        <f>SUM(U1463:V1463)</f>
        <v>466</v>
      </c>
      <c r="X1462" s="19">
        <v>0.09</v>
      </c>
      <c r="Y1462" s="19">
        <v>7.0000000000000007E-2</v>
      </c>
      <c r="Z1462" s="19">
        <v>0</v>
      </c>
      <c r="AA1462" s="338">
        <f>SUM(X1463:Z1463)</f>
        <v>15142</v>
      </c>
      <c r="AB1462" s="327">
        <f>ROUNDDOWN((T1462+AA1462)*0.05,0)</f>
        <v>1112</v>
      </c>
      <c r="AC1462" s="327">
        <f>ROUNDDOWN((T1462+W1462+AA1462+AB1462)*0.1,0)</f>
        <v>2382</v>
      </c>
      <c r="AD1462" s="327">
        <f>ROUNDDOWN(AG1462*0.1,0)</f>
        <v>4072</v>
      </c>
      <c r="AE1462" s="327">
        <f>T1462+W1462+AA1462+AB1462+AC1462+AD1462</f>
        <v>30282</v>
      </c>
      <c r="AF1462" s="328">
        <v>48300</v>
      </c>
      <c r="AG1462" s="330">
        <f>AF1462-T1462-W1462</f>
        <v>40726</v>
      </c>
      <c r="AH1462" s="332">
        <f t="shared" si="15"/>
        <v>30282</v>
      </c>
    </row>
    <row r="1463" spans="1:34" ht="12.75" hidden="1" customHeight="1">
      <c r="A1463" s="344"/>
      <c r="B1463" s="27"/>
      <c r="C1463" s="28"/>
      <c r="D1463" s="344"/>
      <c r="E1463" s="28"/>
      <c r="F1463" s="28"/>
      <c r="G1463" s="344"/>
      <c r="H1463" s="28"/>
      <c r="I1463" s="28"/>
      <c r="J1463" s="344"/>
      <c r="K1463" s="28"/>
      <c r="L1463" s="28"/>
      <c r="M1463" s="346"/>
      <c r="N1463" s="28"/>
      <c r="O1463" s="28"/>
      <c r="P1463" s="346"/>
      <c r="Q1463" s="25"/>
      <c r="R1463" s="23">
        <f>ROUNDDOWN($R$3*R1462,0)</f>
        <v>6294</v>
      </c>
      <c r="S1463" s="23">
        <f>ROUNDDOWN($S$3*S1462,0)</f>
        <v>814</v>
      </c>
      <c r="T1463" s="337"/>
      <c r="U1463" s="23">
        <f>ROUNDDOWN(U1462*$U$3,0)</f>
        <v>162</v>
      </c>
      <c r="V1463" s="23">
        <f>ROUNDDOWN(V1462*$V$3,0)</f>
        <v>304</v>
      </c>
      <c r="W1463" s="337"/>
      <c r="X1463" s="23">
        <f>ROUNDDOWN($X$3*X1462,0)</f>
        <v>9441</v>
      </c>
      <c r="Y1463" s="23">
        <f>ROUNDDOWN(Y1462*$Y$3,0)</f>
        <v>5701</v>
      </c>
      <c r="Z1463" s="24">
        <f>ROUNDDOWN(Z1462*$Z$3,0)</f>
        <v>0</v>
      </c>
      <c r="AA1463" s="338"/>
      <c r="AB1463" s="327"/>
      <c r="AC1463" s="327"/>
      <c r="AD1463" s="327"/>
      <c r="AE1463" s="327"/>
      <c r="AF1463" s="329"/>
      <c r="AG1463" s="331"/>
      <c r="AH1463" s="332">
        <f t="shared" si="15"/>
        <v>0</v>
      </c>
    </row>
    <row r="1464" spans="1:34" ht="12.75" hidden="1" customHeight="1">
      <c r="A1464" s="344" t="s">
        <v>249</v>
      </c>
      <c r="B1464" s="27" t="s">
        <v>43</v>
      </c>
      <c r="C1464" s="28">
        <v>2</v>
      </c>
      <c r="D1464" s="344" t="str">
        <f>B1464&amp;C1464</f>
        <v>H2</v>
      </c>
      <c r="E1464" s="28" t="s">
        <v>38</v>
      </c>
      <c r="F1464" s="28">
        <v>0.8</v>
      </c>
      <c r="G1464" s="344" t="str">
        <f>E1464&amp;F1464</f>
        <v>W0.8</v>
      </c>
      <c r="H1464" s="28" t="s">
        <v>39</v>
      </c>
      <c r="I1464" s="28">
        <v>0</v>
      </c>
      <c r="J1464" s="344" t="str">
        <f>H1464&amp;I1464</f>
        <v>L0</v>
      </c>
      <c r="K1464" s="28" t="s">
        <v>40</v>
      </c>
      <c r="L1464" s="28">
        <v>0</v>
      </c>
      <c r="M1464" s="345" t="str">
        <f>K1464&amp;L1464</f>
        <v>B0</v>
      </c>
      <c r="N1464" s="28" t="s">
        <v>41</v>
      </c>
      <c r="O1464" s="28">
        <v>0</v>
      </c>
      <c r="P1464" s="345" t="str">
        <f>N1464&amp;O1464</f>
        <v>R0</v>
      </c>
      <c r="Q1464" s="25" t="s">
        <v>45</v>
      </c>
      <c r="R1464" s="19">
        <v>0.08</v>
      </c>
      <c r="S1464" s="19">
        <v>0.01</v>
      </c>
      <c r="T1464" s="336">
        <f>SUM(R1465:S1465)</f>
        <v>9206</v>
      </c>
      <c r="U1464" s="19">
        <v>2E-3</v>
      </c>
      <c r="V1464" s="19">
        <v>7.0000000000000001E-3</v>
      </c>
      <c r="W1464" s="29">
        <f>SUM(U1465:V1465)</f>
        <v>588</v>
      </c>
      <c r="X1464" s="19">
        <v>0.11</v>
      </c>
      <c r="Y1464" s="19">
        <v>0.09</v>
      </c>
      <c r="Z1464" s="19">
        <v>0</v>
      </c>
      <c r="AA1464" s="338">
        <f>SUM(X1465:Z1465)</f>
        <v>18868</v>
      </c>
      <c r="AB1464" s="327">
        <f>ROUNDDOWN((T1464+AA1464)*0.05,0)</f>
        <v>1403</v>
      </c>
      <c r="AC1464" s="327">
        <f>ROUNDDOWN((T1464+W1464+AA1464+AB1464)*0.1,0)</f>
        <v>3006</v>
      </c>
      <c r="AD1464" s="327">
        <f>ROUNDDOWN(AG1464*0.1,0)</f>
        <v>9120</v>
      </c>
      <c r="AE1464" s="327">
        <f>T1464+W1464+AA1464+AB1464+AC1464+AD1464</f>
        <v>42191</v>
      </c>
      <c r="AF1464" s="328">
        <v>101000</v>
      </c>
      <c r="AG1464" s="330">
        <f>AF1464-T1464-W1464</f>
        <v>91206</v>
      </c>
      <c r="AH1464" s="332">
        <f t="shared" si="15"/>
        <v>42191</v>
      </c>
    </row>
    <row r="1465" spans="1:34" ht="12.75" hidden="1" customHeight="1">
      <c r="A1465" s="344"/>
      <c r="B1465" s="27"/>
      <c r="C1465" s="28"/>
      <c r="D1465" s="344"/>
      <c r="E1465" s="28"/>
      <c r="F1465" s="28"/>
      <c r="G1465" s="344"/>
      <c r="H1465" s="28"/>
      <c r="I1465" s="28"/>
      <c r="J1465" s="344"/>
      <c r="K1465" s="28"/>
      <c r="L1465" s="28"/>
      <c r="M1465" s="346"/>
      <c r="N1465" s="28"/>
      <c r="O1465" s="28"/>
      <c r="P1465" s="346"/>
      <c r="Q1465" s="25"/>
      <c r="R1465" s="23">
        <f>ROUNDDOWN($R$3*R1464,0)</f>
        <v>8392</v>
      </c>
      <c r="S1465" s="23">
        <f>ROUNDDOWN($S$3*S1464,0)</f>
        <v>814</v>
      </c>
      <c r="T1465" s="337"/>
      <c r="U1465" s="23">
        <f>ROUNDDOWN(U1464*$U$3,0)</f>
        <v>162</v>
      </c>
      <c r="V1465" s="23">
        <f>ROUNDDOWN(V1464*$V$3,0)</f>
        <v>426</v>
      </c>
      <c r="W1465" s="30"/>
      <c r="X1465" s="23">
        <f>ROUNDDOWN($X$3*X1464,0)</f>
        <v>11539</v>
      </c>
      <c r="Y1465" s="23">
        <f>ROUNDDOWN(Y1464*$Y$3,0)</f>
        <v>7329</v>
      </c>
      <c r="Z1465" s="24">
        <f>ROUNDDOWN(Z1464*$Z$3,0)</f>
        <v>0</v>
      </c>
      <c r="AA1465" s="338"/>
      <c r="AB1465" s="327"/>
      <c r="AC1465" s="327"/>
      <c r="AD1465" s="327"/>
      <c r="AE1465" s="327"/>
      <c r="AF1465" s="329"/>
      <c r="AG1465" s="331"/>
      <c r="AH1465" s="332">
        <f t="shared" si="15"/>
        <v>0</v>
      </c>
    </row>
    <row r="1466" spans="1:34" ht="12.75" hidden="1" customHeight="1">
      <c r="A1466" s="344" t="s">
        <v>249</v>
      </c>
      <c r="B1466" s="27" t="s">
        <v>43</v>
      </c>
      <c r="C1466" s="28">
        <v>2.5</v>
      </c>
      <c r="D1466" s="344" t="str">
        <f>B1466&amp;C1466</f>
        <v>H2.5</v>
      </c>
      <c r="E1466" s="28" t="s">
        <v>38</v>
      </c>
      <c r="F1466" s="28">
        <v>1</v>
      </c>
      <c r="G1466" s="344" t="str">
        <f>E1466&amp;F1466</f>
        <v>W1</v>
      </c>
      <c r="H1466" s="28" t="s">
        <v>39</v>
      </c>
      <c r="I1466" s="28">
        <v>0</v>
      </c>
      <c r="J1466" s="344" t="str">
        <f>H1466&amp;I1466</f>
        <v>L0</v>
      </c>
      <c r="K1466" s="28" t="s">
        <v>40</v>
      </c>
      <c r="L1466" s="28">
        <v>0</v>
      </c>
      <c r="M1466" s="345" t="str">
        <f>K1466&amp;L1466</f>
        <v>B0</v>
      </c>
      <c r="N1466" s="28" t="s">
        <v>41</v>
      </c>
      <c r="O1466" s="28">
        <v>0</v>
      </c>
      <c r="P1466" s="345" t="str">
        <f>N1466&amp;O1466</f>
        <v>R0</v>
      </c>
      <c r="Q1466" s="25" t="s">
        <v>45</v>
      </c>
      <c r="R1466" s="26">
        <v>0.1</v>
      </c>
      <c r="S1466" s="26">
        <v>0.02</v>
      </c>
      <c r="T1466" s="336">
        <f>SUM(R1467:S1467)</f>
        <v>12118</v>
      </c>
      <c r="U1466" s="19">
        <v>5.0000000000000001E-3</v>
      </c>
      <c r="V1466" s="19">
        <v>0.01</v>
      </c>
      <c r="W1466" s="336">
        <f>SUM(U1467:V1467)</f>
        <v>1016</v>
      </c>
      <c r="X1466" s="19">
        <v>0.15</v>
      </c>
      <c r="Y1466" s="19">
        <v>0.12</v>
      </c>
      <c r="Z1466" s="19">
        <v>0</v>
      </c>
      <c r="AA1466" s="338">
        <f>SUM(X1467:Z1467)</f>
        <v>25508</v>
      </c>
      <c r="AB1466" s="327">
        <f>ROUNDDOWN((T1466+AA1466)*0.05,0)</f>
        <v>1881</v>
      </c>
      <c r="AC1466" s="327">
        <f>ROUNDDOWN((T1466+W1466+AA1466+AB1466)*0.1,0)</f>
        <v>4052</v>
      </c>
      <c r="AD1466" s="327">
        <f>ROUNDDOWN(AG1466*0.1,0)</f>
        <v>21186</v>
      </c>
      <c r="AE1466" s="327">
        <f>T1466+W1466+AA1466+AB1466+AC1466+AD1466</f>
        <v>65761</v>
      </c>
      <c r="AF1466" s="328">
        <v>225000</v>
      </c>
      <c r="AG1466" s="330">
        <f>AF1466-T1466-W1466</f>
        <v>211866</v>
      </c>
      <c r="AH1466" s="332">
        <f t="shared" si="15"/>
        <v>65761</v>
      </c>
    </row>
    <row r="1467" spans="1:34" ht="12.75" hidden="1" customHeight="1">
      <c r="A1467" s="344"/>
      <c r="B1467" s="27"/>
      <c r="C1467" s="28"/>
      <c r="D1467" s="344"/>
      <c r="E1467" s="28"/>
      <c r="F1467" s="28"/>
      <c r="G1467" s="344"/>
      <c r="H1467" s="28"/>
      <c r="I1467" s="28"/>
      <c r="J1467" s="344"/>
      <c r="K1467" s="28"/>
      <c r="L1467" s="28"/>
      <c r="M1467" s="346"/>
      <c r="N1467" s="28"/>
      <c r="O1467" s="28"/>
      <c r="P1467" s="346"/>
      <c r="Q1467" s="25"/>
      <c r="R1467" s="23">
        <f>ROUNDDOWN($R$3*R1466,0)</f>
        <v>10490</v>
      </c>
      <c r="S1467" s="23">
        <f>ROUNDDOWN($S$3*S1466,0)</f>
        <v>1628</v>
      </c>
      <c r="T1467" s="337"/>
      <c r="U1467" s="23">
        <f>ROUNDDOWN(U1466*$U$3,0)</f>
        <v>407</v>
      </c>
      <c r="V1467" s="23">
        <f>ROUNDDOWN(V1466*$V$3,0)</f>
        <v>609</v>
      </c>
      <c r="W1467" s="337"/>
      <c r="X1467" s="23">
        <f>ROUNDDOWN($X$3*X1466,0)</f>
        <v>15735</v>
      </c>
      <c r="Y1467" s="23">
        <f>ROUNDDOWN(Y1466*$Y$3,0)</f>
        <v>9773</v>
      </c>
      <c r="Z1467" s="24">
        <f>ROUNDDOWN(Z1466*$Z$3,0)</f>
        <v>0</v>
      </c>
      <c r="AA1467" s="338"/>
      <c r="AB1467" s="327"/>
      <c r="AC1467" s="327"/>
      <c r="AD1467" s="327"/>
      <c r="AE1467" s="327"/>
      <c r="AF1467" s="329"/>
      <c r="AG1467" s="331"/>
      <c r="AH1467" s="332">
        <f t="shared" si="15"/>
        <v>0</v>
      </c>
    </row>
    <row r="1468" spans="1:34" ht="12.75" hidden="1" customHeight="1">
      <c r="A1468" s="344" t="s">
        <v>249</v>
      </c>
      <c r="B1468" s="27" t="s">
        <v>43</v>
      </c>
      <c r="C1468" s="28">
        <v>2.5</v>
      </c>
      <c r="D1468" s="344" t="str">
        <f>B1468&amp;C1468</f>
        <v>H2.5</v>
      </c>
      <c r="E1468" s="28" t="s">
        <v>38</v>
      </c>
      <c r="F1468" s="28">
        <v>1.5</v>
      </c>
      <c r="G1468" s="344" t="str">
        <f>E1468&amp;F1468</f>
        <v>W1.5</v>
      </c>
      <c r="H1468" s="28" t="s">
        <v>39</v>
      </c>
      <c r="I1468" s="28">
        <v>0</v>
      </c>
      <c r="J1468" s="344" t="str">
        <f>H1468&amp;I1468</f>
        <v>L0</v>
      </c>
      <c r="K1468" s="28" t="s">
        <v>40</v>
      </c>
      <c r="L1468" s="28">
        <v>0</v>
      </c>
      <c r="M1468" s="345" t="str">
        <f>K1468&amp;L1468</f>
        <v>B0</v>
      </c>
      <c r="N1468" s="28" t="s">
        <v>41</v>
      </c>
      <c r="O1468" s="28">
        <v>0</v>
      </c>
      <c r="P1468" s="345" t="str">
        <f>N1468&amp;O1468</f>
        <v>R0</v>
      </c>
      <c r="Q1468" s="25" t="s">
        <v>45</v>
      </c>
      <c r="R1468" s="26">
        <v>0.1</v>
      </c>
      <c r="S1468" s="26">
        <v>0.02</v>
      </c>
      <c r="T1468" s="336">
        <f>SUM(R1469:S1469)</f>
        <v>12118</v>
      </c>
      <c r="U1468" s="19">
        <v>5.0000000000000001E-3</v>
      </c>
      <c r="V1468" s="19">
        <v>0.01</v>
      </c>
      <c r="W1468" s="336">
        <f>SUM(U1469:V1469)</f>
        <v>1016</v>
      </c>
      <c r="X1468" s="19">
        <v>0.15</v>
      </c>
      <c r="Y1468" s="19">
        <v>0.12</v>
      </c>
      <c r="Z1468" s="19">
        <v>0</v>
      </c>
      <c r="AA1468" s="338">
        <f>SUM(X1469:Z1469)</f>
        <v>25508</v>
      </c>
      <c r="AB1468" s="327">
        <f>ROUNDDOWN((T1468+AA1468)*0.05,0)</f>
        <v>1881</v>
      </c>
      <c r="AC1468" s="327">
        <f>ROUNDDOWN((T1468+W1468+AA1468+AB1468)*0.1,0)</f>
        <v>4052</v>
      </c>
      <c r="AD1468" s="327">
        <f>ROUNDDOWN(AG1468*0.1,0)</f>
        <v>42086</v>
      </c>
      <c r="AE1468" s="327">
        <f>T1468+W1468+AA1468+AB1468+AC1468+AD1468</f>
        <v>86661</v>
      </c>
      <c r="AF1468" s="328">
        <v>434000</v>
      </c>
      <c r="AG1468" s="330">
        <f>AF1468-T1468-W1468</f>
        <v>420866</v>
      </c>
      <c r="AH1468" s="332">
        <f t="shared" si="15"/>
        <v>86661</v>
      </c>
    </row>
    <row r="1469" spans="1:34" ht="12.75" hidden="1" customHeight="1">
      <c r="A1469" s="344"/>
      <c r="B1469" s="27"/>
      <c r="C1469" s="28"/>
      <c r="D1469" s="344"/>
      <c r="E1469" s="28"/>
      <c r="F1469" s="28"/>
      <c r="G1469" s="344"/>
      <c r="H1469" s="28"/>
      <c r="I1469" s="28"/>
      <c r="J1469" s="344"/>
      <c r="K1469" s="28"/>
      <c r="L1469" s="28"/>
      <c r="M1469" s="346"/>
      <c r="N1469" s="28"/>
      <c r="O1469" s="28"/>
      <c r="P1469" s="346"/>
      <c r="Q1469" s="22"/>
      <c r="R1469" s="23">
        <f>ROUNDDOWN($R$3*R1468,0)</f>
        <v>10490</v>
      </c>
      <c r="S1469" s="23">
        <f>ROUNDDOWN($S$3*S1468,0)</f>
        <v>1628</v>
      </c>
      <c r="T1469" s="337"/>
      <c r="U1469" s="23">
        <f>ROUNDDOWN(U1468*$U$3,0)</f>
        <v>407</v>
      </c>
      <c r="V1469" s="23">
        <f>ROUNDDOWN(V1468*$V$3,0)</f>
        <v>609</v>
      </c>
      <c r="W1469" s="337"/>
      <c r="X1469" s="23">
        <f>ROUNDDOWN($X$3*X1468,0)</f>
        <v>15735</v>
      </c>
      <c r="Y1469" s="23">
        <f>ROUNDDOWN(Y1468*$Y$3,0)</f>
        <v>9773</v>
      </c>
      <c r="Z1469" s="24">
        <f>ROUNDDOWN(Z1468*$Z$3,0)</f>
        <v>0</v>
      </c>
      <c r="AA1469" s="338"/>
      <c r="AB1469" s="327"/>
      <c r="AC1469" s="327"/>
      <c r="AD1469" s="327"/>
      <c r="AE1469" s="327"/>
      <c r="AF1469" s="329"/>
      <c r="AG1469" s="331"/>
      <c r="AH1469" s="332">
        <f t="shared" si="15"/>
        <v>0</v>
      </c>
    </row>
    <row r="1470" spans="1:34" ht="12.75" hidden="1" customHeight="1">
      <c r="A1470" s="347" t="s">
        <v>250</v>
      </c>
      <c r="B1470" s="31" t="s">
        <v>43</v>
      </c>
      <c r="C1470" s="32">
        <v>2.5</v>
      </c>
      <c r="D1470" s="347" t="str">
        <f>B1470&amp;C1470</f>
        <v>H2.5</v>
      </c>
      <c r="E1470" s="32" t="s">
        <v>38</v>
      </c>
      <c r="F1470" s="32"/>
      <c r="G1470" s="347" t="str">
        <f>E1470&amp;F1470</f>
        <v>W</v>
      </c>
      <c r="H1470" s="32" t="s">
        <v>39</v>
      </c>
      <c r="I1470" s="32">
        <v>0</v>
      </c>
      <c r="J1470" s="347" t="str">
        <f>H1470&amp;I1470</f>
        <v>L0</v>
      </c>
      <c r="K1470" s="32" t="s">
        <v>40</v>
      </c>
      <c r="L1470" s="32"/>
      <c r="M1470" s="348" t="str">
        <f>K1470&amp;L1470</f>
        <v>B</v>
      </c>
      <c r="N1470" s="32" t="s">
        <v>41</v>
      </c>
      <c r="O1470" s="32">
        <v>0</v>
      </c>
      <c r="P1470" s="348" t="str">
        <f>N1470&amp;O1470</f>
        <v>R0</v>
      </c>
      <c r="Q1470" s="25" t="s">
        <v>45</v>
      </c>
      <c r="R1470" s="26">
        <v>0.1</v>
      </c>
      <c r="S1470" s="26">
        <v>0.02</v>
      </c>
      <c r="T1470" s="336">
        <f>SUM(R1471:S1471)</f>
        <v>12118</v>
      </c>
      <c r="U1470" s="19">
        <v>5.0000000000000001E-3</v>
      </c>
      <c r="V1470" s="19">
        <v>0.01</v>
      </c>
      <c r="W1470" s="336">
        <f>SUM(U1471:V1471)</f>
        <v>1016</v>
      </c>
      <c r="X1470" s="19">
        <v>0.15</v>
      </c>
      <c r="Y1470" s="19">
        <v>0.12</v>
      </c>
      <c r="Z1470" s="19">
        <v>0</v>
      </c>
      <c r="AA1470" s="338">
        <f>SUM(X1471:Z1471)</f>
        <v>25508</v>
      </c>
      <c r="AB1470" s="327">
        <f>ROUNDDOWN((T1470+AA1470)*0.05,0)</f>
        <v>1881</v>
      </c>
      <c r="AC1470" s="327">
        <f>ROUNDDOWN((T1470+W1470+AA1470+AB1470)*0.1,0)</f>
        <v>4052</v>
      </c>
      <c r="AD1470" s="327">
        <f>ROUNDDOWN(AG1470*0.1,0)</f>
        <v>67186</v>
      </c>
      <c r="AE1470" s="327">
        <f>T1470+W1470+AA1470+AB1470+AC1470+AD1470</f>
        <v>111761</v>
      </c>
      <c r="AF1470" s="328">
        <v>685000</v>
      </c>
      <c r="AG1470" s="330">
        <f>AF1470-T1470-W1470</f>
        <v>671866</v>
      </c>
      <c r="AH1470" s="332">
        <f>IF(AE1470&lt;AG1470,AE1470,AG1470)</f>
        <v>111761</v>
      </c>
    </row>
    <row r="1471" spans="1:34" ht="12.75" hidden="1" customHeight="1">
      <c r="A1471" s="347"/>
      <c r="B1471" s="31"/>
      <c r="C1471" s="32"/>
      <c r="D1471" s="347"/>
      <c r="E1471" s="32"/>
      <c r="F1471" s="32"/>
      <c r="G1471" s="347"/>
      <c r="H1471" s="32"/>
      <c r="I1471" s="32"/>
      <c r="J1471" s="347"/>
      <c r="K1471" s="32"/>
      <c r="L1471" s="32"/>
      <c r="M1471" s="349"/>
      <c r="N1471" s="32"/>
      <c r="O1471" s="32"/>
      <c r="P1471" s="349"/>
      <c r="Q1471" s="25"/>
      <c r="R1471" s="23">
        <f>ROUNDDOWN($R$3*R1470,0)</f>
        <v>10490</v>
      </c>
      <c r="S1471" s="23">
        <f>ROUNDDOWN($S$3*S1470,0)</f>
        <v>1628</v>
      </c>
      <c r="T1471" s="337"/>
      <c r="U1471" s="23">
        <f>ROUNDDOWN(U1470*$U$3,0)</f>
        <v>407</v>
      </c>
      <c r="V1471" s="23">
        <f>ROUNDDOWN(V1470*$V$3,0)</f>
        <v>609</v>
      </c>
      <c r="W1471" s="337"/>
      <c r="X1471" s="23">
        <f>ROUNDDOWN($X$3*X1470,0)</f>
        <v>15735</v>
      </c>
      <c r="Y1471" s="23">
        <f>ROUNDDOWN(Y1470*$Y$3,0)</f>
        <v>9773</v>
      </c>
      <c r="Z1471" s="24">
        <f>ROUNDDOWN(Z1470*$Z$3,0)</f>
        <v>0</v>
      </c>
      <c r="AA1471" s="338"/>
      <c r="AB1471" s="327"/>
      <c r="AC1471" s="327"/>
      <c r="AD1471" s="327"/>
      <c r="AE1471" s="327"/>
      <c r="AF1471" s="329"/>
      <c r="AG1471" s="331"/>
      <c r="AH1471" s="332"/>
    </row>
    <row r="1472" spans="1:34" ht="12.75" hidden="1" customHeight="1">
      <c r="A1472" s="347" t="s">
        <v>250</v>
      </c>
      <c r="B1472" s="31" t="s">
        <v>43</v>
      </c>
      <c r="C1472" s="32">
        <v>3</v>
      </c>
      <c r="D1472" s="347" t="str">
        <f>B1472&amp;C1472</f>
        <v>H3</v>
      </c>
      <c r="E1472" s="32" t="s">
        <v>38</v>
      </c>
      <c r="F1472" s="32"/>
      <c r="G1472" s="347" t="str">
        <f>E1472&amp;F1472</f>
        <v>W</v>
      </c>
      <c r="H1472" s="32" t="s">
        <v>39</v>
      </c>
      <c r="I1472" s="32">
        <v>0</v>
      </c>
      <c r="J1472" s="347" t="str">
        <f>H1472&amp;I1472</f>
        <v>L0</v>
      </c>
      <c r="K1472" s="32" t="s">
        <v>40</v>
      </c>
      <c r="L1472" s="32"/>
      <c r="M1472" s="348" t="str">
        <f>K1472&amp;L1472</f>
        <v>B</v>
      </c>
      <c r="N1472" s="32" t="s">
        <v>41</v>
      </c>
      <c r="O1472" s="32">
        <v>0</v>
      </c>
      <c r="P1472" s="348" t="str">
        <f>N1472&amp;O1472</f>
        <v>R0</v>
      </c>
      <c r="Q1472" s="25" t="s">
        <v>45</v>
      </c>
      <c r="R1472" s="26">
        <v>0.12</v>
      </c>
      <c r="S1472" s="26">
        <v>0.02</v>
      </c>
      <c r="T1472" s="336">
        <f>SUM(R1473:S1473)</f>
        <v>14216</v>
      </c>
      <c r="U1472" s="19">
        <v>8.0000000000000002E-3</v>
      </c>
      <c r="V1472" s="19">
        <v>1.2E-2</v>
      </c>
      <c r="W1472" s="336">
        <f>SUM(U1473:V1473)</f>
        <v>1382</v>
      </c>
      <c r="X1472" s="19">
        <v>0.19</v>
      </c>
      <c r="Y1472" s="19">
        <v>0.14000000000000001</v>
      </c>
      <c r="Z1472" s="19">
        <v>0</v>
      </c>
      <c r="AA1472" s="338">
        <f>SUM(X1473:Z1473)</f>
        <v>31333</v>
      </c>
      <c r="AB1472" s="327">
        <f>ROUNDDOWN((T1472+AA1472)*0.05,0)</f>
        <v>2277</v>
      </c>
      <c r="AC1472" s="327">
        <f>ROUNDDOWN((T1472+W1472+AA1472+AB1472)*0.1,0)</f>
        <v>4920</v>
      </c>
      <c r="AD1472" s="327">
        <f>ROUNDDOWN(AG1472*0.1,0)</f>
        <v>138440</v>
      </c>
      <c r="AE1472" s="327">
        <f>T1472+W1472+AA1472+AB1472+AC1472+AD1472</f>
        <v>192568</v>
      </c>
      <c r="AF1472" s="328">
        <v>1400000</v>
      </c>
      <c r="AG1472" s="330">
        <f>AF1472-T1472-W1472</f>
        <v>1384402</v>
      </c>
      <c r="AH1472" s="332">
        <f>IF(AE1472&lt;AG1472,AE1472,AG1472)</f>
        <v>192568</v>
      </c>
    </row>
    <row r="1473" spans="1:34" ht="12.75" hidden="1" customHeight="1">
      <c r="A1473" s="347"/>
      <c r="B1473" s="31"/>
      <c r="C1473" s="32"/>
      <c r="D1473" s="347"/>
      <c r="E1473" s="32"/>
      <c r="F1473" s="32"/>
      <c r="G1473" s="347"/>
      <c r="H1473" s="32"/>
      <c r="I1473" s="32"/>
      <c r="J1473" s="347"/>
      <c r="K1473" s="32"/>
      <c r="L1473" s="32"/>
      <c r="M1473" s="349"/>
      <c r="N1473" s="32"/>
      <c r="O1473" s="32"/>
      <c r="P1473" s="349"/>
      <c r="Q1473" s="25"/>
      <c r="R1473" s="23">
        <f>ROUNDDOWN($R$3*R1472,0)</f>
        <v>12588</v>
      </c>
      <c r="S1473" s="23">
        <f>ROUNDDOWN($S$3*S1472,0)</f>
        <v>1628</v>
      </c>
      <c r="T1473" s="337"/>
      <c r="U1473" s="23">
        <f>ROUNDDOWN(U1472*$U$3,0)</f>
        <v>651</v>
      </c>
      <c r="V1473" s="23">
        <f>ROUNDDOWN(V1472*$V$3,0)</f>
        <v>731</v>
      </c>
      <c r="W1473" s="337"/>
      <c r="X1473" s="23">
        <f>ROUNDDOWN($X$3*X1472,0)</f>
        <v>19931</v>
      </c>
      <c r="Y1473" s="23">
        <f>ROUNDDOWN(Y1472*$Y$3,0)</f>
        <v>11402</v>
      </c>
      <c r="Z1473" s="24">
        <f>ROUNDDOWN(Z1472*$Z$3,0)</f>
        <v>0</v>
      </c>
      <c r="AA1473" s="338"/>
      <c r="AB1473" s="327"/>
      <c r="AC1473" s="327"/>
      <c r="AD1473" s="327"/>
      <c r="AE1473" s="327"/>
      <c r="AF1473" s="329"/>
      <c r="AG1473" s="331"/>
      <c r="AH1473" s="332"/>
    </row>
    <row r="1474" spans="1:34" ht="12.75" hidden="1" customHeight="1">
      <c r="A1474" s="347" t="s">
        <v>250</v>
      </c>
      <c r="B1474" s="31" t="s">
        <v>43</v>
      </c>
      <c r="C1474" s="32">
        <v>3.5</v>
      </c>
      <c r="D1474" s="347" t="str">
        <f>B1474&amp;C1474</f>
        <v>H3.5</v>
      </c>
      <c r="E1474" s="32" t="s">
        <v>38</v>
      </c>
      <c r="F1474" s="32"/>
      <c r="G1474" s="347" t="str">
        <f>E1474&amp;F1474</f>
        <v>W</v>
      </c>
      <c r="H1474" s="32" t="s">
        <v>39</v>
      </c>
      <c r="I1474" s="32">
        <v>0</v>
      </c>
      <c r="J1474" s="347" t="str">
        <f>H1474&amp;I1474</f>
        <v>L0</v>
      </c>
      <c r="K1474" s="32" t="s">
        <v>40</v>
      </c>
      <c r="L1474" s="32"/>
      <c r="M1474" s="348" t="str">
        <f>K1474&amp;L1474</f>
        <v>B</v>
      </c>
      <c r="N1474" s="32" t="s">
        <v>41</v>
      </c>
      <c r="O1474" s="32">
        <v>0</v>
      </c>
      <c r="P1474" s="348" t="str">
        <f>N1474&amp;O1474</f>
        <v>R0</v>
      </c>
      <c r="Q1474" s="25" t="s">
        <v>45</v>
      </c>
      <c r="R1474" s="19">
        <v>0.15</v>
      </c>
      <c r="S1474" s="19">
        <v>0.03</v>
      </c>
      <c r="T1474" s="336">
        <f>SUM(R1475:S1475)</f>
        <v>18178</v>
      </c>
      <c r="U1474" s="19">
        <v>1.2999999999999999E-2</v>
      </c>
      <c r="V1474" s="19">
        <v>0.02</v>
      </c>
      <c r="W1474" s="336">
        <f>SUM(U1475:V1475)</f>
        <v>2277</v>
      </c>
      <c r="X1474" s="19">
        <v>0.16</v>
      </c>
      <c r="Y1474" s="19">
        <v>0.08</v>
      </c>
      <c r="Z1474" s="19">
        <v>0.12</v>
      </c>
      <c r="AA1474" s="338">
        <f>SUM(X1475:Z1475)</f>
        <v>29844</v>
      </c>
      <c r="AB1474" s="327">
        <f>ROUNDDOWN((T1474+AA1474)*0.05,0)</f>
        <v>2401</v>
      </c>
      <c r="AC1474" s="327">
        <f>ROUNDDOWN((T1474+W1474+AA1474+AB1474)*0.1,0)</f>
        <v>5270</v>
      </c>
      <c r="AD1474" s="327">
        <f>ROUNDDOWN(AG1474*0.1,0)</f>
        <v>254954</v>
      </c>
      <c r="AE1474" s="327">
        <f>T1474+W1474+AA1474+AB1474+AC1474+AD1474</f>
        <v>312924</v>
      </c>
      <c r="AF1474" s="328">
        <v>2570000</v>
      </c>
      <c r="AG1474" s="330">
        <f>AF1474-T1474-W1474</f>
        <v>2549545</v>
      </c>
      <c r="AH1474" s="332">
        <f>IF(AE1474&lt;AG1474,AE1474,AG1474)</f>
        <v>312924</v>
      </c>
    </row>
    <row r="1475" spans="1:34" ht="12.75" hidden="1" customHeight="1">
      <c r="A1475" s="347"/>
      <c r="B1475" s="31"/>
      <c r="C1475" s="32"/>
      <c r="D1475" s="347"/>
      <c r="E1475" s="32"/>
      <c r="F1475" s="32"/>
      <c r="G1475" s="347"/>
      <c r="H1475" s="32"/>
      <c r="I1475" s="32"/>
      <c r="J1475" s="347"/>
      <c r="K1475" s="32"/>
      <c r="L1475" s="32"/>
      <c r="M1475" s="349"/>
      <c r="N1475" s="32"/>
      <c r="O1475" s="32"/>
      <c r="P1475" s="349"/>
      <c r="Q1475" s="25"/>
      <c r="R1475" s="23">
        <f>ROUNDDOWN($R$3*R1474,0)</f>
        <v>15735</v>
      </c>
      <c r="S1475" s="23">
        <f>ROUNDDOWN($S$3*S1474,0)</f>
        <v>2443</v>
      </c>
      <c r="T1475" s="336"/>
      <c r="U1475" s="23">
        <f>ROUNDDOWN(U1474*$U$3,0)</f>
        <v>1058</v>
      </c>
      <c r="V1475" s="23">
        <f>ROUNDDOWN(V1474*$V$3,0)</f>
        <v>1219</v>
      </c>
      <c r="W1475" s="337"/>
      <c r="X1475" s="23">
        <f>ROUNDDOWN($X$3*X1474,0)</f>
        <v>16784</v>
      </c>
      <c r="Y1475" s="23">
        <f>ROUNDDOWN(Y1474*$Y$3,0)</f>
        <v>6515</v>
      </c>
      <c r="Z1475" s="24">
        <f>ROUNDDOWN(Z1474*$Z$3,0)</f>
        <v>6545</v>
      </c>
      <c r="AA1475" s="338"/>
      <c r="AB1475" s="327"/>
      <c r="AC1475" s="327"/>
      <c r="AD1475" s="327"/>
      <c r="AE1475" s="327"/>
      <c r="AF1475" s="329"/>
      <c r="AG1475" s="331"/>
      <c r="AH1475" s="332"/>
    </row>
    <row r="1476" spans="1:34" ht="12.75" hidden="1" customHeight="1">
      <c r="A1476" s="347" t="s">
        <v>250</v>
      </c>
      <c r="B1476" s="31" t="s">
        <v>43</v>
      </c>
      <c r="C1476" s="32">
        <v>3.5</v>
      </c>
      <c r="D1476" s="347" t="str">
        <f>B1476&amp;C1476</f>
        <v>H3.5</v>
      </c>
      <c r="E1476" s="32" t="s">
        <v>38</v>
      </c>
      <c r="F1476" s="32"/>
      <c r="G1476" s="347" t="str">
        <f>E1476&amp;F1476</f>
        <v>W</v>
      </c>
      <c r="H1476" s="32" t="s">
        <v>39</v>
      </c>
      <c r="I1476" s="32">
        <v>0</v>
      </c>
      <c r="J1476" s="347" t="str">
        <f>H1476&amp;I1476</f>
        <v>L0</v>
      </c>
      <c r="K1476" s="32" t="s">
        <v>40</v>
      </c>
      <c r="L1476" s="32"/>
      <c r="M1476" s="348" t="str">
        <f>K1476&amp;L1476</f>
        <v>B</v>
      </c>
      <c r="N1476" s="32" t="s">
        <v>41</v>
      </c>
      <c r="O1476" s="32">
        <v>0</v>
      </c>
      <c r="P1476" s="348" t="str">
        <f>N1476&amp;O1476</f>
        <v>R0</v>
      </c>
      <c r="Q1476" s="25" t="s">
        <v>45</v>
      </c>
      <c r="R1476" s="19">
        <v>0.15</v>
      </c>
      <c r="S1476" s="19">
        <v>0.03</v>
      </c>
      <c r="T1476" s="336">
        <f>SUM(R1477:S1477)</f>
        <v>18178</v>
      </c>
      <c r="U1476" s="19">
        <v>1.2999999999999999E-2</v>
      </c>
      <c r="V1476" s="19">
        <v>0.02</v>
      </c>
      <c r="W1476" s="336">
        <f>SUM(U1477:V1477)</f>
        <v>2277</v>
      </c>
      <c r="X1476" s="19">
        <v>0.16</v>
      </c>
      <c r="Y1476" s="19">
        <v>0.08</v>
      </c>
      <c r="Z1476" s="19">
        <v>0.12</v>
      </c>
      <c r="AA1476" s="338">
        <f>SUM(X1477:Z1477)</f>
        <v>29844</v>
      </c>
      <c r="AB1476" s="327">
        <f>ROUNDDOWN((T1476+AA1476)*0.05,0)</f>
        <v>2401</v>
      </c>
      <c r="AC1476" s="327">
        <f>ROUNDDOWN((T1476+W1476+AA1476+AB1476)*0.1,0)</f>
        <v>5270</v>
      </c>
      <c r="AD1476" s="327">
        <f>ROUNDDOWN(AG1476*0.1,0)</f>
        <v>289954</v>
      </c>
      <c r="AE1476" s="327">
        <f>T1476+W1476+AA1476+AB1476+AC1476+AD1476</f>
        <v>347924</v>
      </c>
      <c r="AF1476" s="328">
        <v>2920000</v>
      </c>
      <c r="AG1476" s="330">
        <f>AF1476-T1476-W1476</f>
        <v>2899545</v>
      </c>
      <c r="AH1476" s="332">
        <f>IF(AE1476&lt;AG1476,AE1476,AG1476)</f>
        <v>347924</v>
      </c>
    </row>
    <row r="1477" spans="1:34" ht="12.75" hidden="1" customHeight="1">
      <c r="A1477" s="347"/>
      <c r="B1477" s="31"/>
      <c r="C1477" s="32"/>
      <c r="D1477" s="347"/>
      <c r="E1477" s="32"/>
      <c r="F1477" s="32"/>
      <c r="G1477" s="347"/>
      <c r="H1477" s="32"/>
      <c r="I1477" s="32"/>
      <c r="J1477" s="347"/>
      <c r="K1477" s="32"/>
      <c r="L1477" s="32"/>
      <c r="M1477" s="349"/>
      <c r="N1477" s="32"/>
      <c r="O1477" s="32"/>
      <c r="P1477" s="349"/>
      <c r="Q1477" s="22"/>
      <c r="R1477" s="23">
        <f>ROUNDDOWN($R$3*R1476,0)</f>
        <v>15735</v>
      </c>
      <c r="S1477" s="23">
        <f>ROUNDDOWN($S$3*S1476,0)</f>
        <v>2443</v>
      </c>
      <c r="T1477" s="337"/>
      <c r="U1477" s="23">
        <f>ROUNDDOWN(U1476*$U$3,0)</f>
        <v>1058</v>
      </c>
      <c r="V1477" s="23">
        <f>ROUNDDOWN(V1476*$V$3,0)</f>
        <v>1219</v>
      </c>
      <c r="W1477" s="337"/>
      <c r="X1477" s="23">
        <f>ROUNDDOWN($X$3*X1476,0)</f>
        <v>16784</v>
      </c>
      <c r="Y1477" s="23">
        <f>ROUNDDOWN(Y1476*$Y$3,0)</f>
        <v>6515</v>
      </c>
      <c r="Z1477" s="24">
        <f>ROUNDDOWN(Z1476*$Z$3,0)</f>
        <v>6545</v>
      </c>
      <c r="AA1477" s="338"/>
      <c r="AB1477" s="327"/>
      <c r="AC1477" s="327"/>
      <c r="AD1477" s="327"/>
      <c r="AE1477" s="327"/>
      <c r="AF1477" s="329"/>
      <c r="AG1477" s="331"/>
      <c r="AH1477" s="332"/>
    </row>
    <row r="1478" spans="1:34" ht="12.75" hidden="1" customHeight="1">
      <c r="A1478" s="333" t="s">
        <v>397</v>
      </c>
      <c r="B1478" s="20" t="s">
        <v>43</v>
      </c>
      <c r="C1478" s="21">
        <v>2</v>
      </c>
      <c r="D1478" s="333" t="str">
        <f>B1478&amp;C1478</f>
        <v>H2</v>
      </c>
      <c r="E1478" s="21" t="s">
        <v>38</v>
      </c>
      <c r="F1478" s="21">
        <v>0.8</v>
      </c>
      <c r="G1478" s="333" t="str">
        <f>E1478&amp;F1478</f>
        <v>W0.8</v>
      </c>
      <c r="H1478" s="21" t="s">
        <v>39</v>
      </c>
      <c r="I1478" s="21">
        <v>0</v>
      </c>
      <c r="J1478" s="333" t="str">
        <f>H1478&amp;I1478</f>
        <v>L0</v>
      </c>
      <c r="K1478" s="21" t="s">
        <v>40</v>
      </c>
      <c r="L1478" s="21">
        <v>0</v>
      </c>
      <c r="M1478" s="334" t="str">
        <f>K1478&amp;L1478</f>
        <v>B0</v>
      </c>
      <c r="N1478" s="21" t="s">
        <v>41</v>
      </c>
      <c r="O1478" s="21">
        <v>6</v>
      </c>
      <c r="P1478" s="334" t="str">
        <f>N1478&amp;O1478</f>
        <v>R6</v>
      </c>
      <c r="Q1478" s="25" t="s">
        <v>42</v>
      </c>
      <c r="R1478" s="19">
        <v>0.19</v>
      </c>
      <c r="S1478" s="19">
        <v>0.02</v>
      </c>
      <c r="T1478" s="336">
        <f>SUM(R1479:S1479)</f>
        <v>21559</v>
      </c>
      <c r="U1478" s="19">
        <v>8.0000000000000002E-3</v>
      </c>
      <c r="V1478" s="19">
        <v>0.01</v>
      </c>
      <c r="W1478" s="336">
        <f>SUM(U1479:V1479)</f>
        <v>1260</v>
      </c>
      <c r="X1478" s="19">
        <v>0.23</v>
      </c>
      <c r="Y1478" s="19">
        <v>0.14000000000000001</v>
      </c>
      <c r="Z1478" s="19">
        <v>0</v>
      </c>
      <c r="AA1478" s="338">
        <f>SUM(X1479:Z1479)</f>
        <v>35529</v>
      </c>
      <c r="AB1478" s="327">
        <f>ROUNDDOWN((T1478+AA1478)*0.05,0)</f>
        <v>2854</v>
      </c>
      <c r="AC1478" s="327">
        <f>ROUNDDOWN((T1478+W1478+AA1478+AB1478)*0.1,0)</f>
        <v>6120</v>
      </c>
      <c r="AD1478" s="327">
        <f>ROUNDDOWN(AG1478*0.1,0)</f>
        <v>9318</v>
      </c>
      <c r="AE1478" s="327">
        <f>T1478+W1478+AA1478+AB1478+AC1478+AD1478</f>
        <v>76640</v>
      </c>
      <c r="AF1478" s="328">
        <v>116000</v>
      </c>
      <c r="AG1478" s="330">
        <f>AF1478-T1478-W1478</f>
        <v>93181</v>
      </c>
      <c r="AH1478" s="332">
        <f t="shared" si="15"/>
        <v>76640</v>
      </c>
    </row>
    <row r="1479" spans="1:34" ht="12.75" hidden="1" customHeight="1">
      <c r="A1479" s="333"/>
      <c r="B1479" s="20"/>
      <c r="C1479" s="21"/>
      <c r="D1479" s="333"/>
      <c r="E1479" s="21"/>
      <c r="F1479" s="21"/>
      <c r="G1479" s="333"/>
      <c r="H1479" s="21"/>
      <c r="I1479" s="21"/>
      <c r="J1479" s="333"/>
      <c r="K1479" s="21"/>
      <c r="L1479" s="21"/>
      <c r="M1479" s="335"/>
      <c r="N1479" s="21"/>
      <c r="O1479" s="21"/>
      <c r="P1479" s="335"/>
      <c r="Q1479" s="22" t="s">
        <v>116</v>
      </c>
      <c r="R1479" s="23">
        <f>ROUNDDOWN($R$3*R1478,0)</f>
        <v>19931</v>
      </c>
      <c r="S1479" s="23">
        <f>ROUNDDOWN($S$3*S1478,0)</f>
        <v>1628</v>
      </c>
      <c r="T1479" s="337"/>
      <c r="U1479" s="23">
        <f>ROUNDDOWN(U1478*$U$3,0)</f>
        <v>651</v>
      </c>
      <c r="V1479" s="23">
        <f>ROUNDDOWN(V1478*$V$3,0)</f>
        <v>609</v>
      </c>
      <c r="W1479" s="337"/>
      <c r="X1479" s="23">
        <f>ROUNDDOWN($X$3*X1478,0)</f>
        <v>24127</v>
      </c>
      <c r="Y1479" s="23">
        <f>ROUNDDOWN(Y1478*$Y$3,0)</f>
        <v>11402</v>
      </c>
      <c r="Z1479" s="24">
        <f>ROUNDDOWN(Z1478*$Z$3,0)</f>
        <v>0</v>
      </c>
      <c r="AA1479" s="338"/>
      <c r="AB1479" s="327"/>
      <c r="AC1479" s="327"/>
      <c r="AD1479" s="327"/>
      <c r="AE1479" s="327"/>
      <c r="AF1479" s="329"/>
      <c r="AG1479" s="331"/>
      <c r="AH1479" s="332">
        <f t="shared" si="15"/>
        <v>0</v>
      </c>
    </row>
    <row r="1480" spans="1:34" ht="12.75" hidden="1" customHeight="1">
      <c r="A1480" s="333" t="s">
        <v>251</v>
      </c>
      <c r="B1480" s="20" t="s">
        <v>43</v>
      </c>
      <c r="C1480" s="21">
        <v>2.5</v>
      </c>
      <c r="D1480" s="333" t="str">
        <f>B1480&amp;C1480</f>
        <v>H2.5</v>
      </c>
      <c r="E1480" s="21" t="s">
        <v>38</v>
      </c>
      <c r="F1480" s="21">
        <v>1</v>
      </c>
      <c r="G1480" s="333" t="str">
        <f>E1480&amp;F1480</f>
        <v>W1</v>
      </c>
      <c r="H1480" s="21" t="s">
        <v>39</v>
      </c>
      <c r="I1480" s="21">
        <v>0</v>
      </c>
      <c r="J1480" s="333" t="str">
        <f>H1480&amp;I1480</f>
        <v>L0</v>
      </c>
      <c r="K1480" s="21" t="s">
        <v>40</v>
      </c>
      <c r="L1480" s="21">
        <v>0</v>
      </c>
      <c r="M1480" s="334" t="str">
        <f>K1480&amp;L1480</f>
        <v>B0</v>
      </c>
      <c r="N1480" s="21" t="s">
        <v>41</v>
      </c>
      <c r="O1480" s="21">
        <v>8</v>
      </c>
      <c r="P1480" s="334" t="str">
        <f>N1480&amp;O1480</f>
        <v>R8</v>
      </c>
      <c r="Q1480" s="25" t="s">
        <v>42</v>
      </c>
      <c r="R1480" s="19">
        <v>0.33</v>
      </c>
      <c r="S1480" s="19">
        <v>0.04</v>
      </c>
      <c r="T1480" s="336">
        <f>SUM(R1481:S1481)</f>
        <v>37875</v>
      </c>
      <c r="U1480" s="19">
        <v>2.1000000000000001E-2</v>
      </c>
      <c r="V1480" s="19">
        <v>1.2E-2</v>
      </c>
      <c r="W1480" s="336">
        <f>SUM(U1481:V1481)</f>
        <v>2441</v>
      </c>
      <c r="X1480" s="19">
        <v>0.37</v>
      </c>
      <c r="Y1480" s="19">
        <v>0.22</v>
      </c>
      <c r="Z1480" s="19">
        <v>0</v>
      </c>
      <c r="AA1480" s="338">
        <f>SUM(X1481:Z1481)</f>
        <v>56731</v>
      </c>
      <c r="AB1480" s="327">
        <f>ROUNDDOWN((T1480+AA1480)*0.05,0)</f>
        <v>4730</v>
      </c>
      <c r="AC1480" s="327">
        <f>ROUNDDOWN((T1480+W1480+AA1480+AB1480)*0.1,0)</f>
        <v>10177</v>
      </c>
      <c r="AD1480" s="327">
        <f>ROUNDDOWN(AG1480*0.1,0)</f>
        <v>15968</v>
      </c>
      <c r="AE1480" s="327">
        <f>T1480+W1480+AA1480+AB1480+AC1480+AD1480</f>
        <v>127922</v>
      </c>
      <c r="AF1480" s="328">
        <v>200000</v>
      </c>
      <c r="AG1480" s="330">
        <f>AF1480-T1480-W1480</f>
        <v>159684</v>
      </c>
      <c r="AH1480" s="332">
        <f t="shared" si="15"/>
        <v>127922</v>
      </c>
    </row>
    <row r="1481" spans="1:34" ht="12.75" hidden="1" customHeight="1">
      <c r="A1481" s="333"/>
      <c r="B1481" s="20"/>
      <c r="C1481" s="21"/>
      <c r="D1481" s="333"/>
      <c r="E1481" s="21"/>
      <c r="F1481" s="21"/>
      <c r="G1481" s="333"/>
      <c r="H1481" s="21"/>
      <c r="I1481" s="21"/>
      <c r="J1481" s="333"/>
      <c r="K1481" s="21"/>
      <c r="L1481" s="21"/>
      <c r="M1481" s="335"/>
      <c r="N1481" s="21"/>
      <c r="O1481" s="21"/>
      <c r="P1481" s="335"/>
      <c r="Q1481" s="22" t="s">
        <v>116</v>
      </c>
      <c r="R1481" s="23">
        <f>ROUNDDOWN($R$3*R1480,0)</f>
        <v>34618</v>
      </c>
      <c r="S1481" s="23">
        <f>ROUNDDOWN($S$3*S1480,0)</f>
        <v>3257</v>
      </c>
      <c r="T1481" s="337"/>
      <c r="U1481" s="23">
        <f>ROUNDDOWN(U1480*$U$3,0)</f>
        <v>1710</v>
      </c>
      <c r="V1481" s="23">
        <f>ROUNDDOWN(V1480*$V$3,0)</f>
        <v>731</v>
      </c>
      <c r="W1481" s="337"/>
      <c r="X1481" s="23">
        <f>ROUNDDOWN($X$3*X1480,0)</f>
        <v>38814</v>
      </c>
      <c r="Y1481" s="23">
        <f>ROUNDDOWN(Y1480*$Y$3,0)</f>
        <v>17917</v>
      </c>
      <c r="Z1481" s="24">
        <f>ROUNDDOWN(Z1480*$Z$3,0)</f>
        <v>0</v>
      </c>
      <c r="AA1481" s="338"/>
      <c r="AB1481" s="327"/>
      <c r="AC1481" s="327"/>
      <c r="AD1481" s="327"/>
      <c r="AE1481" s="327"/>
      <c r="AF1481" s="329"/>
      <c r="AG1481" s="331"/>
      <c r="AH1481" s="332">
        <f t="shared" si="15"/>
        <v>0</v>
      </c>
    </row>
    <row r="1482" spans="1:34" ht="12.75" hidden="1" customHeight="1">
      <c r="A1482" s="333" t="s">
        <v>251</v>
      </c>
      <c r="B1482" s="20" t="s">
        <v>43</v>
      </c>
      <c r="C1482" s="21">
        <v>3</v>
      </c>
      <c r="D1482" s="333" t="str">
        <f>B1482&amp;C1482</f>
        <v>H3</v>
      </c>
      <c r="E1482" s="21" t="s">
        <v>38</v>
      </c>
      <c r="F1482" s="21">
        <v>1.5</v>
      </c>
      <c r="G1482" s="333" t="str">
        <f>E1482&amp;F1482</f>
        <v>W1.5</v>
      </c>
      <c r="H1482" s="21" t="s">
        <v>39</v>
      </c>
      <c r="I1482" s="21">
        <v>0</v>
      </c>
      <c r="J1482" s="333" t="str">
        <f>H1482&amp;I1482</f>
        <v>L0</v>
      </c>
      <c r="K1482" s="21" t="s">
        <v>40</v>
      </c>
      <c r="L1482" s="21">
        <v>0</v>
      </c>
      <c r="M1482" s="334" t="str">
        <f>K1482&amp;L1482</f>
        <v>B0</v>
      </c>
      <c r="N1482" s="21" t="s">
        <v>41</v>
      </c>
      <c r="O1482" s="21">
        <v>10</v>
      </c>
      <c r="P1482" s="334" t="str">
        <f>N1482&amp;O1482</f>
        <v>R10</v>
      </c>
      <c r="Q1482" s="25" t="s">
        <v>42</v>
      </c>
      <c r="R1482" s="26">
        <v>0.47</v>
      </c>
      <c r="S1482" s="26">
        <v>0.06</v>
      </c>
      <c r="T1482" s="336">
        <f>SUM(R1483:S1483)</f>
        <v>54190</v>
      </c>
      <c r="U1482" s="19">
        <v>4.2000000000000003E-2</v>
      </c>
      <c r="V1482" s="19">
        <v>0.02</v>
      </c>
      <c r="W1482" s="336">
        <f>SUM(U1483:V1483)</f>
        <v>4639</v>
      </c>
      <c r="X1482" s="19">
        <v>0.33</v>
      </c>
      <c r="Y1482" s="19">
        <v>0.16</v>
      </c>
      <c r="Z1482" s="19">
        <v>0.24</v>
      </c>
      <c r="AA1482" s="338">
        <f>SUM(X1483:Z1483)</f>
        <v>60738</v>
      </c>
      <c r="AB1482" s="327">
        <f>ROUNDDOWN((T1482+AA1482)*0.05,0)</f>
        <v>5746</v>
      </c>
      <c r="AC1482" s="327">
        <f>ROUNDDOWN((T1482+W1482+AA1482+AB1482)*0.1,0)</f>
        <v>12531</v>
      </c>
      <c r="AD1482" s="327">
        <f>ROUNDDOWN(AG1482*0.1,0)</f>
        <v>25917</v>
      </c>
      <c r="AE1482" s="327">
        <f>T1482+W1482+AA1482+AB1482+AC1482+AD1482</f>
        <v>163761</v>
      </c>
      <c r="AF1482" s="328">
        <v>318000</v>
      </c>
      <c r="AG1482" s="330">
        <f>AF1482-T1482-W1482</f>
        <v>259171</v>
      </c>
      <c r="AH1482" s="332">
        <f t="shared" si="15"/>
        <v>163761</v>
      </c>
    </row>
    <row r="1483" spans="1:34" ht="12.75" hidden="1" customHeight="1">
      <c r="A1483" s="333"/>
      <c r="B1483" s="20"/>
      <c r="C1483" s="21"/>
      <c r="D1483" s="333"/>
      <c r="E1483" s="21"/>
      <c r="F1483" s="21"/>
      <c r="G1483" s="333"/>
      <c r="H1483" s="21"/>
      <c r="I1483" s="21"/>
      <c r="J1483" s="333"/>
      <c r="K1483" s="21"/>
      <c r="L1483" s="21"/>
      <c r="M1483" s="335"/>
      <c r="N1483" s="21"/>
      <c r="O1483" s="21"/>
      <c r="P1483" s="335"/>
      <c r="Q1483" s="22" t="s">
        <v>116</v>
      </c>
      <c r="R1483" s="23">
        <f>ROUNDDOWN($R$3*R1482,0)</f>
        <v>49304</v>
      </c>
      <c r="S1483" s="23">
        <f>ROUNDDOWN($S$3*S1482,0)</f>
        <v>4886</v>
      </c>
      <c r="T1483" s="337"/>
      <c r="U1483" s="23">
        <f>ROUNDDOWN(U1482*$U$3,0)</f>
        <v>3420</v>
      </c>
      <c r="V1483" s="23">
        <f>ROUNDDOWN(V1482*$V$3,0)</f>
        <v>1219</v>
      </c>
      <c r="W1483" s="337"/>
      <c r="X1483" s="23">
        <f>ROUNDDOWN($X$3*X1482,0)</f>
        <v>34618</v>
      </c>
      <c r="Y1483" s="23">
        <f>ROUNDDOWN(Y1482*$Y$3,0)</f>
        <v>13030</v>
      </c>
      <c r="Z1483" s="24">
        <f>ROUNDDOWN(Z1482*$Z$3,0)</f>
        <v>13090</v>
      </c>
      <c r="AA1483" s="338"/>
      <c r="AB1483" s="327"/>
      <c r="AC1483" s="327"/>
      <c r="AD1483" s="327"/>
      <c r="AE1483" s="327"/>
      <c r="AF1483" s="329"/>
      <c r="AG1483" s="331"/>
      <c r="AH1483" s="332">
        <f t="shared" si="15"/>
        <v>0</v>
      </c>
    </row>
    <row r="1484" spans="1:34" ht="12.75" hidden="1" customHeight="1">
      <c r="A1484" s="333" t="s">
        <v>251</v>
      </c>
      <c r="B1484" s="20" t="s">
        <v>43</v>
      </c>
      <c r="C1484" s="21">
        <v>3.5</v>
      </c>
      <c r="D1484" s="333" t="str">
        <f>B1484&amp;C1484</f>
        <v>H3.5</v>
      </c>
      <c r="E1484" s="21" t="s">
        <v>38</v>
      </c>
      <c r="F1484" s="21">
        <v>1.5</v>
      </c>
      <c r="G1484" s="333" t="str">
        <f>E1484&amp;F1484</f>
        <v>W1.5</v>
      </c>
      <c r="H1484" s="21" t="s">
        <v>39</v>
      </c>
      <c r="I1484" s="21">
        <v>0</v>
      </c>
      <c r="J1484" s="333" t="str">
        <f>H1484&amp;I1484</f>
        <v>L0</v>
      </c>
      <c r="K1484" s="21" t="s">
        <v>40</v>
      </c>
      <c r="L1484" s="21">
        <v>0</v>
      </c>
      <c r="M1484" s="334" t="str">
        <f>K1484&amp;L1484</f>
        <v>B0</v>
      </c>
      <c r="N1484" s="21" t="s">
        <v>41</v>
      </c>
      <c r="O1484" s="21">
        <v>12</v>
      </c>
      <c r="P1484" s="334" t="str">
        <f>N1484&amp;O1484</f>
        <v>R12</v>
      </c>
      <c r="Q1484" s="25" t="s">
        <v>42</v>
      </c>
      <c r="R1484" s="19">
        <v>0.63</v>
      </c>
      <c r="S1484" s="19">
        <v>0.1</v>
      </c>
      <c r="T1484" s="336">
        <f>SUM(R1485:S1485)</f>
        <v>74233</v>
      </c>
      <c r="U1484" s="19">
        <v>7.4999999999999997E-2</v>
      </c>
      <c r="V1484" s="19">
        <v>0.02</v>
      </c>
      <c r="W1484" s="336">
        <f>SUM(U1485:V1485)</f>
        <v>7327</v>
      </c>
      <c r="X1484" s="19">
        <v>0.42</v>
      </c>
      <c r="Y1484" s="19">
        <v>0.2</v>
      </c>
      <c r="Z1484" s="19">
        <v>0.31</v>
      </c>
      <c r="AA1484" s="338">
        <f>SUM(X1485:Z1485)</f>
        <v>77255</v>
      </c>
      <c r="AB1484" s="327">
        <f>ROUNDDOWN((T1484+AA1484)*0.05,0)</f>
        <v>7574</v>
      </c>
      <c r="AC1484" s="327">
        <f>ROUNDDOWN((T1484+W1484+AA1484+AB1484)*0.1,0)</f>
        <v>16638</v>
      </c>
      <c r="AD1484" s="327">
        <f>ROUNDDOWN(AG1484*0.1,0)</f>
        <v>32344</v>
      </c>
      <c r="AE1484" s="327">
        <f>T1484+W1484+AA1484+AB1484+AC1484+AD1484</f>
        <v>215371</v>
      </c>
      <c r="AF1484" s="328">
        <v>405000</v>
      </c>
      <c r="AG1484" s="330">
        <f>AF1484-T1484-W1484</f>
        <v>323440</v>
      </c>
      <c r="AH1484" s="332">
        <f t="shared" si="15"/>
        <v>215371</v>
      </c>
    </row>
    <row r="1485" spans="1:34" ht="12.75" hidden="1" customHeight="1">
      <c r="A1485" s="333"/>
      <c r="B1485" s="20"/>
      <c r="C1485" s="21"/>
      <c r="D1485" s="333"/>
      <c r="E1485" s="21"/>
      <c r="F1485" s="21"/>
      <c r="G1485" s="333"/>
      <c r="H1485" s="21"/>
      <c r="I1485" s="21"/>
      <c r="J1485" s="333"/>
      <c r="K1485" s="21"/>
      <c r="L1485" s="21"/>
      <c r="M1485" s="335"/>
      <c r="N1485" s="21"/>
      <c r="O1485" s="21"/>
      <c r="P1485" s="335"/>
      <c r="Q1485" s="22" t="s">
        <v>116</v>
      </c>
      <c r="R1485" s="23">
        <f>ROUNDDOWN($R$3*R1484,0)</f>
        <v>66089</v>
      </c>
      <c r="S1485" s="23">
        <f>ROUNDDOWN($S$3*S1484,0)</f>
        <v>8144</v>
      </c>
      <c r="T1485" s="337"/>
      <c r="U1485" s="23">
        <f>ROUNDDOWN(U1484*$U$3,0)</f>
        <v>6108</v>
      </c>
      <c r="V1485" s="23">
        <f>ROUNDDOWN(V1484*$V$3,0)</f>
        <v>1219</v>
      </c>
      <c r="W1485" s="337"/>
      <c r="X1485" s="23">
        <f>ROUNDDOWN($X$3*X1484,0)</f>
        <v>44059</v>
      </c>
      <c r="Y1485" s="23">
        <f>ROUNDDOWN(Y1484*$Y$3,0)</f>
        <v>16288</v>
      </c>
      <c r="Z1485" s="24">
        <f>ROUNDDOWN(Z1484*$Z$3,0)</f>
        <v>16908</v>
      </c>
      <c r="AA1485" s="338"/>
      <c r="AB1485" s="327"/>
      <c r="AC1485" s="327"/>
      <c r="AD1485" s="327"/>
      <c r="AE1485" s="327"/>
      <c r="AF1485" s="329"/>
      <c r="AG1485" s="331"/>
      <c r="AH1485" s="332">
        <f t="shared" si="15"/>
        <v>0</v>
      </c>
    </row>
    <row r="1486" spans="1:34" ht="12.75" hidden="1" customHeight="1">
      <c r="A1486" s="333" t="s">
        <v>251</v>
      </c>
      <c r="B1486" s="20" t="s">
        <v>43</v>
      </c>
      <c r="C1486" s="21">
        <v>4</v>
      </c>
      <c r="D1486" s="333" t="str">
        <f>B1486&amp;C1486</f>
        <v>H4</v>
      </c>
      <c r="E1486" s="21" t="s">
        <v>38</v>
      </c>
      <c r="F1486" s="21">
        <v>2</v>
      </c>
      <c r="G1486" s="333" t="str">
        <f>E1486&amp;F1486</f>
        <v>W2</v>
      </c>
      <c r="H1486" s="21" t="s">
        <v>39</v>
      </c>
      <c r="I1486" s="21">
        <v>0</v>
      </c>
      <c r="J1486" s="333" t="str">
        <f>H1486&amp;I1486</f>
        <v>L0</v>
      </c>
      <c r="K1486" s="21" t="s">
        <v>40</v>
      </c>
      <c r="L1486" s="21">
        <v>0</v>
      </c>
      <c r="M1486" s="334" t="str">
        <f>K1486&amp;L1486</f>
        <v>B0</v>
      </c>
      <c r="N1486" s="21" t="s">
        <v>41</v>
      </c>
      <c r="O1486" s="21">
        <v>15</v>
      </c>
      <c r="P1486" s="334" t="str">
        <f>N1486&amp;O1486</f>
        <v>R15</v>
      </c>
      <c r="Q1486" s="25" t="s">
        <v>42</v>
      </c>
      <c r="R1486" s="19">
        <v>0.88</v>
      </c>
      <c r="S1486" s="19">
        <v>0.12</v>
      </c>
      <c r="T1486" s="336">
        <f>SUM(R1487:S1487)</f>
        <v>102088</v>
      </c>
      <c r="U1486" s="19">
        <v>0.19</v>
      </c>
      <c r="V1486" s="19">
        <v>3.9E-2</v>
      </c>
      <c r="W1486" s="336">
        <f>SUM(U1487:V1487)</f>
        <v>17851</v>
      </c>
      <c r="X1486" s="19">
        <v>0.56000000000000005</v>
      </c>
      <c r="Y1486" s="19">
        <v>0.27</v>
      </c>
      <c r="Z1486" s="19">
        <v>0.41</v>
      </c>
      <c r="AA1486" s="338">
        <f>SUM(X1487:Z1487)</f>
        <v>103098</v>
      </c>
      <c r="AB1486" s="327">
        <f>ROUNDDOWN((T1486+AA1486)*0.05,0)</f>
        <v>10259</v>
      </c>
      <c r="AC1486" s="327">
        <f>ROUNDDOWN((T1486+W1486+AA1486+AB1486)*0.1,0)</f>
        <v>23329</v>
      </c>
      <c r="AD1486" s="327">
        <f>ROUNDDOWN(AG1486*0.1,0)</f>
        <v>40406</v>
      </c>
      <c r="AE1486" s="327">
        <f>T1486+W1486+AA1486+AB1486+AC1486+AD1486</f>
        <v>297031</v>
      </c>
      <c r="AF1486" s="328">
        <v>524000</v>
      </c>
      <c r="AG1486" s="330">
        <f>AF1486-T1486-W1486</f>
        <v>404061</v>
      </c>
      <c r="AH1486" s="332">
        <f t="shared" si="15"/>
        <v>297031</v>
      </c>
    </row>
    <row r="1487" spans="1:34" ht="12.75" hidden="1" customHeight="1">
      <c r="A1487" s="333"/>
      <c r="B1487" s="20"/>
      <c r="C1487" s="21"/>
      <c r="D1487" s="333"/>
      <c r="E1487" s="21"/>
      <c r="F1487" s="21"/>
      <c r="G1487" s="333"/>
      <c r="H1487" s="21"/>
      <c r="I1487" s="21"/>
      <c r="J1487" s="333"/>
      <c r="K1487" s="21"/>
      <c r="L1487" s="21"/>
      <c r="M1487" s="335"/>
      <c r="N1487" s="21"/>
      <c r="O1487" s="21"/>
      <c r="P1487" s="335"/>
      <c r="Q1487" s="22" t="s">
        <v>116</v>
      </c>
      <c r="R1487" s="23">
        <f>ROUNDDOWN($R$3*R1486,0)</f>
        <v>92315</v>
      </c>
      <c r="S1487" s="23">
        <f>ROUNDDOWN($S$3*S1486,0)</f>
        <v>9773</v>
      </c>
      <c r="T1487" s="337"/>
      <c r="U1487" s="23">
        <f>ROUNDDOWN(U1486*$U$3,0)</f>
        <v>15474</v>
      </c>
      <c r="V1487" s="23">
        <f>ROUNDDOWN(V1486*$V$3,0)</f>
        <v>2377</v>
      </c>
      <c r="W1487" s="337"/>
      <c r="X1487" s="23">
        <f>ROUNDDOWN($X$3*X1486,0)</f>
        <v>58746</v>
      </c>
      <c r="Y1487" s="23">
        <f>ROUNDDOWN(Y1486*$Y$3,0)</f>
        <v>21989</v>
      </c>
      <c r="Z1487" s="24">
        <f>ROUNDDOWN(Z1486*$Z$3,0)</f>
        <v>22363</v>
      </c>
      <c r="AA1487" s="338"/>
      <c r="AB1487" s="327"/>
      <c r="AC1487" s="327"/>
      <c r="AD1487" s="327"/>
      <c r="AE1487" s="327"/>
      <c r="AF1487" s="329"/>
      <c r="AG1487" s="331"/>
      <c r="AH1487" s="332">
        <f t="shared" si="15"/>
        <v>0</v>
      </c>
    </row>
    <row r="1488" spans="1:34" ht="12.75" hidden="1" customHeight="1">
      <c r="A1488" s="333" t="s">
        <v>251</v>
      </c>
      <c r="B1488" s="20" t="s">
        <v>43</v>
      </c>
      <c r="C1488" s="21">
        <v>4.5</v>
      </c>
      <c r="D1488" s="333" t="str">
        <f>B1488&amp;C1488</f>
        <v>H4.5</v>
      </c>
      <c r="E1488" s="21" t="s">
        <v>38</v>
      </c>
      <c r="F1488" s="21">
        <v>2</v>
      </c>
      <c r="G1488" s="333" t="str">
        <f>E1488&amp;F1488</f>
        <v>W2</v>
      </c>
      <c r="H1488" s="21" t="s">
        <v>39</v>
      </c>
      <c r="I1488" s="21">
        <v>0</v>
      </c>
      <c r="J1488" s="333" t="str">
        <f>H1488&amp;I1488</f>
        <v>L0</v>
      </c>
      <c r="K1488" s="21" t="s">
        <v>40</v>
      </c>
      <c r="L1488" s="21">
        <v>0</v>
      </c>
      <c r="M1488" s="334" t="str">
        <f>K1488&amp;L1488</f>
        <v>B0</v>
      </c>
      <c r="N1488" s="21" t="s">
        <v>41</v>
      </c>
      <c r="O1488" s="21">
        <v>18</v>
      </c>
      <c r="P1488" s="334" t="str">
        <f>N1488&amp;O1488</f>
        <v>R18</v>
      </c>
      <c r="Q1488" s="25" t="s">
        <v>42</v>
      </c>
      <c r="R1488" s="26">
        <v>1.1499999999999999</v>
      </c>
      <c r="S1488" s="26">
        <v>0.15</v>
      </c>
      <c r="T1488" s="336">
        <f>SUM(R1489:S1489)</f>
        <v>132855</v>
      </c>
      <c r="U1488" s="19">
        <v>0.19</v>
      </c>
      <c r="V1488" s="19">
        <v>7.0999999999999994E-2</v>
      </c>
      <c r="W1488" s="336">
        <f>SUM(U1489:V1489)</f>
        <v>19802</v>
      </c>
      <c r="X1488" s="19">
        <v>0.7</v>
      </c>
      <c r="Y1488" s="19">
        <v>0.34</v>
      </c>
      <c r="Z1488" s="19">
        <v>0.52</v>
      </c>
      <c r="AA1488" s="338">
        <f>SUM(X1489:Z1489)</f>
        <v>129484</v>
      </c>
      <c r="AB1488" s="327">
        <f>ROUNDDOWN((T1488+AA1488)*0.05,0)</f>
        <v>13116</v>
      </c>
      <c r="AC1488" s="327">
        <f>ROUNDDOWN((T1488+W1488+AA1488+AB1488)*0.1,0)</f>
        <v>29525</v>
      </c>
      <c r="AD1488" s="327">
        <f>ROUNDDOWN(AG1488*0.1,0)</f>
        <v>49134</v>
      </c>
      <c r="AE1488" s="327">
        <f>T1488+W1488+AA1488+AB1488+AC1488+AD1488</f>
        <v>373916</v>
      </c>
      <c r="AF1488" s="328">
        <v>644000</v>
      </c>
      <c r="AG1488" s="330">
        <f>AF1488-T1488-W1488</f>
        <v>491343</v>
      </c>
      <c r="AH1488" s="332">
        <f t="shared" si="15"/>
        <v>373916</v>
      </c>
    </row>
    <row r="1489" spans="1:34" ht="12.75" hidden="1" customHeight="1">
      <c r="A1489" s="333"/>
      <c r="B1489" s="20"/>
      <c r="C1489" s="21"/>
      <c r="D1489" s="333"/>
      <c r="E1489" s="21"/>
      <c r="F1489" s="21"/>
      <c r="G1489" s="333"/>
      <c r="H1489" s="21"/>
      <c r="I1489" s="21"/>
      <c r="J1489" s="333"/>
      <c r="K1489" s="21"/>
      <c r="L1489" s="21"/>
      <c r="M1489" s="335"/>
      <c r="N1489" s="21"/>
      <c r="O1489" s="21"/>
      <c r="P1489" s="335"/>
      <c r="Q1489" s="22" t="s">
        <v>116</v>
      </c>
      <c r="R1489" s="23">
        <f>ROUNDDOWN($R$3*R1488,0)</f>
        <v>120639</v>
      </c>
      <c r="S1489" s="23">
        <f>ROUNDDOWN($S$3*S1488,0)</f>
        <v>12216</v>
      </c>
      <c r="T1489" s="337"/>
      <c r="U1489" s="23">
        <f>ROUNDDOWN(U1488*$U$3,0)</f>
        <v>15474</v>
      </c>
      <c r="V1489" s="23">
        <f>ROUNDDOWN(V1488*$V$3,0)</f>
        <v>4328</v>
      </c>
      <c r="W1489" s="337"/>
      <c r="X1489" s="23">
        <f>ROUNDDOWN($X$3*X1488,0)</f>
        <v>73432</v>
      </c>
      <c r="Y1489" s="23">
        <f>ROUNDDOWN(Y1488*$Y$3,0)</f>
        <v>27690</v>
      </c>
      <c r="Z1489" s="24">
        <f>ROUNDDOWN(Z1488*$Z$3,0)</f>
        <v>28362</v>
      </c>
      <c r="AA1489" s="338"/>
      <c r="AB1489" s="327"/>
      <c r="AC1489" s="327"/>
      <c r="AD1489" s="327"/>
      <c r="AE1489" s="327"/>
      <c r="AF1489" s="329"/>
      <c r="AG1489" s="331"/>
      <c r="AH1489" s="332">
        <f t="shared" si="15"/>
        <v>0</v>
      </c>
    </row>
    <row r="1490" spans="1:34" ht="12.75" hidden="1" customHeight="1">
      <c r="A1490" s="333" t="s">
        <v>251</v>
      </c>
      <c r="B1490" s="20" t="s">
        <v>43</v>
      </c>
      <c r="C1490" s="21">
        <v>5</v>
      </c>
      <c r="D1490" s="333" t="str">
        <f>B1490&amp;C1490</f>
        <v>H5</v>
      </c>
      <c r="E1490" s="21" t="s">
        <v>38</v>
      </c>
      <c r="F1490" s="21">
        <v>2.5</v>
      </c>
      <c r="G1490" s="333" t="str">
        <f>E1490&amp;F1490</f>
        <v>W2.5</v>
      </c>
      <c r="H1490" s="21" t="s">
        <v>39</v>
      </c>
      <c r="I1490" s="21">
        <v>0</v>
      </c>
      <c r="J1490" s="333" t="str">
        <f>H1490&amp;I1490</f>
        <v>L0</v>
      </c>
      <c r="K1490" s="21" t="s">
        <v>40</v>
      </c>
      <c r="L1490" s="21">
        <v>0</v>
      </c>
      <c r="M1490" s="334" t="str">
        <f>K1490&amp;L1490</f>
        <v>B0</v>
      </c>
      <c r="N1490" s="21" t="s">
        <v>41</v>
      </c>
      <c r="O1490" s="21">
        <v>20</v>
      </c>
      <c r="P1490" s="334" t="str">
        <f>N1490&amp;O1490</f>
        <v>R20</v>
      </c>
      <c r="Q1490" s="25" t="s">
        <v>42</v>
      </c>
      <c r="R1490" s="19">
        <v>1.33</v>
      </c>
      <c r="S1490" s="19">
        <v>0.18</v>
      </c>
      <c r="T1490" s="336">
        <f>SUM(R1491:S1491)</f>
        <v>154181</v>
      </c>
      <c r="U1490" s="19">
        <v>0.19</v>
      </c>
      <c r="V1490" s="19">
        <v>7.0999999999999994E-2</v>
      </c>
      <c r="W1490" s="336">
        <f>SUM(U1491:V1491)</f>
        <v>19802</v>
      </c>
      <c r="X1490" s="19">
        <v>0.81</v>
      </c>
      <c r="Y1490" s="19">
        <v>0.39</v>
      </c>
      <c r="Z1490" s="19">
        <v>0.6</v>
      </c>
      <c r="AA1490" s="338">
        <f>SUM(X1491:Z1491)</f>
        <v>149460</v>
      </c>
      <c r="AB1490" s="327">
        <f>ROUNDDOWN((T1490+AA1490)*0.05,0)</f>
        <v>15182</v>
      </c>
      <c r="AC1490" s="327">
        <f>ROUNDDOWN((T1490+W1490+AA1490+AB1490)*0.1,0)</f>
        <v>33862</v>
      </c>
      <c r="AD1490" s="327">
        <f>ROUNDDOWN(AG1490*0.1,0)</f>
        <v>61401</v>
      </c>
      <c r="AE1490" s="327">
        <f>T1490+W1490+AA1490+AB1490+AC1490+AD1490</f>
        <v>433888</v>
      </c>
      <c r="AF1490" s="328">
        <v>788000</v>
      </c>
      <c r="AG1490" s="330">
        <f>AF1490-T1490-W1490</f>
        <v>614017</v>
      </c>
      <c r="AH1490" s="332">
        <f t="shared" si="15"/>
        <v>433888</v>
      </c>
    </row>
    <row r="1491" spans="1:34" ht="12.75" hidden="1" customHeight="1">
      <c r="A1491" s="333"/>
      <c r="B1491" s="20"/>
      <c r="C1491" s="21"/>
      <c r="D1491" s="333"/>
      <c r="E1491" s="21"/>
      <c r="F1491" s="21"/>
      <c r="G1491" s="333"/>
      <c r="H1491" s="21"/>
      <c r="I1491" s="21"/>
      <c r="J1491" s="333"/>
      <c r="K1491" s="21"/>
      <c r="L1491" s="21"/>
      <c r="M1491" s="335"/>
      <c r="N1491" s="21"/>
      <c r="O1491" s="21"/>
      <c r="P1491" s="335"/>
      <c r="Q1491" s="22" t="s">
        <v>116</v>
      </c>
      <c r="R1491" s="23">
        <f>ROUNDDOWN($R$3*R1490,0)</f>
        <v>139522</v>
      </c>
      <c r="S1491" s="23">
        <f>ROUNDDOWN($S$3*S1490,0)</f>
        <v>14659</v>
      </c>
      <c r="T1491" s="337"/>
      <c r="U1491" s="23">
        <f>ROUNDDOWN(U1490*$U$3,0)</f>
        <v>15474</v>
      </c>
      <c r="V1491" s="23">
        <f>ROUNDDOWN(V1490*$V$3,0)</f>
        <v>4328</v>
      </c>
      <c r="W1491" s="337"/>
      <c r="X1491" s="23">
        <f>ROUNDDOWN($X$3*X1490,0)</f>
        <v>84972</v>
      </c>
      <c r="Y1491" s="23">
        <f>ROUNDDOWN(Y1490*$Y$3,0)</f>
        <v>31762</v>
      </c>
      <c r="Z1491" s="24">
        <f>ROUNDDOWN(Z1490*$Z$3,0)</f>
        <v>32726</v>
      </c>
      <c r="AA1491" s="338"/>
      <c r="AB1491" s="327"/>
      <c r="AC1491" s="327"/>
      <c r="AD1491" s="327"/>
      <c r="AE1491" s="327"/>
      <c r="AF1491" s="329"/>
      <c r="AG1491" s="331"/>
      <c r="AH1491" s="332">
        <f t="shared" si="15"/>
        <v>0</v>
      </c>
    </row>
    <row r="1492" spans="1:34" ht="12.75" hidden="1" customHeight="1">
      <c r="A1492" s="333" t="s">
        <v>251</v>
      </c>
      <c r="B1492" s="20" t="s">
        <v>43</v>
      </c>
      <c r="C1492" s="21">
        <v>5.5</v>
      </c>
      <c r="D1492" s="333" t="str">
        <f>B1492&amp;C1492</f>
        <v>H5.5</v>
      </c>
      <c r="E1492" s="21" t="s">
        <v>38</v>
      </c>
      <c r="F1492" s="21">
        <v>2.5</v>
      </c>
      <c r="G1492" s="333" t="str">
        <f>E1492&amp;F1492</f>
        <v>W2.5</v>
      </c>
      <c r="H1492" s="21" t="s">
        <v>39</v>
      </c>
      <c r="I1492" s="21">
        <v>0</v>
      </c>
      <c r="J1492" s="333" t="str">
        <f>H1492&amp;I1492</f>
        <v>L0</v>
      </c>
      <c r="K1492" s="21" t="s">
        <v>40</v>
      </c>
      <c r="L1492" s="21">
        <v>0</v>
      </c>
      <c r="M1492" s="334" t="str">
        <f>K1492&amp;L1492</f>
        <v>B0</v>
      </c>
      <c r="N1492" s="21" t="s">
        <v>41</v>
      </c>
      <c r="O1492" s="21">
        <v>25</v>
      </c>
      <c r="P1492" s="334" t="str">
        <f>N1492&amp;O1492</f>
        <v>R25</v>
      </c>
      <c r="Q1492" s="25" t="s">
        <v>42</v>
      </c>
      <c r="R1492" s="26">
        <v>1.85</v>
      </c>
      <c r="S1492" s="26">
        <v>0.25</v>
      </c>
      <c r="T1492" s="336">
        <f>SUM(R1493:S1493)</f>
        <v>214432</v>
      </c>
      <c r="U1492" s="19">
        <v>0.22</v>
      </c>
      <c r="V1492" s="19">
        <v>0.14299999999999999</v>
      </c>
      <c r="W1492" s="336">
        <f>SUM(U1493:V1493)</f>
        <v>26635</v>
      </c>
      <c r="X1492" s="19">
        <v>1.02</v>
      </c>
      <c r="Y1492" s="19">
        <v>0.51</v>
      </c>
      <c r="Z1492" s="19">
        <v>0.67</v>
      </c>
      <c r="AA1492" s="338">
        <f>SUM(X1493:Z1493)</f>
        <v>185081</v>
      </c>
      <c r="AB1492" s="327">
        <f>ROUNDDOWN((T1492+AA1492)*0.05,0)</f>
        <v>19975</v>
      </c>
      <c r="AC1492" s="327">
        <f>ROUNDDOWN((T1492+W1492+AA1492+AB1492)*0.1,0)</f>
        <v>44612</v>
      </c>
      <c r="AD1492" s="327">
        <f>ROUNDDOWN(AG1492*0.1,0)</f>
        <v>105893</v>
      </c>
      <c r="AE1492" s="327">
        <f>T1492+W1492+AA1492+AB1492+AC1492+AD1492</f>
        <v>596628</v>
      </c>
      <c r="AF1492" s="328">
        <v>1300000</v>
      </c>
      <c r="AG1492" s="330">
        <f>AF1492-T1492-W1492</f>
        <v>1058933</v>
      </c>
      <c r="AH1492" s="332">
        <f t="shared" si="15"/>
        <v>596628</v>
      </c>
    </row>
    <row r="1493" spans="1:34" ht="12.75" hidden="1" customHeight="1">
      <c r="A1493" s="333"/>
      <c r="B1493" s="20"/>
      <c r="C1493" s="21"/>
      <c r="D1493" s="333"/>
      <c r="E1493" s="21"/>
      <c r="F1493" s="21"/>
      <c r="G1493" s="333"/>
      <c r="H1493" s="21"/>
      <c r="I1493" s="21"/>
      <c r="J1493" s="333"/>
      <c r="K1493" s="21"/>
      <c r="L1493" s="21"/>
      <c r="M1493" s="335"/>
      <c r="N1493" s="21"/>
      <c r="O1493" s="21"/>
      <c r="P1493" s="335"/>
      <c r="Q1493" s="22" t="s">
        <v>116</v>
      </c>
      <c r="R1493" s="23">
        <f>ROUNDDOWN($R$3*R1492,0)</f>
        <v>194072</v>
      </c>
      <c r="S1493" s="23">
        <f>ROUNDDOWN($S$3*S1492,0)</f>
        <v>20360</v>
      </c>
      <c r="T1493" s="337"/>
      <c r="U1493" s="23">
        <f>ROUNDDOWN(U1492*$U$3,0)</f>
        <v>17917</v>
      </c>
      <c r="V1493" s="23">
        <f>ROUNDDOWN(V1492*$V$3,0)</f>
        <v>8718</v>
      </c>
      <c r="W1493" s="337"/>
      <c r="X1493" s="23">
        <f>ROUNDDOWN($X$3*X1492,0)</f>
        <v>107002</v>
      </c>
      <c r="Y1493" s="23">
        <f>ROUNDDOWN(Y1492*$Y$3,0)</f>
        <v>41535</v>
      </c>
      <c r="Z1493" s="24">
        <f>ROUNDDOWN(Z1492*$Z$3,0)</f>
        <v>36544</v>
      </c>
      <c r="AA1493" s="338"/>
      <c r="AB1493" s="327"/>
      <c r="AC1493" s="327"/>
      <c r="AD1493" s="327"/>
      <c r="AE1493" s="327"/>
      <c r="AF1493" s="329"/>
      <c r="AG1493" s="331"/>
      <c r="AH1493" s="332">
        <f t="shared" si="15"/>
        <v>0</v>
      </c>
    </row>
    <row r="1494" spans="1:34" ht="12.75" hidden="1" customHeight="1">
      <c r="A1494" s="333" t="s">
        <v>251</v>
      </c>
      <c r="B1494" s="20" t="s">
        <v>43</v>
      </c>
      <c r="C1494" s="21">
        <v>6</v>
      </c>
      <c r="D1494" s="333" t="str">
        <f>B1494&amp;C1494</f>
        <v>H6</v>
      </c>
      <c r="E1494" s="21" t="s">
        <v>38</v>
      </c>
      <c r="F1494" s="21">
        <v>3</v>
      </c>
      <c r="G1494" s="333" t="str">
        <f>E1494&amp;F1494</f>
        <v>W3</v>
      </c>
      <c r="H1494" s="21" t="s">
        <v>39</v>
      </c>
      <c r="I1494" s="21">
        <v>0</v>
      </c>
      <c r="J1494" s="333" t="str">
        <f>H1494&amp;I1494</f>
        <v>L0</v>
      </c>
      <c r="K1494" s="21" t="s">
        <v>40</v>
      </c>
      <c r="L1494" s="21">
        <v>0</v>
      </c>
      <c r="M1494" s="334" t="str">
        <f>K1494&amp;L1494</f>
        <v>B0</v>
      </c>
      <c r="N1494" s="21" t="s">
        <v>41</v>
      </c>
      <c r="O1494" s="21">
        <v>30</v>
      </c>
      <c r="P1494" s="334" t="str">
        <f>N1494&amp;O1494</f>
        <v>R30</v>
      </c>
      <c r="Q1494" s="25" t="s">
        <v>42</v>
      </c>
      <c r="R1494" s="19">
        <v>2.2000000000000002</v>
      </c>
      <c r="S1494" s="19">
        <v>0.31</v>
      </c>
      <c r="T1494" s="336">
        <f>SUM(R1495:S1495)</f>
        <v>256035</v>
      </c>
      <c r="U1494" s="19">
        <v>0.3</v>
      </c>
      <c r="V1494" s="19">
        <v>0.25</v>
      </c>
      <c r="W1494" s="336">
        <f>SUM(U1495:V1495)</f>
        <v>39673</v>
      </c>
      <c r="X1494" s="19">
        <v>1.23</v>
      </c>
      <c r="Y1494" s="19">
        <v>0.6</v>
      </c>
      <c r="Z1494" s="19">
        <v>0.78</v>
      </c>
      <c r="AA1494" s="338">
        <f>SUM(X1495:Z1495)</f>
        <v>220440</v>
      </c>
      <c r="AB1494" s="327">
        <f>ROUNDDOWN((T1494+AA1494)*0.05,0)</f>
        <v>23823</v>
      </c>
      <c r="AC1494" s="327">
        <f>ROUNDDOWN((T1494+W1494+AA1494+AB1494)*0.1,0)</f>
        <v>53997</v>
      </c>
      <c r="AD1494" s="327">
        <f>ROUNDDOWN(AG1494*0.1,0)</f>
        <v>228429</v>
      </c>
      <c r="AE1494" s="327">
        <f>T1494+W1494+AA1494+AB1494+AC1494+AD1494</f>
        <v>822397</v>
      </c>
      <c r="AF1494" s="328">
        <v>2580000</v>
      </c>
      <c r="AG1494" s="330">
        <f>AF1494-T1494-W1494</f>
        <v>2284292</v>
      </c>
      <c r="AH1494" s="332">
        <f t="shared" si="15"/>
        <v>822397</v>
      </c>
    </row>
    <row r="1495" spans="1:34" ht="12.75" hidden="1" customHeight="1">
      <c r="A1495" s="333"/>
      <c r="B1495" s="20"/>
      <c r="C1495" s="21"/>
      <c r="D1495" s="333"/>
      <c r="E1495" s="21"/>
      <c r="F1495" s="21"/>
      <c r="G1495" s="333"/>
      <c r="H1495" s="21"/>
      <c r="I1495" s="21"/>
      <c r="J1495" s="333"/>
      <c r="K1495" s="21"/>
      <c r="L1495" s="21"/>
      <c r="M1495" s="335"/>
      <c r="N1495" s="21"/>
      <c r="O1495" s="21"/>
      <c r="P1495" s="335"/>
      <c r="Q1495" s="22" t="s">
        <v>116</v>
      </c>
      <c r="R1495" s="23">
        <f>ROUNDDOWN($R$3*R1494,0)</f>
        <v>230788</v>
      </c>
      <c r="S1495" s="23">
        <f>ROUNDDOWN($S$3*S1494,0)</f>
        <v>25247</v>
      </c>
      <c r="T1495" s="337"/>
      <c r="U1495" s="23">
        <f>ROUNDDOWN(U1494*$U$3,0)</f>
        <v>24432</v>
      </c>
      <c r="V1495" s="23">
        <f>ROUNDDOWN(V1494*$V$3,0)</f>
        <v>15241</v>
      </c>
      <c r="W1495" s="337"/>
      <c r="X1495" s="23">
        <f>ROUNDDOWN($X$3*X1494,0)</f>
        <v>129031</v>
      </c>
      <c r="Y1495" s="23">
        <f>ROUNDDOWN(Y1494*$Y$3,0)</f>
        <v>48865</v>
      </c>
      <c r="Z1495" s="24">
        <f>ROUNDDOWN(Z1494*$Z$3,0)</f>
        <v>42544</v>
      </c>
      <c r="AA1495" s="338"/>
      <c r="AB1495" s="327"/>
      <c r="AC1495" s="327"/>
      <c r="AD1495" s="327"/>
      <c r="AE1495" s="327"/>
      <c r="AF1495" s="329"/>
      <c r="AG1495" s="331"/>
      <c r="AH1495" s="332">
        <f t="shared" si="15"/>
        <v>0</v>
      </c>
    </row>
    <row r="1496" spans="1:34" ht="12.75" hidden="1" customHeight="1">
      <c r="A1496" s="333" t="s">
        <v>251</v>
      </c>
      <c r="B1496" s="20" t="s">
        <v>43</v>
      </c>
      <c r="C1496" s="21">
        <v>7</v>
      </c>
      <c r="D1496" s="333" t="str">
        <f>B1496&amp;C1496</f>
        <v>H7</v>
      </c>
      <c r="E1496" s="21" t="s">
        <v>38</v>
      </c>
      <c r="F1496" s="21">
        <v>3.5</v>
      </c>
      <c r="G1496" s="333" t="str">
        <f>E1496&amp;F1496</f>
        <v>W3.5</v>
      </c>
      <c r="H1496" s="21" t="s">
        <v>39</v>
      </c>
      <c r="I1496" s="21">
        <v>0</v>
      </c>
      <c r="J1496" s="333" t="str">
        <f>H1496&amp;I1496</f>
        <v>L0</v>
      </c>
      <c r="K1496" s="21" t="s">
        <v>40</v>
      </c>
      <c r="L1496" s="21">
        <v>0</v>
      </c>
      <c r="M1496" s="334" t="str">
        <f>K1496&amp;L1496</f>
        <v>B0</v>
      </c>
      <c r="N1496" s="21" t="s">
        <v>41</v>
      </c>
      <c r="O1496" s="21">
        <v>35</v>
      </c>
      <c r="P1496" s="334" t="str">
        <f>N1496&amp;O1496</f>
        <v>R35</v>
      </c>
      <c r="Q1496" s="25" t="s">
        <v>42</v>
      </c>
      <c r="R1496" s="19">
        <v>2.66</v>
      </c>
      <c r="S1496" s="19">
        <v>0.37</v>
      </c>
      <c r="T1496" s="336">
        <f>SUM(R1497:S1497)</f>
        <v>309177</v>
      </c>
      <c r="U1496" s="19">
        <v>0.3</v>
      </c>
      <c r="V1496" s="19">
        <v>0.25</v>
      </c>
      <c r="W1496" s="336">
        <f>SUM(U1497:V1497)</f>
        <v>39673</v>
      </c>
      <c r="X1496" s="19">
        <v>1.42</v>
      </c>
      <c r="Y1496" s="19">
        <v>0.69</v>
      </c>
      <c r="Z1496" s="19">
        <v>0.9</v>
      </c>
      <c r="AA1496" s="338">
        <f>SUM(X1497:Z1497)</f>
        <v>254247</v>
      </c>
      <c r="AB1496" s="327">
        <f>ROUNDDOWN((T1496+AA1496)*0.05,0)</f>
        <v>28171</v>
      </c>
      <c r="AC1496" s="327">
        <f>ROUNDDOWN((T1496+W1496+AA1496+AB1496)*0.1,0)</f>
        <v>63126</v>
      </c>
      <c r="AD1496" s="327">
        <f>ROUNDDOWN(AG1496*0.1,0)</f>
        <v>321115</v>
      </c>
      <c r="AE1496" s="327">
        <f>T1496+W1496+AA1496+AB1496+AC1496+AD1496</f>
        <v>1015509</v>
      </c>
      <c r="AF1496" s="328">
        <v>3560000</v>
      </c>
      <c r="AG1496" s="330">
        <f>AF1496-T1496-W1496</f>
        <v>3211150</v>
      </c>
      <c r="AH1496" s="332">
        <f t="shared" si="15"/>
        <v>1015509</v>
      </c>
    </row>
    <row r="1497" spans="1:34" ht="12.75" hidden="1" customHeight="1">
      <c r="A1497" s="333"/>
      <c r="B1497" s="20"/>
      <c r="C1497" s="21"/>
      <c r="D1497" s="333"/>
      <c r="E1497" s="21"/>
      <c r="F1497" s="21"/>
      <c r="G1497" s="333"/>
      <c r="H1497" s="21"/>
      <c r="I1497" s="21"/>
      <c r="J1497" s="333"/>
      <c r="K1497" s="21"/>
      <c r="L1497" s="21"/>
      <c r="M1497" s="335"/>
      <c r="N1497" s="21"/>
      <c r="O1497" s="21"/>
      <c r="P1497" s="335"/>
      <c r="Q1497" s="22" t="s">
        <v>116</v>
      </c>
      <c r="R1497" s="23">
        <f>ROUNDDOWN($R$3*R1496,0)</f>
        <v>279044</v>
      </c>
      <c r="S1497" s="23">
        <f>ROUNDDOWN($S$3*S1496,0)</f>
        <v>30133</v>
      </c>
      <c r="T1497" s="337"/>
      <c r="U1497" s="23">
        <f>ROUNDDOWN(U1496*$U$3,0)</f>
        <v>24432</v>
      </c>
      <c r="V1497" s="23">
        <f>ROUNDDOWN(V1496*$V$3,0)</f>
        <v>15241</v>
      </c>
      <c r="W1497" s="337"/>
      <c r="X1497" s="23">
        <f>ROUNDDOWN($X$3*X1496,0)</f>
        <v>148963</v>
      </c>
      <c r="Y1497" s="23">
        <f>ROUNDDOWN(Y1496*$Y$3,0)</f>
        <v>56195</v>
      </c>
      <c r="Z1497" s="24">
        <f>ROUNDDOWN(Z1496*$Z$3,0)</f>
        <v>49089</v>
      </c>
      <c r="AA1497" s="338"/>
      <c r="AB1497" s="327"/>
      <c r="AC1497" s="327"/>
      <c r="AD1497" s="327"/>
      <c r="AE1497" s="327"/>
      <c r="AF1497" s="329"/>
      <c r="AG1497" s="331"/>
      <c r="AH1497" s="332">
        <f t="shared" si="15"/>
        <v>0</v>
      </c>
    </row>
    <row r="1498" spans="1:34" ht="12.75" hidden="1" customHeight="1">
      <c r="A1498" s="333" t="s">
        <v>251</v>
      </c>
      <c r="B1498" s="20" t="s">
        <v>43</v>
      </c>
      <c r="C1498" s="21">
        <v>8</v>
      </c>
      <c r="D1498" s="333" t="str">
        <f>B1498&amp;C1498</f>
        <v>H8</v>
      </c>
      <c r="E1498" s="21" t="s">
        <v>38</v>
      </c>
      <c r="F1498" s="21">
        <v>4</v>
      </c>
      <c r="G1498" s="333" t="str">
        <f>E1498&amp;F1498</f>
        <v>W4</v>
      </c>
      <c r="H1498" s="21" t="s">
        <v>39</v>
      </c>
      <c r="I1498" s="21">
        <v>0</v>
      </c>
      <c r="J1498" s="333" t="str">
        <f>H1498&amp;I1498</f>
        <v>L0</v>
      </c>
      <c r="K1498" s="21" t="s">
        <v>40</v>
      </c>
      <c r="L1498" s="21">
        <v>0</v>
      </c>
      <c r="M1498" s="334" t="str">
        <f>K1498&amp;L1498</f>
        <v>B0</v>
      </c>
      <c r="N1498" s="21" t="s">
        <v>41</v>
      </c>
      <c r="O1498" s="21">
        <v>40</v>
      </c>
      <c r="P1498" s="334" t="str">
        <f>N1498&amp;O1498</f>
        <v>R40</v>
      </c>
      <c r="Q1498" s="25" t="s">
        <v>42</v>
      </c>
      <c r="R1498" s="26">
        <v>3.09</v>
      </c>
      <c r="S1498" s="26">
        <v>0.43</v>
      </c>
      <c r="T1498" s="336">
        <f>SUM(R1499:S1499)</f>
        <v>359173</v>
      </c>
      <c r="U1498" s="19">
        <v>0.57999999999999996</v>
      </c>
      <c r="V1498" s="19">
        <v>0.33</v>
      </c>
      <c r="W1498" s="336">
        <f>SUM(U1499:V1499)</f>
        <v>67355</v>
      </c>
      <c r="X1498" s="19">
        <v>1.56</v>
      </c>
      <c r="Y1498" s="19">
        <v>0.76</v>
      </c>
      <c r="Z1498" s="19">
        <v>0.99</v>
      </c>
      <c r="AA1498" s="338">
        <f>SUM(X1499:Z1499)</f>
        <v>279544</v>
      </c>
      <c r="AB1498" s="327">
        <f>ROUNDDOWN((T1498+AA1498)*0.05,0)</f>
        <v>31935</v>
      </c>
      <c r="AC1498" s="327">
        <f>ROUNDDOWN((T1498+W1498+AA1498+AB1498)*0.1,0)</f>
        <v>73800</v>
      </c>
      <c r="AD1498" s="327">
        <f>ROUNDDOWN(AG1498*0.1,0)</f>
        <v>539347</v>
      </c>
      <c r="AE1498" s="327">
        <f>T1498+W1498+AA1498+AB1498+AC1498+AD1498</f>
        <v>1351154</v>
      </c>
      <c r="AF1498" s="328">
        <v>5820000</v>
      </c>
      <c r="AG1498" s="330">
        <f>AF1498-T1498-W1498</f>
        <v>5393472</v>
      </c>
      <c r="AH1498" s="332">
        <f t="shared" si="15"/>
        <v>1351154</v>
      </c>
    </row>
    <row r="1499" spans="1:34" ht="12.75" hidden="1" customHeight="1">
      <c r="A1499" s="333"/>
      <c r="B1499" s="20"/>
      <c r="C1499" s="21"/>
      <c r="D1499" s="333"/>
      <c r="E1499" s="21"/>
      <c r="F1499" s="21"/>
      <c r="G1499" s="333"/>
      <c r="H1499" s="21"/>
      <c r="I1499" s="21"/>
      <c r="J1499" s="333"/>
      <c r="K1499" s="21"/>
      <c r="L1499" s="21"/>
      <c r="M1499" s="335"/>
      <c r="N1499" s="21"/>
      <c r="O1499" s="21"/>
      <c r="P1499" s="335"/>
      <c r="Q1499" s="22" t="s">
        <v>116</v>
      </c>
      <c r="R1499" s="23">
        <f>ROUNDDOWN($R$3*R1498,0)</f>
        <v>324153</v>
      </c>
      <c r="S1499" s="23">
        <f>ROUNDDOWN($S$3*S1498,0)</f>
        <v>35020</v>
      </c>
      <c r="T1499" s="337"/>
      <c r="U1499" s="23">
        <f>ROUNDDOWN(U1498*$U$3,0)</f>
        <v>47236</v>
      </c>
      <c r="V1499" s="23">
        <f>ROUNDDOWN(V1498*$V$3,0)</f>
        <v>20119</v>
      </c>
      <c r="W1499" s="337"/>
      <c r="X1499" s="23">
        <f>ROUNDDOWN($X$3*X1498,0)</f>
        <v>163650</v>
      </c>
      <c r="Y1499" s="23">
        <f>ROUNDDOWN(Y1498*$Y$3,0)</f>
        <v>61896</v>
      </c>
      <c r="Z1499" s="24">
        <f>ROUNDDOWN(Z1498*$Z$3,0)</f>
        <v>53998</v>
      </c>
      <c r="AA1499" s="338"/>
      <c r="AB1499" s="327"/>
      <c r="AC1499" s="327"/>
      <c r="AD1499" s="327"/>
      <c r="AE1499" s="327"/>
      <c r="AF1499" s="329"/>
      <c r="AG1499" s="331"/>
      <c r="AH1499" s="332">
        <f t="shared" si="15"/>
        <v>0</v>
      </c>
    </row>
    <row r="1500" spans="1:34" ht="12.75" hidden="1" customHeight="1">
      <c r="A1500" s="333" t="s">
        <v>251</v>
      </c>
      <c r="B1500" s="20" t="s">
        <v>43</v>
      </c>
      <c r="C1500" s="21">
        <v>9</v>
      </c>
      <c r="D1500" s="333" t="str">
        <f>B1500&amp;C1500</f>
        <v>H9</v>
      </c>
      <c r="E1500" s="21" t="s">
        <v>38</v>
      </c>
      <c r="F1500" s="21">
        <v>4</v>
      </c>
      <c r="G1500" s="333" t="str">
        <f>E1500&amp;F1500</f>
        <v>W4</v>
      </c>
      <c r="H1500" s="21" t="s">
        <v>39</v>
      </c>
      <c r="I1500" s="21">
        <v>0</v>
      </c>
      <c r="J1500" s="333" t="str">
        <f>H1500&amp;I1500</f>
        <v>L0</v>
      </c>
      <c r="K1500" s="21" t="s">
        <v>40</v>
      </c>
      <c r="L1500" s="21">
        <v>0</v>
      </c>
      <c r="M1500" s="334" t="str">
        <f>K1500&amp;L1500</f>
        <v>B0</v>
      </c>
      <c r="N1500" s="21" t="s">
        <v>41</v>
      </c>
      <c r="O1500" s="21">
        <v>45</v>
      </c>
      <c r="P1500" s="334" t="str">
        <f>N1500&amp;O1500</f>
        <v>R45</v>
      </c>
      <c r="Q1500" s="25" t="s">
        <v>42</v>
      </c>
      <c r="R1500" s="19">
        <v>3.53</v>
      </c>
      <c r="S1500" s="19">
        <v>0.49</v>
      </c>
      <c r="T1500" s="336">
        <f>SUM(R1501:S1501)</f>
        <v>410218</v>
      </c>
      <c r="U1500" s="19">
        <v>0.72</v>
      </c>
      <c r="V1500" s="19">
        <v>0.5</v>
      </c>
      <c r="W1500" s="29">
        <f>SUM(U1501:V1501)</f>
        <v>89121</v>
      </c>
      <c r="X1500" s="19">
        <v>1.69</v>
      </c>
      <c r="Y1500" s="19">
        <v>0.82</v>
      </c>
      <c r="Z1500" s="19">
        <v>1.08</v>
      </c>
      <c r="AA1500" s="338">
        <f>SUM(X1501:Z1501)</f>
        <v>302977</v>
      </c>
      <c r="AB1500" s="327">
        <f>ROUNDDOWN((T1500+AA1500)*0.05,0)</f>
        <v>35659</v>
      </c>
      <c r="AC1500" s="327">
        <f>ROUNDDOWN((T1500+W1500+AA1500+AB1500)*0.1,0)</f>
        <v>83797</v>
      </c>
      <c r="AD1500" s="327">
        <f>ROUNDDOWN(AG1500*0.1,0)</f>
        <v>638066</v>
      </c>
      <c r="AE1500" s="327">
        <f>T1500+W1500+AA1500+AB1500+AC1500+AD1500</f>
        <v>1559838</v>
      </c>
      <c r="AF1500" s="328">
        <v>6880000</v>
      </c>
      <c r="AG1500" s="330">
        <f>AF1500-T1500-W1500</f>
        <v>6380661</v>
      </c>
      <c r="AH1500" s="332">
        <f t="shared" si="15"/>
        <v>1559838</v>
      </c>
    </row>
    <row r="1501" spans="1:34" ht="12.75" hidden="1" customHeight="1">
      <c r="A1501" s="333"/>
      <c r="B1501" s="20"/>
      <c r="C1501" s="21"/>
      <c r="D1501" s="333"/>
      <c r="E1501" s="21"/>
      <c r="F1501" s="21"/>
      <c r="G1501" s="333"/>
      <c r="H1501" s="21"/>
      <c r="I1501" s="21"/>
      <c r="J1501" s="333"/>
      <c r="K1501" s="21"/>
      <c r="L1501" s="21"/>
      <c r="M1501" s="335"/>
      <c r="N1501" s="21"/>
      <c r="O1501" s="21"/>
      <c r="P1501" s="335"/>
      <c r="Q1501" s="22" t="s">
        <v>116</v>
      </c>
      <c r="R1501" s="23">
        <f>ROUNDDOWN($R$3*R1500,0)</f>
        <v>370311</v>
      </c>
      <c r="S1501" s="23">
        <f>ROUNDDOWN($S$3*S1500,0)</f>
        <v>39907</v>
      </c>
      <c r="T1501" s="337"/>
      <c r="U1501" s="23">
        <f>ROUNDDOWN(U1500*$U$3,0)</f>
        <v>58638</v>
      </c>
      <c r="V1501" s="23">
        <f>ROUNDDOWN(V1500*$V$3,0)</f>
        <v>30483</v>
      </c>
      <c r="W1501" s="30"/>
      <c r="X1501" s="23">
        <f>ROUNDDOWN($X$3*X1500,0)</f>
        <v>177287</v>
      </c>
      <c r="Y1501" s="23">
        <f>ROUNDDOWN(Y1500*$Y$3,0)</f>
        <v>66783</v>
      </c>
      <c r="Z1501" s="24">
        <f>ROUNDDOWN(Z1500*$Z$3,0)</f>
        <v>58907</v>
      </c>
      <c r="AA1501" s="338"/>
      <c r="AB1501" s="327"/>
      <c r="AC1501" s="327"/>
      <c r="AD1501" s="327"/>
      <c r="AE1501" s="327"/>
      <c r="AF1501" s="329"/>
      <c r="AG1501" s="331"/>
      <c r="AH1501" s="332">
        <f t="shared" si="15"/>
        <v>0</v>
      </c>
    </row>
    <row r="1502" spans="1:34" ht="12.75" hidden="1" customHeight="1">
      <c r="A1502" s="333" t="s">
        <v>251</v>
      </c>
      <c r="B1502" s="20" t="s">
        <v>43</v>
      </c>
      <c r="C1502" s="21">
        <v>9</v>
      </c>
      <c r="D1502" s="333" t="str">
        <f>B1502&amp;C1502</f>
        <v>H9</v>
      </c>
      <c r="E1502" s="21" t="s">
        <v>38</v>
      </c>
      <c r="F1502" s="21">
        <v>4</v>
      </c>
      <c r="G1502" s="333" t="str">
        <f>E1502&amp;F1502</f>
        <v>W4</v>
      </c>
      <c r="H1502" s="21" t="s">
        <v>39</v>
      </c>
      <c r="I1502" s="21">
        <v>0</v>
      </c>
      <c r="J1502" s="333" t="str">
        <f>H1502&amp;I1502</f>
        <v>L0</v>
      </c>
      <c r="K1502" s="21" t="s">
        <v>40</v>
      </c>
      <c r="L1502" s="21">
        <v>0</v>
      </c>
      <c r="M1502" s="334" t="str">
        <f>K1502&amp;L1502</f>
        <v>B0</v>
      </c>
      <c r="N1502" s="21" t="s">
        <v>41</v>
      </c>
      <c r="O1502" s="21">
        <v>50</v>
      </c>
      <c r="P1502" s="334" t="str">
        <f>N1502&amp;O1502</f>
        <v>R50</v>
      </c>
      <c r="Q1502" s="25" t="s">
        <v>42</v>
      </c>
      <c r="R1502" s="19">
        <v>3.96</v>
      </c>
      <c r="S1502" s="19">
        <v>0.55000000000000004</v>
      </c>
      <c r="T1502" s="336">
        <f>SUM(R1503:S1503)</f>
        <v>460212</v>
      </c>
      <c r="U1502" s="19">
        <v>0.86</v>
      </c>
      <c r="V1502" s="19">
        <v>1</v>
      </c>
      <c r="W1502" s="336">
        <f>SUM(U1503:V1503)</f>
        <v>131007</v>
      </c>
      <c r="X1502" s="19">
        <v>1.81</v>
      </c>
      <c r="Y1502" s="19">
        <v>0.88</v>
      </c>
      <c r="Z1502" s="19">
        <v>1.1499999999999999</v>
      </c>
      <c r="AA1502" s="338">
        <f>SUM(X1503:Z1503)</f>
        <v>324270</v>
      </c>
      <c r="AB1502" s="327">
        <f>ROUNDDOWN((T1502+AA1502)*0.05,0)</f>
        <v>39224</v>
      </c>
      <c r="AC1502" s="327">
        <f>ROUNDDOWN((T1502+W1502+AA1502+AB1502)*0.1,0)</f>
        <v>95471</v>
      </c>
      <c r="AD1502" s="327">
        <f>ROUNDDOWN(AG1502*0.1,0)</f>
        <v>783878</v>
      </c>
      <c r="AE1502" s="327">
        <f>T1502+W1502+AA1502+AB1502+AC1502+AD1502</f>
        <v>1834062</v>
      </c>
      <c r="AF1502" s="328">
        <v>8430000</v>
      </c>
      <c r="AG1502" s="330">
        <f>AF1502-T1502-W1502</f>
        <v>7838781</v>
      </c>
      <c r="AH1502" s="332">
        <f t="shared" si="15"/>
        <v>1834062</v>
      </c>
    </row>
    <row r="1503" spans="1:34" ht="12.75" hidden="1" customHeight="1">
      <c r="A1503" s="333"/>
      <c r="B1503" s="20"/>
      <c r="C1503" s="21"/>
      <c r="D1503" s="333"/>
      <c r="E1503" s="21"/>
      <c r="F1503" s="21"/>
      <c r="G1503" s="333"/>
      <c r="H1503" s="21"/>
      <c r="I1503" s="21"/>
      <c r="J1503" s="333"/>
      <c r="K1503" s="21"/>
      <c r="L1503" s="21"/>
      <c r="M1503" s="335"/>
      <c r="N1503" s="21"/>
      <c r="O1503" s="21"/>
      <c r="P1503" s="335"/>
      <c r="Q1503" s="22" t="s">
        <v>116</v>
      </c>
      <c r="R1503" s="23">
        <f>ROUNDDOWN($R$3*R1502,0)</f>
        <v>415419</v>
      </c>
      <c r="S1503" s="23">
        <f>ROUNDDOWN($S$3*S1502,0)</f>
        <v>44793</v>
      </c>
      <c r="T1503" s="337"/>
      <c r="U1503" s="23">
        <f>ROUNDDOWN(U1502*$U$3,0)</f>
        <v>70040</v>
      </c>
      <c r="V1503" s="23">
        <f>ROUNDDOWN(V1502*$V$3,0)</f>
        <v>60967</v>
      </c>
      <c r="W1503" s="337"/>
      <c r="X1503" s="23">
        <f>ROUNDDOWN($X$3*X1502,0)</f>
        <v>189876</v>
      </c>
      <c r="Y1503" s="23">
        <f>ROUNDDOWN(Y1502*$Y$3,0)</f>
        <v>71669</v>
      </c>
      <c r="Z1503" s="24">
        <f>ROUNDDOWN(Z1502*$Z$3,0)</f>
        <v>62725</v>
      </c>
      <c r="AA1503" s="338"/>
      <c r="AB1503" s="327"/>
      <c r="AC1503" s="327"/>
      <c r="AD1503" s="327"/>
      <c r="AE1503" s="327"/>
      <c r="AF1503" s="329"/>
      <c r="AG1503" s="331"/>
      <c r="AH1503" s="332">
        <f t="shared" si="15"/>
        <v>0</v>
      </c>
    </row>
    <row r="1504" spans="1:34" ht="12.75" hidden="1" customHeight="1">
      <c r="A1504" s="344" t="s">
        <v>252</v>
      </c>
      <c r="B1504" s="27" t="s">
        <v>43</v>
      </c>
      <c r="C1504" s="28">
        <v>1</v>
      </c>
      <c r="D1504" s="344" t="str">
        <f>B1504&amp;C1504</f>
        <v>H1</v>
      </c>
      <c r="E1504" s="28" t="s">
        <v>38</v>
      </c>
      <c r="F1504" s="28">
        <v>1.2</v>
      </c>
      <c r="G1504" s="344" t="str">
        <f>E1504&amp;F1504</f>
        <v>W1.2</v>
      </c>
      <c r="H1504" s="28" t="s">
        <v>39</v>
      </c>
      <c r="I1504" s="28">
        <v>0</v>
      </c>
      <c r="J1504" s="344" t="str">
        <f>H1504&amp;I1504</f>
        <v>L0</v>
      </c>
      <c r="K1504" s="28" t="s">
        <v>40</v>
      </c>
      <c r="L1504" s="28">
        <v>0</v>
      </c>
      <c r="M1504" s="345" t="str">
        <f>K1504&amp;L1504</f>
        <v>B0</v>
      </c>
      <c r="N1504" s="28" t="s">
        <v>41</v>
      </c>
      <c r="O1504" s="28">
        <v>0</v>
      </c>
      <c r="P1504" s="345" t="str">
        <f>N1504&amp;O1504</f>
        <v>R0</v>
      </c>
      <c r="Q1504" s="25" t="s">
        <v>109</v>
      </c>
      <c r="R1504" s="26">
        <v>0.11</v>
      </c>
      <c r="S1504" s="26">
        <v>0.02</v>
      </c>
      <c r="T1504" s="336">
        <f>SUM(R1505:S1505)</f>
        <v>13167</v>
      </c>
      <c r="U1504" s="19">
        <v>2E-3</v>
      </c>
      <c r="V1504" s="19">
        <v>3.0000000000000001E-3</v>
      </c>
      <c r="W1504" s="336">
        <f>SUM(U1505:V1505)</f>
        <v>344</v>
      </c>
      <c r="X1504" s="19">
        <v>7.0000000000000007E-2</v>
      </c>
      <c r="Y1504" s="19">
        <v>0.04</v>
      </c>
      <c r="Z1504" s="19">
        <v>0</v>
      </c>
      <c r="AA1504" s="338">
        <f>SUM(X1505:Z1505)</f>
        <v>10600</v>
      </c>
      <c r="AB1504" s="327">
        <f>ROUNDDOWN((T1504+AA1504)*0.05,0)</f>
        <v>1188</v>
      </c>
      <c r="AC1504" s="327">
        <f>ROUNDDOWN((T1504+W1504+AA1504+AB1504)*0.1,0)</f>
        <v>2529</v>
      </c>
      <c r="AD1504" s="327">
        <f>ROUNDDOWN(AG1504*0.1,0)</f>
        <v>25848</v>
      </c>
      <c r="AE1504" s="327">
        <f>T1504+W1504+AA1504+AB1504+AC1504+AD1504</f>
        <v>53676</v>
      </c>
      <c r="AF1504" s="328">
        <v>272000</v>
      </c>
      <c r="AG1504" s="330">
        <f>AF1504-T1504-W1504</f>
        <v>258489</v>
      </c>
      <c r="AH1504" s="332">
        <f t="shared" si="15"/>
        <v>53676</v>
      </c>
    </row>
    <row r="1505" spans="1:34" ht="12.75" hidden="1" customHeight="1">
      <c r="A1505" s="344"/>
      <c r="B1505" s="27"/>
      <c r="C1505" s="28"/>
      <c r="D1505" s="344"/>
      <c r="E1505" s="28"/>
      <c r="F1505" s="28"/>
      <c r="G1505" s="344"/>
      <c r="H1505" s="28"/>
      <c r="I1505" s="28"/>
      <c r="J1505" s="344"/>
      <c r="K1505" s="28"/>
      <c r="L1505" s="28"/>
      <c r="M1505" s="346"/>
      <c r="N1505" s="28"/>
      <c r="O1505" s="28"/>
      <c r="P1505" s="346"/>
      <c r="Q1505" s="22"/>
      <c r="R1505" s="23">
        <f>ROUNDDOWN($R$3*R1504,0)</f>
        <v>11539</v>
      </c>
      <c r="S1505" s="23">
        <f>ROUNDDOWN($S$3*S1504,0)</f>
        <v>1628</v>
      </c>
      <c r="T1505" s="337"/>
      <c r="U1505" s="23">
        <f>ROUNDDOWN(U1504*$U$3,0)</f>
        <v>162</v>
      </c>
      <c r="V1505" s="23">
        <f>ROUNDDOWN(V1504*$V$3,0)</f>
        <v>182</v>
      </c>
      <c r="W1505" s="337"/>
      <c r="X1505" s="23">
        <f>ROUNDDOWN($X$3*X1504,0)</f>
        <v>7343</v>
      </c>
      <c r="Y1505" s="23">
        <f>ROUNDDOWN(Y1504*$Y$3,0)</f>
        <v>3257</v>
      </c>
      <c r="Z1505" s="24">
        <f>ROUNDDOWN(Z1504*$Z$3,0)</f>
        <v>0</v>
      </c>
      <c r="AA1505" s="338"/>
      <c r="AB1505" s="327"/>
      <c r="AC1505" s="327"/>
      <c r="AD1505" s="327"/>
      <c r="AE1505" s="327"/>
      <c r="AF1505" s="329"/>
      <c r="AG1505" s="331"/>
      <c r="AH1505" s="332">
        <f t="shared" si="15"/>
        <v>0</v>
      </c>
    </row>
    <row r="1506" spans="1:34" ht="12.75" hidden="1" customHeight="1">
      <c r="A1506" s="344" t="s">
        <v>252</v>
      </c>
      <c r="B1506" s="27" t="s">
        <v>43</v>
      </c>
      <c r="C1506" s="28">
        <v>1.2</v>
      </c>
      <c r="D1506" s="344" t="str">
        <f>B1506&amp;C1506</f>
        <v>H1.2</v>
      </c>
      <c r="E1506" s="28" t="s">
        <v>38</v>
      </c>
      <c r="F1506" s="28">
        <v>1.5</v>
      </c>
      <c r="G1506" s="344" t="str">
        <f>E1506&amp;F1506</f>
        <v>W1.5</v>
      </c>
      <c r="H1506" s="28" t="s">
        <v>39</v>
      </c>
      <c r="I1506" s="28">
        <v>0</v>
      </c>
      <c r="J1506" s="344" t="str">
        <f>H1506&amp;I1506</f>
        <v>L0</v>
      </c>
      <c r="K1506" s="28" t="s">
        <v>40</v>
      </c>
      <c r="L1506" s="28">
        <v>0</v>
      </c>
      <c r="M1506" s="345" t="str">
        <f>K1506&amp;L1506</f>
        <v>B0</v>
      </c>
      <c r="N1506" s="28" t="s">
        <v>41</v>
      </c>
      <c r="O1506" s="28">
        <v>0</v>
      </c>
      <c r="P1506" s="345" t="str">
        <f>N1506&amp;O1506</f>
        <v>R0</v>
      </c>
      <c r="Q1506" s="25" t="s">
        <v>109</v>
      </c>
      <c r="R1506" s="19">
        <v>0.14000000000000001</v>
      </c>
      <c r="S1506" s="19">
        <v>0.02</v>
      </c>
      <c r="T1506" s="336">
        <f>SUM(R1507:S1507)</f>
        <v>16314</v>
      </c>
      <c r="U1506" s="19">
        <v>2E-3</v>
      </c>
      <c r="V1506" s="19">
        <v>3.0000000000000001E-3</v>
      </c>
      <c r="W1506" s="336">
        <f>SUM(U1507:V1507)</f>
        <v>344</v>
      </c>
      <c r="X1506" s="19">
        <v>0.09</v>
      </c>
      <c r="Y1506" s="19">
        <v>0.05</v>
      </c>
      <c r="Z1506" s="19">
        <v>0</v>
      </c>
      <c r="AA1506" s="338">
        <f>SUM(X1507:Z1507)</f>
        <v>13513</v>
      </c>
      <c r="AB1506" s="327">
        <f>ROUNDDOWN((T1506+AA1506)*0.05,0)</f>
        <v>1491</v>
      </c>
      <c r="AC1506" s="327">
        <f>ROUNDDOWN((T1506+W1506+AA1506+AB1506)*0.1,0)</f>
        <v>3166</v>
      </c>
      <c r="AD1506" s="327">
        <f>ROUNDDOWN(AG1506*0.1,0)</f>
        <v>39234</v>
      </c>
      <c r="AE1506" s="327">
        <f>T1506+W1506+AA1506+AB1506+AC1506+AD1506</f>
        <v>74062</v>
      </c>
      <c r="AF1506" s="328">
        <v>409000</v>
      </c>
      <c r="AG1506" s="330">
        <f>AF1506-T1506-W1506</f>
        <v>392342</v>
      </c>
      <c r="AH1506" s="332">
        <f t="shared" si="15"/>
        <v>74062</v>
      </c>
    </row>
    <row r="1507" spans="1:34" ht="12.75" hidden="1" customHeight="1">
      <c r="A1507" s="344"/>
      <c r="B1507" s="27"/>
      <c r="C1507" s="28"/>
      <c r="D1507" s="344"/>
      <c r="E1507" s="28"/>
      <c r="F1507" s="28"/>
      <c r="G1507" s="344"/>
      <c r="H1507" s="28"/>
      <c r="I1507" s="28"/>
      <c r="J1507" s="344"/>
      <c r="K1507" s="28"/>
      <c r="L1507" s="28"/>
      <c r="M1507" s="346"/>
      <c r="N1507" s="28"/>
      <c r="O1507" s="28"/>
      <c r="P1507" s="346"/>
      <c r="Q1507" s="22"/>
      <c r="R1507" s="23">
        <f>ROUNDDOWN($R$3*R1506,0)</f>
        <v>14686</v>
      </c>
      <c r="S1507" s="23">
        <f>ROUNDDOWN($S$3*S1506,0)</f>
        <v>1628</v>
      </c>
      <c r="T1507" s="337"/>
      <c r="U1507" s="23">
        <f>ROUNDDOWN(U1506*$U$3,0)</f>
        <v>162</v>
      </c>
      <c r="V1507" s="23">
        <f>ROUNDDOWN(V1506*$V$3,0)</f>
        <v>182</v>
      </c>
      <c r="W1507" s="337"/>
      <c r="X1507" s="23">
        <f>ROUNDDOWN($X$3*X1506,0)</f>
        <v>9441</v>
      </c>
      <c r="Y1507" s="23">
        <f>ROUNDDOWN(Y1506*$Y$3,0)</f>
        <v>4072</v>
      </c>
      <c r="Z1507" s="24">
        <f>ROUNDDOWN(Z1506*$Z$3,0)</f>
        <v>0</v>
      </c>
      <c r="AA1507" s="338"/>
      <c r="AB1507" s="327"/>
      <c r="AC1507" s="327"/>
      <c r="AD1507" s="327"/>
      <c r="AE1507" s="327"/>
      <c r="AF1507" s="329"/>
      <c r="AG1507" s="331"/>
      <c r="AH1507" s="332">
        <f t="shared" si="15"/>
        <v>0</v>
      </c>
    </row>
    <row r="1508" spans="1:34" ht="12.75" hidden="1" customHeight="1">
      <c r="A1508" s="344" t="s">
        <v>252</v>
      </c>
      <c r="B1508" s="27" t="s">
        <v>43</v>
      </c>
      <c r="C1508" s="28">
        <v>1.5</v>
      </c>
      <c r="D1508" s="344" t="str">
        <f>B1508&amp;C1508</f>
        <v>H1.5</v>
      </c>
      <c r="E1508" s="28" t="s">
        <v>38</v>
      </c>
      <c r="F1508" s="28">
        <v>1.8</v>
      </c>
      <c r="G1508" s="344" t="str">
        <f>E1508&amp;F1508</f>
        <v>W1.8</v>
      </c>
      <c r="H1508" s="28" t="s">
        <v>39</v>
      </c>
      <c r="I1508" s="28">
        <v>0</v>
      </c>
      <c r="J1508" s="344" t="str">
        <f>H1508&amp;I1508</f>
        <v>L0</v>
      </c>
      <c r="K1508" s="28" t="s">
        <v>40</v>
      </c>
      <c r="L1508" s="28">
        <v>0</v>
      </c>
      <c r="M1508" s="345" t="str">
        <f>K1508&amp;L1508</f>
        <v>B0</v>
      </c>
      <c r="N1508" s="28" t="s">
        <v>41</v>
      </c>
      <c r="O1508" s="28">
        <v>0</v>
      </c>
      <c r="P1508" s="345" t="str">
        <f>N1508&amp;O1508</f>
        <v>R0</v>
      </c>
      <c r="Q1508" s="25" t="s">
        <v>109</v>
      </c>
      <c r="R1508" s="19">
        <v>0.18</v>
      </c>
      <c r="S1508" s="19">
        <v>0.03</v>
      </c>
      <c r="T1508" s="336">
        <f>SUM(R1509:S1509)</f>
        <v>21325</v>
      </c>
      <c r="U1508" s="19">
        <v>2E-3</v>
      </c>
      <c r="V1508" s="19">
        <v>5.0000000000000001E-3</v>
      </c>
      <c r="W1508" s="336">
        <f>SUM(U1509:V1509)</f>
        <v>466</v>
      </c>
      <c r="X1508" s="19">
        <v>0.12</v>
      </c>
      <c r="Y1508" s="19">
        <v>7.0000000000000007E-2</v>
      </c>
      <c r="Z1508" s="19">
        <v>0</v>
      </c>
      <c r="AA1508" s="338">
        <f>SUM(X1509:Z1509)</f>
        <v>18289</v>
      </c>
      <c r="AB1508" s="327">
        <f>ROUNDDOWN((T1508+AA1508)*0.05,0)</f>
        <v>1980</v>
      </c>
      <c r="AC1508" s="327">
        <f>ROUNDDOWN((T1508+W1508+AA1508+AB1508)*0.1,0)</f>
        <v>4206</v>
      </c>
      <c r="AD1508" s="327">
        <f>ROUNDDOWN(AG1508*0.1,0)</f>
        <v>52520</v>
      </c>
      <c r="AE1508" s="327">
        <f>T1508+W1508+AA1508+AB1508+AC1508+AD1508</f>
        <v>98786</v>
      </c>
      <c r="AF1508" s="328">
        <v>547000</v>
      </c>
      <c r="AG1508" s="330">
        <f>AF1508-T1508-W1508</f>
        <v>525209</v>
      </c>
      <c r="AH1508" s="332">
        <f t="shared" si="15"/>
        <v>98786</v>
      </c>
    </row>
    <row r="1509" spans="1:34" ht="12.75" hidden="1" customHeight="1">
      <c r="A1509" s="344"/>
      <c r="B1509" s="27"/>
      <c r="C1509" s="28"/>
      <c r="D1509" s="344"/>
      <c r="E1509" s="28"/>
      <c r="F1509" s="28"/>
      <c r="G1509" s="344"/>
      <c r="H1509" s="28"/>
      <c r="I1509" s="28"/>
      <c r="J1509" s="344"/>
      <c r="K1509" s="28"/>
      <c r="L1509" s="28"/>
      <c r="M1509" s="346"/>
      <c r="N1509" s="28"/>
      <c r="O1509" s="28"/>
      <c r="P1509" s="346"/>
      <c r="Q1509" s="22"/>
      <c r="R1509" s="23">
        <f>ROUNDDOWN($R$3*R1508,0)</f>
        <v>18882</v>
      </c>
      <c r="S1509" s="23">
        <f>ROUNDDOWN($S$3*S1508,0)</f>
        <v>2443</v>
      </c>
      <c r="T1509" s="337"/>
      <c r="U1509" s="23">
        <f>ROUNDDOWN(U1508*$U$3,0)</f>
        <v>162</v>
      </c>
      <c r="V1509" s="23">
        <f>ROUNDDOWN(V1508*$V$3,0)</f>
        <v>304</v>
      </c>
      <c r="W1509" s="337"/>
      <c r="X1509" s="23">
        <f>ROUNDDOWN($X$3*X1508,0)</f>
        <v>12588</v>
      </c>
      <c r="Y1509" s="23">
        <f>ROUNDDOWN(Y1508*$Y$3,0)</f>
        <v>5701</v>
      </c>
      <c r="Z1509" s="24">
        <f>ROUNDDOWN(Z1508*$Z$3,0)</f>
        <v>0</v>
      </c>
      <c r="AA1509" s="338"/>
      <c r="AB1509" s="327"/>
      <c r="AC1509" s="327"/>
      <c r="AD1509" s="327"/>
      <c r="AE1509" s="327"/>
      <c r="AF1509" s="329"/>
      <c r="AG1509" s="331"/>
      <c r="AH1509" s="332">
        <f t="shared" si="15"/>
        <v>0</v>
      </c>
    </row>
    <row r="1510" spans="1:34" ht="12.75" hidden="1" customHeight="1">
      <c r="A1510" s="344" t="s">
        <v>252</v>
      </c>
      <c r="B1510" s="27" t="s">
        <v>43</v>
      </c>
      <c r="C1510" s="28">
        <v>1.5</v>
      </c>
      <c r="D1510" s="344" t="str">
        <f>B1510&amp;C1510</f>
        <v>H1.5</v>
      </c>
      <c r="E1510" s="28" t="s">
        <v>38</v>
      </c>
      <c r="F1510" s="28">
        <v>2</v>
      </c>
      <c r="G1510" s="344" t="str">
        <f>E1510&amp;F1510</f>
        <v>W2</v>
      </c>
      <c r="H1510" s="28" t="s">
        <v>39</v>
      </c>
      <c r="I1510" s="28">
        <v>0</v>
      </c>
      <c r="J1510" s="344" t="str">
        <f>H1510&amp;I1510</f>
        <v>L0</v>
      </c>
      <c r="K1510" s="28" t="s">
        <v>40</v>
      </c>
      <c r="L1510" s="28">
        <v>0</v>
      </c>
      <c r="M1510" s="345" t="str">
        <f>K1510&amp;L1510</f>
        <v>B0</v>
      </c>
      <c r="N1510" s="28" t="s">
        <v>41</v>
      </c>
      <c r="O1510" s="28">
        <v>0</v>
      </c>
      <c r="P1510" s="345" t="str">
        <f>N1510&amp;O1510</f>
        <v>R0</v>
      </c>
      <c r="Q1510" s="25" t="s">
        <v>109</v>
      </c>
      <c r="R1510" s="26">
        <v>0.23</v>
      </c>
      <c r="S1510" s="26">
        <v>0.03</v>
      </c>
      <c r="T1510" s="336">
        <f>SUM(R1511:S1511)</f>
        <v>26570</v>
      </c>
      <c r="U1510" s="19">
        <v>2E-3</v>
      </c>
      <c r="V1510" s="19">
        <v>7.0000000000000001E-3</v>
      </c>
      <c r="W1510" s="336">
        <f>SUM(U1511:V1511)</f>
        <v>588</v>
      </c>
      <c r="X1510" s="19">
        <v>0.15</v>
      </c>
      <c r="Y1510" s="19">
        <v>0.08</v>
      </c>
      <c r="Z1510" s="19">
        <v>0</v>
      </c>
      <c r="AA1510" s="338">
        <f>SUM(X1511:Z1511)</f>
        <v>22250</v>
      </c>
      <c r="AB1510" s="327">
        <f>ROUNDDOWN((T1510+AA1510)*0.05,0)</f>
        <v>2441</v>
      </c>
      <c r="AC1510" s="327">
        <f>ROUNDDOWN((T1510+W1510+AA1510+AB1510)*0.1,0)</f>
        <v>5184</v>
      </c>
      <c r="AD1510" s="327">
        <f>ROUNDDOWN(AG1510*0.1,0)</f>
        <v>71384</v>
      </c>
      <c r="AE1510" s="327">
        <f>T1510+W1510+AA1510+AB1510+AC1510+AD1510</f>
        <v>128417</v>
      </c>
      <c r="AF1510" s="328">
        <v>741000</v>
      </c>
      <c r="AG1510" s="330">
        <f>AF1510-T1510-W1510</f>
        <v>713842</v>
      </c>
      <c r="AH1510" s="332">
        <f t="shared" si="15"/>
        <v>128417</v>
      </c>
    </row>
    <row r="1511" spans="1:34" ht="12.75" hidden="1" customHeight="1">
      <c r="A1511" s="344"/>
      <c r="B1511" s="27"/>
      <c r="C1511" s="28"/>
      <c r="D1511" s="344"/>
      <c r="E1511" s="28"/>
      <c r="F1511" s="28"/>
      <c r="G1511" s="344"/>
      <c r="H1511" s="28"/>
      <c r="I1511" s="28"/>
      <c r="J1511" s="344"/>
      <c r="K1511" s="28"/>
      <c r="L1511" s="28"/>
      <c r="M1511" s="346"/>
      <c r="N1511" s="28"/>
      <c r="O1511" s="28"/>
      <c r="P1511" s="346"/>
      <c r="Q1511" s="22"/>
      <c r="R1511" s="23">
        <f>ROUNDDOWN($R$3*R1510,0)</f>
        <v>24127</v>
      </c>
      <c r="S1511" s="23">
        <f>ROUNDDOWN($S$3*S1510,0)</f>
        <v>2443</v>
      </c>
      <c r="T1511" s="337"/>
      <c r="U1511" s="23">
        <f>ROUNDDOWN(U1510*$U$3,0)</f>
        <v>162</v>
      </c>
      <c r="V1511" s="23">
        <f>ROUNDDOWN(V1510*$V$3,0)</f>
        <v>426</v>
      </c>
      <c r="W1511" s="337"/>
      <c r="X1511" s="23">
        <f>ROUNDDOWN($X$3*X1510,0)</f>
        <v>15735</v>
      </c>
      <c r="Y1511" s="23">
        <f>ROUNDDOWN(Y1510*$Y$3,0)</f>
        <v>6515</v>
      </c>
      <c r="Z1511" s="24">
        <f>ROUNDDOWN(Z1510*$Z$3,0)</f>
        <v>0</v>
      </c>
      <c r="AA1511" s="338"/>
      <c r="AB1511" s="327"/>
      <c r="AC1511" s="327"/>
      <c r="AD1511" s="327"/>
      <c r="AE1511" s="327"/>
      <c r="AF1511" s="329"/>
      <c r="AG1511" s="331"/>
      <c r="AH1511" s="332">
        <f t="shared" si="15"/>
        <v>0</v>
      </c>
    </row>
    <row r="1512" spans="1:34" ht="12.75" hidden="1" customHeight="1">
      <c r="A1512" s="344" t="s">
        <v>252</v>
      </c>
      <c r="B1512" s="27" t="s">
        <v>43</v>
      </c>
      <c r="C1512" s="28">
        <v>2</v>
      </c>
      <c r="D1512" s="344" t="str">
        <f>B1512&amp;C1512</f>
        <v>H2</v>
      </c>
      <c r="E1512" s="28" t="s">
        <v>38</v>
      </c>
      <c r="F1512" s="28">
        <v>2.5</v>
      </c>
      <c r="G1512" s="344" t="str">
        <f>E1512&amp;F1512</f>
        <v>W2.5</v>
      </c>
      <c r="H1512" s="28" t="s">
        <v>39</v>
      </c>
      <c r="I1512" s="28">
        <v>0</v>
      </c>
      <c r="J1512" s="344" t="str">
        <f>H1512&amp;I1512</f>
        <v>L0</v>
      </c>
      <c r="K1512" s="28" t="s">
        <v>40</v>
      </c>
      <c r="L1512" s="28">
        <v>0</v>
      </c>
      <c r="M1512" s="345" t="str">
        <f>K1512&amp;L1512</f>
        <v>B0</v>
      </c>
      <c r="N1512" s="28" t="s">
        <v>41</v>
      </c>
      <c r="O1512" s="28">
        <v>0</v>
      </c>
      <c r="P1512" s="345" t="str">
        <f>N1512&amp;O1512</f>
        <v>R0</v>
      </c>
      <c r="Q1512" s="25" t="s">
        <v>109</v>
      </c>
      <c r="R1512" s="26">
        <v>0.35</v>
      </c>
      <c r="S1512" s="26">
        <v>0.05</v>
      </c>
      <c r="T1512" s="336">
        <f>SUM(R1513:S1513)</f>
        <v>40788</v>
      </c>
      <c r="U1512" s="19">
        <v>5.0000000000000001E-3</v>
      </c>
      <c r="V1512" s="19">
        <v>1.2999999999999999E-2</v>
      </c>
      <c r="W1512" s="336">
        <f>SUM(U1513:V1513)</f>
        <v>1199</v>
      </c>
      <c r="X1512" s="19">
        <v>0.22</v>
      </c>
      <c r="Y1512" s="19">
        <v>0.12</v>
      </c>
      <c r="Z1512" s="19">
        <v>0</v>
      </c>
      <c r="AA1512" s="338">
        <f>SUM(X1513:Z1513)</f>
        <v>32851</v>
      </c>
      <c r="AB1512" s="327">
        <f>ROUNDDOWN((T1512+AA1512)*0.05,0)</f>
        <v>3681</v>
      </c>
      <c r="AC1512" s="327">
        <f>ROUNDDOWN((T1512+W1512+AA1512+AB1512)*0.1,0)</f>
        <v>7851</v>
      </c>
      <c r="AD1512" s="327">
        <f>ROUNDDOWN(AG1512*0.1,0)</f>
        <v>136801</v>
      </c>
      <c r="AE1512" s="327">
        <f>T1512+W1512+AA1512+AB1512+AC1512+AD1512</f>
        <v>223171</v>
      </c>
      <c r="AF1512" s="328">
        <v>1410000</v>
      </c>
      <c r="AG1512" s="330">
        <f>AF1512-T1512-W1512</f>
        <v>1368013</v>
      </c>
      <c r="AH1512" s="332">
        <f t="shared" si="15"/>
        <v>223171</v>
      </c>
    </row>
    <row r="1513" spans="1:34" ht="12.75" hidden="1" customHeight="1">
      <c r="A1513" s="344"/>
      <c r="B1513" s="27"/>
      <c r="C1513" s="28"/>
      <c r="D1513" s="344"/>
      <c r="E1513" s="28"/>
      <c r="F1513" s="28"/>
      <c r="G1513" s="344"/>
      <c r="H1513" s="28"/>
      <c r="I1513" s="28"/>
      <c r="J1513" s="344"/>
      <c r="K1513" s="28"/>
      <c r="L1513" s="28"/>
      <c r="M1513" s="346"/>
      <c r="N1513" s="28"/>
      <c r="O1513" s="28"/>
      <c r="P1513" s="346"/>
      <c r="Q1513" s="22"/>
      <c r="R1513" s="23">
        <f>ROUNDDOWN($R$3*R1512,0)</f>
        <v>36716</v>
      </c>
      <c r="S1513" s="23">
        <f>ROUNDDOWN($S$3*S1512,0)</f>
        <v>4072</v>
      </c>
      <c r="T1513" s="337"/>
      <c r="U1513" s="23">
        <f>ROUNDDOWN(U1512*$U$3,0)</f>
        <v>407</v>
      </c>
      <c r="V1513" s="23">
        <f>ROUNDDOWN(V1512*$V$3,0)</f>
        <v>792</v>
      </c>
      <c r="W1513" s="337"/>
      <c r="X1513" s="23">
        <f>ROUNDDOWN($X$3*X1512,0)</f>
        <v>23078</v>
      </c>
      <c r="Y1513" s="23">
        <f>ROUNDDOWN(Y1512*$Y$3,0)</f>
        <v>9773</v>
      </c>
      <c r="Z1513" s="24">
        <f>ROUNDDOWN(Z1512*$Z$3,0)</f>
        <v>0</v>
      </c>
      <c r="AA1513" s="338"/>
      <c r="AB1513" s="327"/>
      <c r="AC1513" s="327"/>
      <c r="AD1513" s="327"/>
      <c r="AE1513" s="327"/>
      <c r="AF1513" s="329"/>
      <c r="AG1513" s="331"/>
      <c r="AH1513" s="332">
        <f t="shared" si="15"/>
        <v>0</v>
      </c>
    </row>
    <row r="1514" spans="1:34" ht="12.75" hidden="1" customHeight="1">
      <c r="A1514" s="347" t="s">
        <v>253</v>
      </c>
      <c r="B1514" s="31" t="s">
        <v>43</v>
      </c>
      <c r="C1514" s="32">
        <v>8</v>
      </c>
      <c r="D1514" s="347" t="str">
        <f>B1514&amp;C1514</f>
        <v>H8</v>
      </c>
      <c r="E1514" s="32" t="s">
        <v>38</v>
      </c>
      <c r="F1514" s="32"/>
      <c r="G1514" s="347" t="str">
        <f>E1514&amp;F1514</f>
        <v>W</v>
      </c>
      <c r="H1514" s="32" t="s">
        <v>39</v>
      </c>
      <c r="I1514" s="32">
        <v>0</v>
      </c>
      <c r="J1514" s="347" t="str">
        <f>H1514&amp;I1514</f>
        <v>L0</v>
      </c>
      <c r="K1514" s="32" t="s">
        <v>40</v>
      </c>
      <c r="L1514" s="32"/>
      <c r="M1514" s="348" t="str">
        <f>K1514&amp;L1514</f>
        <v>B</v>
      </c>
      <c r="N1514" s="32" t="s">
        <v>41</v>
      </c>
      <c r="O1514" s="32">
        <v>25</v>
      </c>
      <c r="P1514" s="348" t="str">
        <f>N1514&amp;O1514</f>
        <v>R25</v>
      </c>
      <c r="Q1514" s="25"/>
      <c r="R1514" s="19"/>
      <c r="S1514" s="19"/>
      <c r="T1514" s="336">
        <f>SUM(R1515:S1515)</f>
        <v>0</v>
      </c>
      <c r="U1514" s="19"/>
      <c r="V1514" s="19"/>
      <c r="W1514" s="336">
        <f>SUM(U1515:V1515)</f>
        <v>0</v>
      </c>
      <c r="X1514" s="19"/>
      <c r="Y1514" s="19"/>
      <c r="Z1514" s="19"/>
      <c r="AA1514" s="338">
        <f>SUM(X1515:Z1515)</f>
        <v>0</v>
      </c>
      <c r="AB1514" s="327">
        <f>ROUNDDOWN((T1514+AA1514)*0.05,0)</f>
        <v>0</v>
      </c>
      <c r="AC1514" s="327">
        <f>ROUNDDOWN((T1514+W1514+AA1514+AB1514)*0.1,0)</f>
        <v>0</v>
      </c>
      <c r="AD1514" s="327">
        <f>ROUNDDOWN(AG1514*0.1,0)</f>
        <v>215000</v>
      </c>
      <c r="AE1514" s="327">
        <f>T1514+W1514+AA1514+AB1514+AC1514+AD1514</f>
        <v>215000</v>
      </c>
      <c r="AF1514" s="328">
        <v>2150000</v>
      </c>
      <c r="AG1514" s="330">
        <f>AF1514-T1514-W1514</f>
        <v>2150000</v>
      </c>
      <c r="AH1514" s="332">
        <f>IF(AE1514&lt;AG1514,AE1514,AG1514)</f>
        <v>215000</v>
      </c>
    </row>
    <row r="1515" spans="1:34" ht="12.75" hidden="1" customHeight="1">
      <c r="A1515" s="347"/>
      <c r="B1515" s="31"/>
      <c r="C1515" s="32"/>
      <c r="D1515" s="347"/>
      <c r="E1515" s="32"/>
      <c r="F1515" s="32"/>
      <c r="G1515" s="347"/>
      <c r="H1515" s="32"/>
      <c r="I1515" s="32"/>
      <c r="J1515" s="347"/>
      <c r="K1515" s="32"/>
      <c r="L1515" s="32"/>
      <c r="M1515" s="349"/>
      <c r="N1515" s="32"/>
      <c r="O1515" s="32"/>
      <c r="P1515" s="349"/>
      <c r="Q1515" s="25"/>
      <c r="R1515" s="23">
        <f>ROUNDDOWN($R$3*R1514,0)</f>
        <v>0</v>
      </c>
      <c r="S1515" s="23">
        <f>ROUNDDOWN($S$3*S1514,0)</f>
        <v>0</v>
      </c>
      <c r="T1515" s="337"/>
      <c r="U1515" s="23">
        <f>ROUNDDOWN(U1514*$U$3,0)</f>
        <v>0</v>
      </c>
      <c r="V1515" s="23">
        <f>ROUNDDOWN(V1514*$V$3,0)</f>
        <v>0</v>
      </c>
      <c r="W1515" s="337"/>
      <c r="X1515" s="23">
        <f>ROUNDDOWN($X$3*X1514,0)</f>
        <v>0</v>
      </c>
      <c r="Y1515" s="23">
        <f>ROUNDDOWN(Y1514*$Y$3,0)</f>
        <v>0</v>
      </c>
      <c r="Z1515" s="24">
        <f>ROUNDDOWN(Z1514*$Z$3,0)</f>
        <v>0</v>
      </c>
      <c r="AA1515" s="338"/>
      <c r="AB1515" s="327"/>
      <c r="AC1515" s="327"/>
      <c r="AD1515" s="327"/>
      <c r="AE1515" s="327"/>
      <c r="AF1515" s="329"/>
      <c r="AG1515" s="331"/>
      <c r="AH1515" s="332"/>
    </row>
    <row r="1516" spans="1:34" ht="12.75" hidden="1" customHeight="1">
      <c r="A1516" s="347" t="s">
        <v>253</v>
      </c>
      <c r="B1516" s="31" t="s">
        <v>43</v>
      </c>
      <c r="C1516" s="32">
        <v>8</v>
      </c>
      <c r="D1516" s="347" t="str">
        <f>B1516&amp;C1516</f>
        <v>H8</v>
      </c>
      <c r="E1516" s="32" t="s">
        <v>38</v>
      </c>
      <c r="F1516" s="32"/>
      <c r="G1516" s="347" t="str">
        <f>E1516&amp;F1516</f>
        <v>W</v>
      </c>
      <c r="H1516" s="32" t="s">
        <v>39</v>
      </c>
      <c r="I1516" s="32">
        <v>0</v>
      </c>
      <c r="J1516" s="347" t="str">
        <f>H1516&amp;I1516</f>
        <v>L0</v>
      </c>
      <c r="K1516" s="32" t="s">
        <v>40</v>
      </c>
      <c r="L1516" s="32"/>
      <c r="M1516" s="348" t="str">
        <f>K1516&amp;L1516</f>
        <v>B</v>
      </c>
      <c r="N1516" s="32" t="s">
        <v>41</v>
      </c>
      <c r="O1516" s="32">
        <v>30</v>
      </c>
      <c r="P1516" s="348" t="str">
        <f>N1516&amp;O1516</f>
        <v>R30</v>
      </c>
      <c r="Q1516" s="25"/>
      <c r="R1516" s="19"/>
      <c r="S1516" s="19"/>
      <c r="T1516" s="336">
        <f>SUM(R1517:S1517)</f>
        <v>0</v>
      </c>
      <c r="U1516" s="19"/>
      <c r="V1516" s="19"/>
      <c r="W1516" s="336">
        <f>SUM(U1517:V1517)</f>
        <v>0</v>
      </c>
      <c r="X1516" s="19"/>
      <c r="Y1516" s="19"/>
      <c r="Z1516" s="19"/>
      <c r="AA1516" s="338">
        <f>SUM(X1517:Z1517)</f>
        <v>0</v>
      </c>
      <c r="AB1516" s="327">
        <f>ROUNDDOWN((T1516+AA1516)*0.05,0)</f>
        <v>0</v>
      </c>
      <c r="AC1516" s="327">
        <f>ROUNDDOWN((T1516+W1516+AA1516+AB1516)*0.1,0)</f>
        <v>0</v>
      </c>
      <c r="AD1516" s="327">
        <f>ROUNDDOWN(AG1516*0.1,0)</f>
        <v>327000</v>
      </c>
      <c r="AE1516" s="327">
        <f>T1516+W1516+AA1516+AB1516+AC1516+AD1516</f>
        <v>327000</v>
      </c>
      <c r="AF1516" s="328">
        <v>3270000</v>
      </c>
      <c r="AG1516" s="330">
        <f>AF1516-T1516-W1516</f>
        <v>3270000</v>
      </c>
      <c r="AH1516" s="332">
        <f>IF(AE1516&lt;AG1516,AE1516,AG1516)</f>
        <v>327000</v>
      </c>
    </row>
    <row r="1517" spans="1:34" ht="12.75" hidden="1" customHeight="1">
      <c r="A1517" s="347"/>
      <c r="B1517" s="31"/>
      <c r="C1517" s="32"/>
      <c r="D1517" s="347"/>
      <c r="E1517" s="32"/>
      <c r="F1517" s="32"/>
      <c r="G1517" s="347"/>
      <c r="H1517" s="32"/>
      <c r="I1517" s="32"/>
      <c r="J1517" s="347"/>
      <c r="K1517" s="32"/>
      <c r="L1517" s="32"/>
      <c r="M1517" s="349"/>
      <c r="N1517" s="32"/>
      <c r="O1517" s="32"/>
      <c r="P1517" s="349"/>
      <c r="Q1517" s="25"/>
      <c r="R1517" s="23">
        <f>ROUNDDOWN($R$3*R1516,0)</f>
        <v>0</v>
      </c>
      <c r="S1517" s="23">
        <f>ROUNDDOWN($S$3*S1516,0)</f>
        <v>0</v>
      </c>
      <c r="T1517" s="337"/>
      <c r="U1517" s="23">
        <f>ROUNDDOWN(U1516*$U$3,0)</f>
        <v>0</v>
      </c>
      <c r="V1517" s="23">
        <f>ROUNDDOWN(V1516*$V$3,0)</f>
        <v>0</v>
      </c>
      <c r="W1517" s="337"/>
      <c r="X1517" s="23">
        <f>ROUNDDOWN($X$3*X1516,0)</f>
        <v>0</v>
      </c>
      <c r="Y1517" s="23">
        <f>ROUNDDOWN(Y1516*$Y$3,0)</f>
        <v>0</v>
      </c>
      <c r="Z1517" s="24">
        <f>ROUNDDOWN(Z1516*$Z$3,0)</f>
        <v>0</v>
      </c>
      <c r="AA1517" s="338"/>
      <c r="AB1517" s="327"/>
      <c r="AC1517" s="327"/>
      <c r="AD1517" s="327"/>
      <c r="AE1517" s="327"/>
      <c r="AF1517" s="329"/>
      <c r="AG1517" s="331"/>
      <c r="AH1517" s="332"/>
    </row>
    <row r="1518" spans="1:34" ht="12.75" hidden="1" customHeight="1">
      <c r="A1518" s="347" t="s">
        <v>253</v>
      </c>
      <c r="B1518" s="31" t="s">
        <v>43</v>
      </c>
      <c r="C1518" s="32">
        <v>9</v>
      </c>
      <c r="D1518" s="347" t="str">
        <f>B1518&amp;C1518</f>
        <v>H9</v>
      </c>
      <c r="E1518" s="32" t="s">
        <v>38</v>
      </c>
      <c r="F1518" s="32"/>
      <c r="G1518" s="347" t="str">
        <f>E1518&amp;F1518</f>
        <v>W</v>
      </c>
      <c r="H1518" s="32" t="s">
        <v>39</v>
      </c>
      <c r="I1518" s="32">
        <v>0</v>
      </c>
      <c r="J1518" s="347" t="str">
        <f>H1518&amp;I1518</f>
        <v>L0</v>
      </c>
      <c r="K1518" s="32" t="s">
        <v>40</v>
      </c>
      <c r="L1518" s="32"/>
      <c r="M1518" s="348" t="str">
        <f>K1518&amp;L1518</f>
        <v>B</v>
      </c>
      <c r="N1518" s="32" t="s">
        <v>41</v>
      </c>
      <c r="O1518" s="32">
        <v>35</v>
      </c>
      <c r="P1518" s="348" t="str">
        <f>N1518&amp;O1518</f>
        <v>R35</v>
      </c>
      <c r="Q1518" s="25"/>
      <c r="R1518" s="26"/>
      <c r="S1518" s="26"/>
      <c r="T1518" s="336">
        <f>SUM(R1519:S1519)</f>
        <v>0</v>
      </c>
      <c r="U1518" s="19"/>
      <c r="V1518" s="19"/>
      <c r="W1518" s="336">
        <f>SUM(U1519:V1519)</f>
        <v>0</v>
      </c>
      <c r="X1518" s="19"/>
      <c r="Y1518" s="19"/>
      <c r="Z1518" s="19"/>
      <c r="AA1518" s="338">
        <f>SUM(X1519:Z1519)</f>
        <v>0</v>
      </c>
      <c r="AB1518" s="327">
        <f>ROUNDDOWN((T1518+AA1518)*0.05,0)</f>
        <v>0</v>
      </c>
      <c r="AC1518" s="327">
        <f>ROUNDDOWN((T1518+W1518+AA1518+AB1518)*0.1,0)</f>
        <v>0</v>
      </c>
      <c r="AD1518" s="327">
        <f>ROUNDDOWN(AG1518*0.1,0)</f>
        <v>430000</v>
      </c>
      <c r="AE1518" s="327">
        <f>T1518+W1518+AA1518+AB1518+AC1518+AD1518</f>
        <v>430000</v>
      </c>
      <c r="AF1518" s="328">
        <v>4300000</v>
      </c>
      <c r="AG1518" s="330">
        <f>AF1518-T1518-W1518</f>
        <v>4300000</v>
      </c>
      <c r="AH1518" s="332">
        <f>IF(AE1518&lt;AG1518,AE1518,AG1518)</f>
        <v>430000</v>
      </c>
    </row>
    <row r="1519" spans="1:34" ht="12.75" hidden="1" customHeight="1">
      <c r="A1519" s="347"/>
      <c r="B1519" s="31"/>
      <c r="C1519" s="32"/>
      <c r="D1519" s="347"/>
      <c r="E1519" s="32"/>
      <c r="F1519" s="32"/>
      <c r="G1519" s="347"/>
      <c r="H1519" s="32"/>
      <c r="I1519" s="32"/>
      <c r="J1519" s="347"/>
      <c r="K1519" s="32"/>
      <c r="L1519" s="32"/>
      <c r="M1519" s="349"/>
      <c r="N1519" s="32"/>
      <c r="O1519" s="32"/>
      <c r="P1519" s="349"/>
      <c r="Q1519" s="25"/>
      <c r="R1519" s="23">
        <f>ROUNDDOWN($R$3*R1518,0)</f>
        <v>0</v>
      </c>
      <c r="S1519" s="23">
        <f>ROUNDDOWN($S$3*S1518,0)</f>
        <v>0</v>
      </c>
      <c r="T1519" s="337"/>
      <c r="U1519" s="23">
        <f>ROUNDDOWN(U1518*$U$3,0)</f>
        <v>0</v>
      </c>
      <c r="V1519" s="23">
        <f>ROUNDDOWN(V1518*$V$3,0)</f>
        <v>0</v>
      </c>
      <c r="W1519" s="337"/>
      <c r="X1519" s="23">
        <f>ROUNDDOWN($X$3*X1518,0)</f>
        <v>0</v>
      </c>
      <c r="Y1519" s="23">
        <f>ROUNDDOWN(Y1518*$Y$3,0)</f>
        <v>0</v>
      </c>
      <c r="Z1519" s="24">
        <f>ROUNDDOWN(Z1518*$Z$3,0)</f>
        <v>0</v>
      </c>
      <c r="AA1519" s="338"/>
      <c r="AB1519" s="327"/>
      <c r="AC1519" s="327"/>
      <c r="AD1519" s="327"/>
      <c r="AE1519" s="327"/>
      <c r="AF1519" s="329"/>
      <c r="AG1519" s="331"/>
      <c r="AH1519" s="332"/>
    </row>
    <row r="1520" spans="1:34" ht="12.75" hidden="1" customHeight="1">
      <c r="A1520" s="347" t="s">
        <v>253</v>
      </c>
      <c r="B1520" s="31" t="s">
        <v>43</v>
      </c>
      <c r="C1520" s="32">
        <v>9</v>
      </c>
      <c r="D1520" s="347" t="str">
        <f>B1520&amp;C1520</f>
        <v>H9</v>
      </c>
      <c r="E1520" s="32" t="s">
        <v>38</v>
      </c>
      <c r="F1520" s="32"/>
      <c r="G1520" s="347" t="str">
        <f>E1520&amp;F1520</f>
        <v>W</v>
      </c>
      <c r="H1520" s="32" t="s">
        <v>39</v>
      </c>
      <c r="I1520" s="32">
        <v>0</v>
      </c>
      <c r="J1520" s="347" t="str">
        <f>H1520&amp;I1520</f>
        <v>L0</v>
      </c>
      <c r="K1520" s="32" t="s">
        <v>40</v>
      </c>
      <c r="L1520" s="32"/>
      <c r="M1520" s="348" t="str">
        <f>K1520&amp;L1520</f>
        <v>B</v>
      </c>
      <c r="N1520" s="32" t="s">
        <v>41</v>
      </c>
      <c r="O1520" s="32">
        <v>40</v>
      </c>
      <c r="P1520" s="348" t="str">
        <f>N1520&amp;O1520</f>
        <v>R40</v>
      </c>
      <c r="Q1520" s="25"/>
      <c r="R1520" s="19"/>
      <c r="S1520" s="19"/>
      <c r="T1520" s="336">
        <f>SUM(R1521:S1521)</f>
        <v>0</v>
      </c>
      <c r="U1520" s="19"/>
      <c r="V1520" s="19"/>
      <c r="W1520" s="336">
        <f>SUM(U1521:V1521)</f>
        <v>0</v>
      </c>
      <c r="X1520" s="19"/>
      <c r="Y1520" s="19"/>
      <c r="Z1520" s="19"/>
      <c r="AA1520" s="338">
        <f>SUM(X1521:Z1521)</f>
        <v>0</v>
      </c>
      <c r="AB1520" s="327">
        <f>ROUNDDOWN((T1520+AA1520)*0.05,0)</f>
        <v>0</v>
      </c>
      <c r="AC1520" s="327">
        <f>ROUNDDOWN((T1520+W1520+AA1520+AB1520)*0.1,0)</f>
        <v>0</v>
      </c>
      <c r="AD1520" s="327">
        <f>ROUNDDOWN(AG1520*0.1,0)</f>
        <v>576000</v>
      </c>
      <c r="AE1520" s="327">
        <f>T1520+W1520+AA1520+AB1520+AC1520+AD1520</f>
        <v>576000</v>
      </c>
      <c r="AF1520" s="328">
        <v>5760000</v>
      </c>
      <c r="AG1520" s="330">
        <f>AF1520-T1520-W1520</f>
        <v>5760000</v>
      </c>
      <c r="AH1520" s="332">
        <f>IF(AE1520&lt;AG1520,AE1520,AG1520)</f>
        <v>576000</v>
      </c>
    </row>
    <row r="1521" spans="1:34" ht="12.75" hidden="1" customHeight="1">
      <c r="A1521" s="347"/>
      <c r="B1521" s="31"/>
      <c r="C1521" s="32"/>
      <c r="D1521" s="347"/>
      <c r="E1521" s="32"/>
      <c r="F1521" s="32"/>
      <c r="G1521" s="347"/>
      <c r="H1521" s="32"/>
      <c r="I1521" s="32"/>
      <c r="J1521" s="347"/>
      <c r="K1521" s="32"/>
      <c r="L1521" s="32"/>
      <c r="M1521" s="349"/>
      <c r="N1521" s="32"/>
      <c r="O1521" s="32"/>
      <c r="P1521" s="349"/>
      <c r="Q1521" s="25"/>
      <c r="R1521" s="23">
        <f>ROUNDDOWN($R$3*R1520,0)</f>
        <v>0</v>
      </c>
      <c r="S1521" s="23">
        <f>ROUNDDOWN($S$3*S1520,0)</f>
        <v>0</v>
      </c>
      <c r="T1521" s="337"/>
      <c r="U1521" s="23">
        <f>ROUNDDOWN(U1520*$U$3,0)</f>
        <v>0</v>
      </c>
      <c r="V1521" s="23">
        <f>ROUNDDOWN(V1520*$V$3,0)</f>
        <v>0</v>
      </c>
      <c r="W1521" s="337"/>
      <c r="X1521" s="23">
        <f>ROUNDDOWN($X$3*X1520,0)</f>
        <v>0</v>
      </c>
      <c r="Y1521" s="23">
        <f>ROUNDDOWN(Y1520*$Y$3,0)</f>
        <v>0</v>
      </c>
      <c r="Z1521" s="24">
        <f>ROUNDDOWN(Z1520*$Z$3,0)</f>
        <v>0</v>
      </c>
      <c r="AA1521" s="338"/>
      <c r="AB1521" s="327"/>
      <c r="AC1521" s="327"/>
      <c r="AD1521" s="327"/>
      <c r="AE1521" s="327"/>
      <c r="AF1521" s="329"/>
      <c r="AG1521" s="331"/>
      <c r="AH1521" s="332"/>
    </row>
    <row r="1522" spans="1:34" ht="12.75" hidden="1" customHeight="1">
      <c r="A1522" s="347" t="s">
        <v>253</v>
      </c>
      <c r="B1522" s="31" t="s">
        <v>43</v>
      </c>
      <c r="C1522" s="32">
        <v>10</v>
      </c>
      <c r="D1522" s="347" t="str">
        <f>B1522&amp;C1522</f>
        <v>H10</v>
      </c>
      <c r="E1522" s="32" t="s">
        <v>38</v>
      </c>
      <c r="F1522" s="32"/>
      <c r="G1522" s="347" t="str">
        <f>E1522&amp;F1522</f>
        <v>W</v>
      </c>
      <c r="H1522" s="32" t="s">
        <v>39</v>
      </c>
      <c r="I1522" s="32">
        <v>0</v>
      </c>
      <c r="J1522" s="347" t="str">
        <f>H1522&amp;I1522</f>
        <v>L0</v>
      </c>
      <c r="K1522" s="32" t="s">
        <v>40</v>
      </c>
      <c r="L1522" s="32"/>
      <c r="M1522" s="348" t="str">
        <f>K1522&amp;L1522</f>
        <v>B</v>
      </c>
      <c r="N1522" s="32" t="s">
        <v>41</v>
      </c>
      <c r="O1522" s="32">
        <v>45</v>
      </c>
      <c r="P1522" s="348" t="str">
        <f>N1522&amp;O1522</f>
        <v>R45</v>
      </c>
      <c r="Q1522" s="25"/>
      <c r="R1522" s="19"/>
      <c r="S1522" s="19"/>
      <c r="T1522" s="336">
        <f>SUM(R1523:S1523)</f>
        <v>0</v>
      </c>
      <c r="U1522" s="19"/>
      <c r="V1522" s="19"/>
      <c r="W1522" s="336">
        <f>SUM(U1523:V1523)</f>
        <v>0</v>
      </c>
      <c r="X1522" s="19"/>
      <c r="Y1522" s="19"/>
      <c r="Z1522" s="19"/>
      <c r="AA1522" s="338">
        <f>SUM(X1523:Z1523)</f>
        <v>0</v>
      </c>
      <c r="AB1522" s="327">
        <f>ROUNDDOWN((T1522+AA1522)*0.05,0)</f>
        <v>0</v>
      </c>
      <c r="AC1522" s="327">
        <f>ROUNDDOWN((T1522+W1522+AA1522+AB1522)*0.1,0)</f>
        <v>0</v>
      </c>
      <c r="AD1522" s="327">
        <f>ROUNDDOWN(AG1522*0.1,0)</f>
        <v>706000</v>
      </c>
      <c r="AE1522" s="327">
        <f>T1522+W1522+AA1522+AB1522+AC1522+AD1522</f>
        <v>706000</v>
      </c>
      <c r="AF1522" s="328">
        <v>7060000</v>
      </c>
      <c r="AG1522" s="330">
        <f>AF1522-T1522-W1522</f>
        <v>7060000</v>
      </c>
      <c r="AH1522" s="332">
        <f>IF(AE1522&lt;AG1522,AE1522,AG1522)</f>
        <v>706000</v>
      </c>
    </row>
    <row r="1523" spans="1:34" ht="12.75" hidden="1" customHeight="1">
      <c r="A1523" s="347"/>
      <c r="B1523" s="31"/>
      <c r="C1523" s="32"/>
      <c r="D1523" s="347"/>
      <c r="E1523" s="32"/>
      <c r="F1523" s="32"/>
      <c r="G1523" s="347"/>
      <c r="H1523" s="32"/>
      <c r="I1523" s="32"/>
      <c r="J1523" s="347"/>
      <c r="K1523" s="32"/>
      <c r="L1523" s="32"/>
      <c r="M1523" s="349"/>
      <c r="N1523" s="32"/>
      <c r="O1523" s="32"/>
      <c r="P1523" s="349"/>
      <c r="Q1523" s="25"/>
      <c r="R1523" s="23">
        <f>ROUNDDOWN($R$3*R1522,0)</f>
        <v>0</v>
      </c>
      <c r="S1523" s="23">
        <f>ROUNDDOWN($S$3*S1522,0)</f>
        <v>0</v>
      </c>
      <c r="T1523" s="337"/>
      <c r="U1523" s="23">
        <f>ROUNDDOWN(U1522*$U$3,0)</f>
        <v>0</v>
      </c>
      <c r="V1523" s="23">
        <f>ROUNDDOWN(V1522*$V$3,0)</f>
        <v>0</v>
      </c>
      <c r="W1523" s="337"/>
      <c r="X1523" s="23">
        <f>ROUNDDOWN($X$3*X1522,0)</f>
        <v>0</v>
      </c>
      <c r="Y1523" s="23">
        <f>ROUNDDOWN(Y1522*$Y$3,0)</f>
        <v>0</v>
      </c>
      <c r="Z1523" s="24">
        <f>ROUNDDOWN(Z1522*$Z$3,0)</f>
        <v>0</v>
      </c>
      <c r="AA1523" s="338"/>
      <c r="AB1523" s="327"/>
      <c r="AC1523" s="327"/>
      <c r="AD1523" s="327"/>
      <c r="AE1523" s="327"/>
      <c r="AF1523" s="329"/>
      <c r="AG1523" s="331"/>
      <c r="AH1523" s="332"/>
    </row>
    <row r="1524" spans="1:34" ht="12.75" hidden="1" customHeight="1">
      <c r="A1524" s="347" t="s">
        <v>253</v>
      </c>
      <c r="B1524" s="31" t="s">
        <v>43</v>
      </c>
      <c r="C1524" s="32">
        <v>10</v>
      </c>
      <c r="D1524" s="347" t="str">
        <f>B1524&amp;C1524</f>
        <v>H10</v>
      </c>
      <c r="E1524" s="32" t="s">
        <v>38</v>
      </c>
      <c r="F1524" s="32"/>
      <c r="G1524" s="347" t="str">
        <f>E1524&amp;F1524</f>
        <v>W</v>
      </c>
      <c r="H1524" s="32" t="s">
        <v>39</v>
      </c>
      <c r="I1524" s="32">
        <v>0</v>
      </c>
      <c r="J1524" s="347" t="str">
        <f>H1524&amp;I1524</f>
        <v>L0</v>
      </c>
      <c r="K1524" s="32" t="s">
        <v>40</v>
      </c>
      <c r="L1524" s="32"/>
      <c r="M1524" s="348" t="str">
        <f>K1524&amp;L1524</f>
        <v>B</v>
      </c>
      <c r="N1524" s="32" t="s">
        <v>41</v>
      </c>
      <c r="O1524" s="32">
        <v>50</v>
      </c>
      <c r="P1524" s="348" t="str">
        <f>N1524&amp;O1524</f>
        <v>R50</v>
      </c>
      <c r="Q1524" s="25"/>
      <c r="R1524" s="26"/>
      <c r="S1524" s="26"/>
      <c r="T1524" s="336">
        <f>SUM(R1525:S1525)</f>
        <v>0</v>
      </c>
      <c r="U1524" s="19"/>
      <c r="V1524" s="19"/>
      <c r="W1524" s="336">
        <f>SUM(U1525:V1525)</f>
        <v>0</v>
      </c>
      <c r="X1524" s="19"/>
      <c r="Y1524" s="19"/>
      <c r="Z1524" s="19"/>
      <c r="AA1524" s="338">
        <f>SUM(X1525:Z1525)</f>
        <v>0</v>
      </c>
      <c r="AB1524" s="327">
        <f>ROUNDDOWN((T1524+AA1524)*0.05,0)</f>
        <v>0</v>
      </c>
      <c r="AC1524" s="327">
        <f>ROUNDDOWN((T1524+W1524+AA1524+AB1524)*0.1,0)</f>
        <v>0</v>
      </c>
      <c r="AD1524" s="327">
        <f>ROUNDDOWN(AG1524*0.1,0)</f>
        <v>861000</v>
      </c>
      <c r="AE1524" s="327">
        <f>T1524+W1524+AA1524+AB1524+AC1524+AD1524</f>
        <v>861000</v>
      </c>
      <c r="AF1524" s="328">
        <v>8610000</v>
      </c>
      <c r="AG1524" s="330">
        <f>AF1524-T1524-W1524</f>
        <v>8610000</v>
      </c>
      <c r="AH1524" s="332">
        <f>IF(AE1524&lt;AG1524,AE1524,AG1524)</f>
        <v>861000</v>
      </c>
    </row>
    <row r="1525" spans="1:34" ht="12.75" hidden="1" customHeight="1">
      <c r="A1525" s="347"/>
      <c r="B1525" s="31"/>
      <c r="C1525" s="32"/>
      <c r="D1525" s="347"/>
      <c r="E1525" s="32"/>
      <c r="F1525" s="32"/>
      <c r="G1525" s="347"/>
      <c r="H1525" s="32"/>
      <c r="I1525" s="32"/>
      <c r="J1525" s="347"/>
      <c r="K1525" s="32"/>
      <c r="L1525" s="32"/>
      <c r="M1525" s="349"/>
      <c r="N1525" s="32"/>
      <c r="O1525" s="32"/>
      <c r="P1525" s="349"/>
      <c r="Q1525" s="25"/>
      <c r="R1525" s="23">
        <f>ROUNDDOWN($R$3*R1524,0)</f>
        <v>0</v>
      </c>
      <c r="S1525" s="23">
        <f>ROUNDDOWN($S$3*S1524,0)</f>
        <v>0</v>
      </c>
      <c r="T1525" s="337"/>
      <c r="U1525" s="23">
        <f>ROUNDDOWN(U1524*$U$3,0)</f>
        <v>0</v>
      </c>
      <c r="V1525" s="23">
        <f>ROUNDDOWN(V1524*$V$3,0)</f>
        <v>0</v>
      </c>
      <c r="W1525" s="337"/>
      <c r="X1525" s="23">
        <f>ROUNDDOWN($X$3*X1524,0)</f>
        <v>0</v>
      </c>
      <c r="Y1525" s="23">
        <f>ROUNDDOWN(Y1524*$Y$3,0)</f>
        <v>0</v>
      </c>
      <c r="Z1525" s="24">
        <f>ROUNDDOWN(Z1524*$Z$3,0)</f>
        <v>0</v>
      </c>
      <c r="AA1525" s="338"/>
      <c r="AB1525" s="327"/>
      <c r="AC1525" s="327"/>
      <c r="AD1525" s="327"/>
      <c r="AE1525" s="327"/>
      <c r="AF1525" s="329"/>
      <c r="AG1525" s="331"/>
      <c r="AH1525" s="332"/>
    </row>
    <row r="1526" spans="1:34" ht="12.75" hidden="1" customHeight="1">
      <c r="A1526" s="347" t="s">
        <v>253</v>
      </c>
      <c r="B1526" s="31" t="s">
        <v>43</v>
      </c>
      <c r="C1526" s="32">
        <v>10</v>
      </c>
      <c r="D1526" s="347" t="str">
        <f>B1526&amp;C1526</f>
        <v>H10</v>
      </c>
      <c r="E1526" s="32" t="s">
        <v>38</v>
      </c>
      <c r="F1526" s="32"/>
      <c r="G1526" s="347" t="str">
        <f>E1526&amp;F1526</f>
        <v>W</v>
      </c>
      <c r="H1526" s="32" t="s">
        <v>39</v>
      </c>
      <c r="I1526" s="32">
        <v>0</v>
      </c>
      <c r="J1526" s="347" t="str">
        <f>H1526&amp;I1526</f>
        <v>L0</v>
      </c>
      <c r="K1526" s="32" t="s">
        <v>40</v>
      </c>
      <c r="L1526" s="32"/>
      <c r="M1526" s="348" t="str">
        <f>K1526&amp;L1526</f>
        <v>B</v>
      </c>
      <c r="N1526" s="32" t="s">
        <v>41</v>
      </c>
      <c r="O1526" s="32">
        <v>55</v>
      </c>
      <c r="P1526" s="348" t="str">
        <f>N1526&amp;O1526</f>
        <v>R55</v>
      </c>
      <c r="Q1526" s="25"/>
      <c r="R1526" s="19"/>
      <c r="S1526" s="19"/>
      <c r="T1526" s="336">
        <f>SUM(R1527:S1527)</f>
        <v>0</v>
      </c>
      <c r="U1526" s="19"/>
      <c r="V1526" s="19"/>
      <c r="W1526" s="336">
        <f>SUM(U1527:V1527)</f>
        <v>0</v>
      </c>
      <c r="X1526" s="19"/>
      <c r="Y1526" s="19"/>
      <c r="Z1526" s="19"/>
      <c r="AA1526" s="338">
        <f>SUM(X1527:Z1527)</f>
        <v>0</v>
      </c>
      <c r="AB1526" s="327">
        <f>ROUNDDOWN((T1526+AA1526)*0.05,0)</f>
        <v>0</v>
      </c>
      <c r="AC1526" s="327">
        <f>ROUNDDOWN((T1526+W1526+AA1526+AB1526)*0.1,0)</f>
        <v>0</v>
      </c>
      <c r="AD1526" s="327">
        <f>ROUNDDOWN(AG1526*0.1,0)</f>
        <v>1119000</v>
      </c>
      <c r="AE1526" s="327">
        <f>T1526+W1526+AA1526+AB1526+AC1526+AD1526</f>
        <v>1119000</v>
      </c>
      <c r="AF1526" s="328">
        <v>11190000</v>
      </c>
      <c r="AG1526" s="330">
        <f>AF1526-T1526-W1526</f>
        <v>11190000</v>
      </c>
      <c r="AH1526" s="332">
        <f>IF(AE1526&lt;AG1526,AE1526,AG1526)</f>
        <v>1119000</v>
      </c>
    </row>
    <row r="1527" spans="1:34" ht="12.75" hidden="1" customHeight="1">
      <c r="A1527" s="347"/>
      <c r="B1527" s="31"/>
      <c r="C1527" s="32"/>
      <c r="D1527" s="347"/>
      <c r="E1527" s="32"/>
      <c r="F1527" s="32"/>
      <c r="G1527" s="347"/>
      <c r="H1527" s="32"/>
      <c r="I1527" s="32"/>
      <c r="J1527" s="347"/>
      <c r="K1527" s="32"/>
      <c r="L1527" s="32"/>
      <c r="M1527" s="349"/>
      <c r="N1527" s="32"/>
      <c r="O1527" s="32"/>
      <c r="P1527" s="349"/>
      <c r="Q1527" s="25"/>
      <c r="R1527" s="23">
        <f>ROUNDDOWN($R$3*R1526,0)</f>
        <v>0</v>
      </c>
      <c r="S1527" s="23">
        <f>ROUNDDOWN($S$3*S1526,0)</f>
        <v>0</v>
      </c>
      <c r="T1527" s="337"/>
      <c r="U1527" s="23">
        <f>ROUNDDOWN(U1526*$U$3,0)</f>
        <v>0</v>
      </c>
      <c r="V1527" s="23">
        <f>ROUNDDOWN(V1526*$V$3,0)</f>
        <v>0</v>
      </c>
      <c r="W1527" s="337"/>
      <c r="X1527" s="23">
        <f>ROUNDDOWN($X$3*X1526,0)</f>
        <v>0</v>
      </c>
      <c r="Y1527" s="23">
        <f>ROUNDDOWN(Y1526*$Y$3,0)</f>
        <v>0</v>
      </c>
      <c r="Z1527" s="24">
        <f>ROUNDDOWN(Z1526*$Z$3,0)</f>
        <v>0</v>
      </c>
      <c r="AA1527" s="338"/>
      <c r="AB1527" s="327"/>
      <c r="AC1527" s="327"/>
      <c r="AD1527" s="327"/>
      <c r="AE1527" s="327"/>
      <c r="AF1527" s="329"/>
      <c r="AG1527" s="331"/>
      <c r="AH1527" s="332"/>
    </row>
    <row r="1528" spans="1:34" ht="12.75" hidden="1" customHeight="1">
      <c r="A1528" s="347" t="s">
        <v>253</v>
      </c>
      <c r="B1528" s="31" t="s">
        <v>43</v>
      </c>
      <c r="C1528" s="32">
        <v>10</v>
      </c>
      <c r="D1528" s="347" t="str">
        <f>B1528&amp;C1528</f>
        <v>H10</v>
      </c>
      <c r="E1528" s="32" t="s">
        <v>38</v>
      </c>
      <c r="F1528" s="32"/>
      <c r="G1528" s="347" t="str">
        <f>E1528&amp;F1528</f>
        <v>W</v>
      </c>
      <c r="H1528" s="32" t="s">
        <v>39</v>
      </c>
      <c r="I1528" s="32">
        <v>0</v>
      </c>
      <c r="J1528" s="347" t="str">
        <f>H1528&amp;I1528</f>
        <v>L0</v>
      </c>
      <c r="K1528" s="32" t="s">
        <v>40</v>
      </c>
      <c r="L1528" s="32"/>
      <c r="M1528" s="348" t="str">
        <f>K1528&amp;L1528</f>
        <v>B</v>
      </c>
      <c r="N1528" s="32" t="s">
        <v>41</v>
      </c>
      <c r="O1528" s="32">
        <v>60</v>
      </c>
      <c r="P1528" s="348" t="str">
        <f>N1528&amp;O1528</f>
        <v>R60</v>
      </c>
      <c r="Q1528" s="25"/>
      <c r="R1528" s="19"/>
      <c r="S1528" s="19"/>
      <c r="T1528" s="336">
        <f>SUM(R1529:S1529)</f>
        <v>0</v>
      </c>
      <c r="U1528" s="19"/>
      <c r="V1528" s="19"/>
      <c r="W1528" s="336">
        <f>SUM(U1529:V1529)</f>
        <v>0</v>
      </c>
      <c r="X1528" s="19"/>
      <c r="Y1528" s="19"/>
      <c r="Z1528" s="19"/>
      <c r="AA1528" s="338">
        <f>SUM(X1529:Z1529)</f>
        <v>0</v>
      </c>
      <c r="AB1528" s="327">
        <f>ROUNDDOWN((T1528+AA1528)*0.05,0)</f>
        <v>0</v>
      </c>
      <c r="AC1528" s="327">
        <f>ROUNDDOWN((T1528+W1528+AA1528+AB1528)*0.1,0)</f>
        <v>0</v>
      </c>
      <c r="AD1528" s="327">
        <f>ROUNDDOWN(AG1528*0.1,0)</f>
        <v>1420000</v>
      </c>
      <c r="AE1528" s="327">
        <f>T1528+W1528+AA1528+AB1528+AC1528+AD1528</f>
        <v>1420000</v>
      </c>
      <c r="AF1528" s="328">
        <v>14200000</v>
      </c>
      <c r="AG1528" s="330">
        <f>AF1528-T1528-W1528</f>
        <v>14200000</v>
      </c>
      <c r="AH1528" s="332">
        <f>IF(AE1528&lt;AG1528,AE1528,AG1528)</f>
        <v>1420000</v>
      </c>
    </row>
    <row r="1529" spans="1:34" ht="12.75" hidden="1" customHeight="1">
      <c r="A1529" s="347"/>
      <c r="B1529" s="31"/>
      <c r="C1529" s="32"/>
      <c r="D1529" s="347"/>
      <c r="E1529" s="32"/>
      <c r="F1529" s="32"/>
      <c r="G1529" s="347"/>
      <c r="H1529" s="32"/>
      <c r="I1529" s="32"/>
      <c r="J1529" s="347"/>
      <c r="K1529" s="32"/>
      <c r="L1529" s="32"/>
      <c r="M1529" s="349"/>
      <c r="N1529" s="32"/>
      <c r="O1529" s="32"/>
      <c r="P1529" s="349"/>
      <c r="Q1529" s="25"/>
      <c r="R1529" s="23">
        <f>ROUNDDOWN($R$3*R1528,0)</f>
        <v>0</v>
      </c>
      <c r="S1529" s="23">
        <f>ROUNDDOWN($S$3*S1528,0)</f>
        <v>0</v>
      </c>
      <c r="T1529" s="337"/>
      <c r="U1529" s="23">
        <f>ROUNDDOWN(U1528*$U$3,0)</f>
        <v>0</v>
      </c>
      <c r="V1529" s="23">
        <f>ROUNDDOWN(V1528*$V$3,0)</f>
        <v>0</v>
      </c>
      <c r="W1529" s="337"/>
      <c r="X1529" s="23">
        <f>ROUNDDOWN($X$3*X1528,0)</f>
        <v>0</v>
      </c>
      <c r="Y1529" s="23">
        <f>ROUNDDOWN(Y1528*$Y$3,0)</f>
        <v>0</v>
      </c>
      <c r="Z1529" s="24">
        <f>ROUNDDOWN(Z1528*$Z$3,0)</f>
        <v>0</v>
      </c>
      <c r="AA1529" s="338"/>
      <c r="AB1529" s="327"/>
      <c r="AC1529" s="327"/>
      <c r="AD1529" s="327"/>
      <c r="AE1529" s="327"/>
      <c r="AF1529" s="329"/>
      <c r="AG1529" s="331"/>
      <c r="AH1529" s="332"/>
    </row>
    <row r="1530" spans="1:34" ht="12.75" hidden="1" customHeight="1">
      <c r="A1530" s="333" t="s">
        <v>254</v>
      </c>
      <c r="B1530" s="20" t="s">
        <v>43</v>
      </c>
      <c r="C1530" s="21">
        <v>2</v>
      </c>
      <c r="D1530" s="333" t="str">
        <f>B1530&amp;C1530</f>
        <v>H2</v>
      </c>
      <c r="E1530" s="21" t="s">
        <v>38</v>
      </c>
      <c r="F1530" s="21">
        <v>0.8</v>
      </c>
      <c r="G1530" s="333" t="str">
        <f>E1530&amp;F1530</f>
        <v>W0.8</v>
      </c>
      <c r="H1530" s="21" t="s">
        <v>39</v>
      </c>
      <c r="I1530" s="21">
        <v>0</v>
      </c>
      <c r="J1530" s="333" t="str">
        <f>H1530&amp;I1530</f>
        <v>L0</v>
      </c>
      <c r="K1530" s="21" t="s">
        <v>40</v>
      </c>
      <c r="L1530" s="21">
        <v>0</v>
      </c>
      <c r="M1530" s="334" t="str">
        <f>K1530&amp;L1530</f>
        <v>B0</v>
      </c>
      <c r="N1530" s="21" t="s">
        <v>41</v>
      </c>
      <c r="O1530" s="21">
        <v>6</v>
      </c>
      <c r="P1530" s="334" t="str">
        <f>N1530&amp;O1530</f>
        <v>R6</v>
      </c>
      <c r="Q1530" s="25" t="s">
        <v>42</v>
      </c>
      <c r="R1530" s="19">
        <v>0.19</v>
      </c>
      <c r="S1530" s="19">
        <v>0.02</v>
      </c>
      <c r="T1530" s="336">
        <f>SUM(R1531:S1531)</f>
        <v>21559</v>
      </c>
      <c r="U1530" s="19">
        <v>8.0000000000000002E-3</v>
      </c>
      <c r="V1530" s="19">
        <v>0.01</v>
      </c>
      <c r="W1530" s="336">
        <f>SUM(U1531:V1531)</f>
        <v>1260</v>
      </c>
      <c r="X1530" s="19">
        <v>0.23</v>
      </c>
      <c r="Y1530" s="19">
        <v>0.14000000000000001</v>
      </c>
      <c r="Z1530" s="19">
        <v>0</v>
      </c>
      <c r="AA1530" s="338">
        <f>SUM(X1531:Z1531)</f>
        <v>35529</v>
      </c>
      <c r="AB1530" s="327">
        <f>ROUNDDOWN((T1530+AA1530)*0.05,0)</f>
        <v>2854</v>
      </c>
      <c r="AC1530" s="327">
        <f>ROUNDDOWN((T1530+W1530+AA1530+AB1530)*0.1,0)</f>
        <v>6120</v>
      </c>
      <c r="AD1530" s="327">
        <f>ROUNDDOWN(AG1530*0.1,0)</f>
        <v>14918</v>
      </c>
      <c r="AE1530" s="327">
        <f>T1530+W1530+AA1530+AB1530+AC1530+AD1530</f>
        <v>82240</v>
      </c>
      <c r="AF1530" s="328">
        <v>172000</v>
      </c>
      <c r="AG1530" s="330">
        <f>AF1530-T1530-W1530</f>
        <v>149181</v>
      </c>
      <c r="AH1530" s="332">
        <f>IF(AE1530&lt;AG1530,AE1530,AG1530)</f>
        <v>82240</v>
      </c>
    </row>
    <row r="1531" spans="1:34" ht="12.75" hidden="1" customHeight="1">
      <c r="A1531" s="333"/>
      <c r="B1531" s="20"/>
      <c r="C1531" s="21"/>
      <c r="D1531" s="333"/>
      <c r="E1531" s="21"/>
      <c r="F1531" s="21"/>
      <c r="G1531" s="333"/>
      <c r="H1531" s="21"/>
      <c r="I1531" s="21"/>
      <c r="J1531" s="333"/>
      <c r="K1531" s="21"/>
      <c r="L1531" s="21"/>
      <c r="M1531" s="335"/>
      <c r="N1531" s="21"/>
      <c r="O1531" s="21"/>
      <c r="P1531" s="335"/>
      <c r="Q1531" s="25"/>
      <c r="R1531" s="23">
        <f>ROUNDDOWN($R$3*R1530,0)</f>
        <v>19931</v>
      </c>
      <c r="S1531" s="23">
        <f>ROUNDDOWN($S$3*S1530,0)</f>
        <v>1628</v>
      </c>
      <c r="T1531" s="337"/>
      <c r="U1531" s="23">
        <f>ROUNDDOWN(U1530*$U$3,0)</f>
        <v>651</v>
      </c>
      <c r="V1531" s="23">
        <f>ROUNDDOWN(V1530*$V$3,0)</f>
        <v>609</v>
      </c>
      <c r="W1531" s="337"/>
      <c r="X1531" s="23">
        <f>ROUNDDOWN($X$3*X1530,0)</f>
        <v>24127</v>
      </c>
      <c r="Y1531" s="23">
        <f>ROUNDDOWN(Y1530*$Y$3,0)</f>
        <v>11402</v>
      </c>
      <c r="Z1531" s="24">
        <f>ROUNDDOWN(Z1530*$Z$3,0)</f>
        <v>0</v>
      </c>
      <c r="AA1531" s="338"/>
      <c r="AB1531" s="327"/>
      <c r="AC1531" s="327"/>
      <c r="AD1531" s="327"/>
      <c r="AE1531" s="327"/>
      <c r="AF1531" s="329"/>
      <c r="AG1531" s="331"/>
      <c r="AH1531" s="332">
        <f>IF(AE1531&lt;AG1531,AE1531,AG1531)</f>
        <v>0</v>
      </c>
    </row>
    <row r="1532" spans="1:34" ht="12.75" hidden="1" customHeight="1">
      <c r="A1532" s="333" t="s">
        <v>254</v>
      </c>
      <c r="B1532" s="20" t="s">
        <v>43</v>
      </c>
      <c r="C1532" s="21">
        <v>2.5</v>
      </c>
      <c r="D1532" s="333" t="str">
        <f>B1532&amp;C1532</f>
        <v>H2.5</v>
      </c>
      <c r="E1532" s="21" t="s">
        <v>38</v>
      </c>
      <c r="F1532" s="21">
        <v>1</v>
      </c>
      <c r="G1532" s="333" t="str">
        <f>E1532&amp;F1532</f>
        <v>W1</v>
      </c>
      <c r="H1532" s="21" t="s">
        <v>39</v>
      </c>
      <c r="I1532" s="21">
        <v>0</v>
      </c>
      <c r="J1532" s="333" t="str">
        <f>H1532&amp;I1532</f>
        <v>L0</v>
      </c>
      <c r="K1532" s="21" t="s">
        <v>40</v>
      </c>
      <c r="L1532" s="21">
        <v>0</v>
      </c>
      <c r="M1532" s="334" t="str">
        <f>K1532&amp;L1532</f>
        <v>B0</v>
      </c>
      <c r="N1532" s="21" t="s">
        <v>41</v>
      </c>
      <c r="O1532" s="21">
        <v>8</v>
      </c>
      <c r="P1532" s="334" t="str">
        <f>N1532&amp;O1532</f>
        <v>R8</v>
      </c>
      <c r="Q1532" s="25" t="s">
        <v>42</v>
      </c>
      <c r="R1532" s="19">
        <v>0.33</v>
      </c>
      <c r="S1532" s="19">
        <v>0.04</v>
      </c>
      <c r="T1532" s="336">
        <f>SUM(R1533:S1533)</f>
        <v>37875</v>
      </c>
      <c r="U1532" s="19">
        <v>2.1000000000000001E-2</v>
      </c>
      <c r="V1532" s="19">
        <v>1.2E-2</v>
      </c>
      <c r="W1532" s="336">
        <f>SUM(U1533:V1533)</f>
        <v>2441</v>
      </c>
      <c r="X1532" s="19">
        <v>0.37</v>
      </c>
      <c r="Y1532" s="19">
        <v>0.22</v>
      </c>
      <c r="Z1532" s="19">
        <v>0</v>
      </c>
      <c r="AA1532" s="338">
        <f>SUM(X1533:Z1533)</f>
        <v>56731</v>
      </c>
      <c r="AB1532" s="327">
        <f>ROUNDDOWN((T1532+AA1532)*0.05,0)</f>
        <v>4730</v>
      </c>
      <c r="AC1532" s="327">
        <f>ROUNDDOWN((T1532+W1532+AA1532+AB1532)*0.1,0)</f>
        <v>10177</v>
      </c>
      <c r="AD1532" s="327">
        <f>ROUNDDOWN(AG1532*0.1,0)</f>
        <v>30368</v>
      </c>
      <c r="AE1532" s="327">
        <f>T1532+W1532+AA1532+AB1532+AC1532+AD1532</f>
        <v>142322</v>
      </c>
      <c r="AF1532" s="328">
        <v>344000</v>
      </c>
      <c r="AG1532" s="330">
        <f>AF1532-T1532-W1532</f>
        <v>303684</v>
      </c>
      <c r="AH1532" s="332">
        <f>IF(AE1532&lt;AG1532,AE1532,AG1532)</f>
        <v>142322</v>
      </c>
    </row>
    <row r="1533" spans="1:34" ht="12.75" hidden="1" customHeight="1">
      <c r="A1533" s="333"/>
      <c r="B1533" s="20"/>
      <c r="C1533" s="21"/>
      <c r="D1533" s="333"/>
      <c r="E1533" s="21"/>
      <c r="F1533" s="21"/>
      <c r="G1533" s="333"/>
      <c r="H1533" s="21"/>
      <c r="I1533" s="21"/>
      <c r="J1533" s="333"/>
      <c r="K1533" s="21"/>
      <c r="L1533" s="21"/>
      <c r="M1533" s="335"/>
      <c r="N1533" s="21"/>
      <c r="O1533" s="21"/>
      <c r="P1533" s="335"/>
      <c r="Q1533" s="22"/>
      <c r="R1533" s="23">
        <f>ROUNDDOWN($R$3*R1532,0)</f>
        <v>34618</v>
      </c>
      <c r="S1533" s="23">
        <f>ROUNDDOWN($S$3*S1532,0)</f>
        <v>3257</v>
      </c>
      <c r="T1533" s="337"/>
      <c r="U1533" s="23">
        <f>ROUNDDOWN(U1532*$U$3,0)</f>
        <v>1710</v>
      </c>
      <c r="V1533" s="23">
        <f>ROUNDDOWN(V1532*$V$3,0)</f>
        <v>731</v>
      </c>
      <c r="W1533" s="337"/>
      <c r="X1533" s="23">
        <f>ROUNDDOWN($X$3*X1532,0)</f>
        <v>38814</v>
      </c>
      <c r="Y1533" s="23">
        <f>ROUNDDOWN(Y1532*$Y$3,0)</f>
        <v>17917</v>
      </c>
      <c r="Z1533" s="24">
        <f>ROUNDDOWN(Z1532*$Z$3,0)</f>
        <v>0</v>
      </c>
      <c r="AA1533" s="338"/>
      <c r="AB1533" s="327"/>
      <c r="AC1533" s="327"/>
      <c r="AD1533" s="327"/>
      <c r="AE1533" s="327"/>
      <c r="AF1533" s="329"/>
      <c r="AG1533" s="331"/>
      <c r="AH1533" s="332">
        <f>IF(AE1533&lt;AG1533,AE1533,AG1533)</f>
        <v>0</v>
      </c>
    </row>
    <row r="1534" spans="1:34" ht="12.75" hidden="1" customHeight="1">
      <c r="A1534" s="333" t="s">
        <v>254</v>
      </c>
      <c r="B1534" s="20" t="s">
        <v>43</v>
      </c>
      <c r="C1534" s="21">
        <v>2.5</v>
      </c>
      <c r="D1534" s="333" t="str">
        <f>B1534&amp;C1534</f>
        <v>H2.5</v>
      </c>
      <c r="E1534" s="21" t="s">
        <v>38</v>
      </c>
      <c r="F1534" s="21">
        <v>1.2</v>
      </c>
      <c r="G1534" s="333" t="str">
        <f>E1534&amp;F1534</f>
        <v>W1.2</v>
      </c>
      <c r="H1534" s="21" t="s">
        <v>39</v>
      </c>
      <c r="I1534" s="21">
        <v>0</v>
      </c>
      <c r="J1534" s="333" t="str">
        <f>H1534&amp;I1534</f>
        <v>L0</v>
      </c>
      <c r="K1534" s="21" t="s">
        <v>40</v>
      </c>
      <c r="L1534" s="21">
        <v>0</v>
      </c>
      <c r="M1534" s="334" t="str">
        <f>K1534&amp;L1534</f>
        <v>B0</v>
      </c>
      <c r="N1534" s="21" t="s">
        <v>41</v>
      </c>
      <c r="O1534" s="21">
        <v>10</v>
      </c>
      <c r="P1534" s="334" t="str">
        <f>N1534&amp;O1534</f>
        <v>R10</v>
      </c>
      <c r="Q1534" s="25" t="s">
        <v>42</v>
      </c>
      <c r="R1534" s="26">
        <v>0.47</v>
      </c>
      <c r="S1534" s="26">
        <v>0.06</v>
      </c>
      <c r="T1534" s="336">
        <f>SUM(R1535:S1535)</f>
        <v>54190</v>
      </c>
      <c r="U1534" s="19">
        <v>4.2000000000000003E-2</v>
      </c>
      <c r="V1534" s="19">
        <v>0.02</v>
      </c>
      <c r="W1534" s="29">
        <f>SUM(U1535:V1535)</f>
        <v>4639</v>
      </c>
      <c r="X1534" s="19">
        <v>0.33</v>
      </c>
      <c r="Y1534" s="19">
        <v>0.16</v>
      </c>
      <c r="Z1534" s="19">
        <v>0.24</v>
      </c>
      <c r="AA1534" s="338">
        <f>SUM(X1535:Z1535)</f>
        <v>60738</v>
      </c>
      <c r="AB1534" s="327">
        <f>ROUNDDOWN((T1534+AA1534)*0.05,0)</f>
        <v>5746</v>
      </c>
      <c r="AC1534" s="327">
        <f>ROUNDDOWN((T1534+W1534+AA1534+AB1534)*0.1,0)</f>
        <v>12531</v>
      </c>
      <c r="AD1534" s="327">
        <f>ROUNDDOWN(AG1534*0.1,0)</f>
        <v>59617</v>
      </c>
      <c r="AE1534" s="327">
        <f>T1534+W1534+AA1534+AB1534+AC1534+AD1534</f>
        <v>197461</v>
      </c>
      <c r="AF1534" s="328">
        <v>655000</v>
      </c>
      <c r="AG1534" s="330">
        <f>AF1534-T1534-W1534</f>
        <v>596171</v>
      </c>
      <c r="AH1534" s="332">
        <f t="shared" si="15"/>
        <v>197461</v>
      </c>
    </row>
    <row r="1535" spans="1:34" ht="12.75" hidden="1" customHeight="1">
      <c r="A1535" s="333"/>
      <c r="B1535" s="20"/>
      <c r="C1535" s="21"/>
      <c r="D1535" s="333"/>
      <c r="E1535" s="21"/>
      <c r="F1535" s="21"/>
      <c r="G1535" s="333"/>
      <c r="H1535" s="21"/>
      <c r="I1535" s="21"/>
      <c r="J1535" s="333"/>
      <c r="K1535" s="21"/>
      <c r="L1535" s="21"/>
      <c r="M1535" s="335"/>
      <c r="N1535" s="21"/>
      <c r="O1535" s="21"/>
      <c r="P1535" s="335"/>
      <c r="Q1535" s="25"/>
      <c r="R1535" s="23">
        <f>ROUNDDOWN($R$3*R1534,0)</f>
        <v>49304</v>
      </c>
      <c r="S1535" s="23">
        <f>ROUNDDOWN($S$3*S1534,0)</f>
        <v>4886</v>
      </c>
      <c r="T1535" s="337"/>
      <c r="U1535" s="23">
        <f>ROUNDDOWN(U1534*$U$3,0)</f>
        <v>3420</v>
      </c>
      <c r="V1535" s="23">
        <f>ROUNDDOWN(V1534*$V$3,0)</f>
        <v>1219</v>
      </c>
      <c r="W1535" s="30"/>
      <c r="X1535" s="23">
        <f>ROUNDDOWN($X$3*X1534,0)</f>
        <v>34618</v>
      </c>
      <c r="Y1535" s="23">
        <f>ROUNDDOWN(Y1534*$Y$3,0)</f>
        <v>13030</v>
      </c>
      <c r="Z1535" s="24">
        <f>ROUNDDOWN(Z1534*$Z$3,0)</f>
        <v>13090</v>
      </c>
      <c r="AA1535" s="338"/>
      <c r="AB1535" s="327"/>
      <c r="AC1535" s="327"/>
      <c r="AD1535" s="327"/>
      <c r="AE1535" s="327"/>
      <c r="AF1535" s="329"/>
      <c r="AG1535" s="331"/>
      <c r="AH1535" s="332">
        <f t="shared" si="15"/>
        <v>0</v>
      </c>
    </row>
    <row r="1536" spans="1:34" ht="12.75" hidden="1" customHeight="1">
      <c r="A1536" s="333" t="s">
        <v>254</v>
      </c>
      <c r="B1536" s="20" t="s">
        <v>43</v>
      </c>
      <c r="C1536" s="21">
        <v>3</v>
      </c>
      <c r="D1536" s="333" t="str">
        <f>B1536&amp;C1536</f>
        <v>H3</v>
      </c>
      <c r="E1536" s="21" t="s">
        <v>38</v>
      </c>
      <c r="F1536" s="21">
        <v>1.5</v>
      </c>
      <c r="G1536" s="333" t="str">
        <f>E1536&amp;F1536</f>
        <v>W1.5</v>
      </c>
      <c r="H1536" s="21" t="s">
        <v>39</v>
      </c>
      <c r="I1536" s="21">
        <v>0</v>
      </c>
      <c r="J1536" s="333" t="str">
        <f>H1536&amp;I1536</f>
        <v>L0</v>
      </c>
      <c r="K1536" s="21" t="s">
        <v>40</v>
      </c>
      <c r="L1536" s="21">
        <v>0</v>
      </c>
      <c r="M1536" s="334" t="str">
        <f>K1536&amp;L1536</f>
        <v>B0</v>
      </c>
      <c r="N1536" s="21" t="s">
        <v>41</v>
      </c>
      <c r="O1536" s="21">
        <v>12</v>
      </c>
      <c r="P1536" s="334" t="str">
        <f>N1536&amp;O1536</f>
        <v>R12</v>
      </c>
      <c r="Q1536" s="25" t="s">
        <v>42</v>
      </c>
      <c r="R1536" s="19">
        <v>0.63</v>
      </c>
      <c r="S1536" s="19">
        <v>0.1</v>
      </c>
      <c r="T1536" s="336">
        <f>SUM(R1537:S1537)</f>
        <v>74233</v>
      </c>
      <c r="U1536" s="19">
        <v>7.4999999999999997E-2</v>
      </c>
      <c r="V1536" s="19">
        <v>0.02</v>
      </c>
      <c r="W1536" s="336">
        <f>SUM(U1537:V1537)</f>
        <v>7327</v>
      </c>
      <c r="X1536" s="19">
        <v>0.42</v>
      </c>
      <c r="Y1536" s="19">
        <v>0.2</v>
      </c>
      <c r="Z1536" s="19">
        <v>0.31</v>
      </c>
      <c r="AA1536" s="338">
        <f>SUM(X1537:Z1537)</f>
        <v>77255</v>
      </c>
      <c r="AB1536" s="327">
        <f>ROUNDDOWN((T1536+AA1536)*0.05,0)</f>
        <v>7574</v>
      </c>
      <c r="AC1536" s="327">
        <f>ROUNDDOWN((T1536+W1536+AA1536+AB1536)*0.1,0)</f>
        <v>16638</v>
      </c>
      <c r="AD1536" s="327">
        <f>ROUNDDOWN(AG1536*0.1,0)</f>
        <v>87644</v>
      </c>
      <c r="AE1536" s="327">
        <f>T1536+W1536+AA1536+AB1536+AC1536+AD1536</f>
        <v>270671</v>
      </c>
      <c r="AF1536" s="328">
        <v>958000</v>
      </c>
      <c r="AG1536" s="330">
        <f>AF1536-T1536-W1536</f>
        <v>876440</v>
      </c>
      <c r="AH1536" s="332">
        <f t="shared" si="15"/>
        <v>270671</v>
      </c>
    </row>
    <row r="1537" spans="1:34" ht="12.75" hidden="1" customHeight="1">
      <c r="A1537" s="333"/>
      <c r="B1537" s="20"/>
      <c r="C1537" s="21"/>
      <c r="D1537" s="333"/>
      <c r="E1537" s="21"/>
      <c r="F1537" s="21"/>
      <c r="G1537" s="333"/>
      <c r="H1537" s="21"/>
      <c r="I1537" s="21"/>
      <c r="J1537" s="333"/>
      <c r="K1537" s="21"/>
      <c r="L1537" s="21"/>
      <c r="M1537" s="335"/>
      <c r="N1537" s="21"/>
      <c r="O1537" s="21"/>
      <c r="P1537" s="335"/>
      <c r="Q1537" s="22"/>
      <c r="R1537" s="23">
        <f>ROUNDDOWN($R$3*R1536,0)</f>
        <v>66089</v>
      </c>
      <c r="S1537" s="23">
        <f>ROUNDDOWN($S$3*S1536,0)</f>
        <v>8144</v>
      </c>
      <c r="T1537" s="337"/>
      <c r="U1537" s="23">
        <f>ROUNDDOWN(U1536*$U$3,0)</f>
        <v>6108</v>
      </c>
      <c r="V1537" s="23">
        <f>ROUNDDOWN(V1536*$V$3,0)</f>
        <v>1219</v>
      </c>
      <c r="W1537" s="337"/>
      <c r="X1537" s="23">
        <f>ROUNDDOWN($X$3*X1536,0)</f>
        <v>44059</v>
      </c>
      <c r="Y1537" s="23">
        <f>ROUNDDOWN(Y1536*$Y$3,0)</f>
        <v>16288</v>
      </c>
      <c r="Z1537" s="24">
        <f>ROUNDDOWN(Z1536*$Z$3,0)</f>
        <v>16908</v>
      </c>
      <c r="AA1537" s="338"/>
      <c r="AB1537" s="327"/>
      <c r="AC1537" s="327"/>
      <c r="AD1537" s="327"/>
      <c r="AE1537" s="327"/>
      <c r="AF1537" s="329"/>
      <c r="AG1537" s="331"/>
      <c r="AH1537" s="332">
        <f t="shared" si="15"/>
        <v>0</v>
      </c>
    </row>
    <row r="1538" spans="1:34" ht="12.75" hidden="1" customHeight="1">
      <c r="A1538" s="333" t="s">
        <v>254</v>
      </c>
      <c r="B1538" s="20" t="s">
        <v>43</v>
      </c>
      <c r="C1538" s="21">
        <v>3.5</v>
      </c>
      <c r="D1538" s="333" t="str">
        <f>B1538&amp;C1538</f>
        <v>H3.5</v>
      </c>
      <c r="E1538" s="21" t="s">
        <v>38</v>
      </c>
      <c r="F1538" s="21">
        <v>1.5</v>
      </c>
      <c r="G1538" s="333" t="str">
        <f>E1538&amp;F1538</f>
        <v>W1.5</v>
      </c>
      <c r="H1538" s="21" t="s">
        <v>39</v>
      </c>
      <c r="I1538" s="21">
        <v>0</v>
      </c>
      <c r="J1538" s="333" t="str">
        <f>H1538&amp;I1538</f>
        <v>L0</v>
      </c>
      <c r="K1538" s="21" t="s">
        <v>40</v>
      </c>
      <c r="L1538" s="21">
        <v>0</v>
      </c>
      <c r="M1538" s="334" t="str">
        <f>K1538&amp;L1538</f>
        <v>B0</v>
      </c>
      <c r="N1538" s="21" t="s">
        <v>41</v>
      </c>
      <c r="O1538" s="21">
        <v>15</v>
      </c>
      <c r="P1538" s="334" t="str">
        <f>N1538&amp;O1538</f>
        <v>R15</v>
      </c>
      <c r="Q1538" s="25" t="s">
        <v>42</v>
      </c>
      <c r="R1538" s="19">
        <v>0.88</v>
      </c>
      <c r="S1538" s="19">
        <v>0.12</v>
      </c>
      <c r="T1538" s="336">
        <f>SUM(R1539:S1539)</f>
        <v>102088</v>
      </c>
      <c r="U1538" s="19">
        <v>0.19</v>
      </c>
      <c r="V1538" s="19">
        <v>3.9E-2</v>
      </c>
      <c r="W1538" s="336">
        <f>SUM(U1539:V1539)</f>
        <v>17851</v>
      </c>
      <c r="X1538" s="19">
        <v>0.56000000000000005</v>
      </c>
      <c r="Y1538" s="19">
        <v>0.27</v>
      </c>
      <c r="Z1538" s="19">
        <v>0.41</v>
      </c>
      <c r="AA1538" s="338">
        <f>SUM(X1539:Z1539)</f>
        <v>103098</v>
      </c>
      <c r="AB1538" s="327">
        <f>ROUNDDOWN((T1538+AA1538)*0.05,0)</f>
        <v>10259</v>
      </c>
      <c r="AC1538" s="327">
        <f>ROUNDDOWN((T1538+W1538+AA1538+AB1538)*0.1,0)</f>
        <v>23329</v>
      </c>
      <c r="AD1538" s="327">
        <f>ROUNDDOWN(AG1538*0.1,0)</f>
        <v>160006</v>
      </c>
      <c r="AE1538" s="327">
        <f>T1538+W1538+AA1538+AB1538+AC1538+AD1538</f>
        <v>416631</v>
      </c>
      <c r="AF1538" s="328">
        <v>1720000</v>
      </c>
      <c r="AG1538" s="330">
        <f>AF1538-T1538-W1538</f>
        <v>1600061</v>
      </c>
      <c r="AH1538" s="332">
        <f t="shared" si="15"/>
        <v>416631</v>
      </c>
    </row>
    <row r="1539" spans="1:34" ht="12.75" hidden="1" customHeight="1">
      <c r="A1539" s="333"/>
      <c r="B1539" s="20"/>
      <c r="C1539" s="21"/>
      <c r="D1539" s="333"/>
      <c r="E1539" s="21"/>
      <c r="F1539" s="21"/>
      <c r="G1539" s="333"/>
      <c r="H1539" s="21"/>
      <c r="I1539" s="21"/>
      <c r="J1539" s="333"/>
      <c r="K1539" s="21"/>
      <c r="L1539" s="21"/>
      <c r="M1539" s="335"/>
      <c r="N1539" s="21"/>
      <c r="O1539" s="21"/>
      <c r="P1539" s="335"/>
      <c r="Q1539" s="22"/>
      <c r="R1539" s="23">
        <f>ROUNDDOWN($R$3*R1538,0)</f>
        <v>92315</v>
      </c>
      <c r="S1539" s="23">
        <f>ROUNDDOWN($S$3*S1538,0)</f>
        <v>9773</v>
      </c>
      <c r="T1539" s="337"/>
      <c r="U1539" s="23">
        <f>ROUNDDOWN(U1538*$U$3,0)</f>
        <v>15474</v>
      </c>
      <c r="V1539" s="23">
        <f>ROUNDDOWN(V1538*$V$3,0)</f>
        <v>2377</v>
      </c>
      <c r="W1539" s="337"/>
      <c r="X1539" s="23">
        <f>ROUNDDOWN($X$3*X1538,0)</f>
        <v>58746</v>
      </c>
      <c r="Y1539" s="23">
        <f>ROUNDDOWN(Y1538*$Y$3,0)</f>
        <v>21989</v>
      </c>
      <c r="Z1539" s="24">
        <f>ROUNDDOWN(Z1538*$Z$3,0)</f>
        <v>22363</v>
      </c>
      <c r="AA1539" s="338"/>
      <c r="AB1539" s="327"/>
      <c r="AC1539" s="327"/>
      <c r="AD1539" s="327"/>
      <c r="AE1539" s="327"/>
      <c r="AF1539" s="329"/>
      <c r="AG1539" s="331"/>
      <c r="AH1539" s="332">
        <f t="shared" si="15"/>
        <v>0</v>
      </c>
    </row>
    <row r="1540" spans="1:34" ht="12.75" hidden="1" customHeight="1">
      <c r="A1540" s="333" t="s">
        <v>254</v>
      </c>
      <c r="B1540" s="20" t="s">
        <v>43</v>
      </c>
      <c r="C1540" s="21">
        <v>3.5</v>
      </c>
      <c r="D1540" s="333" t="str">
        <f>B1540&amp;C1540</f>
        <v>H3.5</v>
      </c>
      <c r="E1540" s="21" t="s">
        <v>38</v>
      </c>
      <c r="F1540" s="21" t="s">
        <v>255</v>
      </c>
      <c r="G1540" s="333" t="str">
        <f>E1540&amp;F1540</f>
        <v>W.1.5</v>
      </c>
      <c r="H1540" s="21" t="s">
        <v>39</v>
      </c>
      <c r="I1540" s="21">
        <v>0</v>
      </c>
      <c r="J1540" s="333" t="str">
        <f>H1540&amp;I1540</f>
        <v>L0</v>
      </c>
      <c r="K1540" s="21" t="s">
        <v>40</v>
      </c>
      <c r="L1540" s="21">
        <v>0</v>
      </c>
      <c r="M1540" s="334" t="str">
        <f>K1540&amp;L1540</f>
        <v>B0</v>
      </c>
      <c r="N1540" s="21" t="s">
        <v>41</v>
      </c>
      <c r="O1540" s="21">
        <v>18</v>
      </c>
      <c r="P1540" s="334" t="str">
        <f>N1540&amp;O1540</f>
        <v>R18</v>
      </c>
      <c r="Q1540" s="25" t="s">
        <v>42</v>
      </c>
      <c r="R1540" s="26">
        <v>1.1499999999999999</v>
      </c>
      <c r="S1540" s="26">
        <v>0.15</v>
      </c>
      <c r="T1540" s="336">
        <f>SUM(R1541:S1541)</f>
        <v>132855</v>
      </c>
      <c r="U1540" s="19">
        <v>0.19</v>
      </c>
      <c r="V1540" s="19">
        <v>7.0999999999999994E-2</v>
      </c>
      <c r="W1540" s="336">
        <f>SUM(U1541:V1541)</f>
        <v>19802</v>
      </c>
      <c r="X1540" s="19">
        <v>0.7</v>
      </c>
      <c r="Y1540" s="19">
        <v>0.34</v>
      </c>
      <c r="Z1540" s="19">
        <v>0.52</v>
      </c>
      <c r="AA1540" s="338">
        <f>SUM(X1541:Z1541)</f>
        <v>129484</v>
      </c>
      <c r="AB1540" s="327">
        <f>ROUNDDOWN((T1540+AA1540)*0.05,0)</f>
        <v>13116</v>
      </c>
      <c r="AC1540" s="327">
        <f>ROUNDDOWN((T1540+W1540+AA1540+AB1540)*0.1,0)</f>
        <v>29525</v>
      </c>
      <c r="AD1540" s="327">
        <f>ROUNDDOWN(AG1540*0.1,0)</f>
        <v>232734</v>
      </c>
      <c r="AE1540" s="327">
        <f>T1540+W1540+AA1540+AB1540+AC1540+AD1540</f>
        <v>557516</v>
      </c>
      <c r="AF1540" s="328">
        <v>2480000</v>
      </c>
      <c r="AG1540" s="330">
        <f>AF1540-T1540-W1540</f>
        <v>2327343</v>
      </c>
      <c r="AH1540" s="332">
        <f t="shared" si="15"/>
        <v>557516</v>
      </c>
    </row>
    <row r="1541" spans="1:34" ht="12.75" hidden="1" customHeight="1">
      <c r="A1541" s="333"/>
      <c r="B1541" s="20"/>
      <c r="C1541" s="21"/>
      <c r="D1541" s="333"/>
      <c r="E1541" s="21"/>
      <c r="F1541" s="21"/>
      <c r="G1541" s="333"/>
      <c r="H1541" s="21"/>
      <c r="I1541" s="21"/>
      <c r="J1541" s="333"/>
      <c r="K1541" s="21"/>
      <c r="L1541" s="21"/>
      <c r="M1541" s="335"/>
      <c r="N1541" s="21"/>
      <c r="O1541" s="21"/>
      <c r="P1541" s="335"/>
      <c r="Q1541" s="25"/>
      <c r="R1541" s="23">
        <f>ROUNDDOWN($R$3*R1540,0)</f>
        <v>120639</v>
      </c>
      <c r="S1541" s="23">
        <f>ROUNDDOWN($S$3*S1540,0)</f>
        <v>12216</v>
      </c>
      <c r="T1541" s="337"/>
      <c r="U1541" s="23">
        <f>ROUNDDOWN(U1540*$U$3,0)</f>
        <v>15474</v>
      </c>
      <c r="V1541" s="23">
        <f>ROUNDDOWN(V1540*$V$3,0)</f>
        <v>4328</v>
      </c>
      <c r="W1541" s="337"/>
      <c r="X1541" s="23">
        <f>ROUNDDOWN($X$3*X1540,0)</f>
        <v>73432</v>
      </c>
      <c r="Y1541" s="23">
        <f>ROUNDDOWN(Y1540*$Y$3,0)</f>
        <v>27690</v>
      </c>
      <c r="Z1541" s="24">
        <f>ROUNDDOWN(Z1540*$Z$3,0)</f>
        <v>28362</v>
      </c>
      <c r="AA1541" s="338"/>
      <c r="AB1541" s="327"/>
      <c r="AC1541" s="327"/>
      <c r="AD1541" s="327"/>
      <c r="AE1541" s="327"/>
      <c r="AF1541" s="329"/>
      <c r="AG1541" s="331"/>
      <c r="AH1541" s="332">
        <f t="shared" si="15"/>
        <v>0</v>
      </c>
    </row>
    <row r="1542" spans="1:34" ht="12.75" hidden="1" customHeight="1">
      <c r="A1542" s="333" t="s">
        <v>254</v>
      </c>
      <c r="B1542" s="20" t="s">
        <v>43</v>
      </c>
      <c r="C1542" s="21">
        <v>4</v>
      </c>
      <c r="D1542" s="333" t="str">
        <f>B1542&amp;C1542</f>
        <v>H4</v>
      </c>
      <c r="E1542" s="21" t="s">
        <v>38</v>
      </c>
      <c r="F1542" s="21">
        <v>1.8</v>
      </c>
      <c r="G1542" s="333" t="str">
        <f>E1542&amp;F1542</f>
        <v>W1.8</v>
      </c>
      <c r="H1542" s="21" t="s">
        <v>39</v>
      </c>
      <c r="I1542" s="21">
        <v>0</v>
      </c>
      <c r="J1542" s="333" t="str">
        <f>H1542&amp;I1542</f>
        <v>L0</v>
      </c>
      <c r="K1542" s="21" t="s">
        <v>40</v>
      </c>
      <c r="L1542" s="21">
        <v>0</v>
      </c>
      <c r="M1542" s="334" t="str">
        <f>K1542&amp;L1542</f>
        <v>B0</v>
      </c>
      <c r="N1542" s="21" t="s">
        <v>41</v>
      </c>
      <c r="O1542" s="21">
        <v>20</v>
      </c>
      <c r="P1542" s="334" t="str">
        <f>N1542&amp;O1542</f>
        <v>R20</v>
      </c>
      <c r="Q1542" s="25" t="s">
        <v>42</v>
      </c>
      <c r="R1542" s="19">
        <v>1.33</v>
      </c>
      <c r="S1542" s="19">
        <v>0.18</v>
      </c>
      <c r="T1542" s="336">
        <f>SUM(R1543:S1543)</f>
        <v>154181</v>
      </c>
      <c r="U1542" s="19">
        <v>0.19</v>
      </c>
      <c r="V1542" s="19">
        <v>7.0999999999999994E-2</v>
      </c>
      <c r="W1542" s="336">
        <f>SUM(U1543:V1543)</f>
        <v>19802</v>
      </c>
      <c r="X1542" s="19">
        <v>0.81</v>
      </c>
      <c r="Y1542" s="19">
        <v>0.39</v>
      </c>
      <c r="Z1542" s="19">
        <v>0.6</v>
      </c>
      <c r="AA1542" s="338">
        <f>SUM(X1543:Z1543)</f>
        <v>149460</v>
      </c>
      <c r="AB1542" s="327">
        <f>ROUNDDOWN((T1542+AA1542)*0.05,0)</f>
        <v>15182</v>
      </c>
      <c r="AC1542" s="327">
        <f>ROUNDDOWN((T1542+W1542+AA1542+AB1542)*0.1,0)</f>
        <v>33862</v>
      </c>
      <c r="AD1542" s="327">
        <f>ROUNDDOWN(AG1542*0.1,0)</f>
        <v>313601</v>
      </c>
      <c r="AE1542" s="327">
        <f>T1542+W1542+AA1542+AB1542+AC1542+AD1542</f>
        <v>686088</v>
      </c>
      <c r="AF1542" s="328">
        <v>3310000</v>
      </c>
      <c r="AG1542" s="330">
        <f>AF1542-T1542-W1542</f>
        <v>3136017</v>
      </c>
      <c r="AH1542" s="332">
        <f t="shared" si="15"/>
        <v>686088</v>
      </c>
    </row>
    <row r="1543" spans="1:34" ht="12.75" hidden="1" customHeight="1">
      <c r="A1543" s="333"/>
      <c r="B1543" s="20"/>
      <c r="C1543" s="21"/>
      <c r="D1543" s="333"/>
      <c r="E1543" s="21"/>
      <c r="F1543" s="21"/>
      <c r="G1543" s="333"/>
      <c r="H1543" s="21"/>
      <c r="I1543" s="21"/>
      <c r="J1543" s="333"/>
      <c r="K1543" s="21"/>
      <c r="L1543" s="21"/>
      <c r="M1543" s="335"/>
      <c r="N1543" s="21"/>
      <c r="O1543" s="21"/>
      <c r="P1543" s="335"/>
      <c r="Q1543" s="22"/>
      <c r="R1543" s="23">
        <f>ROUNDDOWN($R$3*R1542,0)</f>
        <v>139522</v>
      </c>
      <c r="S1543" s="23">
        <f>ROUNDDOWN($S$3*S1542,0)</f>
        <v>14659</v>
      </c>
      <c r="T1543" s="337"/>
      <c r="U1543" s="23">
        <f>ROUNDDOWN(U1542*$U$3,0)</f>
        <v>15474</v>
      </c>
      <c r="V1543" s="23">
        <f>ROUNDDOWN(V1542*$V$3,0)</f>
        <v>4328</v>
      </c>
      <c r="W1543" s="337"/>
      <c r="X1543" s="23">
        <f>ROUNDDOWN($X$3*X1542,0)</f>
        <v>84972</v>
      </c>
      <c r="Y1543" s="23">
        <f>ROUNDDOWN(Y1542*$Y$3,0)</f>
        <v>31762</v>
      </c>
      <c r="Z1543" s="24">
        <f>ROUNDDOWN(Z1542*$Z$3,0)</f>
        <v>32726</v>
      </c>
      <c r="AA1543" s="338"/>
      <c r="AB1543" s="327"/>
      <c r="AC1543" s="327"/>
      <c r="AD1543" s="327"/>
      <c r="AE1543" s="327"/>
      <c r="AF1543" s="329"/>
      <c r="AG1543" s="331"/>
      <c r="AH1543" s="332">
        <f t="shared" si="15"/>
        <v>0</v>
      </c>
    </row>
    <row r="1544" spans="1:34" ht="12.75" hidden="1" customHeight="1">
      <c r="A1544" s="333" t="s">
        <v>254</v>
      </c>
      <c r="B1544" s="20" t="s">
        <v>43</v>
      </c>
      <c r="C1544" s="21">
        <v>4.5</v>
      </c>
      <c r="D1544" s="333" t="str">
        <f>B1544&amp;C1544</f>
        <v>H4.5</v>
      </c>
      <c r="E1544" s="21" t="s">
        <v>38</v>
      </c>
      <c r="F1544" s="21">
        <v>2</v>
      </c>
      <c r="G1544" s="333" t="str">
        <f>E1544&amp;F1544</f>
        <v>W2</v>
      </c>
      <c r="H1544" s="21" t="s">
        <v>39</v>
      </c>
      <c r="I1544" s="21">
        <v>0</v>
      </c>
      <c r="J1544" s="333" t="str">
        <f>H1544&amp;I1544</f>
        <v>L0</v>
      </c>
      <c r="K1544" s="21" t="s">
        <v>40</v>
      </c>
      <c r="L1544" s="21">
        <v>0</v>
      </c>
      <c r="M1544" s="334" t="str">
        <f>K1544&amp;L1544</f>
        <v>B0</v>
      </c>
      <c r="N1544" s="21" t="s">
        <v>41</v>
      </c>
      <c r="O1544" s="21">
        <v>25</v>
      </c>
      <c r="P1544" s="334" t="str">
        <f>N1544&amp;O1544</f>
        <v>R25</v>
      </c>
      <c r="Q1544" s="25" t="s">
        <v>42</v>
      </c>
      <c r="R1544" s="26">
        <v>1.85</v>
      </c>
      <c r="S1544" s="26">
        <v>0.25</v>
      </c>
      <c r="T1544" s="336">
        <f>SUM(R1545:S1545)</f>
        <v>214432</v>
      </c>
      <c r="U1544" s="19">
        <v>0.22</v>
      </c>
      <c r="V1544" s="19">
        <v>0.14299999999999999</v>
      </c>
      <c r="W1544" s="336">
        <f>SUM(U1545:V1545)</f>
        <v>26635</v>
      </c>
      <c r="X1544" s="19">
        <v>1.02</v>
      </c>
      <c r="Y1544" s="19">
        <v>0.51</v>
      </c>
      <c r="Z1544" s="19">
        <v>0.67</v>
      </c>
      <c r="AA1544" s="338">
        <f>SUM(X1545:Z1545)</f>
        <v>185081</v>
      </c>
      <c r="AB1544" s="327">
        <f>ROUNDDOWN((T1544+AA1544)*0.05,0)</f>
        <v>19975</v>
      </c>
      <c r="AC1544" s="327">
        <f>ROUNDDOWN((T1544+W1544+AA1544+AB1544)*0.1,0)</f>
        <v>44612</v>
      </c>
      <c r="AD1544" s="327">
        <f>ROUNDDOWN(AG1544*0.1,0)</f>
        <v>389893</v>
      </c>
      <c r="AE1544" s="327">
        <f>T1544+W1544+AA1544+AB1544+AC1544+AD1544</f>
        <v>880628</v>
      </c>
      <c r="AF1544" s="328">
        <v>4140000</v>
      </c>
      <c r="AG1544" s="330">
        <f>AF1544-T1544-W1544</f>
        <v>3898933</v>
      </c>
      <c r="AH1544" s="332">
        <f t="shared" si="15"/>
        <v>880628</v>
      </c>
    </row>
    <row r="1545" spans="1:34" ht="12.75" hidden="1" customHeight="1">
      <c r="A1545" s="333"/>
      <c r="B1545" s="20"/>
      <c r="C1545" s="21"/>
      <c r="D1545" s="333"/>
      <c r="E1545" s="21"/>
      <c r="F1545" s="21"/>
      <c r="G1545" s="333"/>
      <c r="H1545" s="21"/>
      <c r="I1545" s="21"/>
      <c r="J1545" s="333"/>
      <c r="K1545" s="21"/>
      <c r="L1545" s="21"/>
      <c r="M1545" s="335"/>
      <c r="N1545" s="21"/>
      <c r="O1545" s="21"/>
      <c r="P1545" s="335"/>
      <c r="Q1545" s="22"/>
      <c r="R1545" s="23">
        <f>ROUNDDOWN($R$3*R1544,0)</f>
        <v>194072</v>
      </c>
      <c r="S1545" s="23">
        <f>ROUNDDOWN($S$3*S1544,0)</f>
        <v>20360</v>
      </c>
      <c r="T1545" s="336"/>
      <c r="U1545" s="23">
        <f>ROUNDDOWN(U1544*$U$3,0)</f>
        <v>17917</v>
      </c>
      <c r="V1545" s="23">
        <f>ROUNDDOWN(V1544*$V$3,0)</f>
        <v>8718</v>
      </c>
      <c r="W1545" s="337"/>
      <c r="X1545" s="23">
        <f>ROUNDDOWN($X$3*X1544,0)</f>
        <v>107002</v>
      </c>
      <c r="Y1545" s="23">
        <f>ROUNDDOWN(Y1544*$Y$3,0)</f>
        <v>41535</v>
      </c>
      <c r="Z1545" s="24">
        <f>ROUNDDOWN(Z1544*$Z$3,0)</f>
        <v>36544</v>
      </c>
      <c r="AA1545" s="338"/>
      <c r="AB1545" s="327"/>
      <c r="AC1545" s="327"/>
      <c r="AD1545" s="327"/>
      <c r="AE1545" s="327"/>
      <c r="AF1545" s="329"/>
      <c r="AG1545" s="331"/>
      <c r="AH1545" s="332">
        <f t="shared" si="15"/>
        <v>0</v>
      </c>
    </row>
    <row r="1546" spans="1:34" ht="12.75" hidden="1" customHeight="1">
      <c r="A1546" s="333" t="s">
        <v>254</v>
      </c>
      <c r="B1546" s="20" t="s">
        <v>43</v>
      </c>
      <c r="C1546" s="21">
        <v>5</v>
      </c>
      <c r="D1546" s="333" t="str">
        <f>B1546&amp;C1546</f>
        <v>H5</v>
      </c>
      <c r="E1546" s="21" t="s">
        <v>38</v>
      </c>
      <c r="F1546" s="21">
        <v>2.5</v>
      </c>
      <c r="G1546" s="333" t="str">
        <f>E1546&amp;F1546</f>
        <v>W2.5</v>
      </c>
      <c r="H1546" s="21" t="s">
        <v>39</v>
      </c>
      <c r="I1546" s="21">
        <v>0</v>
      </c>
      <c r="J1546" s="333" t="str">
        <f>H1546&amp;I1546</f>
        <v>L0</v>
      </c>
      <c r="K1546" s="21" t="s">
        <v>40</v>
      </c>
      <c r="L1546" s="21">
        <v>0</v>
      </c>
      <c r="M1546" s="334" t="str">
        <f>K1546&amp;L1546</f>
        <v>B0</v>
      </c>
      <c r="N1546" s="21" t="s">
        <v>41</v>
      </c>
      <c r="O1546" s="21">
        <v>30</v>
      </c>
      <c r="P1546" s="334" t="str">
        <f>N1546&amp;O1546</f>
        <v>R30</v>
      </c>
      <c r="Q1546" s="25" t="s">
        <v>42</v>
      </c>
      <c r="R1546" s="19">
        <v>2.2000000000000002</v>
      </c>
      <c r="S1546" s="19">
        <v>0.31</v>
      </c>
      <c r="T1546" s="336">
        <f>SUM(R1547:S1547)</f>
        <v>256035</v>
      </c>
      <c r="U1546" s="19">
        <v>0.3</v>
      </c>
      <c r="V1546" s="19">
        <v>0.25</v>
      </c>
      <c r="W1546" s="336">
        <f>SUM(U1547:V1547)</f>
        <v>39673</v>
      </c>
      <c r="X1546" s="19">
        <v>1.23</v>
      </c>
      <c r="Y1546" s="19">
        <v>0.6</v>
      </c>
      <c r="Z1546" s="19">
        <v>0.78</v>
      </c>
      <c r="AA1546" s="338">
        <f>SUM(X1547:Z1547)</f>
        <v>220440</v>
      </c>
      <c r="AB1546" s="327">
        <f>ROUNDDOWN((T1546+AA1546)*0.05,0)</f>
        <v>23823</v>
      </c>
      <c r="AC1546" s="327">
        <f>ROUNDDOWN((T1546+W1546+AA1546+AB1546)*0.1,0)</f>
        <v>53997</v>
      </c>
      <c r="AD1546" s="327">
        <f>ROUNDDOWN(AG1546*0.1,0)</f>
        <v>525429</v>
      </c>
      <c r="AE1546" s="327">
        <f>T1546+W1546+AA1546+AB1546+AC1546+AD1546</f>
        <v>1119397</v>
      </c>
      <c r="AF1546" s="328">
        <v>5550000</v>
      </c>
      <c r="AG1546" s="330">
        <f>AF1546-T1546-W1546</f>
        <v>5254292</v>
      </c>
      <c r="AH1546" s="332">
        <f t="shared" si="15"/>
        <v>1119397</v>
      </c>
    </row>
    <row r="1547" spans="1:34" ht="12.75" hidden="1" customHeight="1">
      <c r="A1547" s="333"/>
      <c r="B1547" s="20"/>
      <c r="C1547" s="21"/>
      <c r="D1547" s="333"/>
      <c r="E1547" s="21"/>
      <c r="F1547" s="21"/>
      <c r="G1547" s="333"/>
      <c r="H1547" s="21"/>
      <c r="I1547" s="21"/>
      <c r="J1547" s="333"/>
      <c r="K1547" s="21"/>
      <c r="L1547" s="21"/>
      <c r="M1547" s="335"/>
      <c r="N1547" s="21"/>
      <c r="O1547" s="21"/>
      <c r="P1547" s="335"/>
      <c r="Q1547" s="25"/>
      <c r="R1547" s="23">
        <f>ROUNDDOWN($R$3*R1546,0)</f>
        <v>230788</v>
      </c>
      <c r="S1547" s="23">
        <f>ROUNDDOWN($S$3*S1546,0)</f>
        <v>25247</v>
      </c>
      <c r="T1547" s="337"/>
      <c r="U1547" s="23">
        <f>ROUNDDOWN(U1546*$U$3,0)</f>
        <v>24432</v>
      </c>
      <c r="V1547" s="23">
        <f>ROUNDDOWN(V1546*$V$3,0)</f>
        <v>15241</v>
      </c>
      <c r="W1547" s="337"/>
      <c r="X1547" s="23">
        <f>ROUNDDOWN($X$3*X1546,0)</f>
        <v>129031</v>
      </c>
      <c r="Y1547" s="23">
        <f>ROUNDDOWN(Y1546*$Y$3,0)</f>
        <v>48865</v>
      </c>
      <c r="Z1547" s="24">
        <f>ROUNDDOWN(Z1546*$Z$3,0)</f>
        <v>42544</v>
      </c>
      <c r="AA1547" s="338"/>
      <c r="AB1547" s="327"/>
      <c r="AC1547" s="327"/>
      <c r="AD1547" s="327"/>
      <c r="AE1547" s="327"/>
      <c r="AF1547" s="329"/>
      <c r="AG1547" s="331"/>
      <c r="AH1547" s="332">
        <f t="shared" si="15"/>
        <v>0</v>
      </c>
    </row>
    <row r="1548" spans="1:34" ht="12.75" hidden="1" customHeight="1">
      <c r="A1548" s="333" t="s">
        <v>254</v>
      </c>
      <c r="B1548" s="20" t="s">
        <v>43</v>
      </c>
      <c r="C1548" s="21">
        <v>5</v>
      </c>
      <c r="D1548" s="333" t="str">
        <f>B1548&amp;C1548</f>
        <v>H5</v>
      </c>
      <c r="E1548" s="21" t="s">
        <v>38</v>
      </c>
      <c r="F1548" s="21">
        <v>2.5</v>
      </c>
      <c r="G1548" s="333" t="str">
        <f>E1548&amp;F1548</f>
        <v>W2.5</v>
      </c>
      <c r="H1548" s="21" t="s">
        <v>39</v>
      </c>
      <c r="I1548" s="21">
        <v>0</v>
      </c>
      <c r="J1548" s="333" t="str">
        <f>H1548&amp;I1548</f>
        <v>L0</v>
      </c>
      <c r="K1548" s="21" t="s">
        <v>40</v>
      </c>
      <c r="L1548" s="21">
        <v>0</v>
      </c>
      <c r="M1548" s="334" t="str">
        <f>K1548&amp;L1548</f>
        <v>B0</v>
      </c>
      <c r="N1548" s="21" t="s">
        <v>41</v>
      </c>
      <c r="O1548" s="21">
        <v>35</v>
      </c>
      <c r="P1548" s="334" t="str">
        <f>N1548&amp;O1548</f>
        <v>R35</v>
      </c>
      <c r="Q1548" s="25" t="s">
        <v>42</v>
      </c>
      <c r="R1548" s="19">
        <v>2.66</v>
      </c>
      <c r="S1548" s="19">
        <v>0.37</v>
      </c>
      <c r="T1548" s="336">
        <f>SUM(R1549:S1549)</f>
        <v>309177</v>
      </c>
      <c r="U1548" s="19">
        <v>0.3</v>
      </c>
      <c r="V1548" s="19">
        <v>0.25</v>
      </c>
      <c r="W1548" s="336">
        <f>SUM(U1549:V1549)</f>
        <v>39673</v>
      </c>
      <c r="X1548" s="19">
        <v>1.42</v>
      </c>
      <c r="Y1548" s="19">
        <v>0.69</v>
      </c>
      <c r="Z1548" s="19">
        <v>0.9</v>
      </c>
      <c r="AA1548" s="338">
        <f>SUM(X1549:Z1549)</f>
        <v>254247</v>
      </c>
      <c r="AB1548" s="327">
        <f>ROUNDDOWN((T1548+AA1548)*0.05,0)</f>
        <v>28171</v>
      </c>
      <c r="AC1548" s="327">
        <f>ROUNDDOWN((T1548+W1548+AA1548+AB1548)*0.1,0)</f>
        <v>63126</v>
      </c>
      <c r="AD1548" s="327">
        <f>ROUNDDOWN(AG1548*0.1,0)</f>
        <v>611115</v>
      </c>
      <c r="AE1548" s="327">
        <f>T1548+W1548+AA1548+AB1548+AC1548+AD1548</f>
        <v>1305509</v>
      </c>
      <c r="AF1548" s="328">
        <v>6460000</v>
      </c>
      <c r="AG1548" s="330">
        <f>AF1548-T1548-W1548</f>
        <v>6111150</v>
      </c>
      <c r="AH1548" s="332">
        <f t="shared" si="15"/>
        <v>1305509</v>
      </c>
    </row>
    <row r="1549" spans="1:34" ht="12.75" hidden="1" customHeight="1">
      <c r="A1549" s="333"/>
      <c r="B1549" s="20"/>
      <c r="C1549" s="21"/>
      <c r="D1549" s="333"/>
      <c r="E1549" s="21"/>
      <c r="F1549" s="21"/>
      <c r="G1549" s="333"/>
      <c r="H1549" s="21"/>
      <c r="I1549" s="21"/>
      <c r="J1549" s="333"/>
      <c r="K1549" s="21"/>
      <c r="L1549" s="21"/>
      <c r="M1549" s="335"/>
      <c r="N1549" s="21"/>
      <c r="O1549" s="21"/>
      <c r="P1549" s="335"/>
      <c r="Q1549" s="22"/>
      <c r="R1549" s="23">
        <f>ROUNDDOWN($R$3*R1548,0)</f>
        <v>279044</v>
      </c>
      <c r="S1549" s="23">
        <f>ROUNDDOWN($S$3*S1548,0)</f>
        <v>30133</v>
      </c>
      <c r="T1549" s="337"/>
      <c r="U1549" s="23">
        <f>ROUNDDOWN(U1548*$U$3,0)</f>
        <v>24432</v>
      </c>
      <c r="V1549" s="23">
        <f>ROUNDDOWN(V1548*$V$3,0)</f>
        <v>15241</v>
      </c>
      <c r="W1549" s="337"/>
      <c r="X1549" s="23">
        <f>ROUNDDOWN($X$3*X1548,0)</f>
        <v>148963</v>
      </c>
      <c r="Y1549" s="23">
        <f>ROUNDDOWN(Y1548*$Y$3,0)</f>
        <v>56195</v>
      </c>
      <c r="Z1549" s="24">
        <f>ROUNDDOWN(Z1548*$Z$3,0)</f>
        <v>49089</v>
      </c>
      <c r="AA1549" s="338"/>
      <c r="AB1549" s="327"/>
      <c r="AC1549" s="327"/>
      <c r="AD1549" s="327"/>
      <c r="AE1549" s="327"/>
      <c r="AF1549" s="329"/>
      <c r="AG1549" s="331"/>
      <c r="AH1549" s="332">
        <f t="shared" si="15"/>
        <v>0</v>
      </c>
    </row>
    <row r="1550" spans="1:34" ht="12.75" hidden="1" customHeight="1">
      <c r="A1550" s="333" t="s">
        <v>254</v>
      </c>
      <c r="B1550" s="20" t="s">
        <v>43</v>
      </c>
      <c r="C1550" s="21">
        <v>5</v>
      </c>
      <c r="D1550" s="333" t="str">
        <f>B1550&amp;C1550</f>
        <v>H5</v>
      </c>
      <c r="E1550" s="21" t="s">
        <v>38</v>
      </c>
      <c r="F1550" s="21">
        <v>3</v>
      </c>
      <c r="G1550" s="333" t="str">
        <f>E1550&amp;F1550</f>
        <v>W3</v>
      </c>
      <c r="H1550" s="21" t="s">
        <v>39</v>
      </c>
      <c r="I1550" s="21">
        <v>0</v>
      </c>
      <c r="J1550" s="333" t="str">
        <f>H1550&amp;I1550</f>
        <v>L0</v>
      </c>
      <c r="K1550" s="21" t="s">
        <v>40</v>
      </c>
      <c r="L1550" s="21">
        <v>0</v>
      </c>
      <c r="M1550" s="334" t="str">
        <f>K1550&amp;L1550</f>
        <v>B0</v>
      </c>
      <c r="N1550" s="21" t="s">
        <v>41</v>
      </c>
      <c r="O1550" s="21">
        <v>40</v>
      </c>
      <c r="P1550" s="334" t="str">
        <f>N1550&amp;O1550</f>
        <v>R40</v>
      </c>
      <c r="Q1550" s="25" t="s">
        <v>42</v>
      </c>
      <c r="R1550" s="26">
        <v>3.09</v>
      </c>
      <c r="S1550" s="26">
        <v>0.43</v>
      </c>
      <c r="T1550" s="336">
        <f>SUM(R1551:S1551)</f>
        <v>359173</v>
      </c>
      <c r="U1550" s="19">
        <v>0.57999999999999996</v>
      </c>
      <c r="V1550" s="19">
        <v>0.33</v>
      </c>
      <c r="W1550" s="336">
        <f>SUM(U1551:V1551)</f>
        <v>67355</v>
      </c>
      <c r="X1550" s="19">
        <v>1.56</v>
      </c>
      <c r="Y1550" s="19">
        <v>0.76</v>
      </c>
      <c r="Z1550" s="19">
        <v>0.99</v>
      </c>
      <c r="AA1550" s="338">
        <f>SUM(X1551:Z1551)</f>
        <v>279544</v>
      </c>
      <c r="AB1550" s="327">
        <f>ROUNDDOWN((T1550+AA1550)*0.05,0)</f>
        <v>31935</v>
      </c>
      <c r="AC1550" s="327">
        <f>ROUNDDOWN((T1550+W1550+AA1550+AB1550)*0.1,0)</f>
        <v>73800</v>
      </c>
      <c r="AD1550" s="327">
        <f>ROUNDDOWN(AG1550*0.1,0)</f>
        <v>694347</v>
      </c>
      <c r="AE1550" s="327">
        <f>T1550+W1550+AA1550+AB1550+AC1550+AD1550</f>
        <v>1506154</v>
      </c>
      <c r="AF1550" s="328">
        <v>7370000</v>
      </c>
      <c r="AG1550" s="330">
        <f>AF1550-T1550-W1550</f>
        <v>6943472</v>
      </c>
      <c r="AH1550" s="332">
        <f t="shared" si="15"/>
        <v>1506154</v>
      </c>
    </row>
    <row r="1551" spans="1:34" ht="12.75" hidden="1" customHeight="1">
      <c r="A1551" s="333"/>
      <c r="B1551" s="20"/>
      <c r="C1551" s="21"/>
      <c r="D1551" s="333"/>
      <c r="E1551" s="21"/>
      <c r="F1551" s="21"/>
      <c r="G1551" s="333"/>
      <c r="H1551" s="21"/>
      <c r="I1551" s="21"/>
      <c r="J1551" s="333"/>
      <c r="K1551" s="21"/>
      <c r="L1551" s="21"/>
      <c r="M1551" s="335"/>
      <c r="N1551" s="21"/>
      <c r="O1551" s="21"/>
      <c r="P1551" s="335"/>
      <c r="Q1551" s="22"/>
      <c r="R1551" s="23">
        <f>ROUNDDOWN($R$3*R1550,0)</f>
        <v>324153</v>
      </c>
      <c r="S1551" s="23">
        <f>ROUNDDOWN($S$3*S1550,0)</f>
        <v>35020</v>
      </c>
      <c r="T1551" s="337"/>
      <c r="U1551" s="23">
        <f>ROUNDDOWN(U1550*$U$3,0)</f>
        <v>47236</v>
      </c>
      <c r="V1551" s="23">
        <f>ROUNDDOWN(V1550*$V$3,0)</f>
        <v>20119</v>
      </c>
      <c r="W1551" s="337"/>
      <c r="X1551" s="23">
        <f>ROUNDDOWN($X$3*X1550,0)</f>
        <v>163650</v>
      </c>
      <c r="Y1551" s="23">
        <f>ROUNDDOWN(Y1550*$Y$3,0)</f>
        <v>61896</v>
      </c>
      <c r="Z1551" s="24">
        <f>ROUNDDOWN(Z1550*$Z$3,0)</f>
        <v>53998</v>
      </c>
      <c r="AA1551" s="338"/>
      <c r="AB1551" s="327"/>
      <c r="AC1551" s="327"/>
      <c r="AD1551" s="327"/>
      <c r="AE1551" s="327"/>
      <c r="AF1551" s="329"/>
      <c r="AG1551" s="331"/>
      <c r="AH1551" s="332">
        <f t="shared" si="15"/>
        <v>0</v>
      </c>
    </row>
    <row r="1552" spans="1:34" ht="12.75" hidden="1" customHeight="1">
      <c r="A1552" s="344" t="s">
        <v>256</v>
      </c>
      <c r="B1552" s="27" t="s">
        <v>43</v>
      </c>
      <c r="C1552" s="28">
        <v>2</v>
      </c>
      <c r="D1552" s="344" t="str">
        <f>B1552&amp;C1552</f>
        <v>H2</v>
      </c>
      <c r="E1552" s="28" t="s">
        <v>38</v>
      </c>
      <c r="F1552" s="28"/>
      <c r="G1552" s="344" t="str">
        <f>E1552&amp;F1552</f>
        <v>W</v>
      </c>
      <c r="H1552" s="28" t="s">
        <v>39</v>
      </c>
      <c r="I1552" s="28">
        <v>0</v>
      </c>
      <c r="J1552" s="344" t="str">
        <f>H1552&amp;I1552</f>
        <v>L0</v>
      </c>
      <c r="K1552" s="28" t="s">
        <v>40</v>
      </c>
      <c r="L1552" s="28"/>
      <c r="M1552" s="345" t="str">
        <f>K1552&amp;L1552</f>
        <v>B</v>
      </c>
      <c r="N1552" s="28" t="s">
        <v>41</v>
      </c>
      <c r="O1552" s="28">
        <v>4</v>
      </c>
      <c r="P1552" s="345" t="str">
        <f>N1552&amp;O1552</f>
        <v>R4</v>
      </c>
      <c r="Q1552" s="25"/>
      <c r="R1552" s="19"/>
      <c r="S1552" s="19"/>
      <c r="T1552" s="336">
        <f>SUM(R1553:S1553)</f>
        <v>0</v>
      </c>
      <c r="U1552" s="19"/>
      <c r="V1552" s="19"/>
      <c r="W1552" s="336">
        <f>SUM(U1553:V1553)</f>
        <v>0</v>
      </c>
      <c r="X1552" s="19"/>
      <c r="Y1552" s="19"/>
      <c r="Z1552" s="19"/>
      <c r="AA1552" s="338">
        <f>SUM(X1553:Z1553)</f>
        <v>0</v>
      </c>
      <c r="AB1552" s="327">
        <f>ROUNDDOWN((T1552+AA1552)*0.05,0)</f>
        <v>0</v>
      </c>
      <c r="AC1552" s="327">
        <f>ROUNDDOWN((T1552+W1552+AA1552+AB1552)*0.1,0)</f>
        <v>0</v>
      </c>
      <c r="AD1552" s="327">
        <f>ROUNDDOWN(AG1552*0.1,0)</f>
        <v>3870</v>
      </c>
      <c r="AE1552" s="327">
        <f>T1552+W1552+AA1552+AB1552+AC1552+AD1552</f>
        <v>3870</v>
      </c>
      <c r="AF1552" s="328">
        <v>38700</v>
      </c>
      <c r="AG1552" s="330">
        <f>AF1552-T1552-W1552</f>
        <v>38700</v>
      </c>
      <c r="AH1552" s="332">
        <f>IF(AE1552&lt;AG1552,AE1552,AG1552)</f>
        <v>3870</v>
      </c>
    </row>
    <row r="1553" spans="1:34" ht="12.75" hidden="1" customHeight="1">
      <c r="A1553" s="344"/>
      <c r="B1553" s="27"/>
      <c r="C1553" s="28"/>
      <c r="D1553" s="344"/>
      <c r="E1553" s="28"/>
      <c r="F1553" s="28"/>
      <c r="G1553" s="344"/>
      <c r="H1553" s="28"/>
      <c r="I1553" s="28"/>
      <c r="J1553" s="344"/>
      <c r="K1553" s="28"/>
      <c r="L1553" s="28"/>
      <c r="M1553" s="346"/>
      <c r="N1553" s="28"/>
      <c r="O1553" s="28"/>
      <c r="P1553" s="346"/>
      <c r="Q1553" s="25"/>
      <c r="R1553" s="23">
        <f>ROUNDDOWN($R$3*R1552,0)</f>
        <v>0</v>
      </c>
      <c r="S1553" s="23">
        <f>ROUNDDOWN($S$3*S1552,0)</f>
        <v>0</v>
      </c>
      <c r="T1553" s="337"/>
      <c r="U1553" s="23">
        <f>ROUNDDOWN(U1552*$U$3,0)</f>
        <v>0</v>
      </c>
      <c r="V1553" s="23">
        <f>ROUNDDOWN(V1552*$V$3,0)</f>
        <v>0</v>
      </c>
      <c r="W1553" s="337"/>
      <c r="X1553" s="23">
        <f>ROUNDDOWN($X$3*X1552,0)</f>
        <v>0</v>
      </c>
      <c r="Y1553" s="23">
        <f>ROUNDDOWN(Y1552*$Y$3,0)</f>
        <v>0</v>
      </c>
      <c r="Z1553" s="24">
        <f>ROUNDDOWN(Z1552*$Z$3,0)</f>
        <v>0</v>
      </c>
      <c r="AA1553" s="338"/>
      <c r="AB1553" s="327"/>
      <c r="AC1553" s="327"/>
      <c r="AD1553" s="327"/>
      <c r="AE1553" s="327"/>
      <c r="AF1553" s="329"/>
      <c r="AG1553" s="331"/>
      <c r="AH1553" s="332"/>
    </row>
    <row r="1554" spans="1:34" ht="12.75" hidden="1" customHeight="1">
      <c r="A1554" s="344" t="s">
        <v>256</v>
      </c>
      <c r="B1554" s="27" t="s">
        <v>43</v>
      </c>
      <c r="C1554" s="28">
        <v>2.5</v>
      </c>
      <c r="D1554" s="344" t="str">
        <f>B1554&amp;C1554</f>
        <v>H2.5</v>
      </c>
      <c r="E1554" s="28" t="s">
        <v>38</v>
      </c>
      <c r="F1554" s="28"/>
      <c r="G1554" s="344" t="str">
        <f>E1554&amp;F1554</f>
        <v>W</v>
      </c>
      <c r="H1554" s="28" t="s">
        <v>39</v>
      </c>
      <c r="I1554" s="28">
        <v>0</v>
      </c>
      <c r="J1554" s="344" t="str">
        <f>H1554&amp;I1554</f>
        <v>L0</v>
      </c>
      <c r="K1554" s="28" t="s">
        <v>40</v>
      </c>
      <c r="L1554" s="28"/>
      <c r="M1554" s="345" t="str">
        <f>K1554&amp;L1554</f>
        <v>B</v>
      </c>
      <c r="N1554" s="28" t="s">
        <v>41</v>
      </c>
      <c r="O1554" s="28">
        <v>6</v>
      </c>
      <c r="P1554" s="345" t="str">
        <f>N1554&amp;O1554</f>
        <v>R6</v>
      </c>
      <c r="Q1554" s="25"/>
      <c r="R1554" s="26"/>
      <c r="S1554" s="26"/>
      <c r="T1554" s="336">
        <f>SUM(R1555:S1555)</f>
        <v>0</v>
      </c>
      <c r="U1554" s="19"/>
      <c r="V1554" s="19"/>
      <c r="W1554" s="336">
        <f>SUM(U1555:V1555)</f>
        <v>0</v>
      </c>
      <c r="X1554" s="19"/>
      <c r="Y1554" s="19"/>
      <c r="Z1554" s="19"/>
      <c r="AA1554" s="338">
        <f>SUM(X1555:Z1555)</f>
        <v>0</v>
      </c>
      <c r="AB1554" s="327">
        <f>ROUNDDOWN((T1554+AA1554)*0.05,0)</f>
        <v>0</v>
      </c>
      <c r="AC1554" s="327">
        <f>ROUNDDOWN((T1554+W1554+AA1554+AB1554)*0.1,0)</f>
        <v>0</v>
      </c>
      <c r="AD1554" s="327">
        <f>ROUNDDOWN(AG1554*0.1,0)</f>
        <v>6880</v>
      </c>
      <c r="AE1554" s="327">
        <f>T1554+W1554+AA1554+AB1554+AC1554+AD1554</f>
        <v>6880</v>
      </c>
      <c r="AF1554" s="328">
        <v>68800</v>
      </c>
      <c r="AG1554" s="330">
        <f>AF1554-T1554-W1554</f>
        <v>68800</v>
      </c>
      <c r="AH1554" s="332">
        <f>IF(AE1554&lt;AG1554,AE1554,AG1554)</f>
        <v>6880</v>
      </c>
    </row>
    <row r="1555" spans="1:34" ht="12.75" hidden="1" customHeight="1">
      <c r="A1555" s="344"/>
      <c r="B1555" s="27"/>
      <c r="C1555" s="28"/>
      <c r="D1555" s="344"/>
      <c r="E1555" s="28"/>
      <c r="F1555" s="28"/>
      <c r="G1555" s="344"/>
      <c r="H1555" s="28"/>
      <c r="I1555" s="28"/>
      <c r="J1555" s="344"/>
      <c r="K1555" s="28"/>
      <c r="L1555" s="28"/>
      <c r="M1555" s="346"/>
      <c r="N1555" s="28"/>
      <c r="O1555" s="28"/>
      <c r="P1555" s="346"/>
      <c r="Q1555" s="25"/>
      <c r="R1555" s="23">
        <f>ROUNDDOWN($R$3*R1554,0)</f>
        <v>0</v>
      </c>
      <c r="S1555" s="23">
        <f>ROUNDDOWN($S$3*S1554,0)</f>
        <v>0</v>
      </c>
      <c r="T1555" s="337"/>
      <c r="U1555" s="23">
        <f>ROUNDDOWN(U1554*$U$3,0)</f>
        <v>0</v>
      </c>
      <c r="V1555" s="23">
        <f>ROUNDDOWN(V1554*$V$3,0)</f>
        <v>0</v>
      </c>
      <c r="W1555" s="337"/>
      <c r="X1555" s="23">
        <f>ROUNDDOWN($X$3*X1554,0)</f>
        <v>0</v>
      </c>
      <c r="Y1555" s="23">
        <f>ROUNDDOWN(Y1554*$Y$3,0)</f>
        <v>0</v>
      </c>
      <c r="Z1555" s="24">
        <f>ROUNDDOWN(Z1554*$Z$3,0)</f>
        <v>0</v>
      </c>
      <c r="AA1555" s="338"/>
      <c r="AB1555" s="327"/>
      <c r="AC1555" s="327"/>
      <c r="AD1555" s="327"/>
      <c r="AE1555" s="327"/>
      <c r="AF1555" s="329"/>
      <c r="AG1555" s="331"/>
      <c r="AH1555" s="332"/>
    </row>
    <row r="1556" spans="1:34" ht="12.75" hidden="1" customHeight="1">
      <c r="A1556" s="344" t="s">
        <v>256</v>
      </c>
      <c r="B1556" s="27" t="s">
        <v>43</v>
      </c>
      <c r="C1556" s="28">
        <v>2.5</v>
      </c>
      <c r="D1556" s="344" t="str">
        <f>B1556&amp;C1556</f>
        <v>H2.5</v>
      </c>
      <c r="E1556" s="28" t="s">
        <v>38</v>
      </c>
      <c r="F1556" s="28"/>
      <c r="G1556" s="344" t="str">
        <f>E1556&amp;F1556</f>
        <v>W</v>
      </c>
      <c r="H1556" s="28" t="s">
        <v>39</v>
      </c>
      <c r="I1556" s="28">
        <v>0</v>
      </c>
      <c r="J1556" s="344" t="str">
        <f>H1556&amp;I1556</f>
        <v>L0</v>
      </c>
      <c r="K1556" s="28" t="s">
        <v>40</v>
      </c>
      <c r="L1556" s="28"/>
      <c r="M1556" s="345" t="str">
        <f>K1556&amp;L1556</f>
        <v>B</v>
      </c>
      <c r="N1556" s="28" t="s">
        <v>41</v>
      </c>
      <c r="O1556" s="28">
        <v>8</v>
      </c>
      <c r="P1556" s="345" t="str">
        <f>N1556&amp;O1556</f>
        <v>R8</v>
      </c>
      <c r="Q1556" s="25"/>
      <c r="R1556" s="19"/>
      <c r="S1556" s="19"/>
      <c r="T1556" s="336">
        <f>SUM(R1557:S1557)</f>
        <v>0</v>
      </c>
      <c r="U1556" s="19"/>
      <c r="V1556" s="19"/>
      <c r="W1556" s="336">
        <f>SUM(U1557:V1557)</f>
        <v>0</v>
      </c>
      <c r="X1556" s="19"/>
      <c r="Y1556" s="19"/>
      <c r="Z1556" s="19"/>
      <c r="AA1556" s="338">
        <f>SUM(X1557:Z1557)</f>
        <v>0</v>
      </c>
      <c r="AB1556" s="327">
        <f>ROUNDDOWN((T1556+AA1556)*0.05,0)</f>
        <v>0</v>
      </c>
      <c r="AC1556" s="327">
        <f>ROUNDDOWN((T1556+W1556+AA1556+AB1556)*0.1,0)</f>
        <v>0</v>
      </c>
      <c r="AD1556" s="327">
        <f>ROUNDDOWN(AG1556*0.1,0)</f>
        <v>12900</v>
      </c>
      <c r="AE1556" s="327">
        <f>T1556+W1556+AA1556+AB1556+AC1556+AD1556</f>
        <v>12900</v>
      </c>
      <c r="AF1556" s="328">
        <v>129000</v>
      </c>
      <c r="AG1556" s="330">
        <f>AF1556-T1556-W1556</f>
        <v>129000</v>
      </c>
      <c r="AH1556" s="332">
        <f>IF(AE1556&lt;AG1556,AE1556,AG1556)</f>
        <v>12900</v>
      </c>
    </row>
    <row r="1557" spans="1:34" ht="12.75" hidden="1" customHeight="1">
      <c r="A1557" s="344"/>
      <c r="B1557" s="27"/>
      <c r="C1557" s="28"/>
      <c r="D1557" s="344"/>
      <c r="E1557" s="28"/>
      <c r="F1557" s="28"/>
      <c r="G1557" s="344"/>
      <c r="H1557" s="28"/>
      <c r="I1557" s="28"/>
      <c r="J1557" s="344"/>
      <c r="K1557" s="28"/>
      <c r="L1557" s="28"/>
      <c r="M1557" s="346"/>
      <c r="N1557" s="28"/>
      <c r="O1557" s="28"/>
      <c r="P1557" s="346"/>
      <c r="Q1557" s="25"/>
      <c r="R1557" s="23">
        <f>ROUNDDOWN($R$3*R1556,0)</f>
        <v>0</v>
      </c>
      <c r="S1557" s="23">
        <f>ROUNDDOWN($S$3*S1556,0)</f>
        <v>0</v>
      </c>
      <c r="T1557" s="337"/>
      <c r="U1557" s="23">
        <f>ROUNDDOWN(U1556*$U$3,0)</f>
        <v>0</v>
      </c>
      <c r="V1557" s="23">
        <f>ROUNDDOWN(V1556*$V$3,0)</f>
        <v>0</v>
      </c>
      <c r="W1557" s="337"/>
      <c r="X1557" s="23">
        <f>ROUNDDOWN($X$3*X1556,0)</f>
        <v>0</v>
      </c>
      <c r="Y1557" s="23">
        <f>ROUNDDOWN(Y1556*$Y$3,0)</f>
        <v>0</v>
      </c>
      <c r="Z1557" s="24">
        <f>ROUNDDOWN(Z1556*$Z$3,0)</f>
        <v>0</v>
      </c>
      <c r="AA1557" s="338"/>
      <c r="AB1557" s="327"/>
      <c r="AC1557" s="327"/>
      <c r="AD1557" s="327"/>
      <c r="AE1557" s="327"/>
      <c r="AF1557" s="329"/>
      <c r="AG1557" s="331"/>
      <c r="AH1557" s="332"/>
    </row>
    <row r="1558" spans="1:34" ht="12.75" hidden="1" customHeight="1">
      <c r="A1558" s="344" t="s">
        <v>256</v>
      </c>
      <c r="B1558" s="27" t="s">
        <v>43</v>
      </c>
      <c r="C1558" s="28">
        <v>3</v>
      </c>
      <c r="D1558" s="344" t="str">
        <f>B1558&amp;C1558</f>
        <v>H3</v>
      </c>
      <c r="E1558" s="28" t="s">
        <v>38</v>
      </c>
      <c r="F1558" s="28"/>
      <c r="G1558" s="344" t="str">
        <f>E1558&amp;F1558</f>
        <v>W</v>
      </c>
      <c r="H1558" s="28" t="s">
        <v>39</v>
      </c>
      <c r="I1558" s="28">
        <v>0</v>
      </c>
      <c r="J1558" s="344" t="str">
        <f>H1558&amp;I1558</f>
        <v>L0</v>
      </c>
      <c r="K1558" s="28" t="s">
        <v>40</v>
      </c>
      <c r="L1558" s="28"/>
      <c r="M1558" s="345" t="str">
        <f>K1558&amp;L1558</f>
        <v>B</v>
      </c>
      <c r="N1558" s="28" t="s">
        <v>41</v>
      </c>
      <c r="O1558" s="28">
        <v>10</v>
      </c>
      <c r="P1558" s="345" t="str">
        <f>N1558&amp;O1558</f>
        <v>R10</v>
      </c>
      <c r="Q1558" s="25"/>
      <c r="R1558" s="19"/>
      <c r="S1558" s="19"/>
      <c r="T1558" s="336">
        <f>SUM(R1559:S1559)</f>
        <v>0</v>
      </c>
      <c r="U1558" s="19"/>
      <c r="V1558" s="19"/>
      <c r="W1558" s="336">
        <f>SUM(U1559:V1559)</f>
        <v>0</v>
      </c>
      <c r="X1558" s="19"/>
      <c r="Y1558" s="19"/>
      <c r="Z1558" s="19"/>
      <c r="AA1558" s="338">
        <f>SUM(X1559:Z1559)</f>
        <v>0</v>
      </c>
      <c r="AB1558" s="327">
        <f>ROUNDDOWN((T1558+AA1558)*0.05,0)</f>
        <v>0</v>
      </c>
      <c r="AC1558" s="327">
        <f>ROUNDDOWN((T1558+W1558+AA1558+AB1558)*0.1,0)</f>
        <v>0</v>
      </c>
      <c r="AD1558" s="327">
        <f>ROUNDDOWN(AG1558*0.1,0)</f>
        <v>17200</v>
      </c>
      <c r="AE1558" s="327">
        <f>T1558+W1558+AA1558+AB1558+AC1558+AD1558</f>
        <v>17200</v>
      </c>
      <c r="AF1558" s="328">
        <v>172000</v>
      </c>
      <c r="AG1558" s="330">
        <f>AF1558-T1558-W1558</f>
        <v>172000</v>
      </c>
      <c r="AH1558" s="332">
        <f>IF(AE1558&lt;AG1558,AE1558,AG1558)</f>
        <v>17200</v>
      </c>
    </row>
    <row r="1559" spans="1:34" ht="12.75" hidden="1" customHeight="1">
      <c r="A1559" s="344"/>
      <c r="B1559" s="27"/>
      <c r="C1559" s="28"/>
      <c r="D1559" s="344"/>
      <c r="E1559" s="28"/>
      <c r="F1559" s="28"/>
      <c r="G1559" s="344"/>
      <c r="H1559" s="28"/>
      <c r="I1559" s="28"/>
      <c r="J1559" s="344"/>
      <c r="K1559" s="28"/>
      <c r="L1559" s="28"/>
      <c r="M1559" s="346"/>
      <c r="N1559" s="28"/>
      <c r="O1559" s="28"/>
      <c r="P1559" s="346"/>
      <c r="Q1559" s="25"/>
      <c r="R1559" s="23">
        <f>ROUNDDOWN($R$3*R1558,0)</f>
        <v>0</v>
      </c>
      <c r="S1559" s="23">
        <f>ROUNDDOWN($S$3*S1558,0)</f>
        <v>0</v>
      </c>
      <c r="T1559" s="337"/>
      <c r="U1559" s="23">
        <f>ROUNDDOWN(U1558*$U$3,0)</f>
        <v>0</v>
      </c>
      <c r="V1559" s="23">
        <f>ROUNDDOWN(V1558*$V$3,0)</f>
        <v>0</v>
      </c>
      <c r="W1559" s="337"/>
      <c r="X1559" s="23">
        <f>ROUNDDOWN($X$3*X1558,0)</f>
        <v>0</v>
      </c>
      <c r="Y1559" s="23">
        <f>ROUNDDOWN(Y1558*$Y$3,0)</f>
        <v>0</v>
      </c>
      <c r="Z1559" s="24">
        <f>ROUNDDOWN(Z1558*$Z$3,0)</f>
        <v>0</v>
      </c>
      <c r="AA1559" s="338"/>
      <c r="AB1559" s="327"/>
      <c r="AC1559" s="327"/>
      <c r="AD1559" s="327"/>
      <c r="AE1559" s="327"/>
      <c r="AF1559" s="329"/>
      <c r="AG1559" s="331"/>
      <c r="AH1559" s="332"/>
    </row>
    <row r="1560" spans="1:34" ht="12.75" hidden="1" customHeight="1">
      <c r="A1560" s="344" t="s">
        <v>256</v>
      </c>
      <c r="B1560" s="27" t="s">
        <v>43</v>
      </c>
      <c r="C1560" s="28">
        <v>3</v>
      </c>
      <c r="D1560" s="344" t="str">
        <f>B1560&amp;C1560</f>
        <v>H3</v>
      </c>
      <c r="E1560" s="28" t="s">
        <v>38</v>
      </c>
      <c r="F1560" s="28"/>
      <c r="G1560" s="344" t="str">
        <f>E1560&amp;F1560</f>
        <v>W</v>
      </c>
      <c r="H1560" s="28" t="s">
        <v>39</v>
      </c>
      <c r="I1560" s="28">
        <v>0</v>
      </c>
      <c r="J1560" s="344" t="str">
        <f>H1560&amp;I1560</f>
        <v>L0</v>
      </c>
      <c r="K1560" s="28" t="s">
        <v>40</v>
      </c>
      <c r="L1560" s="28"/>
      <c r="M1560" s="345" t="str">
        <f>K1560&amp;L1560</f>
        <v>B</v>
      </c>
      <c r="N1560" s="28" t="s">
        <v>41</v>
      </c>
      <c r="O1560" s="28">
        <v>12</v>
      </c>
      <c r="P1560" s="345" t="str">
        <f>N1560&amp;O1560</f>
        <v>R12</v>
      </c>
      <c r="Q1560" s="25"/>
      <c r="R1560" s="26"/>
      <c r="S1560" s="26"/>
      <c r="T1560" s="336">
        <f>SUM(R1561:S1561)</f>
        <v>0</v>
      </c>
      <c r="U1560" s="19"/>
      <c r="V1560" s="19"/>
      <c r="W1560" s="336">
        <f>SUM(U1561:V1561)</f>
        <v>0</v>
      </c>
      <c r="X1560" s="19"/>
      <c r="Y1560" s="19"/>
      <c r="Z1560" s="19"/>
      <c r="AA1560" s="338">
        <f>SUM(X1561:Z1561)</f>
        <v>0</v>
      </c>
      <c r="AB1560" s="327">
        <f>ROUNDDOWN((T1560+AA1560)*0.05,0)</f>
        <v>0</v>
      </c>
      <c r="AC1560" s="327">
        <f>ROUNDDOWN((T1560+W1560+AA1560+AB1560)*0.1,0)</f>
        <v>0</v>
      </c>
      <c r="AD1560" s="327">
        <f>ROUNDDOWN(AG1560*0.1,0)</f>
        <v>24100</v>
      </c>
      <c r="AE1560" s="327">
        <f>T1560+W1560+AA1560+AB1560+AC1560+AD1560</f>
        <v>24100</v>
      </c>
      <c r="AF1560" s="328">
        <v>241000</v>
      </c>
      <c r="AG1560" s="330">
        <f>AF1560-T1560-W1560</f>
        <v>241000</v>
      </c>
      <c r="AH1560" s="332">
        <f>IF(AE1560&lt;AG1560,AE1560,AG1560)</f>
        <v>24100</v>
      </c>
    </row>
    <row r="1561" spans="1:34" ht="12.75" hidden="1" customHeight="1">
      <c r="A1561" s="344"/>
      <c r="B1561" s="27"/>
      <c r="C1561" s="28"/>
      <c r="D1561" s="344"/>
      <c r="E1561" s="28"/>
      <c r="F1561" s="28"/>
      <c r="G1561" s="344"/>
      <c r="H1561" s="28"/>
      <c r="I1561" s="28"/>
      <c r="J1561" s="344"/>
      <c r="K1561" s="28"/>
      <c r="L1561" s="28"/>
      <c r="M1561" s="346"/>
      <c r="N1561" s="28"/>
      <c r="O1561" s="28"/>
      <c r="P1561" s="346"/>
      <c r="Q1561" s="25"/>
      <c r="R1561" s="23">
        <f>ROUNDDOWN($R$3*R1560,0)</f>
        <v>0</v>
      </c>
      <c r="S1561" s="23">
        <f>ROUNDDOWN($S$3*S1560,0)</f>
        <v>0</v>
      </c>
      <c r="T1561" s="337"/>
      <c r="U1561" s="23">
        <f>ROUNDDOWN(U1560*$U$3,0)</f>
        <v>0</v>
      </c>
      <c r="V1561" s="23">
        <f>ROUNDDOWN(V1560*$V$3,0)</f>
        <v>0</v>
      </c>
      <c r="W1561" s="337"/>
      <c r="X1561" s="23">
        <f>ROUNDDOWN($X$3*X1560,0)</f>
        <v>0</v>
      </c>
      <c r="Y1561" s="23">
        <f>ROUNDDOWN(Y1560*$Y$3,0)</f>
        <v>0</v>
      </c>
      <c r="Z1561" s="24">
        <f>ROUNDDOWN(Z1560*$Z$3,0)</f>
        <v>0</v>
      </c>
      <c r="AA1561" s="338"/>
      <c r="AB1561" s="327"/>
      <c r="AC1561" s="327"/>
      <c r="AD1561" s="327"/>
      <c r="AE1561" s="327"/>
      <c r="AF1561" s="329"/>
      <c r="AG1561" s="331"/>
      <c r="AH1561" s="332"/>
    </row>
    <row r="1562" spans="1:34" ht="12.75" hidden="1" customHeight="1">
      <c r="A1562" s="344" t="s">
        <v>256</v>
      </c>
      <c r="B1562" s="27" t="s">
        <v>43</v>
      </c>
      <c r="C1562" s="28">
        <v>3.5</v>
      </c>
      <c r="D1562" s="344" t="str">
        <f>B1562&amp;C1562</f>
        <v>H3.5</v>
      </c>
      <c r="E1562" s="28" t="s">
        <v>38</v>
      </c>
      <c r="F1562" s="28"/>
      <c r="G1562" s="344" t="str">
        <f>E1562&amp;F1562</f>
        <v>W</v>
      </c>
      <c r="H1562" s="28" t="s">
        <v>39</v>
      </c>
      <c r="I1562" s="28">
        <v>0</v>
      </c>
      <c r="J1562" s="344" t="str">
        <f>H1562&amp;I1562</f>
        <v>L0</v>
      </c>
      <c r="K1562" s="28" t="s">
        <v>40</v>
      </c>
      <c r="L1562" s="28"/>
      <c r="M1562" s="345" t="str">
        <f>K1562&amp;L1562</f>
        <v>B</v>
      </c>
      <c r="N1562" s="28" t="s">
        <v>41</v>
      </c>
      <c r="O1562" s="28">
        <v>15</v>
      </c>
      <c r="P1562" s="345" t="str">
        <f>N1562&amp;O1562</f>
        <v>R15</v>
      </c>
      <c r="Q1562" s="25"/>
      <c r="R1562" s="19"/>
      <c r="S1562" s="19"/>
      <c r="T1562" s="336">
        <f>SUM(R1563:S1563)</f>
        <v>0</v>
      </c>
      <c r="U1562" s="19"/>
      <c r="V1562" s="19"/>
      <c r="W1562" s="336">
        <f>SUM(U1563:V1563)</f>
        <v>0</v>
      </c>
      <c r="X1562" s="19"/>
      <c r="Y1562" s="19"/>
      <c r="Z1562" s="19"/>
      <c r="AA1562" s="338">
        <f>SUM(X1563:Z1563)</f>
        <v>0</v>
      </c>
      <c r="AB1562" s="327">
        <f>ROUNDDOWN((T1562+AA1562)*0.05,0)</f>
        <v>0</v>
      </c>
      <c r="AC1562" s="327">
        <f>ROUNDDOWN((T1562+W1562+AA1562+AB1562)*0.1,0)</f>
        <v>0</v>
      </c>
      <c r="AD1562" s="327">
        <f>ROUNDDOWN(AG1562*0.1,0)</f>
        <v>32700</v>
      </c>
      <c r="AE1562" s="327">
        <f>T1562+W1562+AA1562+AB1562+AC1562+AD1562</f>
        <v>32700</v>
      </c>
      <c r="AF1562" s="328">
        <v>327000</v>
      </c>
      <c r="AG1562" s="330">
        <f>AF1562-T1562-W1562</f>
        <v>327000</v>
      </c>
      <c r="AH1562" s="332">
        <f>IF(AE1562&lt;AG1562,AE1562,AG1562)</f>
        <v>32700</v>
      </c>
    </row>
    <row r="1563" spans="1:34" ht="12.75" hidden="1" customHeight="1">
      <c r="A1563" s="344"/>
      <c r="B1563" s="27"/>
      <c r="C1563" s="28"/>
      <c r="D1563" s="344"/>
      <c r="E1563" s="28"/>
      <c r="F1563" s="28"/>
      <c r="G1563" s="344"/>
      <c r="H1563" s="28"/>
      <c r="I1563" s="28"/>
      <c r="J1563" s="344"/>
      <c r="K1563" s="28"/>
      <c r="L1563" s="28"/>
      <c r="M1563" s="346"/>
      <c r="N1563" s="28"/>
      <c r="O1563" s="28"/>
      <c r="P1563" s="346"/>
      <c r="Q1563" s="25"/>
      <c r="R1563" s="23">
        <f>ROUNDDOWN($R$3*R1562,0)</f>
        <v>0</v>
      </c>
      <c r="S1563" s="23">
        <f>ROUNDDOWN($S$3*S1562,0)</f>
        <v>0</v>
      </c>
      <c r="T1563" s="337"/>
      <c r="U1563" s="23">
        <f>ROUNDDOWN(U1562*$U$3,0)</f>
        <v>0</v>
      </c>
      <c r="V1563" s="23">
        <f>ROUNDDOWN(V1562*$V$3,0)</f>
        <v>0</v>
      </c>
      <c r="W1563" s="337"/>
      <c r="X1563" s="23">
        <f>ROUNDDOWN($X$3*X1562,0)</f>
        <v>0</v>
      </c>
      <c r="Y1563" s="23">
        <f>ROUNDDOWN(Y1562*$Y$3,0)</f>
        <v>0</v>
      </c>
      <c r="Z1563" s="24">
        <f>ROUNDDOWN(Z1562*$Z$3,0)</f>
        <v>0</v>
      </c>
      <c r="AA1563" s="338"/>
      <c r="AB1563" s="327"/>
      <c r="AC1563" s="327"/>
      <c r="AD1563" s="327"/>
      <c r="AE1563" s="327"/>
      <c r="AF1563" s="329"/>
      <c r="AG1563" s="331"/>
      <c r="AH1563" s="332"/>
    </row>
    <row r="1564" spans="1:34" ht="12.75" hidden="1" customHeight="1">
      <c r="A1564" s="333" t="s">
        <v>257</v>
      </c>
      <c r="B1564" s="20" t="s">
        <v>43</v>
      </c>
      <c r="C1564" s="21">
        <v>0.3</v>
      </c>
      <c r="D1564" s="333" t="str">
        <f>B1564&amp;C1564</f>
        <v>H0.3</v>
      </c>
      <c r="E1564" s="21" t="s">
        <v>38</v>
      </c>
      <c r="F1564" s="21"/>
      <c r="G1564" s="333" t="str">
        <f>E1564&amp;F1564</f>
        <v>W</v>
      </c>
      <c r="H1564" s="21" t="s">
        <v>39</v>
      </c>
      <c r="I1564" s="21">
        <v>0</v>
      </c>
      <c r="J1564" s="333" t="str">
        <f>H1564&amp;I1564</f>
        <v>L0</v>
      </c>
      <c r="K1564" s="21" t="s">
        <v>40</v>
      </c>
      <c r="L1564" s="21"/>
      <c r="M1564" s="334" t="str">
        <f>K1564&amp;L1564</f>
        <v>B</v>
      </c>
      <c r="N1564" s="21" t="s">
        <v>41</v>
      </c>
      <c r="O1564" s="21">
        <v>0</v>
      </c>
      <c r="P1564" s="334" t="str">
        <f>N1564&amp;O1564</f>
        <v>R0</v>
      </c>
      <c r="Q1564" s="25"/>
      <c r="R1564" s="19"/>
      <c r="S1564" s="19"/>
      <c r="T1564" s="336">
        <f>SUM(R1565:S1565)</f>
        <v>0</v>
      </c>
      <c r="U1564" s="19"/>
      <c r="V1564" s="19"/>
      <c r="W1564" s="336">
        <f>SUM(U1565:V1565)</f>
        <v>0</v>
      </c>
      <c r="X1564" s="19"/>
      <c r="Y1564" s="19"/>
      <c r="Z1564" s="19"/>
      <c r="AA1564" s="338">
        <f>SUM(X1565:Z1565)</f>
        <v>0</v>
      </c>
      <c r="AB1564" s="327">
        <f>ROUNDDOWN((T1564+AA1564)*0.05,0)</f>
        <v>0</v>
      </c>
      <c r="AC1564" s="327">
        <f>ROUNDDOWN((T1564+W1564+AA1564+AB1564)*0.1,0)</f>
        <v>0</v>
      </c>
      <c r="AD1564" s="327">
        <f>ROUNDDOWN(AG1564*0.1,0)</f>
        <v>8610</v>
      </c>
      <c r="AE1564" s="327">
        <f>T1564+W1564+AA1564+AB1564+AC1564+AD1564</f>
        <v>8610</v>
      </c>
      <c r="AF1564" s="328">
        <v>86100</v>
      </c>
      <c r="AG1564" s="330">
        <f>AF1564-T1564-W1564</f>
        <v>86100</v>
      </c>
      <c r="AH1564" s="332">
        <f>IF(AE1564&lt;AG1564,AE1564,AG1564)</f>
        <v>8610</v>
      </c>
    </row>
    <row r="1565" spans="1:34" ht="12.75" hidden="1" customHeight="1">
      <c r="A1565" s="333"/>
      <c r="B1565" s="20"/>
      <c r="C1565" s="21"/>
      <c r="D1565" s="333"/>
      <c r="E1565" s="21"/>
      <c r="F1565" s="21"/>
      <c r="G1565" s="333"/>
      <c r="H1565" s="21"/>
      <c r="I1565" s="21"/>
      <c r="J1565" s="333"/>
      <c r="K1565" s="21"/>
      <c r="L1565" s="21"/>
      <c r="M1565" s="335"/>
      <c r="N1565" s="21"/>
      <c r="O1565" s="21"/>
      <c r="P1565" s="335"/>
      <c r="Q1565" s="25"/>
      <c r="R1565" s="23">
        <f>ROUNDDOWN($R$3*R1564,0)</f>
        <v>0</v>
      </c>
      <c r="S1565" s="23">
        <f>ROUNDDOWN($S$3*S1564,0)</f>
        <v>0</v>
      </c>
      <c r="T1565" s="337"/>
      <c r="U1565" s="23">
        <f>ROUNDDOWN(U1564*$U$3,0)</f>
        <v>0</v>
      </c>
      <c r="V1565" s="23">
        <f>ROUNDDOWN(V1564*$V$3,0)</f>
        <v>0</v>
      </c>
      <c r="W1565" s="337"/>
      <c r="X1565" s="23">
        <f>ROUNDDOWN($X$3*X1564,0)</f>
        <v>0</v>
      </c>
      <c r="Y1565" s="23">
        <f>ROUNDDOWN(Y1564*$Y$3,0)</f>
        <v>0</v>
      </c>
      <c r="Z1565" s="24">
        <f>ROUNDDOWN(Z1564*$Z$3,0)</f>
        <v>0</v>
      </c>
      <c r="AA1565" s="338"/>
      <c r="AB1565" s="327"/>
      <c r="AC1565" s="327"/>
      <c r="AD1565" s="327"/>
      <c r="AE1565" s="327"/>
      <c r="AF1565" s="329"/>
      <c r="AG1565" s="331"/>
      <c r="AH1565" s="332"/>
    </row>
    <row r="1566" spans="1:34" ht="12.75" hidden="1" customHeight="1">
      <c r="A1566" s="333" t="s">
        <v>257</v>
      </c>
      <c r="B1566" s="20" t="s">
        <v>43</v>
      </c>
      <c r="C1566" s="21">
        <v>0.5</v>
      </c>
      <c r="D1566" s="333" t="str">
        <f>B1566&amp;C1566</f>
        <v>H0.5</v>
      </c>
      <c r="E1566" s="21" t="s">
        <v>38</v>
      </c>
      <c r="F1566" s="21"/>
      <c r="G1566" s="333" t="str">
        <f>E1566&amp;F1566</f>
        <v>W</v>
      </c>
      <c r="H1566" s="21" t="s">
        <v>39</v>
      </c>
      <c r="I1566" s="21">
        <v>0</v>
      </c>
      <c r="J1566" s="333" t="str">
        <f>H1566&amp;I1566</f>
        <v>L0</v>
      </c>
      <c r="K1566" s="21" t="s">
        <v>40</v>
      </c>
      <c r="L1566" s="21"/>
      <c r="M1566" s="334" t="str">
        <f>K1566&amp;L1566</f>
        <v>B</v>
      </c>
      <c r="N1566" s="21" t="s">
        <v>41</v>
      </c>
      <c r="O1566" s="21">
        <v>0</v>
      </c>
      <c r="P1566" s="334" t="str">
        <f>N1566&amp;O1566</f>
        <v>R0</v>
      </c>
      <c r="Q1566" s="25"/>
      <c r="R1566" s="26"/>
      <c r="S1566" s="26"/>
      <c r="T1566" s="336">
        <f>SUM(R1567:S1567)</f>
        <v>0</v>
      </c>
      <c r="U1566" s="19"/>
      <c r="V1566" s="19"/>
      <c r="W1566" s="336">
        <f>SUM(U1567:V1567)</f>
        <v>0</v>
      </c>
      <c r="X1566" s="19"/>
      <c r="Y1566" s="19"/>
      <c r="Z1566" s="19"/>
      <c r="AA1566" s="338">
        <f>SUM(X1567:Z1567)</f>
        <v>0</v>
      </c>
      <c r="AB1566" s="327">
        <f>ROUNDDOWN((T1566+AA1566)*0.05,0)</f>
        <v>0</v>
      </c>
      <c r="AC1566" s="327">
        <f>ROUNDDOWN((T1566+W1566+AA1566+AB1566)*0.1,0)</f>
        <v>0</v>
      </c>
      <c r="AD1566" s="327">
        <f>ROUNDDOWN(AG1566*0.1,0)</f>
        <v>12900</v>
      </c>
      <c r="AE1566" s="327">
        <f>T1566+W1566+AA1566+AB1566+AC1566+AD1566</f>
        <v>12900</v>
      </c>
      <c r="AF1566" s="328">
        <v>129000</v>
      </c>
      <c r="AG1566" s="330">
        <f>AF1566-T1566-W1566</f>
        <v>129000</v>
      </c>
      <c r="AH1566" s="332">
        <f>IF(AE1566&lt;AG1566,AE1566,AG1566)</f>
        <v>12900</v>
      </c>
    </row>
    <row r="1567" spans="1:34" ht="12.75" hidden="1" customHeight="1">
      <c r="A1567" s="333"/>
      <c r="B1567" s="20"/>
      <c r="C1567" s="21"/>
      <c r="D1567" s="333"/>
      <c r="E1567" s="21"/>
      <c r="F1567" s="21"/>
      <c r="G1567" s="333"/>
      <c r="H1567" s="21"/>
      <c r="I1567" s="21"/>
      <c r="J1567" s="333"/>
      <c r="K1567" s="21"/>
      <c r="L1567" s="21"/>
      <c r="M1567" s="335"/>
      <c r="N1567" s="21"/>
      <c r="O1567" s="21"/>
      <c r="P1567" s="335"/>
      <c r="Q1567" s="25"/>
      <c r="R1567" s="23">
        <f>ROUNDDOWN($R$3*R1566,0)</f>
        <v>0</v>
      </c>
      <c r="S1567" s="23">
        <f>ROUNDDOWN($S$3*S1566,0)</f>
        <v>0</v>
      </c>
      <c r="T1567" s="337"/>
      <c r="U1567" s="23">
        <f>ROUNDDOWN(U1566*$U$3,0)</f>
        <v>0</v>
      </c>
      <c r="V1567" s="23">
        <f>ROUNDDOWN(V1566*$V$3,0)</f>
        <v>0</v>
      </c>
      <c r="W1567" s="337"/>
      <c r="X1567" s="23">
        <f>ROUNDDOWN($X$3*X1566,0)</f>
        <v>0</v>
      </c>
      <c r="Y1567" s="23">
        <f>ROUNDDOWN(Y1566*$Y$3,0)</f>
        <v>0</v>
      </c>
      <c r="Z1567" s="24">
        <f>ROUNDDOWN(Z1566*$Z$3,0)</f>
        <v>0</v>
      </c>
      <c r="AA1567" s="338"/>
      <c r="AB1567" s="327"/>
      <c r="AC1567" s="327"/>
      <c r="AD1567" s="327"/>
      <c r="AE1567" s="327"/>
      <c r="AF1567" s="329"/>
      <c r="AG1567" s="331"/>
      <c r="AH1567" s="332"/>
    </row>
    <row r="1568" spans="1:34" ht="12.75" hidden="1" customHeight="1">
      <c r="A1568" s="333" t="s">
        <v>257</v>
      </c>
      <c r="B1568" s="20" t="s">
        <v>43</v>
      </c>
      <c r="C1568" s="21">
        <v>0.7</v>
      </c>
      <c r="D1568" s="333" t="str">
        <f>B1568&amp;C1568</f>
        <v>H0.7</v>
      </c>
      <c r="E1568" s="21" t="s">
        <v>38</v>
      </c>
      <c r="F1568" s="21"/>
      <c r="G1568" s="333" t="str">
        <f>E1568&amp;F1568</f>
        <v>W</v>
      </c>
      <c r="H1568" s="21" t="s">
        <v>39</v>
      </c>
      <c r="I1568" s="21">
        <v>0</v>
      </c>
      <c r="J1568" s="333" t="str">
        <f>H1568&amp;I1568</f>
        <v>L0</v>
      </c>
      <c r="K1568" s="21" t="s">
        <v>40</v>
      </c>
      <c r="L1568" s="21"/>
      <c r="M1568" s="334" t="str">
        <f>K1568&amp;L1568</f>
        <v>B</v>
      </c>
      <c r="N1568" s="21" t="s">
        <v>41</v>
      </c>
      <c r="O1568" s="21">
        <v>0</v>
      </c>
      <c r="P1568" s="334" t="str">
        <f>N1568&amp;O1568</f>
        <v>R0</v>
      </c>
      <c r="Q1568" s="25"/>
      <c r="R1568" s="19"/>
      <c r="S1568" s="19"/>
      <c r="T1568" s="336">
        <f>SUM(R1569:S1569)</f>
        <v>0</v>
      </c>
      <c r="U1568" s="19"/>
      <c r="V1568" s="19"/>
      <c r="W1568" s="336">
        <f>SUM(U1569:V1569)</f>
        <v>0</v>
      </c>
      <c r="X1568" s="19"/>
      <c r="Y1568" s="19"/>
      <c r="Z1568" s="19"/>
      <c r="AA1568" s="338">
        <f>SUM(X1569:Z1569)</f>
        <v>0</v>
      </c>
      <c r="AB1568" s="327">
        <f>ROUNDDOWN((T1568+AA1568)*0.05,0)</f>
        <v>0</v>
      </c>
      <c r="AC1568" s="327">
        <f>ROUNDDOWN((T1568+W1568+AA1568+AB1568)*0.1,0)</f>
        <v>0</v>
      </c>
      <c r="AD1568" s="327">
        <f>ROUNDDOWN(AG1568*0.1,0)</f>
        <v>23200</v>
      </c>
      <c r="AE1568" s="327">
        <f>T1568+W1568+AA1568+AB1568+AC1568+AD1568</f>
        <v>23200</v>
      </c>
      <c r="AF1568" s="328">
        <v>232000</v>
      </c>
      <c r="AG1568" s="330">
        <f>AF1568-T1568-W1568</f>
        <v>232000</v>
      </c>
      <c r="AH1568" s="332">
        <f>IF(AE1568&lt;AG1568,AE1568,AG1568)</f>
        <v>23200</v>
      </c>
    </row>
    <row r="1569" spans="1:34" ht="12.75" hidden="1" customHeight="1">
      <c r="A1569" s="333"/>
      <c r="B1569" s="20"/>
      <c r="C1569" s="21"/>
      <c r="D1569" s="333"/>
      <c r="E1569" s="21"/>
      <c r="F1569" s="21"/>
      <c r="G1569" s="333"/>
      <c r="H1569" s="21"/>
      <c r="I1569" s="21"/>
      <c r="J1569" s="333"/>
      <c r="K1569" s="21"/>
      <c r="L1569" s="21"/>
      <c r="M1569" s="335"/>
      <c r="N1569" s="21"/>
      <c r="O1569" s="21"/>
      <c r="P1569" s="335"/>
      <c r="Q1569" s="25"/>
      <c r="R1569" s="23">
        <f>ROUNDDOWN($R$3*R1568,0)</f>
        <v>0</v>
      </c>
      <c r="S1569" s="23">
        <f>ROUNDDOWN($S$3*S1568,0)</f>
        <v>0</v>
      </c>
      <c r="T1569" s="337"/>
      <c r="U1569" s="23">
        <f>ROUNDDOWN(U1568*$U$3,0)</f>
        <v>0</v>
      </c>
      <c r="V1569" s="23">
        <f>ROUNDDOWN(V1568*$V$3,0)</f>
        <v>0</v>
      </c>
      <c r="W1569" s="337"/>
      <c r="X1569" s="23">
        <f>ROUNDDOWN($X$3*X1568,0)</f>
        <v>0</v>
      </c>
      <c r="Y1569" s="23">
        <f>ROUNDDOWN(Y1568*$Y$3,0)</f>
        <v>0</v>
      </c>
      <c r="Z1569" s="24">
        <f>ROUNDDOWN(Z1568*$Z$3,0)</f>
        <v>0</v>
      </c>
      <c r="AA1569" s="338"/>
      <c r="AB1569" s="327"/>
      <c r="AC1569" s="327"/>
      <c r="AD1569" s="327"/>
      <c r="AE1569" s="327"/>
      <c r="AF1569" s="329"/>
      <c r="AG1569" s="331"/>
      <c r="AH1569" s="332"/>
    </row>
    <row r="1570" spans="1:34" ht="12.75" hidden="1" customHeight="1">
      <c r="A1570" s="333" t="s">
        <v>257</v>
      </c>
      <c r="B1570" s="20" t="s">
        <v>43</v>
      </c>
      <c r="C1570" s="21">
        <v>1</v>
      </c>
      <c r="D1570" s="333" t="str">
        <f>B1570&amp;C1570</f>
        <v>H1</v>
      </c>
      <c r="E1570" s="21" t="s">
        <v>38</v>
      </c>
      <c r="F1570" s="21"/>
      <c r="G1570" s="333" t="str">
        <f>E1570&amp;F1570</f>
        <v>W</v>
      </c>
      <c r="H1570" s="21" t="s">
        <v>39</v>
      </c>
      <c r="I1570" s="21">
        <v>0</v>
      </c>
      <c r="J1570" s="333" t="str">
        <f>H1570&amp;I1570</f>
        <v>L0</v>
      </c>
      <c r="K1570" s="21" t="s">
        <v>40</v>
      </c>
      <c r="L1570" s="21"/>
      <c r="M1570" s="334" t="str">
        <f>K1570&amp;L1570</f>
        <v>B</v>
      </c>
      <c r="N1570" s="21" t="s">
        <v>41</v>
      </c>
      <c r="O1570" s="21">
        <v>0</v>
      </c>
      <c r="P1570" s="334" t="str">
        <f>N1570&amp;O1570</f>
        <v>R0</v>
      </c>
      <c r="Q1570" s="25"/>
      <c r="R1570" s="19"/>
      <c r="S1570" s="19"/>
      <c r="T1570" s="336">
        <f>SUM(R1571:S1571)</f>
        <v>0</v>
      </c>
      <c r="U1570" s="19"/>
      <c r="V1570" s="19"/>
      <c r="W1570" s="29">
        <f>SUM(U1571:V1571)</f>
        <v>0</v>
      </c>
      <c r="X1570" s="19"/>
      <c r="Y1570" s="19"/>
      <c r="Z1570" s="19"/>
      <c r="AA1570" s="338">
        <f>SUM(X1571:Z1571)</f>
        <v>0</v>
      </c>
      <c r="AB1570" s="327">
        <f>ROUNDDOWN((T1570+AA1570)*0.05,0)</f>
        <v>0</v>
      </c>
      <c r="AC1570" s="327">
        <f>ROUNDDOWN((T1570+W1570+AA1570+AB1570)*0.1,0)</f>
        <v>0</v>
      </c>
      <c r="AD1570" s="327">
        <f>ROUNDDOWN(AG1570*0.1,0)</f>
        <v>34400</v>
      </c>
      <c r="AE1570" s="327">
        <f>T1570+W1570+AA1570+AB1570+AC1570+AD1570</f>
        <v>34400</v>
      </c>
      <c r="AF1570" s="328">
        <v>344000</v>
      </c>
      <c r="AG1570" s="330">
        <f>AF1570-T1570-W1570</f>
        <v>344000</v>
      </c>
      <c r="AH1570" s="332">
        <f>IF(AE1570&lt;AG1570,AE1570,AG1570)</f>
        <v>34400</v>
      </c>
    </row>
    <row r="1571" spans="1:34" ht="12.75" hidden="1" customHeight="1">
      <c r="A1571" s="333"/>
      <c r="B1571" s="20"/>
      <c r="C1571" s="21"/>
      <c r="D1571" s="333"/>
      <c r="E1571" s="21"/>
      <c r="F1571" s="21"/>
      <c r="G1571" s="333"/>
      <c r="H1571" s="21"/>
      <c r="I1571" s="21"/>
      <c r="J1571" s="333"/>
      <c r="K1571" s="21"/>
      <c r="L1571" s="21"/>
      <c r="M1571" s="335"/>
      <c r="N1571" s="21"/>
      <c r="O1571" s="21"/>
      <c r="P1571" s="335"/>
      <c r="Q1571" s="25"/>
      <c r="R1571" s="23">
        <f>ROUNDDOWN($R$3*R1570,0)</f>
        <v>0</v>
      </c>
      <c r="S1571" s="23">
        <f>ROUNDDOWN($S$3*S1570,0)</f>
        <v>0</v>
      </c>
      <c r="T1571" s="337"/>
      <c r="U1571" s="23">
        <f>ROUNDDOWN(U1570*$U$3,0)</f>
        <v>0</v>
      </c>
      <c r="V1571" s="23">
        <f>ROUNDDOWN(V1570*$V$3,0)</f>
        <v>0</v>
      </c>
      <c r="W1571" s="30"/>
      <c r="X1571" s="23">
        <f>ROUNDDOWN($X$3*X1570,0)</f>
        <v>0</v>
      </c>
      <c r="Y1571" s="23">
        <f>ROUNDDOWN(Y1570*$Y$3,0)</f>
        <v>0</v>
      </c>
      <c r="Z1571" s="24">
        <f>ROUNDDOWN(Z1570*$Z$3,0)</f>
        <v>0</v>
      </c>
      <c r="AA1571" s="338"/>
      <c r="AB1571" s="327"/>
      <c r="AC1571" s="327"/>
      <c r="AD1571" s="327"/>
      <c r="AE1571" s="327"/>
      <c r="AF1571" s="329"/>
      <c r="AG1571" s="331"/>
      <c r="AH1571" s="332"/>
    </row>
    <row r="1572" spans="1:34" ht="12.75" hidden="1" customHeight="1">
      <c r="A1572" s="333" t="s">
        <v>257</v>
      </c>
      <c r="B1572" s="20" t="s">
        <v>43</v>
      </c>
      <c r="C1572" s="21">
        <v>1.2</v>
      </c>
      <c r="D1572" s="333" t="str">
        <f>B1572&amp;C1572</f>
        <v>H1.2</v>
      </c>
      <c r="E1572" s="21" t="s">
        <v>38</v>
      </c>
      <c r="F1572" s="21"/>
      <c r="G1572" s="333" t="str">
        <f>E1572&amp;F1572</f>
        <v>W</v>
      </c>
      <c r="H1572" s="21" t="s">
        <v>39</v>
      </c>
      <c r="I1572" s="21">
        <v>0</v>
      </c>
      <c r="J1572" s="333" t="str">
        <f>H1572&amp;I1572</f>
        <v>L0</v>
      </c>
      <c r="K1572" s="21" t="s">
        <v>40</v>
      </c>
      <c r="L1572" s="21"/>
      <c r="M1572" s="334" t="str">
        <f>K1572&amp;L1572</f>
        <v>B</v>
      </c>
      <c r="N1572" s="21" t="s">
        <v>41</v>
      </c>
      <c r="O1572" s="21">
        <v>0</v>
      </c>
      <c r="P1572" s="334" t="str">
        <f>N1572&amp;O1572</f>
        <v>R0</v>
      </c>
      <c r="Q1572" s="25"/>
      <c r="R1572" s="26"/>
      <c r="S1572" s="26"/>
      <c r="T1572" s="336">
        <f>SUM(R1573:S1573)</f>
        <v>0</v>
      </c>
      <c r="U1572" s="19"/>
      <c r="V1572" s="19"/>
      <c r="W1572" s="336">
        <f>SUM(U1573:V1573)</f>
        <v>0</v>
      </c>
      <c r="X1572" s="19"/>
      <c r="Y1572" s="19"/>
      <c r="Z1572" s="19"/>
      <c r="AA1572" s="338">
        <f>SUM(X1573:Z1573)</f>
        <v>0</v>
      </c>
      <c r="AB1572" s="327">
        <f>ROUNDDOWN((T1572+AA1572)*0.05,0)</f>
        <v>0</v>
      </c>
      <c r="AC1572" s="327">
        <f>ROUNDDOWN((T1572+W1572+AA1572+AB1572)*0.1,0)</f>
        <v>0</v>
      </c>
      <c r="AD1572" s="327">
        <f>ROUNDDOWN(AG1572*0.1,0)</f>
        <v>51600</v>
      </c>
      <c r="AE1572" s="327">
        <f>T1572+W1572+AA1572+AB1572+AC1572+AD1572</f>
        <v>51600</v>
      </c>
      <c r="AF1572" s="328">
        <v>516000</v>
      </c>
      <c r="AG1572" s="330">
        <f>AF1572-T1572-W1572</f>
        <v>516000</v>
      </c>
      <c r="AH1572" s="332">
        <f>IF(AE1572&lt;AG1572,AE1572,AG1572)</f>
        <v>51600</v>
      </c>
    </row>
    <row r="1573" spans="1:34" ht="12.75" hidden="1" customHeight="1">
      <c r="A1573" s="333"/>
      <c r="B1573" s="20"/>
      <c r="C1573" s="21"/>
      <c r="D1573" s="333"/>
      <c r="E1573" s="21"/>
      <c r="F1573" s="21"/>
      <c r="G1573" s="333"/>
      <c r="H1573" s="21"/>
      <c r="I1573" s="21"/>
      <c r="J1573" s="333"/>
      <c r="K1573" s="21"/>
      <c r="L1573" s="21"/>
      <c r="M1573" s="335"/>
      <c r="N1573" s="21"/>
      <c r="O1573" s="21"/>
      <c r="P1573" s="335"/>
      <c r="Q1573" s="25"/>
      <c r="R1573" s="23">
        <f>ROUNDDOWN($R$3*R1572,0)</f>
        <v>0</v>
      </c>
      <c r="S1573" s="23">
        <f>ROUNDDOWN($S$3*S1572,0)</f>
        <v>0</v>
      </c>
      <c r="T1573" s="337"/>
      <c r="U1573" s="23">
        <f>ROUNDDOWN(U1572*$U$3,0)</f>
        <v>0</v>
      </c>
      <c r="V1573" s="23">
        <f>ROUNDDOWN(V1572*$V$3,0)</f>
        <v>0</v>
      </c>
      <c r="W1573" s="337"/>
      <c r="X1573" s="23">
        <f>ROUNDDOWN($X$3*X1572,0)</f>
        <v>0</v>
      </c>
      <c r="Y1573" s="23">
        <f>ROUNDDOWN(Y1572*$Y$3,0)</f>
        <v>0</v>
      </c>
      <c r="Z1573" s="24">
        <f>ROUNDDOWN(Z1572*$Z$3,0)</f>
        <v>0</v>
      </c>
      <c r="AA1573" s="338"/>
      <c r="AB1573" s="327"/>
      <c r="AC1573" s="327"/>
      <c r="AD1573" s="327"/>
      <c r="AE1573" s="327"/>
      <c r="AF1573" s="329"/>
      <c r="AG1573" s="331"/>
      <c r="AH1573" s="332"/>
    </row>
    <row r="1574" spans="1:34" ht="12.75" hidden="1" customHeight="1">
      <c r="A1574" s="333" t="s">
        <v>257</v>
      </c>
      <c r="B1574" s="20" t="s">
        <v>43</v>
      </c>
      <c r="C1574" s="21">
        <v>1.5</v>
      </c>
      <c r="D1574" s="333" t="str">
        <f>B1574&amp;C1574</f>
        <v>H1.5</v>
      </c>
      <c r="E1574" s="21" t="s">
        <v>38</v>
      </c>
      <c r="F1574" s="21"/>
      <c r="G1574" s="333" t="str">
        <f>E1574&amp;F1574</f>
        <v>W</v>
      </c>
      <c r="H1574" s="21" t="s">
        <v>39</v>
      </c>
      <c r="I1574" s="21">
        <v>0</v>
      </c>
      <c r="J1574" s="333" t="str">
        <f>H1574&amp;I1574</f>
        <v>L0</v>
      </c>
      <c r="K1574" s="21" t="s">
        <v>40</v>
      </c>
      <c r="L1574" s="21"/>
      <c r="M1574" s="334" t="str">
        <f>K1574&amp;L1574</f>
        <v>B</v>
      </c>
      <c r="N1574" s="21" t="s">
        <v>41</v>
      </c>
      <c r="O1574" s="21">
        <v>0</v>
      </c>
      <c r="P1574" s="334" t="str">
        <f>N1574&amp;O1574</f>
        <v>R0</v>
      </c>
      <c r="Q1574" s="25"/>
      <c r="R1574" s="19"/>
      <c r="S1574" s="19"/>
      <c r="T1574" s="336">
        <f>SUM(R1575:S1575)</f>
        <v>0</v>
      </c>
      <c r="U1574" s="19"/>
      <c r="V1574" s="19"/>
      <c r="W1574" s="336">
        <f>SUM(U1575:V1575)</f>
        <v>0</v>
      </c>
      <c r="X1574" s="19"/>
      <c r="Y1574" s="19"/>
      <c r="Z1574" s="19"/>
      <c r="AA1574" s="338">
        <f>SUM(X1575:Z1575)</f>
        <v>0</v>
      </c>
      <c r="AB1574" s="327">
        <f>ROUNDDOWN((T1574+AA1574)*0.05,0)</f>
        <v>0</v>
      </c>
      <c r="AC1574" s="327">
        <f>ROUNDDOWN((T1574+W1574+AA1574+AB1574)*0.1,0)</f>
        <v>0</v>
      </c>
      <c r="AD1574" s="327">
        <f>ROUNDDOWN(AG1574*0.1,0)</f>
        <v>86100</v>
      </c>
      <c r="AE1574" s="327">
        <f>T1574+W1574+AA1574+AB1574+AC1574+AD1574</f>
        <v>86100</v>
      </c>
      <c r="AF1574" s="328">
        <v>861000</v>
      </c>
      <c r="AG1574" s="330">
        <f>AF1574-T1574-W1574</f>
        <v>861000</v>
      </c>
      <c r="AH1574" s="332">
        <f>IF(AE1574&lt;AG1574,AE1574,AG1574)</f>
        <v>86100</v>
      </c>
    </row>
    <row r="1575" spans="1:34" ht="12.75" hidden="1" customHeight="1">
      <c r="A1575" s="333"/>
      <c r="B1575" s="20"/>
      <c r="C1575" s="21"/>
      <c r="D1575" s="333"/>
      <c r="E1575" s="21"/>
      <c r="F1575" s="21"/>
      <c r="G1575" s="333"/>
      <c r="H1575" s="21"/>
      <c r="I1575" s="21"/>
      <c r="J1575" s="333"/>
      <c r="K1575" s="21"/>
      <c r="L1575" s="21"/>
      <c r="M1575" s="335"/>
      <c r="N1575" s="21"/>
      <c r="O1575" s="21"/>
      <c r="P1575" s="335"/>
      <c r="Q1575" s="22"/>
      <c r="R1575" s="23">
        <f>ROUNDDOWN($R$3*R1574,0)</f>
        <v>0</v>
      </c>
      <c r="S1575" s="23">
        <f>ROUNDDOWN($S$3*S1574,0)</f>
        <v>0</v>
      </c>
      <c r="T1575" s="337"/>
      <c r="U1575" s="23">
        <f>ROUNDDOWN(U1574*$U$3,0)</f>
        <v>0</v>
      </c>
      <c r="V1575" s="23">
        <f>ROUNDDOWN(V1574*$V$3,0)</f>
        <v>0</v>
      </c>
      <c r="W1575" s="337"/>
      <c r="X1575" s="23">
        <f>ROUNDDOWN($X$3*X1574,0)</f>
        <v>0</v>
      </c>
      <c r="Y1575" s="23">
        <f>ROUNDDOWN(Y1574*$Y$3,0)</f>
        <v>0</v>
      </c>
      <c r="Z1575" s="24">
        <f>ROUNDDOWN(Z1574*$Z$3,0)</f>
        <v>0</v>
      </c>
      <c r="AA1575" s="338"/>
      <c r="AB1575" s="327"/>
      <c r="AC1575" s="327"/>
      <c r="AD1575" s="327"/>
      <c r="AE1575" s="327"/>
      <c r="AF1575" s="329"/>
      <c r="AG1575" s="331"/>
      <c r="AH1575" s="332"/>
    </row>
    <row r="1576" spans="1:34" ht="12.75" hidden="1" customHeight="1">
      <c r="A1576" s="344" t="s">
        <v>258</v>
      </c>
      <c r="B1576" s="27" t="s">
        <v>43</v>
      </c>
      <c r="C1576" s="28">
        <v>1</v>
      </c>
      <c r="D1576" s="344" t="str">
        <f>B1576&amp;C1576</f>
        <v>H1</v>
      </c>
      <c r="E1576" s="28" t="s">
        <v>38</v>
      </c>
      <c r="F1576" s="28">
        <v>0.2</v>
      </c>
      <c r="G1576" s="344" t="str">
        <f>E1576&amp;F1576</f>
        <v>W0.2</v>
      </c>
      <c r="H1576" s="28" t="s">
        <v>39</v>
      </c>
      <c r="I1576" s="28">
        <v>0</v>
      </c>
      <c r="J1576" s="344" t="str">
        <f>H1576&amp;I1576</f>
        <v>L0</v>
      </c>
      <c r="K1576" s="28" t="s">
        <v>40</v>
      </c>
      <c r="L1576" s="28">
        <v>0</v>
      </c>
      <c r="M1576" s="345" t="str">
        <f>K1576&amp;L1576</f>
        <v>B0</v>
      </c>
      <c r="N1576" s="28" t="s">
        <v>41</v>
      </c>
      <c r="O1576" s="28">
        <v>0</v>
      </c>
      <c r="P1576" s="345" t="str">
        <f>N1576&amp;O1576</f>
        <v>R0</v>
      </c>
      <c r="Q1576" s="25" t="s">
        <v>109</v>
      </c>
      <c r="R1576" s="26">
        <v>0.01</v>
      </c>
      <c r="S1576" s="33">
        <v>2E-3</v>
      </c>
      <c r="T1576" s="336">
        <f>SUM(R1577:S1577)</f>
        <v>1211</v>
      </c>
      <c r="U1576" s="19">
        <v>2E-3</v>
      </c>
      <c r="V1576" s="19">
        <v>1E-3</v>
      </c>
      <c r="W1576" s="336">
        <f>SUM(U1577:V1577)</f>
        <v>222</v>
      </c>
      <c r="X1576" s="19">
        <v>0.01</v>
      </c>
      <c r="Y1576" s="19">
        <v>0.01</v>
      </c>
      <c r="Z1576" s="19">
        <v>0</v>
      </c>
      <c r="AA1576" s="338">
        <f>SUM(X1577:Z1577)</f>
        <v>1863</v>
      </c>
      <c r="AB1576" s="327">
        <f>ROUNDDOWN((T1576+AA1576)*0.05,0)</f>
        <v>153</v>
      </c>
      <c r="AC1576" s="327">
        <f>ROUNDDOWN((T1576+W1576+AA1576+AB1576)*0.1,0)</f>
        <v>344</v>
      </c>
      <c r="AD1576" s="327">
        <f>ROUNDDOWN(AG1576*0.1,0)</f>
        <v>126</v>
      </c>
      <c r="AE1576" s="327">
        <f>T1576+W1576+AA1576+AB1576+AC1576+AD1576</f>
        <v>3919</v>
      </c>
      <c r="AF1576" s="328">
        <v>2700</v>
      </c>
      <c r="AG1576" s="330">
        <f>AF1576-T1576-W1576</f>
        <v>1267</v>
      </c>
      <c r="AH1576" s="332">
        <f t="shared" si="15"/>
        <v>1267</v>
      </c>
    </row>
    <row r="1577" spans="1:34" ht="12.75" hidden="1" customHeight="1">
      <c r="A1577" s="344"/>
      <c r="B1577" s="27"/>
      <c r="C1577" s="28"/>
      <c r="D1577" s="344"/>
      <c r="E1577" s="28"/>
      <c r="F1577" s="28"/>
      <c r="G1577" s="344"/>
      <c r="H1577" s="28"/>
      <c r="I1577" s="28"/>
      <c r="J1577" s="344"/>
      <c r="K1577" s="28"/>
      <c r="L1577" s="28"/>
      <c r="M1577" s="346"/>
      <c r="N1577" s="28"/>
      <c r="O1577" s="28"/>
      <c r="P1577" s="346"/>
      <c r="Q1577" s="25"/>
      <c r="R1577" s="23">
        <f>ROUNDDOWN($R$3*R1576,0)</f>
        <v>1049</v>
      </c>
      <c r="S1577" s="23">
        <f>ROUNDDOWN($S$3*S1576,0)</f>
        <v>162</v>
      </c>
      <c r="T1577" s="337"/>
      <c r="U1577" s="23">
        <f>ROUNDDOWN(U1576*$U$3,0)</f>
        <v>162</v>
      </c>
      <c r="V1577" s="23">
        <f>ROUNDDOWN(V1576*$V$3,0)</f>
        <v>60</v>
      </c>
      <c r="W1577" s="337"/>
      <c r="X1577" s="23">
        <f>ROUNDDOWN($X$3*X1576,0)</f>
        <v>1049</v>
      </c>
      <c r="Y1577" s="23">
        <f>ROUNDDOWN(Y1576*$Y$3,0)</f>
        <v>814</v>
      </c>
      <c r="Z1577" s="24">
        <f>ROUNDDOWN(Z1576*$Z$3,0)</f>
        <v>0</v>
      </c>
      <c r="AA1577" s="338"/>
      <c r="AB1577" s="327"/>
      <c r="AC1577" s="327"/>
      <c r="AD1577" s="327"/>
      <c r="AE1577" s="327"/>
      <c r="AF1577" s="329"/>
      <c r="AG1577" s="331"/>
      <c r="AH1577" s="332">
        <f t="shared" si="15"/>
        <v>0</v>
      </c>
    </row>
    <row r="1578" spans="1:34" ht="12.75" hidden="1" customHeight="1">
      <c r="A1578" s="344" t="s">
        <v>258</v>
      </c>
      <c r="B1578" s="27" t="s">
        <v>43</v>
      </c>
      <c r="C1578" s="28">
        <v>1.2</v>
      </c>
      <c r="D1578" s="344" t="str">
        <f>B1578&amp;C1578</f>
        <v>H1.2</v>
      </c>
      <c r="E1578" s="28" t="s">
        <v>38</v>
      </c>
      <c r="F1578" s="28">
        <v>0.4</v>
      </c>
      <c r="G1578" s="344" t="str">
        <f>E1578&amp;F1578</f>
        <v>W0.4</v>
      </c>
      <c r="H1578" s="28" t="s">
        <v>39</v>
      </c>
      <c r="I1578" s="28">
        <v>0</v>
      </c>
      <c r="J1578" s="344" t="str">
        <f>H1578&amp;I1578</f>
        <v>L0</v>
      </c>
      <c r="K1578" s="28" t="s">
        <v>40</v>
      </c>
      <c r="L1578" s="28">
        <v>0</v>
      </c>
      <c r="M1578" s="345" t="str">
        <f>K1578&amp;L1578</f>
        <v>B0</v>
      </c>
      <c r="N1578" s="28" t="s">
        <v>41</v>
      </c>
      <c r="O1578" s="28">
        <v>0</v>
      </c>
      <c r="P1578" s="345" t="str">
        <f>N1578&amp;O1578</f>
        <v>R0</v>
      </c>
      <c r="Q1578" s="25" t="s">
        <v>109</v>
      </c>
      <c r="R1578" s="26">
        <v>0.04</v>
      </c>
      <c r="S1578" s="26">
        <v>6.0000000000000001E-3</v>
      </c>
      <c r="T1578" s="336">
        <f>SUM(R1579:S1579)</f>
        <v>4684</v>
      </c>
      <c r="U1578" s="19">
        <v>2E-3</v>
      </c>
      <c r="V1578" s="19">
        <v>1E-3</v>
      </c>
      <c r="W1578" s="336">
        <f>SUM(U1579:V1579)</f>
        <v>222</v>
      </c>
      <c r="X1578" s="19">
        <v>0.03</v>
      </c>
      <c r="Y1578" s="19">
        <v>0.02</v>
      </c>
      <c r="Z1578" s="19">
        <v>0</v>
      </c>
      <c r="AA1578" s="338">
        <f>SUM(X1579:Z1579)</f>
        <v>4775</v>
      </c>
      <c r="AB1578" s="327">
        <f>ROUNDDOWN((T1578+AA1578)*0.05,0)</f>
        <v>472</v>
      </c>
      <c r="AC1578" s="327">
        <f>ROUNDDOWN((T1578+W1578+AA1578+AB1578)*0.1,0)</f>
        <v>1015</v>
      </c>
      <c r="AD1578" s="327">
        <f>ROUNDDOWN(AG1578*0.1,0)</f>
        <v>-50</v>
      </c>
      <c r="AE1578" s="327">
        <f>T1578+W1578+AA1578+AB1578+AC1578+AD1578</f>
        <v>11118</v>
      </c>
      <c r="AF1578" s="328">
        <v>4400</v>
      </c>
      <c r="AG1578" s="330">
        <f>AF1578-T1578-W1578</f>
        <v>-506</v>
      </c>
      <c r="AH1578" s="332">
        <f t="shared" si="15"/>
        <v>-506</v>
      </c>
    </row>
    <row r="1579" spans="1:34" ht="12.75" hidden="1" customHeight="1">
      <c r="A1579" s="344"/>
      <c r="B1579" s="27"/>
      <c r="C1579" s="28"/>
      <c r="D1579" s="344"/>
      <c r="E1579" s="28"/>
      <c r="F1579" s="28"/>
      <c r="G1579" s="344"/>
      <c r="H1579" s="28"/>
      <c r="I1579" s="28"/>
      <c r="J1579" s="344"/>
      <c r="K1579" s="28"/>
      <c r="L1579" s="28"/>
      <c r="M1579" s="346"/>
      <c r="N1579" s="28"/>
      <c r="O1579" s="28"/>
      <c r="P1579" s="346"/>
      <c r="Q1579" s="25"/>
      <c r="R1579" s="23">
        <f>ROUNDDOWN($R$3*R1578,0)</f>
        <v>4196</v>
      </c>
      <c r="S1579" s="23">
        <f>ROUNDDOWN($S$3*S1578,0)</f>
        <v>488</v>
      </c>
      <c r="T1579" s="337"/>
      <c r="U1579" s="23">
        <f>ROUNDDOWN(U1578*$U$3,0)</f>
        <v>162</v>
      </c>
      <c r="V1579" s="23">
        <f>ROUNDDOWN(V1578*$V$3,0)</f>
        <v>60</v>
      </c>
      <c r="W1579" s="337"/>
      <c r="X1579" s="23">
        <f>ROUNDDOWN($X$3*X1578,0)</f>
        <v>3147</v>
      </c>
      <c r="Y1579" s="23">
        <f>ROUNDDOWN(Y1578*$Y$3,0)</f>
        <v>1628</v>
      </c>
      <c r="Z1579" s="24">
        <f>ROUNDDOWN(Z1578*$Z$3,0)</f>
        <v>0</v>
      </c>
      <c r="AA1579" s="338"/>
      <c r="AB1579" s="327"/>
      <c r="AC1579" s="327"/>
      <c r="AD1579" s="327"/>
      <c r="AE1579" s="327"/>
      <c r="AF1579" s="329"/>
      <c r="AG1579" s="331"/>
      <c r="AH1579" s="332">
        <f t="shared" si="15"/>
        <v>0</v>
      </c>
    </row>
    <row r="1580" spans="1:34" ht="12.75" hidden="1" customHeight="1">
      <c r="A1580" s="344" t="s">
        <v>258</v>
      </c>
      <c r="B1580" s="27" t="s">
        <v>43</v>
      </c>
      <c r="C1580" s="28">
        <v>1.5</v>
      </c>
      <c r="D1580" s="344" t="str">
        <f>B1580&amp;C1580</f>
        <v>H1.5</v>
      </c>
      <c r="E1580" s="28" t="s">
        <v>38</v>
      </c>
      <c r="F1580" s="28">
        <v>0.6</v>
      </c>
      <c r="G1580" s="344" t="str">
        <f>E1580&amp;F1580</f>
        <v>W0.6</v>
      </c>
      <c r="H1580" s="28" t="s">
        <v>39</v>
      </c>
      <c r="I1580" s="28">
        <v>0</v>
      </c>
      <c r="J1580" s="344" t="str">
        <f>H1580&amp;I1580</f>
        <v>L0</v>
      </c>
      <c r="K1580" s="28" t="s">
        <v>40</v>
      </c>
      <c r="L1580" s="28">
        <v>0</v>
      </c>
      <c r="M1580" s="345" t="str">
        <f>K1580&amp;L1580</f>
        <v>B0</v>
      </c>
      <c r="N1580" s="28" t="s">
        <v>41</v>
      </c>
      <c r="O1580" s="28">
        <v>0</v>
      </c>
      <c r="P1580" s="345" t="str">
        <f>N1580&amp;O1580</f>
        <v>R0</v>
      </c>
      <c r="Q1580" s="25" t="s">
        <v>109</v>
      </c>
      <c r="R1580" s="26">
        <v>0.04</v>
      </c>
      <c r="S1580" s="26">
        <v>6.0000000000000001E-3</v>
      </c>
      <c r="T1580" s="336">
        <f>SUM(R1581:S1581)</f>
        <v>4684</v>
      </c>
      <c r="U1580" s="19">
        <v>2E-3</v>
      </c>
      <c r="V1580" s="19">
        <v>1E-3</v>
      </c>
      <c r="W1580" s="336">
        <f>SUM(U1581:V1581)</f>
        <v>222</v>
      </c>
      <c r="X1580" s="19">
        <v>0.03</v>
      </c>
      <c r="Y1580" s="19">
        <v>0.02</v>
      </c>
      <c r="Z1580" s="19">
        <v>0</v>
      </c>
      <c r="AA1580" s="338">
        <f>SUM(X1581:Z1581)</f>
        <v>4775</v>
      </c>
      <c r="AB1580" s="327">
        <f>ROUNDDOWN((T1580+AA1580)*0.05,0)</f>
        <v>472</v>
      </c>
      <c r="AC1580" s="327">
        <f>ROUNDDOWN((T1580+W1580+AA1580+AB1580)*0.1,0)</f>
        <v>1015</v>
      </c>
      <c r="AD1580" s="327">
        <f>ROUNDDOWN(AG1580*0.1,0)</f>
        <v>449</v>
      </c>
      <c r="AE1580" s="327">
        <f>T1580+W1580+AA1580+AB1580+AC1580+AD1580</f>
        <v>11617</v>
      </c>
      <c r="AF1580" s="328">
        <v>9400</v>
      </c>
      <c r="AG1580" s="330">
        <f>AF1580-T1580-W1580</f>
        <v>4494</v>
      </c>
      <c r="AH1580" s="332">
        <f t="shared" ref="AH1580:AH1697" si="16">IF(AE1580&lt;AG1580,AE1580,AG1580)</f>
        <v>4494</v>
      </c>
    </row>
    <row r="1581" spans="1:34" ht="12.75" hidden="1" customHeight="1">
      <c r="A1581" s="344"/>
      <c r="B1581" s="27"/>
      <c r="C1581" s="28"/>
      <c r="D1581" s="344"/>
      <c r="E1581" s="28"/>
      <c r="F1581" s="28"/>
      <c r="G1581" s="344"/>
      <c r="H1581" s="28"/>
      <c r="I1581" s="28"/>
      <c r="J1581" s="344"/>
      <c r="K1581" s="28"/>
      <c r="L1581" s="28"/>
      <c r="M1581" s="346"/>
      <c r="N1581" s="28"/>
      <c r="O1581" s="28"/>
      <c r="P1581" s="346"/>
      <c r="Q1581" s="25"/>
      <c r="R1581" s="23">
        <f>ROUNDDOWN($R$3*R1580,0)</f>
        <v>4196</v>
      </c>
      <c r="S1581" s="23">
        <f>ROUNDDOWN($S$3*S1580,0)</f>
        <v>488</v>
      </c>
      <c r="T1581" s="337"/>
      <c r="U1581" s="23">
        <f>ROUNDDOWN(U1580*$U$3,0)</f>
        <v>162</v>
      </c>
      <c r="V1581" s="23">
        <f>ROUNDDOWN(V1580*$V$3,0)</f>
        <v>60</v>
      </c>
      <c r="W1581" s="337"/>
      <c r="X1581" s="23">
        <f>ROUNDDOWN($X$3*X1580,0)</f>
        <v>3147</v>
      </c>
      <c r="Y1581" s="23">
        <f>ROUNDDOWN(Y1580*$Y$3,0)</f>
        <v>1628</v>
      </c>
      <c r="Z1581" s="24">
        <f>ROUNDDOWN(Z1580*$Z$3,0)</f>
        <v>0</v>
      </c>
      <c r="AA1581" s="338"/>
      <c r="AB1581" s="327"/>
      <c r="AC1581" s="327"/>
      <c r="AD1581" s="327"/>
      <c r="AE1581" s="327"/>
      <c r="AF1581" s="329"/>
      <c r="AG1581" s="331"/>
      <c r="AH1581" s="332">
        <f t="shared" si="16"/>
        <v>0</v>
      </c>
    </row>
    <row r="1582" spans="1:34" ht="12.75" hidden="1" customHeight="1">
      <c r="A1582" s="344" t="s">
        <v>258</v>
      </c>
      <c r="B1582" s="27" t="s">
        <v>43</v>
      </c>
      <c r="C1582" s="28">
        <v>1.8</v>
      </c>
      <c r="D1582" s="344" t="str">
        <f>B1582&amp;C1582</f>
        <v>H1.8</v>
      </c>
      <c r="E1582" s="28" t="s">
        <v>38</v>
      </c>
      <c r="F1582" s="28">
        <v>0.8</v>
      </c>
      <c r="G1582" s="344" t="str">
        <f>E1582&amp;F1582</f>
        <v>W0.8</v>
      </c>
      <c r="H1582" s="28" t="s">
        <v>39</v>
      </c>
      <c r="I1582" s="28">
        <v>0</v>
      </c>
      <c r="J1582" s="344" t="str">
        <f>H1582&amp;I1582</f>
        <v>L0</v>
      </c>
      <c r="K1582" s="28" t="s">
        <v>40</v>
      </c>
      <c r="L1582" s="28">
        <v>0</v>
      </c>
      <c r="M1582" s="345" t="str">
        <f>K1582&amp;L1582</f>
        <v>B0</v>
      </c>
      <c r="N1582" s="28" t="s">
        <v>41</v>
      </c>
      <c r="O1582" s="28">
        <v>0</v>
      </c>
      <c r="P1582" s="345" t="str">
        <f>N1582&amp;O1582</f>
        <v>R0</v>
      </c>
      <c r="Q1582" s="25" t="s">
        <v>109</v>
      </c>
      <c r="R1582" s="19">
        <v>0.08</v>
      </c>
      <c r="S1582" s="19">
        <v>0.01</v>
      </c>
      <c r="T1582" s="336">
        <f>SUM(R1583:S1583)</f>
        <v>9206</v>
      </c>
      <c r="U1582" s="19">
        <v>2E-3</v>
      </c>
      <c r="V1582" s="19">
        <v>2E-3</v>
      </c>
      <c r="W1582" s="336">
        <f>SUM(U1583:V1583)</f>
        <v>283</v>
      </c>
      <c r="X1582" s="19">
        <v>0.05</v>
      </c>
      <c r="Y1582" s="19">
        <v>0.03</v>
      </c>
      <c r="Z1582" s="19">
        <v>0</v>
      </c>
      <c r="AA1582" s="338">
        <f>SUM(X1583:Z1583)</f>
        <v>7688</v>
      </c>
      <c r="AB1582" s="327">
        <f>ROUNDDOWN((T1582+AA1582)*0.05,0)</f>
        <v>844</v>
      </c>
      <c r="AC1582" s="327">
        <f>ROUNDDOWN((T1582+W1582+AA1582+AB1582)*0.1,0)</f>
        <v>1802</v>
      </c>
      <c r="AD1582" s="327">
        <f>ROUNDDOWN(AG1582*0.1,0)</f>
        <v>1341</v>
      </c>
      <c r="AE1582" s="327">
        <f>T1582+W1582+AA1582+AB1582+AC1582+AD1582</f>
        <v>21164</v>
      </c>
      <c r="AF1582" s="328">
        <v>22900</v>
      </c>
      <c r="AG1582" s="330">
        <f>AF1582-T1582-W1582</f>
        <v>13411</v>
      </c>
      <c r="AH1582" s="332">
        <f t="shared" si="16"/>
        <v>13411</v>
      </c>
    </row>
    <row r="1583" spans="1:34" ht="12.75" hidden="1" customHeight="1">
      <c r="A1583" s="344"/>
      <c r="B1583" s="27"/>
      <c r="C1583" s="28"/>
      <c r="D1583" s="344"/>
      <c r="E1583" s="28"/>
      <c r="F1583" s="28"/>
      <c r="G1583" s="344"/>
      <c r="H1583" s="28"/>
      <c r="I1583" s="28"/>
      <c r="J1583" s="344"/>
      <c r="K1583" s="28"/>
      <c r="L1583" s="28"/>
      <c r="M1583" s="346"/>
      <c r="N1583" s="28"/>
      <c r="O1583" s="28"/>
      <c r="P1583" s="346"/>
      <c r="Q1583" s="25"/>
      <c r="R1583" s="23">
        <f>ROUNDDOWN($R$3*R1582,0)</f>
        <v>8392</v>
      </c>
      <c r="S1583" s="23">
        <f>ROUNDDOWN($S$3*S1582,0)</f>
        <v>814</v>
      </c>
      <c r="T1583" s="337"/>
      <c r="U1583" s="23">
        <f>ROUNDDOWN(U1582*$U$3,0)</f>
        <v>162</v>
      </c>
      <c r="V1583" s="23">
        <f>ROUNDDOWN(V1582*$V$3,0)</f>
        <v>121</v>
      </c>
      <c r="W1583" s="337"/>
      <c r="X1583" s="23">
        <f>ROUNDDOWN($X$3*X1582,0)</f>
        <v>5245</v>
      </c>
      <c r="Y1583" s="23">
        <f>ROUNDDOWN(Y1582*$Y$3,0)</f>
        <v>2443</v>
      </c>
      <c r="Z1583" s="24">
        <f>ROUNDDOWN(Z1582*$Z$3,0)</f>
        <v>0</v>
      </c>
      <c r="AA1583" s="338"/>
      <c r="AB1583" s="327"/>
      <c r="AC1583" s="327"/>
      <c r="AD1583" s="327"/>
      <c r="AE1583" s="327"/>
      <c r="AF1583" s="329"/>
      <c r="AG1583" s="331"/>
      <c r="AH1583" s="332">
        <f t="shared" si="16"/>
        <v>0</v>
      </c>
    </row>
    <row r="1584" spans="1:34" ht="12.75" hidden="1" customHeight="1">
      <c r="A1584" s="344" t="s">
        <v>258</v>
      </c>
      <c r="B1584" s="27" t="s">
        <v>43</v>
      </c>
      <c r="C1584" s="28">
        <v>2</v>
      </c>
      <c r="D1584" s="344" t="str">
        <f>B1584&amp;C1584</f>
        <v>H2</v>
      </c>
      <c r="E1584" s="28" t="s">
        <v>38</v>
      </c>
      <c r="F1584" s="28">
        <v>1</v>
      </c>
      <c r="G1584" s="344" t="str">
        <f>E1584&amp;F1584</f>
        <v>W1</v>
      </c>
      <c r="H1584" s="28" t="s">
        <v>39</v>
      </c>
      <c r="I1584" s="28">
        <v>0</v>
      </c>
      <c r="J1584" s="344" t="str">
        <f>H1584&amp;I1584</f>
        <v>L0</v>
      </c>
      <c r="K1584" s="28" t="s">
        <v>40</v>
      </c>
      <c r="L1584" s="28">
        <v>0</v>
      </c>
      <c r="M1584" s="345" t="str">
        <f>K1584&amp;L1584</f>
        <v>B0</v>
      </c>
      <c r="N1584" s="28" t="s">
        <v>41</v>
      </c>
      <c r="O1584" s="28">
        <v>0</v>
      </c>
      <c r="P1584" s="345" t="str">
        <f>N1584&amp;O1584</f>
        <v>R0</v>
      </c>
      <c r="Q1584" s="25" t="s">
        <v>109</v>
      </c>
      <c r="R1584" s="19">
        <v>0.08</v>
      </c>
      <c r="S1584" s="19">
        <v>0.01</v>
      </c>
      <c r="T1584" s="336">
        <f>SUM(R1585:S1585)</f>
        <v>9206</v>
      </c>
      <c r="U1584" s="19">
        <v>2E-3</v>
      </c>
      <c r="V1584" s="19">
        <v>2E-3</v>
      </c>
      <c r="W1584" s="336">
        <f>SUM(U1585:V1585)</f>
        <v>283</v>
      </c>
      <c r="X1584" s="19">
        <v>0.05</v>
      </c>
      <c r="Y1584" s="19">
        <v>0.03</v>
      </c>
      <c r="Z1584" s="19">
        <v>0</v>
      </c>
      <c r="AA1584" s="338">
        <f>SUM(X1585:Z1585)</f>
        <v>7688</v>
      </c>
      <c r="AB1584" s="327">
        <f>ROUNDDOWN((T1584+AA1584)*0.05,0)</f>
        <v>844</v>
      </c>
      <c r="AC1584" s="327">
        <f>ROUNDDOWN((T1584+W1584+AA1584+AB1584)*0.1,0)</f>
        <v>1802</v>
      </c>
      <c r="AD1584" s="327">
        <f>ROUNDDOWN(AG1584*0.1,0)</f>
        <v>2331</v>
      </c>
      <c r="AE1584" s="327">
        <f>T1584+W1584+AA1584+AB1584+AC1584+AD1584</f>
        <v>22154</v>
      </c>
      <c r="AF1584" s="328">
        <v>32800</v>
      </c>
      <c r="AG1584" s="330">
        <f>AF1584-T1584-W1584</f>
        <v>23311</v>
      </c>
      <c r="AH1584" s="332">
        <f t="shared" si="16"/>
        <v>22154</v>
      </c>
    </row>
    <row r="1585" spans="1:34" ht="12.75" hidden="1" customHeight="1">
      <c r="A1585" s="344"/>
      <c r="B1585" s="27"/>
      <c r="C1585" s="28"/>
      <c r="D1585" s="344"/>
      <c r="E1585" s="28"/>
      <c r="F1585" s="28"/>
      <c r="G1585" s="344"/>
      <c r="H1585" s="28"/>
      <c r="I1585" s="28"/>
      <c r="J1585" s="344"/>
      <c r="K1585" s="28"/>
      <c r="L1585" s="28"/>
      <c r="M1585" s="346"/>
      <c r="N1585" s="28"/>
      <c r="O1585" s="28"/>
      <c r="P1585" s="346"/>
      <c r="Q1585" s="25"/>
      <c r="R1585" s="23">
        <f>ROUNDDOWN($R$3*R1584,0)</f>
        <v>8392</v>
      </c>
      <c r="S1585" s="23">
        <f>ROUNDDOWN($S$3*S1584,0)</f>
        <v>814</v>
      </c>
      <c r="T1585" s="337"/>
      <c r="U1585" s="23">
        <f>ROUNDDOWN(U1584*$U$3,0)</f>
        <v>162</v>
      </c>
      <c r="V1585" s="23">
        <f>ROUNDDOWN(V1584*$V$3,0)</f>
        <v>121</v>
      </c>
      <c r="W1585" s="337"/>
      <c r="X1585" s="23">
        <f>ROUNDDOWN($X$3*X1584,0)</f>
        <v>5245</v>
      </c>
      <c r="Y1585" s="23">
        <f>ROUNDDOWN(Y1584*$Y$3,0)</f>
        <v>2443</v>
      </c>
      <c r="Z1585" s="24">
        <f>ROUNDDOWN(Z1584*$Z$3,0)</f>
        <v>0</v>
      </c>
      <c r="AA1585" s="338"/>
      <c r="AB1585" s="327"/>
      <c r="AC1585" s="327"/>
      <c r="AD1585" s="327"/>
      <c r="AE1585" s="327"/>
      <c r="AF1585" s="329"/>
      <c r="AG1585" s="331"/>
      <c r="AH1585" s="332">
        <f t="shared" si="16"/>
        <v>0</v>
      </c>
    </row>
    <row r="1586" spans="1:34" ht="12.75" hidden="1" customHeight="1">
      <c r="A1586" s="344" t="s">
        <v>258</v>
      </c>
      <c r="B1586" s="27" t="s">
        <v>43</v>
      </c>
      <c r="C1586" s="28">
        <v>2.5</v>
      </c>
      <c r="D1586" s="344" t="str">
        <f>B1586&amp;C1586</f>
        <v>H2.5</v>
      </c>
      <c r="E1586" s="28" t="s">
        <v>38</v>
      </c>
      <c r="F1586" s="28">
        <v>1.2</v>
      </c>
      <c r="G1586" s="344" t="str">
        <f>E1586&amp;F1586</f>
        <v>W1.2</v>
      </c>
      <c r="H1586" s="28" t="s">
        <v>39</v>
      </c>
      <c r="I1586" s="28">
        <v>0</v>
      </c>
      <c r="J1586" s="344" t="str">
        <f>H1586&amp;I1586</f>
        <v>L0</v>
      </c>
      <c r="K1586" s="28" t="s">
        <v>40</v>
      </c>
      <c r="L1586" s="28">
        <v>0</v>
      </c>
      <c r="M1586" s="345" t="str">
        <f>K1586&amp;L1586</f>
        <v>B0</v>
      </c>
      <c r="N1586" s="28" t="s">
        <v>41</v>
      </c>
      <c r="O1586" s="28">
        <v>0</v>
      </c>
      <c r="P1586" s="345" t="str">
        <f>N1586&amp;O1586</f>
        <v>R0</v>
      </c>
      <c r="Q1586" s="25" t="s">
        <v>109</v>
      </c>
      <c r="R1586" s="26">
        <v>0.11</v>
      </c>
      <c r="S1586" s="26">
        <v>0.02</v>
      </c>
      <c r="T1586" s="336">
        <f>SUM(R1587:S1587)</f>
        <v>13167</v>
      </c>
      <c r="U1586" s="19">
        <v>2E-3</v>
      </c>
      <c r="V1586" s="19">
        <v>3.0000000000000001E-3</v>
      </c>
      <c r="W1586" s="336">
        <f>SUM(U1587:V1587)</f>
        <v>344</v>
      </c>
      <c r="X1586" s="19">
        <v>7.0000000000000007E-2</v>
      </c>
      <c r="Y1586" s="19">
        <v>0.04</v>
      </c>
      <c r="Z1586" s="19">
        <v>0</v>
      </c>
      <c r="AA1586" s="338">
        <f>SUM(X1587:Z1587)</f>
        <v>10600</v>
      </c>
      <c r="AB1586" s="327">
        <f>ROUNDDOWN((T1586+AA1586)*0.05,0)</f>
        <v>1188</v>
      </c>
      <c r="AC1586" s="327">
        <f>ROUNDDOWN((T1586+W1586+AA1586+AB1586)*0.1,0)</f>
        <v>2529</v>
      </c>
      <c r="AD1586" s="327">
        <f>ROUNDDOWN(AG1586*0.1,0)</f>
        <v>3228</v>
      </c>
      <c r="AE1586" s="327">
        <f>T1586+W1586+AA1586+AB1586+AC1586+AD1586</f>
        <v>31056</v>
      </c>
      <c r="AF1586" s="328">
        <v>45800</v>
      </c>
      <c r="AG1586" s="330">
        <f>AF1586-T1586-W1586</f>
        <v>32289</v>
      </c>
      <c r="AH1586" s="332">
        <f t="shared" si="16"/>
        <v>31056</v>
      </c>
    </row>
    <row r="1587" spans="1:34" ht="12.75" hidden="1" customHeight="1">
      <c r="A1587" s="344"/>
      <c r="B1587" s="27"/>
      <c r="C1587" s="28"/>
      <c r="D1587" s="344"/>
      <c r="E1587" s="28"/>
      <c r="F1587" s="28"/>
      <c r="G1587" s="344"/>
      <c r="H1587" s="28"/>
      <c r="I1587" s="28"/>
      <c r="J1587" s="344"/>
      <c r="K1587" s="28"/>
      <c r="L1587" s="28"/>
      <c r="M1587" s="346"/>
      <c r="N1587" s="28"/>
      <c r="O1587" s="28"/>
      <c r="P1587" s="346"/>
      <c r="Q1587" s="25"/>
      <c r="R1587" s="23">
        <f>ROUNDDOWN($R$3*R1586,0)</f>
        <v>11539</v>
      </c>
      <c r="S1587" s="23">
        <f>ROUNDDOWN($S$3*S1586,0)</f>
        <v>1628</v>
      </c>
      <c r="T1587" s="337"/>
      <c r="U1587" s="23">
        <f>ROUNDDOWN(U1586*$U$3,0)</f>
        <v>162</v>
      </c>
      <c r="V1587" s="23">
        <f>ROUNDDOWN(V1586*$V$3,0)</f>
        <v>182</v>
      </c>
      <c r="W1587" s="337"/>
      <c r="X1587" s="23">
        <f>ROUNDDOWN($X$3*X1586,0)</f>
        <v>7343</v>
      </c>
      <c r="Y1587" s="23">
        <f>ROUNDDOWN(Y1586*$Y$3,0)</f>
        <v>3257</v>
      </c>
      <c r="Z1587" s="24">
        <f>ROUNDDOWN(Z1586*$Z$3,0)</f>
        <v>0</v>
      </c>
      <c r="AA1587" s="338"/>
      <c r="AB1587" s="327"/>
      <c r="AC1587" s="327"/>
      <c r="AD1587" s="327"/>
      <c r="AE1587" s="327"/>
      <c r="AF1587" s="329"/>
      <c r="AG1587" s="331"/>
      <c r="AH1587" s="332">
        <f t="shared" si="16"/>
        <v>0</v>
      </c>
    </row>
    <row r="1588" spans="1:34" ht="12.75" hidden="1" customHeight="1">
      <c r="A1588" s="344" t="s">
        <v>258</v>
      </c>
      <c r="B1588" s="27" t="s">
        <v>43</v>
      </c>
      <c r="C1588" s="28">
        <v>2.5</v>
      </c>
      <c r="D1588" s="344" t="str">
        <f>B1588&amp;C1588</f>
        <v>H2.5</v>
      </c>
      <c r="E1588" s="28" t="s">
        <v>38</v>
      </c>
      <c r="F1588" s="28">
        <v>1.5</v>
      </c>
      <c r="G1588" s="344" t="str">
        <f>E1588&amp;F1588</f>
        <v>W1.5</v>
      </c>
      <c r="H1588" s="28" t="s">
        <v>39</v>
      </c>
      <c r="I1588" s="28">
        <v>0</v>
      </c>
      <c r="J1588" s="344" t="str">
        <f>H1588&amp;I1588</f>
        <v>L0</v>
      </c>
      <c r="K1588" s="28" t="s">
        <v>40</v>
      </c>
      <c r="L1588" s="28">
        <v>0</v>
      </c>
      <c r="M1588" s="345" t="str">
        <f>K1588&amp;L1588</f>
        <v>B0</v>
      </c>
      <c r="N1588" s="28" t="s">
        <v>41</v>
      </c>
      <c r="O1588" s="28">
        <v>0</v>
      </c>
      <c r="P1588" s="345" t="str">
        <f>N1588&amp;O1588</f>
        <v>R0</v>
      </c>
      <c r="Q1588" s="25" t="s">
        <v>109</v>
      </c>
      <c r="R1588" s="19">
        <v>0.14000000000000001</v>
      </c>
      <c r="S1588" s="19">
        <v>0.02</v>
      </c>
      <c r="T1588" s="336">
        <f>SUM(R1589:S1589)</f>
        <v>16314</v>
      </c>
      <c r="U1588" s="19">
        <v>2E-3</v>
      </c>
      <c r="V1588" s="19">
        <v>3.0000000000000001E-3</v>
      </c>
      <c r="W1588" s="336">
        <f>SUM(U1589:V1589)</f>
        <v>344</v>
      </c>
      <c r="X1588" s="19">
        <v>0.09</v>
      </c>
      <c r="Y1588" s="19">
        <v>0.05</v>
      </c>
      <c r="Z1588" s="19">
        <v>0</v>
      </c>
      <c r="AA1588" s="338">
        <f>SUM(X1589:Z1589)</f>
        <v>13513</v>
      </c>
      <c r="AB1588" s="327">
        <f>ROUNDDOWN((T1588+AA1588)*0.05,0)</f>
        <v>1491</v>
      </c>
      <c r="AC1588" s="327">
        <f>ROUNDDOWN((T1588+W1588+AA1588+AB1588)*0.1,0)</f>
        <v>3166</v>
      </c>
      <c r="AD1588" s="327">
        <f>ROUNDDOWN(AG1588*0.1,0)</f>
        <v>3664</v>
      </c>
      <c r="AE1588" s="327">
        <f>T1588+W1588+AA1588+AB1588+AC1588+AD1588</f>
        <v>38492</v>
      </c>
      <c r="AF1588" s="328">
        <v>53300</v>
      </c>
      <c r="AG1588" s="330">
        <f>AF1588-T1588-W1588</f>
        <v>36642</v>
      </c>
      <c r="AH1588" s="332">
        <f t="shared" si="16"/>
        <v>36642</v>
      </c>
    </row>
    <row r="1589" spans="1:34" ht="12.75" hidden="1" customHeight="1">
      <c r="A1589" s="344"/>
      <c r="B1589" s="27"/>
      <c r="C1589" s="28"/>
      <c r="D1589" s="344"/>
      <c r="E1589" s="28"/>
      <c r="F1589" s="28"/>
      <c r="G1589" s="344"/>
      <c r="H1589" s="28"/>
      <c r="I1589" s="28"/>
      <c r="J1589" s="344"/>
      <c r="K1589" s="28"/>
      <c r="L1589" s="28"/>
      <c r="M1589" s="346"/>
      <c r="N1589" s="28"/>
      <c r="O1589" s="28"/>
      <c r="P1589" s="346"/>
      <c r="Q1589" s="25"/>
      <c r="R1589" s="23">
        <f>ROUNDDOWN($R$3*R1588,0)</f>
        <v>14686</v>
      </c>
      <c r="S1589" s="23">
        <f>ROUNDDOWN($S$3*S1588,0)</f>
        <v>1628</v>
      </c>
      <c r="T1589" s="337"/>
      <c r="U1589" s="23">
        <f>ROUNDDOWN(U1588*$U$3,0)</f>
        <v>162</v>
      </c>
      <c r="V1589" s="23">
        <f>ROUNDDOWN(V1588*$V$3,0)</f>
        <v>182</v>
      </c>
      <c r="W1589" s="337"/>
      <c r="X1589" s="23">
        <f>ROUNDDOWN($X$3*X1588,0)</f>
        <v>9441</v>
      </c>
      <c r="Y1589" s="23">
        <f>ROUNDDOWN(Y1588*$Y$3,0)</f>
        <v>4072</v>
      </c>
      <c r="Z1589" s="24">
        <f>ROUNDDOWN(Z1588*$Z$3,0)</f>
        <v>0</v>
      </c>
      <c r="AA1589" s="338"/>
      <c r="AB1589" s="327"/>
      <c r="AC1589" s="327"/>
      <c r="AD1589" s="327"/>
      <c r="AE1589" s="327"/>
      <c r="AF1589" s="329"/>
      <c r="AG1589" s="331"/>
      <c r="AH1589" s="332">
        <f t="shared" si="16"/>
        <v>0</v>
      </c>
    </row>
    <row r="1590" spans="1:34" ht="12.75" hidden="1" customHeight="1">
      <c r="A1590" s="344" t="s">
        <v>258</v>
      </c>
      <c r="B1590" s="27" t="s">
        <v>43</v>
      </c>
      <c r="C1590" s="28">
        <v>2.5</v>
      </c>
      <c r="D1590" s="344" t="str">
        <f>B1590&amp;C1590</f>
        <v>H2.5</v>
      </c>
      <c r="E1590" s="28" t="s">
        <v>38</v>
      </c>
      <c r="F1590" s="28">
        <v>1.5</v>
      </c>
      <c r="G1590" s="344" t="str">
        <f>E1590&amp;F1590</f>
        <v>W1.5</v>
      </c>
      <c r="H1590" s="28" t="s">
        <v>39</v>
      </c>
      <c r="I1590" s="28">
        <v>0</v>
      </c>
      <c r="J1590" s="344" t="str">
        <f>H1590&amp;I1590</f>
        <v>L0</v>
      </c>
      <c r="K1590" s="28" t="s">
        <v>40</v>
      </c>
      <c r="L1590" s="28">
        <v>0</v>
      </c>
      <c r="M1590" s="345" t="str">
        <f>K1590&amp;L1590</f>
        <v>B0</v>
      </c>
      <c r="N1590" s="28" t="s">
        <v>41</v>
      </c>
      <c r="O1590" s="28">
        <v>6</v>
      </c>
      <c r="P1590" s="345" t="str">
        <f>N1590&amp;O1590</f>
        <v>R6</v>
      </c>
      <c r="Q1590" s="25" t="s">
        <v>109</v>
      </c>
      <c r="R1590" s="19">
        <v>0.14000000000000001</v>
      </c>
      <c r="S1590" s="19">
        <v>0.02</v>
      </c>
      <c r="T1590" s="336">
        <f>SUM(R1591:S1591)</f>
        <v>16314</v>
      </c>
      <c r="U1590" s="19">
        <v>2E-3</v>
      </c>
      <c r="V1590" s="19">
        <v>3.0000000000000001E-3</v>
      </c>
      <c r="W1590" s="336">
        <f>SUM(U1591:V1591)</f>
        <v>344</v>
      </c>
      <c r="X1590" s="19">
        <v>0.09</v>
      </c>
      <c r="Y1590" s="19">
        <v>0.05</v>
      </c>
      <c r="Z1590" s="19">
        <v>0</v>
      </c>
      <c r="AA1590" s="338">
        <f>SUM(X1591:Z1591)</f>
        <v>13513</v>
      </c>
      <c r="AB1590" s="327">
        <f>ROUNDDOWN((T1590+AA1590)*0.05,0)</f>
        <v>1491</v>
      </c>
      <c r="AC1590" s="327">
        <f>ROUNDDOWN((T1590+W1590+AA1590+AB1590)*0.1,0)</f>
        <v>3166</v>
      </c>
      <c r="AD1590" s="327">
        <f>ROUNDDOWN(AG1590*0.1,0)</f>
        <v>9434</v>
      </c>
      <c r="AE1590" s="327">
        <f>T1590+W1590+AA1590+AB1590+AC1590+AD1590</f>
        <v>44262</v>
      </c>
      <c r="AF1590" s="328">
        <v>111000</v>
      </c>
      <c r="AG1590" s="330">
        <f>AF1590-T1590-W1590</f>
        <v>94342</v>
      </c>
      <c r="AH1590" s="332">
        <f t="shared" si="16"/>
        <v>44262</v>
      </c>
    </row>
    <row r="1591" spans="1:34" ht="12.75" hidden="1" customHeight="1">
      <c r="A1591" s="344"/>
      <c r="B1591" s="27"/>
      <c r="C1591" s="28"/>
      <c r="D1591" s="344"/>
      <c r="E1591" s="28"/>
      <c r="F1591" s="28"/>
      <c r="G1591" s="344"/>
      <c r="H1591" s="28"/>
      <c r="I1591" s="28"/>
      <c r="J1591" s="344"/>
      <c r="K1591" s="28"/>
      <c r="L1591" s="28"/>
      <c r="M1591" s="346"/>
      <c r="N1591" s="28"/>
      <c r="O1591" s="28"/>
      <c r="P1591" s="346"/>
      <c r="Q1591" s="25"/>
      <c r="R1591" s="23">
        <f>ROUNDDOWN($R$3*R1590,0)</f>
        <v>14686</v>
      </c>
      <c r="S1591" s="23">
        <f>ROUNDDOWN($S$3*S1590,0)</f>
        <v>1628</v>
      </c>
      <c r="T1591" s="337"/>
      <c r="U1591" s="23">
        <f>ROUNDDOWN(U1590*$U$3,0)</f>
        <v>162</v>
      </c>
      <c r="V1591" s="23">
        <f>ROUNDDOWN(V1590*$V$3,0)</f>
        <v>182</v>
      </c>
      <c r="W1591" s="337"/>
      <c r="X1591" s="23">
        <f>ROUNDDOWN($X$3*X1590,0)</f>
        <v>9441</v>
      </c>
      <c r="Y1591" s="23">
        <f>ROUNDDOWN(Y1590*$Y$3,0)</f>
        <v>4072</v>
      </c>
      <c r="Z1591" s="24">
        <f>ROUNDDOWN(Z1590*$Z$3,0)</f>
        <v>0</v>
      </c>
      <c r="AA1591" s="338"/>
      <c r="AB1591" s="327"/>
      <c r="AC1591" s="327"/>
      <c r="AD1591" s="327"/>
      <c r="AE1591" s="327"/>
      <c r="AF1591" s="329"/>
      <c r="AG1591" s="331"/>
      <c r="AH1591" s="332">
        <f t="shared" si="16"/>
        <v>0</v>
      </c>
    </row>
    <row r="1592" spans="1:34" ht="12.75" hidden="1" customHeight="1">
      <c r="A1592" s="344" t="s">
        <v>258</v>
      </c>
      <c r="B1592" s="27" t="s">
        <v>43</v>
      </c>
      <c r="C1592" s="28">
        <v>2.5</v>
      </c>
      <c r="D1592" s="344" t="str">
        <f>B1592&amp;C1592</f>
        <v>H2.5</v>
      </c>
      <c r="E1592" s="28" t="s">
        <v>38</v>
      </c>
      <c r="F1592" s="28">
        <v>2</v>
      </c>
      <c r="G1592" s="344" t="str">
        <f>E1592&amp;F1592</f>
        <v>W2</v>
      </c>
      <c r="H1592" s="28" t="s">
        <v>39</v>
      </c>
      <c r="I1592" s="28">
        <v>0</v>
      </c>
      <c r="J1592" s="344" t="str">
        <f>H1592&amp;I1592</f>
        <v>L0</v>
      </c>
      <c r="K1592" s="28" t="s">
        <v>40</v>
      </c>
      <c r="L1592" s="28">
        <v>0</v>
      </c>
      <c r="M1592" s="345" t="str">
        <f>K1592&amp;L1592</f>
        <v>B0</v>
      </c>
      <c r="N1592" s="28" t="s">
        <v>41</v>
      </c>
      <c r="O1592" s="28">
        <v>8</v>
      </c>
      <c r="P1592" s="345" t="str">
        <f>N1592&amp;O1592</f>
        <v>R8</v>
      </c>
      <c r="Q1592" s="25" t="s">
        <v>109</v>
      </c>
      <c r="R1592" s="26">
        <v>0.23</v>
      </c>
      <c r="S1592" s="26">
        <v>0.03</v>
      </c>
      <c r="T1592" s="336">
        <f>SUM(R1593:S1593)</f>
        <v>26570</v>
      </c>
      <c r="U1592" s="19">
        <v>2E-3</v>
      </c>
      <c r="V1592" s="19">
        <v>7.0000000000000001E-3</v>
      </c>
      <c r="W1592" s="336">
        <f>SUM(U1593:V1593)</f>
        <v>588</v>
      </c>
      <c r="X1592" s="19">
        <v>0.15</v>
      </c>
      <c r="Y1592" s="19">
        <v>0.08</v>
      </c>
      <c r="Z1592" s="19">
        <v>0</v>
      </c>
      <c r="AA1592" s="338">
        <f>SUM(X1593:Z1593)</f>
        <v>22250</v>
      </c>
      <c r="AB1592" s="327">
        <f>ROUNDDOWN((T1592+AA1592)*0.05,0)</f>
        <v>2441</v>
      </c>
      <c r="AC1592" s="327">
        <f>ROUNDDOWN((T1592+W1592+AA1592+AB1592)*0.1,0)</f>
        <v>5184</v>
      </c>
      <c r="AD1592" s="327">
        <f>ROUNDDOWN(AG1592*0.1,0)</f>
        <v>18684</v>
      </c>
      <c r="AE1592" s="327">
        <f>T1592+W1592+AA1592+AB1592+AC1592+AD1592</f>
        <v>75717</v>
      </c>
      <c r="AF1592" s="328">
        <v>214000</v>
      </c>
      <c r="AG1592" s="330">
        <f>AF1592-T1592-W1592</f>
        <v>186842</v>
      </c>
      <c r="AH1592" s="332">
        <f t="shared" si="16"/>
        <v>75717</v>
      </c>
    </row>
    <row r="1593" spans="1:34" ht="12.75" hidden="1" customHeight="1">
      <c r="A1593" s="344"/>
      <c r="B1593" s="27"/>
      <c r="C1593" s="28"/>
      <c r="D1593" s="344"/>
      <c r="E1593" s="28"/>
      <c r="F1593" s="28"/>
      <c r="G1593" s="344"/>
      <c r="H1593" s="28"/>
      <c r="I1593" s="28"/>
      <c r="J1593" s="344"/>
      <c r="K1593" s="28"/>
      <c r="L1593" s="28"/>
      <c r="M1593" s="346"/>
      <c r="N1593" s="28"/>
      <c r="O1593" s="28"/>
      <c r="P1593" s="346"/>
      <c r="Q1593" s="25"/>
      <c r="R1593" s="23">
        <f>ROUNDDOWN($R$3*R1592,0)</f>
        <v>24127</v>
      </c>
      <c r="S1593" s="23">
        <f>ROUNDDOWN($S$3*S1592,0)</f>
        <v>2443</v>
      </c>
      <c r="T1593" s="337"/>
      <c r="U1593" s="23">
        <f>ROUNDDOWN(U1592*$U$3,0)</f>
        <v>162</v>
      </c>
      <c r="V1593" s="23">
        <f>ROUNDDOWN(V1592*$V$3,0)</f>
        <v>426</v>
      </c>
      <c r="W1593" s="337"/>
      <c r="X1593" s="23">
        <f>ROUNDDOWN($X$3*X1592,0)</f>
        <v>15735</v>
      </c>
      <c r="Y1593" s="23">
        <f>ROUNDDOWN(Y1592*$Y$3,0)</f>
        <v>6515</v>
      </c>
      <c r="Z1593" s="24">
        <f>ROUNDDOWN(Z1592*$Z$3,0)</f>
        <v>0</v>
      </c>
      <c r="AA1593" s="338"/>
      <c r="AB1593" s="327"/>
      <c r="AC1593" s="327"/>
      <c r="AD1593" s="327"/>
      <c r="AE1593" s="327"/>
      <c r="AF1593" s="329"/>
      <c r="AG1593" s="331"/>
      <c r="AH1593" s="332">
        <f t="shared" si="16"/>
        <v>0</v>
      </c>
    </row>
    <row r="1594" spans="1:34" ht="12.75" hidden="1" customHeight="1">
      <c r="A1594" s="347" t="s">
        <v>259</v>
      </c>
      <c r="B1594" s="31" t="s">
        <v>43</v>
      </c>
      <c r="C1594" s="32">
        <v>3</v>
      </c>
      <c r="D1594" s="347" t="str">
        <f>B1594&amp;C1594</f>
        <v>H3</v>
      </c>
      <c r="E1594" s="32" t="s">
        <v>38</v>
      </c>
      <c r="F1594" s="32"/>
      <c r="G1594" s="347" t="str">
        <f>E1594&amp;F1594</f>
        <v>W</v>
      </c>
      <c r="H1594" s="32" t="s">
        <v>39</v>
      </c>
      <c r="I1594" s="32">
        <v>0</v>
      </c>
      <c r="J1594" s="347" t="str">
        <f>H1594&amp;I1594</f>
        <v>L0</v>
      </c>
      <c r="K1594" s="32" t="s">
        <v>40</v>
      </c>
      <c r="L1594" s="32"/>
      <c r="M1594" s="348" t="str">
        <f>K1594&amp;L1594</f>
        <v>B</v>
      </c>
      <c r="N1594" s="32" t="s">
        <v>41</v>
      </c>
      <c r="O1594" s="32">
        <v>6</v>
      </c>
      <c r="P1594" s="348" t="str">
        <f>N1594&amp;O1594</f>
        <v>R6</v>
      </c>
      <c r="Q1594" s="25"/>
      <c r="R1594" s="26"/>
      <c r="S1594" s="26"/>
      <c r="T1594" s="336">
        <f>SUM(R1595:S1595)</f>
        <v>0</v>
      </c>
      <c r="U1594" s="19"/>
      <c r="V1594" s="19"/>
      <c r="W1594" s="336">
        <f>SUM(U1595:V1595)</f>
        <v>0</v>
      </c>
      <c r="X1594" s="19"/>
      <c r="Y1594" s="19"/>
      <c r="Z1594" s="19"/>
      <c r="AA1594" s="338">
        <f>SUM(X1595:Z1595)</f>
        <v>0</v>
      </c>
      <c r="AB1594" s="327">
        <f>ROUNDDOWN((T1594+AA1594)*0.05,0)</f>
        <v>0</v>
      </c>
      <c r="AC1594" s="327">
        <f>ROUNDDOWN((T1594+W1594+AA1594+AB1594)*0.1,0)</f>
        <v>0</v>
      </c>
      <c r="AD1594" s="327">
        <f>ROUNDDOWN(AG1594*0.1,0)</f>
        <v>6200</v>
      </c>
      <c r="AE1594" s="327">
        <f>T1594+W1594+AA1594+AB1594+AC1594+AD1594</f>
        <v>6200</v>
      </c>
      <c r="AF1594" s="328">
        <v>62000</v>
      </c>
      <c r="AG1594" s="330">
        <f>AF1594-T1594-W1594</f>
        <v>62000</v>
      </c>
      <c r="AH1594" s="332">
        <f>IF(AE1594&lt;AG1594,AE1594,AG1594)</f>
        <v>6200</v>
      </c>
    </row>
    <row r="1595" spans="1:34" ht="12.75" hidden="1" customHeight="1">
      <c r="A1595" s="347"/>
      <c r="B1595" s="31"/>
      <c r="C1595" s="32"/>
      <c r="D1595" s="347"/>
      <c r="E1595" s="32"/>
      <c r="F1595" s="32"/>
      <c r="G1595" s="347"/>
      <c r="H1595" s="32"/>
      <c r="I1595" s="32"/>
      <c r="J1595" s="347"/>
      <c r="K1595" s="32"/>
      <c r="L1595" s="32"/>
      <c r="M1595" s="349"/>
      <c r="N1595" s="32"/>
      <c r="O1595" s="32"/>
      <c r="P1595" s="349"/>
      <c r="Q1595" s="25"/>
      <c r="R1595" s="23">
        <f>ROUNDDOWN($R$3*R1594,0)</f>
        <v>0</v>
      </c>
      <c r="S1595" s="23">
        <f>ROUNDDOWN($S$3*S1594,0)</f>
        <v>0</v>
      </c>
      <c r="T1595" s="337"/>
      <c r="U1595" s="23">
        <f>ROUNDDOWN(U1594*$U$3,0)</f>
        <v>0</v>
      </c>
      <c r="V1595" s="23">
        <f>ROUNDDOWN(V1594*$V$3,0)</f>
        <v>0</v>
      </c>
      <c r="W1595" s="337"/>
      <c r="X1595" s="23">
        <f>ROUNDDOWN($X$3*X1594,0)</f>
        <v>0</v>
      </c>
      <c r="Y1595" s="23">
        <f>ROUNDDOWN(Y1594*$Y$3,0)</f>
        <v>0</v>
      </c>
      <c r="Z1595" s="24">
        <f>ROUNDDOWN(Z1594*$Z$3,0)</f>
        <v>0</v>
      </c>
      <c r="AA1595" s="338"/>
      <c r="AB1595" s="327"/>
      <c r="AC1595" s="327"/>
      <c r="AD1595" s="327"/>
      <c r="AE1595" s="327"/>
      <c r="AF1595" s="329"/>
      <c r="AG1595" s="331"/>
      <c r="AH1595" s="332"/>
    </row>
    <row r="1596" spans="1:34" ht="12.75" hidden="1" customHeight="1">
      <c r="A1596" s="347" t="s">
        <v>259</v>
      </c>
      <c r="B1596" s="31" t="s">
        <v>43</v>
      </c>
      <c r="C1596" s="32">
        <v>3</v>
      </c>
      <c r="D1596" s="347" t="str">
        <f>B1596&amp;C1596</f>
        <v>H3</v>
      </c>
      <c r="E1596" s="32" t="s">
        <v>38</v>
      </c>
      <c r="F1596" s="32"/>
      <c r="G1596" s="347" t="str">
        <f>E1596&amp;F1596</f>
        <v>W</v>
      </c>
      <c r="H1596" s="32" t="s">
        <v>39</v>
      </c>
      <c r="I1596" s="32">
        <v>0</v>
      </c>
      <c r="J1596" s="347" t="str">
        <f>H1596&amp;I1596</f>
        <v>L0</v>
      </c>
      <c r="K1596" s="32" t="s">
        <v>40</v>
      </c>
      <c r="L1596" s="32"/>
      <c r="M1596" s="348" t="str">
        <f>K1596&amp;L1596</f>
        <v>B</v>
      </c>
      <c r="N1596" s="32" t="s">
        <v>41</v>
      </c>
      <c r="O1596" s="32">
        <v>8</v>
      </c>
      <c r="P1596" s="348" t="str">
        <f>N1596&amp;O1596</f>
        <v>R8</v>
      </c>
      <c r="Q1596" s="25"/>
      <c r="R1596" s="19"/>
      <c r="S1596" s="19"/>
      <c r="T1596" s="336">
        <f>SUM(R1597:S1597)</f>
        <v>0</v>
      </c>
      <c r="U1596" s="19"/>
      <c r="V1596" s="19"/>
      <c r="W1596" s="336">
        <f>SUM(U1597:V1597)</f>
        <v>0</v>
      </c>
      <c r="X1596" s="19"/>
      <c r="Y1596" s="19"/>
      <c r="Z1596" s="19"/>
      <c r="AA1596" s="338">
        <f>SUM(X1597:Z1597)</f>
        <v>0</v>
      </c>
      <c r="AB1596" s="327">
        <f>ROUNDDOWN((T1596+AA1596)*0.05,0)</f>
        <v>0</v>
      </c>
      <c r="AC1596" s="327">
        <f>ROUNDDOWN((T1596+W1596+AA1596+AB1596)*0.1,0)</f>
        <v>0</v>
      </c>
      <c r="AD1596" s="327">
        <f>ROUNDDOWN(AG1596*0.1,0)</f>
        <v>11500</v>
      </c>
      <c r="AE1596" s="327">
        <f>T1596+W1596+AA1596+AB1596+AC1596+AD1596</f>
        <v>11500</v>
      </c>
      <c r="AF1596" s="328">
        <v>115000</v>
      </c>
      <c r="AG1596" s="330">
        <f>AF1596-T1596-W1596</f>
        <v>115000</v>
      </c>
      <c r="AH1596" s="332">
        <f>IF(AE1596&lt;AG1596,AE1596,AG1596)</f>
        <v>11500</v>
      </c>
    </row>
    <row r="1597" spans="1:34" ht="12.75" hidden="1" customHeight="1">
      <c r="A1597" s="347"/>
      <c r="B1597" s="31"/>
      <c r="C1597" s="32"/>
      <c r="D1597" s="347"/>
      <c r="E1597" s="32"/>
      <c r="F1597" s="32"/>
      <c r="G1597" s="347"/>
      <c r="H1597" s="32"/>
      <c r="I1597" s="32"/>
      <c r="J1597" s="347"/>
      <c r="K1597" s="32"/>
      <c r="L1597" s="32"/>
      <c r="M1597" s="349"/>
      <c r="N1597" s="32"/>
      <c r="O1597" s="32"/>
      <c r="P1597" s="349"/>
      <c r="Q1597" s="25"/>
      <c r="R1597" s="23">
        <f>ROUNDDOWN($R$3*R1596,0)</f>
        <v>0</v>
      </c>
      <c r="S1597" s="23">
        <f>ROUNDDOWN($S$3*S1596,0)</f>
        <v>0</v>
      </c>
      <c r="T1597" s="337"/>
      <c r="U1597" s="23">
        <f>ROUNDDOWN(U1596*$U$3,0)</f>
        <v>0</v>
      </c>
      <c r="V1597" s="23">
        <f>ROUNDDOWN(V1596*$V$3,0)</f>
        <v>0</v>
      </c>
      <c r="W1597" s="337"/>
      <c r="X1597" s="23">
        <f>ROUNDDOWN($X$3*X1596,0)</f>
        <v>0</v>
      </c>
      <c r="Y1597" s="23">
        <f>ROUNDDOWN(Y1596*$Y$3,0)</f>
        <v>0</v>
      </c>
      <c r="Z1597" s="24">
        <f>ROUNDDOWN(Z1596*$Z$3,0)</f>
        <v>0</v>
      </c>
      <c r="AA1597" s="338"/>
      <c r="AB1597" s="327"/>
      <c r="AC1597" s="327"/>
      <c r="AD1597" s="327"/>
      <c r="AE1597" s="327"/>
      <c r="AF1597" s="329"/>
      <c r="AG1597" s="331"/>
      <c r="AH1597" s="332"/>
    </row>
    <row r="1598" spans="1:34" ht="12.75" hidden="1" customHeight="1">
      <c r="A1598" s="347" t="s">
        <v>259</v>
      </c>
      <c r="B1598" s="31" t="s">
        <v>43</v>
      </c>
      <c r="C1598" s="32">
        <v>3</v>
      </c>
      <c r="D1598" s="347" t="str">
        <f>B1598&amp;C1598</f>
        <v>H3</v>
      </c>
      <c r="E1598" s="32" t="s">
        <v>38</v>
      </c>
      <c r="F1598" s="32"/>
      <c r="G1598" s="347" t="str">
        <f>E1598&amp;F1598</f>
        <v>W</v>
      </c>
      <c r="H1598" s="32" t="s">
        <v>39</v>
      </c>
      <c r="I1598" s="32">
        <v>0</v>
      </c>
      <c r="J1598" s="347" t="str">
        <f>H1598&amp;I1598</f>
        <v>L0</v>
      </c>
      <c r="K1598" s="32" t="s">
        <v>40</v>
      </c>
      <c r="L1598" s="32"/>
      <c r="M1598" s="348" t="str">
        <f>K1598&amp;L1598</f>
        <v>B</v>
      </c>
      <c r="N1598" s="32" t="s">
        <v>41</v>
      </c>
      <c r="O1598" s="32">
        <v>10</v>
      </c>
      <c r="P1598" s="348" t="str">
        <f>N1598&amp;O1598</f>
        <v>R10</v>
      </c>
      <c r="Q1598" s="25"/>
      <c r="R1598" s="19"/>
      <c r="S1598" s="19"/>
      <c r="T1598" s="336">
        <f>SUM(R1599:S1599)</f>
        <v>0</v>
      </c>
      <c r="U1598" s="19"/>
      <c r="V1598" s="19"/>
      <c r="W1598" s="336">
        <f>SUM(U1599:V1599)</f>
        <v>0</v>
      </c>
      <c r="X1598" s="19"/>
      <c r="Y1598" s="19"/>
      <c r="Z1598" s="19"/>
      <c r="AA1598" s="338">
        <f>SUM(X1599:Z1599)</f>
        <v>0</v>
      </c>
      <c r="AB1598" s="327">
        <f>ROUNDDOWN((T1598+AA1598)*0.05,0)</f>
        <v>0</v>
      </c>
      <c r="AC1598" s="327">
        <f>ROUNDDOWN((T1598+W1598+AA1598+AB1598)*0.1,0)</f>
        <v>0</v>
      </c>
      <c r="AD1598" s="327">
        <f>ROUNDDOWN(AG1598*0.1,0)</f>
        <v>16600</v>
      </c>
      <c r="AE1598" s="327">
        <f>T1598+W1598+AA1598+AB1598+AC1598+AD1598</f>
        <v>16600</v>
      </c>
      <c r="AF1598" s="328">
        <v>166000</v>
      </c>
      <c r="AG1598" s="330">
        <f>AF1598-T1598-W1598</f>
        <v>166000</v>
      </c>
      <c r="AH1598" s="332">
        <f>IF(AE1598&lt;AG1598,AE1598,AG1598)</f>
        <v>16600</v>
      </c>
    </row>
    <row r="1599" spans="1:34" ht="12.75" hidden="1" customHeight="1">
      <c r="A1599" s="347"/>
      <c r="B1599" s="31"/>
      <c r="C1599" s="32"/>
      <c r="D1599" s="347"/>
      <c r="E1599" s="32"/>
      <c r="F1599" s="32"/>
      <c r="G1599" s="347"/>
      <c r="H1599" s="32"/>
      <c r="I1599" s="32"/>
      <c r="J1599" s="347"/>
      <c r="K1599" s="32"/>
      <c r="L1599" s="32"/>
      <c r="M1599" s="349"/>
      <c r="N1599" s="32"/>
      <c r="O1599" s="32"/>
      <c r="P1599" s="349"/>
      <c r="Q1599" s="25"/>
      <c r="R1599" s="23">
        <f>ROUNDDOWN($R$3*R1598,0)</f>
        <v>0</v>
      </c>
      <c r="S1599" s="23">
        <f>ROUNDDOWN($S$3*S1598,0)</f>
        <v>0</v>
      </c>
      <c r="T1599" s="337"/>
      <c r="U1599" s="23">
        <f>ROUNDDOWN(U1598*$U$3,0)</f>
        <v>0</v>
      </c>
      <c r="V1599" s="23">
        <f>ROUNDDOWN(V1598*$V$3,0)</f>
        <v>0</v>
      </c>
      <c r="W1599" s="337"/>
      <c r="X1599" s="23">
        <f>ROUNDDOWN($X$3*X1598,0)</f>
        <v>0</v>
      </c>
      <c r="Y1599" s="23">
        <f>ROUNDDOWN(Y1598*$Y$3,0)</f>
        <v>0</v>
      </c>
      <c r="Z1599" s="24">
        <f>ROUNDDOWN(Z1598*$Z$3,0)</f>
        <v>0</v>
      </c>
      <c r="AA1599" s="338"/>
      <c r="AB1599" s="327"/>
      <c r="AC1599" s="327"/>
      <c r="AD1599" s="327"/>
      <c r="AE1599" s="327"/>
      <c r="AF1599" s="329"/>
      <c r="AG1599" s="331"/>
      <c r="AH1599" s="332"/>
    </row>
    <row r="1600" spans="1:34" ht="12.75" hidden="1" customHeight="1">
      <c r="A1600" s="347" t="s">
        <v>259</v>
      </c>
      <c r="B1600" s="31" t="s">
        <v>43</v>
      </c>
      <c r="C1600" s="32">
        <v>3</v>
      </c>
      <c r="D1600" s="347" t="str">
        <f>B1600&amp;C1600</f>
        <v>H3</v>
      </c>
      <c r="E1600" s="32" t="s">
        <v>38</v>
      </c>
      <c r="F1600" s="32"/>
      <c r="G1600" s="347" t="str">
        <f>E1600&amp;F1600</f>
        <v>W</v>
      </c>
      <c r="H1600" s="32" t="s">
        <v>39</v>
      </c>
      <c r="I1600" s="32">
        <v>0</v>
      </c>
      <c r="J1600" s="347" t="str">
        <f>H1600&amp;I1600</f>
        <v>L0</v>
      </c>
      <c r="K1600" s="32" t="s">
        <v>40</v>
      </c>
      <c r="L1600" s="32"/>
      <c r="M1600" s="348" t="str">
        <f>K1600&amp;L1600</f>
        <v>B</v>
      </c>
      <c r="N1600" s="32" t="s">
        <v>41</v>
      </c>
      <c r="O1600" s="32">
        <v>12</v>
      </c>
      <c r="P1600" s="348" t="str">
        <f>N1600&amp;O1600</f>
        <v>R12</v>
      </c>
      <c r="Q1600" s="25"/>
      <c r="R1600" s="26"/>
      <c r="S1600" s="26"/>
      <c r="T1600" s="336">
        <f>SUM(R1601:S1601)</f>
        <v>0</v>
      </c>
      <c r="U1600" s="19"/>
      <c r="V1600" s="19"/>
      <c r="W1600" s="336">
        <f>SUM(U1601:V1601)</f>
        <v>0</v>
      </c>
      <c r="X1600" s="19"/>
      <c r="Y1600" s="19"/>
      <c r="Z1600" s="19"/>
      <c r="AA1600" s="338">
        <f>SUM(X1601:Z1601)</f>
        <v>0</v>
      </c>
      <c r="AB1600" s="327">
        <f>ROUNDDOWN((T1600+AA1600)*0.05,0)</f>
        <v>0</v>
      </c>
      <c r="AC1600" s="327">
        <f>ROUNDDOWN((T1600+W1600+AA1600+AB1600)*0.1,0)</f>
        <v>0</v>
      </c>
      <c r="AD1600" s="327">
        <f>ROUNDDOWN(AG1600*0.1,0)</f>
        <v>24000</v>
      </c>
      <c r="AE1600" s="327">
        <f>T1600+W1600+AA1600+AB1600+AC1600+AD1600</f>
        <v>24000</v>
      </c>
      <c r="AF1600" s="328">
        <v>240000</v>
      </c>
      <c r="AG1600" s="330">
        <f>AF1600-T1600-W1600</f>
        <v>240000</v>
      </c>
      <c r="AH1600" s="332">
        <f>IF(AE1600&lt;AG1600,AE1600,AG1600)</f>
        <v>24000</v>
      </c>
    </row>
    <row r="1601" spans="1:34" ht="12.75" hidden="1" customHeight="1">
      <c r="A1601" s="347"/>
      <c r="B1601" s="31"/>
      <c r="C1601" s="32"/>
      <c r="D1601" s="347"/>
      <c r="E1601" s="32"/>
      <c r="F1601" s="32"/>
      <c r="G1601" s="347"/>
      <c r="H1601" s="32"/>
      <c r="I1601" s="32"/>
      <c r="J1601" s="347"/>
      <c r="K1601" s="32"/>
      <c r="L1601" s="32"/>
      <c r="M1601" s="349"/>
      <c r="N1601" s="32"/>
      <c r="O1601" s="32"/>
      <c r="P1601" s="349"/>
      <c r="Q1601" s="25"/>
      <c r="R1601" s="23">
        <f>ROUNDDOWN($R$3*R1600,0)</f>
        <v>0</v>
      </c>
      <c r="S1601" s="23">
        <f>ROUNDDOWN($S$3*S1600,0)</f>
        <v>0</v>
      </c>
      <c r="T1601" s="337"/>
      <c r="U1601" s="23">
        <f>ROUNDDOWN(U1600*$U$3,0)</f>
        <v>0</v>
      </c>
      <c r="V1601" s="23">
        <f>ROUNDDOWN(V1600*$V$3,0)</f>
        <v>0</v>
      </c>
      <c r="W1601" s="337"/>
      <c r="X1601" s="23">
        <f>ROUNDDOWN($X$3*X1600,0)</f>
        <v>0</v>
      </c>
      <c r="Y1601" s="23">
        <f>ROUNDDOWN(Y1600*$Y$3,0)</f>
        <v>0</v>
      </c>
      <c r="Z1601" s="24">
        <f>ROUNDDOWN(Z1600*$Z$3,0)</f>
        <v>0</v>
      </c>
      <c r="AA1601" s="338"/>
      <c r="AB1601" s="327"/>
      <c r="AC1601" s="327"/>
      <c r="AD1601" s="327"/>
      <c r="AE1601" s="327"/>
      <c r="AF1601" s="329"/>
      <c r="AG1601" s="331"/>
      <c r="AH1601" s="332"/>
    </row>
    <row r="1602" spans="1:34" ht="12.75" hidden="1" customHeight="1">
      <c r="A1602" s="347" t="s">
        <v>259</v>
      </c>
      <c r="B1602" s="31" t="s">
        <v>43</v>
      </c>
      <c r="C1602" s="32">
        <v>3.5</v>
      </c>
      <c r="D1602" s="347" t="str">
        <f>B1602&amp;C1602</f>
        <v>H3.5</v>
      </c>
      <c r="E1602" s="32" t="s">
        <v>38</v>
      </c>
      <c r="F1602" s="32"/>
      <c r="G1602" s="347" t="str">
        <f>E1602&amp;F1602</f>
        <v>W</v>
      </c>
      <c r="H1602" s="32" t="s">
        <v>39</v>
      </c>
      <c r="I1602" s="32">
        <v>0</v>
      </c>
      <c r="J1602" s="347" t="str">
        <f>H1602&amp;I1602</f>
        <v>L0</v>
      </c>
      <c r="K1602" s="32" t="s">
        <v>40</v>
      </c>
      <c r="L1602" s="32"/>
      <c r="M1602" s="348" t="str">
        <f>K1602&amp;L1602</f>
        <v>B</v>
      </c>
      <c r="N1602" s="32" t="s">
        <v>41</v>
      </c>
      <c r="O1602" s="32">
        <v>15</v>
      </c>
      <c r="P1602" s="348" t="str">
        <f>N1602&amp;O1602</f>
        <v>R15</v>
      </c>
      <c r="Q1602" s="25"/>
      <c r="R1602" s="19"/>
      <c r="S1602" s="19"/>
      <c r="T1602" s="336">
        <f>SUM(R1603:S1603)</f>
        <v>0</v>
      </c>
      <c r="U1602" s="19"/>
      <c r="V1602" s="19"/>
      <c r="W1602" s="336">
        <f>SUM(U1603:V1603)</f>
        <v>0</v>
      </c>
      <c r="X1602" s="19"/>
      <c r="Y1602" s="19"/>
      <c r="Z1602" s="19"/>
      <c r="AA1602" s="338">
        <f>SUM(X1603:Z1603)</f>
        <v>0</v>
      </c>
      <c r="AB1602" s="327">
        <f>ROUNDDOWN((T1602+AA1602)*0.05,0)</f>
        <v>0</v>
      </c>
      <c r="AC1602" s="327">
        <f>ROUNDDOWN((T1602+W1602+AA1602+AB1602)*0.1,0)</f>
        <v>0</v>
      </c>
      <c r="AD1602" s="327">
        <f>ROUNDDOWN(AG1602*0.1,0)</f>
        <v>32900</v>
      </c>
      <c r="AE1602" s="327">
        <f>T1602+W1602+AA1602+AB1602+AC1602+AD1602</f>
        <v>32900</v>
      </c>
      <c r="AF1602" s="328">
        <v>329000</v>
      </c>
      <c r="AG1602" s="330">
        <f>AF1602-T1602-W1602</f>
        <v>329000</v>
      </c>
      <c r="AH1602" s="332">
        <f>IF(AE1602&lt;AG1602,AE1602,AG1602)</f>
        <v>32900</v>
      </c>
    </row>
    <row r="1603" spans="1:34" ht="12.75" hidden="1" customHeight="1">
      <c r="A1603" s="347"/>
      <c r="B1603" s="31"/>
      <c r="C1603" s="32"/>
      <c r="D1603" s="347"/>
      <c r="E1603" s="32"/>
      <c r="F1603" s="32"/>
      <c r="G1603" s="347"/>
      <c r="H1603" s="32"/>
      <c r="I1603" s="32"/>
      <c r="J1603" s="347"/>
      <c r="K1603" s="32"/>
      <c r="L1603" s="32"/>
      <c r="M1603" s="349"/>
      <c r="N1603" s="32"/>
      <c r="O1603" s="32"/>
      <c r="P1603" s="349"/>
      <c r="Q1603" s="25"/>
      <c r="R1603" s="23">
        <f>ROUNDDOWN($R$3*R1602,0)</f>
        <v>0</v>
      </c>
      <c r="S1603" s="23">
        <f>ROUNDDOWN($S$3*S1602,0)</f>
        <v>0</v>
      </c>
      <c r="T1603" s="337"/>
      <c r="U1603" s="23">
        <f>ROUNDDOWN(U1602*$U$3,0)</f>
        <v>0</v>
      </c>
      <c r="V1603" s="23">
        <f>ROUNDDOWN(V1602*$V$3,0)</f>
        <v>0</v>
      </c>
      <c r="W1603" s="337"/>
      <c r="X1603" s="23">
        <f>ROUNDDOWN($X$3*X1602,0)</f>
        <v>0</v>
      </c>
      <c r="Y1603" s="23">
        <f>ROUNDDOWN(Y1602*$Y$3,0)</f>
        <v>0</v>
      </c>
      <c r="Z1603" s="24">
        <f>ROUNDDOWN(Z1602*$Z$3,0)</f>
        <v>0</v>
      </c>
      <c r="AA1603" s="338"/>
      <c r="AB1603" s="327"/>
      <c r="AC1603" s="327"/>
      <c r="AD1603" s="327"/>
      <c r="AE1603" s="327"/>
      <c r="AF1603" s="329"/>
      <c r="AG1603" s="331"/>
      <c r="AH1603" s="332"/>
    </row>
    <row r="1604" spans="1:34" ht="12.75" hidden="1" customHeight="1">
      <c r="A1604" s="347" t="s">
        <v>259</v>
      </c>
      <c r="B1604" s="31" t="s">
        <v>43</v>
      </c>
      <c r="C1604" s="32">
        <v>4</v>
      </c>
      <c r="D1604" s="347" t="str">
        <f>B1604&amp;C1604</f>
        <v>H4</v>
      </c>
      <c r="E1604" s="32" t="s">
        <v>38</v>
      </c>
      <c r="F1604" s="32"/>
      <c r="G1604" s="347" t="str">
        <f>E1604&amp;F1604</f>
        <v>W</v>
      </c>
      <c r="H1604" s="32" t="s">
        <v>39</v>
      </c>
      <c r="I1604" s="32">
        <v>0</v>
      </c>
      <c r="J1604" s="347" t="str">
        <f>H1604&amp;I1604</f>
        <v>L0</v>
      </c>
      <c r="K1604" s="32" t="s">
        <v>40</v>
      </c>
      <c r="L1604" s="32"/>
      <c r="M1604" s="348" t="str">
        <f>K1604&amp;L1604</f>
        <v>B</v>
      </c>
      <c r="N1604" s="32" t="s">
        <v>41</v>
      </c>
      <c r="O1604" s="32">
        <v>20</v>
      </c>
      <c r="P1604" s="348" t="str">
        <f>N1604&amp;O1604</f>
        <v>R20</v>
      </c>
      <c r="Q1604" s="25"/>
      <c r="R1604" s="19"/>
      <c r="S1604" s="19"/>
      <c r="T1604" s="336">
        <f>SUM(R1605:S1605)</f>
        <v>0</v>
      </c>
      <c r="U1604" s="19"/>
      <c r="V1604" s="19"/>
      <c r="W1604" s="29">
        <f>SUM(U1605:V1605)</f>
        <v>0</v>
      </c>
      <c r="X1604" s="19"/>
      <c r="Y1604" s="19"/>
      <c r="Z1604" s="19"/>
      <c r="AA1604" s="338">
        <f>SUM(X1605:Z1605)</f>
        <v>0</v>
      </c>
      <c r="AB1604" s="327">
        <f>ROUNDDOWN((T1604+AA1604)*0.05,0)</f>
        <v>0</v>
      </c>
      <c r="AC1604" s="327">
        <f>ROUNDDOWN((T1604+W1604+AA1604+AB1604)*0.1,0)</f>
        <v>0</v>
      </c>
      <c r="AD1604" s="327">
        <f>ROUNDDOWN(AG1604*0.1,0)</f>
        <v>49700</v>
      </c>
      <c r="AE1604" s="327">
        <f>T1604+W1604+AA1604+AB1604+AC1604+AD1604</f>
        <v>49700</v>
      </c>
      <c r="AF1604" s="328">
        <v>497000</v>
      </c>
      <c r="AG1604" s="330">
        <f>AF1604-T1604-W1604</f>
        <v>497000</v>
      </c>
      <c r="AH1604" s="332">
        <f>IF(AE1604&lt;AG1604,AE1604,AG1604)</f>
        <v>49700</v>
      </c>
    </row>
    <row r="1605" spans="1:34" ht="12.75" hidden="1" customHeight="1">
      <c r="A1605" s="347"/>
      <c r="B1605" s="31"/>
      <c r="C1605" s="32"/>
      <c r="D1605" s="347"/>
      <c r="E1605" s="32"/>
      <c r="F1605" s="32"/>
      <c r="G1605" s="347"/>
      <c r="H1605" s="32"/>
      <c r="I1605" s="32"/>
      <c r="J1605" s="347"/>
      <c r="K1605" s="32"/>
      <c r="L1605" s="32"/>
      <c r="M1605" s="349"/>
      <c r="N1605" s="32"/>
      <c r="O1605" s="32"/>
      <c r="P1605" s="349"/>
      <c r="Q1605" s="25"/>
      <c r="R1605" s="23">
        <f>ROUNDDOWN($R$3*R1604,0)</f>
        <v>0</v>
      </c>
      <c r="S1605" s="23">
        <f>ROUNDDOWN($S$3*S1604,0)</f>
        <v>0</v>
      </c>
      <c r="T1605" s="337"/>
      <c r="U1605" s="23">
        <f>ROUNDDOWN(U1604*$U$3,0)</f>
        <v>0</v>
      </c>
      <c r="V1605" s="23">
        <f>ROUNDDOWN(V1604*$V$3,0)</f>
        <v>0</v>
      </c>
      <c r="W1605" s="30"/>
      <c r="X1605" s="23">
        <f>ROUNDDOWN($X$3*X1604,0)</f>
        <v>0</v>
      </c>
      <c r="Y1605" s="23">
        <f>ROUNDDOWN(Y1604*$Y$3,0)</f>
        <v>0</v>
      </c>
      <c r="Z1605" s="24">
        <f>ROUNDDOWN(Z1604*$Z$3,0)</f>
        <v>0</v>
      </c>
      <c r="AA1605" s="338"/>
      <c r="AB1605" s="327"/>
      <c r="AC1605" s="327"/>
      <c r="AD1605" s="327"/>
      <c r="AE1605" s="327"/>
      <c r="AF1605" s="329"/>
      <c r="AG1605" s="331"/>
      <c r="AH1605" s="332"/>
    </row>
    <row r="1606" spans="1:34" ht="12.75" hidden="1" customHeight="1">
      <c r="A1606" s="333" t="s">
        <v>260</v>
      </c>
      <c r="B1606" s="20" t="s">
        <v>43</v>
      </c>
      <c r="C1606" s="21">
        <v>2</v>
      </c>
      <c r="D1606" s="333" t="str">
        <f>B1606&amp;C1606</f>
        <v>H2</v>
      </c>
      <c r="E1606" s="21" t="s">
        <v>38</v>
      </c>
      <c r="F1606" s="21">
        <v>0</v>
      </c>
      <c r="G1606" s="333" t="str">
        <f>E1606&amp;F1606</f>
        <v>W0</v>
      </c>
      <c r="H1606" s="21" t="s">
        <v>39</v>
      </c>
      <c r="I1606" s="21">
        <v>0</v>
      </c>
      <c r="J1606" s="333" t="str">
        <f>H1606&amp;I1606</f>
        <v>L0</v>
      </c>
      <c r="K1606" s="21" t="s">
        <v>40</v>
      </c>
      <c r="L1606" s="21">
        <v>0</v>
      </c>
      <c r="M1606" s="334" t="str">
        <f>K1606&amp;L1606</f>
        <v>B0</v>
      </c>
      <c r="N1606" s="21" t="s">
        <v>41</v>
      </c>
      <c r="O1606" s="21">
        <v>4</v>
      </c>
      <c r="P1606" s="334" t="str">
        <f>N1606&amp;O1606</f>
        <v>R4</v>
      </c>
      <c r="Q1606" s="25" t="s">
        <v>42</v>
      </c>
      <c r="R1606" s="19">
        <v>0.11</v>
      </c>
      <c r="S1606" s="19">
        <v>0.1</v>
      </c>
      <c r="T1606" s="336">
        <f>SUM(R1607:S1607)</f>
        <v>19683</v>
      </c>
      <c r="U1606" s="19">
        <v>2E-3</v>
      </c>
      <c r="V1606" s="19">
        <v>5.0000000000000001E-3</v>
      </c>
      <c r="W1606" s="336">
        <f>SUM(U1607:V1607)</f>
        <v>466</v>
      </c>
      <c r="X1606" s="19">
        <v>0.11</v>
      </c>
      <c r="Y1606" s="19">
        <v>7.0000000000000007E-2</v>
      </c>
      <c r="Z1606" s="19">
        <v>0</v>
      </c>
      <c r="AA1606" s="338">
        <f>SUM(X1607:Z1607)</f>
        <v>17240</v>
      </c>
      <c r="AB1606" s="327">
        <f>ROUNDDOWN((T1606+AA1606)*0.05,0)</f>
        <v>1846</v>
      </c>
      <c r="AC1606" s="327">
        <f>ROUNDDOWN((T1606+W1606+AA1606+AB1606)*0.1,0)</f>
        <v>3923</v>
      </c>
      <c r="AD1606" s="327">
        <f>ROUNDDOWN(AG1606*0.1,0)</f>
        <v>835</v>
      </c>
      <c r="AE1606" s="327">
        <f>T1606+W1606+AA1606+AB1606+AC1606+AD1606</f>
        <v>43993</v>
      </c>
      <c r="AF1606" s="328">
        <v>28500</v>
      </c>
      <c r="AG1606" s="330">
        <f>AF1606-T1606-W1606</f>
        <v>8351</v>
      </c>
      <c r="AH1606" s="332">
        <f t="shared" si="16"/>
        <v>8351</v>
      </c>
    </row>
    <row r="1607" spans="1:34" ht="12.75" hidden="1" customHeight="1">
      <c r="A1607" s="333"/>
      <c r="B1607" s="20"/>
      <c r="C1607" s="21"/>
      <c r="D1607" s="333"/>
      <c r="E1607" s="21"/>
      <c r="F1607" s="21"/>
      <c r="G1607" s="333"/>
      <c r="H1607" s="21"/>
      <c r="I1607" s="21"/>
      <c r="J1607" s="333"/>
      <c r="K1607" s="21"/>
      <c r="L1607" s="21"/>
      <c r="M1607" s="335"/>
      <c r="N1607" s="21"/>
      <c r="O1607" s="21"/>
      <c r="P1607" s="335"/>
      <c r="Q1607" s="22"/>
      <c r="R1607" s="23">
        <f>ROUNDDOWN($R$3*R1606,0)</f>
        <v>11539</v>
      </c>
      <c r="S1607" s="23">
        <f>ROUNDDOWN($S$3*S1606,0)</f>
        <v>8144</v>
      </c>
      <c r="T1607" s="337"/>
      <c r="U1607" s="23">
        <f>ROUNDDOWN(U1606*$U$3,0)</f>
        <v>162</v>
      </c>
      <c r="V1607" s="23">
        <f>ROUNDDOWN(V1606*$V$3,0)</f>
        <v>304</v>
      </c>
      <c r="W1607" s="337"/>
      <c r="X1607" s="23">
        <f>ROUNDDOWN($X$3*X1606,0)</f>
        <v>11539</v>
      </c>
      <c r="Y1607" s="23">
        <f>ROUNDDOWN(Y1606*$Y$3,0)</f>
        <v>5701</v>
      </c>
      <c r="Z1607" s="24">
        <f>ROUNDDOWN(Z1606*$Z$3,0)</f>
        <v>0</v>
      </c>
      <c r="AA1607" s="338"/>
      <c r="AB1607" s="327"/>
      <c r="AC1607" s="327"/>
      <c r="AD1607" s="327"/>
      <c r="AE1607" s="327"/>
      <c r="AF1607" s="329"/>
      <c r="AG1607" s="331"/>
      <c r="AH1607" s="332">
        <f t="shared" si="16"/>
        <v>0</v>
      </c>
    </row>
    <row r="1608" spans="1:34" ht="12.75" hidden="1" customHeight="1">
      <c r="A1608" s="333" t="s">
        <v>260</v>
      </c>
      <c r="B1608" s="20" t="s">
        <v>43</v>
      </c>
      <c r="C1608" s="21">
        <v>2.5</v>
      </c>
      <c r="D1608" s="333" t="str">
        <f>B1608&amp;C1608</f>
        <v>H2.5</v>
      </c>
      <c r="E1608" s="21" t="s">
        <v>38</v>
      </c>
      <c r="F1608" s="21">
        <v>0</v>
      </c>
      <c r="G1608" s="333" t="str">
        <f>E1608&amp;F1608</f>
        <v>W0</v>
      </c>
      <c r="H1608" s="21" t="s">
        <v>39</v>
      </c>
      <c r="I1608" s="21">
        <v>0</v>
      </c>
      <c r="J1608" s="333" t="str">
        <f>H1608&amp;I1608</f>
        <v>L0</v>
      </c>
      <c r="K1608" s="21" t="s">
        <v>40</v>
      </c>
      <c r="L1608" s="21">
        <v>0</v>
      </c>
      <c r="M1608" s="334" t="str">
        <f>K1608&amp;L1608</f>
        <v>B0</v>
      </c>
      <c r="N1608" s="21" t="s">
        <v>41</v>
      </c>
      <c r="O1608" s="21">
        <v>6</v>
      </c>
      <c r="P1608" s="334" t="str">
        <f>N1608&amp;O1608</f>
        <v>R6</v>
      </c>
      <c r="Q1608" s="25" t="s">
        <v>42</v>
      </c>
      <c r="R1608" s="19">
        <v>0.19</v>
      </c>
      <c r="S1608" s="19">
        <v>0.02</v>
      </c>
      <c r="T1608" s="336">
        <f>SUM(R1609:S1609)</f>
        <v>21559</v>
      </c>
      <c r="U1608" s="19">
        <v>8.0000000000000002E-3</v>
      </c>
      <c r="V1608" s="19">
        <v>0.01</v>
      </c>
      <c r="W1608" s="336">
        <f>SUM(U1609:V1609)</f>
        <v>1260</v>
      </c>
      <c r="X1608" s="19">
        <v>0.23</v>
      </c>
      <c r="Y1608" s="19">
        <v>0.14000000000000001</v>
      </c>
      <c r="Z1608" s="19">
        <v>0</v>
      </c>
      <c r="AA1608" s="338">
        <f>SUM(X1609:Z1609)</f>
        <v>35529</v>
      </c>
      <c r="AB1608" s="327">
        <f>ROUNDDOWN((T1608+AA1608)*0.05,0)</f>
        <v>2854</v>
      </c>
      <c r="AC1608" s="327">
        <f>ROUNDDOWN((T1608+W1608+AA1608+AB1608)*0.1,0)</f>
        <v>6120</v>
      </c>
      <c r="AD1608" s="327">
        <f>ROUNDDOWN(AG1608*0.1,0)</f>
        <v>3328</v>
      </c>
      <c r="AE1608" s="327">
        <f>T1608+W1608+AA1608+AB1608+AC1608+AD1608</f>
        <v>70650</v>
      </c>
      <c r="AF1608" s="328">
        <v>56100</v>
      </c>
      <c r="AG1608" s="330">
        <f>AF1608-T1608-W1608</f>
        <v>33281</v>
      </c>
      <c r="AH1608" s="332">
        <f t="shared" si="16"/>
        <v>33281</v>
      </c>
    </row>
    <row r="1609" spans="1:34" ht="12.75" hidden="1" customHeight="1">
      <c r="A1609" s="333"/>
      <c r="B1609" s="20"/>
      <c r="C1609" s="21"/>
      <c r="D1609" s="333"/>
      <c r="E1609" s="21"/>
      <c r="F1609" s="21"/>
      <c r="G1609" s="333"/>
      <c r="H1609" s="21"/>
      <c r="I1609" s="21"/>
      <c r="J1609" s="333"/>
      <c r="K1609" s="21"/>
      <c r="L1609" s="21"/>
      <c r="M1609" s="335"/>
      <c r="N1609" s="21"/>
      <c r="O1609" s="21"/>
      <c r="P1609" s="335"/>
      <c r="Q1609" s="22"/>
      <c r="R1609" s="23">
        <f>ROUNDDOWN($R$3*R1608,0)</f>
        <v>19931</v>
      </c>
      <c r="S1609" s="23">
        <f>ROUNDDOWN($S$3*S1608,0)</f>
        <v>1628</v>
      </c>
      <c r="T1609" s="337"/>
      <c r="U1609" s="23">
        <f>ROUNDDOWN(U1608*$U$3,0)</f>
        <v>651</v>
      </c>
      <c r="V1609" s="23">
        <f>ROUNDDOWN(V1608*$V$3,0)</f>
        <v>609</v>
      </c>
      <c r="W1609" s="337"/>
      <c r="X1609" s="23">
        <f>ROUNDDOWN($X$3*X1608,0)</f>
        <v>24127</v>
      </c>
      <c r="Y1609" s="23">
        <f>ROUNDDOWN(Y1608*$Y$3,0)</f>
        <v>11402</v>
      </c>
      <c r="Z1609" s="24">
        <f>ROUNDDOWN(Z1608*$Z$3,0)</f>
        <v>0</v>
      </c>
      <c r="AA1609" s="338"/>
      <c r="AB1609" s="327"/>
      <c r="AC1609" s="327"/>
      <c r="AD1609" s="327"/>
      <c r="AE1609" s="327"/>
      <c r="AF1609" s="329"/>
      <c r="AG1609" s="331"/>
      <c r="AH1609" s="332">
        <f t="shared" si="16"/>
        <v>0</v>
      </c>
    </row>
    <row r="1610" spans="1:34" ht="12.75" hidden="1" customHeight="1">
      <c r="A1610" s="333" t="s">
        <v>260</v>
      </c>
      <c r="B1610" s="20" t="s">
        <v>43</v>
      </c>
      <c r="C1610" s="21">
        <v>3</v>
      </c>
      <c r="D1610" s="333" t="str">
        <f>B1610&amp;C1610</f>
        <v>H3</v>
      </c>
      <c r="E1610" s="21" t="s">
        <v>38</v>
      </c>
      <c r="F1610" s="21">
        <v>0</v>
      </c>
      <c r="G1610" s="333" t="str">
        <f>E1610&amp;F1610</f>
        <v>W0</v>
      </c>
      <c r="H1610" s="21" t="s">
        <v>39</v>
      </c>
      <c r="I1610" s="21">
        <v>0</v>
      </c>
      <c r="J1610" s="333" t="str">
        <f>H1610&amp;I1610</f>
        <v>L0</v>
      </c>
      <c r="K1610" s="21" t="s">
        <v>40</v>
      </c>
      <c r="L1610" s="21">
        <v>0</v>
      </c>
      <c r="M1610" s="334" t="str">
        <f>K1610&amp;L1610</f>
        <v>B0</v>
      </c>
      <c r="N1610" s="21" t="s">
        <v>41</v>
      </c>
      <c r="O1610" s="21">
        <v>8</v>
      </c>
      <c r="P1610" s="334" t="str">
        <f>N1610&amp;O1610</f>
        <v>R8</v>
      </c>
      <c r="Q1610" s="25" t="s">
        <v>42</v>
      </c>
      <c r="R1610" s="19">
        <v>0.33</v>
      </c>
      <c r="S1610" s="19">
        <v>0.04</v>
      </c>
      <c r="T1610" s="336">
        <f>SUM(R1611:S1611)</f>
        <v>37875</v>
      </c>
      <c r="U1610" s="19">
        <v>2.1000000000000001E-2</v>
      </c>
      <c r="V1610" s="19">
        <v>1.2E-2</v>
      </c>
      <c r="W1610" s="336">
        <f>SUM(U1611:V1611)</f>
        <v>2441</v>
      </c>
      <c r="X1610" s="19">
        <v>0.37</v>
      </c>
      <c r="Y1610" s="19">
        <v>0.22</v>
      </c>
      <c r="Z1610" s="19">
        <v>0</v>
      </c>
      <c r="AA1610" s="338">
        <f>SUM(X1611:Z1611)</f>
        <v>56731</v>
      </c>
      <c r="AB1610" s="327">
        <f>ROUNDDOWN((T1610+AA1610)*0.05,0)</f>
        <v>4730</v>
      </c>
      <c r="AC1610" s="327">
        <f>ROUNDDOWN((T1610+W1610+AA1610+AB1610)*0.1,0)</f>
        <v>10177</v>
      </c>
      <c r="AD1610" s="327">
        <f>ROUNDDOWN(AG1610*0.1,0)</f>
        <v>5808</v>
      </c>
      <c r="AE1610" s="327">
        <f>T1610+W1610+AA1610+AB1610+AC1610+AD1610</f>
        <v>117762</v>
      </c>
      <c r="AF1610" s="328">
        <v>98400</v>
      </c>
      <c r="AG1610" s="330">
        <f>AF1610-T1610-W1610</f>
        <v>58084</v>
      </c>
      <c r="AH1610" s="332">
        <f t="shared" si="16"/>
        <v>58084</v>
      </c>
    </row>
    <row r="1611" spans="1:34" ht="12.75" hidden="1" customHeight="1">
      <c r="A1611" s="333"/>
      <c r="B1611" s="20"/>
      <c r="C1611" s="21"/>
      <c r="D1611" s="333"/>
      <c r="E1611" s="21"/>
      <c r="F1611" s="21"/>
      <c r="G1611" s="333"/>
      <c r="H1611" s="21"/>
      <c r="I1611" s="21"/>
      <c r="J1611" s="333"/>
      <c r="K1611" s="21"/>
      <c r="L1611" s="21"/>
      <c r="M1611" s="335"/>
      <c r="N1611" s="21"/>
      <c r="O1611" s="21"/>
      <c r="P1611" s="335"/>
      <c r="Q1611" s="22"/>
      <c r="R1611" s="23">
        <f>ROUNDDOWN($R$3*R1610,0)</f>
        <v>34618</v>
      </c>
      <c r="S1611" s="23">
        <f>ROUNDDOWN($S$3*S1610,0)</f>
        <v>3257</v>
      </c>
      <c r="T1611" s="337"/>
      <c r="U1611" s="23">
        <f>ROUNDDOWN(U1610*$U$3,0)</f>
        <v>1710</v>
      </c>
      <c r="V1611" s="23">
        <f>ROUNDDOWN(V1610*$V$3,0)</f>
        <v>731</v>
      </c>
      <c r="W1611" s="337"/>
      <c r="X1611" s="23">
        <f>ROUNDDOWN($X$3*X1610,0)</f>
        <v>38814</v>
      </c>
      <c r="Y1611" s="23">
        <f>ROUNDDOWN(Y1610*$Y$3,0)</f>
        <v>17917</v>
      </c>
      <c r="Z1611" s="24">
        <f>ROUNDDOWN(Z1610*$Z$3,0)</f>
        <v>0</v>
      </c>
      <c r="AA1611" s="338"/>
      <c r="AB1611" s="327"/>
      <c r="AC1611" s="327"/>
      <c r="AD1611" s="327"/>
      <c r="AE1611" s="327"/>
      <c r="AF1611" s="329"/>
      <c r="AG1611" s="331"/>
      <c r="AH1611" s="332">
        <f t="shared" si="16"/>
        <v>0</v>
      </c>
    </row>
    <row r="1612" spans="1:34" ht="12.75" hidden="1" customHeight="1">
      <c r="A1612" s="333" t="s">
        <v>260</v>
      </c>
      <c r="B1612" s="20" t="s">
        <v>43</v>
      </c>
      <c r="C1612" s="21">
        <v>3</v>
      </c>
      <c r="D1612" s="333" t="str">
        <f>B1612&amp;C1612</f>
        <v>H3</v>
      </c>
      <c r="E1612" s="21" t="s">
        <v>38</v>
      </c>
      <c r="F1612" s="21">
        <v>0</v>
      </c>
      <c r="G1612" s="333" t="str">
        <f>E1612&amp;F1612</f>
        <v>W0</v>
      </c>
      <c r="H1612" s="21" t="s">
        <v>39</v>
      </c>
      <c r="I1612" s="21">
        <v>0</v>
      </c>
      <c r="J1612" s="333" t="str">
        <f>H1612&amp;I1612</f>
        <v>L0</v>
      </c>
      <c r="K1612" s="21" t="s">
        <v>40</v>
      </c>
      <c r="L1612" s="21">
        <v>0</v>
      </c>
      <c r="M1612" s="334" t="str">
        <f>K1612&amp;L1612</f>
        <v>B0</v>
      </c>
      <c r="N1612" s="21" t="s">
        <v>41</v>
      </c>
      <c r="O1612" s="21">
        <v>10</v>
      </c>
      <c r="P1612" s="334" t="str">
        <f>N1612&amp;O1612</f>
        <v>R10</v>
      </c>
      <c r="Q1612" s="25" t="s">
        <v>42</v>
      </c>
      <c r="R1612" s="26">
        <v>0.47</v>
      </c>
      <c r="S1612" s="26">
        <v>0.06</v>
      </c>
      <c r="T1612" s="336">
        <f>SUM(R1613:S1613)</f>
        <v>54190</v>
      </c>
      <c r="U1612" s="19">
        <v>4.2000000000000003E-2</v>
      </c>
      <c r="V1612" s="19">
        <v>0.02</v>
      </c>
      <c r="W1612" s="336">
        <f>SUM(U1613:V1613)</f>
        <v>4639</v>
      </c>
      <c r="X1612" s="19">
        <v>0.33</v>
      </c>
      <c r="Y1612" s="19">
        <v>0.16</v>
      </c>
      <c r="Z1612" s="19">
        <v>0.24</v>
      </c>
      <c r="AA1612" s="338">
        <f>SUM(X1613:Z1613)</f>
        <v>60738</v>
      </c>
      <c r="AB1612" s="327">
        <f>ROUNDDOWN((T1612+AA1612)*0.05,0)</f>
        <v>5746</v>
      </c>
      <c r="AC1612" s="327">
        <f>ROUNDDOWN((T1612+W1612+AA1612+AB1612)*0.1,0)</f>
        <v>12531</v>
      </c>
      <c r="AD1612" s="327">
        <f>ROUNDDOWN(AG1612*0.1,0)</f>
        <v>10117</v>
      </c>
      <c r="AE1612" s="327">
        <f>T1612+W1612+AA1612+AB1612+AC1612+AD1612</f>
        <v>147961</v>
      </c>
      <c r="AF1612" s="328">
        <v>160000</v>
      </c>
      <c r="AG1612" s="330">
        <f>AF1612-T1612-W1612</f>
        <v>101171</v>
      </c>
      <c r="AH1612" s="332">
        <f t="shared" si="16"/>
        <v>101171</v>
      </c>
    </row>
    <row r="1613" spans="1:34" ht="12.75" hidden="1" customHeight="1">
      <c r="A1613" s="333"/>
      <c r="B1613" s="20"/>
      <c r="C1613" s="21"/>
      <c r="D1613" s="333"/>
      <c r="E1613" s="21"/>
      <c r="F1613" s="21"/>
      <c r="G1613" s="333"/>
      <c r="H1613" s="21"/>
      <c r="I1613" s="21"/>
      <c r="J1613" s="333"/>
      <c r="K1613" s="21"/>
      <c r="L1613" s="21"/>
      <c r="M1613" s="335"/>
      <c r="N1613" s="21"/>
      <c r="O1613" s="21"/>
      <c r="P1613" s="335"/>
      <c r="Q1613" s="25"/>
      <c r="R1613" s="23">
        <f>ROUNDDOWN($R$3*R1612,0)</f>
        <v>49304</v>
      </c>
      <c r="S1613" s="23">
        <f>ROUNDDOWN($S$3*S1612,0)</f>
        <v>4886</v>
      </c>
      <c r="T1613" s="337"/>
      <c r="U1613" s="23">
        <f>ROUNDDOWN(U1612*$U$3,0)</f>
        <v>3420</v>
      </c>
      <c r="V1613" s="23">
        <f>ROUNDDOWN(V1612*$V$3,0)</f>
        <v>1219</v>
      </c>
      <c r="W1613" s="337"/>
      <c r="X1613" s="23">
        <f>ROUNDDOWN($X$3*X1612,0)</f>
        <v>34618</v>
      </c>
      <c r="Y1613" s="23">
        <f>ROUNDDOWN(Y1612*$Y$3,0)</f>
        <v>13030</v>
      </c>
      <c r="Z1613" s="24">
        <f>ROUNDDOWN(Z1612*$Z$3,0)</f>
        <v>13090</v>
      </c>
      <c r="AA1613" s="338"/>
      <c r="AB1613" s="327"/>
      <c r="AC1613" s="327"/>
      <c r="AD1613" s="327"/>
      <c r="AE1613" s="327"/>
      <c r="AF1613" s="329"/>
      <c r="AG1613" s="331"/>
      <c r="AH1613" s="332">
        <f t="shared" si="16"/>
        <v>0</v>
      </c>
    </row>
    <row r="1614" spans="1:34" ht="12.75" hidden="1" customHeight="1">
      <c r="A1614" s="344" t="s">
        <v>261</v>
      </c>
      <c r="B1614" s="27" t="s">
        <v>43</v>
      </c>
      <c r="C1614" s="28">
        <v>1.5</v>
      </c>
      <c r="D1614" s="344" t="str">
        <f>B1614&amp;C1614</f>
        <v>H1.5</v>
      </c>
      <c r="E1614" s="28" t="s">
        <v>38</v>
      </c>
      <c r="F1614" s="28">
        <v>0.6</v>
      </c>
      <c r="G1614" s="344" t="str">
        <f>E1614&amp;F1614</f>
        <v>W0.6</v>
      </c>
      <c r="H1614" s="28" t="s">
        <v>39</v>
      </c>
      <c r="I1614" s="28">
        <v>0</v>
      </c>
      <c r="J1614" s="344" t="str">
        <f>H1614&amp;I1614</f>
        <v>L0</v>
      </c>
      <c r="K1614" s="28" t="s">
        <v>40</v>
      </c>
      <c r="L1614" s="28">
        <v>0</v>
      </c>
      <c r="M1614" s="345" t="str">
        <f>K1614&amp;L1614</f>
        <v>B0</v>
      </c>
      <c r="N1614" s="28" t="s">
        <v>41</v>
      </c>
      <c r="O1614" s="28">
        <v>0</v>
      </c>
      <c r="P1614" s="345" t="str">
        <f>N1614&amp;O1614</f>
        <v>R0</v>
      </c>
      <c r="Q1614" s="25" t="s">
        <v>45</v>
      </c>
      <c r="R1614" s="26">
        <v>0.06</v>
      </c>
      <c r="S1614" s="26">
        <v>0.01</v>
      </c>
      <c r="T1614" s="336">
        <f>SUM(R1615:S1615)</f>
        <v>7108</v>
      </c>
      <c r="U1614" s="19">
        <v>2E-3</v>
      </c>
      <c r="V1614" s="19">
        <v>5.0000000000000001E-3</v>
      </c>
      <c r="W1614" s="336">
        <f>SUM(U1615:V1615)</f>
        <v>466</v>
      </c>
      <c r="X1614" s="19">
        <v>0.09</v>
      </c>
      <c r="Y1614" s="19">
        <v>7.0000000000000007E-2</v>
      </c>
      <c r="Z1614" s="19">
        <v>0</v>
      </c>
      <c r="AA1614" s="338">
        <f>SUM(X1615:Z1615)</f>
        <v>15142</v>
      </c>
      <c r="AB1614" s="327">
        <f>ROUNDDOWN((T1614+AA1614)*0.05,0)</f>
        <v>1112</v>
      </c>
      <c r="AC1614" s="327">
        <f>ROUNDDOWN((T1614+W1614+AA1614+AB1614)*0.1,0)</f>
        <v>2382</v>
      </c>
      <c r="AD1614" s="327">
        <f>ROUNDDOWN(AG1614*0.1,0)</f>
        <v>2082</v>
      </c>
      <c r="AE1614" s="327">
        <f>T1614+W1614+AA1614+AB1614+AC1614+AD1614</f>
        <v>28292</v>
      </c>
      <c r="AF1614" s="328">
        <v>28400</v>
      </c>
      <c r="AG1614" s="330">
        <f>AF1614-T1614-W1614</f>
        <v>20826</v>
      </c>
      <c r="AH1614" s="332">
        <f t="shared" si="16"/>
        <v>20826</v>
      </c>
    </row>
    <row r="1615" spans="1:34" ht="12.75" hidden="1" customHeight="1">
      <c r="A1615" s="344"/>
      <c r="B1615" s="27"/>
      <c r="C1615" s="28"/>
      <c r="D1615" s="344"/>
      <c r="E1615" s="28"/>
      <c r="F1615" s="28"/>
      <c r="G1615" s="344"/>
      <c r="H1615" s="28"/>
      <c r="I1615" s="28"/>
      <c r="J1615" s="344"/>
      <c r="K1615" s="28"/>
      <c r="L1615" s="28"/>
      <c r="M1615" s="346"/>
      <c r="N1615" s="28"/>
      <c r="O1615" s="28"/>
      <c r="P1615" s="346"/>
      <c r="Q1615" s="25"/>
      <c r="R1615" s="23">
        <f>ROUNDDOWN($R$3*R1614,0)</f>
        <v>6294</v>
      </c>
      <c r="S1615" s="23">
        <f>ROUNDDOWN($S$3*S1614,0)</f>
        <v>814</v>
      </c>
      <c r="T1615" s="336"/>
      <c r="U1615" s="23">
        <f>ROUNDDOWN(U1614*$U$3,0)</f>
        <v>162</v>
      </c>
      <c r="V1615" s="23">
        <f>ROUNDDOWN(V1614*$V$3,0)</f>
        <v>304</v>
      </c>
      <c r="W1615" s="337"/>
      <c r="X1615" s="23">
        <f>ROUNDDOWN($X$3*X1614,0)</f>
        <v>9441</v>
      </c>
      <c r="Y1615" s="23">
        <f>ROUNDDOWN(Y1614*$Y$3,0)</f>
        <v>5701</v>
      </c>
      <c r="Z1615" s="24">
        <f>ROUNDDOWN(Z1614*$Z$3,0)</f>
        <v>0</v>
      </c>
      <c r="AA1615" s="338"/>
      <c r="AB1615" s="327"/>
      <c r="AC1615" s="327"/>
      <c r="AD1615" s="327"/>
      <c r="AE1615" s="327"/>
      <c r="AF1615" s="329"/>
      <c r="AG1615" s="331"/>
      <c r="AH1615" s="332">
        <f t="shared" si="16"/>
        <v>0</v>
      </c>
    </row>
    <row r="1616" spans="1:34" ht="12.75" hidden="1" customHeight="1">
      <c r="A1616" s="344" t="s">
        <v>261</v>
      </c>
      <c r="B1616" s="27" t="s">
        <v>43</v>
      </c>
      <c r="C1616" s="28">
        <v>2</v>
      </c>
      <c r="D1616" s="344" t="str">
        <f>B1616&amp;C1616</f>
        <v>H2</v>
      </c>
      <c r="E1616" s="28" t="s">
        <v>38</v>
      </c>
      <c r="F1616" s="28">
        <v>1</v>
      </c>
      <c r="G1616" s="344" t="str">
        <f>E1616&amp;F1616</f>
        <v>W1</v>
      </c>
      <c r="H1616" s="28" t="s">
        <v>39</v>
      </c>
      <c r="I1616" s="28">
        <v>0</v>
      </c>
      <c r="J1616" s="344" t="str">
        <f>H1616&amp;I1616</f>
        <v>L0</v>
      </c>
      <c r="K1616" s="28" t="s">
        <v>40</v>
      </c>
      <c r="L1616" s="28">
        <v>0</v>
      </c>
      <c r="M1616" s="345" t="str">
        <f>K1616&amp;L1616</f>
        <v>B0</v>
      </c>
      <c r="N1616" s="28" t="s">
        <v>41</v>
      </c>
      <c r="O1616" s="28">
        <v>0</v>
      </c>
      <c r="P1616" s="345" t="str">
        <f>N1616&amp;O1616</f>
        <v>R0</v>
      </c>
      <c r="Q1616" s="25" t="s">
        <v>45</v>
      </c>
      <c r="R1616" s="19">
        <v>0.08</v>
      </c>
      <c r="S1616" s="19">
        <v>0.01</v>
      </c>
      <c r="T1616" s="336">
        <f>SUM(R1617:S1617)</f>
        <v>9206</v>
      </c>
      <c r="U1616" s="19">
        <v>2E-3</v>
      </c>
      <c r="V1616" s="19">
        <v>7.0000000000000001E-3</v>
      </c>
      <c r="W1616" s="336">
        <f>SUM(U1617:V1617)</f>
        <v>588</v>
      </c>
      <c r="X1616" s="19">
        <v>0.11</v>
      </c>
      <c r="Y1616" s="19">
        <v>0.09</v>
      </c>
      <c r="Z1616" s="19">
        <v>0</v>
      </c>
      <c r="AA1616" s="338">
        <f>SUM(X1617:Z1617)</f>
        <v>18868</v>
      </c>
      <c r="AB1616" s="327">
        <f>ROUNDDOWN((T1616+AA1616)*0.05,0)</f>
        <v>1403</v>
      </c>
      <c r="AC1616" s="327">
        <f>ROUNDDOWN((T1616+W1616+AA1616+AB1616)*0.1,0)</f>
        <v>3006</v>
      </c>
      <c r="AD1616" s="327">
        <f>ROUNDDOWN(AG1616*0.1,0)</f>
        <v>2930</v>
      </c>
      <c r="AE1616" s="327">
        <f>T1616+W1616+AA1616+AB1616+AC1616+AD1616</f>
        <v>36001</v>
      </c>
      <c r="AF1616" s="328">
        <v>39100</v>
      </c>
      <c r="AG1616" s="330">
        <f>AF1616-T1616-W1616</f>
        <v>29306</v>
      </c>
      <c r="AH1616" s="332">
        <f t="shared" si="16"/>
        <v>29306</v>
      </c>
    </row>
    <row r="1617" spans="1:34" ht="12.75" hidden="1" customHeight="1">
      <c r="A1617" s="344"/>
      <c r="B1617" s="27"/>
      <c r="C1617" s="28"/>
      <c r="D1617" s="344"/>
      <c r="E1617" s="28"/>
      <c r="F1617" s="28"/>
      <c r="G1617" s="344"/>
      <c r="H1617" s="28"/>
      <c r="I1617" s="28"/>
      <c r="J1617" s="344"/>
      <c r="K1617" s="28"/>
      <c r="L1617" s="28"/>
      <c r="M1617" s="346"/>
      <c r="N1617" s="28"/>
      <c r="O1617" s="28"/>
      <c r="P1617" s="346"/>
      <c r="Q1617" s="25"/>
      <c r="R1617" s="23">
        <f>ROUNDDOWN($R$3*R1616,0)</f>
        <v>8392</v>
      </c>
      <c r="S1617" s="23">
        <f>ROUNDDOWN($S$3*S1616,0)</f>
        <v>814</v>
      </c>
      <c r="T1617" s="337"/>
      <c r="U1617" s="23">
        <f>ROUNDDOWN(U1616*$U$3,0)</f>
        <v>162</v>
      </c>
      <c r="V1617" s="23">
        <f>ROUNDDOWN(V1616*$V$3,0)</f>
        <v>426</v>
      </c>
      <c r="W1617" s="337"/>
      <c r="X1617" s="23">
        <f>ROUNDDOWN($X$3*X1616,0)</f>
        <v>11539</v>
      </c>
      <c r="Y1617" s="23">
        <f>ROUNDDOWN(Y1616*$Y$3,0)</f>
        <v>7329</v>
      </c>
      <c r="Z1617" s="24">
        <f>ROUNDDOWN(Z1616*$Z$3,0)</f>
        <v>0</v>
      </c>
      <c r="AA1617" s="338"/>
      <c r="AB1617" s="327"/>
      <c r="AC1617" s="327"/>
      <c r="AD1617" s="327"/>
      <c r="AE1617" s="327"/>
      <c r="AF1617" s="329"/>
      <c r="AG1617" s="331"/>
      <c r="AH1617" s="332">
        <f t="shared" si="16"/>
        <v>0</v>
      </c>
    </row>
    <row r="1618" spans="1:34" ht="12.75" hidden="1" customHeight="1">
      <c r="A1618" s="344" t="s">
        <v>261</v>
      </c>
      <c r="B1618" s="27" t="s">
        <v>43</v>
      </c>
      <c r="C1618" s="28">
        <v>2.5</v>
      </c>
      <c r="D1618" s="344" t="str">
        <f>B1618&amp;C1618</f>
        <v>H2.5</v>
      </c>
      <c r="E1618" s="28" t="s">
        <v>38</v>
      </c>
      <c r="F1618" s="28">
        <v>1.2</v>
      </c>
      <c r="G1618" s="344" t="str">
        <f>E1618&amp;F1618</f>
        <v>W1.2</v>
      </c>
      <c r="H1618" s="28" t="s">
        <v>39</v>
      </c>
      <c r="I1618" s="28">
        <v>0</v>
      </c>
      <c r="J1618" s="344" t="str">
        <f>H1618&amp;I1618</f>
        <v>L0</v>
      </c>
      <c r="K1618" s="28" t="s">
        <v>40</v>
      </c>
      <c r="L1618" s="28">
        <v>0</v>
      </c>
      <c r="M1618" s="345" t="str">
        <f>K1618&amp;L1618</f>
        <v>B0</v>
      </c>
      <c r="N1618" s="28" t="s">
        <v>41</v>
      </c>
      <c r="O1618" s="28">
        <v>0</v>
      </c>
      <c r="P1618" s="345" t="str">
        <f>N1618&amp;O1618</f>
        <v>R0</v>
      </c>
      <c r="Q1618" s="25" t="s">
        <v>45</v>
      </c>
      <c r="R1618" s="26">
        <v>0.1</v>
      </c>
      <c r="S1618" s="26">
        <v>0.02</v>
      </c>
      <c r="T1618" s="336">
        <f>SUM(R1619:S1619)</f>
        <v>12118</v>
      </c>
      <c r="U1618" s="19">
        <v>5.0000000000000001E-3</v>
      </c>
      <c r="V1618" s="19">
        <v>0.01</v>
      </c>
      <c r="W1618" s="336">
        <f>SUM(U1619:V1619)</f>
        <v>1016</v>
      </c>
      <c r="X1618" s="19">
        <v>0.15</v>
      </c>
      <c r="Y1618" s="19">
        <v>0.12</v>
      </c>
      <c r="Z1618" s="19">
        <v>0</v>
      </c>
      <c r="AA1618" s="338">
        <f>SUM(X1619:Z1619)</f>
        <v>25508</v>
      </c>
      <c r="AB1618" s="327">
        <f>ROUNDDOWN((T1618+AA1618)*0.05,0)</f>
        <v>1881</v>
      </c>
      <c r="AC1618" s="327">
        <f>ROUNDDOWN((T1618+W1618+AA1618+AB1618)*0.1,0)</f>
        <v>4052</v>
      </c>
      <c r="AD1618" s="327">
        <f>ROUNDDOWN(AG1618*0.1,0)</f>
        <v>4646</v>
      </c>
      <c r="AE1618" s="327">
        <f>T1618+W1618+AA1618+AB1618+AC1618+AD1618</f>
        <v>49221</v>
      </c>
      <c r="AF1618" s="328">
        <v>59600</v>
      </c>
      <c r="AG1618" s="330">
        <f>AF1618-T1618-W1618</f>
        <v>46466</v>
      </c>
      <c r="AH1618" s="332">
        <f t="shared" si="16"/>
        <v>46466</v>
      </c>
    </row>
    <row r="1619" spans="1:34" ht="12.75" hidden="1" customHeight="1">
      <c r="A1619" s="344"/>
      <c r="B1619" s="27"/>
      <c r="C1619" s="28"/>
      <c r="D1619" s="344"/>
      <c r="E1619" s="28"/>
      <c r="F1619" s="28"/>
      <c r="G1619" s="344"/>
      <c r="H1619" s="28"/>
      <c r="I1619" s="28"/>
      <c r="J1619" s="344"/>
      <c r="K1619" s="28"/>
      <c r="L1619" s="28"/>
      <c r="M1619" s="346"/>
      <c r="N1619" s="28"/>
      <c r="O1619" s="28"/>
      <c r="P1619" s="346"/>
      <c r="Q1619" s="25"/>
      <c r="R1619" s="23">
        <f>ROUNDDOWN($R$3*R1618,0)</f>
        <v>10490</v>
      </c>
      <c r="S1619" s="23">
        <f>ROUNDDOWN($S$3*S1618,0)</f>
        <v>1628</v>
      </c>
      <c r="T1619" s="337"/>
      <c r="U1619" s="23">
        <f>ROUNDDOWN(U1618*$U$3,0)</f>
        <v>407</v>
      </c>
      <c r="V1619" s="23">
        <f>ROUNDDOWN(V1618*$V$3,0)</f>
        <v>609</v>
      </c>
      <c r="W1619" s="337"/>
      <c r="X1619" s="23">
        <f>ROUNDDOWN($X$3*X1618,0)</f>
        <v>15735</v>
      </c>
      <c r="Y1619" s="23">
        <f>ROUNDDOWN(Y1618*$Y$3,0)</f>
        <v>9773</v>
      </c>
      <c r="Z1619" s="24">
        <f>ROUNDDOWN(Z1618*$Z$3,0)</f>
        <v>0</v>
      </c>
      <c r="AA1619" s="338"/>
      <c r="AB1619" s="327"/>
      <c r="AC1619" s="327"/>
      <c r="AD1619" s="327"/>
      <c r="AE1619" s="327"/>
      <c r="AF1619" s="329"/>
      <c r="AG1619" s="331"/>
      <c r="AH1619" s="332">
        <f t="shared" si="16"/>
        <v>0</v>
      </c>
    </row>
    <row r="1620" spans="1:34" ht="12.75" hidden="1" customHeight="1">
      <c r="A1620" s="344" t="s">
        <v>261</v>
      </c>
      <c r="B1620" s="27" t="s">
        <v>43</v>
      </c>
      <c r="C1620" s="28">
        <v>3</v>
      </c>
      <c r="D1620" s="344" t="str">
        <f>B1620&amp;C1620</f>
        <v>H3</v>
      </c>
      <c r="E1620" s="28" t="s">
        <v>38</v>
      </c>
      <c r="F1620" s="28">
        <v>1.5</v>
      </c>
      <c r="G1620" s="344" t="str">
        <f>E1620&amp;F1620</f>
        <v>W1.5</v>
      </c>
      <c r="H1620" s="28" t="s">
        <v>39</v>
      </c>
      <c r="I1620" s="28">
        <v>0</v>
      </c>
      <c r="J1620" s="344" t="str">
        <f>H1620&amp;I1620</f>
        <v>L0</v>
      </c>
      <c r="K1620" s="28" t="s">
        <v>40</v>
      </c>
      <c r="L1620" s="28">
        <v>0</v>
      </c>
      <c r="M1620" s="345" t="str">
        <f>K1620&amp;L1620</f>
        <v>B0</v>
      </c>
      <c r="N1620" s="28" t="s">
        <v>41</v>
      </c>
      <c r="O1620" s="28">
        <v>0</v>
      </c>
      <c r="P1620" s="345" t="str">
        <f>N1620&amp;O1620</f>
        <v>R0</v>
      </c>
      <c r="Q1620" s="25" t="s">
        <v>45</v>
      </c>
      <c r="R1620" s="26">
        <v>0.12</v>
      </c>
      <c r="S1620" s="26">
        <v>0.02</v>
      </c>
      <c r="T1620" s="336">
        <f>SUM(R1621:S1621)</f>
        <v>14216</v>
      </c>
      <c r="U1620" s="19">
        <v>8.0000000000000002E-3</v>
      </c>
      <c r="V1620" s="19">
        <v>1.2E-2</v>
      </c>
      <c r="W1620" s="336">
        <f>SUM(U1621:V1621)</f>
        <v>1382</v>
      </c>
      <c r="X1620" s="19">
        <v>0.19</v>
      </c>
      <c r="Y1620" s="19">
        <v>0.14000000000000001</v>
      </c>
      <c r="Z1620" s="19">
        <v>0</v>
      </c>
      <c r="AA1620" s="338">
        <f>SUM(X1621:Z1621)</f>
        <v>31333</v>
      </c>
      <c r="AB1620" s="327">
        <f>ROUNDDOWN((T1620+AA1620)*0.05,0)</f>
        <v>2277</v>
      </c>
      <c r="AC1620" s="327">
        <f>ROUNDDOWN((T1620+W1620+AA1620+AB1620)*0.1,0)</f>
        <v>4920</v>
      </c>
      <c r="AD1620" s="327">
        <f>ROUNDDOWN(AG1620*0.1,0)</f>
        <v>6430</v>
      </c>
      <c r="AE1620" s="327">
        <f>T1620+W1620+AA1620+AB1620+AC1620+AD1620</f>
        <v>60558</v>
      </c>
      <c r="AF1620" s="328">
        <v>79900</v>
      </c>
      <c r="AG1620" s="330">
        <f>AF1620-T1620-W1620</f>
        <v>64302</v>
      </c>
      <c r="AH1620" s="332">
        <f t="shared" si="16"/>
        <v>60558</v>
      </c>
    </row>
    <row r="1621" spans="1:34" ht="12.75" hidden="1" customHeight="1">
      <c r="A1621" s="344"/>
      <c r="B1621" s="27"/>
      <c r="C1621" s="28"/>
      <c r="D1621" s="344"/>
      <c r="E1621" s="28"/>
      <c r="F1621" s="28"/>
      <c r="G1621" s="344"/>
      <c r="H1621" s="28"/>
      <c r="I1621" s="28"/>
      <c r="J1621" s="344"/>
      <c r="K1621" s="28"/>
      <c r="L1621" s="28"/>
      <c r="M1621" s="346"/>
      <c r="N1621" s="28"/>
      <c r="O1621" s="28"/>
      <c r="P1621" s="346"/>
      <c r="Q1621" s="25"/>
      <c r="R1621" s="23">
        <f>ROUNDDOWN($R$3*R1620,0)</f>
        <v>12588</v>
      </c>
      <c r="S1621" s="23">
        <f>ROUNDDOWN($S$3*S1620,0)</f>
        <v>1628</v>
      </c>
      <c r="T1621" s="337"/>
      <c r="U1621" s="23">
        <f>ROUNDDOWN(U1620*$U$3,0)</f>
        <v>651</v>
      </c>
      <c r="V1621" s="23">
        <f>ROUNDDOWN(V1620*$V$3,0)</f>
        <v>731</v>
      </c>
      <c r="W1621" s="337"/>
      <c r="X1621" s="23">
        <f>ROUNDDOWN($X$3*X1620,0)</f>
        <v>19931</v>
      </c>
      <c r="Y1621" s="23">
        <f>ROUNDDOWN(Y1620*$Y$3,0)</f>
        <v>11402</v>
      </c>
      <c r="Z1621" s="24">
        <f>ROUNDDOWN(Z1620*$Z$3,0)</f>
        <v>0</v>
      </c>
      <c r="AA1621" s="338"/>
      <c r="AB1621" s="327"/>
      <c r="AC1621" s="327"/>
      <c r="AD1621" s="327"/>
      <c r="AE1621" s="327"/>
      <c r="AF1621" s="329"/>
      <c r="AG1621" s="331"/>
      <c r="AH1621" s="332">
        <f t="shared" si="16"/>
        <v>0</v>
      </c>
    </row>
    <row r="1622" spans="1:34" ht="12.75" hidden="1" customHeight="1">
      <c r="A1622" s="344" t="s">
        <v>261</v>
      </c>
      <c r="B1622" s="27" t="s">
        <v>43</v>
      </c>
      <c r="C1622" s="28">
        <v>3.5</v>
      </c>
      <c r="D1622" s="344" t="str">
        <f>B1622&amp;C1622</f>
        <v>H3.5</v>
      </c>
      <c r="E1622" s="28" t="s">
        <v>33</v>
      </c>
      <c r="F1622" s="28">
        <v>1.8</v>
      </c>
      <c r="G1622" s="344" t="str">
        <f>E1622&amp;F1622</f>
        <v>W1.8</v>
      </c>
      <c r="H1622" s="28" t="s">
        <v>34</v>
      </c>
      <c r="I1622" s="28">
        <v>0</v>
      </c>
      <c r="J1622" s="344" t="str">
        <f>H1622&amp;I1622</f>
        <v>L0</v>
      </c>
      <c r="K1622" s="28" t="s">
        <v>35</v>
      </c>
      <c r="L1622" s="28">
        <v>0</v>
      </c>
      <c r="M1622" s="345" t="str">
        <f>K1622&amp;L1622</f>
        <v>B0</v>
      </c>
      <c r="N1622" s="28" t="s">
        <v>36</v>
      </c>
      <c r="O1622" s="28">
        <v>0</v>
      </c>
      <c r="P1622" s="345" t="str">
        <f>N1622&amp;O1622</f>
        <v>R0</v>
      </c>
      <c r="Q1622" s="25" t="s">
        <v>262</v>
      </c>
      <c r="R1622" s="19">
        <v>0.15</v>
      </c>
      <c r="S1622" s="19">
        <v>0.03</v>
      </c>
      <c r="T1622" s="336">
        <f>SUM(R1623:S1623)</f>
        <v>18178</v>
      </c>
      <c r="U1622" s="19">
        <v>1.2999999999999999E-2</v>
      </c>
      <c r="V1622" s="19">
        <v>0.02</v>
      </c>
      <c r="W1622" s="336">
        <f>SUM(U1623:V1623)</f>
        <v>2277</v>
      </c>
      <c r="X1622" s="19">
        <v>0.16</v>
      </c>
      <c r="Y1622" s="19">
        <v>0.08</v>
      </c>
      <c r="Z1622" s="19">
        <v>0.12</v>
      </c>
      <c r="AA1622" s="338">
        <f>SUM(X1623:Z1623)</f>
        <v>29844</v>
      </c>
      <c r="AB1622" s="327">
        <f>ROUNDDOWN((T1622+AA1622)*0.05,0)</f>
        <v>2401</v>
      </c>
      <c r="AC1622" s="327">
        <f>ROUNDDOWN((T1622+W1622+AA1622+AB1622)*0.1,0)</f>
        <v>5270</v>
      </c>
      <c r="AD1622" s="327">
        <f>ROUNDDOWN(AG1622*0.1,0)</f>
        <v>11954</v>
      </c>
      <c r="AE1622" s="327">
        <f>T1622+W1622+AA1622+AB1622+AC1622+AD1622</f>
        <v>69924</v>
      </c>
      <c r="AF1622" s="328">
        <v>140000</v>
      </c>
      <c r="AG1622" s="330">
        <f>AF1622-T1622-W1622</f>
        <v>119545</v>
      </c>
      <c r="AH1622" s="332">
        <f t="shared" si="16"/>
        <v>69924</v>
      </c>
    </row>
    <row r="1623" spans="1:34" ht="12.75" hidden="1" customHeight="1">
      <c r="A1623" s="344"/>
      <c r="B1623" s="27"/>
      <c r="C1623" s="28"/>
      <c r="D1623" s="344"/>
      <c r="E1623" s="28"/>
      <c r="F1623" s="28"/>
      <c r="G1623" s="344"/>
      <c r="H1623" s="28"/>
      <c r="I1623" s="28"/>
      <c r="J1623" s="344"/>
      <c r="K1623" s="28"/>
      <c r="L1623" s="28"/>
      <c r="M1623" s="346"/>
      <c r="N1623" s="28"/>
      <c r="O1623" s="28"/>
      <c r="P1623" s="346"/>
      <c r="Q1623" s="25"/>
      <c r="R1623" s="23">
        <f>ROUNDDOWN($R$3*R1622,0)</f>
        <v>15735</v>
      </c>
      <c r="S1623" s="23">
        <f>ROUNDDOWN($S$3*S1622,0)</f>
        <v>2443</v>
      </c>
      <c r="T1623" s="337"/>
      <c r="U1623" s="23">
        <f>ROUNDDOWN(U1622*$U$3,0)</f>
        <v>1058</v>
      </c>
      <c r="V1623" s="23">
        <f>ROUNDDOWN(V1622*$V$3,0)</f>
        <v>1219</v>
      </c>
      <c r="W1623" s="337"/>
      <c r="X1623" s="23">
        <f>ROUNDDOWN($X$3*X1622,0)</f>
        <v>16784</v>
      </c>
      <c r="Y1623" s="23">
        <f>ROUNDDOWN(Y1622*$Y$3,0)</f>
        <v>6515</v>
      </c>
      <c r="Z1623" s="24">
        <f>ROUNDDOWN(Z1622*$Z$3,0)</f>
        <v>6545</v>
      </c>
      <c r="AA1623" s="338"/>
      <c r="AB1623" s="327"/>
      <c r="AC1623" s="327"/>
      <c r="AD1623" s="327"/>
      <c r="AE1623" s="327"/>
      <c r="AF1623" s="329"/>
      <c r="AG1623" s="331"/>
      <c r="AH1623" s="332">
        <f t="shared" si="16"/>
        <v>0</v>
      </c>
    </row>
    <row r="1624" spans="1:34" ht="12.75" hidden="1" customHeight="1">
      <c r="A1624" s="344" t="s">
        <v>261</v>
      </c>
      <c r="B1624" s="27" t="s">
        <v>32</v>
      </c>
      <c r="C1624" s="28">
        <v>4</v>
      </c>
      <c r="D1624" s="344" t="str">
        <f>B1624&amp;C1624</f>
        <v>H4</v>
      </c>
      <c r="E1624" s="28" t="s">
        <v>33</v>
      </c>
      <c r="F1624" s="28">
        <v>2</v>
      </c>
      <c r="G1624" s="344" t="str">
        <f>E1624&amp;F1624</f>
        <v>W2</v>
      </c>
      <c r="H1624" s="28" t="s">
        <v>34</v>
      </c>
      <c r="I1624" s="28">
        <v>0</v>
      </c>
      <c r="J1624" s="344" t="str">
        <f>H1624&amp;I1624</f>
        <v>L0</v>
      </c>
      <c r="K1624" s="28" t="s">
        <v>35</v>
      </c>
      <c r="L1624" s="28">
        <v>0</v>
      </c>
      <c r="M1624" s="345" t="str">
        <f>K1624&amp;L1624</f>
        <v>B0</v>
      </c>
      <c r="N1624" s="28" t="s">
        <v>36</v>
      </c>
      <c r="O1624" s="28">
        <v>0</v>
      </c>
      <c r="P1624" s="345" t="str">
        <f>N1624&amp;O1624</f>
        <v>R0</v>
      </c>
      <c r="Q1624" s="25" t="s">
        <v>262</v>
      </c>
      <c r="R1624" s="19">
        <v>0.18</v>
      </c>
      <c r="S1624" s="19">
        <v>0.03</v>
      </c>
      <c r="T1624" s="336">
        <f>SUM(R1625:S1625)</f>
        <v>21325</v>
      </c>
      <c r="U1624" s="19">
        <v>2.1000000000000001E-2</v>
      </c>
      <c r="V1624" s="19">
        <v>0.02</v>
      </c>
      <c r="W1624" s="336">
        <f>SUM(U1625:V1625)</f>
        <v>2929</v>
      </c>
      <c r="X1624" s="19">
        <v>0.2</v>
      </c>
      <c r="Y1624" s="19">
        <v>0.1</v>
      </c>
      <c r="Z1624" s="19">
        <v>0.14000000000000001</v>
      </c>
      <c r="AA1624" s="338">
        <f>SUM(X1625:Z1625)</f>
        <v>36760</v>
      </c>
      <c r="AB1624" s="327">
        <f>ROUNDDOWN((T1624+AA1624)*0.05,0)</f>
        <v>2904</v>
      </c>
      <c r="AC1624" s="327">
        <f>ROUNDDOWN((T1624+W1624+AA1624+AB1624)*0.1,0)</f>
        <v>6391</v>
      </c>
      <c r="AD1624" s="327">
        <f>ROUNDDOWN(AG1624*0.1,0)</f>
        <v>19674</v>
      </c>
      <c r="AE1624" s="327">
        <f>T1624+W1624+AA1624+AB1624+AC1624+AD1624</f>
        <v>89983</v>
      </c>
      <c r="AF1624" s="328">
        <v>221000</v>
      </c>
      <c r="AG1624" s="330">
        <f>AF1624-T1624-W1624</f>
        <v>196746</v>
      </c>
      <c r="AH1624" s="332">
        <f t="shared" si="16"/>
        <v>89983</v>
      </c>
    </row>
    <row r="1625" spans="1:34" ht="12.75" hidden="1" customHeight="1">
      <c r="A1625" s="344"/>
      <c r="B1625" s="27"/>
      <c r="C1625" s="28"/>
      <c r="D1625" s="344"/>
      <c r="E1625" s="28"/>
      <c r="F1625" s="28"/>
      <c r="G1625" s="344"/>
      <c r="H1625" s="28"/>
      <c r="I1625" s="28"/>
      <c r="J1625" s="344"/>
      <c r="K1625" s="28"/>
      <c r="L1625" s="28"/>
      <c r="M1625" s="346"/>
      <c r="N1625" s="28"/>
      <c r="O1625" s="28"/>
      <c r="P1625" s="346"/>
      <c r="Q1625" s="25"/>
      <c r="R1625" s="23">
        <f>ROUNDDOWN($R$3*R1624,0)</f>
        <v>18882</v>
      </c>
      <c r="S1625" s="23">
        <f>ROUNDDOWN($S$3*S1624,0)</f>
        <v>2443</v>
      </c>
      <c r="T1625" s="337"/>
      <c r="U1625" s="23">
        <f>ROUNDDOWN(U1624*$U$3,0)</f>
        <v>1710</v>
      </c>
      <c r="V1625" s="23">
        <f>ROUNDDOWN(V1624*$V$3,0)</f>
        <v>1219</v>
      </c>
      <c r="W1625" s="337"/>
      <c r="X1625" s="23">
        <f>ROUNDDOWN($X$3*X1624,0)</f>
        <v>20980</v>
      </c>
      <c r="Y1625" s="23">
        <f>ROUNDDOWN(Y1624*$Y$3,0)</f>
        <v>8144</v>
      </c>
      <c r="Z1625" s="24">
        <f>ROUNDDOWN(Z1624*$Z$3,0)</f>
        <v>7636</v>
      </c>
      <c r="AA1625" s="338"/>
      <c r="AB1625" s="327"/>
      <c r="AC1625" s="327"/>
      <c r="AD1625" s="327"/>
      <c r="AE1625" s="327"/>
      <c r="AF1625" s="329"/>
      <c r="AG1625" s="331"/>
      <c r="AH1625" s="332">
        <f t="shared" si="16"/>
        <v>0</v>
      </c>
    </row>
    <row r="1626" spans="1:34" ht="12.75" hidden="1" customHeight="1">
      <c r="A1626" s="344" t="s">
        <v>261</v>
      </c>
      <c r="B1626" s="27" t="s">
        <v>32</v>
      </c>
      <c r="C1626" s="28">
        <v>5</v>
      </c>
      <c r="D1626" s="344" t="str">
        <f>B1626&amp;C1626</f>
        <v>H5</v>
      </c>
      <c r="E1626" s="28" t="s">
        <v>33</v>
      </c>
      <c r="F1626" s="28">
        <v>2.5</v>
      </c>
      <c r="G1626" s="344" t="str">
        <f>E1626&amp;F1626</f>
        <v>W2.5</v>
      </c>
      <c r="H1626" s="28" t="s">
        <v>34</v>
      </c>
      <c r="I1626" s="28">
        <v>0</v>
      </c>
      <c r="J1626" s="344" t="str">
        <f>H1626&amp;I1626</f>
        <v>L0</v>
      </c>
      <c r="K1626" s="28" t="s">
        <v>35</v>
      </c>
      <c r="L1626" s="28">
        <v>0</v>
      </c>
      <c r="M1626" s="345" t="str">
        <f>K1626&amp;L1626</f>
        <v>B0</v>
      </c>
      <c r="N1626" s="28" t="s">
        <v>36</v>
      </c>
      <c r="O1626" s="28">
        <v>0</v>
      </c>
      <c r="P1626" s="345" t="str">
        <f>N1626&amp;O1626</f>
        <v>R0</v>
      </c>
      <c r="Q1626" s="25" t="s">
        <v>262</v>
      </c>
      <c r="R1626" s="19">
        <v>0.25</v>
      </c>
      <c r="S1626" s="19">
        <v>0.04</v>
      </c>
      <c r="T1626" s="336">
        <f>SUM(R1627:S1627)</f>
        <v>29483</v>
      </c>
      <c r="U1626" s="19">
        <v>4.2000000000000003E-2</v>
      </c>
      <c r="V1626" s="19">
        <v>2.8000000000000001E-2</v>
      </c>
      <c r="W1626" s="336">
        <f>SUM(U1627:V1627)</f>
        <v>5127</v>
      </c>
      <c r="X1626" s="19">
        <v>0.26</v>
      </c>
      <c r="Y1626" s="19">
        <v>0.13</v>
      </c>
      <c r="Z1626" s="19">
        <v>0.19</v>
      </c>
      <c r="AA1626" s="338">
        <f>SUM(X1627:Z1627)</f>
        <v>48225</v>
      </c>
      <c r="AB1626" s="327">
        <f>ROUNDDOWN((T1626+AA1626)*0.05,0)</f>
        <v>3885</v>
      </c>
      <c r="AC1626" s="327">
        <f>ROUNDDOWN((T1626+W1626+AA1626+AB1626)*0.1,0)</f>
        <v>8672</v>
      </c>
      <c r="AD1626" s="327">
        <f>ROUNDDOWN(AG1626*0.1,0)</f>
        <v>33639</v>
      </c>
      <c r="AE1626" s="327">
        <f>T1626+W1626+AA1626+AB1626+AC1626+AD1626</f>
        <v>129031</v>
      </c>
      <c r="AF1626" s="328">
        <v>371000</v>
      </c>
      <c r="AG1626" s="330">
        <f>AF1626-T1626-W1626</f>
        <v>336390</v>
      </c>
      <c r="AH1626" s="332">
        <f t="shared" si="16"/>
        <v>129031</v>
      </c>
    </row>
    <row r="1627" spans="1:34" ht="12.75" hidden="1" customHeight="1">
      <c r="A1627" s="344"/>
      <c r="B1627" s="27"/>
      <c r="C1627" s="28"/>
      <c r="D1627" s="344"/>
      <c r="E1627" s="28"/>
      <c r="F1627" s="28"/>
      <c r="G1627" s="344"/>
      <c r="H1627" s="28"/>
      <c r="I1627" s="28"/>
      <c r="J1627" s="344"/>
      <c r="K1627" s="28"/>
      <c r="L1627" s="28"/>
      <c r="M1627" s="346"/>
      <c r="N1627" s="28"/>
      <c r="O1627" s="28"/>
      <c r="P1627" s="346"/>
      <c r="Q1627" s="25"/>
      <c r="R1627" s="23">
        <f>ROUNDDOWN($R$3*R1626,0)</f>
        <v>26226</v>
      </c>
      <c r="S1627" s="23">
        <f>ROUNDDOWN($S$3*S1626,0)</f>
        <v>3257</v>
      </c>
      <c r="T1627" s="337"/>
      <c r="U1627" s="23">
        <f>ROUNDDOWN(U1626*$U$3,0)</f>
        <v>3420</v>
      </c>
      <c r="V1627" s="23">
        <f>ROUNDDOWN(V1626*$V$3,0)</f>
        <v>1707</v>
      </c>
      <c r="W1627" s="337"/>
      <c r="X1627" s="23">
        <f>ROUNDDOWN($X$3*X1626,0)</f>
        <v>27275</v>
      </c>
      <c r="Y1627" s="23">
        <f>ROUNDDOWN(Y1626*$Y$3,0)</f>
        <v>10587</v>
      </c>
      <c r="Z1627" s="24">
        <f>ROUNDDOWN(Z1626*$Z$3,0)</f>
        <v>10363</v>
      </c>
      <c r="AA1627" s="338"/>
      <c r="AB1627" s="327"/>
      <c r="AC1627" s="327"/>
      <c r="AD1627" s="327"/>
      <c r="AE1627" s="327"/>
      <c r="AF1627" s="329"/>
      <c r="AG1627" s="331"/>
      <c r="AH1627" s="332">
        <f t="shared" si="16"/>
        <v>0</v>
      </c>
    </row>
    <row r="1628" spans="1:34" ht="12.75" hidden="1" customHeight="1">
      <c r="A1628" s="344" t="s">
        <v>261</v>
      </c>
      <c r="B1628" s="27" t="s">
        <v>32</v>
      </c>
      <c r="C1628" s="28">
        <v>5.5</v>
      </c>
      <c r="D1628" s="344" t="str">
        <f>B1628&amp;C1628</f>
        <v>H5.5</v>
      </c>
      <c r="E1628" s="28" t="s">
        <v>33</v>
      </c>
      <c r="F1628" s="28">
        <v>2.7</v>
      </c>
      <c r="G1628" s="344" t="str">
        <f>E1628&amp;F1628</f>
        <v>W2.7</v>
      </c>
      <c r="H1628" s="28" t="s">
        <v>34</v>
      </c>
      <c r="I1628" s="28">
        <v>0</v>
      </c>
      <c r="J1628" s="344" t="str">
        <f>H1628&amp;I1628</f>
        <v>L0</v>
      </c>
      <c r="K1628" s="28" t="s">
        <v>35</v>
      </c>
      <c r="L1628" s="28">
        <v>0</v>
      </c>
      <c r="M1628" s="345" t="str">
        <f>K1628&amp;L1628</f>
        <v>B0</v>
      </c>
      <c r="N1628" s="28" t="s">
        <v>36</v>
      </c>
      <c r="O1628" s="28">
        <v>0</v>
      </c>
      <c r="P1628" s="345" t="str">
        <f>N1628&amp;O1628</f>
        <v>R0</v>
      </c>
      <c r="Q1628" s="25" t="s">
        <v>262</v>
      </c>
      <c r="R1628" s="19">
        <v>0.28000000000000003</v>
      </c>
      <c r="S1628" s="19">
        <v>0.05</v>
      </c>
      <c r="T1628" s="336">
        <f>SUM(R1629:S1629)</f>
        <v>33445</v>
      </c>
      <c r="U1628" s="19">
        <v>5.7000000000000002E-2</v>
      </c>
      <c r="V1628" s="19">
        <v>2.8000000000000001E-2</v>
      </c>
      <c r="W1628" s="336">
        <f>SUM(U1629:V1629)</f>
        <v>6349</v>
      </c>
      <c r="X1628" s="19">
        <v>0.28999999999999998</v>
      </c>
      <c r="Y1628" s="19">
        <v>0.14000000000000001</v>
      </c>
      <c r="Z1628" s="19">
        <v>0.22</v>
      </c>
      <c r="AA1628" s="338">
        <f>SUM(X1629:Z1629)</f>
        <v>53823</v>
      </c>
      <c r="AB1628" s="327">
        <f>ROUNDDOWN((T1628+AA1628)*0.05,0)</f>
        <v>4363</v>
      </c>
      <c r="AC1628" s="327">
        <f>ROUNDDOWN((T1628+W1628+AA1628+AB1628)*0.1,0)</f>
        <v>9798</v>
      </c>
      <c r="AD1628" s="327">
        <f>ROUNDDOWN(AG1628*0.1,0)</f>
        <v>52220</v>
      </c>
      <c r="AE1628" s="327">
        <f>T1628+W1628+AA1628+AB1628+AC1628+AD1628</f>
        <v>159998</v>
      </c>
      <c r="AF1628" s="328">
        <v>562000</v>
      </c>
      <c r="AG1628" s="330">
        <f>AF1628-T1628-W1628</f>
        <v>522206</v>
      </c>
      <c r="AH1628" s="332">
        <f t="shared" si="16"/>
        <v>159998</v>
      </c>
    </row>
    <row r="1629" spans="1:34" ht="12.75" hidden="1" customHeight="1">
      <c r="A1629" s="344"/>
      <c r="B1629" s="27"/>
      <c r="C1629" s="28"/>
      <c r="D1629" s="344"/>
      <c r="E1629" s="28"/>
      <c r="F1629" s="28"/>
      <c r="G1629" s="344"/>
      <c r="H1629" s="28"/>
      <c r="I1629" s="28"/>
      <c r="J1629" s="344"/>
      <c r="K1629" s="28"/>
      <c r="L1629" s="28"/>
      <c r="M1629" s="346"/>
      <c r="N1629" s="28"/>
      <c r="O1629" s="28"/>
      <c r="P1629" s="346"/>
      <c r="Q1629" s="25"/>
      <c r="R1629" s="23">
        <f>ROUNDDOWN($R$3*R1628,0)</f>
        <v>29373</v>
      </c>
      <c r="S1629" s="23">
        <f>ROUNDDOWN($S$3*S1628,0)</f>
        <v>4072</v>
      </c>
      <c r="T1629" s="337"/>
      <c r="U1629" s="23">
        <f>ROUNDDOWN(U1628*$U$3,0)</f>
        <v>4642</v>
      </c>
      <c r="V1629" s="23">
        <f>ROUNDDOWN(V1628*$V$3,0)</f>
        <v>1707</v>
      </c>
      <c r="W1629" s="337"/>
      <c r="X1629" s="23">
        <f>ROUNDDOWN($X$3*X1628,0)</f>
        <v>30422</v>
      </c>
      <c r="Y1629" s="23">
        <f>ROUNDDOWN(Y1628*$Y$3,0)</f>
        <v>11402</v>
      </c>
      <c r="Z1629" s="24">
        <f>ROUNDDOWN(Z1628*$Z$3,0)</f>
        <v>11999</v>
      </c>
      <c r="AA1629" s="338"/>
      <c r="AB1629" s="327"/>
      <c r="AC1629" s="327"/>
      <c r="AD1629" s="327"/>
      <c r="AE1629" s="327"/>
      <c r="AF1629" s="329"/>
      <c r="AG1629" s="331"/>
      <c r="AH1629" s="332">
        <f t="shared" si="16"/>
        <v>0</v>
      </c>
    </row>
    <row r="1630" spans="1:34" ht="12.75" hidden="1" customHeight="1">
      <c r="A1630" s="333" t="s">
        <v>263</v>
      </c>
      <c r="B1630" s="20" t="s">
        <v>32</v>
      </c>
      <c r="C1630" s="21">
        <v>0.4</v>
      </c>
      <c r="D1630" s="333" t="str">
        <f>B1630&amp;C1630</f>
        <v>H0.4</v>
      </c>
      <c r="E1630" s="21" t="s">
        <v>33</v>
      </c>
      <c r="F1630" s="21">
        <v>0.3</v>
      </c>
      <c r="G1630" s="333" t="str">
        <f>E1630&amp;F1630</f>
        <v>W0.3</v>
      </c>
      <c r="H1630" s="21" t="s">
        <v>34</v>
      </c>
      <c r="I1630" s="21">
        <v>0</v>
      </c>
      <c r="J1630" s="333" t="str">
        <f>H1630&amp;I1630</f>
        <v>L0</v>
      </c>
      <c r="K1630" s="21" t="s">
        <v>35</v>
      </c>
      <c r="L1630" s="21">
        <v>0</v>
      </c>
      <c r="M1630" s="334" t="str">
        <f>K1630&amp;L1630</f>
        <v>B0</v>
      </c>
      <c r="N1630" s="21" t="s">
        <v>36</v>
      </c>
      <c r="O1630" s="21">
        <v>0</v>
      </c>
      <c r="P1630" s="334" t="str">
        <f>N1630&amp;O1630</f>
        <v>R0</v>
      </c>
      <c r="Q1630" s="25" t="s">
        <v>147</v>
      </c>
      <c r="R1630" s="26">
        <v>0.04</v>
      </c>
      <c r="S1630" s="26">
        <v>6.0000000000000001E-3</v>
      </c>
      <c r="T1630" s="336">
        <f>SUM(R1631:S1631)</f>
        <v>4684</v>
      </c>
      <c r="U1630" s="19">
        <v>2E-3</v>
      </c>
      <c r="V1630" s="19">
        <v>1E-3</v>
      </c>
      <c r="W1630" s="336">
        <f>SUM(U1631:V1631)</f>
        <v>222</v>
      </c>
      <c r="X1630" s="19">
        <v>0.03</v>
      </c>
      <c r="Y1630" s="19">
        <v>0.02</v>
      </c>
      <c r="Z1630" s="19">
        <v>0</v>
      </c>
      <c r="AA1630" s="338">
        <f>SUM(X1631:Z1631)</f>
        <v>4775</v>
      </c>
      <c r="AB1630" s="327">
        <f>ROUNDDOWN((T1630+AA1630)*0.05,0)</f>
        <v>472</v>
      </c>
      <c r="AC1630" s="327">
        <f>ROUNDDOWN((T1630+W1630+AA1630+AB1630)*0.1,0)</f>
        <v>1015</v>
      </c>
      <c r="AD1630" s="327">
        <f>ROUNDDOWN(AG1630*0.1,0)</f>
        <v>519</v>
      </c>
      <c r="AE1630" s="327">
        <f>T1630+W1630+AA1630+AB1630+AC1630+AD1630</f>
        <v>11687</v>
      </c>
      <c r="AF1630" s="328">
        <v>10100</v>
      </c>
      <c r="AG1630" s="330">
        <f>AF1630-T1630-W1630</f>
        <v>5194</v>
      </c>
      <c r="AH1630" s="332">
        <f t="shared" si="16"/>
        <v>5194</v>
      </c>
    </row>
    <row r="1631" spans="1:34" ht="12.75" hidden="1" customHeight="1">
      <c r="A1631" s="333"/>
      <c r="B1631" s="20"/>
      <c r="C1631" s="21"/>
      <c r="D1631" s="333"/>
      <c r="E1631" s="21"/>
      <c r="F1631" s="21"/>
      <c r="G1631" s="333"/>
      <c r="H1631" s="21"/>
      <c r="I1631" s="21"/>
      <c r="J1631" s="333"/>
      <c r="K1631" s="21"/>
      <c r="L1631" s="21"/>
      <c r="M1631" s="335"/>
      <c r="N1631" s="21"/>
      <c r="O1631" s="21"/>
      <c r="P1631" s="335"/>
      <c r="Q1631" s="25"/>
      <c r="R1631" s="23">
        <f>ROUNDDOWN($R$3*R1630,0)</f>
        <v>4196</v>
      </c>
      <c r="S1631" s="23">
        <f>ROUNDDOWN($S$3*S1630,0)</f>
        <v>488</v>
      </c>
      <c r="T1631" s="337"/>
      <c r="U1631" s="23">
        <f>ROUNDDOWN(U1630*$U$3,0)</f>
        <v>162</v>
      </c>
      <c r="V1631" s="23">
        <f>ROUNDDOWN(V1630*$V$3,0)</f>
        <v>60</v>
      </c>
      <c r="W1631" s="337"/>
      <c r="X1631" s="23">
        <f>ROUNDDOWN($X$3*X1630,0)</f>
        <v>3147</v>
      </c>
      <c r="Y1631" s="23">
        <f>ROUNDDOWN(Y1630*$Y$3,0)</f>
        <v>1628</v>
      </c>
      <c r="Z1631" s="24">
        <f>ROUNDDOWN(Z1630*$Z$3,0)</f>
        <v>0</v>
      </c>
      <c r="AA1631" s="338"/>
      <c r="AB1631" s="327"/>
      <c r="AC1631" s="327"/>
      <c r="AD1631" s="327"/>
      <c r="AE1631" s="327"/>
      <c r="AF1631" s="329"/>
      <c r="AG1631" s="331"/>
      <c r="AH1631" s="332">
        <f t="shared" si="16"/>
        <v>0</v>
      </c>
    </row>
    <row r="1632" spans="1:34" ht="12.75" hidden="1" customHeight="1">
      <c r="A1632" s="333" t="s">
        <v>263</v>
      </c>
      <c r="B1632" s="20" t="s">
        <v>32</v>
      </c>
      <c r="C1632" s="21">
        <v>0.6</v>
      </c>
      <c r="D1632" s="333" t="str">
        <f>B1632&amp;C1632</f>
        <v>H0.6</v>
      </c>
      <c r="E1632" s="21" t="s">
        <v>33</v>
      </c>
      <c r="F1632" s="21">
        <v>0.4</v>
      </c>
      <c r="G1632" s="333" t="str">
        <f>E1632&amp;F1632</f>
        <v>W0.4</v>
      </c>
      <c r="H1632" s="21" t="s">
        <v>34</v>
      </c>
      <c r="I1632" s="21">
        <v>0</v>
      </c>
      <c r="J1632" s="333" t="str">
        <f>H1632&amp;I1632</f>
        <v>L0</v>
      </c>
      <c r="K1632" s="21" t="s">
        <v>35</v>
      </c>
      <c r="L1632" s="21">
        <v>0</v>
      </c>
      <c r="M1632" s="334" t="str">
        <f>K1632&amp;L1632</f>
        <v>B0</v>
      </c>
      <c r="N1632" s="21" t="s">
        <v>36</v>
      </c>
      <c r="O1632" s="21">
        <v>0</v>
      </c>
      <c r="P1632" s="334" t="str">
        <f>N1632&amp;O1632</f>
        <v>R0</v>
      </c>
      <c r="Q1632" s="25" t="s">
        <v>147</v>
      </c>
      <c r="R1632" s="26">
        <v>0.04</v>
      </c>
      <c r="S1632" s="26">
        <v>6.0000000000000001E-3</v>
      </c>
      <c r="T1632" s="336">
        <f>SUM(R1633:S1633)</f>
        <v>4684</v>
      </c>
      <c r="U1632" s="19">
        <v>2E-3</v>
      </c>
      <c r="V1632" s="19">
        <v>1E-3</v>
      </c>
      <c r="W1632" s="336">
        <f>SUM(U1633:V1633)</f>
        <v>222</v>
      </c>
      <c r="X1632" s="19">
        <v>0.03</v>
      </c>
      <c r="Y1632" s="19">
        <v>0.02</v>
      </c>
      <c r="Z1632" s="19">
        <v>0</v>
      </c>
      <c r="AA1632" s="338">
        <f>SUM(X1633:Z1633)</f>
        <v>4775</v>
      </c>
      <c r="AB1632" s="327">
        <f>ROUNDDOWN((T1632+AA1632)*0.05,0)</f>
        <v>472</v>
      </c>
      <c r="AC1632" s="327">
        <f>ROUNDDOWN((T1632+W1632+AA1632+AB1632)*0.1,0)</f>
        <v>1015</v>
      </c>
      <c r="AD1632" s="327">
        <f>ROUNDDOWN(AG1632*0.1,0)</f>
        <v>1349</v>
      </c>
      <c r="AE1632" s="327">
        <f>T1632+W1632+AA1632+AB1632+AC1632+AD1632</f>
        <v>12517</v>
      </c>
      <c r="AF1632" s="328">
        <v>18400</v>
      </c>
      <c r="AG1632" s="330">
        <f>AF1632-T1632-W1632</f>
        <v>13494</v>
      </c>
      <c r="AH1632" s="332">
        <f t="shared" si="16"/>
        <v>12517</v>
      </c>
    </row>
    <row r="1633" spans="1:34" ht="12.75" hidden="1" customHeight="1">
      <c r="A1633" s="333"/>
      <c r="B1633" s="20"/>
      <c r="C1633" s="21"/>
      <c r="D1633" s="333"/>
      <c r="E1633" s="21"/>
      <c r="F1633" s="21"/>
      <c r="G1633" s="333"/>
      <c r="H1633" s="21"/>
      <c r="I1633" s="21"/>
      <c r="J1633" s="333"/>
      <c r="K1633" s="21"/>
      <c r="L1633" s="21"/>
      <c r="M1633" s="335"/>
      <c r="N1633" s="21"/>
      <c r="O1633" s="21"/>
      <c r="P1633" s="335"/>
      <c r="Q1633" s="25"/>
      <c r="R1633" s="23">
        <f>ROUNDDOWN($R$3*R1632,0)</f>
        <v>4196</v>
      </c>
      <c r="S1633" s="23">
        <f>ROUNDDOWN($S$3*S1632,0)</f>
        <v>488</v>
      </c>
      <c r="T1633" s="337"/>
      <c r="U1633" s="23">
        <f>ROUNDDOWN(U1632*$U$3,0)</f>
        <v>162</v>
      </c>
      <c r="V1633" s="23">
        <f>ROUNDDOWN(V1632*$V$3,0)</f>
        <v>60</v>
      </c>
      <c r="W1633" s="337"/>
      <c r="X1633" s="23">
        <f>ROUNDDOWN($X$3*X1632,0)</f>
        <v>3147</v>
      </c>
      <c r="Y1633" s="23">
        <f>ROUNDDOWN(Y1632*$Y$3,0)</f>
        <v>1628</v>
      </c>
      <c r="Z1633" s="24">
        <f>ROUNDDOWN(Z1632*$Z$3,0)</f>
        <v>0</v>
      </c>
      <c r="AA1633" s="338"/>
      <c r="AB1633" s="327"/>
      <c r="AC1633" s="327"/>
      <c r="AD1633" s="327"/>
      <c r="AE1633" s="327"/>
      <c r="AF1633" s="329"/>
      <c r="AG1633" s="331"/>
      <c r="AH1633" s="332">
        <f t="shared" si="16"/>
        <v>0</v>
      </c>
    </row>
    <row r="1634" spans="1:34" ht="12.75" hidden="1" customHeight="1">
      <c r="A1634" s="333" t="s">
        <v>263</v>
      </c>
      <c r="B1634" s="20" t="s">
        <v>32</v>
      </c>
      <c r="C1634" s="21">
        <v>0.8</v>
      </c>
      <c r="D1634" s="333" t="str">
        <f>B1634&amp;C1634</f>
        <v>H0.8</v>
      </c>
      <c r="E1634" s="21" t="s">
        <v>33</v>
      </c>
      <c r="F1634" s="21">
        <v>0.6</v>
      </c>
      <c r="G1634" s="333" t="str">
        <f>E1634&amp;F1634</f>
        <v>W0.6</v>
      </c>
      <c r="H1634" s="21" t="s">
        <v>39</v>
      </c>
      <c r="I1634" s="21">
        <v>0</v>
      </c>
      <c r="J1634" s="333" t="str">
        <f>H1634&amp;I1634</f>
        <v>L0</v>
      </c>
      <c r="K1634" s="21" t="s">
        <v>40</v>
      </c>
      <c r="L1634" s="21">
        <v>0</v>
      </c>
      <c r="M1634" s="334" t="str">
        <f>K1634&amp;L1634</f>
        <v>B0</v>
      </c>
      <c r="N1634" s="21" t="s">
        <v>41</v>
      </c>
      <c r="O1634" s="21">
        <v>0</v>
      </c>
      <c r="P1634" s="334" t="str">
        <f>N1634&amp;O1634</f>
        <v>R0</v>
      </c>
      <c r="Q1634" s="25" t="s">
        <v>109</v>
      </c>
      <c r="R1634" s="26">
        <v>0.04</v>
      </c>
      <c r="S1634" s="26">
        <v>6.0000000000000001E-3</v>
      </c>
      <c r="T1634" s="336">
        <f>SUM(R1635:S1635)</f>
        <v>4684</v>
      </c>
      <c r="U1634" s="19">
        <v>2E-3</v>
      </c>
      <c r="V1634" s="19">
        <v>1E-3</v>
      </c>
      <c r="W1634" s="336">
        <f>SUM(U1635:V1635)</f>
        <v>222</v>
      </c>
      <c r="X1634" s="19">
        <v>0.03</v>
      </c>
      <c r="Y1634" s="19">
        <v>0.02</v>
      </c>
      <c r="Z1634" s="19">
        <v>0</v>
      </c>
      <c r="AA1634" s="338">
        <f>SUM(X1635:Z1635)</f>
        <v>4775</v>
      </c>
      <c r="AB1634" s="327">
        <f>ROUNDDOWN((T1634+AA1634)*0.05,0)</f>
        <v>472</v>
      </c>
      <c r="AC1634" s="327">
        <f>ROUNDDOWN((T1634+W1634+AA1634+AB1634)*0.1,0)</f>
        <v>1015</v>
      </c>
      <c r="AD1634" s="327">
        <f>ROUNDDOWN(AG1634*0.1,0)</f>
        <v>2819</v>
      </c>
      <c r="AE1634" s="327">
        <f>T1634+W1634+AA1634+AB1634+AC1634+AD1634</f>
        <v>13987</v>
      </c>
      <c r="AF1634" s="328">
        <v>33100</v>
      </c>
      <c r="AG1634" s="330">
        <f>AF1634-T1634-W1634</f>
        <v>28194</v>
      </c>
      <c r="AH1634" s="332">
        <f t="shared" si="16"/>
        <v>13987</v>
      </c>
    </row>
    <row r="1635" spans="1:34" ht="12.75" hidden="1" customHeight="1">
      <c r="A1635" s="333"/>
      <c r="B1635" s="20"/>
      <c r="C1635" s="21"/>
      <c r="D1635" s="333"/>
      <c r="E1635" s="21"/>
      <c r="F1635" s="21"/>
      <c r="G1635" s="333"/>
      <c r="H1635" s="21"/>
      <c r="I1635" s="21"/>
      <c r="J1635" s="333"/>
      <c r="K1635" s="21"/>
      <c r="L1635" s="21"/>
      <c r="M1635" s="335"/>
      <c r="N1635" s="21"/>
      <c r="O1635" s="21"/>
      <c r="P1635" s="335"/>
      <c r="Q1635" s="25"/>
      <c r="R1635" s="23">
        <f>ROUNDDOWN($R$3*R1634,0)</f>
        <v>4196</v>
      </c>
      <c r="S1635" s="23">
        <f>ROUNDDOWN($S$3*S1634,0)</f>
        <v>488</v>
      </c>
      <c r="T1635" s="337"/>
      <c r="U1635" s="23">
        <f>ROUNDDOWN(U1634*$U$3,0)</f>
        <v>162</v>
      </c>
      <c r="V1635" s="23">
        <f>ROUNDDOWN(V1634*$V$3,0)</f>
        <v>60</v>
      </c>
      <c r="W1635" s="337"/>
      <c r="X1635" s="23">
        <f>ROUNDDOWN($X$3*X1634,0)</f>
        <v>3147</v>
      </c>
      <c r="Y1635" s="23">
        <f>ROUNDDOWN(Y1634*$Y$3,0)</f>
        <v>1628</v>
      </c>
      <c r="Z1635" s="24">
        <f>ROUNDDOWN(Z1634*$Z$3,0)</f>
        <v>0</v>
      </c>
      <c r="AA1635" s="338"/>
      <c r="AB1635" s="327"/>
      <c r="AC1635" s="327"/>
      <c r="AD1635" s="327"/>
      <c r="AE1635" s="327"/>
      <c r="AF1635" s="329"/>
      <c r="AG1635" s="331"/>
      <c r="AH1635" s="332">
        <f t="shared" si="16"/>
        <v>0</v>
      </c>
    </row>
    <row r="1636" spans="1:34" ht="12.75" hidden="1" customHeight="1">
      <c r="A1636" s="333" t="s">
        <v>263</v>
      </c>
      <c r="B1636" s="20" t="s">
        <v>43</v>
      </c>
      <c r="C1636" s="21">
        <v>1</v>
      </c>
      <c r="D1636" s="333" t="str">
        <f>B1636&amp;C1636</f>
        <v>H1</v>
      </c>
      <c r="E1636" s="21" t="s">
        <v>38</v>
      </c>
      <c r="F1636" s="21">
        <v>0.8</v>
      </c>
      <c r="G1636" s="333" t="str">
        <f>E1636&amp;F1636</f>
        <v>W0.8</v>
      </c>
      <c r="H1636" s="21" t="s">
        <v>34</v>
      </c>
      <c r="I1636" s="21">
        <v>0</v>
      </c>
      <c r="J1636" s="333" t="str">
        <f>H1636&amp;I1636</f>
        <v>L0</v>
      </c>
      <c r="K1636" s="21" t="s">
        <v>35</v>
      </c>
      <c r="L1636" s="21">
        <v>0</v>
      </c>
      <c r="M1636" s="334" t="str">
        <f>K1636&amp;L1636</f>
        <v>B0</v>
      </c>
      <c r="N1636" s="21" t="s">
        <v>36</v>
      </c>
      <c r="O1636" s="21">
        <v>0</v>
      </c>
      <c r="P1636" s="334" t="str">
        <f>N1636&amp;O1636</f>
        <v>R0</v>
      </c>
      <c r="Q1636" s="25" t="s">
        <v>147</v>
      </c>
      <c r="R1636" s="19">
        <v>0.08</v>
      </c>
      <c r="S1636" s="19">
        <v>0.01</v>
      </c>
      <c r="T1636" s="336">
        <f>SUM(R1637:S1637)</f>
        <v>9206</v>
      </c>
      <c r="U1636" s="19">
        <v>2E-3</v>
      </c>
      <c r="V1636" s="19">
        <v>2E-3</v>
      </c>
      <c r="W1636" s="336">
        <f>SUM(U1637:V1637)</f>
        <v>283</v>
      </c>
      <c r="X1636" s="19">
        <v>0.05</v>
      </c>
      <c r="Y1636" s="19">
        <v>0.03</v>
      </c>
      <c r="Z1636" s="19">
        <v>0</v>
      </c>
      <c r="AA1636" s="338">
        <f>SUM(X1637:Z1637)</f>
        <v>7688</v>
      </c>
      <c r="AB1636" s="327">
        <f>ROUNDDOWN((T1636+AA1636)*0.05,0)</f>
        <v>844</v>
      </c>
      <c r="AC1636" s="327">
        <f>ROUNDDOWN((T1636+W1636+AA1636+AB1636)*0.1,0)</f>
        <v>1802</v>
      </c>
      <c r="AD1636" s="327">
        <f>ROUNDDOWN(AG1636*0.1,0)</f>
        <v>3981</v>
      </c>
      <c r="AE1636" s="327">
        <f>T1636+W1636+AA1636+AB1636+AC1636+AD1636</f>
        <v>23804</v>
      </c>
      <c r="AF1636" s="328">
        <v>49300</v>
      </c>
      <c r="AG1636" s="330">
        <f>AF1636-T1636-W1636</f>
        <v>39811</v>
      </c>
      <c r="AH1636" s="332">
        <f t="shared" si="16"/>
        <v>23804</v>
      </c>
    </row>
    <row r="1637" spans="1:34" ht="12.75" hidden="1" customHeight="1">
      <c r="A1637" s="333"/>
      <c r="B1637" s="20"/>
      <c r="C1637" s="21"/>
      <c r="D1637" s="333"/>
      <c r="E1637" s="21"/>
      <c r="F1637" s="21"/>
      <c r="G1637" s="333"/>
      <c r="H1637" s="21"/>
      <c r="I1637" s="21"/>
      <c r="J1637" s="333"/>
      <c r="K1637" s="21"/>
      <c r="L1637" s="21"/>
      <c r="M1637" s="335"/>
      <c r="N1637" s="21"/>
      <c r="O1637" s="21"/>
      <c r="P1637" s="335"/>
      <c r="Q1637" s="25"/>
      <c r="R1637" s="23">
        <f>ROUNDDOWN($R$3*R1636,0)</f>
        <v>8392</v>
      </c>
      <c r="S1637" s="23">
        <f>ROUNDDOWN($S$3*S1636,0)</f>
        <v>814</v>
      </c>
      <c r="T1637" s="337"/>
      <c r="U1637" s="23">
        <f>ROUNDDOWN(U1636*$U$3,0)</f>
        <v>162</v>
      </c>
      <c r="V1637" s="23">
        <f>ROUNDDOWN(V1636*$V$3,0)</f>
        <v>121</v>
      </c>
      <c r="W1637" s="337"/>
      <c r="X1637" s="23">
        <f>ROUNDDOWN($X$3*X1636,0)</f>
        <v>5245</v>
      </c>
      <c r="Y1637" s="23">
        <f>ROUNDDOWN(Y1636*$Y$3,0)</f>
        <v>2443</v>
      </c>
      <c r="Z1637" s="24">
        <f>ROUNDDOWN(Z1636*$Z$3,0)</f>
        <v>0</v>
      </c>
      <c r="AA1637" s="338"/>
      <c r="AB1637" s="327"/>
      <c r="AC1637" s="327"/>
      <c r="AD1637" s="327"/>
      <c r="AE1637" s="327"/>
      <c r="AF1637" s="329"/>
      <c r="AG1637" s="331"/>
      <c r="AH1637" s="332">
        <f t="shared" si="16"/>
        <v>0</v>
      </c>
    </row>
    <row r="1638" spans="1:34" ht="12.75" hidden="1" customHeight="1">
      <c r="A1638" s="333" t="s">
        <v>263</v>
      </c>
      <c r="B1638" s="20" t="s">
        <v>32</v>
      </c>
      <c r="C1638" s="21">
        <v>1.2</v>
      </c>
      <c r="D1638" s="333" t="str">
        <f>B1638&amp;C1638</f>
        <v>H1.2</v>
      </c>
      <c r="E1638" s="21" t="s">
        <v>38</v>
      </c>
      <c r="F1638" s="21">
        <v>1</v>
      </c>
      <c r="G1638" s="333" t="str">
        <f>E1638&amp;F1638</f>
        <v>W1</v>
      </c>
      <c r="H1638" s="21" t="s">
        <v>39</v>
      </c>
      <c r="I1638" s="21">
        <v>0</v>
      </c>
      <c r="J1638" s="333" t="str">
        <f>H1638&amp;I1638</f>
        <v>L0</v>
      </c>
      <c r="K1638" s="21" t="s">
        <v>40</v>
      </c>
      <c r="L1638" s="21">
        <v>0</v>
      </c>
      <c r="M1638" s="334" t="str">
        <f>K1638&amp;L1638</f>
        <v>B0</v>
      </c>
      <c r="N1638" s="21" t="s">
        <v>41</v>
      </c>
      <c r="O1638" s="21">
        <v>0</v>
      </c>
      <c r="P1638" s="334" t="str">
        <f>N1638&amp;O1638</f>
        <v>R0</v>
      </c>
      <c r="Q1638" s="25" t="s">
        <v>109</v>
      </c>
      <c r="R1638" s="19">
        <v>0.08</v>
      </c>
      <c r="S1638" s="19">
        <v>0.01</v>
      </c>
      <c r="T1638" s="336">
        <f>SUM(R1639:S1639)</f>
        <v>9206</v>
      </c>
      <c r="U1638" s="19">
        <v>2E-3</v>
      </c>
      <c r="V1638" s="19">
        <v>2E-3</v>
      </c>
      <c r="W1638" s="336">
        <f>SUM(U1639:V1639)</f>
        <v>283</v>
      </c>
      <c r="X1638" s="19">
        <v>0.05</v>
      </c>
      <c r="Y1638" s="19">
        <v>0.03</v>
      </c>
      <c r="Z1638" s="19">
        <v>0</v>
      </c>
      <c r="AA1638" s="338">
        <f>SUM(X1639:Z1639)</f>
        <v>7688</v>
      </c>
      <c r="AB1638" s="327">
        <f>ROUNDDOWN((T1638+AA1638)*0.05,0)</f>
        <v>844</v>
      </c>
      <c r="AC1638" s="327">
        <f>ROUNDDOWN((T1638+W1638+AA1638+AB1638)*0.1,0)</f>
        <v>1802</v>
      </c>
      <c r="AD1638" s="327">
        <f>ROUNDDOWN(AG1638*0.1,0)</f>
        <v>5921</v>
      </c>
      <c r="AE1638" s="327">
        <f>T1638+W1638+AA1638+AB1638+AC1638+AD1638</f>
        <v>25744</v>
      </c>
      <c r="AF1638" s="328">
        <v>68700</v>
      </c>
      <c r="AG1638" s="330">
        <f>AF1638-T1638-W1638</f>
        <v>59211</v>
      </c>
      <c r="AH1638" s="332">
        <f t="shared" si="16"/>
        <v>25744</v>
      </c>
    </row>
    <row r="1639" spans="1:34" ht="12.75" hidden="1" customHeight="1">
      <c r="A1639" s="333"/>
      <c r="B1639" s="20"/>
      <c r="C1639" s="21"/>
      <c r="D1639" s="333"/>
      <c r="E1639" s="21"/>
      <c r="F1639" s="21"/>
      <c r="G1639" s="333"/>
      <c r="H1639" s="21"/>
      <c r="I1639" s="21"/>
      <c r="J1639" s="333"/>
      <c r="K1639" s="21"/>
      <c r="L1639" s="21"/>
      <c r="M1639" s="335"/>
      <c r="N1639" s="21"/>
      <c r="O1639" s="21"/>
      <c r="P1639" s="335"/>
      <c r="Q1639" s="25"/>
      <c r="R1639" s="23">
        <f>ROUNDDOWN($R$3*R1638,0)</f>
        <v>8392</v>
      </c>
      <c r="S1639" s="23">
        <f>ROUNDDOWN($S$3*S1638,0)</f>
        <v>814</v>
      </c>
      <c r="T1639" s="337"/>
      <c r="U1639" s="23">
        <f>ROUNDDOWN(U1638*$U$3,0)</f>
        <v>162</v>
      </c>
      <c r="V1639" s="23">
        <f>ROUNDDOWN(V1638*$V$3,0)</f>
        <v>121</v>
      </c>
      <c r="W1639" s="337"/>
      <c r="X1639" s="23">
        <f>ROUNDDOWN($X$3*X1638,0)</f>
        <v>5245</v>
      </c>
      <c r="Y1639" s="23">
        <f>ROUNDDOWN(Y1638*$Y$3,0)</f>
        <v>2443</v>
      </c>
      <c r="Z1639" s="24">
        <f>ROUNDDOWN(Z1638*$Z$3,0)</f>
        <v>0</v>
      </c>
      <c r="AA1639" s="338"/>
      <c r="AB1639" s="327"/>
      <c r="AC1639" s="327"/>
      <c r="AD1639" s="327"/>
      <c r="AE1639" s="327"/>
      <c r="AF1639" s="329"/>
      <c r="AG1639" s="331"/>
      <c r="AH1639" s="332">
        <f t="shared" si="16"/>
        <v>0</v>
      </c>
    </row>
    <row r="1640" spans="1:34" ht="12.75" hidden="1" customHeight="1">
      <c r="A1640" s="347" t="s">
        <v>264</v>
      </c>
      <c r="B1640" s="31" t="s">
        <v>43</v>
      </c>
      <c r="C1640" s="32">
        <v>2</v>
      </c>
      <c r="D1640" s="347" t="str">
        <f>B1640&amp;C1640</f>
        <v>H2</v>
      </c>
      <c r="E1640" s="32" t="s">
        <v>38</v>
      </c>
      <c r="F1640" s="32"/>
      <c r="G1640" s="347" t="str">
        <f>E1640&amp;F1640</f>
        <v>W</v>
      </c>
      <c r="H1640" s="32" t="s">
        <v>39</v>
      </c>
      <c r="I1640" s="32">
        <v>0</v>
      </c>
      <c r="J1640" s="347" t="str">
        <f>H1640&amp;I1640</f>
        <v>L0</v>
      </c>
      <c r="K1640" s="32" t="s">
        <v>40</v>
      </c>
      <c r="L1640" s="32"/>
      <c r="M1640" s="348" t="str">
        <f>K1640&amp;L1640</f>
        <v>B</v>
      </c>
      <c r="N1640" s="32" t="s">
        <v>41</v>
      </c>
      <c r="O1640" s="32">
        <v>4</v>
      </c>
      <c r="P1640" s="348" t="str">
        <f>N1640&amp;O1640</f>
        <v>R4</v>
      </c>
      <c r="Q1640" s="25" t="s">
        <v>42</v>
      </c>
      <c r="R1640" s="19">
        <v>0.11</v>
      </c>
      <c r="S1640" s="19">
        <v>0.1</v>
      </c>
      <c r="T1640" s="336">
        <f>SUM(R1641:S1641)</f>
        <v>19683</v>
      </c>
      <c r="U1640" s="19">
        <v>2E-3</v>
      </c>
      <c r="V1640" s="19">
        <v>5.0000000000000001E-3</v>
      </c>
      <c r="W1640" s="29">
        <f>SUM(U1641:V1641)</f>
        <v>466</v>
      </c>
      <c r="X1640" s="19">
        <v>0.11</v>
      </c>
      <c r="Y1640" s="19">
        <v>7.0000000000000007E-2</v>
      </c>
      <c r="Z1640" s="19">
        <v>0</v>
      </c>
      <c r="AA1640" s="338">
        <f>SUM(X1641:Z1641)</f>
        <v>17240</v>
      </c>
      <c r="AB1640" s="327">
        <f>ROUNDDOWN((T1640+AA1640)*0.05,0)</f>
        <v>1846</v>
      </c>
      <c r="AC1640" s="327">
        <f>ROUNDDOWN((T1640+W1640+AA1640+AB1640)*0.1,0)</f>
        <v>3923</v>
      </c>
      <c r="AD1640" s="327">
        <f>ROUNDDOWN(AG1640*0.1,0)</f>
        <v>1945</v>
      </c>
      <c r="AE1640" s="327">
        <f>T1640+W1640+AA1640+AB1640+AC1640+AD1640</f>
        <v>45103</v>
      </c>
      <c r="AF1640" s="328">
        <v>39600</v>
      </c>
      <c r="AG1640" s="330">
        <f>AF1640-T1640-W1640</f>
        <v>19451</v>
      </c>
      <c r="AH1640" s="332">
        <f>IF(AE1640&lt;AG1640,AE1640,AG1640)</f>
        <v>19451</v>
      </c>
    </row>
    <row r="1641" spans="1:34" ht="12.75" hidden="1" customHeight="1">
      <c r="A1641" s="347"/>
      <c r="B1641" s="31"/>
      <c r="C1641" s="32"/>
      <c r="D1641" s="347"/>
      <c r="E1641" s="32"/>
      <c r="F1641" s="32"/>
      <c r="G1641" s="347"/>
      <c r="H1641" s="32"/>
      <c r="I1641" s="32"/>
      <c r="J1641" s="347"/>
      <c r="K1641" s="32"/>
      <c r="L1641" s="32"/>
      <c r="M1641" s="349"/>
      <c r="N1641" s="32"/>
      <c r="O1641" s="32"/>
      <c r="P1641" s="349"/>
      <c r="Q1641" s="25"/>
      <c r="R1641" s="23">
        <f>ROUNDDOWN($R$3*R1640,0)</f>
        <v>11539</v>
      </c>
      <c r="S1641" s="23">
        <f>ROUNDDOWN($S$3*S1640,0)</f>
        <v>8144</v>
      </c>
      <c r="T1641" s="337"/>
      <c r="U1641" s="23">
        <f>ROUNDDOWN(U1640*$U$3,0)</f>
        <v>162</v>
      </c>
      <c r="V1641" s="23">
        <f>ROUNDDOWN(V1640*$V$3,0)</f>
        <v>304</v>
      </c>
      <c r="W1641" s="30"/>
      <c r="X1641" s="23">
        <f>ROUNDDOWN($X$3*X1640,0)</f>
        <v>11539</v>
      </c>
      <c r="Y1641" s="23">
        <f>ROUNDDOWN(Y1640*$Y$3,0)</f>
        <v>5701</v>
      </c>
      <c r="Z1641" s="24">
        <f>ROUNDDOWN(Z1640*$Z$3,0)</f>
        <v>0</v>
      </c>
      <c r="AA1641" s="338"/>
      <c r="AB1641" s="327"/>
      <c r="AC1641" s="327"/>
      <c r="AD1641" s="327"/>
      <c r="AE1641" s="327"/>
      <c r="AF1641" s="329"/>
      <c r="AG1641" s="331"/>
      <c r="AH1641" s="332"/>
    </row>
    <row r="1642" spans="1:34" ht="12.75" hidden="1" customHeight="1">
      <c r="A1642" s="347" t="s">
        <v>264</v>
      </c>
      <c r="B1642" s="31" t="s">
        <v>43</v>
      </c>
      <c r="C1642" s="32">
        <v>2.5</v>
      </c>
      <c r="D1642" s="347" t="str">
        <f>B1642&amp;C1642</f>
        <v>H2.5</v>
      </c>
      <c r="E1642" s="32" t="s">
        <v>33</v>
      </c>
      <c r="F1642" s="32"/>
      <c r="G1642" s="347" t="str">
        <f>E1642&amp;F1642</f>
        <v>W</v>
      </c>
      <c r="H1642" s="32" t="s">
        <v>34</v>
      </c>
      <c r="I1642" s="32">
        <v>0</v>
      </c>
      <c r="J1642" s="347" t="str">
        <f>H1642&amp;I1642</f>
        <v>L0</v>
      </c>
      <c r="K1642" s="32" t="s">
        <v>35</v>
      </c>
      <c r="L1642" s="32"/>
      <c r="M1642" s="348" t="str">
        <f>K1642&amp;L1642</f>
        <v>B</v>
      </c>
      <c r="N1642" s="32" t="s">
        <v>36</v>
      </c>
      <c r="O1642" s="32">
        <v>5</v>
      </c>
      <c r="P1642" s="348" t="str">
        <f>N1642&amp;O1642</f>
        <v>R5</v>
      </c>
      <c r="Q1642" s="25" t="s">
        <v>37</v>
      </c>
      <c r="R1642" s="26">
        <v>0.13</v>
      </c>
      <c r="S1642" s="26">
        <v>0.02</v>
      </c>
      <c r="T1642" s="336">
        <f>SUM(R1643:S1643)</f>
        <v>15265</v>
      </c>
      <c r="U1642" s="19">
        <v>5.0000000000000001E-3</v>
      </c>
      <c r="V1642" s="19">
        <v>7.0000000000000001E-3</v>
      </c>
      <c r="W1642" s="336">
        <f>SUM(U1643:V1643)</f>
        <v>833</v>
      </c>
      <c r="X1642" s="19">
        <v>0.17</v>
      </c>
      <c r="Y1642" s="19">
        <v>0.1</v>
      </c>
      <c r="Z1642" s="19">
        <v>0</v>
      </c>
      <c r="AA1642" s="338">
        <f>SUM(X1643:Z1643)</f>
        <v>25977</v>
      </c>
      <c r="AB1642" s="327">
        <f>ROUNDDOWN((T1642+AA1642)*0.05,0)</f>
        <v>2062</v>
      </c>
      <c r="AC1642" s="327">
        <f>ROUNDDOWN((T1642+W1642+AA1642+AB1642)*0.1,0)</f>
        <v>4413</v>
      </c>
      <c r="AD1642" s="327">
        <f>ROUNDDOWN(AG1642*0.1,0)</f>
        <v>3530</v>
      </c>
      <c r="AE1642" s="327">
        <f>T1642+W1642+AA1642+AB1642+AC1642+AD1642</f>
        <v>52080</v>
      </c>
      <c r="AF1642" s="328">
        <v>51400</v>
      </c>
      <c r="AG1642" s="330">
        <f>AF1642-T1642-W1642</f>
        <v>35302</v>
      </c>
      <c r="AH1642" s="332">
        <f>IF(AE1642&lt;AG1642,AE1642,AG1642)</f>
        <v>35302</v>
      </c>
    </row>
    <row r="1643" spans="1:34" ht="12.75" hidden="1" customHeight="1">
      <c r="A1643" s="347"/>
      <c r="B1643" s="31"/>
      <c r="C1643" s="32"/>
      <c r="D1643" s="347"/>
      <c r="E1643" s="32"/>
      <c r="F1643" s="32"/>
      <c r="G1643" s="347"/>
      <c r="H1643" s="32"/>
      <c r="I1643" s="32"/>
      <c r="J1643" s="347"/>
      <c r="K1643" s="32"/>
      <c r="L1643" s="32"/>
      <c r="M1643" s="349"/>
      <c r="N1643" s="32"/>
      <c r="O1643" s="32"/>
      <c r="P1643" s="349"/>
      <c r="Q1643" s="25"/>
      <c r="R1643" s="23">
        <f>ROUNDDOWN($R$3*R1642,0)</f>
        <v>13637</v>
      </c>
      <c r="S1643" s="23">
        <f>ROUNDDOWN($S$3*S1642,0)</f>
        <v>1628</v>
      </c>
      <c r="T1643" s="337"/>
      <c r="U1643" s="23">
        <f>ROUNDDOWN(U1642*$U$3,0)</f>
        <v>407</v>
      </c>
      <c r="V1643" s="23">
        <f>ROUNDDOWN(V1642*$V$3,0)</f>
        <v>426</v>
      </c>
      <c r="W1643" s="337"/>
      <c r="X1643" s="23">
        <f>ROUNDDOWN($X$3*X1642,0)</f>
        <v>17833</v>
      </c>
      <c r="Y1643" s="23">
        <f>ROUNDDOWN(Y1642*$Y$3,0)</f>
        <v>8144</v>
      </c>
      <c r="Z1643" s="24">
        <f>ROUNDDOWN(Z1642*$Z$3,0)</f>
        <v>0</v>
      </c>
      <c r="AA1643" s="338"/>
      <c r="AB1643" s="327"/>
      <c r="AC1643" s="327"/>
      <c r="AD1643" s="327"/>
      <c r="AE1643" s="327"/>
      <c r="AF1643" s="329"/>
      <c r="AG1643" s="331"/>
      <c r="AH1643" s="332"/>
    </row>
    <row r="1644" spans="1:34" ht="12.75" hidden="1" customHeight="1">
      <c r="A1644" s="347" t="s">
        <v>265</v>
      </c>
      <c r="B1644" s="31" t="s">
        <v>32</v>
      </c>
      <c r="C1644" s="32">
        <v>2.5</v>
      </c>
      <c r="D1644" s="347" t="str">
        <f>B1644&amp;C1644</f>
        <v>H2.5</v>
      </c>
      <c r="E1644" s="32" t="s">
        <v>38</v>
      </c>
      <c r="F1644" s="32"/>
      <c r="G1644" s="347" t="str">
        <f>E1644&amp;F1644</f>
        <v>W</v>
      </c>
      <c r="H1644" s="32" t="s">
        <v>39</v>
      </c>
      <c r="I1644" s="32">
        <v>0</v>
      </c>
      <c r="J1644" s="347" t="str">
        <f>H1644&amp;I1644</f>
        <v>L0</v>
      </c>
      <c r="K1644" s="32" t="s">
        <v>40</v>
      </c>
      <c r="L1644" s="32"/>
      <c r="M1644" s="348" t="str">
        <f>K1644&amp;L1644</f>
        <v>B</v>
      </c>
      <c r="N1644" s="32" t="s">
        <v>41</v>
      </c>
      <c r="O1644" s="32">
        <v>6</v>
      </c>
      <c r="P1644" s="348" t="str">
        <f>N1644&amp;O1644</f>
        <v>R6</v>
      </c>
      <c r="Q1644" s="25" t="s">
        <v>42</v>
      </c>
      <c r="R1644" s="19">
        <v>0.19</v>
      </c>
      <c r="S1644" s="19">
        <v>0.02</v>
      </c>
      <c r="T1644" s="336">
        <f>SUM(R1645:S1645)</f>
        <v>21559</v>
      </c>
      <c r="U1644" s="19">
        <v>8.0000000000000002E-3</v>
      </c>
      <c r="V1644" s="19">
        <v>0.01</v>
      </c>
      <c r="W1644" s="336">
        <f>SUM(U1645:V1645)</f>
        <v>1260</v>
      </c>
      <c r="X1644" s="19">
        <v>0.23</v>
      </c>
      <c r="Y1644" s="19">
        <v>0.14000000000000001</v>
      </c>
      <c r="Z1644" s="19">
        <v>0</v>
      </c>
      <c r="AA1644" s="338">
        <f>SUM(X1645:Z1645)</f>
        <v>35529</v>
      </c>
      <c r="AB1644" s="327">
        <f>ROUNDDOWN((T1644+AA1644)*0.05,0)</f>
        <v>2854</v>
      </c>
      <c r="AC1644" s="327">
        <f>ROUNDDOWN((T1644+W1644+AA1644+AB1644)*0.1,0)</f>
        <v>6120</v>
      </c>
      <c r="AD1644" s="327">
        <f>ROUNDDOWN(AG1644*0.1,0)</f>
        <v>6518</v>
      </c>
      <c r="AE1644" s="327">
        <f>T1644+W1644+AA1644+AB1644+AC1644+AD1644</f>
        <v>73840</v>
      </c>
      <c r="AF1644" s="328">
        <v>88000</v>
      </c>
      <c r="AG1644" s="330">
        <f>AF1644-T1644-W1644</f>
        <v>65181</v>
      </c>
      <c r="AH1644" s="332">
        <f>IF(AE1644&lt;AG1644,AE1644,AG1644)</f>
        <v>65181</v>
      </c>
    </row>
    <row r="1645" spans="1:34" ht="12.75" hidden="1" customHeight="1">
      <c r="A1645" s="347"/>
      <c r="B1645" s="31"/>
      <c r="C1645" s="32"/>
      <c r="D1645" s="347"/>
      <c r="E1645" s="32"/>
      <c r="F1645" s="32"/>
      <c r="G1645" s="347"/>
      <c r="H1645" s="32"/>
      <c r="I1645" s="32"/>
      <c r="J1645" s="347"/>
      <c r="K1645" s="32"/>
      <c r="L1645" s="32"/>
      <c r="M1645" s="349"/>
      <c r="N1645" s="32"/>
      <c r="O1645" s="32"/>
      <c r="P1645" s="349"/>
      <c r="Q1645" s="25"/>
      <c r="R1645" s="23">
        <f>ROUNDDOWN($R$3*R1644,0)</f>
        <v>19931</v>
      </c>
      <c r="S1645" s="23">
        <f>ROUNDDOWN($S$3*S1644,0)</f>
        <v>1628</v>
      </c>
      <c r="T1645" s="337"/>
      <c r="U1645" s="23">
        <f>ROUNDDOWN(U1644*$U$3,0)</f>
        <v>651</v>
      </c>
      <c r="V1645" s="23">
        <f>ROUNDDOWN(V1644*$V$3,0)</f>
        <v>609</v>
      </c>
      <c r="W1645" s="337"/>
      <c r="X1645" s="23">
        <f>ROUNDDOWN($X$3*X1644,0)</f>
        <v>24127</v>
      </c>
      <c r="Y1645" s="23">
        <f>ROUNDDOWN(Y1644*$Y$3,0)</f>
        <v>11402</v>
      </c>
      <c r="Z1645" s="24">
        <f>ROUNDDOWN(Z1644*$Z$3,0)</f>
        <v>0</v>
      </c>
      <c r="AA1645" s="338"/>
      <c r="AB1645" s="327"/>
      <c r="AC1645" s="327"/>
      <c r="AD1645" s="327"/>
      <c r="AE1645" s="327"/>
      <c r="AF1645" s="329"/>
      <c r="AG1645" s="331"/>
      <c r="AH1645" s="332"/>
    </row>
    <row r="1646" spans="1:34" ht="12.75" hidden="1" customHeight="1">
      <c r="A1646" s="347" t="s">
        <v>264</v>
      </c>
      <c r="B1646" s="31" t="s">
        <v>43</v>
      </c>
      <c r="C1646" s="32">
        <v>3</v>
      </c>
      <c r="D1646" s="347" t="str">
        <f>B1646&amp;C1646</f>
        <v>H3</v>
      </c>
      <c r="E1646" s="32" t="s">
        <v>38</v>
      </c>
      <c r="F1646" s="32"/>
      <c r="G1646" s="347" t="str">
        <f>E1646&amp;F1646</f>
        <v>W</v>
      </c>
      <c r="H1646" s="32" t="s">
        <v>39</v>
      </c>
      <c r="I1646" s="32">
        <v>0</v>
      </c>
      <c r="J1646" s="347" t="str">
        <f>H1646&amp;I1646</f>
        <v>L0</v>
      </c>
      <c r="K1646" s="32" t="s">
        <v>40</v>
      </c>
      <c r="L1646" s="32"/>
      <c r="M1646" s="348" t="str">
        <f>K1646&amp;L1646</f>
        <v>B</v>
      </c>
      <c r="N1646" s="32" t="s">
        <v>41</v>
      </c>
      <c r="O1646" s="32">
        <v>8</v>
      </c>
      <c r="P1646" s="348" t="str">
        <f>N1646&amp;O1646</f>
        <v>R8</v>
      </c>
      <c r="Q1646" s="25" t="s">
        <v>42</v>
      </c>
      <c r="R1646" s="19">
        <v>0.33</v>
      </c>
      <c r="S1646" s="19">
        <v>0.04</v>
      </c>
      <c r="T1646" s="336">
        <f>SUM(R1647:S1647)</f>
        <v>37875</v>
      </c>
      <c r="U1646" s="19">
        <v>2.1000000000000001E-2</v>
      </c>
      <c r="V1646" s="19">
        <v>1.2E-2</v>
      </c>
      <c r="W1646" s="336">
        <f>SUM(U1647:V1647)</f>
        <v>2441</v>
      </c>
      <c r="X1646" s="19">
        <v>0.37</v>
      </c>
      <c r="Y1646" s="19">
        <v>0.22</v>
      </c>
      <c r="Z1646" s="19">
        <v>0</v>
      </c>
      <c r="AA1646" s="338">
        <f>SUM(X1647:Z1647)</f>
        <v>56731</v>
      </c>
      <c r="AB1646" s="327">
        <f>ROUNDDOWN((T1646+AA1646)*0.05,0)</f>
        <v>4730</v>
      </c>
      <c r="AC1646" s="327">
        <f>ROUNDDOWN((T1646+W1646+AA1646+AB1646)*0.1,0)</f>
        <v>10177</v>
      </c>
      <c r="AD1646" s="327">
        <f>ROUNDDOWN(AG1646*0.1,0)</f>
        <v>8568</v>
      </c>
      <c r="AE1646" s="327">
        <f>T1646+W1646+AA1646+AB1646+AC1646+AD1646</f>
        <v>120522</v>
      </c>
      <c r="AF1646" s="328">
        <v>126000</v>
      </c>
      <c r="AG1646" s="330">
        <f>AF1646-T1646-W1646</f>
        <v>85684</v>
      </c>
      <c r="AH1646" s="332">
        <f>IF(AE1646&lt;AG1646,AE1646,AG1646)</f>
        <v>85684</v>
      </c>
    </row>
    <row r="1647" spans="1:34" ht="12.75" hidden="1" customHeight="1">
      <c r="A1647" s="347"/>
      <c r="B1647" s="31"/>
      <c r="C1647" s="32"/>
      <c r="D1647" s="347"/>
      <c r="E1647" s="32"/>
      <c r="F1647" s="32"/>
      <c r="G1647" s="347"/>
      <c r="H1647" s="32"/>
      <c r="I1647" s="32"/>
      <c r="J1647" s="347"/>
      <c r="K1647" s="32"/>
      <c r="L1647" s="32"/>
      <c r="M1647" s="349"/>
      <c r="N1647" s="32"/>
      <c r="O1647" s="32"/>
      <c r="P1647" s="349"/>
      <c r="Q1647" s="25"/>
      <c r="R1647" s="23">
        <f>ROUNDDOWN($R$3*R1646,0)</f>
        <v>34618</v>
      </c>
      <c r="S1647" s="23">
        <f>ROUNDDOWN($S$3*S1646,0)</f>
        <v>3257</v>
      </c>
      <c r="T1647" s="337"/>
      <c r="U1647" s="23">
        <f>ROUNDDOWN(U1646*$U$3,0)</f>
        <v>1710</v>
      </c>
      <c r="V1647" s="23">
        <f>ROUNDDOWN(V1646*$V$3,0)</f>
        <v>731</v>
      </c>
      <c r="W1647" s="337"/>
      <c r="X1647" s="23">
        <f>ROUNDDOWN($X$3*X1646,0)</f>
        <v>38814</v>
      </c>
      <c r="Y1647" s="23">
        <f>ROUNDDOWN(Y1646*$Y$3,0)</f>
        <v>17917</v>
      </c>
      <c r="Z1647" s="24">
        <f>ROUNDDOWN(Z1646*$Z$3,0)</f>
        <v>0</v>
      </c>
      <c r="AA1647" s="338"/>
      <c r="AB1647" s="327"/>
      <c r="AC1647" s="327"/>
      <c r="AD1647" s="327"/>
      <c r="AE1647" s="327"/>
      <c r="AF1647" s="329"/>
      <c r="AG1647" s="331"/>
      <c r="AH1647" s="332"/>
    </row>
    <row r="1648" spans="1:34" ht="12.75" hidden="1" customHeight="1">
      <c r="A1648" s="347" t="s">
        <v>264</v>
      </c>
      <c r="B1648" s="31" t="s">
        <v>43</v>
      </c>
      <c r="C1648" s="32">
        <v>3</v>
      </c>
      <c r="D1648" s="347" t="str">
        <f>B1648&amp;C1648</f>
        <v>H3</v>
      </c>
      <c r="E1648" s="32" t="s">
        <v>38</v>
      </c>
      <c r="F1648" s="32"/>
      <c r="G1648" s="347" t="str">
        <f>E1648&amp;F1648</f>
        <v>W</v>
      </c>
      <c r="H1648" s="32" t="s">
        <v>39</v>
      </c>
      <c r="I1648" s="32">
        <v>0</v>
      </c>
      <c r="J1648" s="347" t="str">
        <f>H1648&amp;I1648</f>
        <v>L0</v>
      </c>
      <c r="K1648" s="32" t="s">
        <v>40</v>
      </c>
      <c r="L1648" s="32"/>
      <c r="M1648" s="348" t="str">
        <f>K1648&amp;L1648</f>
        <v>B</v>
      </c>
      <c r="N1648" s="32" t="s">
        <v>41</v>
      </c>
      <c r="O1648" s="32">
        <v>10</v>
      </c>
      <c r="P1648" s="348" t="str">
        <f>N1648&amp;O1648</f>
        <v>R10</v>
      </c>
      <c r="Q1648" s="25" t="s">
        <v>42</v>
      </c>
      <c r="R1648" s="26">
        <v>0.47</v>
      </c>
      <c r="S1648" s="26">
        <v>0.06</v>
      </c>
      <c r="T1648" s="336">
        <f>SUM(R1649:S1649)</f>
        <v>54190</v>
      </c>
      <c r="U1648" s="19">
        <v>4.2000000000000003E-2</v>
      </c>
      <c r="V1648" s="19">
        <v>0.02</v>
      </c>
      <c r="W1648" s="336">
        <f>SUM(U1649:V1649)</f>
        <v>4639</v>
      </c>
      <c r="X1648" s="19">
        <v>0.33</v>
      </c>
      <c r="Y1648" s="19">
        <v>0.16</v>
      </c>
      <c r="Z1648" s="19">
        <v>0.24</v>
      </c>
      <c r="AA1648" s="338">
        <f>SUM(X1649:Z1649)</f>
        <v>60738</v>
      </c>
      <c r="AB1648" s="327">
        <f>ROUNDDOWN((T1648+AA1648)*0.05,0)</f>
        <v>5746</v>
      </c>
      <c r="AC1648" s="327">
        <f>ROUNDDOWN((T1648+W1648+AA1648+AB1648)*0.1,0)</f>
        <v>12531</v>
      </c>
      <c r="AD1648" s="327">
        <f>ROUNDDOWN(AG1648*0.1,0)</f>
        <v>13617</v>
      </c>
      <c r="AE1648" s="327">
        <f>T1648+W1648+AA1648+AB1648+AC1648+AD1648</f>
        <v>151461</v>
      </c>
      <c r="AF1648" s="328">
        <v>195000</v>
      </c>
      <c r="AG1648" s="330">
        <f>AF1648-T1648-W1648</f>
        <v>136171</v>
      </c>
      <c r="AH1648" s="332">
        <f>IF(AE1648&lt;AG1648,AE1648,AG1648)</f>
        <v>136171</v>
      </c>
    </row>
    <row r="1649" spans="1:34" ht="12.75" hidden="1" customHeight="1">
      <c r="A1649" s="347"/>
      <c r="B1649" s="31"/>
      <c r="C1649" s="32"/>
      <c r="D1649" s="347"/>
      <c r="E1649" s="32"/>
      <c r="F1649" s="32"/>
      <c r="G1649" s="347"/>
      <c r="H1649" s="32"/>
      <c r="I1649" s="32"/>
      <c r="J1649" s="347"/>
      <c r="K1649" s="32"/>
      <c r="L1649" s="32"/>
      <c r="M1649" s="349"/>
      <c r="N1649" s="32"/>
      <c r="O1649" s="32"/>
      <c r="P1649" s="349"/>
      <c r="Q1649" s="25"/>
      <c r="R1649" s="23">
        <f>ROUNDDOWN($R$3*R1648,0)</f>
        <v>49304</v>
      </c>
      <c r="S1649" s="23">
        <f>ROUNDDOWN($S$3*S1648,0)</f>
        <v>4886</v>
      </c>
      <c r="T1649" s="337"/>
      <c r="U1649" s="23">
        <f>ROUNDDOWN(U1648*$U$3,0)</f>
        <v>3420</v>
      </c>
      <c r="V1649" s="23">
        <f>ROUNDDOWN(V1648*$V$3,0)</f>
        <v>1219</v>
      </c>
      <c r="W1649" s="337"/>
      <c r="X1649" s="23">
        <f>ROUNDDOWN($X$3*X1648,0)</f>
        <v>34618</v>
      </c>
      <c r="Y1649" s="23">
        <f>ROUNDDOWN(Y1648*$Y$3,0)</f>
        <v>13030</v>
      </c>
      <c r="Z1649" s="24">
        <f>ROUNDDOWN(Z1648*$Z$3,0)</f>
        <v>13090</v>
      </c>
      <c r="AA1649" s="338"/>
      <c r="AB1649" s="327"/>
      <c r="AC1649" s="327"/>
      <c r="AD1649" s="327"/>
      <c r="AE1649" s="327"/>
      <c r="AF1649" s="329"/>
      <c r="AG1649" s="331"/>
      <c r="AH1649" s="332"/>
    </row>
    <row r="1650" spans="1:34" ht="12.75" hidden="1" customHeight="1">
      <c r="A1650" s="347" t="s">
        <v>264</v>
      </c>
      <c r="B1650" s="31" t="s">
        <v>43</v>
      </c>
      <c r="C1650" s="32">
        <v>3.5</v>
      </c>
      <c r="D1650" s="347" t="str">
        <f>B1650&amp;C1650</f>
        <v>H3.5</v>
      </c>
      <c r="E1650" s="32" t="s">
        <v>33</v>
      </c>
      <c r="F1650" s="32"/>
      <c r="G1650" s="347" t="str">
        <f>E1650&amp;F1650</f>
        <v>W</v>
      </c>
      <c r="H1650" s="32" t="s">
        <v>34</v>
      </c>
      <c r="I1650" s="32">
        <v>0</v>
      </c>
      <c r="J1650" s="347" t="str">
        <f>H1650&amp;I1650</f>
        <v>L0</v>
      </c>
      <c r="K1650" s="32" t="s">
        <v>35</v>
      </c>
      <c r="L1650" s="32"/>
      <c r="M1650" s="348" t="str">
        <f>K1650&amp;L1650</f>
        <v>B</v>
      </c>
      <c r="N1650" s="32" t="s">
        <v>36</v>
      </c>
      <c r="O1650" s="32">
        <v>12</v>
      </c>
      <c r="P1650" s="348" t="str">
        <f>N1650&amp;O1650</f>
        <v>R12</v>
      </c>
      <c r="Q1650" s="25" t="s">
        <v>37</v>
      </c>
      <c r="R1650" s="19">
        <v>0.63</v>
      </c>
      <c r="S1650" s="19">
        <v>0.1</v>
      </c>
      <c r="T1650" s="336">
        <f>SUM(R1651:S1651)</f>
        <v>74233</v>
      </c>
      <c r="U1650" s="19">
        <v>7.4999999999999997E-2</v>
      </c>
      <c r="V1650" s="19">
        <v>0.02</v>
      </c>
      <c r="W1650" s="336">
        <f>SUM(U1651:V1651)</f>
        <v>7327</v>
      </c>
      <c r="X1650" s="19">
        <v>0.42</v>
      </c>
      <c r="Y1650" s="19">
        <v>0.2</v>
      </c>
      <c r="Z1650" s="19">
        <v>0.31</v>
      </c>
      <c r="AA1650" s="338">
        <f>SUM(X1651:Z1651)</f>
        <v>77255</v>
      </c>
      <c r="AB1650" s="327">
        <f>ROUNDDOWN((T1650+AA1650)*0.05,0)</f>
        <v>7574</v>
      </c>
      <c r="AC1650" s="327">
        <f>ROUNDDOWN((T1650+W1650+AA1650+AB1650)*0.1,0)</f>
        <v>16638</v>
      </c>
      <c r="AD1650" s="327">
        <f>ROUNDDOWN(AG1650*0.1,0)</f>
        <v>21144</v>
      </c>
      <c r="AE1650" s="327">
        <f>T1650+W1650+AA1650+AB1650+AC1650+AD1650</f>
        <v>204171</v>
      </c>
      <c r="AF1650" s="328">
        <v>293000</v>
      </c>
      <c r="AG1650" s="330">
        <f>AF1650-T1650-W1650</f>
        <v>211440</v>
      </c>
      <c r="AH1650" s="332">
        <f>IF(AE1650&lt;AG1650,AE1650,AG1650)</f>
        <v>204171</v>
      </c>
    </row>
    <row r="1651" spans="1:34" ht="12.75" hidden="1" customHeight="1">
      <c r="A1651" s="347"/>
      <c r="B1651" s="31"/>
      <c r="C1651" s="32"/>
      <c r="D1651" s="347"/>
      <c r="E1651" s="32"/>
      <c r="F1651" s="32"/>
      <c r="G1651" s="347"/>
      <c r="H1651" s="32"/>
      <c r="I1651" s="32"/>
      <c r="J1651" s="347"/>
      <c r="K1651" s="32"/>
      <c r="L1651" s="32"/>
      <c r="M1651" s="349"/>
      <c r="N1651" s="32"/>
      <c r="O1651" s="32"/>
      <c r="P1651" s="349"/>
      <c r="Q1651" s="25"/>
      <c r="R1651" s="23">
        <f>ROUNDDOWN($R$3*R1650,0)</f>
        <v>66089</v>
      </c>
      <c r="S1651" s="23">
        <f>ROUNDDOWN($S$3*S1650,0)</f>
        <v>8144</v>
      </c>
      <c r="T1651" s="337"/>
      <c r="U1651" s="23">
        <f>ROUNDDOWN(U1650*$U$3,0)</f>
        <v>6108</v>
      </c>
      <c r="V1651" s="23">
        <f>ROUNDDOWN(V1650*$V$3,0)</f>
        <v>1219</v>
      </c>
      <c r="W1651" s="337"/>
      <c r="X1651" s="23">
        <f>ROUNDDOWN($X$3*X1650,0)</f>
        <v>44059</v>
      </c>
      <c r="Y1651" s="23">
        <f>ROUNDDOWN(Y1650*$Y$3,0)</f>
        <v>16288</v>
      </c>
      <c r="Z1651" s="24">
        <f>ROUNDDOWN(Z1650*$Z$3,0)</f>
        <v>16908</v>
      </c>
      <c r="AA1651" s="338"/>
      <c r="AB1651" s="327"/>
      <c r="AC1651" s="327"/>
      <c r="AD1651" s="327"/>
      <c r="AE1651" s="327"/>
      <c r="AF1651" s="329"/>
      <c r="AG1651" s="331"/>
      <c r="AH1651" s="332"/>
    </row>
    <row r="1652" spans="1:34" ht="12.75" hidden="1" customHeight="1">
      <c r="A1652" s="347" t="s">
        <v>265</v>
      </c>
      <c r="B1652" s="31" t="s">
        <v>32</v>
      </c>
      <c r="C1652" s="32">
        <v>3.5</v>
      </c>
      <c r="D1652" s="347" t="str">
        <f>B1652&amp;C1652</f>
        <v>H3.5</v>
      </c>
      <c r="E1652" s="32" t="s">
        <v>38</v>
      </c>
      <c r="F1652" s="32"/>
      <c r="G1652" s="347" t="str">
        <f>E1652&amp;F1652</f>
        <v>W</v>
      </c>
      <c r="H1652" s="32" t="s">
        <v>39</v>
      </c>
      <c r="I1652" s="32">
        <v>0</v>
      </c>
      <c r="J1652" s="347" t="str">
        <f>H1652&amp;I1652</f>
        <v>L0</v>
      </c>
      <c r="K1652" s="32" t="s">
        <v>40</v>
      </c>
      <c r="L1652" s="32"/>
      <c r="M1652" s="348" t="str">
        <f>K1652&amp;L1652</f>
        <v>B</v>
      </c>
      <c r="N1652" s="32" t="s">
        <v>41</v>
      </c>
      <c r="O1652" s="32">
        <v>15</v>
      </c>
      <c r="P1652" s="348" t="str">
        <f>N1652&amp;O1652</f>
        <v>R15</v>
      </c>
      <c r="Q1652" s="25" t="s">
        <v>42</v>
      </c>
      <c r="R1652" s="19">
        <v>0.88</v>
      </c>
      <c r="S1652" s="19">
        <v>0.12</v>
      </c>
      <c r="T1652" s="336">
        <f>SUM(R1653:S1653)</f>
        <v>102088</v>
      </c>
      <c r="U1652" s="19">
        <v>0.19</v>
      </c>
      <c r="V1652" s="19">
        <v>3.9E-2</v>
      </c>
      <c r="W1652" s="336">
        <f>SUM(U1653:V1653)</f>
        <v>17851</v>
      </c>
      <c r="X1652" s="19">
        <v>0.56000000000000005</v>
      </c>
      <c r="Y1652" s="19">
        <v>0.27</v>
      </c>
      <c r="Z1652" s="19">
        <v>0.41</v>
      </c>
      <c r="AA1652" s="338">
        <f>SUM(X1653:Z1653)</f>
        <v>103098</v>
      </c>
      <c r="AB1652" s="327">
        <f>ROUNDDOWN((T1652+AA1652)*0.05,0)</f>
        <v>10259</v>
      </c>
      <c r="AC1652" s="327">
        <f>ROUNDDOWN((T1652+W1652+AA1652+AB1652)*0.1,0)</f>
        <v>23329</v>
      </c>
      <c r="AD1652" s="327">
        <f>ROUNDDOWN(AG1652*0.1,0)</f>
        <v>28206</v>
      </c>
      <c r="AE1652" s="327">
        <f>T1652+W1652+AA1652+AB1652+AC1652+AD1652</f>
        <v>284831</v>
      </c>
      <c r="AF1652" s="328">
        <v>402000</v>
      </c>
      <c r="AG1652" s="330">
        <f>AF1652-T1652-W1652</f>
        <v>282061</v>
      </c>
      <c r="AH1652" s="332">
        <f>IF(AE1652&lt;AG1652,AE1652,AG1652)</f>
        <v>282061</v>
      </c>
    </row>
    <row r="1653" spans="1:34" ht="12.75" hidden="1" customHeight="1">
      <c r="A1653" s="347"/>
      <c r="B1653" s="31"/>
      <c r="C1653" s="32"/>
      <c r="D1653" s="347"/>
      <c r="E1653" s="32"/>
      <c r="F1653" s="32"/>
      <c r="G1653" s="347"/>
      <c r="H1653" s="32"/>
      <c r="I1653" s="32"/>
      <c r="J1653" s="347"/>
      <c r="K1653" s="32"/>
      <c r="L1653" s="32"/>
      <c r="M1653" s="349"/>
      <c r="N1653" s="32"/>
      <c r="O1653" s="32"/>
      <c r="P1653" s="349"/>
      <c r="Q1653" s="25"/>
      <c r="R1653" s="23">
        <f>ROUNDDOWN($R$3*R1652,0)</f>
        <v>92315</v>
      </c>
      <c r="S1653" s="23">
        <f>ROUNDDOWN($S$3*S1652,0)</f>
        <v>9773</v>
      </c>
      <c r="T1653" s="337"/>
      <c r="U1653" s="23">
        <f>ROUNDDOWN(U1652*$U$3,0)</f>
        <v>15474</v>
      </c>
      <c r="V1653" s="23">
        <f>ROUNDDOWN(V1652*$V$3,0)</f>
        <v>2377</v>
      </c>
      <c r="W1653" s="337"/>
      <c r="X1653" s="23">
        <f>ROUNDDOWN($X$3*X1652,0)</f>
        <v>58746</v>
      </c>
      <c r="Y1653" s="23">
        <f>ROUNDDOWN(Y1652*$Y$3,0)</f>
        <v>21989</v>
      </c>
      <c r="Z1653" s="24">
        <f>ROUNDDOWN(Z1652*$Z$3,0)</f>
        <v>22363</v>
      </c>
      <c r="AA1653" s="338"/>
      <c r="AB1653" s="327"/>
      <c r="AC1653" s="327"/>
      <c r="AD1653" s="327"/>
      <c r="AE1653" s="327"/>
      <c r="AF1653" s="329"/>
      <c r="AG1653" s="331"/>
      <c r="AH1653" s="332"/>
    </row>
    <row r="1654" spans="1:34" ht="12.75" hidden="1" customHeight="1">
      <c r="A1654" s="347" t="s">
        <v>264</v>
      </c>
      <c r="B1654" s="31" t="s">
        <v>43</v>
      </c>
      <c r="C1654" s="32">
        <v>4</v>
      </c>
      <c r="D1654" s="347" t="str">
        <f>B1654&amp;C1654</f>
        <v>H4</v>
      </c>
      <c r="E1654" s="32" t="s">
        <v>38</v>
      </c>
      <c r="F1654" s="32"/>
      <c r="G1654" s="347" t="str">
        <f>E1654&amp;F1654</f>
        <v>W</v>
      </c>
      <c r="H1654" s="32" t="s">
        <v>39</v>
      </c>
      <c r="I1654" s="32">
        <v>0</v>
      </c>
      <c r="J1654" s="347" t="str">
        <f>H1654&amp;I1654</f>
        <v>L0</v>
      </c>
      <c r="K1654" s="32" t="s">
        <v>40</v>
      </c>
      <c r="L1654" s="32"/>
      <c r="M1654" s="348" t="str">
        <f>K1654&amp;L1654</f>
        <v>B</v>
      </c>
      <c r="N1654" s="32" t="s">
        <v>41</v>
      </c>
      <c r="O1654" s="32">
        <v>18</v>
      </c>
      <c r="P1654" s="348" t="str">
        <f>N1654&amp;O1654</f>
        <v>R18</v>
      </c>
      <c r="Q1654" s="25" t="s">
        <v>42</v>
      </c>
      <c r="R1654" s="26">
        <v>1.1499999999999999</v>
      </c>
      <c r="S1654" s="26">
        <v>0.15</v>
      </c>
      <c r="T1654" s="336">
        <f>SUM(R1655:S1655)</f>
        <v>132855</v>
      </c>
      <c r="U1654" s="19">
        <v>0.19</v>
      </c>
      <c r="V1654" s="19">
        <v>7.0999999999999994E-2</v>
      </c>
      <c r="W1654" s="336">
        <f>SUM(U1655:V1655)</f>
        <v>19802</v>
      </c>
      <c r="X1654" s="19">
        <v>0.7</v>
      </c>
      <c r="Y1654" s="19">
        <v>0.34</v>
      </c>
      <c r="Z1654" s="19">
        <v>0.52</v>
      </c>
      <c r="AA1654" s="338">
        <f>SUM(X1655:Z1655)</f>
        <v>129484</v>
      </c>
      <c r="AB1654" s="327">
        <f>ROUNDDOWN((T1654+AA1654)*0.05,0)</f>
        <v>13116</v>
      </c>
      <c r="AC1654" s="327">
        <f>ROUNDDOWN((T1654+W1654+AA1654+AB1654)*0.1,0)</f>
        <v>29525</v>
      </c>
      <c r="AD1654" s="327">
        <f>ROUNDDOWN(AG1654*0.1,0)</f>
        <v>38034</v>
      </c>
      <c r="AE1654" s="327">
        <f>T1654+W1654+AA1654+AB1654+AC1654+AD1654</f>
        <v>362816</v>
      </c>
      <c r="AF1654" s="328">
        <v>533000</v>
      </c>
      <c r="AG1654" s="330">
        <f>AF1654-T1654-W1654</f>
        <v>380343</v>
      </c>
      <c r="AH1654" s="332">
        <f>IF(AE1654&lt;AG1654,AE1654,AG1654)</f>
        <v>362816</v>
      </c>
    </row>
    <row r="1655" spans="1:34" ht="12.75" hidden="1" customHeight="1">
      <c r="A1655" s="347"/>
      <c r="B1655" s="31"/>
      <c r="C1655" s="32"/>
      <c r="D1655" s="347"/>
      <c r="E1655" s="32"/>
      <c r="F1655" s="32"/>
      <c r="G1655" s="347"/>
      <c r="H1655" s="32"/>
      <c r="I1655" s="32"/>
      <c r="J1655" s="347"/>
      <c r="K1655" s="32"/>
      <c r="L1655" s="32"/>
      <c r="M1655" s="349"/>
      <c r="N1655" s="32"/>
      <c r="O1655" s="32"/>
      <c r="P1655" s="349"/>
      <c r="Q1655" s="25"/>
      <c r="R1655" s="23">
        <f>ROUNDDOWN($R$3*R1654,0)</f>
        <v>120639</v>
      </c>
      <c r="S1655" s="23">
        <f>ROUNDDOWN($S$3*S1654,0)</f>
        <v>12216</v>
      </c>
      <c r="T1655" s="337"/>
      <c r="U1655" s="23">
        <f>ROUNDDOWN(U1654*$U$3,0)</f>
        <v>15474</v>
      </c>
      <c r="V1655" s="23">
        <f>ROUNDDOWN(V1654*$V$3,0)</f>
        <v>4328</v>
      </c>
      <c r="W1655" s="337"/>
      <c r="X1655" s="23">
        <f>ROUNDDOWN($X$3*X1654,0)</f>
        <v>73432</v>
      </c>
      <c r="Y1655" s="23">
        <f>ROUNDDOWN(Y1654*$Y$3,0)</f>
        <v>27690</v>
      </c>
      <c r="Z1655" s="24">
        <f>ROUNDDOWN(Z1654*$Z$3,0)</f>
        <v>28362</v>
      </c>
      <c r="AA1655" s="338"/>
      <c r="AB1655" s="327"/>
      <c r="AC1655" s="327"/>
      <c r="AD1655" s="327"/>
      <c r="AE1655" s="327"/>
      <c r="AF1655" s="329"/>
      <c r="AG1655" s="331"/>
      <c r="AH1655" s="332"/>
    </row>
    <row r="1656" spans="1:34" ht="12.75" hidden="1" customHeight="1">
      <c r="A1656" s="347" t="s">
        <v>264</v>
      </c>
      <c r="B1656" s="31" t="s">
        <v>43</v>
      </c>
      <c r="C1656" s="32">
        <v>4</v>
      </c>
      <c r="D1656" s="347" t="str">
        <f>B1656&amp;C1656</f>
        <v>H4</v>
      </c>
      <c r="E1656" s="32" t="s">
        <v>38</v>
      </c>
      <c r="F1656" s="32"/>
      <c r="G1656" s="347" t="str">
        <f>E1656&amp;F1656</f>
        <v>W</v>
      </c>
      <c r="H1656" s="32" t="s">
        <v>39</v>
      </c>
      <c r="I1656" s="32">
        <v>0</v>
      </c>
      <c r="J1656" s="347" t="str">
        <f>H1656&amp;I1656</f>
        <v>L0</v>
      </c>
      <c r="K1656" s="32" t="s">
        <v>40</v>
      </c>
      <c r="L1656" s="32"/>
      <c r="M1656" s="348" t="str">
        <f>K1656&amp;L1656</f>
        <v>B</v>
      </c>
      <c r="N1656" s="32" t="s">
        <v>41</v>
      </c>
      <c r="O1656" s="32">
        <v>20</v>
      </c>
      <c r="P1656" s="348" t="str">
        <f>N1656&amp;O1656</f>
        <v>R20</v>
      </c>
      <c r="Q1656" s="25" t="s">
        <v>42</v>
      </c>
      <c r="R1656" s="19">
        <v>1.33</v>
      </c>
      <c r="S1656" s="19">
        <v>0.18</v>
      </c>
      <c r="T1656" s="336">
        <f>SUM(R1657:S1657)</f>
        <v>154181</v>
      </c>
      <c r="U1656" s="19">
        <v>0.19</v>
      </c>
      <c r="V1656" s="19">
        <v>7.0999999999999994E-2</v>
      </c>
      <c r="W1656" s="336">
        <f>SUM(U1657:V1657)</f>
        <v>19802</v>
      </c>
      <c r="X1656" s="19">
        <v>0.81</v>
      </c>
      <c r="Y1656" s="19">
        <v>0.39</v>
      </c>
      <c r="Z1656" s="19">
        <v>0.6</v>
      </c>
      <c r="AA1656" s="338">
        <f>SUM(X1657:Z1657)</f>
        <v>149460</v>
      </c>
      <c r="AB1656" s="327">
        <f>ROUNDDOWN((T1656+AA1656)*0.05,0)</f>
        <v>15182</v>
      </c>
      <c r="AC1656" s="327">
        <f>ROUNDDOWN((T1656+W1656+AA1656+AB1656)*0.1,0)</f>
        <v>33862</v>
      </c>
      <c r="AD1656" s="327">
        <f>ROUNDDOWN(AG1656*0.1,0)</f>
        <v>54201</v>
      </c>
      <c r="AE1656" s="327">
        <f>T1656+W1656+AA1656+AB1656+AC1656+AD1656</f>
        <v>426688</v>
      </c>
      <c r="AF1656" s="328">
        <v>716000</v>
      </c>
      <c r="AG1656" s="330">
        <f>AF1656-T1656-W1656</f>
        <v>542017</v>
      </c>
      <c r="AH1656" s="332">
        <f>IF(AE1656&lt;AG1656,AE1656,AG1656)</f>
        <v>426688</v>
      </c>
    </row>
    <row r="1657" spans="1:34" ht="12.75" hidden="1" customHeight="1">
      <c r="A1657" s="347"/>
      <c r="B1657" s="31"/>
      <c r="C1657" s="32"/>
      <c r="D1657" s="347"/>
      <c r="E1657" s="32"/>
      <c r="F1657" s="32"/>
      <c r="G1657" s="347"/>
      <c r="H1657" s="32"/>
      <c r="I1657" s="32"/>
      <c r="J1657" s="347"/>
      <c r="K1657" s="32"/>
      <c r="L1657" s="32"/>
      <c r="M1657" s="349"/>
      <c r="N1657" s="32"/>
      <c r="O1657" s="32"/>
      <c r="P1657" s="349"/>
      <c r="Q1657" s="25"/>
      <c r="R1657" s="23">
        <f>ROUNDDOWN($R$3*R1656,0)</f>
        <v>139522</v>
      </c>
      <c r="S1657" s="23">
        <f>ROUNDDOWN($S$3*S1656,0)</f>
        <v>14659</v>
      </c>
      <c r="T1657" s="337"/>
      <c r="U1657" s="23">
        <f>ROUNDDOWN(U1656*$U$3,0)</f>
        <v>15474</v>
      </c>
      <c r="V1657" s="23">
        <f>ROUNDDOWN(V1656*$V$3,0)</f>
        <v>4328</v>
      </c>
      <c r="W1657" s="337"/>
      <c r="X1657" s="23">
        <f>ROUNDDOWN($X$3*X1656,0)</f>
        <v>84972</v>
      </c>
      <c r="Y1657" s="23">
        <f>ROUNDDOWN(Y1656*$Y$3,0)</f>
        <v>31762</v>
      </c>
      <c r="Z1657" s="24">
        <f>ROUNDDOWN(Z1656*$Z$3,0)</f>
        <v>32726</v>
      </c>
      <c r="AA1657" s="338"/>
      <c r="AB1657" s="327"/>
      <c r="AC1657" s="327"/>
      <c r="AD1657" s="327"/>
      <c r="AE1657" s="327"/>
      <c r="AF1657" s="329"/>
      <c r="AG1657" s="331"/>
      <c r="AH1657" s="332"/>
    </row>
    <row r="1658" spans="1:34" ht="12.75" hidden="1" customHeight="1">
      <c r="A1658" s="333" t="s">
        <v>266</v>
      </c>
      <c r="B1658" s="20" t="s">
        <v>43</v>
      </c>
      <c r="C1658" s="21">
        <v>2.5</v>
      </c>
      <c r="D1658" s="333" t="str">
        <f>B1658&amp;C1658</f>
        <v>H2.5</v>
      </c>
      <c r="E1658" s="21" t="s">
        <v>33</v>
      </c>
      <c r="F1658" s="21"/>
      <c r="G1658" s="333" t="str">
        <f>E1658&amp;F1658</f>
        <v>W</v>
      </c>
      <c r="H1658" s="21" t="s">
        <v>34</v>
      </c>
      <c r="I1658" s="21">
        <v>0</v>
      </c>
      <c r="J1658" s="333" t="str">
        <f>H1658&amp;I1658</f>
        <v>L0</v>
      </c>
      <c r="K1658" s="21" t="s">
        <v>35</v>
      </c>
      <c r="L1658" s="21"/>
      <c r="M1658" s="334" t="str">
        <f>K1658&amp;L1658</f>
        <v>B</v>
      </c>
      <c r="N1658" s="21" t="s">
        <v>36</v>
      </c>
      <c r="O1658" s="21">
        <v>4</v>
      </c>
      <c r="P1658" s="334" t="str">
        <f>N1658&amp;O1658</f>
        <v>R4</v>
      </c>
      <c r="Q1658" s="25"/>
      <c r="R1658" s="26"/>
      <c r="S1658" s="26"/>
      <c r="T1658" s="336">
        <f>SUM(R1659:S1659)</f>
        <v>0</v>
      </c>
      <c r="U1658" s="19"/>
      <c r="V1658" s="19"/>
      <c r="W1658" s="336">
        <f>SUM(U1659:V1659)</f>
        <v>0</v>
      </c>
      <c r="X1658" s="19"/>
      <c r="Y1658" s="19"/>
      <c r="Z1658" s="19"/>
      <c r="AA1658" s="338">
        <f>SUM(X1659:Z1659)</f>
        <v>0</v>
      </c>
      <c r="AB1658" s="327">
        <f>ROUNDDOWN((T1658+AA1658)*0.05,0)</f>
        <v>0</v>
      </c>
      <c r="AC1658" s="327">
        <f>ROUNDDOWN((T1658+W1658+AA1658+AB1658)*0.1,0)</f>
        <v>0</v>
      </c>
      <c r="AD1658" s="327">
        <f>ROUNDDOWN(AG1658*0.1,0)</f>
        <v>5390</v>
      </c>
      <c r="AE1658" s="327">
        <f>T1658+W1658+AA1658+AB1658+AC1658+AD1658</f>
        <v>5390</v>
      </c>
      <c r="AF1658" s="328">
        <v>53900</v>
      </c>
      <c r="AG1658" s="330">
        <f>AF1658-T1658-W1658</f>
        <v>53900</v>
      </c>
      <c r="AH1658" s="332">
        <f>IF(AE1658&lt;AG1658,AE1658,AG1658)</f>
        <v>5390</v>
      </c>
    </row>
    <row r="1659" spans="1:34" ht="12.75" hidden="1" customHeight="1">
      <c r="A1659" s="333"/>
      <c r="B1659" s="20"/>
      <c r="C1659" s="21"/>
      <c r="D1659" s="333"/>
      <c r="E1659" s="21"/>
      <c r="F1659" s="21"/>
      <c r="G1659" s="333"/>
      <c r="H1659" s="21"/>
      <c r="I1659" s="21"/>
      <c r="J1659" s="333"/>
      <c r="K1659" s="21"/>
      <c r="L1659" s="21"/>
      <c r="M1659" s="335"/>
      <c r="N1659" s="21"/>
      <c r="O1659" s="21"/>
      <c r="P1659" s="335"/>
      <c r="Q1659" s="25"/>
      <c r="R1659" s="23">
        <f>ROUNDDOWN($R$3*R1658,0)</f>
        <v>0</v>
      </c>
      <c r="S1659" s="23">
        <f>ROUNDDOWN($S$3*S1658,0)</f>
        <v>0</v>
      </c>
      <c r="T1659" s="337"/>
      <c r="U1659" s="23">
        <f>ROUNDDOWN(U1658*$U$3,0)</f>
        <v>0</v>
      </c>
      <c r="V1659" s="23">
        <f>ROUNDDOWN(V1658*$V$3,0)</f>
        <v>0</v>
      </c>
      <c r="W1659" s="337"/>
      <c r="X1659" s="23">
        <f>ROUNDDOWN($X$3*X1658,0)</f>
        <v>0</v>
      </c>
      <c r="Y1659" s="23">
        <f>ROUNDDOWN(Y1658*$Y$3,0)</f>
        <v>0</v>
      </c>
      <c r="Z1659" s="24">
        <f>ROUNDDOWN(Z1658*$Z$3,0)</f>
        <v>0</v>
      </c>
      <c r="AA1659" s="338"/>
      <c r="AB1659" s="327"/>
      <c r="AC1659" s="327"/>
      <c r="AD1659" s="327"/>
      <c r="AE1659" s="327"/>
      <c r="AF1659" s="329"/>
      <c r="AG1659" s="331"/>
      <c r="AH1659" s="332"/>
    </row>
    <row r="1660" spans="1:34" ht="12.75" hidden="1" customHeight="1">
      <c r="A1660" s="333" t="s">
        <v>267</v>
      </c>
      <c r="B1660" s="20" t="s">
        <v>32</v>
      </c>
      <c r="C1660" s="21">
        <v>2.5</v>
      </c>
      <c r="D1660" s="333" t="str">
        <f>B1660&amp;C1660</f>
        <v>H2.5</v>
      </c>
      <c r="E1660" s="21" t="s">
        <v>38</v>
      </c>
      <c r="F1660" s="21"/>
      <c r="G1660" s="333" t="str">
        <f>E1660&amp;F1660</f>
        <v>W</v>
      </c>
      <c r="H1660" s="21" t="s">
        <v>39</v>
      </c>
      <c r="I1660" s="21">
        <v>0</v>
      </c>
      <c r="J1660" s="333" t="str">
        <f>H1660&amp;I1660</f>
        <v>L0</v>
      </c>
      <c r="K1660" s="21" t="s">
        <v>40</v>
      </c>
      <c r="L1660" s="21"/>
      <c r="M1660" s="334" t="str">
        <f>K1660&amp;L1660</f>
        <v>B</v>
      </c>
      <c r="N1660" s="21" t="s">
        <v>41</v>
      </c>
      <c r="O1660" s="21">
        <v>6</v>
      </c>
      <c r="P1660" s="334" t="str">
        <f>N1660&amp;O1660</f>
        <v>R6</v>
      </c>
      <c r="Q1660" s="25"/>
      <c r="R1660" s="19"/>
      <c r="S1660" s="19"/>
      <c r="T1660" s="336">
        <f>SUM(R1661:S1661)</f>
        <v>0</v>
      </c>
      <c r="U1660" s="19"/>
      <c r="V1660" s="19"/>
      <c r="W1660" s="336">
        <f>SUM(U1661:V1661)</f>
        <v>0</v>
      </c>
      <c r="X1660" s="19"/>
      <c r="Y1660" s="19"/>
      <c r="Z1660" s="19"/>
      <c r="AA1660" s="338">
        <f>SUM(X1661:Z1661)</f>
        <v>0</v>
      </c>
      <c r="AB1660" s="327">
        <f>ROUNDDOWN((T1660+AA1660)*0.05,0)</f>
        <v>0</v>
      </c>
      <c r="AC1660" s="327">
        <f>ROUNDDOWN((T1660+W1660+AA1660+AB1660)*0.1,0)</f>
        <v>0</v>
      </c>
      <c r="AD1660" s="327">
        <f>ROUNDDOWN(AG1660*0.1,0)</f>
        <v>9570</v>
      </c>
      <c r="AE1660" s="327">
        <f>T1660+W1660+AA1660+AB1660+AC1660+AD1660</f>
        <v>9570</v>
      </c>
      <c r="AF1660" s="328">
        <v>95700</v>
      </c>
      <c r="AG1660" s="330">
        <f>AF1660-T1660-W1660</f>
        <v>95700</v>
      </c>
      <c r="AH1660" s="332">
        <f>IF(AE1660&lt;AG1660,AE1660,AG1660)</f>
        <v>9570</v>
      </c>
    </row>
    <row r="1661" spans="1:34" ht="12.75" hidden="1" customHeight="1">
      <c r="A1661" s="333"/>
      <c r="B1661" s="20"/>
      <c r="C1661" s="21"/>
      <c r="D1661" s="333"/>
      <c r="E1661" s="21"/>
      <c r="F1661" s="21"/>
      <c r="G1661" s="333"/>
      <c r="H1661" s="21"/>
      <c r="I1661" s="21"/>
      <c r="J1661" s="333"/>
      <c r="K1661" s="21"/>
      <c r="L1661" s="21"/>
      <c r="M1661" s="335"/>
      <c r="N1661" s="21"/>
      <c r="O1661" s="21"/>
      <c r="P1661" s="335"/>
      <c r="Q1661" s="25"/>
      <c r="R1661" s="23">
        <f>ROUNDDOWN($R$3*R1660,0)</f>
        <v>0</v>
      </c>
      <c r="S1661" s="23">
        <f>ROUNDDOWN($S$3*S1660,0)</f>
        <v>0</v>
      </c>
      <c r="T1661" s="337"/>
      <c r="U1661" s="23">
        <f>ROUNDDOWN(U1660*$U$3,0)</f>
        <v>0</v>
      </c>
      <c r="V1661" s="23">
        <f>ROUNDDOWN(V1660*$V$3,0)</f>
        <v>0</v>
      </c>
      <c r="W1661" s="337"/>
      <c r="X1661" s="23">
        <f>ROUNDDOWN($X$3*X1660,0)</f>
        <v>0</v>
      </c>
      <c r="Y1661" s="23">
        <f>ROUNDDOWN(Y1660*$Y$3,0)</f>
        <v>0</v>
      </c>
      <c r="Z1661" s="24">
        <f>ROUNDDOWN(Z1660*$Z$3,0)</f>
        <v>0</v>
      </c>
      <c r="AA1661" s="338"/>
      <c r="AB1661" s="327"/>
      <c r="AC1661" s="327"/>
      <c r="AD1661" s="327"/>
      <c r="AE1661" s="327"/>
      <c r="AF1661" s="329"/>
      <c r="AG1661" s="331"/>
      <c r="AH1661" s="332"/>
    </row>
    <row r="1662" spans="1:34" ht="12.75" hidden="1" customHeight="1">
      <c r="A1662" s="333" t="s">
        <v>266</v>
      </c>
      <c r="B1662" s="20" t="s">
        <v>43</v>
      </c>
      <c r="C1662" s="21">
        <v>2.5</v>
      </c>
      <c r="D1662" s="333" t="str">
        <f>B1662&amp;C1662</f>
        <v>H2.5</v>
      </c>
      <c r="E1662" s="21" t="s">
        <v>33</v>
      </c>
      <c r="F1662" s="21"/>
      <c r="G1662" s="333" t="str">
        <f>E1662&amp;F1662</f>
        <v>W</v>
      </c>
      <c r="H1662" s="21" t="s">
        <v>34</v>
      </c>
      <c r="I1662" s="21">
        <v>0</v>
      </c>
      <c r="J1662" s="333" t="str">
        <f>H1662&amp;I1662</f>
        <v>L0</v>
      </c>
      <c r="K1662" s="21" t="s">
        <v>35</v>
      </c>
      <c r="L1662" s="21"/>
      <c r="M1662" s="334" t="str">
        <f>K1662&amp;L1662</f>
        <v>B</v>
      </c>
      <c r="N1662" s="21" t="s">
        <v>36</v>
      </c>
      <c r="O1662" s="21">
        <v>8</v>
      </c>
      <c r="P1662" s="334" t="str">
        <f>N1662&amp;O1662</f>
        <v>R8</v>
      </c>
      <c r="Q1662" s="25"/>
      <c r="R1662" s="19"/>
      <c r="S1662" s="19"/>
      <c r="T1662" s="336">
        <f>SUM(R1663:S1663)</f>
        <v>0</v>
      </c>
      <c r="U1662" s="19"/>
      <c r="V1662" s="19"/>
      <c r="W1662" s="336">
        <f>SUM(U1663:V1663)</f>
        <v>0</v>
      </c>
      <c r="X1662" s="19"/>
      <c r="Y1662" s="19"/>
      <c r="Z1662" s="19"/>
      <c r="AA1662" s="338">
        <f>SUM(X1663:Z1663)</f>
        <v>0</v>
      </c>
      <c r="AB1662" s="327">
        <f>ROUNDDOWN((T1662+AA1662)*0.05,0)</f>
        <v>0</v>
      </c>
      <c r="AC1662" s="327">
        <f>ROUNDDOWN((T1662+W1662+AA1662+AB1662)*0.1,0)</f>
        <v>0</v>
      </c>
      <c r="AD1662" s="327">
        <f>ROUNDDOWN(AG1662*0.1,0)</f>
        <v>18900</v>
      </c>
      <c r="AE1662" s="327">
        <f>T1662+W1662+AA1662+AB1662+AC1662+AD1662</f>
        <v>18900</v>
      </c>
      <c r="AF1662" s="328">
        <v>189000</v>
      </c>
      <c r="AG1662" s="330">
        <f>AF1662-T1662-W1662</f>
        <v>189000</v>
      </c>
      <c r="AH1662" s="332">
        <f>IF(AE1662&lt;AG1662,AE1662,AG1662)</f>
        <v>18900</v>
      </c>
    </row>
    <row r="1663" spans="1:34" ht="12.75" hidden="1" customHeight="1">
      <c r="A1663" s="333"/>
      <c r="B1663" s="20"/>
      <c r="C1663" s="21"/>
      <c r="D1663" s="333"/>
      <c r="E1663" s="21"/>
      <c r="F1663" s="21"/>
      <c r="G1663" s="333"/>
      <c r="H1663" s="21"/>
      <c r="I1663" s="21"/>
      <c r="J1663" s="333"/>
      <c r="K1663" s="21"/>
      <c r="L1663" s="21"/>
      <c r="M1663" s="335"/>
      <c r="N1663" s="21"/>
      <c r="O1663" s="21"/>
      <c r="P1663" s="335"/>
      <c r="Q1663" s="25"/>
      <c r="R1663" s="23">
        <f>ROUNDDOWN($R$3*R1662,0)</f>
        <v>0</v>
      </c>
      <c r="S1663" s="23">
        <f>ROUNDDOWN($S$3*S1662,0)</f>
        <v>0</v>
      </c>
      <c r="T1663" s="337"/>
      <c r="U1663" s="23">
        <f>ROUNDDOWN(U1662*$U$3,0)</f>
        <v>0</v>
      </c>
      <c r="V1663" s="23">
        <f>ROUNDDOWN(V1662*$V$3,0)</f>
        <v>0</v>
      </c>
      <c r="W1663" s="337"/>
      <c r="X1663" s="23">
        <f>ROUNDDOWN($X$3*X1662,0)</f>
        <v>0</v>
      </c>
      <c r="Y1663" s="23">
        <f>ROUNDDOWN(Y1662*$Y$3,0)</f>
        <v>0</v>
      </c>
      <c r="Z1663" s="24">
        <f>ROUNDDOWN(Z1662*$Z$3,0)</f>
        <v>0</v>
      </c>
      <c r="AA1663" s="338"/>
      <c r="AB1663" s="327"/>
      <c r="AC1663" s="327"/>
      <c r="AD1663" s="327"/>
      <c r="AE1663" s="327"/>
      <c r="AF1663" s="329"/>
      <c r="AG1663" s="331"/>
      <c r="AH1663" s="332"/>
    </row>
    <row r="1664" spans="1:34" ht="12.75" hidden="1" customHeight="1">
      <c r="A1664" s="333" t="s">
        <v>267</v>
      </c>
      <c r="B1664" s="20" t="s">
        <v>32</v>
      </c>
      <c r="C1664" s="21">
        <v>2.5</v>
      </c>
      <c r="D1664" s="333" t="str">
        <f>B1664&amp;C1664</f>
        <v>H2.5</v>
      </c>
      <c r="E1664" s="21" t="s">
        <v>38</v>
      </c>
      <c r="F1664" s="21"/>
      <c r="G1664" s="333" t="str">
        <f>E1664&amp;F1664</f>
        <v>W</v>
      </c>
      <c r="H1664" s="21" t="s">
        <v>39</v>
      </c>
      <c r="I1664" s="21">
        <v>0</v>
      </c>
      <c r="J1664" s="333" t="str">
        <f>H1664&amp;I1664</f>
        <v>L0</v>
      </c>
      <c r="K1664" s="21" t="s">
        <v>40</v>
      </c>
      <c r="L1664" s="21"/>
      <c r="M1664" s="334" t="str">
        <f>K1664&amp;L1664</f>
        <v>B</v>
      </c>
      <c r="N1664" s="21" t="s">
        <v>41</v>
      </c>
      <c r="O1664" s="21">
        <v>10</v>
      </c>
      <c r="P1664" s="334" t="str">
        <f>N1664&amp;O1664</f>
        <v>R10</v>
      </c>
      <c r="Q1664" s="25"/>
      <c r="R1664" s="26"/>
      <c r="S1664" s="26"/>
      <c r="T1664" s="336">
        <f>SUM(R1665:S1665)</f>
        <v>0</v>
      </c>
      <c r="U1664" s="19"/>
      <c r="V1664" s="19"/>
      <c r="W1664" s="336">
        <f>SUM(U1665:V1665)</f>
        <v>0</v>
      </c>
      <c r="X1664" s="19"/>
      <c r="Y1664" s="19"/>
      <c r="Z1664" s="19"/>
      <c r="AA1664" s="338">
        <f>SUM(X1665:Z1665)</f>
        <v>0</v>
      </c>
      <c r="AB1664" s="327">
        <f>ROUNDDOWN((T1664+AA1664)*0.05,0)</f>
        <v>0</v>
      </c>
      <c r="AC1664" s="327">
        <f>ROUNDDOWN((T1664+W1664+AA1664+AB1664)*0.1,0)</f>
        <v>0</v>
      </c>
      <c r="AD1664" s="327">
        <f>ROUNDDOWN(AG1664*0.1,0)</f>
        <v>27700</v>
      </c>
      <c r="AE1664" s="327">
        <f>T1664+W1664+AA1664+AB1664+AC1664+AD1664</f>
        <v>27700</v>
      </c>
      <c r="AF1664" s="328">
        <v>277000</v>
      </c>
      <c r="AG1664" s="330">
        <f>AF1664-T1664-W1664</f>
        <v>277000</v>
      </c>
      <c r="AH1664" s="332">
        <f>IF(AE1664&lt;AG1664,AE1664,AG1664)</f>
        <v>27700</v>
      </c>
    </row>
    <row r="1665" spans="1:34" ht="12.75" hidden="1" customHeight="1">
      <c r="A1665" s="333"/>
      <c r="B1665" s="20"/>
      <c r="C1665" s="21"/>
      <c r="D1665" s="333"/>
      <c r="E1665" s="21"/>
      <c r="F1665" s="21"/>
      <c r="G1665" s="333"/>
      <c r="H1665" s="21"/>
      <c r="I1665" s="21"/>
      <c r="J1665" s="333"/>
      <c r="K1665" s="21"/>
      <c r="L1665" s="21"/>
      <c r="M1665" s="335"/>
      <c r="N1665" s="21"/>
      <c r="O1665" s="21"/>
      <c r="P1665" s="335"/>
      <c r="Q1665" s="25"/>
      <c r="R1665" s="23">
        <f>ROUNDDOWN($R$3*R1664,0)</f>
        <v>0</v>
      </c>
      <c r="S1665" s="23">
        <f>ROUNDDOWN($S$3*S1664,0)</f>
        <v>0</v>
      </c>
      <c r="T1665" s="337"/>
      <c r="U1665" s="23">
        <f>ROUNDDOWN(U1664*$U$3,0)</f>
        <v>0</v>
      </c>
      <c r="V1665" s="23">
        <f>ROUNDDOWN(V1664*$V$3,0)</f>
        <v>0</v>
      </c>
      <c r="W1665" s="337"/>
      <c r="X1665" s="23">
        <f>ROUNDDOWN($X$3*X1664,0)</f>
        <v>0</v>
      </c>
      <c r="Y1665" s="23">
        <f>ROUNDDOWN(Y1664*$Y$3,0)</f>
        <v>0</v>
      </c>
      <c r="Z1665" s="24">
        <f>ROUNDDOWN(Z1664*$Z$3,0)</f>
        <v>0</v>
      </c>
      <c r="AA1665" s="338"/>
      <c r="AB1665" s="327"/>
      <c r="AC1665" s="327"/>
      <c r="AD1665" s="327"/>
      <c r="AE1665" s="327"/>
      <c r="AF1665" s="329"/>
      <c r="AG1665" s="331"/>
      <c r="AH1665" s="332"/>
    </row>
    <row r="1666" spans="1:34" ht="12.75" hidden="1" customHeight="1">
      <c r="A1666" s="333" t="s">
        <v>266</v>
      </c>
      <c r="B1666" s="20" t="s">
        <v>43</v>
      </c>
      <c r="C1666" s="21">
        <v>3</v>
      </c>
      <c r="D1666" s="333" t="str">
        <f>B1666&amp;C1666</f>
        <v>H3</v>
      </c>
      <c r="E1666" s="21" t="s">
        <v>38</v>
      </c>
      <c r="F1666" s="21"/>
      <c r="G1666" s="333" t="str">
        <f>E1666&amp;F1666</f>
        <v>W</v>
      </c>
      <c r="H1666" s="21" t="s">
        <v>39</v>
      </c>
      <c r="I1666" s="21">
        <v>0</v>
      </c>
      <c r="J1666" s="333" t="str">
        <f>H1666&amp;I1666</f>
        <v>L0</v>
      </c>
      <c r="K1666" s="21" t="s">
        <v>40</v>
      </c>
      <c r="L1666" s="21"/>
      <c r="M1666" s="334" t="str">
        <f>K1666&amp;L1666</f>
        <v>B</v>
      </c>
      <c r="N1666" s="21" t="s">
        <v>41</v>
      </c>
      <c r="O1666" s="21">
        <v>12</v>
      </c>
      <c r="P1666" s="334" t="str">
        <f>N1666&amp;O1666</f>
        <v>R12</v>
      </c>
      <c r="Q1666" s="25"/>
      <c r="R1666" s="19"/>
      <c r="S1666" s="19"/>
      <c r="T1666" s="336">
        <f>SUM(R1667:S1667)</f>
        <v>0</v>
      </c>
      <c r="U1666" s="19"/>
      <c r="V1666" s="19"/>
      <c r="W1666" s="336">
        <f>SUM(U1667:V1667)</f>
        <v>0</v>
      </c>
      <c r="X1666" s="19"/>
      <c r="Y1666" s="19"/>
      <c r="Z1666" s="19"/>
      <c r="AA1666" s="338">
        <f>SUM(X1667:Z1667)</f>
        <v>0</v>
      </c>
      <c r="AB1666" s="327">
        <f>ROUNDDOWN((T1666+AA1666)*0.05,0)</f>
        <v>0</v>
      </c>
      <c r="AC1666" s="327">
        <f>ROUNDDOWN((T1666+W1666+AA1666+AB1666)*0.1,0)</f>
        <v>0</v>
      </c>
      <c r="AD1666" s="327">
        <f>ROUNDDOWN(AG1666*0.1,0)</f>
        <v>38700</v>
      </c>
      <c r="AE1666" s="327">
        <f>T1666+W1666+AA1666+AB1666+AC1666+AD1666</f>
        <v>38700</v>
      </c>
      <c r="AF1666" s="328">
        <v>387000</v>
      </c>
      <c r="AG1666" s="330">
        <f>AF1666-T1666-W1666</f>
        <v>387000</v>
      </c>
      <c r="AH1666" s="332">
        <f>IF(AE1666&lt;AG1666,AE1666,AG1666)</f>
        <v>38700</v>
      </c>
    </row>
    <row r="1667" spans="1:34" ht="12.75" hidden="1" customHeight="1">
      <c r="A1667" s="333"/>
      <c r="B1667" s="20"/>
      <c r="C1667" s="21"/>
      <c r="D1667" s="333"/>
      <c r="E1667" s="21"/>
      <c r="F1667" s="21"/>
      <c r="G1667" s="333"/>
      <c r="H1667" s="21"/>
      <c r="I1667" s="21"/>
      <c r="J1667" s="333"/>
      <c r="K1667" s="21"/>
      <c r="L1667" s="21"/>
      <c r="M1667" s="335"/>
      <c r="N1667" s="21"/>
      <c r="O1667" s="21"/>
      <c r="P1667" s="335"/>
      <c r="Q1667" s="25"/>
      <c r="R1667" s="23">
        <f>ROUNDDOWN($R$3*R1666,0)</f>
        <v>0</v>
      </c>
      <c r="S1667" s="23">
        <f>ROUNDDOWN($S$3*S1666,0)</f>
        <v>0</v>
      </c>
      <c r="T1667" s="337"/>
      <c r="U1667" s="23">
        <f>ROUNDDOWN(U1666*$U$3,0)</f>
        <v>0</v>
      </c>
      <c r="V1667" s="23">
        <f>ROUNDDOWN(V1666*$V$3,0)</f>
        <v>0</v>
      </c>
      <c r="W1667" s="337"/>
      <c r="X1667" s="23">
        <f>ROUNDDOWN($X$3*X1666,0)</f>
        <v>0</v>
      </c>
      <c r="Y1667" s="23">
        <f>ROUNDDOWN(Y1666*$Y$3,0)</f>
        <v>0</v>
      </c>
      <c r="Z1667" s="24">
        <f>ROUNDDOWN(Z1666*$Z$3,0)</f>
        <v>0</v>
      </c>
      <c r="AA1667" s="338"/>
      <c r="AB1667" s="327"/>
      <c r="AC1667" s="327"/>
      <c r="AD1667" s="327"/>
      <c r="AE1667" s="327"/>
      <c r="AF1667" s="329"/>
      <c r="AG1667" s="331"/>
      <c r="AH1667" s="332"/>
    </row>
    <row r="1668" spans="1:34" ht="12.75" hidden="1" customHeight="1">
      <c r="A1668" s="333" t="s">
        <v>266</v>
      </c>
      <c r="B1668" s="20" t="s">
        <v>43</v>
      </c>
      <c r="C1668" s="21">
        <v>3.5</v>
      </c>
      <c r="D1668" s="333" t="str">
        <f>B1668&amp;C1668</f>
        <v>H3.5</v>
      </c>
      <c r="E1668" s="21" t="s">
        <v>38</v>
      </c>
      <c r="F1668" s="21"/>
      <c r="G1668" s="333" t="str">
        <f>E1668&amp;F1668</f>
        <v>W</v>
      </c>
      <c r="H1668" s="21" t="s">
        <v>39</v>
      </c>
      <c r="I1668" s="21">
        <v>0</v>
      </c>
      <c r="J1668" s="333" t="str">
        <f>H1668&amp;I1668</f>
        <v>L0</v>
      </c>
      <c r="K1668" s="21" t="s">
        <v>40</v>
      </c>
      <c r="L1668" s="21"/>
      <c r="M1668" s="334" t="str">
        <f>K1668&amp;L1668</f>
        <v>B</v>
      </c>
      <c r="N1668" s="21" t="s">
        <v>41</v>
      </c>
      <c r="O1668" s="21">
        <v>15</v>
      </c>
      <c r="P1668" s="334" t="str">
        <f>N1668&amp;O1668</f>
        <v>R15</v>
      </c>
      <c r="Q1668" s="25"/>
      <c r="R1668" s="19"/>
      <c r="S1668" s="19"/>
      <c r="T1668" s="336">
        <f>SUM(R1669:S1669)</f>
        <v>0</v>
      </c>
      <c r="U1668" s="19"/>
      <c r="V1668" s="19"/>
      <c r="W1668" s="336">
        <f>SUM(U1669:V1669)</f>
        <v>0</v>
      </c>
      <c r="X1668" s="19"/>
      <c r="Y1668" s="19"/>
      <c r="Z1668" s="19"/>
      <c r="AA1668" s="338">
        <f>SUM(X1669:Z1669)</f>
        <v>0</v>
      </c>
      <c r="AB1668" s="327">
        <f>ROUNDDOWN((T1668+AA1668)*0.05,0)</f>
        <v>0</v>
      </c>
      <c r="AC1668" s="327">
        <f>ROUNDDOWN((T1668+W1668+AA1668+AB1668)*0.1,0)</f>
        <v>0</v>
      </c>
      <c r="AD1668" s="327">
        <f>ROUNDDOWN(AG1668*0.1,0)</f>
        <v>51600</v>
      </c>
      <c r="AE1668" s="327">
        <f>T1668+W1668+AA1668+AB1668+AC1668+AD1668</f>
        <v>51600</v>
      </c>
      <c r="AF1668" s="328">
        <v>516000</v>
      </c>
      <c r="AG1668" s="330">
        <f>AF1668-T1668-W1668</f>
        <v>516000</v>
      </c>
      <c r="AH1668" s="332">
        <f>IF(AE1668&lt;AG1668,AE1668,AG1668)</f>
        <v>51600</v>
      </c>
    </row>
    <row r="1669" spans="1:34" ht="12.75" hidden="1" customHeight="1">
      <c r="A1669" s="333"/>
      <c r="B1669" s="20"/>
      <c r="C1669" s="21"/>
      <c r="D1669" s="333"/>
      <c r="E1669" s="21"/>
      <c r="F1669" s="21"/>
      <c r="G1669" s="333"/>
      <c r="H1669" s="21"/>
      <c r="I1669" s="21"/>
      <c r="J1669" s="333"/>
      <c r="K1669" s="21"/>
      <c r="L1669" s="21"/>
      <c r="M1669" s="335"/>
      <c r="N1669" s="21"/>
      <c r="O1669" s="21"/>
      <c r="P1669" s="335"/>
      <c r="Q1669" s="22"/>
      <c r="R1669" s="23">
        <f>ROUNDDOWN($R$3*R1668,0)</f>
        <v>0</v>
      </c>
      <c r="S1669" s="23">
        <f>ROUNDDOWN($S$3*S1668,0)</f>
        <v>0</v>
      </c>
      <c r="T1669" s="337"/>
      <c r="U1669" s="23">
        <f>ROUNDDOWN(U1668*$U$3,0)</f>
        <v>0</v>
      </c>
      <c r="V1669" s="23">
        <f>ROUNDDOWN(V1668*$V$3,0)</f>
        <v>0</v>
      </c>
      <c r="W1669" s="337"/>
      <c r="X1669" s="23">
        <f>ROUNDDOWN($X$3*X1668,0)</f>
        <v>0</v>
      </c>
      <c r="Y1669" s="23">
        <f>ROUNDDOWN(Y1668*$Y$3,0)</f>
        <v>0</v>
      </c>
      <c r="Z1669" s="24">
        <f>ROUNDDOWN(Z1668*$Z$3,0)</f>
        <v>0</v>
      </c>
      <c r="AA1669" s="338"/>
      <c r="AB1669" s="327"/>
      <c r="AC1669" s="327"/>
      <c r="AD1669" s="327"/>
      <c r="AE1669" s="327"/>
      <c r="AF1669" s="329"/>
      <c r="AG1669" s="331"/>
      <c r="AH1669" s="332"/>
    </row>
    <row r="1670" spans="1:34" ht="12.75" hidden="1" customHeight="1">
      <c r="A1670" s="345" t="s">
        <v>268</v>
      </c>
      <c r="B1670" s="27" t="s">
        <v>43</v>
      </c>
      <c r="C1670" s="28">
        <v>0.2</v>
      </c>
      <c r="D1670" s="344" t="str">
        <f>B1670&amp;C1670</f>
        <v>H0.2</v>
      </c>
      <c r="E1670" s="28" t="s">
        <v>38</v>
      </c>
      <c r="F1670" s="28">
        <v>0</v>
      </c>
      <c r="G1670" s="344" t="str">
        <f>E1670&amp;F1670</f>
        <v>W0</v>
      </c>
      <c r="H1670" s="28" t="s">
        <v>39</v>
      </c>
      <c r="I1670" s="28">
        <v>0</v>
      </c>
      <c r="J1670" s="344" t="str">
        <f>H1670&amp;I1670</f>
        <v>L0</v>
      </c>
      <c r="K1670" s="28" t="s">
        <v>40</v>
      </c>
      <c r="L1670" s="28">
        <v>0</v>
      </c>
      <c r="M1670" s="345" t="str">
        <f>K1670&amp;L1670</f>
        <v>B0</v>
      </c>
      <c r="N1670" s="28" t="s">
        <v>41</v>
      </c>
      <c r="O1670" s="28">
        <v>0</v>
      </c>
      <c r="P1670" s="345" t="str">
        <f>N1670&amp;O1670</f>
        <v>R0</v>
      </c>
      <c r="Q1670" s="25"/>
      <c r="R1670" s="26"/>
      <c r="S1670" s="26"/>
      <c r="T1670" s="336">
        <f>SUM(R1671:S1671)</f>
        <v>0</v>
      </c>
      <c r="U1670" s="19"/>
      <c r="V1670" s="19"/>
      <c r="W1670" s="336">
        <f>SUM(U1671:V1671)</f>
        <v>0</v>
      </c>
      <c r="X1670" s="19"/>
      <c r="Y1670" s="19"/>
      <c r="Z1670" s="19"/>
      <c r="AA1670" s="338">
        <f>SUM(X1671:Z1671)</f>
        <v>0</v>
      </c>
      <c r="AB1670" s="327">
        <f>ROUNDDOWN((T1670+AA1670)*0.05,0)</f>
        <v>0</v>
      </c>
      <c r="AC1670" s="327">
        <f>ROUNDDOWN((T1670+W1670+AA1670+AB1670)*0.1,0)</f>
        <v>0</v>
      </c>
      <c r="AD1670" s="327">
        <f>ROUNDDOWN(AG1670*0.1,0)</f>
        <v>720</v>
      </c>
      <c r="AE1670" s="327">
        <f>T1670+W1670+AA1670+AB1670+AC1670+AD1670</f>
        <v>720</v>
      </c>
      <c r="AF1670" s="328">
        <v>7200</v>
      </c>
      <c r="AG1670" s="330">
        <f>AF1670-T1670-W1670</f>
        <v>7200</v>
      </c>
      <c r="AH1670" s="332">
        <f t="shared" si="16"/>
        <v>720</v>
      </c>
    </row>
    <row r="1671" spans="1:34" ht="12.75" hidden="1" customHeight="1">
      <c r="A1671" s="346"/>
      <c r="B1671" s="27"/>
      <c r="C1671" s="28"/>
      <c r="D1671" s="344"/>
      <c r="E1671" s="28"/>
      <c r="F1671" s="28"/>
      <c r="G1671" s="344"/>
      <c r="H1671" s="28"/>
      <c r="I1671" s="28"/>
      <c r="J1671" s="344"/>
      <c r="K1671" s="28"/>
      <c r="L1671" s="28"/>
      <c r="M1671" s="346"/>
      <c r="N1671" s="28"/>
      <c r="O1671" s="28"/>
      <c r="P1671" s="346"/>
      <c r="Q1671" s="25"/>
      <c r="R1671" s="23">
        <f>ROUNDDOWN($R$3*R1670,0)</f>
        <v>0</v>
      </c>
      <c r="S1671" s="23">
        <f>ROUNDDOWN($S$3*S1670,0)</f>
        <v>0</v>
      </c>
      <c r="T1671" s="337"/>
      <c r="U1671" s="23">
        <f>ROUNDDOWN(U1670*$U$3,0)</f>
        <v>0</v>
      </c>
      <c r="V1671" s="23">
        <f>ROUNDDOWN(V1670*$V$3,0)</f>
        <v>0</v>
      </c>
      <c r="W1671" s="337"/>
      <c r="X1671" s="23">
        <f>ROUNDDOWN($X$3*X1670,0)</f>
        <v>0</v>
      </c>
      <c r="Y1671" s="23">
        <f>ROUNDDOWN(Y1670*$Y$3,0)</f>
        <v>0</v>
      </c>
      <c r="Z1671" s="24">
        <f>ROUNDDOWN(Z1670*$Z$3,0)</f>
        <v>0</v>
      </c>
      <c r="AA1671" s="338"/>
      <c r="AB1671" s="327"/>
      <c r="AC1671" s="327"/>
      <c r="AD1671" s="327"/>
      <c r="AE1671" s="327"/>
      <c r="AF1671" s="329"/>
      <c r="AG1671" s="331"/>
      <c r="AH1671" s="332">
        <f t="shared" si="16"/>
        <v>0</v>
      </c>
    </row>
    <row r="1672" spans="1:34" ht="12.75" hidden="1" customHeight="1">
      <c r="A1672" s="344" t="s">
        <v>268</v>
      </c>
      <c r="B1672" s="27" t="s">
        <v>43</v>
      </c>
      <c r="C1672" s="28">
        <v>0.3</v>
      </c>
      <c r="D1672" s="344" t="str">
        <f>B1672&amp;C1672</f>
        <v>H0.3</v>
      </c>
      <c r="E1672" s="28" t="s">
        <v>38</v>
      </c>
      <c r="F1672" s="28">
        <v>0</v>
      </c>
      <c r="G1672" s="344" t="str">
        <f>E1672&amp;F1672</f>
        <v>W0</v>
      </c>
      <c r="H1672" s="28" t="s">
        <v>39</v>
      </c>
      <c r="I1672" s="28">
        <v>0</v>
      </c>
      <c r="J1672" s="344" t="str">
        <f>H1672&amp;I1672</f>
        <v>L0</v>
      </c>
      <c r="K1672" s="28" t="s">
        <v>40</v>
      </c>
      <c r="L1672" s="28">
        <v>0</v>
      </c>
      <c r="M1672" s="345" t="str">
        <f>K1672&amp;L1672</f>
        <v>B0</v>
      </c>
      <c r="N1672" s="28" t="s">
        <v>41</v>
      </c>
      <c r="O1672" s="28">
        <v>0</v>
      </c>
      <c r="P1672" s="345" t="str">
        <f>N1672&amp;O1672</f>
        <v>R0</v>
      </c>
      <c r="Q1672" s="25"/>
      <c r="R1672" s="19"/>
      <c r="S1672" s="19"/>
      <c r="T1672" s="336">
        <f>SUM(R1673:S1673)</f>
        <v>0</v>
      </c>
      <c r="U1672" s="19"/>
      <c r="V1672" s="19"/>
      <c r="W1672" s="336">
        <f>SUM(U1673:V1673)</f>
        <v>0</v>
      </c>
      <c r="X1672" s="19"/>
      <c r="Y1672" s="19"/>
      <c r="Z1672" s="19"/>
      <c r="AA1672" s="338">
        <f>SUM(X1673:Z1673)</f>
        <v>0</v>
      </c>
      <c r="AB1672" s="327">
        <f>ROUNDDOWN((T1672+AA1672)*0.05,0)</f>
        <v>0</v>
      </c>
      <c r="AC1672" s="327">
        <f>ROUNDDOWN((T1672+W1672+AA1672+AB1672)*0.1,0)</f>
        <v>0</v>
      </c>
      <c r="AD1672" s="327">
        <f>ROUNDDOWN(AG1672*0.1,0)</f>
        <v>1150</v>
      </c>
      <c r="AE1672" s="327">
        <f>T1672+W1672+AA1672+AB1672+AC1672+AD1672</f>
        <v>1150</v>
      </c>
      <c r="AF1672" s="328">
        <v>11500</v>
      </c>
      <c r="AG1672" s="330">
        <f>AF1672-T1672-W1672</f>
        <v>11500</v>
      </c>
      <c r="AH1672" s="332">
        <f t="shared" si="16"/>
        <v>1150</v>
      </c>
    </row>
    <row r="1673" spans="1:34" ht="12.75" hidden="1" customHeight="1">
      <c r="A1673" s="344"/>
      <c r="B1673" s="27"/>
      <c r="C1673" s="28"/>
      <c r="D1673" s="344"/>
      <c r="E1673" s="28"/>
      <c r="F1673" s="28"/>
      <c r="G1673" s="344"/>
      <c r="H1673" s="28"/>
      <c r="I1673" s="28"/>
      <c r="J1673" s="344"/>
      <c r="K1673" s="28"/>
      <c r="L1673" s="28"/>
      <c r="M1673" s="346"/>
      <c r="N1673" s="28"/>
      <c r="O1673" s="28"/>
      <c r="P1673" s="346"/>
      <c r="Q1673" s="25"/>
      <c r="R1673" s="23">
        <f>ROUNDDOWN($R$3*R1672,0)</f>
        <v>0</v>
      </c>
      <c r="S1673" s="23">
        <f>ROUNDDOWN($S$3*S1672,0)</f>
        <v>0</v>
      </c>
      <c r="T1673" s="337"/>
      <c r="U1673" s="23">
        <f>ROUNDDOWN(U1672*$U$3,0)</f>
        <v>0</v>
      </c>
      <c r="V1673" s="23">
        <f>ROUNDDOWN(V1672*$V$3,0)</f>
        <v>0</v>
      </c>
      <c r="W1673" s="337"/>
      <c r="X1673" s="23">
        <f>ROUNDDOWN($X$3*X1672,0)</f>
        <v>0</v>
      </c>
      <c r="Y1673" s="23">
        <f>ROUNDDOWN(Y1672*$Y$3,0)</f>
        <v>0</v>
      </c>
      <c r="Z1673" s="24">
        <f>ROUNDDOWN(Z1672*$Z$3,0)</f>
        <v>0</v>
      </c>
      <c r="AA1673" s="338"/>
      <c r="AB1673" s="327"/>
      <c r="AC1673" s="327"/>
      <c r="AD1673" s="327"/>
      <c r="AE1673" s="327"/>
      <c r="AF1673" s="329"/>
      <c r="AG1673" s="331"/>
      <c r="AH1673" s="332">
        <f t="shared" si="16"/>
        <v>0</v>
      </c>
    </row>
    <row r="1674" spans="1:34" ht="12.75" hidden="1" customHeight="1">
      <c r="A1674" s="344" t="s">
        <v>268</v>
      </c>
      <c r="B1674" s="27" t="s">
        <v>43</v>
      </c>
      <c r="C1674" s="28">
        <v>0.5</v>
      </c>
      <c r="D1674" s="344" t="str">
        <f>B1674&amp;C1674</f>
        <v>H0.5</v>
      </c>
      <c r="E1674" s="28" t="s">
        <v>38</v>
      </c>
      <c r="F1674" s="28">
        <v>0</v>
      </c>
      <c r="G1674" s="344" t="str">
        <f>E1674&amp;F1674</f>
        <v>W0</v>
      </c>
      <c r="H1674" s="28" t="s">
        <v>39</v>
      </c>
      <c r="I1674" s="28">
        <v>0</v>
      </c>
      <c r="J1674" s="344" t="str">
        <f>H1674&amp;I1674</f>
        <v>L0</v>
      </c>
      <c r="K1674" s="28" t="s">
        <v>40</v>
      </c>
      <c r="L1674" s="28">
        <v>0</v>
      </c>
      <c r="M1674" s="345" t="str">
        <f>K1674&amp;L1674</f>
        <v>B0</v>
      </c>
      <c r="N1674" s="28" t="s">
        <v>41</v>
      </c>
      <c r="O1674" s="28">
        <v>0</v>
      </c>
      <c r="P1674" s="345" t="str">
        <f>N1674&amp;O1674</f>
        <v>R0</v>
      </c>
      <c r="Q1674" s="25"/>
      <c r="R1674" s="19"/>
      <c r="S1674" s="19"/>
      <c r="T1674" s="336">
        <f>SUM(R1675:S1675)</f>
        <v>0</v>
      </c>
      <c r="U1674" s="19"/>
      <c r="V1674" s="19"/>
      <c r="W1674" s="29">
        <f>SUM(U1675:V1675)</f>
        <v>0</v>
      </c>
      <c r="X1674" s="19"/>
      <c r="Y1674" s="19"/>
      <c r="Z1674" s="19"/>
      <c r="AA1674" s="338">
        <f>SUM(X1675:Z1675)</f>
        <v>0</v>
      </c>
      <c r="AB1674" s="327">
        <f>ROUNDDOWN((T1674+AA1674)*0.05,0)</f>
        <v>0</v>
      </c>
      <c r="AC1674" s="327">
        <f>ROUNDDOWN((T1674+W1674+AA1674+AB1674)*0.1,0)</f>
        <v>0</v>
      </c>
      <c r="AD1674" s="327">
        <f>ROUNDDOWN(AG1674*0.1,0)</f>
        <v>2230</v>
      </c>
      <c r="AE1674" s="327">
        <f>T1674+W1674+AA1674+AB1674+AC1674+AD1674</f>
        <v>2230</v>
      </c>
      <c r="AF1674" s="328">
        <v>22300</v>
      </c>
      <c r="AG1674" s="330">
        <f>AF1674-T1674-W1674</f>
        <v>22300</v>
      </c>
      <c r="AH1674" s="332">
        <f t="shared" si="16"/>
        <v>2230</v>
      </c>
    </row>
    <row r="1675" spans="1:34" ht="12.75" hidden="1" customHeight="1">
      <c r="A1675" s="344"/>
      <c r="B1675" s="27"/>
      <c r="C1675" s="28"/>
      <c r="D1675" s="344"/>
      <c r="E1675" s="28"/>
      <c r="F1675" s="28"/>
      <c r="G1675" s="344"/>
      <c r="H1675" s="28"/>
      <c r="I1675" s="28"/>
      <c r="J1675" s="344"/>
      <c r="K1675" s="28"/>
      <c r="L1675" s="28"/>
      <c r="M1675" s="346"/>
      <c r="N1675" s="28"/>
      <c r="O1675" s="28"/>
      <c r="P1675" s="346"/>
      <c r="Q1675" s="25"/>
      <c r="R1675" s="23">
        <f>ROUNDDOWN($R$3*R1674,0)</f>
        <v>0</v>
      </c>
      <c r="S1675" s="23">
        <f>ROUNDDOWN($S$3*S1674,0)</f>
        <v>0</v>
      </c>
      <c r="T1675" s="337"/>
      <c r="U1675" s="23">
        <f>ROUNDDOWN(U1674*$U$3,0)</f>
        <v>0</v>
      </c>
      <c r="V1675" s="23">
        <f>ROUNDDOWN(V1674*$V$3,0)</f>
        <v>0</v>
      </c>
      <c r="W1675" s="30"/>
      <c r="X1675" s="23">
        <f>ROUNDDOWN($X$3*X1674,0)</f>
        <v>0</v>
      </c>
      <c r="Y1675" s="23">
        <f>ROUNDDOWN(Y1674*$Y$3,0)</f>
        <v>0</v>
      </c>
      <c r="Z1675" s="24">
        <f>ROUNDDOWN(Z1674*$Z$3,0)</f>
        <v>0</v>
      </c>
      <c r="AA1675" s="338"/>
      <c r="AB1675" s="327"/>
      <c r="AC1675" s="327"/>
      <c r="AD1675" s="327"/>
      <c r="AE1675" s="327"/>
      <c r="AF1675" s="329"/>
      <c r="AG1675" s="331"/>
      <c r="AH1675" s="332">
        <f t="shared" si="16"/>
        <v>0</v>
      </c>
    </row>
    <row r="1676" spans="1:34" ht="12.75" hidden="1" customHeight="1">
      <c r="A1676" s="333" t="s">
        <v>269</v>
      </c>
      <c r="B1676" s="20" t="s">
        <v>43</v>
      </c>
      <c r="C1676" s="21">
        <v>1.5</v>
      </c>
      <c r="D1676" s="333" t="str">
        <f>B1676&amp;C1676</f>
        <v>H1.5</v>
      </c>
      <c r="E1676" s="21" t="s">
        <v>38</v>
      </c>
      <c r="F1676" s="21">
        <v>1</v>
      </c>
      <c r="G1676" s="333" t="str">
        <f>E1676&amp;F1676</f>
        <v>W1</v>
      </c>
      <c r="H1676" s="21" t="s">
        <v>39</v>
      </c>
      <c r="I1676" s="21">
        <v>0</v>
      </c>
      <c r="J1676" s="333" t="str">
        <f>H1676&amp;I1676</f>
        <v>L0</v>
      </c>
      <c r="K1676" s="21" t="s">
        <v>40</v>
      </c>
      <c r="L1676" s="21">
        <v>0</v>
      </c>
      <c r="M1676" s="334" t="str">
        <f>K1676&amp;L1676</f>
        <v>B0</v>
      </c>
      <c r="N1676" s="21" t="s">
        <v>41</v>
      </c>
      <c r="O1676" s="21">
        <v>0</v>
      </c>
      <c r="P1676" s="334" t="str">
        <f>N1676&amp;O1676</f>
        <v>R0</v>
      </c>
      <c r="Q1676" s="25" t="s">
        <v>45</v>
      </c>
      <c r="R1676" s="26">
        <v>0.06</v>
      </c>
      <c r="S1676" s="26">
        <v>0.01</v>
      </c>
      <c r="T1676" s="336">
        <f>SUM(R1677:S1677)</f>
        <v>7108</v>
      </c>
      <c r="U1676" s="19">
        <v>2E-3</v>
      </c>
      <c r="V1676" s="19">
        <v>5.0000000000000001E-3</v>
      </c>
      <c r="W1676" s="336">
        <f>SUM(U1677:V1677)</f>
        <v>466</v>
      </c>
      <c r="X1676" s="19">
        <v>0.09</v>
      </c>
      <c r="Y1676" s="19">
        <v>7.0000000000000007E-2</v>
      </c>
      <c r="Z1676" s="19">
        <v>0</v>
      </c>
      <c r="AA1676" s="338">
        <f>SUM(X1677:Z1677)</f>
        <v>15142</v>
      </c>
      <c r="AB1676" s="327">
        <f>ROUNDDOWN((T1676+AA1676)*0.05,0)</f>
        <v>1112</v>
      </c>
      <c r="AC1676" s="327">
        <f>ROUNDDOWN((T1676+W1676+AA1676+AB1676)*0.1,0)</f>
        <v>2382</v>
      </c>
      <c r="AD1676" s="327">
        <f>ROUNDDOWN(AG1676*0.1,0)</f>
        <v>2702</v>
      </c>
      <c r="AE1676" s="327">
        <f>T1676+W1676+AA1676+AB1676+AC1676+AD1676</f>
        <v>28912</v>
      </c>
      <c r="AF1676" s="328">
        <v>34600</v>
      </c>
      <c r="AG1676" s="330">
        <f>AF1676-T1676-W1676</f>
        <v>27026</v>
      </c>
      <c r="AH1676" s="332">
        <f t="shared" si="16"/>
        <v>27026</v>
      </c>
    </row>
    <row r="1677" spans="1:34" ht="12.75" hidden="1" customHeight="1">
      <c r="A1677" s="333"/>
      <c r="B1677" s="20"/>
      <c r="C1677" s="21"/>
      <c r="D1677" s="333"/>
      <c r="E1677" s="21"/>
      <c r="F1677" s="21"/>
      <c r="G1677" s="333"/>
      <c r="H1677" s="21"/>
      <c r="I1677" s="21"/>
      <c r="J1677" s="333"/>
      <c r="K1677" s="21"/>
      <c r="L1677" s="21"/>
      <c r="M1677" s="335"/>
      <c r="N1677" s="21"/>
      <c r="O1677" s="21"/>
      <c r="P1677" s="335"/>
      <c r="Q1677" s="25"/>
      <c r="R1677" s="23">
        <f>ROUNDDOWN($R$3*R1676,0)</f>
        <v>6294</v>
      </c>
      <c r="S1677" s="23">
        <f>ROUNDDOWN($S$3*S1676,0)</f>
        <v>814</v>
      </c>
      <c r="T1677" s="337"/>
      <c r="U1677" s="23">
        <f>ROUNDDOWN(U1676*$U$3,0)</f>
        <v>162</v>
      </c>
      <c r="V1677" s="23">
        <f>ROUNDDOWN(V1676*$V$3,0)</f>
        <v>304</v>
      </c>
      <c r="W1677" s="337"/>
      <c r="X1677" s="23">
        <f>ROUNDDOWN($X$3*X1676,0)</f>
        <v>9441</v>
      </c>
      <c r="Y1677" s="23">
        <f>ROUNDDOWN(Y1676*$Y$3,0)</f>
        <v>5701</v>
      </c>
      <c r="Z1677" s="24">
        <f>ROUNDDOWN(Z1676*$Z$3,0)</f>
        <v>0</v>
      </c>
      <c r="AA1677" s="338"/>
      <c r="AB1677" s="327"/>
      <c r="AC1677" s="327"/>
      <c r="AD1677" s="327"/>
      <c r="AE1677" s="327"/>
      <c r="AF1677" s="329"/>
      <c r="AG1677" s="331"/>
      <c r="AH1677" s="332">
        <f t="shared" si="16"/>
        <v>0</v>
      </c>
    </row>
    <row r="1678" spans="1:34" ht="12.75" hidden="1" customHeight="1">
      <c r="A1678" s="333" t="s">
        <v>269</v>
      </c>
      <c r="B1678" s="20" t="s">
        <v>43</v>
      </c>
      <c r="C1678" s="21">
        <v>2</v>
      </c>
      <c r="D1678" s="333" t="str">
        <f>B1678&amp;C1678</f>
        <v>H2</v>
      </c>
      <c r="E1678" s="21" t="s">
        <v>38</v>
      </c>
      <c r="F1678" s="21">
        <v>1.5</v>
      </c>
      <c r="G1678" s="333" t="str">
        <f>E1678&amp;F1678</f>
        <v>W1.5</v>
      </c>
      <c r="H1678" s="21" t="s">
        <v>39</v>
      </c>
      <c r="I1678" s="21">
        <v>0</v>
      </c>
      <c r="J1678" s="333" t="str">
        <f>H1678&amp;I1678</f>
        <v>L0</v>
      </c>
      <c r="K1678" s="21" t="s">
        <v>40</v>
      </c>
      <c r="L1678" s="21">
        <v>0</v>
      </c>
      <c r="M1678" s="334" t="str">
        <f>K1678&amp;L1678</f>
        <v>B0</v>
      </c>
      <c r="N1678" s="21" t="s">
        <v>41</v>
      </c>
      <c r="O1678" s="21">
        <v>0</v>
      </c>
      <c r="P1678" s="334" t="str">
        <f>N1678&amp;O1678</f>
        <v>R0</v>
      </c>
      <c r="Q1678" s="25" t="s">
        <v>45</v>
      </c>
      <c r="R1678" s="19">
        <v>0.08</v>
      </c>
      <c r="S1678" s="19">
        <v>0.01</v>
      </c>
      <c r="T1678" s="336">
        <f>SUM(R1679:S1679)</f>
        <v>9206</v>
      </c>
      <c r="U1678" s="19">
        <v>2E-3</v>
      </c>
      <c r="V1678" s="19">
        <v>7.0000000000000001E-3</v>
      </c>
      <c r="W1678" s="336">
        <f>SUM(U1679:V1679)</f>
        <v>588</v>
      </c>
      <c r="X1678" s="19">
        <v>0.11</v>
      </c>
      <c r="Y1678" s="19">
        <v>0.09</v>
      </c>
      <c r="Z1678" s="19">
        <v>0</v>
      </c>
      <c r="AA1678" s="338">
        <f>SUM(X1679:Z1679)</f>
        <v>18868</v>
      </c>
      <c r="AB1678" s="327">
        <f>ROUNDDOWN((T1678+AA1678)*0.05,0)</f>
        <v>1403</v>
      </c>
      <c r="AC1678" s="327">
        <f>ROUNDDOWN((T1678+W1678+AA1678+AB1678)*0.1,0)</f>
        <v>3006</v>
      </c>
      <c r="AD1678" s="327">
        <f>ROUNDDOWN(AG1678*0.1,0)</f>
        <v>5760</v>
      </c>
      <c r="AE1678" s="327">
        <f>T1678+W1678+AA1678+AB1678+AC1678+AD1678</f>
        <v>38831</v>
      </c>
      <c r="AF1678" s="328">
        <v>67400</v>
      </c>
      <c r="AG1678" s="330">
        <f>AF1678-T1678-W1678</f>
        <v>57606</v>
      </c>
      <c r="AH1678" s="332">
        <f t="shared" si="16"/>
        <v>38831</v>
      </c>
    </row>
    <row r="1679" spans="1:34" ht="12.75" hidden="1" customHeight="1">
      <c r="A1679" s="333"/>
      <c r="B1679" s="20"/>
      <c r="C1679" s="21"/>
      <c r="D1679" s="333"/>
      <c r="E1679" s="21"/>
      <c r="F1679" s="21"/>
      <c r="G1679" s="333"/>
      <c r="H1679" s="21"/>
      <c r="I1679" s="21"/>
      <c r="J1679" s="333"/>
      <c r="K1679" s="21"/>
      <c r="L1679" s="21"/>
      <c r="M1679" s="335"/>
      <c r="N1679" s="21"/>
      <c r="O1679" s="21"/>
      <c r="P1679" s="335"/>
      <c r="Q1679" s="25"/>
      <c r="R1679" s="23">
        <f>ROUNDDOWN($R$3*R1678,0)</f>
        <v>8392</v>
      </c>
      <c r="S1679" s="23">
        <f>ROUNDDOWN($S$3*S1678,0)</f>
        <v>814</v>
      </c>
      <c r="T1679" s="337"/>
      <c r="U1679" s="23">
        <f>ROUNDDOWN(U1678*$U$3,0)</f>
        <v>162</v>
      </c>
      <c r="V1679" s="23">
        <f>ROUNDDOWN(V1678*$V$3,0)</f>
        <v>426</v>
      </c>
      <c r="W1679" s="337"/>
      <c r="X1679" s="23">
        <f>ROUNDDOWN($X$3*X1678,0)</f>
        <v>11539</v>
      </c>
      <c r="Y1679" s="23">
        <f>ROUNDDOWN(Y1678*$Y$3,0)</f>
        <v>7329</v>
      </c>
      <c r="Z1679" s="24">
        <f>ROUNDDOWN(Z1678*$Z$3,0)</f>
        <v>0</v>
      </c>
      <c r="AA1679" s="338"/>
      <c r="AB1679" s="327"/>
      <c r="AC1679" s="327"/>
      <c r="AD1679" s="327"/>
      <c r="AE1679" s="327"/>
      <c r="AF1679" s="329"/>
      <c r="AG1679" s="331"/>
      <c r="AH1679" s="332">
        <f t="shared" si="16"/>
        <v>0</v>
      </c>
    </row>
    <row r="1680" spans="1:34" ht="12.75" hidden="1" customHeight="1">
      <c r="A1680" s="333" t="s">
        <v>269</v>
      </c>
      <c r="B1680" s="20" t="s">
        <v>43</v>
      </c>
      <c r="C1680" s="21">
        <v>2.5</v>
      </c>
      <c r="D1680" s="333" t="str">
        <f>B1680&amp;C1680</f>
        <v>H2.5</v>
      </c>
      <c r="E1680" s="21" t="s">
        <v>38</v>
      </c>
      <c r="F1680" s="21">
        <v>1.8</v>
      </c>
      <c r="G1680" s="333" t="str">
        <f>E1680&amp;F1680</f>
        <v>W1.8</v>
      </c>
      <c r="H1680" s="21" t="s">
        <v>39</v>
      </c>
      <c r="I1680" s="21">
        <v>0</v>
      </c>
      <c r="J1680" s="333" t="str">
        <f>H1680&amp;I1680</f>
        <v>L0</v>
      </c>
      <c r="K1680" s="21" t="s">
        <v>40</v>
      </c>
      <c r="L1680" s="21">
        <v>0</v>
      </c>
      <c r="M1680" s="334" t="str">
        <f>K1680&amp;L1680</f>
        <v>B0</v>
      </c>
      <c r="N1680" s="21" t="s">
        <v>41</v>
      </c>
      <c r="O1680" s="21">
        <v>0</v>
      </c>
      <c r="P1680" s="334" t="str">
        <f>N1680&amp;O1680</f>
        <v>R0</v>
      </c>
      <c r="Q1680" s="25" t="s">
        <v>45</v>
      </c>
      <c r="R1680" s="26">
        <v>0.1</v>
      </c>
      <c r="S1680" s="26">
        <v>0.02</v>
      </c>
      <c r="T1680" s="336">
        <f>SUM(R1681:S1681)</f>
        <v>12118</v>
      </c>
      <c r="U1680" s="19">
        <v>5.0000000000000001E-3</v>
      </c>
      <c r="V1680" s="19">
        <v>0.01</v>
      </c>
      <c r="W1680" s="336">
        <f>SUM(U1681:V1681)</f>
        <v>1016</v>
      </c>
      <c r="X1680" s="19">
        <v>0.15</v>
      </c>
      <c r="Y1680" s="19">
        <v>0.12</v>
      </c>
      <c r="Z1680" s="19">
        <v>0</v>
      </c>
      <c r="AA1680" s="338">
        <f>SUM(X1681:Z1681)</f>
        <v>25508</v>
      </c>
      <c r="AB1680" s="327">
        <f>ROUNDDOWN((T1680+AA1680)*0.05,0)</f>
        <v>1881</v>
      </c>
      <c r="AC1680" s="327">
        <f>ROUNDDOWN((T1680+W1680+AA1680+AB1680)*0.1,0)</f>
        <v>4052</v>
      </c>
      <c r="AD1680" s="327">
        <f>ROUNDDOWN(AG1680*0.1,0)</f>
        <v>10186</v>
      </c>
      <c r="AE1680" s="327">
        <f>T1680+W1680+AA1680+AB1680+AC1680+AD1680</f>
        <v>54761</v>
      </c>
      <c r="AF1680" s="328">
        <v>115000</v>
      </c>
      <c r="AG1680" s="330">
        <f>AF1680-T1680-W1680</f>
        <v>101866</v>
      </c>
      <c r="AH1680" s="332">
        <f t="shared" si="16"/>
        <v>54761</v>
      </c>
    </row>
    <row r="1681" spans="1:34" ht="12.75" hidden="1" customHeight="1">
      <c r="A1681" s="333"/>
      <c r="B1681" s="20"/>
      <c r="C1681" s="21"/>
      <c r="D1681" s="333"/>
      <c r="E1681" s="21"/>
      <c r="F1681" s="21"/>
      <c r="G1681" s="333"/>
      <c r="H1681" s="21"/>
      <c r="I1681" s="21"/>
      <c r="J1681" s="333"/>
      <c r="K1681" s="21"/>
      <c r="L1681" s="21"/>
      <c r="M1681" s="335"/>
      <c r="N1681" s="21"/>
      <c r="O1681" s="21"/>
      <c r="P1681" s="335"/>
      <c r="Q1681" s="25"/>
      <c r="R1681" s="23">
        <f>ROUNDDOWN($R$3*R1680,0)</f>
        <v>10490</v>
      </c>
      <c r="S1681" s="23">
        <f>ROUNDDOWN($S$3*S1680,0)</f>
        <v>1628</v>
      </c>
      <c r="T1681" s="337"/>
      <c r="U1681" s="23">
        <f>ROUNDDOWN(U1680*$U$3,0)</f>
        <v>407</v>
      </c>
      <c r="V1681" s="23">
        <f>ROUNDDOWN(V1680*$V$3,0)</f>
        <v>609</v>
      </c>
      <c r="W1681" s="337"/>
      <c r="X1681" s="23">
        <f>ROUNDDOWN($X$3*X1680,0)</f>
        <v>15735</v>
      </c>
      <c r="Y1681" s="23">
        <f>ROUNDDOWN(Y1680*$Y$3,0)</f>
        <v>9773</v>
      </c>
      <c r="Z1681" s="24">
        <f>ROUNDDOWN(Z1680*$Z$3,0)</f>
        <v>0</v>
      </c>
      <c r="AA1681" s="338"/>
      <c r="AB1681" s="327"/>
      <c r="AC1681" s="327"/>
      <c r="AD1681" s="327"/>
      <c r="AE1681" s="327"/>
      <c r="AF1681" s="329"/>
      <c r="AG1681" s="331"/>
      <c r="AH1681" s="332">
        <f t="shared" si="16"/>
        <v>0</v>
      </c>
    </row>
    <row r="1682" spans="1:34" ht="12.75" hidden="1" customHeight="1">
      <c r="A1682" s="347" t="s">
        <v>270</v>
      </c>
      <c r="B1682" s="31" t="s">
        <v>43</v>
      </c>
      <c r="C1682" s="32">
        <v>2.5</v>
      </c>
      <c r="D1682" s="347" t="str">
        <f>B1682&amp;C1682</f>
        <v>H2.5</v>
      </c>
      <c r="E1682" s="32" t="s">
        <v>38</v>
      </c>
      <c r="F1682" s="32"/>
      <c r="G1682" s="347" t="str">
        <f>E1682&amp;F1682</f>
        <v>W</v>
      </c>
      <c r="H1682" s="32" t="s">
        <v>39</v>
      </c>
      <c r="I1682" s="32">
        <v>0</v>
      </c>
      <c r="J1682" s="347" t="str">
        <f>H1682&amp;I1682</f>
        <v>L0</v>
      </c>
      <c r="K1682" s="32" t="s">
        <v>40</v>
      </c>
      <c r="L1682" s="32"/>
      <c r="M1682" s="348" t="str">
        <f>K1682&amp;L1682</f>
        <v>B</v>
      </c>
      <c r="N1682" s="32" t="s">
        <v>41</v>
      </c>
      <c r="O1682" s="32">
        <v>4</v>
      </c>
      <c r="P1682" s="348" t="str">
        <f>N1682&amp;O1682</f>
        <v>R4</v>
      </c>
      <c r="Q1682" s="25" t="s">
        <v>42</v>
      </c>
      <c r="R1682" s="19">
        <v>0.11</v>
      </c>
      <c r="S1682" s="19">
        <v>0.1</v>
      </c>
      <c r="T1682" s="336">
        <f>SUM(R1683:S1683)</f>
        <v>19683</v>
      </c>
      <c r="U1682" s="19">
        <v>2E-3</v>
      </c>
      <c r="V1682" s="19">
        <v>5.0000000000000001E-3</v>
      </c>
      <c r="W1682" s="336">
        <f>SUM(U1683:V1683)</f>
        <v>466</v>
      </c>
      <c r="X1682" s="19">
        <v>0.11</v>
      </c>
      <c r="Y1682" s="19">
        <v>7.0000000000000007E-2</v>
      </c>
      <c r="Z1682" s="19">
        <v>0</v>
      </c>
      <c r="AA1682" s="338">
        <f>SUM(X1683:Z1683)</f>
        <v>17240</v>
      </c>
      <c r="AB1682" s="327">
        <f>ROUNDDOWN((T1682+AA1682)*0.05,0)</f>
        <v>1846</v>
      </c>
      <c r="AC1682" s="327">
        <f>ROUNDDOWN((T1682+W1682+AA1682+AB1682)*0.1,0)</f>
        <v>3923</v>
      </c>
      <c r="AD1682" s="327">
        <f>ROUNDDOWN(AG1682*0.1,0)</f>
        <v>3285</v>
      </c>
      <c r="AE1682" s="327">
        <f>T1682+W1682+AA1682+AB1682+AC1682+AD1682</f>
        <v>46443</v>
      </c>
      <c r="AF1682" s="328">
        <v>53000</v>
      </c>
      <c r="AG1682" s="330">
        <f>AF1682-T1682-W1682</f>
        <v>32851</v>
      </c>
      <c r="AH1682" s="332">
        <f>IF(AE1682&lt;AG1682,AE1682,AG1682)</f>
        <v>32851</v>
      </c>
    </row>
    <row r="1683" spans="1:34" ht="12.75" hidden="1" customHeight="1">
      <c r="A1683" s="347"/>
      <c r="B1683" s="31"/>
      <c r="C1683" s="32"/>
      <c r="D1683" s="347"/>
      <c r="E1683" s="32"/>
      <c r="F1683" s="32"/>
      <c r="G1683" s="347"/>
      <c r="H1683" s="32"/>
      <c r="I1683" s="32"/>
      <c r="J1683" s="347"/>
      <c r="K1683" s="32"/>
      <c r="L1683" s="32"/>
      <c r="M1683" s="349"/>
      <c r="N1683" s="32"/>
      <c r="O1683" s="32"/>
      <c r="P1683" s="349"/>
      <c r="Q1683" s="25"/>
      <c r="R1683" s="23">
        <f>ROUNDDOWN($R$3*R1682,0)</f>
        <v>11539</v>
      </c>
      <c r="S1683" s="23">
        <f>ROUNDDOWN($S$3*S1682,0)</f>
        <v>8144</v>
      </c>
      <c r="T1683" s="337"/>
      <c r="U1683" s="23">
        <f>ROUNDDOWN(U1682*$U$3,0)</f>
        <v>162</v>
      </c>
      <c r="V1683" s="23">
        <f>ROUNDDOWN(V1682*$V$3,0)</f>
        <v>304</v>
      </c>
      <c r="W1683" s="337"/>
      <c r="X1683" s="23">
        <f>ROUNDDOWN($X$3*X1682,0)</f>
        <v>11539</v>
      </c>
      <c r="Y1683" s="23">
        <f>ROUNDDOWN(Y1682*$Y$3,0)</f>
        <v>5701</v>
      </c>
      <c r="Z1683" s="24">
        <f>ROUNDDOWN(Z1682*$Z$3,0)</f>
        <v>0</v>
      </c>
      <c r="AA1683" s="338"/>
      <c r="AB1683" s="327"/>
      <c r="AC1683" s="327"/>
      <c r="AD1683" s="327"/>
      <c r="AE1683" s="327"/>
      <c r="AF1683" s="329"/>
      <c r="AG1683" s="331"/>
      <c r="AH1683" s="332"/>
    </row>
    <row r="1684" spans="1:34" ht="12.75" hidden="1" customHeight="1">
      <c r="A1684" s="347" t="s">
        <v>270</v>
      </c>
      <c r="B1684" s="31" t="s">
        <v>43</v>
      </c>
      <c r="C1684" s="32">
        <v>2.5</v>
      </c>
      <c r="D1684" s="347" t="str">
        <f>B1684&amp;C1684</f>
        <v>H2.5</v>
      </c>
      <c r="E1684" s="32" t="s">
        <v>38</v>
      </c>
      <c r="F1684" s="32"/>
      <c r="G1684" s="347" t="str">
        <f>E1684&amp;F1684</f>
        <v>W</v>
      </c>
      <c r="H1684" s="32" t="s">
        <v>39</v>
      </c>
      <c r="I1684" s="32">
        <v>0</v>
      </c>
      <c r="J1684" s="347" t="str">
        <f>H1684&amp;I1684</f>
        <v>L0</v>
      </c>
      <c r="K1684" s="32" t="s">
        <v>40</v>
      </c>
      <c r="L1684" s="32"/>
      <c r="M1684" s="348" t="str">
        <f>K1684&amp;L1684</f>
        <v>B</v>
      </c>
      <c r="N1684" s="32" t="s">
        <v>41</v>
      </c>
      <c r="O1684" s="32">
        <v>6</v>
      </c>
      <c r="P1684" s="348" t="str">
        <f>N1684&amp;O1684</f>
        <v>R6</v>
      </c>
      <c r="Q1684" s="25" t="s">
        <v>42</v>
      </c>
      <c r="R1684" s="19">
        <v>0.19</v>
      </c>
      <c r="S1684" s="19">
        <v>0.02</v>
      </c>
      <c r="T1684" s="336">
        <f>SUM(R1685:S1685)</f>
        <v>21559</v>
      </c>
      <c r="U1684" s="19">
        <v>8.0000000000000002E-3</v>
      </c>
      <c r="V1684" s="19">
        <v>0.01</v>
      </c>
      <c r="W1684" s="336">
        <f>SUM(U1685:V1685)</f>
        <v>1260</v>
      </c>
      <c r="X1684" s="19">
        <v>0.23</v>
      </c>
      <c r="Y1684" s="19">
        <v>0.14000000000000001</v>
      </c>
      <c r="Z1684" s="19">
        <v>0</v>
      </c>
      <c r="AA1684" s="338">
        <f>SUM(X1685:Z1685)</f>
        <v>35529</v>
      </c>
      <c r="AB1684" s="327">
        <f>ROUNDDOWN((T1684+AA1684)*0.05,0)</f>
        <v>2854</v>
      </c>
      <c r="AC1684" s="327">
        <f>ROUNDDOWN((T1684+W1684+AA1684+AB1684)*0.1,0)</f>
        <v>6120</v>
      </c>
      <c r="AD1684" s="327">
        <f>ROUNDDOWN(AG1684*0.1,0)</f>
        <v>6378</v>
      </c>
      <c r="AE1684" s="327">
        <f>T1684+W1684+AA1684+AB1684+AC1684+AD1684</f>
        <v>73700</v>
      </c>
      <c r="AF1684" s="328">
        <v>86600</v>
      </c>
      <c r="AG1684" s="330">
        <f>AF1684-T1684-W1684</f>
        <v>63781</v>
      </c>
      <c r="AH1684" s="332">
        <f>IF(AE1684&lt;AG1684,AE1684,AG1684)</f>
        <v>63781</v>
      </c>
    </row>
    <row r="1685" spans="1:34" ht="12.75" hidden="1" customHeight="1">
      <c r="A1685" s="347"/>
      <c r="B1685" s="31"/>
      <c r="C1685" s="32"/>
      <c r="D1685" s="347"/>
      <c r="E1685" s="32"/>
      <c r="F1685" s="32"/>
      <c r="G1685" s="347"/>
      <c r="H1685" s="32"/>
      <c r="I1685" s="32"/>
      <c r="J1685" s="347"/>
      <c r="K1685" s="32"/>
      <c r="L1685" s="32"/>
      <c r="M1685" s="349"/>
      <c r="N1685" s="32"/>
      <c r="O1685" s="32"/>
      <c r="P1685" s="349"/>
      <c r="Q1685" s="25"/>
      <c r="R1685" s="23">
        <f>ROUNDDOWN($R$3*R1684,0)</f>
        <v>19931</v>
      </c>
      <c r="S1685" s="23">
        <f>ROUNDDOWN($S$3*S1684,0)</f>
        <v>1628</v>
      </c>
      <c r="T1685" s="336"/>
      <c r="U1685" s="23">
        <f>ROUNDDOWN(U1684*$U$3,0)</f>
        <v>651</v>
      </c>
      <c r="V1685" s="23">
        <f>ROUNDDOWN(V1684*$V$3,0)</f>
        <v>609</v>
      </c>
      <c r="W1685" s="337"/>
      <c r="X1685" s="23">
        <f>ROUNDDOWN($X$3*X1684,0)</f>
        <v>24127</v>
      </c>
      <c r="Y1685" s="23">
        <f>ROUNDDOWN(Y1684*$Y$3,0)</f>
        <v>11402</v>
      </c>
      <c r="Z1685" s="24">
        <f>ROUNDDOWN(Z1684*$Z$3,0)</f>
        <v>0</v>
      </c>
      <c r="AA1685" s="338"/>
      <c r="AB1685" s="327"/>
      <c r="AC1685" s="327"/>
      <c r="AD1685" s="327"/>
      <c r="AE1685" s="327"/>
      <c r="AF1685" s="329"/>
      <c r="AG1685" s="331"/>
      <c r="AH1685" s="332"/>
    </row>
    <row r="1686" spans="1:34" ht="12.75" hidden="1" customHeight="1">
      <c r="A1686" s="347" t="s">
        <v>270</v>
      </c>
      <c r="B1686" s="31" t="s">
        <v>43</v>
      </c>
      <c r="C1686" s="32">
        <v>2.5</v>
      </c>
      <c r="D1686" s="347" t="str">
        <f>B1686&amp;C1686</f>
        <v>H2.5</v>
      </c>
      <c r="E1686" s="32" t="s">
        <v>38</v>
      </c>
      <c r="F1686" s="32"/>
      <c r="G1686" s="347" t="str">
        <f>E1686&amp;F1686</f>
        <v>W</v>
      </c>
      <c r="H1686" s="32" t="s">
        <v>39</v>
      </c>
      <c r="I1686" s="32">
        <v>0</v>
      </c>
      <c r="J1686" s="347" t="str">
        <f>H1686&amp;I1686</f>
        <v>L0</v>
      </c>
      <c r="K1686" s="32" t="s">
        <v>40</v>
      </c>
      <c r="L1686" s="32"/>
      <c r="M1686" s="348" t="str">
        <f>K1686&amp;L1686</f>
        <v>B</v>
      </c>
      <c r="N1686" s="32" t="s">
        <v>41</v>
      </c>
      <c r="O1686" s="32">
        <v>8</v>
      </c>
      <c r="P1686" s="348" t="str">
        <f>N1686&amp;O1686</f>
        <v>R8</v>
      </c>
      <c r="Q1686" s="25" t="s">
        <v>42</v>
      </c>
      <c r="R1686" s="19">
        <v>0.33</v>
      </c>
      <c r="S1686" s="19">
        <v>0.04</v>
      </c>
      <c r="T1686" s="336">
        <f>SUM(R1687:S1687)</f>
        <v>37875</v>
      </c>
      <c r="U1686" s="19">
        <v>2.1000000000000001E-2</v>
      </c>
      <c r="V1686" s="19">
        <v>1.2E-2</v>
      </c>
      <c r="W1686" s="336">
        <f>SUM(U1687:V1687)</f>
        <v>2441</v>
      </c>
      <c r="X1686" s="19">
        <v>0.37</v>
      </c>
      <c r="Y1686" s="19">
        <v>0.22</v>
      </c>
      <c r="Z1686" s="19">
        <v>0</v>
      </c>
      <c r="AA1686" s="338">
        <f>SUM(X1687:Z1687)</f>
        <v>56731</v>
      </c>
      <c r="AB1686" s="327">
        <f>ROUNDDOWN((T1686+AA1686)*0.05,0)</f>
        <v>4730</v>
      </c>
      <c r="AC1686" s="327">
        <f>ROUNDDOWN((T1686+W1686+AA1686+AB1686)*0.1,0)</f>
        <v>10177</v>
      </c>
      <c r="AD1686" s="327">
        <f>ROUNDDOWN(AG1686*0.1,0)</f>
        <v>13068</v>
      </c>
      <c r="AE1686" s="327">
        <f>T1686+W1686+AA1686+AB1686+AC1686+AD1686</f>
        <v>125022</v>
      </c>
      <c r="AF1686" s="328">
        <v>171000</v>
      </c>
      <c r="AG1686" s="330">
        <f>AF1686-T1686-W1686</f>
        <v>130684</v>
      </c>
      <c r="AH1686" s="332">
        <f>IF(AE1686&lt;AG1686,AE1686,AG1686)</f>
        <v>125022</v>
      </c>
    </row>
    <row r="1687" spans="1:34" ht="12.75" hidden="1" customHeight="1">
      <c r="A1687" s="347"/>
      <c r="B1687" s="31"/>
      <c r="C1687" s="32"/>
      <c r="D1687" s="347"/>
      <c r="E1687" s="32"/>
      <c r="F1687" s="32"/>
      <c r="G1687" s="347"/>
      <c r="H1687" s="32"/>
      <c r="I1687" s="32"/>
      <c r="J1687" s="347"/>
      <c r="K1687" s="32"/>
      <c r="L1687" s="32"/>
      <c r="M1687" s="349"/>
      <c r="N1687" s="32"/>
      <c r="O1687" s="32"/>
      <c r="P1687" s="349"/>
      <c r="Q1687" s="25"/>
      <c r="R1687" s="23">
        <f>ROUNDDOWN($R$3*R1686,0)</f>
        <v>34618</v>
      </c>
      <c r="S1687" s="23">
        <f>ROUNDDOWN($S$3*S1686,0)</f>
        <v>3257</v>
      </c>
      <c r="T1687" s="337"/>
      <c r="U1687" s="23">
        <f>ROUNDDOWN(U1686*$U$3,0)</f>
        <v>1710</v>
      </c>
      <c r="V1687" s="23">
        <f>ROUNDDOWN(V1686*$V$3,0)</f>
        <v>731</v>
      </c>
      <c r="W1687" s="337"/>
      <c r="X1687" s="23">
        <f>ROUNDDOWN($X$3*X1686,0)</f>
        <v>38814</v>
      </c>
      <c r="Y1687" s="23">
        <f>ROUNDDOWN(Y1686*$Y$3,0)</f>
        <v>17917</v>
      </c>
      <c r="Z1687" s="24">
        <f>ROUNDDOWN(Z1686*$Z$3,0)</f>
        <v>0</v>
      </c>
      <c r="AA1687" s="338"/>
      <c r="AB1687" s="327"/>
      <c r="AC1687" s="327"/>
      <c r="AD1687" s="327"/>
      <c r="AE1687" s="327"/>
      <c r="AF1687" s="329"/>
      <c r="AG1687" s="331"/>
      <c r="AH1687" s="332"/>
    </row>
    <row r="1688" spans="1:34" ht="12.75" hidden="1" customHeight="1">
      <c r="A1688" s="347" t="s">
        <v>270</v>
      </c>
      <c r="B1688" s="31" t="s">
        <v>43</v>
      </c>
      <c r="C1688" s="32">
        <v>3</v>
      </c>
      <c r="D1688" s="347" t="str">
        <f>B1688&amp;C1688</f>
        <v>H3</v>
      </c>
      <c r="E1688" s="32" t="s">
        <v>38</v>
      </c>
      <c r="F1688" s="32"/>
      <c r="G1688" s="347" t="str">
        <f>E1688&amp;F1688</f>
        <v>W</v>
      </c>
      <c r="H1688" s="32" t="s">
        <v>39</v>
      </c>
      <c r="I1688" s="32">
        <v>0</v>
      </c>
      <c r="J1688" s="347" t="str">
        <f>H1688&amp;I1688</f>
        <v>L0</v>
      </c>
      <c r="K1688" s="32" t="s">
        <v>40</v>
      </c>
      <c r="L1688" s="32"/>
      <c r="M1688" s="348" t="str">
        <f>K1688&amp;L1688</f>
        <v>B</v>
      </c>
      <c r="N1688" s="32" t="s">
        <v>41</v>
      </c>
      <c r="O1688" s="32">
        <v>10</v>
      </c>
      <c r="P1688" s="348" t="str">
        <f>N1688&amp;O1688</f>
        <v>R10</v>
      </c>
      <c r="Q1688" s="25" t="s">
        <v>42</v>
      </c>
      <c r="R1688" s="26">
        <v>0.47</v>
      </c>
      <c r="S1688" s="26">
        <v>0.06</v>
      </c>
      <c r="T1688" s="336">
        <f>SUM(R1689:S1689)</f>
        <v>54190</v>
      </c>
      <c r="U1688" s="19">
        <v>4.2000000000000003E-2</v>
      </c>
      <c r="V1688" s="19">
        <v>0.02</v>
      </c>
      <c r="W1688" s="336">
        <f>SUM(U1689:V1689)</f>
        <v>4639</v>
      </c>
      <c r="X1688" s="19">
        <v>0.33</v>
      </c>
      <c r="Y1688" s="19">
        <v>0.16</v>
      </c>
      <c r="Z1688" s="19">
        <v>0.24</v>
      </c>
      <c r="AA1688" s="338">
        <f>SUM(X1689:Z1689)</f>
        <v>60738</v>
      </c>
      <c r="AB1688" s="327">
        <f>ROUNDDOWN((T1688+AA1688)*0.05,0)</f>
        <v>5746</v>
      </c>
      <c r="AC1688" s="327">
        <f>ROUNDDOWN((T1688+W1688+AA1688+AB1688)*0.1,0)</f>
        <v>12531</v>
      </c>
      <c r="AD1688" s="327">
        <f>ROUNDDOWN(AG1688*0.1,0)</f>
        <v>21317</v>
      </c>
      <c r="AE1688" s="327">
        <f>T1688+W1688+AA1688+AB1688+AC1688+AD1688</f>
        <v>159161</v>
      </c>
      <c r="AF1688" s="328">
        <v>272000</v>
      </c>
      <c r="AG1688" s="330">
        <f>AF1688-T1688-W1688</f>
        <v>213171</v>
      </c>
      <c r="AH1688" s="332">
        <f>IF(AE1688&lt;AG1688,AE1688,AG1688)</f>
        <v>159161</v>
      </c>
    </row>
    <row r="1689" spans="1:34" ht="12.75" hidden="1" customHeight="1">
      <c r="A1689" s="347"/>
      <c r="B1689" s="31"/>
      <c r="C1689" s="32"/>
      <c r="D1689" s="347"/>
      <c r="E1689" s="32"/>
      <c r="F1689" s="32"/>
      <c r="G1689" s="347"/>
      <c r="H1689" s="32"/>
      <c r="I1689" s="32"/>
      <c r="J1689" s="347"/>
      <c r="K1689" s="32"/>
      <c r="L1689" s="32"/>
      <c r="M1689" s="349"/>
      <c r="N1689" s="32"/>
      <c r="O1689" s="32"/>
      <c r="P1689" s="349"/>
      <c r="Q1689" s="25"/>
      <c r="R1689" s="23">
        <f>ROUNDDOWN($R$3*R1688,0)</f>
        <v>49304</v>
      </c>
      <c r="S1689" s="23">
        <f>ROUNDDOWN($S$3*S1688,0)</f>
        <v>4886</v>
      </c>
      <c r="T1689" s="337"/>
      <c r="U1689" s="23">
        <f>ROUNDDOWN(U1688*$U$3,0)</f>
        <v>3420</v>
      </c>
      <c r="V1689" s="23">
        <f>ROUNDDOWN(V1688*$V$3,0)</f>
        <v>1219</v>
      </c>
      <c r="W1689" s="337"/>
      <c r="X1689" s="23">
        <f>ROUNDDOWN($X$3*X1688,0)</f>
        <v>34618</v>
      </c>
      <c r="Y1689" s="23">
        <f>ROUNDDOWN(Y1688*$Y$3,0)</f>
        <v>13030</v>
      </c>
      <c r="Z1689" s="24">
        <f>ROUNDDOWN(Z1688*$Z$3,0)</f>
        <v>13090</v>
      </c>
      <c r="AA1689" s="338"/>
      <c r="AB1689" s="327"/>
      <c r="AC1689" s="327"/>
      <c r="AD1689" s="327"/>
      <c r="AE1689" s="327"/>
      <c r="AF1689" s="329"/>
      <c r="AG1689" s="331"/>
      <c r="AH1689" s="332"/>
    </row>
    <row r="1690" spans="1:34" ht="12.75" hidden="1" customHeight="1">
      <c r="A1690" s="347" t="s">
        <v>270</v>
      </c>
      <c r="B1690" s="31" t="s">
        <v>43</v>
      </c>
      <c r="C1690" s="32">
        <v>3.5</v>
      </c>
      <c r="D1690" s="347" t="str">
        <f>B1690&amp;C1690</f>
        <v>H3.5</v>
      </c>
      <c r="E1690" s="32" t="s">
        <v>38</v>
      </c>
      <c r="F1690" s="32"/>
      <c r="G1690" s="347" t="str">
        <f>E1690&amp;F1690</f>
        <v>W</v>
      </c>
      <c r="H1690" s="32" t="s">
        <v>39</v>
      </c>
      <c r="I1690" s="32">
        <v>0</v>
      </c>
      <c r="J1690" s="347" t="str">
        <f>H1690&amp;I1690</f>
        <v>L0</v>
      </c>
      <c r="K1690" s="32" t="s">
        <v>40</v>
      </c>
      <c r="L1690" s="32"/>
      <c r="M1690" s="348" t="str">
        <f>K1690&amp;L1690</f>
        <v>B</v>
      </c>
      <c r="N1690" s="32" t="s">
        <v>41</v>
      </c>
      <c r="O1690" s="32">
        <v>12</v>
      </c>
      <c r="P1690" s="348" t="str">
        <f>N1690&amp;O1690</f>
        <v>R12</v>
      </c>
      <c r="Q1690" s="25" t="s">
        <v>42</v>
      </c>
      <c r="R1690" s="19">
        <v>0.63</v>
      </c>
      <c r="S1690" s="19">
        <v>0.1</v>
      </c>
      <c r="T1690" s="336">
        <f>SUM(R1691:S1691)</f>
        <v>74233</v>
      </c>
      <c r="U1690" s="19">
        <v>7.4999999999999997E-2</v>
      </c>
      <c r="V1690" s="19">
        <v>0.02</v>
      </c>
      <c r="W1690" s="336">
        <f>SUM(U1691:V1691)</f>
        <v>7327</v>
      </c>
      <c r="X1690" s="19">
        <v>0.42</v>
      </c>
      <c r="Y1690" s="19">
        <v>0.2</v>
      </c>
      <c r="Z1690" s="19">
        <v>0.31</v>
      </c>
      <c r="AA1690" s="338">
        <f>SUM(X1691:Z1691)</f>
        <v>77255</v>
      </c>
      <c r="AB1690" s="327">
        <f>ROUNDDOWN((T1690+AA1690)*0.05,0)</f>
        <v>7574</v>
      </c>
      <c r="AC1690" s="327">
        <f>ROUNDDOWN((T1690+W1690+AA1690+AB1690)*0.1,0)</f>
        <v>16638</v>
      </c>
      <c r="AD1690" s="327">
        <f>ROUNDDOWN(AG1690*0.1,0)</f>
        <v>26244</v>
      </c>
      <c r="AE1690" s="327">
        <f>T1690+W1690+AA1690+AB1690+AC1690+AD1690</f>
        <v>209271</v>
      </c>
      <c r="AF1690" s="328">
        <v>344000</v>
      </c>
      <c r="AG1690" s="330">
        <f>AF1690-T1690-W1690</f>
        <v>262440</v>
      </c>
      <c r="AH1690" s="332">
        <f>IF(AE1690&lt;AG1690,AE1690,AG1690)</f>
        <v>209271</v>
      </c>
    </row>
    <row r="1691" spans="1:34" ht="12.75" hidden="1" customHeight="1">
      <c r="A1691" s="347"/>
      <c r="B1691" s="31"/>
      <c r="C1691" s="32"/>
      <c r="D1691" s="347"/>
      <c r="E1691" s="32"/>
      <c r="F1691" s="32"/>
      <c r="G1691" s="347"/>
      <c r="H1691" s="32"/>
      <c r="I1691" s="32"/>
      <c r="J1691" s="347"/>
      <c r="K1691" s="32"/>
      <c r="L1691" s="32"/>
      <c r="M1691" s="349"/>
      <c r="N1691" s="32"/>
      <c r="O1691" s="32"/>
      <c r="P1691" s="349"/>
      <c r="Q1691" s="25"/>
      <c r="R1691" s="23">
        <f>ROUNDDOWN($R$3*R1690,0)</f>
        <v>66089</v>
      </c>
      <c r="S1691" s="23">
        <f>ROUNDDOWN($S$3*S1690,0)</f>
        <v>8144</v>
      </c>
      <c r="T1691" s="337"/>
      <c r="U1691" s="23">
        <f>ROUNDDOWN(U1690*$U$3,0)</f>
        <v>6108</v>
      </c>
      <c r="V1691" s="23">
        <f>ROUNDDOWN(V1690*$V$3,0)</f>
        <v>1219</v>
      </c>
      <c r="W1691" s="337"/>
      <c r="X1691" s="23">
        <f>ROUNDDOWN($X$3*X1690,0)</f>
        <v>44059</v>
      </c>
      <c r="Y1691" s="23">
        <f>ROUNDDOWN(Y1690*$Y$3,0)</f>
        <v>16288</v>
      </c>
      <c r="Z1691" s="24">
        <f>ROUNDDOWN(Z1690*$Z$3,0)</f>
        <v>16908</v>
      </c>
      <c r="AA1691" s="338"/>
      <c r="AB1691" s="327"/>
      <c r="AC1691" s="327"/>
      <c r="AD1691" s="327"/>
      <c r="AE1691" s="327"/>
      <c r="AF1691" s="329"/>
      <c r="AG1691" s="331"/>
      <c r="AH1691" s="332"/>
    </row>
    <row r="1692" spans="1:34" ht="12.75" hidden="1" customHeight="1">
      <c r="A1692" s="347" t="s">
        <v>270</v>
      </c>
      <c r="B1692" s="31" t="s">
        <v>43</v>
      </c>
      <c r="C1692" s="32">
        <v>3.5</v>
      </c>
      <c r="D1692" s="347" t="str">
        <f>B1692&amp;C1692</f>
        <v>H3.5</v>
      </c>
      <c r="E1692" s="32" t="s">
        <v>38</v>
      </c>
      <c r="F1692" s="32"/>
      <c r="G1692" s="347" t="str">
        <f>E1692&amp;F1692</f>
        <v>W</v>
      </c>
      <c r="H1692" s="32" t="s">
        <v>39</v>
      </c>
      <c r="I1692" s="32">
        <v>0</v>
      </c>
      <c r="J1692" s="347" t="str">
        <f>H1692&amp;I1692</f>
        <v>L0</v>
      </c>
      <c r="K1692" s="32" t="s">
        <v>40</v>
      </c>
      <c r="L1692" s="32"/>
      <c r="M1692" s="348" t="str">
        <f>K1692&amp;L1692</f>
        <v>B</v>
      </c>
      <c r="N1692" s="32" t="s">
        <v>41</v>
      </c>
      <c r="O1692" s="32">
        <v>15</v>
      </c>
      <c r="P1692" s="348" t="str">
        <f>N1692&amp;O1692</f>
        <v>R15</v>
      </c>
      <c r="Q1692" s="25" t="s">
        <v>42</v>
      </c>
      <c r="R1692" s="19">
        <v>0.88</v>
      </c>
      <c r="S1692" s="19">
        <v>0.12</v>
      </c>
      <c r="T1692" s="336">
        <f>SUM(R1693:S1693)</f>
        <v>102088</v>
      </c>
      <c r="U1692" s="19">
        <v>0.19</v>
      </c>
      <c r="V1692" s="19">
        <v>3.9E-2</v>
      </c>
      <c r="W1692" s="336">
        <f>SUM(U1693:V1693)</f>
        <v>17851</v>
      </c>
      <c r="X1692" s="19">
        <v>0.56000000000000005</v>
      </c>
      <c r="Y1692" s="19">
        <v>0.27</v>
      </c>
      <c r="Z1692" s="19">
        <v>0.41</v>
      </c>
      <c r="AA1692" s="338">
        <f>SUM(X1693:Z1693)</f>
        <v>103098</v>
      </c>
      <c r="AB1692" s="327">
        <f>ROUNDDOWN((T1692+AA1692)*0.05,0)</f>
        <v>10259</v>
      </c>
      <c r="AC1692" s="327">
        <f>ROUNDDOWN((T1692+W1692+AA1692+AB1692)*0.1,0)</f>
        <v>23329</v>
      </c>
      <c r="AD1692" s="327">
        <f>ROUNDDOWN(AG1692*0.1,0)</f>
        <v>35306</v>
      </c>
      <c r="AE1692" s="327">
        <f>T1692+W1692+AA1692+AB1692+AC1692+AD1692</f>
        <v>291931</v>
      </c>
      <c r="AF1692" s="328">
        <v>473000</v>
      </c>
      <c r="AG1692" s="330">
        <f>AF1692-T1692-W1692</f>
        <v>353061</v>
      </c>
      <c r="AH1692" s="332">
        <f>IF(AE1692&lt;AG1692,AE1692,AG1692)</f>
        <v>291931</v>
      </c>
    </row>
    <row r="1693" spans="1:34" ht="12.75" hidden="1" customHeight="1">
      <c r="A1693" s="347"/>
      <c r="B1693" s="31"/>
      <c r="C1693" s="32"/>
      <c r="D1693" s="347"/>
      <c r="E1693" s="32"/>
      <c r="F1693" s="32"/>
      <c r="G1693" s="347"/>
      <c r="H1693" s="32"/>
      <c r="I1693" s="32"/>
      <c r="J1693" s="347"/>
      <c r="K1693" s="32"/>
      <c r="L1693" s="32"/>
      <c r="M1693" s="349"/>
      <c r="N1693" s="32"/>
      <c r="O1693" s="32"/>
      <c r="P1693" s="349"/>
      <c r="Q1693" s="25"/>
      <c r="R1693" s="23">
        <f>ROUNDDOWN($R$3*R1692,0)</f>
        <v>92315</v>
      </c>
      <c r="S1693" s="23">
        <f>ROUNDDOWN($S$3*S1692,0)</f>
        <v>9773</v>
      </c>
      <c r="T1693" s="337"/>
      <c r="U1693" s="23">
        <f>ROUNDDOWN(U1692*$U$3,0)</f>
        <v>15474</v>
      </c>
      <c r="V1693" s="23">
        <f>ROUNDDOWN(V1692*$V$3,0)</f>
        <v>2377</v>
      </c>
      <c r="W1693" s="337"/>
      <c r="X1693" s="23">
        <f>ROUNDDOWN($X$3*X1692,0)</f>
        <v>58746</v>
      </c>
      <c r="Y1693" s="23">
        <f>ROUNDDOWN(Y1692*$Y$3,0)</f>
        <v>21989</v>
      </c>
      <c r="Z1693" s="24">
        <f>ROUNDDOWN(Z1692*$Z$3,0)</f>
        <v>22363</v>
      </c>
      <c r="AA1693" s="338"/>
      <c r="AB1693" s="327"/>
      <c r="AC1693" s="327"/>
      <c r="AD1693" s="327"/>
      <c r="AE1693" s="327"/>
      <c r="AF1693" s="329"/>
      <c r="AG1693" s="331"/>
      <c r="AH1693" s="332"/>
    </row>
    <row r="1694" spans="1:34" ht="12.75" hidden="1" customHeight="1">
      <c r="A1694" s="344" t="s">
        <v>271</v>
      </c>
      <c r="B1694" s="27" t="s">
        <v>43</v>
      </c>
      <c r="C1694" s="28">
        <v>1.5</v>
      </c>
      <c r="D1694" s="344" t="str">
        <f>B1694&amp;C1694</f>
        <v>H1.5</v>
      </c>
      <c r="E1694" s="28" t="s">
        <v>38</v>
      </c>
      <c r="F1694" s="28">
        <v>0.8</v>
      </c>
      <c r="G1694" s="344" t="str">
        <f>E1694&amp;F1694</f>
        <v>W0.8</v>
      </c>
      <c r="H1694" s="28" t="s">
        <v>39</v>
      </c>
      <c r="I1694" s="28">
        <v>0</v>
      </c>
      <c r="J1694" s="344" t="str">
        <f>H1694&amp;I1694</f>
        <v>L0</v>
      </c>
      <c r="K1694" s="28" t="s">
        <v>40</v>
      </c>
      <c r="L1694" s="28">
        <v>0</v>
      </c>
      <c r="M1694" s="345" t="str">
        <f>K1694&amp;L1694</f>
        <v>B0</v>
      </c>
      <c r="N1694" s="28" t="s">
        <v>41</v>
      </c>
      <c r="O1694" s="28">
        <v>0</v>
      </c>
      <c r="P1694" s="345" t="str">
        <f>N1694&amp;O1694</f>
        <v>R0</v>
      </c>
      <c r="Q1694" s="25" t="s">
        <v>178</v>
      </c>
      <c r="R1694" s="19">
        <v>0.08</v>
      </c>
      <c r="S1694" s="19">
        <v>0.01</v>
      </c>
      <c r="T1694" s="336">
        <f>SUM(R1695:S1695)</f>
        <v>9206</v>
      </c>
      <c r="U1694" s="19">
        <v>2E-3</v>
      </c>
      <c r="V1694" s="19">
        <v>2E-3</v>
      </c>
      <c r="W1694" s="336">
        <f>SUM(U1695:V1695)</f>
        <v>283</v>
      </c>
      <c r="X1694" s="19">
        <v>0.05</v>
      </c>
      <c r="Y1694" s="19">
        <v>0.03</v>
      </c>
      <c r="Z1694" s="19">
        <v>0</v>
      </c>
      <c r="AA1694" s="338">
        <f>SUM(X1695:Z1695)</f>
        <v>7688</v>
      </c>
      <c r="AB1694" s="327">
        <f>ROUNDDOWN((T1694+AA1694)*0.05,0)</f>
        <v>844</v>
      </c>
      <c r="AC1694" s="327">
        <f>ROUNDDOWN((T1694+W1694+AA1694+AB1694)*0.1,0)</f>
        <v>1802</v>
      </c>
      <c r="AD1694" s="327">
        <f>ROUNDDOWN(AG1694*0.1,0)</f>
        <v>3221</v>
      </c>
      <c r="AE1694" s="327">
        <f>T1694+W1694+AA1694+AB1694+AC1694+AD1694</f>
        <v>23044</v>
      </c>
      <c r="AF1694" s="328">
        <v>41700</v>
      </c>
      <c r="AG1694" s="330">
        <f>AF1694-T1694-W1694</f>
        <v>32211</v>
      </c>
      <c r="AH1694" s="332">
        <f t="shared" si="16"/>
        <v>23044</v>
      </c>
    </row>
    <row r="1695" spans="1:34" ht="12.75" hidden="1" customHeight="1">
      <c r="A1695" s="344"/>
      <c r="B1695" s="27"/>
      <c r="C1695" s="28"/>
      <c r="D1695" s="344"/>
      <c r="E1695" s="28"/>
      <c r="F1695" s="28"/>
      <c r="G1695" s="344"/>
      <c r="H1695" s="28"/>
      <c r="I1695" s="28"/>
      <c r="J1695" s="344"/>
      <c r="K1695" s="28"/>
      <c r="L1695" s="28"/>
      <c r="M1695" s="346"/>
      <c r="N1695" s="28"/>
      <c r="O1695" s="28"/>
      <c r="P1695" s="346"/>
      <c r="Q1695" s="25"/>
      <c r="R1695" s="23">
        <f>ROUNDDOWN($R$3*R1694,0)</f>
        <v>8392</v>
      </c>
      <c r="S1695" s="23">
        <f>ROUNDDOWN($S$3*S1694,0)</f>
        <v>814</v>
      </c>
      <c r="T1695" s="337"/>
      <c r="U1695" s="23">
        <f>ROUNDDOWN(U1694*$U$3,0)</f>
        <v>162</v>
      </c>
      <c r="V1695" s="23">
        <f>ROUNDDOWN(V1694*$V$3,0)</f>
        <v>121</v>
      </c>
      <c r="W1695" s="337"/>
      <c r="X1695" s="23">
        <f>ROUNDDOWN($X$3*X1694,0)</f>
        <v>5245</v>
      </c>
      <c r="Y1695" s="23">
        <f>ROUNDDOWN(Y1694*$Y$3,0)</f>
        <v>2443</v>
      </c>
      <c r="Z1695" s="24">
        <f>ROUNDDOWN(Z1694*$Z$3,0)</f>
        <v>0</v>
      </c>
      <c r="AA1695" s="338"/>
      <c r="AB1695" s="327"/>
      <c r="AC1695" s="327"/>
      <c r="AD1695" s="327"/>
      <c r="AE1695" s="327"/>
      <c r="AF1695" s="329"/>
      <c r="AG1695" s="331"/>
      <c r="AH1695" s="332">
        <f t="shared" si="16"/>
        <v>0</v>
      </c>
    </row>
    <row r="1696" spans="1:34" ht="12.75" hidden="1" customHeight="1">
      <c r="A1696" s="344" t="s">
        <v>271</v>
      </c>
      <c r="B1696" s="27" t="s">
        <v>43</v>
      </c>
      <c r="C1696" s="28">
        <v>2</v>
      </c>
      <c r="D1696" s="344" t="str">
        <f>B1696&amp;C1696</f>
        <v>H2</v>
      </c>
      <c r="E1696" s="28" t="s">
        <v>38</v>
      </c>
      <c r="F1696" s="28">
        <v>1</v>
      </c>
      <c r="G1696" s="344" t="str">
        <f>E1696&amp;F1696</f>
        <v>W1</v>
      </c>
      <c r="H1696" s="28" t="s">
        <v>39</v>
      </c>
      <c r="I1696" s="28">
        <v>0</v>
      </c>
      <c r="J1696" s="344" t="str">
        <f>H1696&amp;I1696</f>
        <v>L0</v>
      </c>
      <c r="K1696" s="28" t="s">
        <v>40</v>
      </c>
      <c r="L1696" s="28">
        <v>0</v>
      </c>
      <c r="M1696" s="345" t="str">
        <f>K1696&amp;L1696</f>
        <v>B0</v>
      </c>
      <c r="N1696" s="28" t="s">
        <v>41</v>
      </c>
      <c r="O1696" s="28">
        <v>0</v>
      </c>
      <c r="P1696" s="345" t="str">
        <f>N1696&amp;O1696</f>
        <v>R0</v>
      </c>
      <c r="Q1696" s="25" t="s">
        <v>178</v>
      </c>
      <c r="R1696" s="19">
        <v>0.08</v>
      </c>
      <c r="S1696" s="19">
        <v>0.01</v>
      </c>
      <c r="T1696" s="336">
        <f>SUM(R1697:S1697)</f>
        <v>9206</v>
      </c>
      <c r="U1696" s="19">
        <v>2E-3</v>
      </c>
      <c r="V1696" s="19">
        <v>2E-3</v>
      </c>
      <c r="W1696" s="336">
        <f>SUM(U1697:V1697)</f>
        <v>283</v>
      </c>
      <c r="X1696" s="19">
        <v>0.05</v>
      </c>
      <c r="Y1696" s="19">
        <v>0.03</v>
      </c>
      <c r="Z1696" s="19">
        <v>0</v>
      </c>
      <c r="AA1696" s="338">
        <f>SUM(X1697:Z1697)</f>
        <v>7688</v>
      </c>
      <c r="AB1696" s="327">
        <f>ROUNDDOWN((T1696+AA1696)*0.05,0)</f>
        <v>844</v>
      </c>
      <c r="AC1696" s="327">
        <f>ROUNDDOWN((T1696+W1696+AA1696+AB1696)*0.1,0)</f>
        <v>1802</v>
      </c>
      <c r="AD1696" s="327">
        <f>ROUNDDOWN(AG1696*0.1,0)</f>
        <v>4771</v>
      </c>
      <c r="AE1696" s="327">
        <f>T1696+W1696+AA1696+AB1696+AC1696+AD1696</f>
        <v>24594</v>
      </c>
      <c r="AF1696" s="328">
        <v>57200</v>
      </c>
      <c r="AG1696" s="330">
        <f>AF1696-T1696-W1696</f>
        <v>47711</v>
      </c>
      <c r="AH1696" s="332">
        <f t="shared" si="16"/>
        <v>24594</v>
      </c>
    </row>
    <row r="1697" spans="1:34" ht="12.75" hidden="1" customHeight="1">
      <c r="A1697" s="344"/>
      <c r="B1697" s="27"/>
      <c r="C1697" s="28"/>
      <c r="D1697" s="344"/>
      <c r="E1697" s="28"/>
      <c r="F1697" s="28"/>
      <c r="G1697" s="344"/>
      <c r="H1697" s="28"/>
      <c r="I1697" s="28"/>
      <c r="J1697" s="344"/>
      <c r="K1697" s="28"/>
      <c r="L1697" s="28"/>
      <c r="M1697" s="346"/>
      <c r="N1697" s="28"/>
      <c r="O1697" s="28"/>
      <c r="P1697" s="346"/>
      <c r="Q1697" s="25"/>
      <c r="R1697" s="23">
        <f>ROUNDDOWN($R$3*R1696,0)</f>
        <v>8392</v>
      </c>
      <c r="S1697" s="23">
        <f>ROUNDDOWN($S$3*S1696,0)</f>
        <v>814</v>
      </c>
      <c r="T1697" s="337"/>
      <c r="U1697" s="23">
        <f>ROUNDDOWN(U1696*$U$3,0)</f>
        <v>162</v>
      </c>
      <c r="V1697" s="23">
        <f>ROUNDDOWN(V1696*$V$3,0)</f>
        <v>121</v>
      </c>
      <c r="W1697" s="337"/>
      <c r="X1697" s="23">
        <f>ROUNDDOWN($X$3*X1696,0)</f>
        <v>5245</v>
      </c>
      <c r="Y1697" s="23">
        <f>ROUNDDOWN(Y1696*$Y$3,0)</f>
        <v>2443</v>
      </c>
      <c r="Z1697" s="24">
        <f>ROUNDDOWN(Z1696*$Z$3,0)</f>
        <v>0</v>
      </c>
      <c r="AA1697" s="338"/>
      <c r="AB1697" s="327"/>
      <c r="AC1697" s="327"/>
      <c r="AD1697" s="327"/>
      <c r="AE1697" s="327"/>
      <c r="AF1697" s="329"/>
      <c r="AG1697" s="331"/>
      <c r="AH1697" s="332">
        <f t="shared" si="16"/>
        <v>0</v>
      </c>
    </row>
    <row r="1698" spans="1:34" ht="12.75" hidden="1" customHeight="1">
      <c r="A1698" s="344" t="s">
        <v>271</v>
      </c>
      <c r="B1698" s="27" t="s">
        <v>43</v>
      </c>
      <c r="C1698" s="28">
        <v>2.5</v>
      </c>
      <c r="D1698" s="344" t="str">
        <f>B1698&amp;C1698</f>
        <v>H2.5</v>
      </c>
      <c r="E1698" s="28" t="s">
        <v>38</v>
      </c>
      <c r="F1698" s="28">
        <v>1.2</v>
      </c>
      <c r="G1698" s="344" t="str">
        <f>E1698&amp;F1698</f>
        <v>W1.2</v>
      </c>
      <c r="H1698" s="28" t="s">
        <v>39</v>
      </c>
      <c r="I1698" s="28">
        <v>0</v>
      </c>
      <c r="J1698" s="344" t="str">
        <f>H1698&amp;I1698</f>
        <v>L0</v>
      </c>
      <c r="K1698" s="28" t="s">
        <v>40</v>
      </c>
      <c r="L1698" s="28">
        <v>0</v>
      </c>
      <c r="M1698" s="345" t="str">
        <f>K1698&amp;L1698</f>
        <v>B0</v>
      </c>
      <c r="N1698" s="28" t="s">
        <v>41</v>
      </c>
      <c r="O1698" s="28">
        <v>0</v>
      </c>
      <c r="P1698" s="345" t="str">
        <f>N1698&amp;O1698</f>
        <v>R0</v>
      </c>
      <c r="Q1698" s="25" t="s">
        <v>178</v>
      </c>
      <c r="R1698" s="26">
        <v>0.11</v>
      </c>
      <c r="S1698" s="26">
        <v>0.02</v>
      </c>
      <c r="T1698" s="336">
        <f>SUM(R1699:S1699)</f>
        <v>13167</v>
      </c>
      <c r="U1698" s="19">
        <v>2E-3</v>
      </c>
      <c r="V1698" s="19">
        <v>3.0000000000000001E-3</v>
      </c>
      <c r="W1698" s="336">
        <f>SUM(U1699:V1699)</f>
        <v>344</v>
      </c>
      <c r="X1698" s="19">
        <v>7.0000000000000007E-2</v>
      </c>
      <c r="Y1698" s="19">
        <v>0.04</v>
      </c>
      <c r="Z1698" s="19">
        <v>0</v>
      </c>
      <c r="AA1698" s="338">
        <f>SUM(X1699:Z1699)</f>
        <v>10600</v>
      </c>
      <c r="AB1698" s="327">
        <f>ROUNDDOWN((T1698+AA1698)*0.05,0)</f>
        <v>1188</v>
      </c>
      <c r="AC1698" s="327">
        <f>ROUNDDOWN((T1698+W1698+AA1698+AB1698)*0.1,0)</f>
        <v>2529</v>
      </c>
      <c r="AD1698" s="327">
        <f>ROUNDDOWN(AG1698*0.1,0)</f>
        <v>9048</v>
      </c>
      <c r="AE1698" s="327">
        <f>T1698+W1698+AA1698+AB1698+AC1698+AD1698</f>
        <v>36876</v>
      </c>
      <c r="AF1698" s="328">
        <v>104000</v>
      </c>
      <c r="AG1698" s="330">
        <f>AF1698-T1698-W1698</f>
        <v>90489</v>
      </c>
      <c r="AH1698" s="332">
        <f t="shared" ref="AH1698:AH1799" si="17">IF(AE1698&lt;AG1698,AE1698,AG1698)</f>
        <v>36876</v>
      </c>
    </row>
    <row r="1699" spans="1:34" ht="12.75" hidden="1" customHeight="1">
      <c r="A1699" s="344"/>
      <c r="B1699" s="27"/>
      <c r="C1699" s="28"/>
      <c r="D1699" s="344"/>
      <c r="E1699" s="28"/>
      <c r="F1699" s="28"/>
      <c r="G1699" s="344"/>
      <c r="H1699" s="28"/>
      <c r="I1699" s="28"/>
      <c r="J1699" s="344"/>
      <c r="K1699" s="28"/>
      <c r="L1699" s="28"/>
      <c r="M1699" s="346"/>
      <c r="N1699" s="28"/>
      <c r="O1699" s="28"/>
      <c r="P1699" s="346"/>
      <c r="Q1699" s="25"/>
      <c r="R1699" s="23">
        <f>ROUNDDOWN($R$3*R1698,0)</f>
        <v>11539</v>
      </c>
      <c r="S1699" s="23">
        <f>ROUNDDOWN($S$3*S1698,0)</f>
        <v>1628</v>
      </c>
      <c r="T1699" s="337"/>
      <c r="U1699" s="23">
        <f>ROUNDDOWN(U1698*$U$3,0)</f>
        <v>162</v>
      </c>
      <c r="V1699" s="23">
        <f>ROUNDDOWN(V1698*$V$3,0)</f>
        <v>182</v>
      </c>
      <c r="W1699" s="337"/>
      <c r="X1699" s="23">
        <f>ROUNDDOWN($X$3*X1698,0)</f>
        <v>7343</v>
      </c>
      <c r="Y1699" s="23">
        <f>ROUNDDOWN(Y1698*$Y$3,0)</f>
        <v>3257</v>
      </c>
      <c r="Z1699" s="24">
        <f>ROUNDDOWN(Z1698*$Z$3,0)</f>
        <v>0</v>
      </c>
      <c r="AA1699" s="338"/>
      <c r="AB1699" s="327"/>
      <c r="AC1699" s="327"/>
      <c r="AD1699" s="327"/>
      <c r="AE1699" s="327"/>
      <c r="AF1699" s="329"/>
      <c r="AG1699" s="331"/>
      <c r="AH1699" s="332">
        <f t="shared" si="17"/>
        <v>0</v>
      </c>
    </row>
    <row r="1700" spans="1:34" ht="12.75" hidden="1" customHeight="1">
      <c r="A1700" s="344" t="s">
        <v>271</v>
      </c>
      <c r="B1700" s="27" t="s">
        <v>43</v>
      </c>
      <c r="C1700" s="28">
        <v>3</v>
      </c>
      <c r="D1700" s="344" t="str">
        <f>B1700&amp;C1700</f>
        <v>H3</v>
      </c>
      <c r="E1700" s="28" t="s">
        <v>38</v>
      </c>
      <c r="F1700" s="28">
        <v>1.5</v>
      </c>
      <c r="G1700" s="344" t="str">
        <f>E1700&amp;F1700</f>
        <v>W1.5</v>
      </c>
      <c r="H1700" s="28" t="s">
        <v>78</v>
      </c>
      <c r="I1700" s="28">
        <v>0</v>
      </c>
      <c r="J1700" s="344" t="str">
        <f>H1700&amp;I1700</f>
        <v>L0</v>
      </c>
      <c r="K1700" s="28" t="s">
        <v>79</v>
      </c>
      <c r="L1700" s="28">
        <v>0</v>
      </c>
      <c r="M1700" s="345" t="str">
        <f>K1700&amp;L1700</f>
        <v>B0</v>
      </c>
      <c r="N1700" s="28" t="s">
        <v>80</v>
      </c>
      <c r="O1700" s="28">
        <v>0</v>
      </c>
      <c r="P1700" s="345" t="str">
        <f>N1700&amp;O1700</f>
        <v>R0</v>
      </c>
      <c r="Q1700" s="25" t="s">
        <v>272</v>
      </c>
      <c r="R1700" s="19">
        <v>0.14000000000000001</v>
      </c>
      <c r="S1700" s="19">
        <v>0.02</v>
      </c>
      <c r="T1700" s="336">
        <f>SUM(R1701:S1701)</f>
        <v>16314</v>
      </c>
      <c r="U1700" s="19">
        <v>2E-3</v>
      </c>
      <c r="V1700" s="19">
        <v>3.0000000000000001E-3</v>
      </c>
      <c r="W1700" s="336">
        <f>SUM(U1701:V1701)</f>
        <v>344</v>
      </c>
      <c r="X1700" s="19">
        <v>0.09</v>
      </c>
      <c r="Y1700" s="19">
        <v>0.05</v>
      </c>
      <c r="Z1700" s="19">
        <v>0</v>
      </c>
      <c r="AA1700" s="338">
        <f>SUM(X1701:Z1701)</f>
        <v>13513</v>
      </c>
      <c r="AB1700" s="327">
        <f>ROUNDDOWN((T1700+AA1700)*0.05,0)</f>
        <v>1491</v>
      </c>
      <c r="AC1700" s="327">
        <f>ROUNDDOWN((T1700+W1700+AA1700+AB1700)*0.1,0)</f>
        <v>3166</v>
      </c>
      <c r="AD1700" s="327">
        <f>ROUNDDOWN(AG1700*0.1,0)</f>
        <v>16334</v>
      </c>
      <c r="AE1700" s="327">
        <f>T1700+W1700+AA1700+AB1700+AC1700+AD1700</f>
        <v>51162</v>
      </c>
      <c r="AF1700" s="328">
        <v>180000</v>
      </c>
      <c r="AG1700" s="330">
        <f>AF1700-T1700-W1700</f>
        <v>163342</v>
      </c>
      <c r="AH1700" s="332">
        <f t="shared" si="17"/>
        <v>51162</v>
      </c>
    </row>
    <row r="1701" spans="1:34" ht="12.75" hidden="1" customHeight="1">
      <c r="A1701" s="344"/>
      <c r="B1701" s="27"/>
      <c r="C1701" s="28"/>
      <c r="D1701" s="344"/>
      <c r="E1701" s="28"/>
      <c r="F1701" s="28"/>
      <c r="G1701" s="344"/>
      <c r="H1701" s="28"/>
      <c r="I1701" s="28"/>
      <c r="J1701" s="344"/>
      <c r="K1701" s="28"/>
      <c r="L1701" s="28"/>
      <c r="M1701" s="346"/>
      <c r="N1701" s="28"/>
      <c r="O1701" s="28"/>
      <c r="P1701" s="346"/>
      <c r="Q1701" s="25"/>
      <c r="R1701" s="23">
        <f>ROUNDDOWN($R$3*R1700,0)</f>
        <v>14686</v>
      </c>
      <c r="S1701" s="23">
        <f>ROUNDDOWN($S$3*S1700,0)</f>
        <v>1628</v>
      </c>
      <c r="T1701" s="337"/>
      <c r="U1701" s="23">
        <f>ROUNDDOWN(U1700*$U$3,0)</f>
        <v>162</v>
      </c>
      <c r="V1701" s="23">
        <f>ROUNDDOWN(V1700*$V$3,0)</f>
        <v>182</v>
      </c>
      <c r="W1701" s="337"/>
      <c r="X1701" s="23">
        <f>ROUNDDOWN($X$3*X1700,0)</f>
        <v>9441</v>
      </c>
      <c r="Y1701" s="23">
        <f>ROUNDDOWN(Y1700*$Y$3,0)</f>
        <v>4072</v>
      </c>
      <c r="Z1701" s="24">
        <f>ROUNDDOWN(Z1700*$Z$3,0)</f>
        <v>0</v>
      </c>
      <c r="AA1701" s="338"/>
      <c r="AB1701" s="327"/>
      <c r="AC1701" s="327"/>
      <c r="AD1701" s="327"/>
      <c r="AE1701" s="327"/>
      <c r="AF1701" s="329"/>
      <c r="AG1701" s="331"/>
      <c r="AH1701" s="332">
        <f t="shared" si="17"/>
        <v>0</v>
      </c>
    </row>
    <row r="1702" spans="1:34" ht="12.75" hidden="1" customHeight="1">
      <c r="A1702" s="344" t="s">
        <v>271</v>
      </c>
      <c r="B1702" s="27" t="s">
        <v>83</v>
      </c>
      <c r="C1702" s="28">
        <v>3.5</v>
      </c>
      <c r="D1702" s="344" t="str">
        <f>B1702&amp;C1702</f>
        <v>H3.5</v>
      </c>
      <c r="E1702" s="28" t="s">
        <v>38</v>
      </c>
      <c r="F1702" s="28">
        <v>2</v>
      </c>
      <c r="G1702" s="344" t="str">
        <f>E1702&amp;F1702</f>
        <v>W2</v>
      </c>
      <c r="H1702" s="28" t="s">
        <v>39</v>
      </c>
      <c r="I1702" s="28">
        <v>0</v>
      </c>
      <c r="J1702" s="344" t="str">
        <f>H1702&amp;I1702</f>
        <v>L0</v>
      </c>
      <c r="K1702" s="28" t="s">
        <v>40</v>
      </c>
      <c r="L1702" s="28">
        <v>0</v>
      </c>
      <c r="M1702" s="345" t="str">
        <f>K1702&amp;L1702</f>
        <v>B0</v>
      </c>
      <c r="N1702" s="28" t="s">
        <v>41</v>
      </c>
      <c r="O1702" s="28">
        <v>0</v>
      </c>
      <c r="P1702" s="345" t="str">
        <f>N1702&amp;O1702</f>
        <v>R0</v>
      </c>
      <c r="Q1702" s="25" t="s">
        <v>178</v>
      </c>
      <c r="R1702" s="26">
        <v>0.23</v>
      </c>
      <c r="S1702" s="26">
        <v>0.03</v>
      </c>
      <c r="T1702" s="336">
        <f>SUM(R1703:S1703)</f>
        <v>26570</v>
      </c>
      <c r="U1702" s="19">
        <v>2E-3</v>
      </c>
      <c r="V1702" s="19">
        <v>7.0000000000000001E-3</v>
      </c>
      <c r="W1702" s="336">
        <f>SUM(U1703:V1703)</f>
        <v>588</v>
      </c>
      <c r="X1702" s="19">
        <v>0.15</v>
      </c>
      <c r="Y1702" s="19">
        <v>0.08</v>
      </c>
      <c r="Z1702" s="19">
        <v>0</v>
      </c>
      <c r="AA1702" s="338">
        <f>SUM(X1703:Z1703)</f>
        <v>22250</v>
      </c>
      <c r="AB1702" s="327">
        <f>ROUNDDOWN((T1702+AA1702)*0.05,0)</f>
        <v>2441</v>
      </c>
      <c r="AC1702" s="327">
        <f>ROUNDDOWN((T1702+W1702+AA1702+AB1702)*0.1,0)</f>
        <v>5184</v>
      </c>
      <c r="AD1702" s="327">
        <f>ROUNDDOWN(AG1702*0.1,0)</f>
        <v>35584</v>
      </c>
      <c r="AE1702" s="327">
        <f>T1702+W1702+AA1702+AB1702+AC1702+AD1702</f>
        <v>92617</v>
      </c>
      <c r="AF1702" s="328">
        <v>383000</v>
      </c>
      <c r="AG1702" s="330">
        <f>AF1702-T1702-W1702</f>
        <v>355842</v>
      </c>
      <c r="AH1702" s="332">
        <f t="shared" si="17"/>
        <v>92617</v>
      </c>
    </row>
    <row r="1703" spans="1:34" ht="12.75" hidden="1" customHeight="1">
      <c r="A1703" s="344"/>
      <c r="B1703" s="27"/>
      <c r="C1703" s="28"/>
      <c r="D1703" s="344"/>
      <c r="E1703" s="28"/>
      <c r="F1703" s="28"/>
      <c r="G1703" s="344"/>
      <c r="H1703" s="28"/>
      <c r="I1703" s="28"/>
      <c r="J1703" s="344"/>
      <c r="K1703" s="28"/>
      <c r="L1703" s="28"/>
      <c r="M1703" s="346"/>
      <c r="N1703" s="28"/>
      <c r="O1703" s="28"/>
      <c r="P1703" s="346"/>
      <c r="Q1703" s="25"/>
      <c r="R1703" s="23">
        <f>ROUNDDOWN($R$3*R1702,0)</f>
        <v>24127</v>
      </c>
      <c r="S1703" s="23">
        <f>ROUNDDOWN($S$3*S1702,0)</f>
        <v>2443</v>
      </c>
      <c r="T1703" s="337"/>
      <c r="U1703" s="23">
        <f>ROUNDDOWN(U1702*$U$3,0)</f>
        <v>162</v>
      </c>
      <c r="V1703" s="23">
        <f>ROUNDDOWN(V1702*$V$3,0)</f>
        <v>426</v>
      </c>
      <c r="W1703" s="337"/>
      <c r="X1703" s="23">
        <f>ROUNDDOWN($X$3*X1702,0)</f>
        <v>15735</v>
      </c>
      <c r="Y1703" s="23">
        <f>ROUNDDOWN(Y1702*$Y$3,0)</f>
        <v>6515</v>
      </c>
      <c r="Z1703" s="24">
        <f>ROUNDDOWN(Z1702*$Z$3,0)</f>
        <v>0</v>
      </c>
      <c r="AA1703" s="338"/>
      <c r="AB1703" s="327"/>
      <c r="AC1703" s="327"/>
      <c r="AD1703" s="327"/>
      <c r="AE1703" s="327"/>
      <c r="AF1703" s="329"/>
      <c r="AG1703" s="331"/>
      <c r="AH1703" s="332">
        <f t="shared" si="17"/>
        <v>0</v>
      </c>
    </row>
    <row r="1704" spans="1:34" ht="12.75" hidden="1" customHeight="1">
      <c r="A1704" s="333" t="s">
        <v>273</v>
      </c>
      <c r="B1704" s="20" t="s">
        <v>43</v>
      </c>
      <c r="C1704" s="21">
        <v>1.2</v>
      </c>
      <c r="D1704" s="333" t="str">
        <f>B1704&amp;C1704</f>
        <v>H1.2</v>
      </c>
      <c r="E1704" s="21" t="s">
        <v>38</v>
      </c>
      <c r="F1704" s="21">
        <v>0.4</v>
      </c>
      <c r="G1704" s="333" t="str">
        <f>E1704&amp;F1704</f>
        <v>W0.4</v>
      </c>
      <c r="H1704" s="21" t="s">
        <v>39</v>
      </c>
      <c r="I1704" s="21">
        <v>0</v>
      </c>
      <c r="J1704" s="333" t="str">
        <f>H1704&amp;I1704</f>
        <v>L0</v>
      </c>
      <c r="K1704" s="21" t="s">
        <v>40</v>
      </c>
      <c r="L1704" s="21">
        <v>0</v>
      </c>
      <c r="M1704" s="334" t="str">
        <f>K1704&amp;L1704</f>
        <v>B0</v>
      </c>
      <c r="N1704" s="21" t="s">
        <v>41</v>
      </c>
      <c r="O1704" s="21">
        <v>0</v>
      </c>
      <c r="P1704" s="334" t="str">
        <f>N1704&amp;O1704</f>
        <v>R0</v>
      </c>
      <c r="Q1704" s="25" t="s">
        <v>45</v>
      </c>
      <c r="R1704" s="19">
        <v>0.06</v>
      </c>
      <c r="S1704" s="19">
        <v>0.01</v>
      </c>
      <c r="T1704" s="336">
        <f>SUM(R1705:S1705)</f>
        <v>7108</v>
      </c>
      <c r="U1704" s="19">
        <v>2E-3</v>
      </c>
      <c r="V1704" s="19">
        <v>5.0000000000000001E-3</v>
      </c>
      <c r="W1704" s="336">
        <f>SUM(U1705:V1705)</f>
        <v>466</v>
      </c>
      <c r="X1704" s="19">
        <v>0.08</v>
      </c>
      <c r="Y1704" s="19">
        <v>7.0000000000000007E-2</v>
      </c>
      <c r="Z1704" s="19">
        <v>0</v>
      </c>
      <c r="AA1704" s="338">
        <f>SUM(X1705:Z1705)</f>
        <v>14093</v>
      </c>
      <c r="AB1704" s="327">
        <f>ROUNDDOWN((T1704+AA1704)*0.05,0)</f>
        <v>1060</v>
      </c>
      <c r="AC1704" s="327">
        <f>ROUNDDOWN((T1704+W1704+AA1704+AB1704)*0.1,0)</f>
        <v>2272</v>
      </c>
      <c r="AD1704" s="327">
        <f>ROUNDDOWN(AG1704*0.1,0)</f>
        <v>3972</v>
      </c>
      <c r="AE1704" s="327">
        <f>T1704+W1704+AA1704+AB1704+AC1704+AD1704</f>
        <v>28971</v>
      </c>
      <c r="AF1704" s="328">
        <v>47300</v>
      </c>
      <c r="AG1704" s="330">
        <f>AF1704-T1704-W1704</f>
        <v>39726</v>
      </c>
      <c r="AH1704" s="332">
        <f t="shared" si="17"/>
        <v>28971</v>
      </c>
    </row>
    <row r="1705" spans="1:34" ht="12.75" hidden="1" customHeight="1">
      <c r="A1705" s="333"/>
      <c r="B1705" s="20"/>
      <c r="C1705" s="21"/>
      <c r="D1705" s="333"/>
      <c r="E1705" s="21"/>
      <c r="F1705" s="21"/>
      <c r="G1705" s="333"/>
      <c r="H1705" s="21"/>
      <c r="I1705" s="21"/>
      <c r="J1705" s="333"/>
      <c r="K1705" s="21"/>
      <c r="L1705" s="21"/>
      <c r="M1705" s="335"/>
      <c r="N1705" s="21"/>
      <c r="O1705" s="21"/>
      <c r="P1705" s="335"/>
      <c r="Q1705" s="25"/>
      <c r="R1705" s="23">
        <f>ROUNDDOWN($R$3*R1704,0)</f>
        <v>6294</v>
      </c>
      <c r="S1705" s="23">
        <f>ROUNDDOWN($S$3*S1704,0)</f>
        <v>814</v>
      </c>
      <c r="T1705" s="337"/>
      <c r="U1705" s="23">
        <f>ROUNDDOWN(U1704*$U$3,0)</f>
        <v>162</v>
      </c>
      <c r="V1705" s="23">
        <f>ROUNDDOWN(V1704*$V$3,0)</f>
        <v>304</v>
      </c>
      <c r="W1705" s="337"/>
      <c r="X1705" s="23">
        <f>ROUNDDOWN($X$3*X1704,0)</f>
        <v>8392</v>
      </c>
      <c r="Y1705" s="23">
        <f>ROUNDDOWN(Y1704*$Y$3,0)</f>
        <v>5701</v>
      </c>
      <c r="Z1705" s="24">
        <f>ROUNDDOWN(Z1704*$Z$3,0)</f>
        <v>0</v>
      </c>
      <c r="AA1705" s="338"/>
      <c r="AB1705" s="327"/>
      <c r="AC1705" s="327"/>
      <c r="AD1705" s="327"/>
      <c r="AE1705" s="327"/>
      <c r="AF1705" s="329"/>
      <c r="AG1705" s="331"/>
      <c r="AH1705" s="332">
        <f t="shared" si="17"/>
        <v>0</v>
      </c>
    </row>
    <row r="1706" spans="1:34" ht="12.75" hidden="1" customHeight="1">
      <c r="A1706" s="333" t="s">
        <v>273</v>
      </c>
      <c r="B1706" s="20" t="s">
        <v>43</v>
      </c>
      <c r="C1706" s="21">
        <v>1.5</v>
      </c>
      <c r="D1706" s="333" t="str">
        <f>B1706&amp;C1706</f>
        <v>H1.5</v>
      </c>
      <c r="E1706" s="21" t="s">
        <v>38</v>
      </c>
      <c r="F1706" s="21">
        <v>0.6</v>
      </c>
      <c r="G1706" s="333" t="str">
        <f>E1706&amp;F1706</f>
        <v>W0.6</v>
      </c>
      <c r="H1706" s="21" t="s">
        <v>39</v>
      </c>
      <c r="I1706" s="21">
        <v>0</v>
      </c>
      <c r="J1706" s="333" t="str">
        <f>H1706&amp;I1706</f>
        <v>L0</v>
      </c>
      <c r="K1706" s="21" t="s">
        <v>40</v>
      </c>
      <c r="L1706" s="21">
        <v>0</v>
      </c>
      <c r="M1706" s="334" t="str">
        <f>K1706&amp;L1706</f>
        <v>B0</v>
      </c>
      <c r="N1706" s="21" t="s">
        <v>41</v>
      </c>
      <c r="O1706" s="21">
        <v>0</v>
      </c>
      <c r="P1706" s="334" t="str">
        <f>N1706&amp;O1706</f>
        <v>R0</v>
      </c>
      <c r="Q1706" s="25" t="s">
        <v>45</v>
      </c>
      <c r="R1706" s="26">
        <v>0.06</v>
      </c>
      <c r="S1706" s="26">
        <v>0.01</v>
      </c>
      <c r="T1706" s="336">
        <f>SUM(R1707:S1707)</f>
        <v>7108</v>
      </c>
      <c r="U1706" s="19">
        <v>2E-3</v>
      </c>
      <c r="V1706" s="19">
        <v>5.0000000000000001E-3</v>
      </c>
      <c r="W1706" s="336">
        <f>SUM(U1707:V1707)</f>
        <v>466</v>
      </c>
      <c r="X1706" s="19">
        <v>0.09</v>
      </c>
      <c r="Y1706" s="19">
        <v>7.0000000000000007E-2</v>
      </c>
      <c r="Z1706" s="19">
        <v>0</v>
      </c>
      <c r="AA1706" s="338">
        <f>SUM(X1707:Z1707)</f>
        <v>15142</v>
      </c>
      <c r="AB1706" s="327">
        <f>ROUNDDOWN((T1706+AA1706)*0.05,0)</f>
        <v>1112</v>
      </c>
      <c r="AC1706" s="327">
        <f>ROUNDDOWN((T1706+W1706+AA1706+AB1706)*0.1,0)</f>
        <v>2382</v>
      </c>
      <c r="AD1706" s="327">
        <f>ROUNDDOWN(AG1706*0.1,0)</f>
        <v>6182</v>
      </c>
      <c r="AE1706" s="327">
        <f>T1706+W1706+AA1706+AB1706+AC1706+AD1706</f>
        <v>32392</v>
      </c>
      <c r="AF1706" s="328">
        <v>69400</v>
      </c>
      <c r="AG1706" s="330">
        <f>AF1706-T1706-W1706</f>
        <v>61826</v>
      </c>
      <c r="AH1706" s="332">
        <f t="shared" si="17"/>
        <v>32392</v>
      </c>
    </row>
    <row r="1707" spans="1:34" ht="12.75" hidden="1" customHeight="1">
      <c r="A1707" s="333"/>
      <c r="B1707" s="20"/>
      <c r="C1707" s="21"/>
      <c r="D1707" s="333"/>
      <c r="E1707" s="21"/>
      <c r="F1707" s="21"/>
      <c r="G1707" s="333"/>
      <c r="H1707" s="21"/>
      <c r="I1707" s="21"/>
      <c r="J1707" s="333"/>
      <c r="K1707" s="21"/>
      <c r="L1707" s="21"/>
      <c r="M1707" s="335"/>
      <c r="N1707" s="21"/>
      <c r="O1707" s="21"/>
      <c r="P1707" s="335"/>
      <c r="Q1707" s="25"/>
      <c r="R1707" s="23">
        <f>ROUNDDOWN($R$3*R1706,0)</f>
        <v>6294</v>
      </c>
      <c r="S1707" s="23">
        <f>ROUNDDOWN($S$3*S1706,0)</f>
        <v>814</v>
      </c>
      <c r="T1707" s="337"/>
      <c r="U1707" s="23">
        <f>ROUNDDOWN(U1706*$U$3,0)</f>
        <v>162</v>
      </c>
      <c r="V1707" s="23">
        <f>ROUNDDOWN(V1706*$V$3,0)</f>
        <v>304</v>
      </c>
      <c r="W1707" s="337"/>
      <c r="X1707" s="23">
        <f>ROUNDDOWN($X$3*X1706,0)</f>
        <v>9441</v>
      </c>
      <c r="Y1707" s="23">
        <f>ROUNDDOWN(Y1706*$Y$3,0)</f>
        <v>5701</v>
      </c>
      <c r="Z1707" s="24">
        <f>ROUNDDOWN(Z1706*$Z$3,0)</f>
        <v>0</v>
      </c>
      <c r="AA1707" s="338"/>
      <c r="AB1707" s="327"/>
      <c r="AC1707" s="327"/>
      <c r="AD1707" s="327"/>
      <c r="AE1707" s="327"/>
      <c r="AF1707" s="329"/>
      <c r="AG1707" s="331"/>
      <c r="AH1707" s="332">
        <f t="shared" si="17"/>
        <v>0</v>
      </c>
    </row>
    <row r="1708" spans="1:34" ht="12.75" hidden="1" customHeight="1">
      <c r="A1708" s="333" t="s">
        <v>273</v>
      </c>
      <c r="B1708" s="20" t="s">
        <v>43</v>
      </c>
      <c r="C1708" s="21">
        <v>1.8</v>
      </c>
      <c r="D1708" s="333" t="str">
        <f>B1708&amp;C1708</f>
        <v>H1.8</v>
      </c>
      <c r="E1708" s="21" t="s">
        <v>38</v>
      </c>
      <c r="F1708" s="21">
        <v>0.8</v>
      </c>
      <c r="G1708" s="333" t="str">
        <f>E1708&amp;F1708</f>
        <v>W0.8</v>
      </c>
      <c r="H1708" s="21" t="s">
        <v>39</v>
      </c>
      <c r="I1708" s="21">
        <v>0</v>
      </c>
      <c r="J1708" s="333" t="str">
        <f>H1708&amp;I1708</f>
        <v>L0</v>
      </c>
      <c r="K1708" s="21" t="s">
        <v>40</v>
      </c>
      <c r="L1708" s="21">
        <v>0</v>
      </c>
      <c r="M1708" s="334" t="str">
        <f>K1708&amp;L1708</f>
        <v>B0</v>
      </c>
      <c r="N1708" s="21" t="s">
        <v>41</v>
      </c>
      <c r="O1708" s="21">
        <v>0</v>
      </c>
      <c r="P1708" s="334" t="str">
        <f>N1708&amp;O1708</f>
        <v>R0</v>
      </c>
      <c r="Q1708" s="25" t="s">
        <v>45</v>
      </c>
      <c r="R1708" s="26">
        <v>7.0000000000000007E-2</v>
      </c>
      <c r="S1708" s="26">
        <v>0.01</v>
      </c>
      <c r="T1708" s="336">
        <f>SUM(R1709:S1709)</f>
        <v>8157</v>
      </c>
      <c r="U1708" s="19">
        <v>2E-3</v>
      </c>
      <c r="V1708" s="19">
        <v>6.0000000000000001E-3</v>
      </c>
      <c r="W1708" s="336">
        <f>SUM(U1709:V1709)</f>
        <v>527</v>
      </c>
      <c r="X1708" s="19">
        <v>0.1</v>
      </c>
      <c r="Y1708" s="19">
        <v>0.09</v>
      </c>
      <c r="Z1708" s="19">
        <v>0</v>
      </c>
      <c r="AA1708" s="338">
        <f>SUM(X1709:Z1709)</f>
        <v>17819</v>
      </c>
      <c r="AB1708" s="327">
        <f>ROUNDDOWN((T1708+AA1708)*0.05,0)</f>
        <v>1298</v>
      </c>
      <c r="AC1708" s="327">
        <f>ROUNDDOWN((T1708+W1708+AA1708+AB1708)*0.1,0)</f>
        <v>2780</v>
      </c>
      <c r="AD1708" s="327">
        <f>ROUNDDOWN(AG1708*0.1,0)</f>
        <v>10831</v>
      </c>
      <c r="AE1708" s="327">
        <f>T1708+W1708+AA1708+AB1708+AC1708+AD1708</f>
        <v>41412</v>
      </c>
      <c r="AF1708" s="328">
        <v>117000</v>
      </c>
      <c r="AG1708" s="330">
        <f>AF1708-T1708-W1708</f>
        <v>108316</v>
      </c>
      <c r="AH1708" s="332">
        <f t="shared" si="17"/>
        <v>41412</v>
      </c>
    </row>
    <row r="1709" spans="1:34" ht="12.75" hidden="1" customHeight="1">
      <c r="A1709" s="333"/>
      <c r="B1709" s="20"/>
      <c r="C1709" s="21"/>
      <c r="D1709" s="333"/>
      <c r="E1709" s="21"/>
      <c r="F1709" s="21"/>
      <c r="G1709" s="333"/>
      <c r="H1709" s="21"/>
      <c r="I1709" s="21"/>
      <c r="J1709" s="333"/>
      <c r="K1709" s="21"/>
      <c r="L1709" s="21"/>
      <c r="M1709" s="335"/>
      <c r="N1709" s="21"/>
      <c r="O1709" s="21"/>
      <c r="P1709" s="335"/>
      <c r="Q1709" s="25"/>
      <c r="R1709" s="23">
        <f>ROUNDDOWN($R$3*R1708,0)</f>
        <v>7343</v>
      </c>
      <c r="S1709" s="23">
        <f>ROUNDDOWN($S$3*S1708,0)</f>
        <v>814</v>
      </c>
      <c r="T1709" s="337"/>
      <c r="U1709" s="23">
        <f>ROUNDDOWN(U1708*$U$3,0)</f>
        <v>162</v>
      </c>
      <c r="V1709" s="23">
        <f>ROUNDDOWN(V1708*$V$3,0)</f>
        <v>365</v>
      </c>
      <c r="W1709" s="337"/>
      <c r="X1709" s="23">
        <f>ROUNDDOWN($X$3*X1708,0)</f>
        <v>10490</v>
      </c>
      <c r="Y1709" s="23">
        <f>ROUNDDOWN(Y1708*$Y$3,0)</f>
        <v>7329</v>
      </c>
      <c r="Z1709" s="24">
        <f>ROUNDDOWN(Z1708*$Z$3,0)</f>
        <v>0</v>
      </c>
      <c r="AA1709" s="338"/>
      <c r="AB1709" s="327"/>
      <c r="AC1709" s="327"/>
      <c r="AD1709" s="327"/>
      <c r="AE1709" s="327"/>
      <c r="AF1709" s="329"/>
      <c r="AG1709" s="331"/>
      <c r="AH1709" s="332">
        <f t="shared" si="17"/>
        <v>0</v>
      </c>
    </row>
    <row r="1710" spans="1:34" ht="12.75" hidden="1" customHeight="1">
      <c r="A1710" s="333" t="s">
        <v>273</v>
      </c>
      <c r="B1710" s="20" t="s">
        <v>43</v>
      </c>
      <c r="C1710" s="21">
        <v>2</v>
      </c>
      <c r="D1710" s="333" t="str">
        <f>B1710&amp;C1710</f>
        <v>H2</v>
      </c>
      <c r="E1710" s="21" t="s">
        <v>38</v>
      </c>
      <c r="F1710" s="21">
        <v>1</v>
      </c>
      <c r="G1710" s="333" t="str">
        <f>E1710&amp;F1710</f>
        <v>W1</v>
      </c>
      <c r="H1710" s="21" t="s">
        <v>39</v>
      </c>
      <c r="I1710" s="21">
        <v>0</v>
      </c>
      <c r="J1710" s="333" t="str">
        <f>H1710&amp;I1710</f>
        <v>L0</v>
      </c>
      <c r="K1710" s="21" t="s">
        <v>40</v>
      </c>
      <c r="L1710" s="21">
        <v>0</v>
      </c>
      <c r="M1710" s="334" t="str">
        <f>K1710&amp;L1710</f>
        <v>B0</v>
      </c>
      <c r="N1710" s="21" t="s">
        <v>41</v>
      </c>
      <c r="O1710" s="21">
        <v>0</v>
      </c>
      <c r="P1710" s="334" t="str">
        <f>N1710&amp;O1710</f>
        <v>R0</v>
      </c>
      <c r="Q1710" s="25" t="s">
        <v>45</v>
      </c>
      <c r="R1710" s="19">
        <v>0.08</v>
      </c>
      <c r="S1710" s="19">
        <v>0.01</v>
      </c>
      <c r="T1710" s="336">
        <f>SUM(R1711:S1711)</f>
        <v>9206</v>
      </c>
      <c r="U1710" s="19">
        <v>2E-3</v>
      </c>
      <c r="V1710" s="19">
        <v>7.0000000000000001E-3</v>
      </c>
      <c r="W1710" s="29">
        <f>SUM(U1711:V1711)</f>
        <v>588</v>
      </c>
      <c r="X1710" s="19">
        <v>0.11</v>
      </c>
      <c r="Y1710" s="19">
        <v>0.09</v>
      </c>
      <c r="Z1710" s="19">
        <v>0</v>
      </c>
      <c r="AA1710" s="338">
        <f>SUM(X1711:Z1711)</f>
        <v>18868</v>
      </c>
      <c r="AB1710" s="327">
        <f>ROUNDDOWN((T1710+AA1710)*0.05,0)</f>
        <v>1403</v>
      </c>
      <c r="AC1710" s="327">
        <f>ROUNDDOWN((T1710+W1710+AA1710+AB1710)*0.1,0)</f>
        <v>3006</v>
      </c>
      <c r="AD1710" s="327">
        <f>ROUNDDOWN(AG1710*0.1,0)</f>
        <v>14320</v>
      </c>
      <c r="AE1710" s="327">
        <f>T1710+W1710+AA1710+AB1710+AC1710+AD1710</f>
        <v>47391</v>
      </c>
      <c r="AF1710" s="328">
        <v>153000</v>
      </c>
      <c r="AG1710" s="330">
        <f>AF1710-T1710-W1710</f>
        <v>143206</v>
      </c>
      <c r="AH1710" s="332">
        <f t="shared" si="17"/>
        <v>47391</v>
      </c>
    </row>
    <row r="1711" spans="1:34" ht="12.75" hidden="1" customHeight="1">
      <c r="A1711" s="333"/>
      <c r="B1711" s="20"/>
      <c r="C1711" s="21"/>
      <c r="D1711" s="333"/>
      <c r="E1711" s="21"/>
      <c r="F1711" s="21"/>
      <c r="G1711" s="333"/>
      <c r="H1711" s="21"/>
      <c r="I1711" s="21"/>
      <c r="J1711" s="333"/>
      <c r="K1711" s="21"/>
      <c r="L1711" s="21"/>
      <c r="M1711" s="335"/>
      <c r="N1711" s="21"/>
      <c r="O1711" s="21"/>
      <c r="P1711" s="335"/>
      <c r="Q1711" s="25"/>
      <c r="R1711" s="23">
        <f>ROUNDDOWN($R$3*R1710,0)</f>
        <v>8392</v>
      </c>
      <c r="S1711" s="23">
        <f>ROUNDDOWN($S$3*S1710,0)</f>
        <v>814</v>
      </c>
      <c r="T1711" s="337"/>
      <c r="U1711" s="23">
        <f>ROUNDDOWN(U1710*$U$3,0)</f>
        <v>162</v>
      </c>
      <c r="V1711" s="23">
        <f>ROUNDDOWN(V1710*$V$3,0)</f>
        <v>426</v>
      </c>
      <c r="W1711" s="30"/>
      <c r="X1711" s="23">
        <f>ROUNDDOWN($X$3*X1710,0)</f>
        <v>11539</v>
      </c>
      <c r="Y1711" s="23">
        <f>ROUNDDOWN(Y1710*$Y$3,0)</f>
        <v>7329</v>
      </c>
      <c r="Z1711" s="24">
        <f>ROUNDDOWN(Z1710*$Z$3,0)</f>
        <v>0</v>
      </c>
      <c r="AA1711" s="338"/>
      <c r="AB1711" s="327"/>
      <c r="AC1711" s="327"/>
      <c r="AD1711" s="327"/>
      <c r="AE1711" s="327"/>
      <c r="AF1711" s="329"/>
      <c r="AG1711" s="331"/>
      <c r="AH1711" s="332">
        <f t="shared" si="17"/>
        <v>0</v>
      </c>
    </row>
    <row r="1712" spans="1:34" ht="12.75" hidden="1" customHeight="1">
      <c r="A1712" s="333" t="s">
        <v>273</v>
      </c>
      <c r="B1712" s="20" t="s">
        <v>43</v>
      </c>
      <c r="C1712" s="21">
        <v>2</v>
      </c>
      <c r="D1712" s="333" t="str">
        <f>B1712&amp;C1712</f>
        <v>H2</v>
      </c>
      <c r="E1712" s="21" t="s">
        <v>38</v>
      </c>
      <c r="F1712" s="21">
        <v>1.2</v>
      </c>
      <c r="G1712" s="333" t="str">
        <f>E1712&amp;F1712</f>
        <v>W1.2</v>
      </c>
      <c r="H1712" s="21" t="s">
        <v>39</v>
      </c>
      <c r="I1712" s="21">
        <v>0</v>
      </c>
      <c r="J1712" s="333" t="str">
        <f>H1712&amp;I1712</f>
        <v>L0</v>
      </c>
      <c r="K1712" s="21" t="s">
        <v>40</v>
      </c>
      <c r="L1712" s="21">
        <v>0</v>
      </c>
      <c r="M1712" s="334" t="str">
        <f>K1712&amp;L1712</f>
        <v>B0</v>
      </c>
      <c r="N1712" s="21" t="s">
        <v>41</v>
      </c>
      <c r="O1712" s="21">
        <v>0</v>
      </c>
      <c r="P1712" s="334" t="str">
        <f>N1712&amp;O1712</f>
        <v>R0</v>
      </c>
      <c r="Q1712" s="25" t="s">
        <v>45</v>
      </c>
      <c r="R1712" s="19">
        <v>0.08</v>
      </c>
      <c r="S1712" s="19">
        <v>0.01</v>
      </c>
      <c r="T1712" s="336">
        <f>SUM(R1713:S1713)</f>
        <v>9206</v>
      </c>
      <c r="U1712" s="19">
        <v>2E-3</v>
      </c>
      <c r="V1712" s="19">
        <v>7.0000000000000001E-3</v>
      </c>
      <c r="W1712" s="336">
        <f>SUM(U1713:V1713)</f>
        <v>588</v>
      </c>
      <c r="X1712" s="19">
        <v>0.11</v>
      </c>
      <c r="Y1712" s="19">
        <v>0.09</v>
      </c>
      <c r="Z1712" s="19">
        <v>0</v>
      </c>
      <c r="AA1712" s="338">
        <f>SUM(X1713:Z1713)</f>
        <v>18868</v>
      </c>
      <c r="AB1712" s="327">
        <f>ROUNDDOWN((T1712+AA1712)*0.05,0)</f>
        <v>1403</v>
      </c>
      <c r="AC1712" s="327">
        <f>ROUNDDOWN((T1712+W1712+AA1712+AB1712)*0.1,0)</f>
        <v>3006</v>
      </c>
      <c r="AD1712" s="327">
        <f>ROUNDDOWN(AG1712*0.1,0)</f>
        <v>19120</v>
      </c>
      <c r="AE1712" s="327">
        <f>T1712+W1712+AA1712+AB1712+AC1712+AD1712</f>
        <v>52191</v>
      </c>
      <c r="AF1712" s="328">
        <v>201000</v>
      </c>
      <c r="AG1712" s="330">
        <f>AF1712-T1712-W1712</f>
        <v>191206</v>
      </c>
      <c r="AH1712" s="332">
        <f t="shared" si="17"/>
        <v>52191</v>
      </c>
    </row>
    <row r="1713" spans="1:34" ht="12.75" hidden="1" customHeight="1">
      <c r="A1713" s="333"/>
      <c r="B1713" s="20"/>
      <c r="C1713" s="21"/>
      <c r="D1713" s="333"/>
      <c r="E1713" s="21"/>
      <c r="F1713" s="21"/>
      <c r="G1713" s="333"/>
      <c r="H1713" s="21"/>
      <c r="I1713" s="21"/>
      <c r="J1713" s="333"/>
      <c r="K1713" s="21"/>
      <c r="L1713" s="21"/>
      <c r="M1713" s="335"/>
      <c r="N1713" s="21"/>
      <c r="O1713" s="21"/>
      <c r="P1713" s="335"/>
      <c r="Q1713" s="25"/>
      <c r="R1713" s="23">
        <f>ROUNDDOWN($R$3*R1712,0)</f>
        <v>8392</v>
      </c>
      <c r="S1713" s="23">
        <f>ROUNDDOWN($S$3*S1712,0)</f>
        <v>814</v>
      </c>
      <c r="T1713" s="337"/>
      <c r="U1713" s="23">
        <f>ROUNDDOWN(U1712*$U$3,0)</f>
        <v>162</v>
      </c>
      <c r="V1713" s="23">
        <f>ROUNDDOWN(V1712*$V$3,0)</f>
        <v>426</v>
      </c>
      <c r="W1713" s="337"/>
      <c r="X1713" s="23">
        <f>ROUNDDOWN($X$3*X1712,0)</f>
        <v>11539</v>
      </c>
      <c r="Y1713" s="23">
        <f>ROUNDDOWN(Y1712*$Y$3,0)</f>
        <v>7329</v>
      </c>
      <c r="Z1713" s="24">
        <f>ROUNDDOWN(Z1712*$Z$3,0)</f>
        <v>0</v>
      </c>
      <c r="AA1713" s="338"/>
      <c r="AB1713" s="327"/>
      <c r="AC1713" s="327"/>
      <c r="AD1713" s="327"/>
      <c r="AE1713" s="327"/>
      <c r="AF1713" s="329"/>
      <c r="AG1713" s="331"/>
      <c r="AH1713" s="332">
        <f t="shared" si="17"/>
        <v>0</v>
      </c>
    </row>
    <row r="1714" spans="1:34" ht="12.75" hidden="1" customHeight="1">
      <c r="A1714" s="333" t="s">
        <v>273</v>
      </c>
      <c r="B1714" s="20" t="s">
        <v>43</v>
      </c>
      <c r="C1714" s="21">
        <v>2.5</v>
      </c>
      <c r="D1714" s="333" t="str">
        <f>B1714&amp;C1714</f>
        <v>H2.5</v>
      </c>
      <c r="E1714" s="21" t="s">
        <v>38</v>
      </c>
      <c r="F1714" s="21">
        <v>1.5</v>
      </c>
      <c r="G1714" s="333" t="str">
        <f>E1714&amp;F1714</f>
        <v>W1.5</v>
      </c>
      <c r="H1714" s="21" t="s">
        <v>39</v>
      </c>
      <c r="I1714" s="21">
        <v>0</v>
      </c>
      <c r="J1714" s="333" t="str">
        <f>H1714&amp;I1714</f>
        <v>L0</v>
      </c>
      <c r="K1714" s="21" t="s">
        <v>40</v>
      </c>
      <c r="L1714" s="21">
        <v>0</v>
      </c>
      <c r="M1714" s="334" t="str">
        <f>K1714&amp;L1714</f>
        <v>B0</v>
      </c>
      <c r="N1714" s="21" t="s">
        <v>41</v>
      </c>
      <c r="O1714" s="21">
        <v>0</v>
      </c>
      <c r="P1714" s="334" t="str">
        <f>N1714&amp;O1714</f>
        <v>R0</v>
      </c>
      <c r="Q1714" s="25" t="s">
        <v>45</v>
      </c>
      <c r="R1714" s="26">
        <v>0.1</v>
      </c>
      <c r="S1714" s="26">
        <v>0.02</v>
      </c>
      <c r="T1714" s="336">
        <f>SUM(R1715:S1715)</f>
        <v>12118</v>
      </c>
      <c r="U1714" s="19">
        <v>5.0000000000000001E-3</v>
      </c>
      <c r="V1714" s="19">
        <v>0.01</v>
      </c>
      <c r="W1714" s="336">
        <f>SUM(U1715:V1715)</f>
        <v>1016</v>
      </c>
      <c r="X1714" s="19">
        <v>0.15</v>
      </c>
      <c r="Y1714" s="19">
        <v>0.12</v>
      </c>
      <c r="Z1714" s="19">
        <v>0</v>
      </c>
      <c r="AA1714" s="338">
        <f>SUM(X1715:Z1715)</f>
        <v>25508</v>
      </c>
      <c r="AB1714" s="327">
        <f>ROUNDDOWN((T1714+AA1714)*0.05,0)</f>
        <v>1881</v>
      </c>
      <c r="AC1714" s="327">
        <f>ROUNDDOWN((T1714+W1714+AA1714+AB1714)*0.1,0)</f>
        <v>4052</v>
      </c>
      <c r="AD1714" s="327">
        <f>ROUNDDOWN(AG1714*0.1,0)</f>
        <v>27086</v>
      </c>
      <c r="AE1714" s="327">
        <f>T1714+W1714+AA1714+AB1714+AC1714+AD1714</f>
        <v>71661</v>
      </c>
      <c r="AF1714" s="328">
        <v>284000</v>
      </c>
      <c r="AG1714" s="330">
        <f>AF1714-T1714-W1714</f>
        <v>270866</v>
      </c>
      <c r="AH1714" s="332">
        <f t="shared" si="17"/>
        <v>71661</v>
      </c>
    </row>
    <row r="1715" spans="1:34" ht="12.75" hidden="1" customHeight="1">
      <c r="A1715" s="333"/>
      <c r="B1715" s="20"/>
      <c r="C1715" s="21"/>
      <c r="D1715" s="333"/>
      <c r="E1715" s="21"/>
      <c r="F1715" s="21"/>
      <c r="G1715" s="333"/>
      <c r="H1715" s="21"/>
      <c r="I1715" s="21"/>
      <c r="J1715" s="333"/>
      <c r="K1715" s="21"/>
      <c r="L1715" s="21"/>
      <c r="M1715" s="335"/>
      <c r="N1715" s="21"/>
      <c r="O1715" s="21"/>
      <c r="P1715" s="335"/>
      <c r="Q1715" s="25"/>
      <c r="R1715" s="23">
        <f>ROUNDDOWN($R$3*R1714,0)</f>
        <v>10490</v>
      </c>
      <c r="S1715" s="23">
        <f>ROUNDDOWN($S$3*S1714,0)</f>
        <v>1628</v>
      </c>
      <c r="T1715" s="337"/>
      <c r="U1715" s="23">
        <f>ROUNDDOWN(U1714*$U$3,0)</f>
        <v>407</v>
      </c>
      <c r="V1715" s="23">
        <f>ROUNDDOWN(V1714*$V$3,0)</f>
        <v>609</v>
      </c>
      <c r="W1715" s="337"/>
      <c r="X1715" s="23">
        <f>ROUNDDOWN($X$3*X1714,0)</f>
        <v>15735</v>
      </c>
      <c r="Y1715" s="23">
        <f>ROUNDDOWN(Y1714*$Y$3,0)</f>
        <v>9773</v>
      </c>
      <c r="Z1715" s="24">
        <f>ROUNDDOWN(Z1714*$Z$3,0)</f>
        <v>0</v>
      </c>
      <c r="AA1715" s="338"/>
      <c r="AB1715" s="327"/>
      <c r="AC1715" s="327"/>
      <c r="AD1715" s="327"/>
      <c r="AE1715" s="327"/>
      <c r="AF1715" s="329"/>
      <c r="AG1715" s="331"/>
      <c r="AH1715" s="332">
        <f t="shared" si="17"/>
        <v>0</v>
      </c>
    </row>
    <row r="1716" spans="1:34" ht="12.75" hidden="1" customHeight="1">
      <c r="A1716" s="333" t="s">
        <v>273</v>
      </c>
      <c r="B1716" s="20" t="s">
        <v>43</v>
      </c>
      <c r="C1716" s="21">
        <v>3</v>
      </c>
      <c r="D1716" s="333" t="str">
        <f>B1716&amp;C1716</f>
        <v>H3</v>
      </c>
      <c r="E1716" s="21" t="s">
        <v>38</v>
      </c>
      <c r="F1716" s="21">
        <v>1.8</v>
      </c>
      <c r="G1716" s="333" t="str">
        <f>E1716&amp;F1716</f>
        <v>W1.8</v>
      </c>
      <c r="H1716" s="21" t="s">
        <v>39</v>
      </c>
      <c r="I1716" s="21">
        <v>0</v>
      </c>
      <c r="J1716" s="333" t="str">
        <f>H1716&amp;I1716</f>
        <v>L0</v>
      </c>
      <c r="K1716" s="21" t="s">
        <v>40</v>
      </c>
      <c r="L1716" s="21">
        <v>0</v>
      </c>
      <c r="M1716" s="334" t="str">
        <f>K1716&amp;L1716</f>
        <v>B0</v>
      </c>
      <c r="N1716" s="21" t="s">
        <v>41</v>
      </c>
      <c r="O1716" s="21">
        <v>0</v>
      </c>
      <c r="P1716" s="334" t="str">
        <f>N1716&amp;O1716</f>
        <v>R0</v>
      </c>
      <c r="Q1716" s="25" t="s">
        <v>45</v>
      </c>
      <c r="R1716" s="26">
        <v>0.12</v>
      </c>
      <c r="S1716" s="26">
        <v>0.02</v>
      </c>
      <c r="T1716" s="336">
        <f>SUM(R1717:S1717)</f>
        <v>14216</v>
      </c>
      <c r="U1716" s="19">
        <v>8.0000000000000002E-3</v>
      </c>
      <c r="V1716" s="19">
        <v>1.2E-2</v>
      </c>
      <c r="W1716" s="336">
        <f>SUM(U1717:V1717)</f>
        <v>1382</v>
      </c>
      <c r="X1716" s="19">
        <v>0.19</v>
      </c>
      <c r="Y1716" s="19">
        <v>0.14000000000000001</v>
      </c>
      <c r="Z1716" s="19">
        <v>0</v>
      </c>
      <c r="AA1716" s="338">
        <f>SUM(X1717:Z1717)</f>
        <v>31333</v>
      </c>
      <c r="AB1716" s="327">
        <f>ROUNDDOWN((T1716+AA1716)*0.05,0)</f>
        <v>2277</v>
      </c>
      <c r="AC1716" s="327">
        <f>ROUNDDOWN((T1716+W1716+AA1716+AB1716)*0.1,0)</f>
        <v>4920</v>
      </c>
      <c r="AD1716" s="327">
        <f>ROUNDDOWN(AG1716*0.1,0)</f>
        <v>41340</v>
      </c>
      <c r="AE1716" s="327">
        <f>T1716+W1716+AA1716+AB1716+AC1716+AD1716</f>
        <v>95468</v>
      </c>
      <c r="AF1716" s="328">
        <v>429000</v>
      </c>
      <c r="AG1716" s="330">
        <f>AF1716-T1716-W1716</f>
        <v>413402</v>
      </c>
      <c r="AH1716" s="332">
        <f t="shared" si="17"/>
        <v>95468</v>
      </c>
    </row>
    <row r="1717" spans="1:34" ht="12.75" hidden="1" customHeight="1">
      <c r="A1717" s="333"/>
      <c r="B1717" s="20"/>
      <c r="C1717" s="21"/>
      <c r="D1717" s="333"/>
      <c r="E1717" s="21"/>
      <c r="F1717" s="21"/>
      <c r="G1717" s="333"/>
      <c r="H1717" s="21"/>
      <c r="I1717" s="21"/>
      <c r="J1717" s="333"/>
      <c r="K1717" s="21"/>
      <c r="L1717" s="21"/>
      <c r="M1717" s="335"/>
      <c r="N1717" s="21"/>
      <c r="O1717" s="21"/>
      <c r="P1717" s="335"/>
      <c r="Q1717" s="25"/>
      <c r="R1717" s="23">
        <f>ROUNDDOWN($R$3*R1716,0)</f>
        <v>12588</v>
      </c>
      <c r="S1717" s="23">
        <f>ROUNDDOWN($S$3*S1716,0)</f>
        <v>1628</v>
      </c>
      <c r="T1717" s="337"/>
      <c r="U1717" s="23">
        <f>ROUNDDOWN(U1716*$U$3,0)</f>
        <v>651</v>
      </c>
      <c r="V1717" s="23">
        <f>ROUNDDOWN(V1716*$V$3,0)</f>
        <v>731</v>
      </c>
      <c r="W1717" s="337"/>
      <c r="X1717" s="23">
        <f>ROUNDDOWN($X$3*X1716,0)</f>
        <v>19931</v>
      </c>
      <c r="Y1717" s="23">
        <f>ROUNDDOWN(Y1716*$Y$3,0)</f>
        <v>11402</v>
      </c>
      <c r="Z1717" s="24">
        <f>ROUNDDOWN(Z1716*$Z$3,0)</f>
        <v>0</v>
      </c>
      <c r="AA1717" s="338"/>
      <c r="AB1717" s="327"/>
      <c r="AC1717" s="327"/>
      <c r="AD1717" s="327"/>
      <c r="AE1717" s="327"/>
      <c r="AF1717" s="329"/>
      <c r="AG1717" s="331"/>
      <c r="AH1717" s="332">
        <f t="shared" si="17"/>
        <v>0</v>
      </c>
    </row>
    <row r="1718" spans="1:34" ht="12.75" hidden="1" customHeight="1">
      <c r="A1718" s="347" t="s">
        <v>274</v>
      </c>
      <c r="B1718" s="31" t="s">
        <v>43</v>
      </c>
      <c r="C1718" s="32">
        <v>0.3</v>
      </c>
      <c r="D1718" s="347" t="str">
        <f>B1718&amp;C1718</f>
        <v>H0.3</v>
      </c>
      <c r="E1718" s="32" t="s">
        <v>38</v>
      </c>
      <c r="F1718" s="32">
        <v>0.3</v>
      </c>
      <c r="G1718" s="347" t="str">
        <f>E1718&amp;F1718</f>
        <v>W0.3</v>
      </c>
      <c r="H1718" s="32" t="s">
        <v>39</v>
      </c>
      <c r="I1718" s="32">
        <v>0</v>
      </c>
      <c r="J1718" s="347" t="str">
        <f>H1718&amp;I1718</f>
        <v>L0</v>
      </c>
      <c r="K1718" s="32" t="s">
        <v>40</v>
      </c>
      <c r="L1718" s="32"/>
      <c r="M1718" s="348" t="str">
        <f>K1718&amp;L1718</f>
        <v>B</v>
      </c>
      <c r="N1718" s="32" t="s">
        <v>41</v>
      </c>
      <c r="O1718" s="32">
        <v>0</v>
      </c>
      <c r="P1718" s="348" t="str">
        <f>N1718&amp;O1718</f>
        <v>R0</v>
      </c>
      <c r="Q1718" s="25" t="s">
        <v>45</v>
      </c>
      <c r="R1718" s="26">
        <v>0.05</v>
      </c>
      <c r="S1718" s="26">
        <v>0.01</v>
      </c>
      <c r="T1718" s="336">
        <f>SUM(R1719:S1719)</f>
        <v>6059</v>
      </c>
      <c r="U1718" s="19">
        <v>2E-3</v>
      </c>
      <c r="V1718" s="19">
        <v>5.0000000000000001E-3</v>
      </c>
      <c r="W1718" s="336">
        <f>SUM(U1719:V1719)</f>
        <v>466</v>
      </c>
      <c r="X1718" s="19">
        <v>7.0000000000000007E-2</v>
      </c>
      <c r="Y1718" s="19">
        <v>0.06</v>
      </c>
      <c r="Z1718" s="19">
        <v>0</v>
      </c>
      <c r="AA1718" s="338">
        <f>SUM(X1719:Z1719)</f>
        <v>12229</v>
      </c>
      <c r="AB1718" s="327">
        <f>ROUNDDOWN((T1718+AA1718)*0.05,0)</f>
        <v>914</v>
      </c>
      <c r="AC1718" s="327">
        <f>ROUNDDOWN((T1718+W1718+AA1718+AB1718)*0.1,0)</f>
        <v>1966</v>
      </c>
      <c r="AD1718" s="327">
        <f>ROUNDDOWN(AG1718*0.1,0)</f>
        <v>-272</v>
      </c>
      <c r="AE1718" s="327">
        <f>T1718+W1718+AA1718+AB1718+AC1718+AD1718</f>
        <v>21362</v>
      </c>
      <c r="AF1718" s="328">
        <v>3800</v>
      </c>
      <c r="AG1718" s="330">
        <f>AF1718-T1718-W1718</f>
        <v>-2725</v>
      </c>
      <c r="AH1718" s="332">
        <f>IF(AE1718&lt;AG1718,AE1718,AG1718)</f>
        <v>-2725</v>
      </c>
    </row>
    <row r="1719" spans="1:34" ht="12.75" hidden="1" customHeight="1">
      <c r="A1719" s="347"/>
      <c r="B1719" s="31"/>
      <c r="C1719" s="32"/>
      <c r="D1719" s="347"/>
      <c r="E1719" s="32"/>
      <c r="F1719" s="32"/>
      <c r="G1719" s="347"/>
      <c r="H1719" s="32"/>
      <c r="I1719" s="32"/>
      <c r="J1719" s="347"/>
      <c r="K1719" s="32"/>
      <c r="L1719" s="32"/>
      <c r="M1719" s="349"/>
      <c r="N1719" s="32"/>
      <c r="O1719" s="32"/>
      <c r="P1719" s="349"/>
      <c r="Q1719" s="25"/>
      <c r="R1719" s="23">
        <f>ROUNDDOWN($R$3*R1718,0)</f>
        <v>5245</v>
      </c>
      <c r="S1719" s="23">
        <f>ROUNDDOWN($S$3*S1718,0)</f>
        <v>814</v>
      </c>
      <c r="T1719" s="337"/>
      <c r="U1719" s="23">
        <f>ROUNDDOWN(U1718*$U$3,0)</f>
        <v>162</v>
      </c>
      <c r="V1719" s="23">
        <f>ROUNDDOWN(V1718*$V$3,0)</f>
        <v>304</v>
      </c>
      <c r="W1719" s="337"/>
      <c r="X1719" s="23">
        <f>ROUNDDOWN($X$3*X1718,0)</f>
        <v>7343</v>
      </c>
      <c r="Y1719" s="23">
        <f>ROUNDDOWN(Y1718*$Y$3,0)</f>
        <v>4886</v>
      </c>
      <c r="Z1719" s="24">
        <f>ROUNDDOWN(Z1718*$Z$3,0)</f>
        <v>0</v>
      </c>
      <c r="AA1719" s="338"/>
      <c r="AB1719" s="327"/>
      <c r="AC1719" s="327"/>
      <c r="AD1719" s="327"/>
      <c r="AE1719" s="327"/>
      <c r="AF1719" s="329"/>
      <c r="AG1719" s="331"/>
      <c r="AH1719" s="332"/>
    </row>
    <row r="1720" spans="1:34" ht="12.75" hidden="1" customHeight="1">
      <c r="A1720" s="347" t="s">
        <v>274</v>
      </c>
      <c r="B1720" s="31" t="s">
        <v>43</v>
      </c>
      <c r="C1720" s="32">
        <v>0.4</v>
      </c>
      <c r="D1720" s="347" t="str">
        <f>B1720&amp;C1720</f>
        <v>H0.4</v>
      </c>
      <c r="E1720" s="32" t="s">
        <v>38</v>
      </c>
      <c r="F1720" s="32">
        <v>0.4</v>
      </c>
      <c r="G1720" s="347" t="str">
        <f>E1720&amp;F1720</f>
        <v>W0.4</v>
      </c>
      <c r="H1720" s="32" t="s">
        <v>39</v>
      </c>
      <c r="I1720" s="32">
        <v>0</v>
      </c>
      <c r="J1720" s="347" t="str">
        <f>H1720&amp;I1720</f>
        <v>L0</v>
      </c>
      <c r="K1720" s="32" t="s">
        <v>40</v>
      </c>
      <c r="L1720" s="32"/>
      <c r="M1720" s="348" t="str">
        <f>K1720&amp;L1720</f>
        <v>B</v>
      </c>
      <c r="N1720" s="32" t="s">
        <v>41</v>
      </c>
      <c r="O1720" s="32">
        <v>0</v>
      </c>
      <c r="P1720" s="348" t="str">
        <f>N1720&amp;O1720</f>
        <v>R0</v>
      </c>
      <c r="Q1720" s="25" t="s">
        <v>45</v>
      </c>
      <c r="R1720" s="26">
        <v>0.05</v>
      </c>
      <c r="S1720" s="26">
        <v>0.01</v>
      </c>
      <c r="T1720" s="336">
        <f>SUM(R1721:S1721)</f>
        <v>6059</v>
      </c>
      <c r="U1720" s="19">
        <v>2E-3</v>
      </c>
      <c r="V1720" s="19">
        <v>5.0000000000000001E-3</v>
      </c>
      <c r="W1720" s="336">
        <f>SUM(U1721:V1721)</f>
        <v>466</v>
      </c>
      <c r="X1720" s="19">
        <v>7.0000000000000007E-2</v>
      </c>
      <c r="Y1720" s="19">
        <v>0.06</v>
      </c>
      <c r="Z1720" s="19">
        <v>0</v>
      </c>
      <c r="AA1720" s="338">
        <f>SUM(X1721:Z1721)</f>
        <v>12229</v>
      </c>
      <c r="AB1720" s="327">
        <f>ROUNDDOWN((T1720+AA1720)*0.05,0)</f>
        <v>914</v>
      </c>
      <c r="AC1720" s="327">
        <f>ROUNDDOWN((T1720+W1720+AA1720+AB1720)*0.1,0)</f>
        <v>1966</v>
      </c>
      <c r="AD1720" s="327">
        <f>ROUNDDOWN(AG1720*0.1,0)</f>
        <v>-102</v>
      </c>
      <c r="AE1720" s="327">
        <f>T1720+W1720+AA1720+AB1720+AC1720+AD1720</f>
        <v>21532</v>
      </c>
      <c r="AF1720" s="328">
        <v>5500</v>
      </c>
      <c r="AG1720" s="330">
        <f>AF1720-T1720-W1720</f>
        <v>-1025</v>
      </c>
      <c r="AH1720" s="332">
        <f>IF(AE1720&lt;AG1720,AE1720,AG1720)</f>
        <v>-1025</v>
      </c>
    </row>
    <row r="1721" spans="1:34" ht="12.75" hidden="1" customHeight="1">
      <c r="A1721" s="347"/>
      <c r="B1721" s="31"/>
      <c r="C1721" s="32"/>
      <c r="D1721" s="347"/>
      <c r="E1721" s="32"/>
      <c r="F1721" s="32"/>
      <c r="G1721" s="347"/>
      <c r="H1721" s="32"/>
      <c r="I1721" s="32"/>
      <c r="J1721" s="347"/>
      <c r="K1721" s="32"/>
      <c r="L1721" s="32"/>
      <c r="M1721" s="349"/>
      <c r="N1721" s="32"/>
      <c r="O1721" s="32"/>
      <c r="P1721" s="349"/>
      <c r="Q1721" s="25"/>
      <c r="R1721" s="23">
        <f>ROUNDDOWN($R$3*R1720,0)</f>
        <v>5245</v>
      </c>
      <c r="S1721" s="23">
        <f>ROUNDDOWN($S$3*S1720,0)</f>
        <v>814</v>
      </c>
      <c r="T1721" s="337"/>
      <c r="U1721" s="23">
        <f>ROUNDDOWN(U1720*$U$3,0)</f>
        <v>162</v>
      </c>
      <c r="V1721" s="23">
        <f>ROUNDDOWN(V1720*$V$3,0)</f>
        <v>304</v>
      </c>
      <c r="W1721" s="337"/>
      <c r="X1721" s="23">
        <f>ROUNDDOWN($X$3*X1720,0)</f>
        <v>7343</v>
      </c>
      <c r="Y1721" s="23">
        <f>ROUNDDOWN(Y1720*$Y$3,0)</f>
        <v>4886</v>
      </c>
      <c r="Z1721" s="24">
        <f>ROUNDDOWN(Z1720*$Z$3,0)</f>
        <v>0</v>
      </c>
      <c r="AA1721" s="338"/>
      <c r="AB1721" s="327"/>
      <c r="AC1721" s="327"/>
      <c r="AD1721" s="327"/>
      <c r="AE1721" s="327"/>
      <c r="AF1721" s="329"/>
      <c r="AG1721" s="331"/>
      <c r="AH1721" s="332"/>
    </row>
    <row r="1722" spans="1:34" ht="12.75" hidden="1" customHeight="1">
      <c r="A1722" s="347" t="s">
        <v>274</v>
      </c>
      <c r="B1722" s="31" t="s">
        <v>43</v>
      </c>
      <c r="C1722" s="32">
        <v>0.5</v>
      </c>
      <c r="D1722" s="347" t="str">
        <f>B1722&amp;C1722</f>
        <v>H0.5</v>
      </c>
      <c r="E1722" s="32" t="s">
        <v>38</v>
      </c>
      <c r="F1722" s="32">
        <v>0.5</v>
      </c>
      <c r="G1722" s="347" t="str">
        <f>E1722&amp;F1722</f>
        <v>W0.5</v>
      </c>
      <c r="H1722" s="32" t="s">
        <v>39</v>
      </c>
      <c r="I1722" s="32">
        <v>0</v>
      </c>
      <c r="J1722" s="347" t="str">
        <f>H1722&amp;I1722</f>
        <v>L0</v>
      </c>
      <c r="K1722" s="32" t="s">
        <v>40</v>
      </c>
      <c r="L1722" s="32"/>
      <c r="M1722" s="348" t="str">
        <f>K1722&amp;L1722</f>
        <v>B</v>
      </c>
      <c r="N1722" s="32" t="s">
        <v>41</v>
      </c>
      <c r="O1722" s="32">
        <v>0</v>
      </c>
      <c r="P1722" s="348" t="str">
        <f>N1722&amp;O1722</f>
        <v>R0</v>
      </c>
      <c r="Q1722" s="25" t="s">
        <v>45</v>
      </c>
      <c r="R1722" s="26">
        <v>0.05</v>
      </c>
      <c r="S1722" s="26">
        <v>0.01</v>
      </c>
      <c r="T1722" s="336">
        <f>SUM(R1723:S1723)</f>
        <v>6059</v>
      </c>
      <c r="U1722" s="19">
        <v>2E-3</v>
      </c>
      <c r="V1722" s="19">
        <v>5.0000000000000001E-3</v>
      </c>
      <c r="W1722" s="336">
        <f>SUM(U1723:V1723)</f>
        <v>466</v>
      </c>
      <c r="X1722" s="19">
        <v>7.0000000000000007E-2</v>
      </c>
      <c r="Y1722" s="19">
        <v>0.06</v>
      </c>
      <c r="Z1722" s="19">
        <v>0</v>
      </c>
      <c r="AA1722" s="338">
        <f>SUM(X1723:Z1723)</f>
        <v>12229</v>
      </c>
      <c r="AB1722" s="327">
        <f>ROUNDDOWN((T1722+AA1722)*0.05,0)</f>
        <v>914</v>
      </c>
      <c r="AC1722" s="327">
        <f>ROUNDDOWN((T1722+W1722+AA1722+AB1722)*0.1,0)</f>
        <v>1966</v>
      </c>
      <c r="AD1722" s="327">
        <f>ROUNDDOWN(AG1722*0.1,0)</f>
        <v>117</v>
      </c>
      <c r="AE1722" s="327">
        <f>T1722+W1722+AA1722+AB1722+AC1722+AD1722</f>
        <v>21751</v>
      </c>
      <c r="AF1722" s="328">
        <v>7700</v>
      </c>
      <c r="AG1722" s="330">
        <f>AF1722-T1722-W1722</f>
        <v>1175</v>
      </c>
      <c r="AH1722" s="332">
        <f>IF(AE1722&lt;AG1722,AE1722,AG1722)</f>
        <v>1175</v>
      </c>
    </row>
    <row r="1723" spans="1:34" ht="12.75" hidden="1" customHeight="1">
      <c r="A1723" s="347"/>
      <c r="B1723" s="31"/>
      <c r="C1723" s="32"/>
      <c r="D1723" s="347"/>
      <c r="E1723" s="32"/>
      <c r="F1723" s="32"/>
      <c r="G1723" s="347"/>
      <c r="H1723" s="32"/>
      <c r="I1723" s="32"/>
      <c r="J1723" s="347"/>
      <c r="K1723" s="32"/>
      <c r="L1723" s="32"/>
      <c r="M1723" s="349"/>
      <c r="N1723" s="32"/>
      <c r="O1723" s="32"/>
      <c r="P1723" s="349"/>
      <c r="Q1723" s="25"/>
      <c r="R1723" s="23">
        <f>ROUNDDOWN($R$3*R1722,0)</f>
        <v>5245</v>
      </c>
      <c r="S1723" s="23">
        <f>ROUNDDOWN($S$3*S1722,0)</f>
        <v>814</v>
      </c>
      <c r="T1723" s="337"/>
      <c r="U1723" s="23">
        <f>ROUNDDOWN(U1722*$U$3,0)</f>
        <v>162</v>
      </c>
      <c r="V1723" s="23">
        <f>ROUNDDOWN(V1722*$V$3,0)</f>
        <v>304</v>
      </c>
      <c r="W1723" s="337"/>
      <c r="X1723" s="23">
        <f>ROUNDDOWN($X$3*X1722,0)</f>
        <v>7343</v>
      </c>
      <c r="Y1723" s="23">
        <f>ROUNDDOWN(Y1722*$Y$3,0)</f>
        <v>4886</v>
      </c>
      <c r="Z1723" s="24">
        <f>ROUNDDOWN(Z1722*$Z$3,0)</f>
        <v>0</v>
      </c>
      <c r="AA1723" s="338"/>
      <c r="AB1723" s="327"/>
      <c r="AC1723" s="327"/>
      <c r="AD1723" s="327"/>
      <c r="AE1723" s="327"/>
      <c r="AF1723" s="329"/>
      <c r="AG1723" s="331"/>
      <c r="AH1723" s="332"/>
    </row>
    <row r="1724" spans="1:34" ht="12.75" hidden="1" customHeight="1">
      <c r="A1724" s="347" t="s">
        <v>274</v>
      </c>
      <c r="B1724" s="31" t="s">
        <v>43</v>
      </c>
      <c r="C1724" s="32">
        <v>0.6</v>
      </c>
      <c r="D1724" s="347" t="str">
        <f>B1724&amp;C1724</f>
        <v>H0.6</v>
      </c>
      <c r="E1724" s="32" t="s">
        <v>38</v>
      </c>
      <c r="F1724" s="32">
        <v>0.5</v>
      </c>
      <c r="G1724" s="347" t="str">
        <f>E1724&amp;F1724</f>
        <v>W0.5</v>
      </c>
      <c r="H1724" s="32" t="s">
        <v>39</v>
      </c>
      <c r="I1724" s="32">
        <v>0</v>
      </c>
      <c r="J1724" s="347" t="str">
        <f>H1724&amp;I1724</f>
        <v>L0</v>
      </c>
      <c r="K1724" s="32" t="s">
        <v>40</v>
      </c>
      <c r="L1724" s="32"/>
      <c r="M1724" s="348" t="str">
        <f>K1724&amp;L1724</f>
        <v>B</v>
      </c>
      <c r="N1724" s="32" t="s">
        <v>41</v>
      </c>
      <c r="O1724" s="32">
        <v>0</v>
      </c>
      <c r="P1724" s="348" t="str">
        <f>N1724&amp;O1724</f>
        <v>R0</v>
      </c>
      <c r="Q1724" s="25" t="s">
        <v>45</v>
      </c>
      <c r="R1724" s="26">
        <v>0.05</v>
      </c>
      <c r="S1724" s="26">
        <v>0.01</v>
      </c>
      <c r="T1724" s="336">
        <f>SUM(R1725:S1725)</f>
        <v>6059</v>
      </c>
      <c r="U1724" s="19">
        <v>2E-3</v>
      </c>
      <c r="V1724" s="19">
        <v>5.0000000000000001E-3</v>
      </c>
      <c r="W1724" s="336">
        <f>SUM(U1725:V1725)</f>
        <v>466</v>
      </c>
      <c r="X1724" s="19">
        <v>7.0000000000000007E-2</v>
      </c>
      <c r="Y1724" s="19">
        <v>0.06</v>
      </c>
      <c r="Z1724" s="19">
        <v>0</v>
      </c>
      <c r="AA1724" s="338">
        <f>SUM(X1725:Z1725)</f>
        <v>12229</v>
      </c>
      <c r="AB1724" s="327">
        <f>ROUNDDOWN((T1724+AA1724)*0.05,0)</f>
        <v>914</v>
      </c>
      <c r="AC1724" s="327">
        <f>ROUNDDOWN((T1724+W1724+AA1724+AB1724)*0.1,0)</f>
        <v>1966</v>
      </c>
      <c r="AD1724" s="327">
        <f>ROUNDDOWN(AG1724*0.1,0)</f>
        <v>637</v>
      </c>
      <c r="AE1724" s="327">
        <f>T1724+W1724+AA1724+AB1724+AC1724+AD1724</f>
        <v>22271</v>
      </c>
      <c r="AF1724" s="328">
        <v>12900</v>
      </c>
      <c r="AG1724" s="330">
        <f>AF1724-T1724-W1724</f>
        <v>6375</v>
      </c>
      <c r="AH1724" s="332">
        <f>IF(AE1724&lt;AG1724,AE1724,AG1724)</f>
        <v>6375</v>
      </c>
    </row>
    <row r="1725" spans="1:34" ht="12.75" hidden="1" customHeight="1">
      <c r="A1725" s="347"/>
      <c r="B1725" s="31"/>
      <c r="C1725" s="32"/>
      <c r="D1725" s="347"/>
      <c r="E1725" s="32"/>
      <c r="F1725" s="32"/>
      <c r="G1725" s="347"/>
      <c r="H1725" s="32"/>
      <c r="I1725" s="32"/>
      <c r="J1725" s="347"/>
      <c r="K1725" s="32"/>
      <c r="L1725" s="32"/>
      <c r="M1725" s="349"/>
      <c r="N1725" s="32"/>
      <c r="O1725" s="32"/>
      <c r="P1725" s="349"/>
      <c r="Q1725" s="25"/>
      <c r="R1725" s="23">
        <f>ROUNDDOWN($R$3*R1724,0)</f>
        <v>5245</v>
      </c>
      <c r="S1725" s="23">
        <f>ROUNDDOWN($S$3*S1724,0)</f>
        <v>814</v>
      </c>
      <c r="T1725" s="337"/>
      <c r="U1725" s="23">
        <f>ROUNDDOWN(U1724*$U$3,0)</f>
        <v>162</v>
      </c>
      <c r="V1725" s="23">
        <f>ROUNDDOWN(V1724*$V$3,0)</f>
        <v>304</v>
      </c>
      <c r="W1725" s="337"/>
      <c r="X1725" s="23">
        <f>ROUNDDOWN($X$3*X1724,0)</f>
        <v>7343</v>
      </c>
      <c r="Y1725" s="23">
        <f>ROUNDDOWN(Y1724*$Y$3,0)</f>
        <v>4886</v>
      </c>
      <c r="Z1725" s="24">
        <f>ROUNDDOWN(Z1724*$Z$3,0)</f>
        <v>0</v>
      </c>
      <c r="AA1725" s="338"/>
      <c r="AB1725" s="327"/>
      <c r="AC1725" s="327"/>
      <c r="AD1725" s="327"/>
      <c r="AE1725" s="327"/>
      <c r="AF1725" s="329"/>
      <c r="AG1725" s="331"/>
      <c r="AH1725" s="332"/>
    </row>
    <row r="1726" spans="1:34" ht="12.75" customHeight="1">
      <c r="A1726" s="344" t="s">
        <v>275</v>
      </c>
      <c r="B1726" s="27" t="s">
        <v>43</v>
      </c>
      <c r="C1726" s="28">
        <v>1.2</v>
      </c>
      <c r="D1726" s="344" t="str">
        <f>B1726&amp;C1726</f>
        <v>H1.2</v>
      </c>
      <c r="E1726" s="28" t="s">
        <v>38</v>
      </c>
      <c r="F1726" s="28">
        <v>0.6</v>
      </c>
      <c r="G1726" s="344" t="str">
        <f>E1726&amp;F1726</f>
        <v>W0.6</v>
      </c>
      <c r="H1726" s="28" t="s">
        <v>39</v>
      </c>
      <c r="I1726" s="28">
        <v>0</v>
      </c>
      <c r="J1726" s="344" t="str">
        <f>H1726&amp;I1726</f>
        <v>L0</v>
      </c>
      <c r="K1726" s="28" t="s">
        <v>40</v>
      </c>
      <c r="L1726" s="28">
        <v>0</v>
      </c>
      <c r="M1726" s="345" t="str">
        <f>K1726&amp;L1726</f>
        <v>B0</v>
      </c>
      <c r="N1726" s="28" t="s">
        <v>41</v>
      </c>
      <c r="O1726" s="28">
        <v>0</v>
      </c>
      <c r="P1726" s="345" t="str">
        <f>N1726&amp;O1726</f>
        <v>R0</v>
      </c>
      <c r="Q1726" s="25" t="s">
        <v>109</v>
      </c>
      <c r="R1726" s="26">
        <v>0.04</v>
      </c>
      <c r="S1726" s="26">
        <v>6.0000000000000001E-3</v>
      </c>
      <c r="T1726" s="336">
        <f>SUM(R1727:S1727)</f>
        <v>4684</v>
      </c>
      <c r="U1726" s="19">
        <v>2E-3</v>
      </c>
      <c r="V1726" s="19">
        <v>1E-3</v>
      </c>
      <c r="W1726" s="336">
        <f>SUM(U1727:V1727)</f>
        <v>222</v>
      </c>
      <c r="X1726" s="19">
        <v>0.03</v>
      </c>
      <c r="Y1726" s="19">
        <v>0.02</v>
      </c>
      <c r="Z1726" s="19">
        <v>0</v>
      </c>
      <c r="AA1726" s="338">
        <f>SUM(X1727:Z1727)</f>
        <v>4775</v>
      </c>
      <c r="AB1726" s="327">
        <f>ROUNDDOWN((T1726+AA1726)*0.05,0)</f>
        <v>472</v>
      </c>
      <c r="AC1726" s="327">
        <f>ROUNDDOWN((T1726+W1726+AA1726+AB1726)*0.1,0)</f>
        <v>1015</v>
      </c>
      <c r="AD1726" s="327">
        <f>ROUNDDOWN(AG1726*0.1,0)</f>
        <v>629</v>
      </c>
      <c r="AE1726" s="327">
        <f>T1726+W1726+AA1726+AB1726+AC1726+AD1726</f>
        <v>11797</v>
      </c>
      <c r="AF1726" s="328">
        <v>11200</v>
      </c>
      <c r="AG1726" s="330">
        <f>AF1726-T1726-W1726</f>
        <v>6294</v>
      </c>
      <c r="AH1726" s="332">
        <f t="shared" si="17"/>
        <v>6294</v>
      </c>
    </row>
    <row r="1727" spans="1:34" ht="12.75" hidden="1" customHeight="1">
      <c r="A1727" s="344"/>
      <c r="B1727" s="27"/>
      <c r="C1727" s="28"/>
      <c r="D1727" s="344"/>
      <c r="E1727" s="28"/>
      <c r="F1727" s="28"/>
      <c r="G1727" s="344"/>
      <c r="H1727" s="28"/>
      <c r="I1727" s="28"/>
      <c r="J1727" s="344"/>
      <c r="K1727" s="28"/>
      <c r="L1727" s="28"/>
      <c r="M1727" s="346"/>
      <c r="N1727" s="28"/>
      <c r="O1727" s="28"/>
      <c r="P1727" s="346"/>
      <c r="Q1727" s="25"/>
      <c r="R1727" s="23">
        <f>ROUNDDOWN($R$3*R1726,0)</f>
        <v>4196</v>
      </c>
      <c r="S1727" s="23">
        <f>ROUNDDOWN($S$3*S1726,0)</f>
        <v>488</v>
      </c>
      <c r="T1727" s="337"/>
      <c r="U1727" s="23">
        <f>ROUNDDOWN(U1726*$U$3,0)</f>
        <v>162</v>
      </c>
      <c r="V1727" s="23">
        <f>ROUNDDOWN(V1726*$V$3,0)</f>
        <v>60</v>
      </c>
      <c r="W1727" s="337"/>
      <c r="X1727" s="23">
        <f>ROUNDDOWN($X$3*X1726,0)</f>
        <v>3147</v>
      </c>
      <c r="Y1727" s="23">
        <f>ROUNDDOWN(Y1726*$Y$3,0)</f>
        <v>1628</v>
      </c>
      <c r="Z1727" s="24">
        <f>ROUNDDOWN(Z1726*$Z$3,0)</f>
        <v>0</v>
      </c>
      <c r="AA1727" s="338"/>
      <c r="AB1727" s="327"/>
      <c r="AC1727" s="327"/>
      <c r="AD1727" s="327"/>
      <c r="AE1727" s="327"/>
      <c r="AF1727" s="329"/>
      <c r="AG1727" s="331"/>
      <c r="AH1727" s="332">
        <f t="shared" si="17"/>
        <v>0</v>
      </c>
    </row>
    <row r="1728" spans="1:34" ht="12.75" customHeight="1">
      <c r="A1728" s="344" t="s">
        <v>275</v>
      </c>
      <c r="B1728" s="27" t="s">
        <v>43</v>
      </c>
      <c r="C1728" s="28">
        <v>1.5</v>
      </c>
      <c r="D1728" s="344" t="str">
        <f>B1728&amp;C1728</f>
        <v>H1.5</v>
      </c>
      <c r="E1728" s="28" t="s">
        <v>38</v>
      </c>
      <c r="F1728" s="28">
        <v>0.8</v>
      </c>
      <c r="G1728" s="344" t="str">
        <f>E1728&amp;F1728</f>
        <v>W0.8</v>
      </c>
      <c r="H1728" s="28" t="s">
        <v>39</v>
      </c>
      <c r="I1728" s="28">
        <v>0</v>
      </c>
      <c r="J1728" s="344" t="str">
        <f>H1728&amp;I1728</f>
        <v>L0</v>
      </c>
      <c r="K1728" s="28" t="s">
        <v>40</v>
      </c>
      <c r="L1728" s="28">
        <v>0</v>
      </c>
      <c r="M1728" s="345" t="str">
        <f>K1728&amp;L1728</f>
        <v>B0</v>
      </c>
      <c r="N1728" s="28" t="s">
        <v>41</v>
      </c>
      <c r="O1728" s="28">
        <v>0</v>
      </c>
      <c r="P1728" s="345" t="str">
        <f>N1728&amp;O1728</f>
        <v>R0</v>
      </c>
      <c r="Q1728" s="25" t="s">
        <v>109</v>
      </c>
      <c r="R1728" s="19">
        <v>0.08</v>
      </c>
      <c r="S1728" s="19">
        <v>0.01</v>
      </c>
      <c r="T1728" s="336">
        <f>SUM(R1729:S1729)</f>
        <v>9206</v>
      </c>
      <c r="U1728" s="19">
        <v>2E-3</v>
      </c>
      <c r="V1728" s="19">
        <v>2E-3</v>
      </c>
      <c r="W1728" s="336">
        <f>SUM(U1729:V1729)</f>
        <v>283</v>
      </c>
      <c r="X1728" s="19">
        <v>0.05</v>
      </c>
      <c r="Y1728" s="19">
        <v>0.03</v>
      </c>
      <c r="Z1728" s="19">
        <v>0</v>
      </c>
      <c r="AA1728" s="338">
        <f>SUM(X1729:Z1729)</f>
        <v>7688</v>
      </c>
      <c r="AB1728" s="327">
        <f>ROUNDDOWN((T1728+AA1728)*0.05,0)</f>
        <v>844</v>
      </c>
      <c r="AC1728" s="327">
        <f>ROUNDDOWN((T1728+W1728+AA1728+AB1728)*0.1,0)</f>
        <v>1802</v>
      </c>
      <c r="AD1728" s="327">
        <f>ROUNDDOWN(AG1728*0.1,0)</f>
        <v>1331</v>
      </c>
      <c r="AE1728" s="327">
        <f>T1728+W1728+AA1728+AB1728+AC1728+AD1728</f>
        <v>21154</v>
      </c>
      <c r="AF1728" s="328">
        <v>22800</v>
      </c>
      <c r="AG1728" s="330">
        <f>AF1728-T1728-W1728</f>
        <v>13311</v>
      </c>
      <c r="AH1728" s="332">
        <f t="shared" si="17"/>
        <v>13311</v>
      </c>
    </row>
    <row r="1729" spans="1:34" ht="12.75" hidden="1" customHeight="1">
      <c r="A1729" s="344"/>
      <c r="B1729" s="27"/>
      <c r="C1729" s="28"/>
      <c r="D1729" s="344"/>
      <c r="E1729" s="28"/>
      <c r="F1729" s="28"/>
      <c r="G1729" s="344"/>
      <c r="H1729" s="28"/>
      <c r="I1729" s="28"/>
      <c r="J1729" s="344"/>
      <c r="K1729" s="28"/>
      <c r="L1729" s="28"/>
      <c r="M1729" s="346"/>
      <c r="N1729" s="28"/>
      <c r="O1729" s="28"/>
      <c r="P1729" s="346"/>
      <c r="Q1729" s="25"/>
      <c r="R1729" s="23">
        <f>ROUNDDOWN($R$3*R1728,0)</f>
        <v>8392</v>
      </c>
      <c r="S1729" s="23">
        <f>ROUNDDOWN($S$3*S1728,0)</f>
        <v>814</v>
      </c>
      <c r="T1729" s="337"/>
      <c r="U1729" s="23">
        <f>ROUNDDOWN(U1728*$U$3,0)</f>
        <v>162</v>
      </c>
      <c r="V1729" s="23">
        <f>ROUNDDOWN(V1728*$V$3,0)</f>
        <v>121</v>
      </c>
      <c r="W1729" s="337"/>
      <c r="X1729" s="23">
        <f>ROUNDDOWN($X$3*X1728,0)</f>
        <v>5245</v>
      </c>
      <c r="Y1729" s="23">
        <f>ROUNDDOWN(Y1728*$Y$3,0)</f>
        <v>2443</v>
      </c>
      <c r="Z1729" s="24">
        <f>ROUNDDOWN(Z1728*$Z$3,0)</f>
        <v>0</v>
      </c>
      <c r="AA1729" s="338"/>
      <c r="AB1729" s="327"/>
      <c r="AC1729" s="327"/>
      <c r="AD1729" s="327"/>
      <c r="AE1729" s="327"/>
      <c r="AF1729" s="329"/>
      <c r="AG1729" s="331"/>
      <c r="AH1729" s="332">
        <f t="shared" si="17"/>
        <v>0</v>
      </c>
    </row>
    <row r="1730" spans="1:34" ht="12.75" customHeight="1">
      <c r="A1730" s="344" t="s">
        <v>275</v>
      </c>
      <c r="B1730" s="27" t="s">
        <v>43</v>
      </c>
      <c r="C1730" s="28">
        <v>1.8</v>
      </c>
      <c r="D1730" s="344" t="str">
        <f>B1730&amp;C1730</f>
        <v>H1.8</v>
      </c>
      <c r="E1730" s="28" t="s">
        <v>38</v>
      </c>
      <c r="F1730" s="28">
        <v>1.2</v>
      </c>
      <c r="G1730" s="344" t="str">
        <f>E1730&amp;F1730</f>
        <v>W1.2</v>
      </c>
      <c r="H1730" s="28" t="s">
        <v>39</v>
      </c>
      <c r="I1730" s="28">
        <v>0</v>
      </c>
      <c r="J1730" s="344" t="str">
        <f>H1730&amp;I1730</f>
        <v>L0</v>
      </c>
      <c r="K1730" s="28" t="s">
        <v>40</v>
      </c>
      <c r="L1730" s="28">
        <v>0</v>
      </c>
      <c r="M1730" s="345" t="str">
        <f>K1730&amp;L1730</f>
        <v>B0</v>
      </c>
      <c r="N1730" s="28" t="s">
        <v>41</v>
      </c>
      <c r="O1730" s="28">
        <v>0</v>
      </c>
      <c r="P1730" s="345" t="str">
        <f>N1730&amp;O1730</f>
        <v>R0</v>
      </c>
      <c r="Q1730" s="25" t="s">
        <v>109</v>
      </c>
      <c r="R1730" s="26">
        <v>0.11</v>
      </c>
      <c r="S1730" s="26">
        <v>0.02</v>
      </c>
      <c r="T1730" s="336">
        <f>SUM(R1731:S1731)</f>
        <v>13167</v>
      </c>
      <c r="U1730" s="19">
        <v>2E-3</v>
      </c>
      <c r="V1730" s="19">
        <v>3.0000000000000001E-3</v>
      </c>
      <c r="W1730" s="336">
        <f>SUM(U1731:V1731)</f>
        <v>344</v>
      </c>
      <c r="X1730" s="19">
        <v>7.0000000000000007E-2</v>
      </c>
      <c r="Y1730" s="19">
        <v>0.04</v>
      </c>
      <c r="Z1730" s="19">
        <v>0</v>
      </c>
      <c r="AA1730" s="338">
        <f>SUM(X1731:Z1731)</f>
        <v>10600</v>
      </c>
      <c r="AB1730" s="327">
        <f>ROUNDDOWN((T1730+AA1730)*0.05,0)</f>
        <v>1188</v>
      </c>
      <c r="AC1730" s="327">
        <f>ROUNDDOWN((T1730+W1730+AA1730+AB1730)*0.1,0)</f>
        <v>2529</v>
      </c>
      <c r="AD1730" s="327">
        <f>ROUNDDOWN(AG1730*0.1,0)</f>
        <v>3298</v>
      </c>
      <c r="AE1730" s="327">
        <f>T1730+W1730+AA1730+AB1730+AC1730+AD1730</f>
        <v>31126</v>
      </c>
      <c r="AF1730" s="328">
        <v>46500</v>
      </c>
      <c r="AG1730" s="330">
        <f>AF1730-T1730-W1730</f>
        <v>32989</v>
      </c>
      <c r="AH1730" s="332">
        <f t="shared" si="17"/>
        <v>31126</v>
      </c>
    </row>
    <row r="1731" spans="1:34" ht="12.75" hidden="1" customHeight="1">
      <c r="A1731" s="344"/>
      <c r="B1731" s="27"/>
      <c r="C1731" s="28"/>
      <c r="D1731" s="344"/>
      <c r="E1731" s="28"/>
      <c r="F1731" s="28"/>
      <c r="G1731" s="344"/>
      <c r="H1731" s="28"/>
      <c r="I1731" s="28"/>
      <c r="J1731" s="344"/>
      <c r="K1731" s="28"/>
      <c r="L1731" s="28"/>
      <c r="M1731" s="346"/>
      <c r="N1731" s="28"/>
      <c r="O1731" s="28"/>
      <c r="P1731" s="346"/>
      <c r="Q1731" s="25"/>
      <c r="R1731" s="23">
        <f>ROUNDDOWN($R$3*R1730,0)</f>
        <v>11539</v>
      </c>
      <c r="S1731" s="23">
        <f>ROUNDDOWN($S$3*S1730,0)</f>
        <v>1628</v>
      </c>
      <c r="T1731" s="337"/>
      <c r="U1731" s="23">
        <f>ROUNDDOWN(U1730*$U$3,0)</f>
        <v>162</v>
      </c>
      <c r="V1731" s="23">
        <f>ROUNDDOWN(V1730*$V$3,0)</f>
        <v>182</v>
      </c>
      <c r="W1731" s="337"/>
      <c r="X1731" s="23">
        <f>ROUNDDOWN($X$3*X1730,0)</f>
        <v>7343</v>
      </c>
      <c r="Y1731" s="23">
        <f>ROUNDDOWN(Y1730*$Y$3,0)</f>
        <v>3257</v>
      </c>
      <c r="Z1731" s="24">
        <f>ROUNDDOWN(Z1730*$Z$3,0)</f>
        <v>0</v>
      </c>
      <c r="AA1731" s="338"/>
      <c r="AB1731" s="327"/>
      <c r="AC1731" s="327"/>
      <c r="AD1731" s="327"/>
      <c r="AE1731" s="327"/>
      <c r="AF1731" s="329"/>
      <c r="AG1731" s="331"/>
      <c r="AH1731" s="332">
        <f t="shared" si="17"/>
        <v>0</v>
      </c>
    </row>
    <row r="1732" spans="1:34" ht="12.75" customHeight="1">
      <c r="A1732" s="344" t="s">
        <v>275</v>
      </c>
      <c r="B1732" s="27" t="s">
        <v>43</v>
      </c>
      <c r="C1732" s="28">
        <v>2</v>
      </c>
      <c r="D1732" s="344" t="str">
        <f>B1732&amp;C1732</f>
        <v>H2</v>
      </c>
      <c r="E1732" s="28" t="s">
        <v>38</v>
      </c>
      <c r="F1732" s="28">
        <v>1.5</v>
      </c>
      <c r="G1732" s="344" t="str">
        <f>E1732&amp;F1732</f>
        <v>W1.5</v>
      </c>
      <c r="H1732" s="28" t="s">
        <v>39</v>
      </c>
      <c r="I1732" s="28">
        <v>0</v>
      </c>
      <c r="J1732" s="344" t="str">
        <f>H1732&amp;I1732</f>
        <v>L0</v>
      </c>
      <c r="K1732" s="28" t="s">
        <v>40</v>
      </c>
      <c r="L1732" s="28">
        <v>0</v>
      </c>
      <c r="M1732" s="345" t="str">
        <f>K1732&amp;L1732</f>
        <v>B0</v>
      </c>
      <c r="N1732" s="28" t="s">
        <v>41</v>
      </c>
      <c r="O1732" s="28">
        <v>0</v>
      </c>
      <c r="P1732" s="345" t="str">
        <f>N1732&amp;O1732</f>
        <v>R0</v>
      </c>
      <c r="Q1732" s="25" t="s">
        <v>109</v>
      </c>
      <c r="R1732" s="19">
        <v>0.14000000000000001</v>
      </c>
      <c r="S1732" s="19">
        <v>0.02</v>
      </c>
      <c r="T1732" s="336">
        <f>SUM(R1733:S1733)</f>
        <v>16314</v>
      </c>
      <c r="U1732" s="19">
        <v>2E-3</v>
      </c>
      <c r="V1732" s="19">
        <v>3.0000000000000001E-3</v>
      </c>
      <c r="W1732" s="336">
        <f>SUM(U1733:V1733)</f>
        <v>344</v>
      </c>
      <c r="X1732" s="19">
        <v>0.09</v>
      </c>
      <c r="Y1732" s="19">
        <v>0.05</v>
      </c>
      <c r="Z1732" s="19">
        <v>0</v>
      </c>
      <c r="AA1732" s="338">
        <f>SUM(X1733:Z1733)</f>
        <v>13513</v>
      </c>
      <c r="AB1732" s="327">
        <f>ROUNDDOWN((T1732+AA1732)*0.05,0)</f>
        <v>1491</v>
      </c>
      <c r="AC1732" s="327">
        <f>ROUNDDOWN((T1732+X2452+AA1732+AB1732)*0.1,0)</f>
        <v>3131</v>
      </c>
      <c r="AD1732" s="327">
        <f>ROUNDDOWN(AG1732*0.1,0)</f>
        <v>5068</v>
      </c>
      <c r="AE1732" s="327">
        <f>T1732+X2452+AA1732+AB1732+AC1732+AD1732</f>
        <v>39517.089999999997</v>
      </c>
      <c r="AF1732" s="328">
        <v>67000</v>
      </c>
      <c r="AG1732" s="330">
        <f>AF1732-T1732-X2452</f>
        <v>50685.91</v>
      </c>
      <c r="AH1732" s="332">
        <f t="shared" si="17"/>
        <v>39517.089999999997</v>
      </c>
    </row>
    <row r="1733" spans="1:34" ht="12.75" hidden="1" customHeight="1">
      <c r="A1733" s="344"/>
      <c r="B1733" s="27"/>
      <c r="C1733" s="28"/>
      <c r="D1733" s="344"/>
      <c r="E1733" s="28"/>
      <c r="F1733" s="28"/>
      <c r="G1733" s="344"/>
      <c r="H1733" s="28"/>
      <c r="I1733" s="28"/>
      <c r="J1733" s="344"/>
      <c r="K1733" s="28"/>
      <c r="L1733" s="28"/>
      <c r="M1733" s="346"/>
      <c r="N1733" s="28"/>
      <c r="O1733" s="28"/>
      <c r="P1733" s="346"/>
      <c r="Q1733" s="25"/>
      <c r="R1733" s="23">
        <f>ROUNDDOWN($R$3*R1732,0)</f>
        <v>14686</v>
      </c>
      <c r="S1733" s="23">
        <f>ROUNDDOWN($S$3*S1732,0)</f>
        <v>1628</v>
      </c>
      <c r="T1733" s="337"/>
      <c r="U1733" s="23">
        <f>ROUNDDOWN(U1732*$U$3,0)</f>
        <v>162</v>
      </c>
      <c r="V1733" s="23">
        <f>ROUNDDOWN(V1732*$V$3,0)</f>
        <v>182</v>
      </c>
      <c r="W1733" s="337"/>
      <c r="X1733" s="23">
        <f>ROUNDDOWN($X$3*X1732,0)</f>
        <v>9441</v>
      </c>
      <c r="Y1733" s="23">
        <f>ROUNDDOWN(Y1732*$Y$3,0)</f>
        <v>4072</v>
      </c>
      <c r="Z1733" s="24">
        <f>ROUNDDOWN(Z1732*$Z$3,0)</f>
        <v>0</v>
      </c>
      <c r="AA1733" s="338"/>
      <c r="AB1733" s="327"/>
      <c r="AC1733" s="327"/>
      <c r="AD1733" s="327"/>
      <c r="AE1733" s="327"/>
      <c r="AF1733" s="329"/>
      <c r="AG1733" s="331"/>
      <c r="AH1733" s="332">
        <f t="shared" si="17"/>
        <v>0</v>
      </c>
    </row>
    <row r="1734" spans="1:34" ht="12.75" hidden="1" customHeight="1">
      <c r="A1734" s="333" t="s">
        <v>276</v>
      </c>
      <c r="B1734" s="20" t="s">
        <v>43</v>
      </c>
      <c r="C1734" s="21">
        <v>2</v>
      </c>
      <c r="D1734" s="333" t="str">
        <f>B1734&amp;C1734</f>
        <v>H2</v>
      </c>
      <c r="E1734" s="21" t="s">
        <v>38</v>
      </c>
      <c r="F1734" s="21">
        <v>0</v>
      </c>
      <c r="G1734" s="333" t="str">
        <f>E1734&amp;F1734</f>
        <v>W0</v>
      </c>
      <c r="H1734" s="21" t="s">
        <v>39</v>
      </c>
      <c r="I1734" s="21">
        <v>0</v>
      </c>
      <c r="J1734" s="333" t="str">
        <f>H1734&amp;I1734</f>
        <v>L0</v>
      </c>
      <c r="K1734" s="21" t="s">
        <v>40</v>
      </c>
      <c r="L1734" s="21">
        <v>0</v>
      </c>
      <c r="M1734" s="334" t="str">
        <f>K1734&amp;L1734</f>
        <v>B0</v>
      </c>
      <c r="N1734" s="21" t="s">
        <v>41</v>
      </c>
      <c r="O1734" s="21">
        <v>4</v>
      </c>
      <c r="P1734" s="334" t="str">
        <f>N1734&amp;O1734</f>
        <v>R4</v>
      </c>
      <c r="Q1734" s="25" t="s">
        <v>42</v>
      </c>
      <c r="R1734" s="19">
        <v>0.11</v>
      </c>
      <c r="S1734" s="19">
        <v>0.1</v>
      </c>
      <c r="T1734" s="336">
        <f>SUM(R1735:S1735)</f>
        <v>19683</v>
      </c>
      <c r="U1734" s="19">
        <v>2E-3</v>
      </c>
      <c r="V1734" s="19">
        <v>5.0000000000000001E-3</v>
      </c>
      <c r="W1734" s="336">
        <f>SUM(U1735:V1735)</f>
        <v>466</v>
      </c>
      <c r="X1734" s="19">
        <v>0.11</v>
      </c>
      <c r="Y1734" s="19">
        <v>7.0000000000000007E-2</v>
      </c>
      <c r="Z1734" s="19">
        <v>0</v>
      </c>
      <c r="AA1734" s="338">
        <f>SUM(X1735:Z1735)</f>
        <v>17240</v>
      </c>
      <c r="AB1734" s="327">
        <f>ROUNDDOWN((T1734+AA1734)*0.05,0)</f>
        <v>1846</v>
      </c>
      <c r="AC1734" s="327">
        <f>ROUNDDOWN((T1734+W1734+AA1734+AB1734)*0.1,0)</f>
        <v>3923</v>
      </c>
      <c r="AD1734" s="327">
        <f>ROUNDDOWN(AG1734*0.1,0)</f>
        <v>995</v>
      </c>
      <c r="AE1734" s="327">
        <f>T1734+W1734+AA1734+AB1734+AC1734+AD1734</f>
        <v>44153</v>
      </c>
      <c r="AF1734" s="328">
        <v>30100</v>
      </c>
      <c r="AG1734" s="330">
        <f>AF1734-T1734-W1734</f>
        <v>9951</v>
      </c>
      <c r="AH1734" s="332">
        <f>IF(AE1734&lt;AG1734,AE1734,AG1734)</f>
        <v>9951</v>
      </c>
    </row>
    <row r="1735" spans="1:34" ht="12.75" hidden="1" customHeight="1">
      <c r="A1735" s="333"/>
      <c r="B1735" s="20"/>
      <c r="C1735" s="21"/>
      <c r="D1735" s="333"/>
      <c r="E1735" s="21"/>
      <c r="F1735" s="21"/>
      <c r="G1735" s="333"/>
      <c r="H1735" s="21"/>
      <c r="I1735" s="21"/>
      <c r="J1735" s="333"/>
      <c r="K1735" s="21"/>
      <c r="L1735" s="21"/>
      <c r="M1735" s="335"/>
      <c r="N1735" s="21"/>
      <c r="O1735" s="21"/>
      <c r="P1735" s="335"/>
      <c r="Q1735" s="25"/>
      <c r="R1735" s="23">
        <f>ROUNDDOWN($R$3*R1734,0)</f>
        <v>11539</v>
      </c>
      <c r="S1735" s="23">
        <f>ROUNDDOWN($S$3*S1734,0)</f>
        <v>8144</v>
      </c>
      <c r="T1735" s="337"/>
      <c r="U1735" s="23">
        <f>ROUNDDOWN(U1734*$U$3,0)</f>
        <v>162</v>
      </c>
      <c r="V1735" s="23">
        <f>ROUNDDOWN(V1734*$V$3,0)</f>
        <v>304</v>
      </c>
      <c r="W1735" s="337"/>
      <c r="X1735" s="23">
        <f>ROUNDDOWN($X$3*X1734,0)</f>
        <v>11539</v>
      </c>
      <c r="Y1735" s="23">
        <f>ROUNDDOWN(Y1734*$Y$3,0)</f>
        <v>5701</v>
      </c>
      <c r="Z1735" s="24">
        <f>ROUNDDOWN(Z1734*$Z$3,0)</f>
        <v>0</v>
      </c>
      <c r="AA1735" s="338"/>
      <c r="AB1735" s="327"/>
      <c r="AC1735" s="327"/>
      <c r="AD1735" s="327"/>
      <c r="AE1735" s="327"/>
      <c r="AF1735" s="329"/>
      <c r="AG1735" s="331"/>
      <c r="AH1735" s="332"/>
    </row>
    <row r="1736" spans="1:34" ht="12.75" hidden="1" customHeight="1">
      <c r="A1736" s="333" t="s">
        <v>276</v>
      </c>
      <c r="B1736" s="20" t="s">
        <v>43</v>
      </c>
      <c r="C1736" s="21">
        <v>2.5</v>
      </c>
      <c r="D1736" s="333" t="str">
        <f>B1736&amp;C1736</f>
        <v>H2.5</v>
      </c>
      <c r="E1736" s="21" t="s">
        <v>38</v>
      </c>
      <c r="F1736" s="21">
        <v>0</v>
      </c>
      <c r="G1736" s="333" t="str">
        <f>E1736&amp;F1736</f>
        <v>W0</v>
      </c>
      <c r="H1736" s="21" t="s">
        <v>39</v>
      </c>
      <c r="I1736" s="21">
        <v>0</v>
      </c>
      <c r="J1736" s="333" t="str">
        <f>H1736&amp;I1736</f>
        <v>L0</v>
      </c>
      <c r="K1736" s="21" t="s">
        <v>40</v>
      </c>
      <c r="L1736" s="21">
        <v>0</v>
      </c>
      <c r="M1736" s="334" t="str">
        <f>K1736&amp;L1736</f>
        <v>B0</v>
      </c>
      <c r="N1736" s="21" t="s">
        <v>41</v>
      </c>
      <c r="O1736" s="21">
        <v>6</v>
      </c>
      <c r="P1736" s="334" t="str">
        <f>N1736&amp;O1736</f>
        <v>R6</v>
      </c>
      <c r="Q1736" s="25" t="s">
        <v>42</v>
      </c>
      <c r="R1736" s="19">
        <v>0.19</v>
      </c>
      <c r="S1736" s="19">
        <v>0.02</v>
      </c>
      <c r="T1736" s="336">
        <f>SUM(R1737:S1737)</f>
        <v>21559</v>
      </c>
      <c r="U1736" s="19">
        <v>8.0000000000000002E-3</v>
      </c>
      <c r="V1736" s="19">
        <v>0.01</v>
      </c>
      <c r="W1736" s="336">
        <f>SUM(U1737:V1737)</f>
        <v>1260</v>
      </c>
      <c r="X1736" s="19">
        <v>0.23</v>
      </c>
      <c r="Y1736" s="19">
        <v>0.14000000000000001</v>
      </c>
      <c r="Z1736" s="19">
        <v>0</v>
      </c>
      <c r="AA1736" s="338">
        <f>SUM(X1737:Z1737)</f>
        <v>35529</v>
      </c>
      <c r="AB1736" s="327">
        <f>ROUNDDOWN((T1736+AA1736)*0.05,0)</f>
        <v>2854</v>
      </c>
      <c r="AC1736" s="327">
        <f>ROUNDDOWN((T1736+W1736+AA1736+AB1736)*0.1,0)</f>
        <v>6120</v>
      </c>
      <c r="AD1736" s="327">
        <f>ROUNDDOWN(AG1736*0.1,0)</f>
        <v>4168</v>
      </c>
      <c r="AE1736" s="327">
        <f>T1736+W1736+AA1736+AB1736+AC1736+AD1736</f>
        <v>71490</v>
      </c>
      <c r="AF1736" s="328">
        <v>64500</v>
      </c>
      <c r="AG1736" s="330">
        <f>AF1736-T1736-W1736</f>
        <v>41681</v>
      </c>
      <c r="AH1736" s="332">
        <f>IF(AE1736&lt;AG1736,AE1736,AG1736)</f>
        <v>41681</v>
      </c>
    </row>
    <row r="1737" spans="1:34" ht="12.75" hidden="1" customHeight="1">
      <c r="A1737" s="333"/>
      <c r="B1737" s="20"/>
      <c r="C1737" s="21"/>
      <c r="D1737" s="333"/>
      <c r="E1737" s="21"/>
      <c r="F1737" s="21"/>
      <c r="G1737" s="333"/>
      <c r="H1737" s="21"/>
      <c r="I1737" s="21"/>
      <c r="J1737" s="333"/>
      <c r="K1737" s="21"/>
      <c r="L1737" s="21"/>
      <c r="M1737" s="335"/>
      <c r="N1737" s="21"/>
      <c r="O1737" s="21"/>
      <c r="P1737" s="335"/>
      <c r="Q1737" s="25"/>
      <c r="R1737" s="23">
        <f>ROUNDDOWN($R$3*R1736,0)</f>
        <v>19931</v>
      </c>
      <c r="S1737" s="23">
        <f>ROUNDDOWN($S$3*S1736,0)</f>
        <v>1628</v>
      </c>
      <c r="T1737" s="337"/>
      <c r="U1737" s="23">
        <f>ROUNDDOWN(U1736*$U$3,0)</f>
        <v>651</v>
      </c>
      <c r="V1737" s="23">
        <f>ROUNDDOWN(V1736*$V$3,0)</f>
        <v>609</v>
      </c>
      <c r="W1737" s="337"/>
      <c r="X1737" s="23">
        <f>ROUNDDOWN($X$3*X1736,0)</f>
        <v>24127</v>
      </c>
      <c r="Y1737" s="23">
        <f>ROUNDDOWN(Y1736*$Y$3,0)</f>
        <v>11402</v>
      </c>
      <c r="Z1737" s="24">
        <f>ROUNDDOWN(Z1736*$Z$3,0)</f>
        <v>0</v>
      </c>
      <c r="AA1737" s="338"/>
      <c r="AB1737" s="327"/>
      <c r="AC1737" s="327"/>
      <c r="AD1737" s="327"/>
      <c r="AE1737" s="327"/>
      <c r="AF1737" s="329"/>
      <c r="AG1737" s="331"/>
      <c r="AH1737" s="332"/>
    </row>
    <row r="1738" spans="1:34" ht="12.75" hidden="1" customHeight="1">
      <c r="A1738" s="333" t="s">
        <v>276</v>
      </c>
      <c r="B1738" s="20" t="s">
        <v>43</v>
      </c>
      <c r="C1738" s="21">
        <v>3</v>
      </c>
      <c r="D1738" s="333" t="str">
        <f>B1738&amp;C1738</f>
        <v>H3</v>
      </c>
      <c r="E1738" s="21" t="s">
        <v>38</v>
      </c>
      <c r="F1738" s="21">
        <v>0</v>
      </c>
      <c r="G1738" s="333" t="str">
        <f>E1738&amp;F1738</f>
        <v>W0</v>
      </c>
      <c r="H1738" s="21" t="s">
        <v>39</v>
      </c>
      <c r="I1738" s="21">
        <v>0</v>
      </c>
      <c r="J1738" s="333" t="str">
        <f>H1738&amp;I1738</f>
        <v>L0</v>
      </c>
      <c r="K1738" s="21" t="s">
        <v>40</v>
      </c>
      <c r="L1738" s="21">
        <v>0</v>
      </c>
      <c r="M1738" s="334" t="str">
        <f>K1738&amp;L1738</f>
        <v>B0</v>
      </c>
      <c r="N1738" s="21" t="s">
        <v>41</v>
      </c>
      <c r="O1738" s="21">
        <v>8</v>
      </c>
      <c r="P1738" s="334" t="str">
        <f>N1738&amp;O1738</f>
        <v>R8</v>
      </c>
      <c r="Q1738" s="25" t="s">
        <v>42</v>
      </c>
      <c r="R1738" s="19">
        <v>0.33</v>
      </c>
      <c r="S1738" s="19">
        <v>0.04</v>
      </c>
      <c r="T1738" s="336">
        <f>SUM(R1739:S1739)</f>
        <v>37875</v>
      </c>
      <c r="U1738" s="19">
        <v>2.1000000000000001E-2</v>
      </c>
      <c r="V1738" s="19">
        <v>1.2E-2</v>
      </c>
      <c r="W1738" s="336">
        <f>SUM(U1739:V1739)</f>
        <v>2441</v>
      </c>
      <c r="X1738" s="19">
        <v>0.37</v>
      </c>
      <c r="Y1738" s="19">
        <v>0.22</v>
      </c>
      <c r="Z1738" s="19">
        <v>0</v>
      </c>
      <c r="AA1738" s="338">
        <f>SUM(X1739:Z1739)</f>
        <v>56731</v>
      </c>
      <c r="AB1738" s="327">
        <f>ROUNDDOWN((T1738+AA1738)*0.05,0)</f>
        <v>4730</v>
      </c>
      <c r="AC1738" s="327">
        <f>ROUNDDOWN((T1738+W1738+AA1738+AB1738)*0.1,0)</f>
        <v>10177</v>
      </c>
      <c r="AD1738" s="327">
        <f>ROUNDDOWN(AG1738*0.1,0)</f>
        <v>7068</v>
      </c>
      <c r="AE1738" s="327">
        <f>T1738+W1738+AA1738+AB1738+AC1738+AD1738</f>
        <v>119022</v>
      </c>
      <c r="AF1738" s="328">
        <v>111000</v>
      </c>
      <c r="AG1738" s="330">
        <f>AF1738-T1738-W1738</f>
        <v>70684</v>
      </c>
      <c r="AH1738" s="332">
        <f>IF(AE1738&lt;AG1738,AE1738,AG1738)</f>
        <v>70684</v>
      </c>
    </row>
    <row r="1739" spans="1:34" ht="12.75" hidden="1" customHeight="1">
      <c r="A1739" s="333"/>
      <c r="B1739" s="20"/>
      <c r="C1739" s="21"/>
      <c r="D1739" s="333"/>
      <c r="E1739" s="21"/>
      <c r="F1739" s="21"/>
      <c r="G1739" s="333"/>
      <c r="H1739" s="21"/>
      <c r="I1739" s="21"/>
      <c r="J1739" s="333"/>
      <c r="K1739" s="21"/>
      <c r="L1739" s="21"/>
      <c r="M1739" s="335"/>
      <c r="N1739" s="21"/>
      <c r="O1739" s="21"/>
      <c r="P1739" s="335"/>
      <c r="Q1739" s="25"/>
      <c r="R1739" s="23">
        <f>ROUNDDOWN($R$3*R1738,0)</f>
        <v>34618</v>
      </c>
      <c r="S1739" s="23">
        <f>ROUNDDOWN($S$3*S1738,0)</f>
        <v>3257</v>
      </c>
      <c r="T1739" s="337"/>
      <c r="U1739" s="23">
        <f>ROUNDDOWN(U1738*$U$3,0)</f>
        <v>1710</v>
      </c>
      <c r="V1739" s="23">
        <f>ROUNDDOWN(V1738*$V$3,0)</f>
        <v>731</v>
      </c>
      <c r="W1739" s="337"/>
      <c r="X1739" s="23">
        <f>ROUNDDOWN($X$3*X1738,0)</f>
        <v>38814</v>
      </c>
      <c r="Y1739" s="23">
        <f>ROUNDDOWN(Y1738*$Y$3,0)</f>
        <v>17917</v>
      </c>
      <c r="Z1739" s="24">
        <f>ROUNDDOWN(Z1738*$Z$3,0)</f>
        <v>0</v>
      </c>
      <c r="AA1739" s="338"/>
      <c r="AB1739" s="327"/>
      <c r="AC1739" s="327"/>
      <c r="AD1739" s="327"/>
      <c r="AE1739" s="327"/>
      <c r="AF1739" s="329"/>
      <c r="AG1739" s="331"/>
      <c r="AH1739" s="332"/>
    </row>
    <row r="1740" spans="1:34" ht="12.75" hidden="1" customHeight="1">
      <c r="A1740" s="333" t="s">
        <v>276</v>
      </c>
      <c r="B1740" s="20" t="s">
        <v>43</v>
      </c>
      <c r="C1740" s="21">
        <v>3</v>
      </c>
      <c r="D1740" s="333" t="str">
        <f>B1740&amp;C1740</f>
        <v>H3</v>
      </c>
      <c r="E1740" s="21" t="s">
        <v>38</v>
      </c>
      <c r="F1740" s="21">
        <v>0</v>
      </c>
      <c r="G1740" s="333" t="str">
        <f>E1740&amp;F1740</f>
        <v>W0</v>
      </c>
      <c r="H1740" s="21" t="s">
        <v>39</v>
      </c>
      <c r="I1740" s="21">
        <v>0</v>
      </c>
      <c r="J1740" s="333" t="str">
        <f>H1740&amp;I1740</f>
        <v>L0</v>
      </c>
      <c r="K1740" s="21" t="s">
        <v>40</v>
      </c>
      <c r="L1740" s="21">
        <v>0</v>
      </c>
      <c r="M1740" s="334" t="str">
        <f>K1740&amp;L1740</f>
        <v>B0</v>
      </c>
      <c r="N1740" s="21" t="s">
        <v>41</v>
      </c>
      <c r="O1740" s="21">
        <v>10</v>
      </c>
      <c r="P1740" s="334" t="str">
        <f>N1740&amp;O1740</f>
        <v>R10</v>
      </c>
      <c r="Q1740" s="25" t="s">
        <v>42</v>
      </c>
      <c r="R1740" s="26">
        <v>0.47</v>
      </c>
      <c r="S1740" s="26">
        <v>0.06</v>
      </c>
      <c r="T1740" s="336">
        <f>SUM(R1741:S1741)</f>
        <v>54190</v>
      </c>
      <c r="U1740" s="19">
        <v>4.2000000000000003E-2</v>
      </c>
      <c r="V1740" s="19">
        <v>0.02</v>
      </c>
      <c r="W1740" s="336">
        <f>SUM(U1741:V1741)</f>
        <v>4639</v>
      </c>
      <c r="X1740" s="19">
        <v>0.33</v>
      </c>
      <c r="Y1740" s="19">
        <v>0.16</v>
      </c>
      <c r="Z1740" s="19">
        <v>0.24</v>
      </c>
      <c r="AA1740" s="338">
        <f>SUM(X1741:Z1741)</f>
        <v>60738</v>
      </c>
      <c r="AB1740" s="327">
        <f>ROUNDDOWN((T1740+AA1740)*0.05,0)</f>
        <v>5746</v>
      </c>
      <c r="AC1740" s="327">
        <f>ROUNDDOWN((T1740+W1740+AA1740+AB1740)*0.1,0)</f>
        <v>12531</v>
      </c>
      <c r="AD1740" s="327">
        <f>ROUNDDOWN(AG1740*0.1,0)</f>
        <v>9517</v>
      </c>
      <c r="AE1740" s="327">
        <f>T1740+W1740+AA1740+AB1740+AC1740+AD1740</f>
        <v>147361</v>
      </c>
      <c r="AF1740" s="328">
        <v>154000</v>
      </c>
      <c r="AG1740" s="330">
        <f>AF1740-T1740-W1740</f>
        <v>95171</v>
      </c>
      <c r="AH1740" s="332">
        <f>IF(AE1740&lt;AG1740,AE1740,AG1740)</f>
        <v>95171</v>
      </c>
    </row>
    <row r="1741" spans="1:34" ht="12.75" hidden="1" customHeight="1">
      <c r="A1741" s="333"/>
      <c r="B1741" s="20"/>
      <c r="C1741" s="21"/>
      <c r="D1741" s="333"/>
      <c r="E1741" s="21"/>
      <c r="F1741" s="21"/>
      <c r="G1741" s="333"/>
      <c r="H1741" s="21"/>
      <c r="I1741" s="21"/>
      <c r="J1741" s="333"/>
      <c r="K1741" s="21"/>
      <c r="L1741" s="21"/>
      <c r="M1741" s="335"/>
      <c r="N1741" s="21"/>
      <c r="O1741" s="21"/>
      <c r="P1741" s="335"/>
      <c r="Q1741" s="25"/>
      <c r="R1741" s="23">
        <f>ROUNDDOWN($R$3*R1740,0)</f>
        <v>49304</v>
      </c>
      <c r="S1741" s="23">
        <f>ROUNDDOWN($S$3*S1740,0)</f>
        <v>4886</v>
      </c>
      <c r="T1741" s="337"/>
      <c r="U1741" s="23">
        <f>ROUNDDOWN(U1740*$U$3,0)</f>
        <v>3420</v>
      </c>
      <c r="V1741" s="23">
        <f>ROUNDDOWN(V1740*$V$3,0)</f>
        <v>1219</v>
      </c>
      <c r="W1741" s="337"/>
      <c r="X1741" s="23">
        <f>ROUNDDOWN($X$3*X1740,0)</f>
        <v>34618</v>
      </c>
      <c r="Y1741" s="23">
        <f>ROUNDDOWN(Y1740*$Y$3,0)</f>
        <v>13030</v>
      </c>
      <c r="Z1741" s="24">
        <f>ROUNDDOWN(Z1740*$Z$3,0)</f>
        <v>13090</v>
      </c>
      <c r="AA1741" s="338"/>
      <c r="AB1741" s="327"/>
      <c r="AC1741" s="327"/>
      <c r="AD1741" s="327"/>
      <c r="AE1741" s="327"/>
      <c r="AF1741" s="329"/>
      <c r="AG1741" s="331"/>
      <c r="AH1741" s="332"/>
    </row>
    <row r="1742" spans="1:34" ht="12.75" hidden="1" customHeight="1">
      <c r="A1742" s="344" t="s">
        <v>277</v>
      </c>
      <c r="B1742" s="27" t="s">
        <v>43</v>
      </c>
      <c r="C1742" s="28">
        <v>0.5</v>
      </c>
      <c r="D1742" s="344" t="str">
        <f>B1742&amp;C1742</f>
        <v>H0.5</v>
      </c>
      <c r="E1742" s="28" t="s">
        <v>38</v>
      </c>
      <c r="F1742" s="28">
        <v>0.3</v>
      </c>
      <c r="G1742" s="344" t="str">
        <f>E1742&amp;F1742</f>
        <v>W0.3</v>
      </c>
      <c r="H1742" s="28" t="s">
        <v>39</v>
      </c>
      <c r="I1742" s="28">
        <v>0</v>
      </c>
      <c r="J1742" s="344" t="str">
        <f>H1742&amp;I1742</f>
        <v>L0</v>
      </c>
      <c r="K1742" s="28" t="s">
        <v>40</v>
      </c>
      <c r="L1742" s="28">
        <v>0</v>
      </c>
      <c r="M1742" s="345" t="str">
        <f>K1742&amp;L1742</f>
        <v>B0</v>
      </c>
      <c r="N1742" s="28" t="s">
        <v>41</v>
      </c>
      <c r="O1742" s="28">
        <v>0</v>
      </c>
      <c r="P1742" s="345" t="str">
        <f>N1742&amp;O1742</f>
        <v>R0</v>
      </c>
      <c r="Q1742" s="25"/>
      <c r="R1742" s="19"/>
      <c r="S1742" s="19"/>
      <c r="T1742" s="336">
        <f>SUM(R1743:S1743)</f>
        <v>0</v>
      </c>
      <c r="U1742" s="19"/>
      <c r="V1742" s="19"/>
      <c r="W1742" s="336">
        <f>SUM(U1743:V1743)</f>
        <v>0</v>
      </c>
      <c r="X1742" s="19"/>
      <c r="Y1742" s="19"/>
      <c r="Z1742" s="19"/>
      <c r="AA1742" s="338">
        <f>SUM(X1743:Z1743)</f>
        <v>0</v>
      </c>
      <c r="AB1742" s="327">
        <f>ROUNDDOWN((T1742+AA1742)*0.05,0)</f>
        <v>0</v>
      </c>
      <c r="AC1742" s="327">
        <f>ROUNDDOWN((T1742+W1742+AA1742+AB1742)*0.1,0)</f>
        <v>0</v>
      </c>
      <c r="AD1742" s="327">
        <f>ROUNDDOWN(AG1742*0.1,0)</f>
        <v>340</v>
      </c>
      <c r="AE1742" s="327">
        <f>T1742+W1742+AA1742+AB1742+AC1742+AD1742</f>
        <v>340</v>
      </c>
      <c r="AF1742" s="328">
        <v>3400</v>
      </c>
      <c r="AG1742" s="330">
        <f>AF1742-T1742-W1742</f>
        <v>3400</v>
      </c>
      <c r="AH1742" s="332">
        <f>IF(AE1742&lt;AG1742,AE1742,AG1742)</f>
        <v>340</v>
      </c>
    </row>
    <row r="1743" spans="1:34" ht="12.75" hidden="1" customHeight="1">
      <c r="A1743" s="344"/>
      <c r="B1743" s="27"/>
      <c r="C1743" s="28"/>
      <c r="D1743" s="344"/>
      <c r="E1743" s="28"/>
      <c r="F1743" s="28"/>
      <c r="G1743" s="344"/>
      <c r="H1743" s="28"/>
      <c r="I1743" s="28"/>
      <c r="J1743" s="344"/>
      <c r="K1743" s="28"/>
      <c r="L1743" s="28"/>
      <c r="M1743" s="346"/>
      <c r="N1743" s="28"/>
      <c r="O1743" s="28"/>
      <c r="P1743" s="346"/>
      <c r="Q1743" s="25"/>
      <c r="R1743" s="23">
        <f>ROUNDDOWN($R$3*R1742,0)</f>
        <v>0</v>
      </c>
      <c r="S1743" s="23">
        <f>ROUNDDOWN($S$3*S1742,0)</f>
        <v>0</v>
      </c>
      <c r="T1743" s="337"/>
      <c r="U1743" s="23">
        <f>ROUNDDOWN(U1742*$U$3,0)</f>
        <v>0</v>
      </c>
      <c r="V1743" s="23">
        <f>ROUNDDOWN(V1742*$V$3,0)</f>
        <v>0</v>
      </c>
      <c r="W1743" s="337"/>
      <c r="X1743" s="23">
        <f>ROUNDDOWN($X$3*X1742,0)</f>
        <v>0</v>
      </c>
      <c r="Y1743" s="23">
        <f>ROUNDDOWN(Y1742*$Y$3,0)</f>
        <v>0</v>
      </c>
      <c r="Z1743" s="24">
        <f>ROUNDDOWN(Z1742*$Z$3,0)</f>
        <v>0</v>
      </c>
      <c r="AA1743" s="338"/>
      <c r="AB1743" s="327"/>
      <c r="AC1743" s="327"/>
      <c r="AD1743" s="327"/>
      <c r="AE1743" s="327"/>
      <c r="AF1743" s="329"/>
      <c r="AG1743" s="331"/>
      <c r="AH1743" s="332"/>
    </row>
    <row r="1744" spans="1:34" ht="12.75" hidden="1" customHeight="1">
      <c r="A1744" s="344" t="s">
        <v>277</v>
      </c>
      <c r="B1744" s="27" t="s">
        <v>43</v>
      </c>
      <c r="C1744" s="28">
        <v>0.6</v>
      </c>
      <c r="D1744" s="344" t="str">
        <f>B1744&amp;C1744</f>
        <v>H0.6</v>
      </c>
      <c r="E1744" s="28" t="s">
        <v>38</v>
      </c>
      <c r="F1744" s="28">
        <v>0.4</v>
      </c>
      <c r="G1744" s="344" t="str">
        <f>E1744&amp;F1744</f>
        <v>W0.4</v>
      </c>
      <c r="H1744" s="28" t="s">
        <v>39</v>
      </c>
      <c r="I1744" s="28">
        <v>0</v>
      </c>
      <c r="J1744" s="344" t="str">
        <f>H1744&amp;I1744</f>
        <v>L0</v>
      </c>
      <c r="K1744" s="28" t="s">
        <v>40</v>
      </c>
      <c r="L1744" s="28">
        <v>0</v>
      </c>
      <c r="M1744" s="345" t="str">
        <f>K1744&amp;L1744</f>
        <v>B0</v>
      </c>
      <c r="N1744" s="28" t="s">
        <v>41</v>
      </c>
      <c r="O1744" s="28">
        <v>0</v>
      </c>
      <c r="P1744" s="345" t="str">
        <f>N1744&amp;O1744</f>
        <v>R0</v>
      </c>
      <c r="Q1744" s="25"/>
      <c r="R1744" s="19"/>
      <c r="S1744" s="19"/>
      <c r="T1744" s="336">
        <f>SUM(R1745:S1745)</f>
        <v>0</v>
      </c>
      <c r="U1744" s="19"/>
      <c r="V1744" s="19"/>
      <c r="W1744" s="29">
        <f>SUM(U1745:V1745)</f>
        <v>0</v>
      </c>
      <c r="X1744" s="19"/>
      <c r="Y1744" s="19"/>
      <c r="Z1744" s="19"/>
      <c r="AA1744" s="338">
        <f>SUM(X1745:Z1745)</f>
        <v>0</v>
      </c>
      <c r="AB1744" s="327">
        <f>ROUNDDOWN((T1744+AA1744)*0.05,0)</f>
        <v>0</v>
      </c>
      <c r="AC1744" s="327">
        <f>ROUNDDOWN((T1744+W1744+AA1744+AB1744)*0.1,0)</f>
        <v>0</v>
      </c>
      <c r="AD1744" s="327">
        <f>ROUNDDOWN(AG1744*0.1,0)</f>
        <v>480</v>
      </c>
      <c r="AE1744" s="327">
        <f>T1744+W1744+AA1744+AB1744+AC1744+AD1744</f>
        <v>480</v>
      </c>
      <c r="AF1744" s="328">
        <v>4800</v>
      </c>
      <c r="AG1744" s="330">
        <f>AF1744-T1744-W1744</f>
        <v>4800</v>
      </c>
      <c r="AH1744" s="332">
        <f>IF(AE1744&lt;AG1744,AE1744,AG1744)</f>
        <v>480</v>
      </c>
    </row>
    <row r="1745" spans="1:34" ht="12.75" hidden="1" customHeight="1">
      <c r="A1745" s="344"/>
      <c r="B1745" s="27"/>
      <c r="C1745" s="28"/>
      <c r="D1745" s="344"/>
      <c r="E1745" s="28"/>
      <c r="F1745" s="28"/>
      <c r="G1745" s="344"/>
      <c r="H1745" s="28"/>
      <c r="I1745" s="28"/>
      <c r="J1745" s="344"/>
      <c r="K1745" s="28"/>
      <c r="L1745" s="28"/>
      <c r="M1745" s="346"/>
      <c r="N1745" s="28"/>
      <c r="O1745" s="28"/>
      <c r="P1745" s="346"/>
      <c r="Q1745" s="25"/>
      <c r="R1745" s="23">
        <f>ROUNDDOWN($R$3*R1744,0)</f>
        <v>0</v>
      </c>
      <c r="S1745" s="23">
        <f>ROUNDDOWN($S$3*S1744,0)</f>
        <v>0</v>
      </c>
      <c r="T1745" s="337"/>
      <c r="U1745" s="23">
        <f>ROUNDDOWN(U1744*$U$3,0)</f>
        <v>0</v>
      </c>
      <c r="V1745" s="23">
        <f>ROUNDDOWN(V1744*$V$3,0)</f>
        <v>0</v>
      </c>
      <c r="W1745" s="30"/>
      <c r="X1745" s="23">
        <f>ROUNDDOWN($X$3*X1744,0)</f>
        <v>0</v>
      </c>
      <c r="Y1745" s="23">
        <f>ROUNDDOWN(Y1744*$Y$3,0)</f>
        <v>0</v>
      </c>
      <c r="Z1745" s="24">
        <f>ROUNDDOWN(Z1744*$Z$3,0)</f>
        <v>0</v>
      </c>
      <c r="AA1745" s="338"/>
      <c r="AB1745" s="327"/>
      <c r="AC1745" s="327"/>
      <c r="AD1745" s="327"/>
      <c r="AE1745" s="327"/>
      <c r="AF1745" s="329"/>
      <c r="AG1745" s="331"/>
      <c r="AH1745" s="332"/>
    </row>
    <row r="1746" spans="1:34" ht="12.75" hidden="1" customHeight="1">
      <c r="A1746" s="333" t="s">
        <v>278</v>
      </c>
      <c r="B1746" s="20" t="s">
        <v>43</v>
      </c>
      <c r="C1746" s="21">
        <v>0.3</v>
      </c>
      <c r="D1746" s="333" t="str">
        <f>B1746&amp;C1746</f>
        <v>H0.3</v>
      </c>
      <c r="E1746" s="21" t="s">
        <v>38</v>
      </c>
      <c r="F1746" s="21">
        <v>0.3</v>
      </c>
      <c r="G1746" s="333" t="str">
        <f>E1746&amp;F1746</f>
        <v>W0.3</v>
      </c>
      <c r="H1746" s="21" t="s">
        <v>39</v>
      </c>
      <c r="I1746" s="21">
        <v>0</v>
      </c>
      <c r="J1746" s="333" t="str">
        <f>H1746&amp;I1746</f>
        <v>L0</v>
      </c>
      <c r="K1746" s="21" t="s">
        <v>40</v>
      </c>
      <c r="L1746" s="21">
        <v>0</v>
      </c>
      <c r="M1746" s="334" t="str">
        <f>K1746&amp;L1746</f>
        <v>B0</v>
      </c>
      <c r="N1746" s="21" t="s">
        <v>41</v>
      </c>
      <c r="O1746" s="21">
        <v>0</v>
      </c>
      <c r="P1746" s="334" t="str">
        <f>N1746&amp;O1746</f>
        <v>R0</v>
      </c>
      <c r="Q1746" s="25" t="s">
        <v>109</v>
      </c>
      <c r="R1746" s="26">
        <v>0.04</v>
      </c>
      <c r="S1746" s="26">
        <v>6.0000000000000001E-3</v>
      </c>
      <c r="T1746" s="336">
        <f>SUM(R1747:S1747)</f>
        <v>4684</v>
      </c>
      <c r="U1746" s="19">
        <v>2E-3</v>
      </c>
      <c r="V1746" s="19">
        <v>1E-3</v>
      </c>
      <c r="W1746" s="336">
        <f>SUM(U1747:V1747)</f>
        <v>222</v>
      </c>
      <c r="X1746" s="19">
        <v>0.03</v>
      </c>
      <c r="Y1746" s="19">
        <v>0.02</v>
      </c>
      <c r="Z1746" s="19">
        <v>0</v>
      </c>
      <c r="AA1746" s="338">
        <f>SUM(X1747:Z1747)</f>
        <v>4775</v>
      </c>
      <c r="AB1746" s="327">
        <f>ROUNDDOWN((T1746+AA1746)*0.05,0)</f>
        <v>472</v>
      </c>
      <c r="AC1746" s="327">
        <f>ROUNDDOWN((T1746+W1746+AA1746+AB1746)*0.1,0)</f>
        <v>1015</v>
      </c>
      <c r="AD1746" s="327">
        <f>ROUNDDOWN(AG1746*0.1,0)</f>
        <v>-320</v>
      </c>
      <c r="AE1746" s="327">
        <f>T1746+W1746+AA1746+AB1746+AC1746+AD1746</f>
        <v>10848</v>
      </c>
      <c r="AF1746" s="328">
        <v>1700</v>
      </c>
      <c r="AG1746" s="330">
        <f>AF1746-T1746-W1746</f>
        <v>-3206</v>
      </c>
      <c r="AH1746" s="332">
        <f t="shared" si="17"/>
        <v>-3206</v>
      </c>
    </row>
    <row r="1747" spans="1:34" ht="12.75" hidden="1" customHeight="1">
      <c r="A1747" s="333"/>
      <c r="B1747" s="20"/>
      <c r="C1747" s="21"/>
      <c r="D1747" s="333"/>
      <c r="E1747" s="21"/>
      <c r="F1747" s="21"/>
      <c r="G1747" s="333"/>
      <c r="H1747" s="21"/>
      <c r="I1747" s="21"/>
      <c r="J1747" s="333"/>
      <c r="K1747" s="21"/>
      <c r="L1747" s="21"/>
      <c r="M1747" s="335"/>
      <c r="N1747" s="21"/>
      <c r="O1747" s="21"/>
      <c r="P1747" s="335"/>
      <c r="Q1747" s="25"/>
      <c r="R1747" s="23">
        <f>ROUNDDOWN($R$3*R1746,0)</f>
        <v>4196</v>
      </c>
      <c r="S1747" s="23">
        <f>ROUNDDOWN($S$3*S1746,0)</f>
        <v>488</v>
      </c>
      <c r="T1747" s="337"/>
      <c r="U1747" s="23">
        <f>ROUNDDOWN(U1746*$U$3,0)</f>
        <v>162</v>
      </c>
      <c r="V1747" s="23">
        <f>ROUNDDOWN(V1746*$V$3,0)</f>
        <v>60</v>
      </c>
      <c r="W1747" s="337"/>
      <c r="X1747" s="23">
        <f>ROUNDDOWN($X$3*X1746,0)</f>
        <v>3147</v>
      </c>
      <c r="Y1747" s="23">
        <f>ROUNDDOWN(Y1746*$Y$3,0)</f>
        <v>1628</v>
      </c>
      <c r="Z1747" s="24">
        <f>ROUNDDOWN(Z1746*$Z$3,0)</f>
        <v>0</v>
      </c>
      <c r="AA1747" s="338"/>
      <c r="AB1747" s="327"/>
      <c r="AC1747" s="327"/>
      <c r="AD1747" s="327"/>
      <c r="AE1747" s="327"/>
      <c r="AF1747" s="329"/>
      <c r="AG1747" s="331"/>
      <c r="AH1747" s="332">
        <f t="shared" si="17"/>
        <v>0</v>
      </c>
    </row>
    <row r="1748" spans="1:34" ht="12.75" hidden="1" customHeight="1">
      <c r="A1748" s="333" t="s">
        <v>278</v>
      </c>
      <c r="B1748" s="20" t="s">
        <v>43</v>
      </c>
      <c r="C1748" s="21">
        <v>0.3</v>
      </c>
      <c r="D1748" s="333" t="str">
        <f>B1748&amp;C1748</f>
        <v>H0.3</v>
      </c>
      <c r="E1748" s="21" t="s">
        <v>38</v>
      </c>
      <c r="F1748" s="21">
        <v>0.4</v>
      </c>
      <c r="G1748" s="333" t="str">
        <f>E1748&amp;F1748</f>
        <v>W0.4</v>
      </c>
      <c r="H1748" s="21" t="s">
        <v>39</v>
      </c>
      <c r="I1748" s="21">
        <v>0</v>
      </c>
      <c r="J1748" s="333" t="str">
        <f>H1748&amp;I1748</f>
        <v>L0</v>
      </c>
      <c r="K1748" s="21" t="s">
        <v>40</v>
      </c>
      <c r="L1748" s="21">
        <v>0</v>
      </c>
      <c r="M1748" s="334" t="str">
        <f>K1748&amp;L1748</f>
        <v>B0</v>
      </c>
      <c r="N1748" s="21" t="s">
        <v>41</v>
      </c>
      <c r="O1748" s="21">
        <v>0</v>
      </c>
      <c r="P1748" s="334" t="str">
        <f>N1748&amp;O1748</f>
        <v>R0</v>
      </c>
      <c r="Q1748" s="25" t="s">
        <v>109</v>
      </c>
      <c r="R1748" s="26">
        <v>0.04</v>
      </c>
      <c r="S1748" s="26">
        <v>6.0000000000000001E-3</v>
      </c>
      <c r="T1748" s="336">
        <f>SUM(R1749:S1749)</f>
        <v>4684</v>
      </c>
      <c r="U1748" s="19">
        <v>2E-3</v>
      </c>
      <c r="V1748" s="19">
        <v>1E-3</v>
      </c>
      <c r="W1748" s="336">
        <f>SUM(U1749:V1749)</f>
        <v>222</v>
      </c>
      <c r="X1748" s="19">
        <v>0.03</v>
      </c>
      <c r="Y1748" s="19">
        <v>0.02</v>
      </c>
      <c r="Z1748" s="19">
        <v>0</v>
      </c>
      <c r="AA1748" s="338">
        <f>SUM(X1749:Z1749)</f>
        <v>4775</v>
      </c>
      <c r="AB1748" s="327">
        <f>ROUNDDOWN((T1748+AA1748)*0.05,0)</f>
        <v>472</v>
      </c>
      <c r="AC1748" s="327">
        <f>ROUNDDOWN((T1748+W1748+AA1748+AB1748)*0.1,0)</f>
        <v>1015</v>
      </c>
      <c r="AD1748" s="327">
        <f>ROUNDDOWN(AG1748*0.1,0)</f>
        <v>-220</v>
      </c>
      <c r="AE1748" s="327">
        <f>T1748+W1748+AA1748+AB1748+AC1748+AD1748</f>
        <v>10948</v>
      </c>
      <c r="AF1748" s="328">
        <v>2700</v>
      </c>
      <c r="AG1748" s="330">
        <f>AF1748-T1748-W1748</f>
        <v>-2206</v>
      </c>
      <c r="AH1748" s="332">
        <f t="shared" si="17"/>
        <v>-2206</v>
      </c>
    </row>
    <row r="1749" spans="1:34" ht="12.75" hidden="1" customHeight="1">
      <c r="A1749" s="333"/>
      <c r="B1749" s="20"/>
      <c r="C1749" s="21"/>
      <c r="D1749" s="333"/>
      <c r="E1749" s="21"/>
      <c r="F1749" s="21"/>
      <c r="G1749" s="333"/>
      <c r="H1749" s="21"/>
      <c r="I1749" s="21"/>
      <c r="J1749" s="333"/>
      <c r="K1749" s="21"/>
      <c r="L1749" s="21"/>
      <c r="M1749" s="335"/>
      <c r="N1749" s="21"/>
      <c r="O1749" s="21"/>
      <c r="P1749" s="335"/>
      <c r="Q1749" s="25"/>
      <c r="R1749" s="23">
        <f>ROUNDDOWN($R$3*R1748,0)</f>
        <v>4196</v>
      </c>
      <c r="S1749" s="23">
        <f>ROUNDDOWN($S$3*S1748,0)</f>
        <v>488</v>
      </c>
      <c r="T1749" s="337"/>
      <c r="U1749" s="23">
        <f>ROUNDDOWN(U1748*$U$3,0)</f>
        <v>162</v>
      </c>
      <c r="V1749" s="23">
        <f>ROUNDDOWN(V1748*$V$3,0)</f>
        <v>60</v>
      </c>
      <c r="W1749" s="337"/>
      <c r="X1749" s="23">
        <f>ROUNDDOWN($X$3*X1748,0)</f>
        <v>3147</v>
      </c>
      <c r="Y1749" s="23">
        <f>ROUNDDOWN(Y1748*$Y$3,0)</f>
        <v>1628</v>
      </c>
      <c r="Z1749" s="24">
        <f>ROUNDDOWN(Z1748*$Z$3,0)</f>
        <v>0</v>
      </c>
      <c r="AA1749" s="338"/>
      <c r="AB1749" s="327"/>
      <c r="AC1749" s="327"/>
      <c r="AD1749" s="327"/>
      <c r="AE1749" s="327"/>
      <c r="AF1749" s="329"/>
      <c r="AG1749" s="331"/>
      <c r="AH1749" s="332">
        <f t="shared" si="17"/>
        <v>0</v>
      </c>
    </row>
    <row r="1750" spans="1:34" ht="12.75" hidden="1" customHeight="1">
      <c r="A1750" s="333" t="s">
        <v>278</v>
      </c>
      <c r="B1750" s="20" t="s">
        <v>43</v>
      </c>
      <c r="C1750" s="21">
        <v>0.4</v>
      </c>
      <c r="D1750" s="333" t="str">
        <f>B1750&amp;C1750</f>
        <v>H0.4</v>
      </c>
      <c r="E1750" s="21" t="s">
        <v>38</v>
      </c>
      <c r="F1750" s="21">
        <v>0.5</v>
      </c>
      <c r="G1750" s="333" t="str">
        <f>E1750&amp;F1750</f>
        <v>W0.5</v>
      </c>
      <c r="H1750" s="21" t="s">
        <v>39</v>
      </c>
      <c r="I1750" s="21">
        <v>0</v>
      </c>
      <c r="J1750" s="333" t="str">
        <f>H1750&amp;I1750</f>
        <v>L0</v>
      </c>
      <c r="K1750" s="21" t="s">
        <v>40</v>
      </c>
      <c r="L1750" s="21">
        <v>0</v>
      </c>
      <c r="M1750" s="334" t="str">
        <f>K1750&amp;L1750</f>
        <v>B0</v>
      </c>
      <c r="N1750" s="21" t="s">
        <v>41</v>
      </c>
      <c r="O1750" s="21">
        <v>0</v>
      </c>
      <c r="P1750" s="334" t="str">
        <f>N1750&amp;O1750</f>
        <v>R0</v>
      </c>
      <c r="Q1750" s="25" t="s">
        <v>109</v>
      </c>
      <c r="R1750" s="26">
        <v>0.04</v>
      </c>
      <c r="S1750" s="26">
        <v>6.0000000000000001E-3</v>
      </c>
      <c r="T1750" s="336">
        <f>SUM(R1751:S1751)</f>
        <v>4684</v>
      </c>
      <c r="U1750" s="19">
        <v>2E-3</v>
      </c>
      <c r="V1750" s="19">
        <v>1E-3</v>
      </c>
      <c r="W1750" s="336">
        <f>SUM(U1751:V1751)</f>
        <v>222</v>
      </c>
      <c r="X1750" s="19">
        <v>0.03</v>
      </c>
      <c r="Y1750" s="19">
        <v>0.02</v>
      </c>
      <c r="Z1750" s="19">
        <v>0</v>
      </c>
      <c r="AA1750" s="338">
        <f>SUM(X1751:Z1751)</f>
        <v>4775</v>
      </c>
      <c r="AB1750" s="327">
        <f>ROUNDDOWN((T1750+AA1750)*0.05,0)</f>
        <v>472</v>
      </c>
      <c r="AC1750" s="327">
        <f>ROUNDDOWN((T1750+W1750+AA1750+AB1750)*0.1,0)</f>
        <v>1015</v>
      </c>
      <c r="AD1750" s="327">
        <f>ROUNDDOWN(AG1750*0.1,0)</f>
        <v>-60</v>
      </c>
      <c r="AE1750" s="327">
        <f>T1750+W1750+AA1750+AB1750+AC1750+AD1750</f>
        <v>11108</v>
      </c>
      <c r="AF1750" s="328">
        <v>4300</v>
      </c>
      <c r="AG1750" s="330">
        <f>AF1750-T1750-W1750</f>
        <v>-606</v>
      </c>
      <c r="AH1750" s="332">
        <f t="shared" si="17"/>
        <v>-606</v>
      </c>
    </row>
    <row r="1751" spans="1:34" ht="12.75" hidden="1" customHeight="1">
      <c r="A1751" s="333"/>
      <c r="B1751" s="20"/>
      <c r="C1751" s="21"/>
      <c r="D1751" s="333"/>
      <c r="E1751" s="21"/>
      <c r="F1751" s="21"/>
      <c r="G1751" s="333"/>
      <c r="H1751" s="21"/>
      <c r="I1751" s="21"/>
      <c r="J1751" s="333"/>
      <c r="K1751" s="21"/>
      <c r="L1751" s="21"/>
      <c r="M1751" s="335"/>
      <c r="N1751" s="21"/>
      <c r="O1751" s="21"/>
      <c r="P1751" s="335"/>
      <c r="Q1751" s="25"/>
      <c r="R1751" s="23">
        <f>ROUNDDOWN($R$3*R1750,0)</f>
        <v>4196</v>
      </c>
      <c r="S1751" s="23">
        <f>ROUNDDOWN($S$3*S1750,0)</f>
        <v>488</v>
      </c>
      <c r="T1751" s="337"/>
      <c r="U1751" s="23">
        <f>ROUNDDOWN(U1750*$U$3,0)</f>
        <v>162</v>
      </c>
      <c r="V1751" s="23">
        <f>ROUNDDOWN(V1750*$V$3,0)</f>
        <v>60</v>
      </c>
      <c r="W1751" s="337"/>
      <c r="X1751" s="23">
        <f>ROUNDDOWN($X$3*X1750,0)</f>
        <v>3147</v>
      </c>
      <c r="Y1751" s="23">
        <f>ROUNDDOWN(Y1750*$Y$3,0)</f>
        <v>1628</v>
      </c>
      <c r="Z1751" s="24">
        <f>ROUNDDOWN(Z1750*$Z$3,0)</f>
        <v>0</v>
      </c>
      <c r="AA1751" s="338"/>
      <c r="AB1751" s="327"/>
      <c r="AC1751" s="327"/>
      <c r="AD1751" s="327"/>
      <c r="AE1751" s="327"/>
      <c r="AF1751" s="329"/>
      <c r="AG1751" s="331"/>
      <c r="AH1751" s="332">
        <f t="shared" si="17"/>
        <v>0</v>
      </c>
    </row>
    <row r="1752" spans="1:34" ht="12.75" hidden="1" customHeight="1">
      <c r="A1752" s="333" t="s">
        <v>278</v>
      </c>
      <c r="B1752" s="20" t="s">
        <v>43</v>
      </c>
      <c r="C1752" s="21">
        <v>0.5</v>
      </c>
      <c r="D1752" s="333" t="str">
        <f>B1752&amp;C1752</f>
        <v>H0.5</v>
      </c>
      <c r="E1752" s="21" t="s">
        <v>38</v>
      </c>
      <c r="F1752" s="21">
        <v>0.6</v>
      </c>
      <c r="G1752" s="333" t="str">
        <f>E1752&amp;F1752</f>
        <v>W0.6</v>
      </c>
      <c r="H1752" s="21" t="s">
        <v>39</v>
      </c>
      <c r="I1752" s="21">
        <v>0</v>
      </c>
      <c r="J1752" s="333" t="str">
        <f>H1752&amp;I1752</f>
        <v>L0</v>
      </c>
      <c r="K1752" s="21" t="s">
        <v>40</v>
      </c>
      <c r="L1752" s="21">
        <v>0</v>
      </c>
      <c r="M1752" s="334" t="str">
        <f>K1752&amp;L1752</f>
        <v>B0</v>
      </c>
      <c r="N1752" s="21" t="s">
        <v>41</v>
      </c>
      <c r="O1752" s="21">
        <v>0</v>
      </c>
      <c r="P1752" s="334" t="str">
        <f>N1752&amp;O1752</f>
        <v>R0</v>
      </c>
      <c r="Q1752" s="25" t="s">
        <v>109</v>
      </c>
      <c r="R1752" s="26">
        <v>0.04</v>
      </c>
      <c r="S1752" s="26">
        <v>6.0000000000000001E-3</v>
      </c>
      <c r="T1752" s="336">
        <f>SUM(R1753:S1753)</f>
        <v>4684</v>
      </c>
      <c r="U1752" s="19">
        <v>2E-3</v>
      </c>
      <c r="V1752" s="19">
        <v>1E-3</v>
      </c>
      <c r="W1752" s="336">
        <f>SUM(U1753:V1753)</f>
        <v>222</v>
      </c>
      <c r="X1752" s="19">
        <v>0.03</v>
      </c>
      <c r="Y1752" s="19">
        <v>0.02</v>
      </c>
      <c r="Z1752" s="19">
        <v>0</v>
      </c>
      <c r="AA1752" s="338">
        <f>SUM(X1753:Z1753)</f>
        <v>4775</v>
      </c>
      <c r="AB1752" s="327">
        <f>ROUNDDOWN((T1752+AA1752)*0.05,0)</f>
        <v>472</v>
      </c>
      <c r="AC1752" s="327">
        <f>ROUNDDOWN((T1752+W1752+AA1752+AB1752)*0.1,0)</f>
        <v>1015</v>
      </c>
      <c r="AD1752" s="327">
        <f>ROUNDDOWN(AG1752*0.1,0)</f>
        <v>319</v>
      </c>
      <c r="AE1752" s="327">
        <f>T1752+W1752+AA1752+AB1752+AC1752+AD1752</f>
        <v>11487</v>
      </c>
      <c r="AF1752" s="328">
        <v>8100</v>
      </c>
      <c r="AG1752" s="330">
        <f>AF1752-T1752-W1752</f>
        <v>3194</v>
      </c>
      <c r="AH1752" s="332">
        <f t="shared" si="17"/>
        <v>3194</v>
      </c>
    </row>
    <row r="1753" spans="1:34" ht="12.75" hidden="1" customHeight="1">
      <c r="A1753" s="333"/>
      <c r="B1753" s="20"/>
      <c r="C1753" s="21"/>
      <c r="D1753" s="333"/>
      <c r="E1753" s="21"/>
      <c r="F1753" s="21"/>
      <c r="G1753" s="333"/>
      <c r="H1753" s="21"/>
      <c r="I1753" s="21"/>
      <c r="J1753" s="333"/>
      <c r="K1753" s="21"/>
      <c r="L1753" s="21"/>
      <c r="M1753" s="335"/>
      <c r="N1753" s="21"/>
      <c r="O1753" s="21"/>
      <c r="P1753" s="335"/>
      <c r="Q1753" s="25"/>
      <c r="R1753" s="23">
        <f>ROUNDDOWN($R$3*R1752,0)</f>
        <v>4196</v>
      </c>
      <c r="S1753" s="23">
        <f>ROUNDDOWN($S$3*S1752,0)</f>
        <v>488</v>
      </c>
      <c r="T1753" s="337"/>
      <c r="U1753" s="23">
        <f>ROUNDDOWN(U1752*$U$3,0)</f>
        <v>162</v>
      </c>
      <c r="V1753" s="23">
        <f>ROUNDDOWN(V1752*$V$3,0)</f>
        <v>60</v>
      </c>
      <c r="W1753" s="337"/>
      <c r="X1753" s="23">
        <f>ROUNDDOWN($X$3*X1752,0)</f>
        <v>3147</v>
      </c>
      <c r="Y1753" s="23">
        <f>ROUNDDOWN(Y1752*$Y$3,0)</f>
        <v>1628</v>
      </c>
      <c r="Z1753" s="24">
        <f>ROUNDDOWN(Z1752*$Z$3,0)</f>
        <v>0</v>
      </c>
      <c r="AA1753" s="338"/>
      <c r="AB1753" s="327"/>
      <c r="AC1753" s="327"/>
      <c r="AD1753" s="327"/>
      <c r="AE1753" s="327"/>
      <c r="AF1753" s="329"/>
      <c r="AG1753" s="331"/>
      <c r="AH1753" s="332">
        <f t="shared" si="17"/>
        <v>0</v>
      </c>
    </row>
    <row r="1754" spans="1:34" ht="12.75" hidden="1" customHeight="1">
      <c r="A1754" s="333" t="s">
        <v>278</v>
      </c>
      <c r="B1754" s="20" t="s">
        <v>43</v>
      </c>
      <c r="C1754" s="21">
        <v>0.6</v>
      </c>
      <c r="D1754" s="333" t="str">
        <f>B1754&amp;C1754</f>
        <v>H0.6</v>
      </c>
      <c r="E1754" s="21" t="s">
        <v>38</v>
      </c>
      <c r="F1754" s="21">
        <v>0.8</v>
      </c>
      <c r="G1754" s="333" t="str">
        <f>E1754&amp;F1754</f>
        <v>W0.8</v>
      </c>
      <c r="H1754" s="21" t="s">
        <v>39</v>
      </c>
      <c r="I1754" s="21">
        <v>0</v>
      </c>
      <c r="J1754" s="333" t="str">
        <f>H1754&amp;I1754</f>
        <v>L0</v>
      </c>
      <c r="K1754" s="21" t="s">
        <v>40</v>
      </c>
      <c r="L1754" s="21">
        <v>0</v>
      </c>
      <c r="M1754" s="334" t="str">
        <f>K1754&amp;L1754</f>
        <v>B0</v>
      </c>
      <c r="N1754" s="21" t="s">
        <v>41</v>
      </c>
      <c r="O1754" s="21">
        <v>0</v>
      </c>
      <c r="P1754" s="334" t="str">
        <f>N1754&amp;O1754</f>
        <v>R0</v>
      </c>
      <c r="Q1754" s="25" t="s">
        <v>109</v>
      </c>
      <c r="R1754" s="19">
        <v>0.08</v>
      </c>
      <c r="S1754" s="19">
        <v>0.01</v>
      </c>
      <c r="T1754" s="336">
        <f>SUM(R1755:S1755)</f>
        <v>9206</v>
      </c>
      <c r="U1754" s="19">
        <v>2E-3</v>
      </c>
      <c r="V1754" s="19">
        <v>2E-3</v>
      </c>
      <c r="W1754" s="336">
        <f>SUM(U1755:V1755)</f>
        <v>283</v>
      </c>
      <c r="X1754" s="19">
        <v>0.05</v>
      </c>
      <c r="Y1754" s="19">
        <v>0.03</v>
      </c>
      <c r="Z1754" s="19">
        <v>0</v>
      </c>
      <c r="AA1754" s="338">
        <f>SUM(X1755:Z1755)</f>
        <v>7688</v>
      </c>
      <c r="AB1754" s="327">
        <f>ROUNDDOWN((T1754+AA1754)*0.05,0)</f>
        <v>844</v>
      </c>
      <c r="AC1754" s="327">
        <f>ROUNDDOWN((T1754+W1754+AA1754+AB1754)*0.1,0)</f>
        <v>1802</v>
      </c>
      <c r="AD1754" s="327">
        <f>ROUNDDOWN(AG1754*0.1,0)</f>
        <v>601</v>
      </c>
      <c r="AE1754" s="327">
        <f>T1754+W1754+AA1754+AB1754+AC1754+AD1754</f>
        <v>20424</v>
      </c>
      <c r="AF1754" s="328">
        <v>15500</v>
      </c>
      <c r="AG1754" s="330">
        <f>AF1754-T1754-W1754</f>
        <v>6011</v>
      </c>
      <c r="AH1754" s="332">
        <f t="shared" si="17"/>
        <v>6011</v>
      </c>
    </row>
    <row r="1755" spans="1:34" ht="12.75" hidden="1" customHeight="1">
      <c r="A1755" s="333"/>
      <c r="B1755" s="20"/>
      <c r="C1755" s="21"/>
      <c r="D1755" s="333"/>
      <c r="E1755" s="21"/>
      <c r="F1755" s="21"/>
      <c r="G1755" s="333"/>
      <c r="H1755" s="21"/>
      <c r="I1755" s="21"/>
      <c r="J1755" s="333"/>
      <c r="K1755" s="21"/>
      <c r="L1755" s="21"/>
      <c r="M1755" s="335"/>
      <c r="N1755" s="21"/>
      <c r="O1755" s="21"/>
      <c r="P1755" s="335"/>
      <c r="Q1755" s="25"/>
      <c r="R1755" s="23">
        <f>ROUNDDOWN($R$3*R1754,0)</f>
        <v>8392</v>
      </c>
      <c r="S1755" s="23">
        <f>ROUNDDOWN($S$3*S1754,0)</f>
        <v>814</v>
      </c>
      <c r="T1755" s="336"/>
      <c r="U1755" s="23">
        <f>ROUNDDOWN(U1754*$U$3,0)</f>
        <v>162</v>
      </c>
      <c r="V1755" s="23">
        <f>ROUNDDOWN(V1754*$V$3,0)</f>
        <v>121</v>
      </c>
      <c r="W1755" s="337"/>
      <c r="X1755" s="23">
        <f>ROUNDDOWN($X$3*X1754,0)</f>
        <v>5245</v>
      </c>
      <c r="Y1755" s="23">
        <f>ROUNDDOWN(Y1754*$Y$3,0)</f>
        <v>2443</v>
      </c>
      <c r="Z1755" s="24">
        <f>ROUNDDOWN(Z1754*$Z$3,0)</f>
        <v>0</v>
      </c>
      <c r="AA1755" s="338"/>
      <c r="AB1755" s="327"/>
      <c r="AC1755" s="327"/>
      <c r="AD1755" s="327"/>
      <c r="AE1755" s="327"/>
      <c r="AF1755" s="329"/>
      <c r="AG1755" s="331"/>
      <c r="AH1755" s="332">
        <f t="shared" si="17"/>
        <v>0</v>
      </c>
    </row>
    <row r="1756" spans="1:34" ht="12.75" hidden="1" customHeight="1">
      <c r="A1756" s="333" t="s">
        <v>278</v>
      </c>
      <c r="B1756" s="20" t="s">
        <v>43</v>
      </c>
      <c r="C1756" s="21">
        <v>0.8</v>
      </c>
      <c r="D1756" s="333" t="str">
        <f>B1756&amp;C1756</f>
        <v>H0.8</v>
      </c>
      <c r="E1756" s="21" t="s">
        <v>38</v>
      </c>
      <c r="F1756" s="21">
        <v>1</v>
      </c>
      <c r="G1756" s="333" t="str">
        <f>E1756&amp;F1756</f>
        <v>W1</v>
      </c>
      <c r="H1756" s="21" t="s">
        <v>39</v>
      </c>
      <c r="I1756" s="21">
        <v>0</v>
      </c>
      <c r="J1756" s="333" t="str">
        <f>H1756&amp;I1756</f>
        <v>L0</v>
      </c>
      <c r="K1756" s="21" t="s">
        <v>40</v>
      </c>
      <c r="L1756" s="21">
        <v>0</v>
      </c>
      <c r="M1756" s="334" t="str">
        <f>K1756&amp;L1756</f>
        <v>B0</v>
      </c>
      <c r="N1756" s="21" t="s">
        <v>41</v>
      </c>
      <c r="O1756" s="21">
        <v>0</v>
      </c>
      <c r="P1756" s="334" t="str">
        <f>N1756&amp;O1756</f>
        <v>R0</v>
      </c>
      <c r="Q1756" s="25" t="s">
        <v>109</v>
      </c>
      <c r="R1756" s="19">
        <v>0.08</v>
      </c>
      <c r="S1756" s="19">
        <v>0.01</v>
      </c>
      <c r="T1756" s="336">
        <f>SUM(R1757:S1757)</f>
        <v>9206</v>
      </c>
      <c r="U1756" s="19">
        <v>2E-3</v>
      </c>
      <c r="V1756" s="19">
        <v>2E-3</v>
      </c>
      <c r="W1756" s="336">
        <f>SUM(U1757:V1757)</f>
        <v>283</v>
      </c>
      <c r="X1756" s="19">
        <v>0.05</v>
      </c>
      <c r="Y1756" s="19">
        <v>0.03</v>
      </c>
      <c r="Z1756" s="19">
        <v>0</v>
      </c>
      <c r="AA1756" s="338">
        <f>SUM(X1757:Z1757)</f>
        <v>7688</v>
      </c>
      <c r="AB1756" s="327">
        <f>ROUNDDOWN((T1756+AA1756)*0.05,0)</f>
        <v>844</v>
      </c>
      <c r="AC1756" s="327">
        <f>ROUNDDOWN((T1756+W1756+AA1756+AB1756)*0.1,0)</f>
        <v>1802</v>
      </c>
      <c r="AD1756" s="327">
        <f>ROUNDDOWN(AG1756*0.1,0)</f>
        <v>2111</v>
      </c>
      <c r="AE1756" s="327">
        <f>T1756+W1756+AA1756+AB1756+AC1756+AD1756</f>
        <v>21934</v>
      </c>
      <c r="AF1756" s="328">
        <v>30600</v>
      </c>
      <c r="AG1756" s="330">
        <f>AF1756-T1756-W1756</f>
        <v>21111</v>
      </c>
      <c r="AH1756" s="332">
        <f t="shared" si="17"/>
        <v>21111</v>
      </c>
    </row>
    <row r="1757" spans="1:34" ht="12.75" hidden="1" customHeight="1">
      <c r="A1757" s="333"/>
      <c r="B1757" s="20"/>
      <c r="C1757" s="21"/>
      <c r="D1757" s="333"/>
      <c r="E1757" s="21"/>
      <c r="F1757" s="21"/>
      <c r="G1757" s="333"/>
      <c r="H1757" s="21"/>
      <c r="I1757" s="21"/>
      <c r="J1757" s="333"/>
      <c r="K1757" s="21"/>
      <c r="L1757" s="21"/>
      <c r="M1757" s="335"/>
      <c r="N1757" s="21"/>
      <c r="O1757" s="21"/>
      <c r="P1757" s="335"/>
      <c r="Q1757" s="25"/>
      <c r="R1757" s="23">
        <f>ROUNDDOWN($R$3*R1756,0)</f>
        <v>8392</v>
      </c>
      <c r="S1757" s="23">
        <f>ROUNDDOWN($S$3*S1756,0)</f>
        <v>814</v>
      </c>
      <c r="T1757" s="337"/>
      <c r="U1757" s="23">
        <f>ROUNDDOWN(U1756*$U$3,0)</f>
        <v>162</v>
      </c>
      <c r="V1757" s="23">
        <f>ROUNDDOWN(V1756*$V$3,0)</f>
        <v>121</v>
      </c>
      <c r="W1757" s="337"/>
      <c r="X1757" s="23">
        <f>ROUNDDOWN($X$3*X1756,0)</f>
        <v>5245</v>
      </c>
      <c r="Y1757" s="23">
        <f>ROUNDDOWN(Y1756*$Y$3,0)</f>
        <v>2443</v>
      </c>
      <c r="Z1757" s="24">
        <f>ROUNDDOWN(Z1756*$Z$3,0)</f>
        <v>0</v>
      </c>
      <c r="AA1757" s="338"/>
      <c r="AB1757" s="327"/>
      <c r="AC1757" s="327"/>
      <c r="AD1757" s="327"/>
      <c r="AE1757" s="327"/>
      <c r="AF1757" s="329"/>
      <c r="AG1757" s="331"/>
      <c r="AH1757" s="332">
        <f t="shared" si="17"/>
        <v>0</v>
      </c>
    </row>
    <row r="1758" spans="1:34" ht="12.75" hidden="1" customHeight="1">
      <c r="A1758" s="333" t="s">
        <v>278</v>
      </c>
      <c r="B1758" s="20" t="s">
        <v>43</v>
      </c>
      <c r="C1758" s="21">
        <v>1</v>
      </c>
      <c r="D1758" s="333" t="str">
        <f>B1758&amp;C1758</f>
        <v>H1</v>
      </c>
      <c r="E1758" s="21" t="s">
        <v>38</v>
      </c>
      <c r="F1758" s="21">
        <v>1.2</v>
      </c>
      <c r="G1758" s="333" t="str">
        <f>E1758&amp;F1758</f>
        <v>W1.2</v>
      </c>
      <c r="H1758" s="21" t="s">
        <v>39</v>
      </c>
      <c r="I1758" s="21">
        <v>0</v>
      </c>
      <c r="J1758" s="333" t="str">
        <f>H1758&amp;I1758</f>
        <v>L0</v>
      </c>
      <c r="K1758" s="21" t="s">
        <v>40</v>
      </c>
      <c r="L1758" s="21">
        <v>0</v>
      </c>
      <c r="M1758" s="334" t="str">
        <f>K1758&amp;L1758</f>
        <v>B0</v>
      </c>
      <c r="N1758" s="21" t="s">
        <v>41</v>
      </c>
      <c r="O1758" s="21">
        <v>0</v>
      </c>
      <c r="P1758" s="334" t="str">
        <f>N1758&amp;O1758</f>
        <v>R0</v>
      </c>
      <c r="Q1758" s="25" t="s">
        <v>109</v>
      </c>
      <c r="R1758" s="26">
        <v>0.11</v>
      </c>
      <c r="S1758" s="26">
        <v>0.02</v>
      </c>
      <c r="T1758" s="336">
        <f>SUM(R1759:S1759)</f>
        <v>13167</v>
      </c>
      <c r="U1758" s="19">
        <v>2E-3</v>
      </c>
      <c r="V1758" s="19">
        <v>3.0000000000000001E-3</v>
      </c>
      <c r="W1758" s="336">
        <f>SUM(U1759:V1759)</f>
        <v>344</v>
      </c>
      <c r="X1758" s="19">
        <v>7.0000000000000007E-2</v>
      </c>
      <c r="Y1758" s="19">
        <v>0.04</v>
      </c>
      <c r="Z1758" s="19">
        <v>0</v>
      </c>
      <c r="AA1758" s="338">
        <f>SUM(X1759:Z1759)</f>
        <v>10600</v>
      </c>
      <c r="AB1758" s="327">
        <f>ROUNDDOWN((T1758+AA1758)*0.05,0)</f>
        <v>1188</v>
      </c>
      <c r="AC1758" s="327">
        <f>ROUNDDOWN((T1758+W1758+AA1758+AB1758)*0.1,0)</f>
        <v>2529</v>
      </c>
      <c r="AD1758" s="327">
        <f>ROUNDDOWN(AG1758*0.1,0)</f>
        <v>4428</v>
      </c>
      <c r="AE1758" s="327">
        <f>T1758+W1758+AA1758+AB1758+AC1758+AD1758</f>
        <v>32256</v>
      </c>
      <c r="AF1758" s="328">
        <v>57800</v>
      </c>
      <c r="AG1758" s="330">
        <f>AF1758-T1758-W1758</f>
        <v>44289</v>
      </c>
      <c r="AH1758" s="332">
        <f t="shared" si="17"/>
        <v>32256</v>
      </c>
    </row>
    <row r="1759" spans="1:34" ht="12.75" hidden="1" customHeight="1">
      <c r="A1759" s="333"/>
      <c r="B1759" s="20"/>
      <c r="C1759" s="21"/>
      <c r="D1759" s="333"/>
      <c r="E1759" s="21"/>
      <c r="F1759" s="21"/>
      <c r="G1759" s="333"/>
      <c r="H1759" s="21"/>
      <c r="I1759" s="21"/>
      <c r="J1759" s="333"/>
      <c r="K1759" s="21"/>
      <c r="L1759" s="21"/>
      <c r="M1759" s="335"/>
      <c r="N1759" s="21"/>
      <c r="O1759" s="21"/>
      <c r="P1759" s="335"/>
      <c r="Q1759" s="25"/>
      <c r="R1759" s="23">
        <f>ROUNDDOWN($R$3*R1758,0)</f>
        <v>11539</v>
      </c>
      <c r="S1759" s="23">
        <f>ROUNDDOWN($S$3*S1758,0)</f>
        <v>1628</v>
      </c>
      <c r="T1759" s="337"/>
      <c r="U1759" s="23">
        <f>ROUNDDOWN(U1758*$U$3,0)</f>
        <v>162</v>
      </c>
      <c r="V1759" s="23">
        <f>ROUNDDOWN(V1758*$V$3,0)</f>
        <v>182</v>
      </c>
      <c r="W1759" s="337"/>
      <c r="X1759" s="23">
        <f>ROUNDDOWN($X$3*X1758,0)</f>
        <v>7343</v>
      </c>
      <c r="Y1759" s="23">
        <f>ROUNDDOWN(Y1758*$Y$3,0)</f>
        <v>3257</v>
      </c>
      <c r="Z1759" s="24">
        <f>ROUNDDOWN(Z1758*$Z$3,0)</f>
        <v>0</v>
      </c>
      <c r="AA1759" s="338"/>
      <c r="AB1759" s="327"/>
      <c r="AC1759" s="327"/>
      <c r="AD1759" s="327"/>
      <c r="AE1759" s="327"/>
      <c r="AF1759" s="329"/>
      <c r="AG1759" s="331"/>
      <c r="AH1759" s="332">
        <f t="shared" si="17"/>
        <v>0</v>
      </c>
    </row>
    <row r="1760" spans="1:34" ht="12.75" hidden="1" customHeight="1">
      <c r="A1760" s="344" t="s">
        <v>279</v>
      </c>
      <c r="B1760" s="27" t="s">
        <v>43</v>
      </c>
      <c r="C1760" s="28">
        <v>0.6</v>
      </c>
      <c r="D1760" s="344" t="str">
        <f>B1760&amp;C1760</f>
        <v>H0.6</v>
      </c>
      <c r="E1760" s="28" t="s">
        <v>38</v>
      </c>
      <c r="F1760" s="28">
        <v>0</v>
      </c>
      <c r="G1760" s="344" t="str">
        <f>E1760&amp;F1760</f>
        <v>W0</v>
      </c>
      <c r="H1760" s="28" t="s">
        <v>39</v>
      </c>
      <c r="I1760" s="28">
        <v>0</v>
      </c>
      <c r="J1760" s="344" t="str">
        <f>H1760&amp;I1760</f>
        <v>L0</v>
      </c>
      <c r="K1760" s="28" t="s">
        <v>40</v>
      </c>
      <c r="L1760" s="28">
        <v>0</v>
      </c>
      <c r="M1760" s="345" t="str">
        <f>K1760&amp;L1760</f>
        <v>B0</v>
      </c>
      <c r="N1760" s="28" t="s">
        <v>41</v>
      </c>
      <c r="O1760" s="28">
        <v>0</v>
      </c>
      <c r="P1760" s="345" t="str">
        <f>N1760&amp;O1760</f>
        <v>R0</v>
      </c>
      <c r="Q1760" s="25" t="s">
        <v>109</v>
      </c>
      <c r="R1760" s="19"/>
      <c r="S1760" s="19"/>
      <c r="T1760" s="336">
        <f>SUM(R1761:S1761)</f>
        <v>0</v>
      </c>
      <c r="U1760" s="19"/>
      <c r="V1760" s="19"/>
      <c r="W1760" s="336">
        <f>SUM(U1761:V1761)</f>
        <v>0</v>
      </c>
      <c r="X1760" s="19"/>
      <c r="Y1760" s="19"/>
      <c r="Z1760" s="19"/>
      <c r="AA1760" s="338">
        <f>SUM(X1761:Z1761)</f>
        <v>0</v>
      </c>
      <c r="AB1760" s="327">
        <f>ROUNDDOWN((T1760+AA1760)*0.05,0)</f>
        <v>0</v>
      </c>
      <c r="AC1760" s="327">
        <f>ROUNDDOWN((T1760+W1760+AA1760+AB1760)*0.1,0)</f>
        <v>0</v>
      </c>
      <c r="AD1760" s="327">
        <f>ROUNDDOWN(AG1760*0.1,0)</f>
        <v>370</v>
      </c>
      <c r="AE1760" s="327">
        <f>T1760+W1760+AA1760+AB1760+AC1760+AD1760</f>
        <v>370</v>
      </c>
      <c r="AF1760" s="328">
        <v>3700</v>
      </c>
      <c r="AG1760" s="330">
        <f>AF1760-T1760-W1760</f>
        <v>3700</v>
      </c>
      <c r="AH1760" s="332">
        <f t="shared" si="17"/>
        <v>370</v>
      </c>
    </row>
    <row r="1761" spans="1:34" ht="12.75" hidden="1" customHeight="1">
      <c r="A1761" s="344"/>
      <c r="B1761" s="27"/>
      <c r="C1761" s="28"/>
      <c r="D1761" s="344"/>
      <c r="E1761" s="28"/>
      <c r="F1761" s="28"/>
      <c r="G1761" s="344"/>
      <c r="H1761" s="28"/>
      <c r="I1761" s="28"/>
      <c r="J1761" s="344"/>
      <c r="K1761" s="28"/>
      <c r="L1761" s="28"/>
      <c r="M1761" s="346"/>
      <c r="N1761" s="28"/>
      <c r="O1761" s="28"/>
      <c r="P1761" s="346"/>
      <c r="Q1761" s="25"/>
      <c r="R1761" s="23">
        <f>ROUNDDOWN($R$3*R1760,0)</f>
        <v>0</v>
      </c>
      <c r="S1761" s="23">
        <f>ROUNDDOWN($S$3*S1760,0)</f>
        <v>0</v>
      </c>
      <c r="T1761" s="337"/>
      <c r="U1761" s="23">
        <f>ROUNDDOWN(U1760*$U$3,0)</f>
        <v>0</v>
      </c>
      <c r="V1761" s="23">
        <f>ROUNDDOWN(V1760*$V$3,0)</f>
        <v>0</v>
      </c>
      <c r="W1761" s="337"/>
      <c r="X1761" s="23">
        <f>ROUNDDOWN($X$3*X1760,0)</f>
        <v>0</v>
      </c>
      <c r="Y1761" s="23">
        <f>ROUNDDOWN(Y1760*$Y$3,0)</f>
        <v>0</v>
      </c>
      <c r="Z1761" s="24">
        <f>ROUNDDOWN(Z1760*$Z$3,0)</f>
        <v>0</v>
      </c>
      <c r="AA1761" s="338"/>
      <c r="AB1761" s="327"/>
      <c r="AC1761" s="327"/>
      <c r="AD1761" s="327"/>
      <c r="AE1761" s="327"/>
      <c r="AF1761" s="329"/>
      <c r="AG1761" s="331"/>
      <c r="AH1761" s="332">
        <f t="shared" si="17"/>
        <v>0</v>
      </c>
    </row>
    <row r="1762" spans="1:34" ht="12.75" hidden="1" customHeight="1">
      <c r="A1762" s="333" t="s">
        <v>280</v>
      </c>
      <c r="B1762" s="20" t="s">
        <v>43</v>
      </c>
      <c r="C1762" s="21">
        <v>1</v>
      </c>
      <c r="D1762" s="333" t="str">
        <f>B1762&amp;C1762</f>
        <v>H1</v>
      </c>
      <c r="E1762" s="21" t="s">
        <v>38</v>
      </c>
      <c r="F1762" s="21">
        <v>0.6</v>
      </c>
      <c r="G1762" s="333" t="str">
        <f>E1762&amp;F1762</f>
        <v>W0.6</v>
      </c>
      <c r="H1762" s="21" t="s">
        <v>39</v>
      </c>
      <c r="I1762" s="21">
        <v>0</v>
      </c>
      <c r="J1762" s="333" t="str">
        <f>H1762&amp;I1762</f>
        <v>L0</v>
      </c>
      <c r="K1762" s="21" t="s">
        <v>40</v>
      </c>
      <c r="L1762" s="21">
        <v>0</v>
      </c>
      <c r="M1762" s="334" t="str">
        <f>K1762&amp;L1762</f>
        <v>B0</v>
      </c>
      <c r="N1762" s="21" t="s">
        <v>41</v>
      </c>
      <c r="O1762" s="21">
        <v>0</v>
      </c>
      <c r="P1762" s="334" t="str">
        <f>N1762&amp;O1762</f>
        <v>R0</v>
      </c>
      <c r="Q1762" s="25" t="s">
        <v>109</v>
      </c>
      <c r="R1762" s="26">
        <v>0.04</v>
      </c>
      <c r="S1762" s="26">
        <v>6.0000000000000001E-3</v>
      </c>
      <c r="T1762" s="336">
        <f>SUM(R1763:S1763)</f>
        <v>4684</v>
      </c>
      <c r="U1762" s="19">
        <v>2E-3</v>
      </c>
      <c r="V1762" s="19">
        <v>1E-3</v>
      </c>
      <c r="W1762" s="336">
        <f>SUM(U1763:V1763)</f>
        <v>222</v>
      </c>
      <c r="X1762" s="19">
        <v>0.03</v>
      </c>
      <c r="Y1762" s="19">
        <v>0.02</v>
      </c>
      <c r="Z1762" s="19">
        <v>0</v>
      </c>
      <c r="AA1762" s="338">
        <f>SUM(X1763:Z1763)</f>
        <v>4775</v>
      </c>
      <c r="AB1762" s="327">
        <f>ROUNDDOWN((T1762+AA1762)*0.05,0)</f>
        <v>472</v>
      </c>
      <c r="AC1762" s="327">
        <f>ROUNDDOWN((T1762+W1762+AA1762+AB1762)*0.1,0)</f>
        <v>1015</v>
      </c>
      <c r="AD1762" s="327">
        <f>ROUNDDOWN(AG1762*0.1,0)</f>
        <v>589</v>
      </c>
      <c r="AE1762" s="327">
        <f>T1762+W1762+AA1762+AB1762+AC1762+AD1762</f>
        <v>11757</v>
      </c>
      <c r="AF1762" s="328">
        <v>10800</v>
      </c>
      <c r="AG1762" s="330">
        <f>AF1762-T1762-W1762</f>
        <v>5894</v>
      </c>
      <c r="AH1762" s="332">
        <f t="shared" si="17"/>
        <v>5894</v>
      </c>
    </row>
    <row r="1763" spans="1:34" ht="12.75" hidden="1" customHeight="1">
      <c r="A1763" s="333"/>
      <c r="B1763" s="20"/>
      <c r="C1763" s="21"/>
      <c r="D1763" s="333"/>
      <c r="E1763" s="21"/>
      <c r="F1763" s="21"/>
      <c r="G1763" s="333"/>
      <c r="H1763" s="21"/>
      <c r="I1763" s="21"/>
      <c r="J1763" s="333"/>
      <c r="K1763" s="21"/>
      <c r="L1763" s="21"/>
      <c r="M1763" s="335"/>
      <c r="N1763" s="21"/>
      <c r="O1763" s="21"/>
      <c r="P1763" s="335"/>
      <c r="Q1763" s="25"/>
      <c r="R1763" s="23">
        <f>ROUNDDOWN($R$3*R1762,0)</f>
        <v>4196</v>
      </c>
      <c r="S1763" s="23">
        <f>ROUNDDOWN($S$3*S1762,0)</f>
        <v>488</v>
      </c>
      <c r="T1763" s="337"/>
      <c r="U1763" s="23">
        <f>ROUNDDOWN(U1762*$U$3,0)</f>
        <v>162</v>
      </c>
      <c r="V1763" s="23">
        <f>ROUNDDOWN(V1762*$V$3,0)</f>
        <v>60</v>
      </c>
      <c r="W1763" s="337"/>
      <c r="X1763" s="23">
        <f>ROUNDDOWN($X$3*X1762,0)</f>
        <v>3147</v>
      </c>
      <c r="Y1763" s="23">
        <f>ROUNDDOWN(Y1762*$Y$3,0)</f>
        <v>1628</v>
      </c>
      <c r="Z1763" s="24">
        <f>ROUNDDOWN(Z1762*$Z$3,0)</f>
        <v>0</v>
      </c>
      <c r="AA1763" s="338"/>
      <c r="AB1763" s="327"/>
      <c r="AC1763" s="327"/>
      <c r="AD1763" s="327"/>
      <c r="AE1763" s="327"/>
      <c r="AF1763" s="329"/>
      <c r="AG1763" s="331"/>
      <c r="AH1763" s="332">
        <f t="shared" si="17"/>
        <v>0</v>
      </c>
    </row>
    <row r="1764" spans="1:34" ht="12.75" hidden="1" customHeight="1">
      <c r="A1764" s="333" t="s">
        <v>280</v>
      </c>
      <c r="B1764" s="20" t="s">
        <v>43</v>
      </c>
      <c r="C1764" s="21">
        <v>1.2</v>
      </c>
      <c r="D1764" s="333" t="str">
        <f>B1764&amp;C1764</f>
        <v>H1.2</v>
      </c>
      <c r="E1764" s="21" t="s">
        <v>38</v>
      </c>
      <c r="F1764" s="21">
        <v>0.8</v>
      </c>
      <c r="G1764" s="333" t="str">
        <f>E1764&amp;F1764</f>
        <v>W0.8</v>
      </c>
      <c r="H1764" s="21" t="s">
        <v>39</v>
      </c>
      <c r="I1764" s="21">
        <v>0</v>
      </c>
      <c r="J1764" s="333" t="str">
        <f>H1764&amp;I1764</f>
        <v>L0</v>
      </c>
      <c r="K1764" s="21" t="s">
        <v>40</v>
      </c>
      <c r="L1764" s="21">
        <v>0</v>
      </c>
      <c r="M1764" s="334" t="str">
        <f>K1764&amp;L1764</f>
        <v>B0</v>
      </c>
      <c r="N1764" s="21" t="s">
        <v>41</v>
      </c>
      <c r="O1764" s="21">
        <v>0</v>
      </c>
      <c r="P1764" s="334" t="str">
        <f>N1764&amp;O1764</f>
        <v>R0</v>
      </c>
      <c r="Q1764" s="25" t="s">
        <v>109</v>
      </c>
      <c r="R1764" s="19">
        <v>0.08</v>
      </c>
      <c r="S1764" s="19">
        <v>0.01</v>
      </c>
      <c r="T1764" s="336">
        <f>SUM(R1765:S1765)</f>
        <v>9206</v>
      </c>
      <c r="U1764" s="19">
        <v>2E-3</v>
      </c>
      <c r="V1764" s="19">
        <v>2E-3</v>
      </c>
      <c r="W1764" s="336">
        <f>SUM(U1765:V1765)</f>
        <v>283</v>
      </c>
      <c r="X1764" s="19">
        <v>0.05</v>
      </c>
      <c r="Y1764" s="19">
        <v>0.03</v>
      </c>
      <c r="Z1764" s="19">
        <v>0</v>
      </c>
      <c r="AA1764" s="338">
        <f>SUM(X1765:Z1765)</f>
        <v>7688</v>
      </c>
      <c r="AB1764" s="327">
        <f>ROUNDDOWN((T1764+AA1764)*0.05,0)</f>
        <v>844</v>
      </c>
      <c r="AC1764" s="327">
        <f>ROUNDDOWN((T1764+W1764+AA1764+AB1764)*0.1,0)</f>
        <v>1802</v>
      </c>
      <c r="AD1764" s="327">
        <f>ROUNDDOWN(AG1764*0.1,0)</f>
        <v>1511</v>
      </c>
      <c r="AE1764" s="327">
        <f>T1764+W1764+AA1764+AB1764+AC1764+AD1764</f>
        <v>21334</v>
      </c>
      <c r="AF1764" s="328">
        <v>24600</v>
      </c>
      <c r="AG1764" s="330">
        <f>AF1764-T1764-W1764</f>
        <v>15111</v>
      </c>
      <c r="AH1764" s="332">
        <f t="shared" si="17"/>
        <v>15111</v>
      </c>
    </row>
    <row r="1765" spans="1:34" ht="12.75" hidden="1" customHeight="1">
      <c r="A1765" s="333"/>
      <c r="B1765" s="20"/>
      <c r="C1765" s="21"/>
      <c r="D1765" s="333"/>
      <c r="E1765" s="21"/>
      <c r="F1765" s="21"/>
      <c r="G1765" s="333"/>
      <c r="H1765" s="21"/>
      <c r="I1765" s="21"/>
      <c r="J1765" s="333"/>
      <c r="K1765" s="21"/>
      <c r="L1765" s="21"/>
      <c r="M1765" s="335"/>
      <c r="N1765" s="21"/>
      <c r="O1765" s="21"/>
      <c r="P1765" s="335"/>
      <c r="Q1765" s="25"/>
      <c r="R1765" s="23">
        <f>ROUNDDOWN($R$3*R1764,0)</f>
        <v>8392</v>
      </c>
      <c r="S1765" s="23">
        <f>ROUNDDOWN($S$3*S1764,0)</f>
        <v>814</v>
      </c>
      <c r="T1765" s="337"/>
      <c r="U1765" s="23">
        <f>ROUNDDOWN(U1764*$U$3,0)</f>
        <v>162</v>
      </c>
      <c r="V1765" s="23">
        <f>ROUNDDOWN(V1764*$V$3,0)</f>
        <v>121</v>
      </c>
      <c r="W1765" s="337"/>
      <c r="X1765" s="23">
        <f>ROUNDDOWN($X$3*X1764,0)</f>
        <v>5245</v>
      </c>
      <c r="Y1765" s="23">
        <f>ROUNDDOWN(Y1764*$Y$3,0)</f>
        <v>2443</v>
      </c>
      <c r="Z1765" s="24">
        <f>ROUNDDOWN(Z1764*$Z$3,0)</f>
        <v>0</v>
      </c>
      <c r="AA1765" s="338"/>
      <c r="AB1765" s="327"/>
      <c r="AC1765" s="327"/>
      <c r="AD1765" s="327"/>
      <c r="AE1765" s="327"/>
      <c r="AF1765" s="329"/>
      <c r="AG1765" s="331"/>
      <c r="AH1765" s="332">
        <f t="shared" si="17"/>
        <v>0</v>
      </c>
    </row>
    <row r="1766" spans="1:34" ht="12.75" hidden="1" customHeight="1">
      <c r="A1766" s="333" t="s">
        <v>280</v>
      </c>
      <c r="B1766" s="20" t="s">
        <v>43</v>
      </c>
      <c r="C1766" s="21">
        <v>1.2</v>
      </c>
      <c r="D1766" s="333" t="str">
        <f>B1766&amp;C1766</f>
        <v>H1.2</v>
      </c>
      <c r="E1766" s="21" t="s">
        <v>38</v>
      </c>
      <c r="F1766" s="21">
        <v>1</v>
      </c>
      <c r="G1766" s="333" t="str">
        <f>E1766&amp;F1766</f>
        <v>W1</v>
      </c>
      <c r="H1766" s="21" t="s">
        <v>39</v>
      </c>
      <c r="I1766" s="21">
        <v>0</v>
      </c>
      <c r="J1766" s="333" t="str">
        <f>H1766&amp;I1766</f>
        <v>L0</v>
      </c>
      <c r="K1766" s="21" t="s">
        <v>40</v>
      </c>
      <c r="L1766" s="21">
        <v>0</v>
      </c>
      <c r="M1766" s="334" t="str">
        <f>K1766&amp;L1766</f>
        <v>B0</v>
      </c>
      <c r="N1766" s="21" t="s">
        <v>41</v>
      </c>
      <c r="O1766" s="21">
        <v>0</v>
      </c>
      <c r="P1766" s="334" t="str">
        <f>N1766&amp;O1766</f>
        <v>R0</v>
      </c>
      <c r="Q1766" s="25" t="s">
        <v>109</v>
      </c>
      <c r="R1766" s="19">
        <v>0.08</v>
      </c>
      <c r="S1766" s="19">
        <v>0.01</v>
      </c>
      <c r="T1766" s="336">
        <f>SUM(R1767:S1767)</f>
        <v>9206</v>
      </c>
      <c r="U1766" s="19">
        <v>2E-3</v>
      </c>
      <c r="V1766" s="19">
        <v>2E-3</v>
      </c>
      <c r="W1766" s="336">
        <f>SUM(U1767:V1767)</f>
        <v>283</v>
      </c>
      <c r="X1766" s="19">
        <v>0.05</v>
      </c>
      <c r="Y1766" s="19">
        <v>0.03</v>
      </c>
      <c r="Z1766" s="19">
        <v>0</v>
      </c>
      <c r="AA1766" s="338">
        <f>SUM(X1767:Z1767)</f>
        <v>7688</v>
      </c>
      <c r="AB1766" s="327">
        <f>ROUNDDOWN((T1766+AA1766)*0.05,0)</f>
        <v>844</v>
      </c>
      <c r="AC1766" s="327">
        <f>ROUNDDOWN((T1766+W1766+AA1766+AB1766)*0.1,0)</f>
        <v>1802</v>
      </c>
      <c r="AD1766" s="327">
        <f>ROUNDDOWN(AG1766*0.1,0)</f>
        <v>2491</v>
      </c>
      <c r="AE1766" s="327">
        <f>T1766+W1766+AA1766+AB1766+AC1766+AD1766</f>
        <v>22314</v>
      </c>
      <c r="AF1766" s="328">
        <v>34400</v>
      </c>
      <c r="AG1766" s="330">
        <f>AF1766-T1766-W1766</f>
        <v>24911</v>
      </c>
      <c r="AH1766" s="332">
        <f>IF(AE1766&lt;AG1766,AE1766,AG1766)</f>
        <v>22314</v>
      </c>
    </row>
    <row r="1767" spans="1:34" ht="12.75" hidden="1" customHeight="1">
      <c r="A1767" s="333"/>
      <c r="B1767" s="20"/>
      <c r="C1767" s="21"/>
      <c r="D1767" s="333"/>
      <c r="E1767" s="21"/>
      <c r="F1767" s="21"/>
      <c r="G1767" s="333"/>
      <c r="H1767" s="21"/>
      <c r="I1767" s="21"/>
      <c r="J1767" s="333"/>
      <c r="K1767" s="21"/>
      <c r="L1767" s="21"/>
      <c r="M1767" s="335"/>
      <c r="N1767" s="21"/>
      <c r="O1767" s="21"/>
      <c r="P1767" s="335"/>
      <c r="Q1767" s="25"/>
      <c r="R1767" s="23">
        <f>ROUNDDOWN($R$3*R1766,0)</f>
        <v>8392</v>
      </c>
      <c r="S1767" s="23">
        <f>ROUNDDOWN($S$3*S1766,0)</f>
        <v>814</v>
      </c>
      <c r="T1767" s="337"/>
      <c r="U1767" s="23">
        <f>ROUNDDOWN(U1766*$U$3,0)</f>
        <v>162</v>
      </c>
      <c r="V1767" s="23">
        <f>ROUNDDOWN(V1766*$V$3,0)</f>
        <v>121</v>
      </c>
      <c r="W1767" s="337"/>
      <c r="X1767" s="23">
        <f>ROUNDDOWN($X$3*X1766,0)</f>
        <v>5245</v>
      </c>
      <c r="Y1767" s="23">
        <f>ROUNDDOWN(Y1766*$Y$3,0)</f>
        <v>2443</v>
      </c>
      <c r="Z1767" s="24">
        <f>ROUNDDOWN(Z1766*$Z$3,0)</f>
        <v>0</v>
      </c>
      <c r="AA1767" s="338"/>
      <c r="AB1767" s="327"/>
      <c r="AC1767" s="327"/>
      <c r="AD1767" s="327"/>
      <c r="AE1767" s="327"/>
      <c r="AF1767" s="329"/>
      <c r="AG1767" s="331"/>
      <c r="AH1767" s="332"/>
    </row>
    <row r="1768" spans="1:34" ht="12.75" hidden="1" customHeight="1">
      <c r="A1768" s="344" t="s">
        <v>281</v>
      </c>
      <c r="B1768" s="27" t="s">
        <v>43</v>
      </c>
      <c r="C1768" s="28">
        <v>0.3</v>
      </c>
      <c r="D1768" s="344" t="str">
        <f>B1768&amp;C1768</f>
        <v>H0.3</v>
      </c>
      <c r="E1768" s="28" t="s">
        <v>38</v>
      </c>
      <c r="F1768" s="28">
        <v>0.3</v>
      </c>
      <c r="G1768" s="344" t="str">
        <f>E1768&amp;F1768</f>
        <v>W0.3</v>
      </c>
      <c r="H1768" s="28" t="s">
        <v>39</v>
      </c>
      <c r="I1768" s="28">
        <v>0</v>
      </c>
      <c r="J1768" s="344" t="str">
        <f>H1768&amp;I1768</f>
        <v>L0</v>
      </c>
      <c r="K1768" s="28" t="s">
        <v>40</v>
      </c>
      <c r="L1768" s="28">
        <v>0</v>
      </c>
      <c r="M1768" s="345" t="str">
        <f>K1768&amp;L1768</f>
        <v>B0</v>
      </c>
      <c r="N1768" s="28" t="s">
        <v>41</v>
      </c>
      <c r="O1768" s="28">
        <v>0</v>
      </c>
      <c r="P1768" s="345" t="str">
        <f>N1768&amp;O1768</f>
        <v>R0</v>
      </c>
      <c r="Q1768" s="25" t="s">
        <v>109</v>
      </c>
      <c r="R1768" s="26">
        <v>0.04</v>
      </c>
      <c r="S1768" s="26">
        <v>6.0000000000000001E-3</v>
      </c>
      <c r="T1768" s="336">
        <f>SUM(R1769:S1769)</f>
        <v>4684</v>
      </c>
      <c r="U1768" s="19">
        <v>2E-3</v>
      </c>
      <c r="V1768" s="19">
        <v>1E-3</v>
      </c>
      <c r="W1768" s="336">
        <f>SUM(U1769:V1769)</f>
        <v>222</v>
      </c>
      <c r="X1768" s="19">
        <v>0.03</v>
      </c>
      <c r="Y1768" s="19">
        <v>0.02</v>
      </c>
      <c r="Z1768" s="19">
        <v>0</v>
      </c>
      <c r="AA1768" s="338">
        <f>SUM(X1769:Z1769)</f>
        <v>4775</v>
      </c>
      <c r="AB1768" s="327">
        <f>ROUNDDOWN((T1768+AA1768)*0.05,0)</f>
        <v>472</v>
      </c>
      <c r="AC1768" s="327">
        <f>ROUNDDOWN((T1768+W1768+AA1768+AB1768)*0.1,0)</f>
        <v>1015</v>
      </c>
      <c r="AD1768" s="327">
        <f>ROUNDDOWN(AG1768*0.1,0)</f>
        <v>299</v>
      </c>
      <c r="AE1768" s="327">
        <f>T1768+W1768+AA1768+AB1768+AC1768+AD1768</f>
        <v>11467</v>
      </c>
      <c r="AF1768" s="328">
        <v>7900</v>
      </c>
      <c r="AG1768" s="330">
        <f>AF1768-T1768-W1768</f>
        <v>2994</v>
      </c>
      <c r="AH1768" s="332">
        <f t="shared" si="17"/>
        <v>2994</v>
      </c>
    </row>
    <row r="1769" spans="1:34" ht="12.75" hidden="1" customHeight="1">
      <c r="A1769" s="344"/>
      <c r="B1769" s="27"/>
      <c r="C1769" s="28"/>
      <c r="D1769" s="344"/>
      <c r="E1769" s="28"/>
      <c r="F1769" s="28"/>
      <c r="G1769" s="344"/>
      <c r="H1769" s="28"/>
      <c r="I1769" s="28"/>
      <c r="J1769" s="344"/>
      <c r="K1769" s="28"/>
      <c r="L1769" s="28"/>
      <c r="M1769" s="346"/>
      <c r="N1769" s="28"/>
      <c r="O1769" s="28"/>
      <c r="P1769" s="346"/>
      <c r="Q1769" s="25"/>
      <c r="R1769" s="23">
        <f>ROUNDDOWN($R$3*R1768,0)</f>
        <v>4196</v>
      </c>
      <c r="S1769" s="23">
        <f>ROUNDDOWN($S$3*S1768,0)</f>
        <v>488</v>
      </c>
      <c r="T1769" s="337"/>
      <c r="U1769" s="23">
        <f>ROUNDDOWN(U1768*$U$3,0)</f>
        <v>162</v>
      </c>
      <c r="V1769" s="23">
        <f>ROUNDDOWN(V1768*$V$3,0)</f>
        <v>60</v>
      </c>
      <c r="W1769" s="337"/>
      <c r="X1769" s="23">
        <f>ROUNDDOWN($X$3*X1768,0)</f>
        <v>3147</v>
      </c>
      <c r="Y1769" s="23">
        <f>ROUNDDOWN(Y1768*$Y$3,0)</f>
        <v>1628</v>
      </c>
      <c r="Z1769" s="24">
        <f>ROUNDDOWN(Z1768*$Z$3,0)</f>
        <v>0</v>
      </c>
      <c r="AA1769" s="338"/>
      <c r="AB1769" s="327"/>
      <c r="AC1769" s="327"/>
      <c r="AD1769" s="327"/>
      <c r="AE1769" s="327"/>
      <c r="AF1769" s="329"/>
      <c r="AG1769" s="331"/>
      <c r="AH1769" s="332">
        <f t="shared" si="17"/>
        <v>0</v>
      </c>
    </row>
    <row r="1770" spans="1:34" ht="12.75" hidden="1" customHeight="1">
      <c r="A1770" s="344" t="s">
        <v>281</v>
      </c>
      <c r="B1770" s="27" t="s">
        <v>43</v>
      </c>
      <c r="C1770" s="28">
        <v>0.3</v>
      </c>
      <c r="D1770" s="344" t="str">
        <f>B1770&amp;C1770</f>
        <v>H0.3</v>
      </c>
      <c r="E1770" s="28" t="s">
        <v>38</v>
      </c>
      <c r="F1770" s="28">
        <v>0.4</v>
      </c>
      <c r="G1770" s="344" t="str">
        <f>E1770&amp;F1770</f>
        <v>W0.4</v>
      </c>
      <c r="H1770" s="28" t="s">
        <v>39</v>
      </c>
      <c r="I1770" s="28">
        <v>0</v>
      </c>
      <c r="J1770" s="344" t="str">
        <f>H1770&amp;I1770</f>
        <v>L0</v>
      </c>
      <c r="K1770" s="28" t="s">
        <v>40</v>
      </c>
      <c r="L1770" s="28">
        <v>0</v>
      </c>
      <c r="M1770" s="345" t="str">
        <f>K1770&amp;L1770</f>
        <v>B0</v>
      </c>
      <c r="N1770" s="28" t="s">
        <v>41</v>
      </c>
      <c r="O1770" s="28">
        <v>0</v>
      </c>
      <c r="P1770" s="345" t="str">
        <f>N1770&amp;O1770</f>
        <v>R0</v>
      </c>
      <c r="Q1770" s="25" t="s">
        <v>109</v>
      </c>
      <c r="R1770" s="26">
        <v>0.04</v>
      </c>
      <c r="S1770" s="26">
        <v>6.0000000000000001E-3</v>
      </c>
      <c r="T1770" s="336">
        <f>SUM(R1771:S1771)</f>
        <v>4684</v>
      </c>
      <c r="U1770" s="19">
        <v>2E-3</v>
      </c>
      <c r="V1770" s="19">
        <v>1E-3</v>
      </c>
      <c r="W1770" s="336">
        <f>SUM(U1771:V1771)</f>
        <v>222</v>
      </c>
      <c r="X1770" s="19">
        <v>0.03</v>
      </c>
      <c r="Y1770" s="19">
        <v>0.02</v>
      </c>
      <c r="Z1770" s="19">
        <v>0</v>
      </c>
      <c r="AA1770" s="338">
        <f>SUM(X1771:Z1771)</f>
        <v>4775</v>
      </c>
      <c r="AB1770" s="327">
        <f>ROUNDDOWN((T1770+AA1770)*0.05,0)</f>
        <v>472</v>
      </c>
      <c r="AC1770" s="327">
        <f>ROUNDDOWN((T1770+W1770+AA1770+AB1770)*0.1,0)</f>
        <v>1015</v>
      </c>
      <c r="AD1770" s="327">
        <f>ROUNDDOWN(AG1770*0.1,0)</f>
        <v>599</v>
      </c>
      <c r="AE1770" s="327">
        <f>T1770+W1770+AA1770+AB1770+AC1770+AD1770</f>
        <v>11767</v>
      </c>
      <c r="AF1770" s="328">
        <v>10900</v>
      </c>
      <c r="AG1770" s="330">
        <f>AF1770-T1770-W1770</f>
        <v>5994</v>
      </c>
      <c r="AH1770" s="332">
        <f t="shared" si="17"/>
        <v>5994</v>
      </c>
    </row>
    <row r="1771" spans="1:34" ht="12.75" hidden="1" customHeight="1">
      <c r="A1771" s="344"/>
      <c r="B1771" s="27"/>
      <c r="C1771" s="28"/>
      <c r="D1771" s="344"/>
      <c r="E1771" s="28"/>
      <c r="F1771" s="28"/>
      <c r="G1771" s="344"/>
      <c r="H1771" s="28"/>
      <c r="I1771" s="28"/>
      <c r="J1771" s="344"/>
      <c r="K1771" s="28"/>
      <c r="L1771" s="28"/>
      <c r="M1771" s="346"/>
      <c r="N1771" s="28"/>
      <c r="O1771" s="28"/>
      <c r="P1771" s="346"/>
      <c r="Q1771" s="25"/>
      <c r="R1771" s="23">
        <f>ROUNDDOWN($R$3*R1770,0)</f>
        <v>4196</v>
      </c>
      <c r="S1771" s="23">
        <f>ROUNDDOWN($S$3*S1770,0)</f>
        <v>488</v>
      </c>
      <c r="T1771" s="337"/>
      <c r="U1771" s="23">
        <f>ROUNDDOWN(U1770*$U$3,0)</f>
        <v>162</v>
      </c>
      <c r="V1771" s="23">
        <f>ROUNDDOWN(V1770*$V$3,0)</f>
        <v>60</v>
      </c>
      <c r="W1771" s="337"/>
      <c r="X1771" s="23">
        <f>ROUNDDOWN($X$3*X1770,0)</f>
        <v>3147</v>
      </c>
      <c r="Y1771" s="23">
        <f>ROUNDDOWN(Y1770*$Y$3,0)</f>
        <v>1628</v>
      </c>
      <c r="Z1771" s="24">
        <f>ROUNDDOWN(Z1770*$Z$3,0)</f>
        <v>0</v>
      </c>
      <c r="AA1771" s="338"/>
      <c r="AB1771" s="327"/>
      <c r="AC1771" s="327"/>
      <c r="AD1771" s="327"/>
      <c r="AE1771" s="327"/>
      <c r="AF1771" s="329"/>
      <c r="AG1771" s="331"/>
      <c r="AH1771" s="332">
        <f t="shared" si="17"/>
        <v>0</v>
      </c>
    </row>
    <row r="1772" spans="1:34" ht="12.75" hidden="1" customHeight="1">
      <c r="A1772" s="344" t="s">
        <v>281</v>
      </c>
      <c r="B1772" s="27" t="s">
        <v>43</v>
      </c>
      <c r="C1772" s="28">
        <v>0.4</v>
      </c>
      <c r="D1772" s="344" t="str">
        <f>B1772&amp;C1772</f>
        <v>H0.4</v>
      </c>
      <c r="E1772" s="28" t="s">
        <v>38</v>
      </c>
      <c r="F1772" s="28">
        <v>0.5</v>
      </c>
      <c r="G1772" s="344" t="str">
        <f>E1772&amp;F1772</f>
        <v>W0.5</v>
      </c>
      <c r="H1772" s="28" t="s">
        <v>39</v>
      </c>
      <c r="I1772" s="28">
        <v>0</v>
      </c>
      <c r="J1772" s="344" t="str">
        <f>H1772&amp;I1772</f>
        <v>L0</v>
      </c>
      <c r="K1772" s="28" t="s">
        <v>40</v>
      </c>
      <c r="L1772" s="28">
        <v>0</v>
      </c>
      <c r="M1772" s="345" t="str">
        <f>K1772&amp;L1772</f>
        <v>B0</v>
      </c>
      <c r="N1772" s="28" t="s">
        <v>41</v>
      </c>
      <c r="O1772" s="28">
        <v>0</v>
      </c>
      <c r="P1772" s="345" t="str">
        <f>N1772&amp;O1772</f>
        <v>R0</v>
      </c>
      <c r="Q1772" s="25" t="s">
        <v>109</v>
      </c>
      <c r="R1772" s="26">
        <v>0.04</v>
      </c>
      <c r="S1772" s="26">
        <v>6.0000000000000001E-3</v>
      </c>
      <c r="T1772" s="336">
        <f>SUM(R1773:S1773)</f>
        <v>4684</v>
      </c>
      <c r="U1772" s="19">
        <v>2E-3</v>
      </c>
      <c r="V1772" s="19">
        <v>1E-3</v>
      </c>
      <c r="W1772" s="336">
        <f>SUM(U1773:V1773)</f>
        <v>222</v>
      </c>
      <c r="X1772" s="19">
        <v>0.03</v>
      </c>
      <c r="Y1772" s="19">
        <v>0.02</v>
      </c>
      <c r="Z1772" s="19">
        <v>0</v>
      </c>
      <c r="AA1772" s="338">
        <f>SUM(X1773:Z1773)</f>
        <v>4775</v>
      </c>
      <c r="AB1772" s="327">
        <f>ROUNDDOWN((T1772+AA1772)*0.05,0)</f>
        <v>472</v>
      </c>
      <c r="AC1772" s="327">
        <f>ROUNDDOWN((T1772+W1772+AA1772+AB1772)*0.1,0)</f>
        <v>1015</v>
      </c>
      <c r="AD1772" s="327">
        <f>ROUNDDOWN(AG1772*0.1,0)</f>
        <v>1119</v>
      </c>
      <c r="AE1772" s="327">
        <f>T1772+W1772+AA1772+AB1772+AC1772+AD1772</f>
        <v>12287</v>
      </c>
      <c r="AF1772" s="328">
        <v>16100</v>
      </c>
      <c r="AG1772" s="330">
        <f>AF1772-T1772-W1772</f>
        <v>11194</v>
      </c>
      <c r="AH1772" s="332">
        <f t="shared" si="17"/>
        <v>11194</v>
      </c>
    </row>
    <row r="1773" spans="1:34" ht="12.75" hidden="1" customHeight="1">
      <c r="A1773" s="344"/>
      <c r="B1773" s="27"/>
      <c r="C1773" s="28"/>
      <c r="D1773" s="344"/>
      <c r="E1773" s="28"/>
      <c r="F1773" s="28"/>
      <c r="G1773" s="344"/>
      <c r="H1773" s="28"/>
      <c r="I1773" s="28"/>
      <c r="J1773" s="344"/>
      <c r="K1773" s="28"/>
      <c r="L1773" s="28"/>
      <c r="M1773" s="346"/>
      <c r="N1773" s="28"/>
      <c r="O1773" s="28"/>
      <c r="P1773" s="346"/>
      <c r="Q1773" s="25"/>
      <c r="R1773" s="23">
        <f>ROUNDDOWN($R$3*R1772,0)</f>
        <v>4196</v>
      </c>
      <c r="S1773" s="23">
        <f>ROUNDDOWN($S$3*S1772,0)</f>
        <v>488</v>
      </c>
      <c r="T1773" s="337"/>
      <c r="U1773" s="23">
        <f>ROUNDDOWN(U1772*$U$3,0)</f>
        <v>162</v>
      </c>
      <c r="V1773" s="23">
        <f>ROUNDDOWN(V1772*$V$3,0)</f>
        <v>60</v>
      </c>
      <c r="W1773" s="337"/>
      <c r="X1773" s="23">
        <f>ROUNDDOWN($X$3*X1772,0)</f>
        <v>3147</v>
      </c>
      <c r="Y1773" s="23">
        <f>ROUNDDOWN(Y1772*$Y$3,0)</f>
        <v>1628</v>
      </c>
      <c r="Z1773" s="24">
        <f>ROUNDDOWN(Z1772*$Z$3,0)</f>
        <v>0</v>
      </c>
      <c r="AA1773" s="338"/>
      <c r="AB1773" s="327"/>
      <c r="AC1773" s="327"/>
      <c r="AD1773" s="327"/>
      <c r="AE1773" s="327"/>
      <c r="AF1773" s="329"/>
      <c r="AG1773" s="331"/>
      <c r="AH1773" s="332">
        <f t="shared" si="17"/>
        <v>0</v>
      </c>
    </row>
    <row r="1774" spans="1:34" ht="12.75" hidden="1" customHeight="1">
      <c r="A1774" s="344" t="s">
        <v>281</v>
      </c>
      <c r="B1774" s="27" t="s">
        <v>43</v>
      </c>
      <c r="C1774" s="28">
        <v>0.5</v>
      </c>
      <c r="D1774" s="344" t="str">
        <f>B1774&amp;C1774</f>
        <v>H0.5</v>
      </c>
      <c r="E1774" s="28" t="s">
        <v>38</v>
      </c>
      <c r="F1774" s="28">
        <v>0.6</v>
      </c>
      <c r="G1774" s="344" t="str">
        <f>E1774&amp;F1774</f>
        <v>W0.6</v>
      </c>
      <c r="H1774" s="28" t="s">
        <v>39</v>
      </c>
      <c r="I1774" s="28">
        <v>0</v>
      </c>
      <c r="J1774" s="344" t="str">
        <f>H1774&amp;I1774</f>
        <v>L0</v>
      </c>
      <c r="K1774" s="28" t="s">
        <v>40</v>
      </c>
      <c r="L1774" s="28">
        <v>0</v>
      </c>
      <c r="M1774" s="345" t="str">
        <f>K1774&amp;L1774</f>
        <v>B0</v>
      </c>
      <c r="N1774" s="28" t="s">
        <v>41</v>
      </c>
      <c r="O1774" s="28">
        <v>0</v>
      </c>
      <c r="P1774" s="345" t="str">
        <f>N1774&amp;O1774</f>
        <v>R0</v>
      </c>
      <c r="Q1774" s="25" t="s">
        <v>109</v>
      </c>
      <c r="R1774" s="26">
        <v>0.04</v>
      </c>
      <c r="S1774" s="26">
        <v>6.0000000000000001E-3</v>
      </c>
      <c r="T1774" s="336">
        <f>SUM(R1775:S1775)</f>
        <v>4684</v>
      </c>
      <c r="U1774" s="19">
        <v>2E-3</v>
      </c>
      <c r="V1774" s="19">
        <v>1E-3</v>
      </c>
      <c r="W1774" s="336">
        <f>SUM(U1775:V1775)</f>
        <v>222</v>
      </c>
      <c r="X1774" s="19">
        <v>0.03</v>
      </c>
      <c r="Y1774" s="19">
        <v>0.02</v>
      </c>
      <c r="Z1774" s="19">
        <v>0</v>
      </c>
      <c r="AA1774" s="338">
        <f>SUM(X1775:Z1775)</f>
        <v>4775</v>
      </c>
      <c r="AB1774" s="327">
        <f>ROUNDDOWN((T1774+AA1774)*0.05,0)</f>
        <v>472</v>
      </c>
      <c r="AC1774" s="327">
        <f>ROUNDDOWN((T1774+W1774+AA1774+AB1774)*0.1,0)</f>
        <v>1015</v>
      </c>
      <c r="AD1774" s="327">
        <f>ROUNDDOWN(AG1774*0.1,0)</f>
        <v>1989</v>
      </c>
      <c r="AE1774" s="327">
        <f>T1774+W1774+AA1774+AB1774+AC1774+AD1774</f>
        <v>13157</v>
      </c>
      <c r="AF1774" s="328">
        <v>24800</v>
      </c>
      <c r="AG1774" s="330">
        <f>AF1774-T1774-W1774</f>
        <v>19894</v>
      </c>
      <c r="AH1774" s="332">
        <f t="shared" si="17"/>
        <v>13157</v>
      </c>
    </row>
    <row r="1775" spans="1:34" ht="12.75" hidden="1" customHeight="1">
      <c r="A1775" s="344"/>
      <c r="B1775" s="27"/>
      <c r="C1775" s="28"/>
      <c r="D1775" s="344"/>
      <c r="E1775" s="28"/>
      <c r="F1775" s="28"/>
      <c r="G1775" s="344"/>
      <c r="H1775" s="28"/>
      <c r="I1775" s="28"/>
      <c r="J1775" s="344"/>
      <c r="K1775" s="28"/>
      <c r="L1775" s="28"/>
      <c r="M1775" s="346"/>
      <c r="N1775" s="28"/>
      <c r="O1775" s="28"/>
      <c r="P1775" s="346"/>
      <c r="Q1775" s="25"/>
      <c r="R1775" s="23">
        <f>ROUNDDOWN($R$3*R1774,0)</f>
        <v>4196</v>
      </c>
      <c r="S1775" s="23">
        <f>ROUNDDOWN($S$3*S1774,0)</f>
        <v>488</v>
      </c>
      <c r="T1775" s="337"/>
      <c r="U1775" s="23">
        <f>ROUNDDOWN(U1774*$U$3,0)</f>
        <v>162</v>
      </c>
      <c r="V1775" s="23">
        <f>ROUNDDOWN(V1774*$V$3,0)</f>
        <v>60</v>
      </c>
      <c r="W1775" s="337"/>
      <c r="X1775" s="23">
        <f>ROUNDDOWN($X$3*X1774,0)</f>
        <v>3147</v>
      </c>
      <c r="Y1775" s="23">
        <f>ROUNDDOWN(Y1774*$Y$3,0)</f>
        <v>1628</v>
      </c>
      <c r="Z1775" s="24">
        <f>ROUNDDOWN(Z1774*$Z$3,0)</f>
        <v>0</v>
      </c>
      <c r="AA1775" s="338"/>
      <c r="AB1775" s="327"/>
      <c r="AC1775" s="327"/>
      <c r="AD1775" s="327"/>
      <c r="AE1775" s="327"/>
      <c r="AF1775" s="329"/>
      <c r="AG1775" s="331"/>
      <c r="AH1775" s="332">
        <f t="shared" si="17"/>
        <v>0</v>
      </c>
    </row>
    <row r="1776" spans="1:34" ht="12.75" hidden="1" customHeight="1">
      <c r="A1776" s="344" t="s">
        <v>281</v>
      </c>
      <c r="B1776" s="27" t="s">
        <v>43</v>
      </c>
      <c r="C1776" s="28">
        <v>0.6</v>
      </c>
      <c r="D1776" s="344" t="str">
        <f>B1776&amp;C1776</f>
        <v>H0.6</v>
      </c>
      <c r="E1776" s="28" t="s">
        <v>38</v>
      </c>
      <c r="F1776" s="28">
        <v>0.8</v>
      </c>
      <c r="G1776" s="344" t="str">
        <f>E1776&amp;F1776</f>
        <v>W0.8</v>
      </c>
      <c r="H1776" s="28" t="s">
        <v>39</v>
      </c>
      <c r="I1776" s="28">
        <v>0</v>
      </c>
      <c r="J1776" s="344" t="str">
        <f>H1776&amp;I1776</f>
        <v>L0</v>
      </c>
      <c r="K1776" s="28" t="s">
        <v>40</v>
      </c>
      <c r="L1776" s="28">
        <v>0</v>
      </c>
      <c r="M1776" s="345" t="str">
        <f>K1776&amp;L1776</f>
        <v>B0</v>
      </c>
      <c r="N1776" s="28" t="s">
        <v>41</v>
      </c>
      <c r="O1776" s="28">
        <v>0</v>
      </c>
      <c r="P1776" s="345" t="str">
        <f>N1776&amp;O1776</f>
        <v>R0</v>
      </c>
      <c r="Q1776" s="25" t="s">
        <v>109</v>
      </c>
      <c r="R1776" s="19">
        <v>0.08</v>
      </c>
      <c r="S1776" s="19">
        <v>0.01</v>
      </c>
      <c r="T1776" s="336">
        <f>SUM(R1777:S1777)</f>
        <v>9206</v>
      </c>
      <c r="U1776" s="19">
        <v>2E-3</v>
      </c>
      <c r="V1776" s="19">
        <v>2E-3</v>
      </c>
      <c r="W1776" s="336">
        <f>SUM(U1777:V1777)</f>
        <v>283</v>
      </c>
      <c r="X1776" s="19">
        <v>0.05</v>
      </c>
      <c r="Y1776" s="19">
        <v>0.03</v>
      </c>
      <c r="Z1776" s="19">
        <v>0</v>
      </c>
      <c r="AA1776" s="338">
        <f>SUM(X1777:Z1777)</f>
        <v>7688</v>
      </c>
      <c r="AB1776" s="327">
        <f>ROUNDDOWN((T1776+AA1776)*0.05,0)</f>
        <v>844</v>
      </c>
      <c r="AC1776" s="327">
        <f>ROUNDDOWN((T1776+W1776+AA1776+AB1776)*0.1,0)</f>
        <v>1802</v>
      </c>
      <c r="AD1776" s="327">
        <f>ROUNDDOWN(AG1776*0.1,0)</f>
        <v>2771</v>
      </c>
      <c r="AE1776" s="327">
        <f>T1776+W1776+AA1776+AB1776+AC1776+AD1776</f>
        <v>22594</v>
      </c>
      <c r="AF1776" s="328">
        <v>37200</v>
      </c>
      <c r="AG1776" s="330">
        <f>AF1776-T1776-W1776</f>
        <v>27711</v>
      </c>
      <c r="AH1776" s="332">
        <f t="shared" si="17"/>
        <v>22594</v>
      </c>
    </row>
    <row r="1777" spans="1:34" ht="12.75" hidden="1" customHeight="1">
      <c r="A1777" s="344"/>
      <c r="B1777" s="27"/>
      <c r="C1777" s="28"/>
      <c r="D1777" s="344"/>
      <c r="E1777" s="28"/>
      <c r="F1777" s="28"/>
      <c r="G1777" s="344"/>
      <c r="H1777" s="28"/>
      <c r="I1777" s="28"/>
      <c r="J1777" s="344"/>
      <c r="K1777" s="28"/>
      <c r="L1777" s="28"/>
      <c r="M1777" s="346"/>
      <c r="N1777" s="28"/>
      <c r="O1777" s="28"/>
      <c r="P1777" s="346"/>
      <c r="Q1777" s="25"/>
      <c r="R1777" s="23">
        <f>ROUNDDOWN($R$3*R1776,0)</f>
        <v>8392</v>
      </c>
      <c r="S1777" s="23">
        <f>ROUNDDOWN($S$3*S1776,0)</f>
        <v>814</v>
      </c>
      <c r="T1777" s="337"/>
      <c r="U1777" s="23">
        <f>ROUNDDOWN(U1776*$U$3,0)</f>
        <v>162</v>
      </c>
      <c r="V1777" s="23">
        <f>ROUNDDOWN(V1776*$V$3,0)</f>
        <v>121</v>
      </c>
      <c r="W1777" s="337"/>
      <c r="X1777" s="23">
        <f>ROUNDDOWN($X$3*X1776,0)</f>
        <v>5245</v>
      </c>
      <c r="Y1777" s="23">
        <f>ROUNDDOWN(Y1776*$Y$3,0)</f>
        <v>2443</v>
      </c>
      <c r="Z1777" s="24">
        <f>ROUNDDOWN(Z1776*$Z$3,0)</f>
        <v>0</v>
      </c>
      <c r="AA1777" s="338"/>
      <c r="AB1777" s="327"/>
      <c r="AC1777" s="327"/>
      <c r="AD1777" s="327"/>
      <c r="AE1777" s="327"/>
      <c r="AF1777" s="329"/>
      <c r="AG1777" s="331"/>
      <c r="AH1777" s="332">
        <f t="shared" si="17"/>
        <v>0</v>
      </c>
    </row>
    <row r="1778" spans="1:34" ht="12.75" hidden="1" customHeight="1">
      <c r="A1778" s="344" t="s">
        <v>281</v>
      </c>
      <c r="B1778" s="27" t="s">
        <v>43</v>
      </c>
      <c r="C1778" s="28">
        <v>0.8</v>
      </c>
      <c r="D1778" s="344" t="str">
        <f>B1778&amp;C1778</f>
        <v>H0.8</v>
      </c>
      <c r="E1778" s="28" t="s">
        <v>38</v>
      </c>
      <c r="F1778" s="28">
        <v>1</v>
      </c>
      <c r="G1778" s="344" t="str">
        <f>E1778&amp;F1778</f>
        <v>W1</v>
      </c>
      <c r="H1778" s="28" t="s">
        <v>39</v>
      </c>
      <c r="I1778" s="28">
        <v>0</v>
      </c>
      <c r="J1778" s="344" t="str">
        <f>H1778&amp;I1778</f>
        <v>L0</v>
      </c>
      <c r="K1778" s="28" t="s">
        <v>40</v>
      </c>
      <c r="L1778" s="28">
        <v>0</v>
      </c>
      <c r="M1778" s="345" t="str">
        <f>K1778&amp;L1778</f>
        <v>B0</v>
      </c>
      <c r="N1778" s="28" t="s">
        <v>41</v>
      </c>
      <c r="O1778" s="28">
        <v>0</v>
      </c>
      <c r="P1778" s="345" t="str">
        <f>N1778&amp;O1778</f>
        <v>R0</v>
      </c>
      <c r="Q1778" s="25" t="s">
        <v>109</v>
      </c>
      <c r="R1778" s="19">
        <v>0.08</v>
      </c>
      <c r="S1778" s="19">
        <v>0.01</v>
      </c>
      <c r="T1778" s="336">
        <f>SUM(R1779:S1779)</f>
        <v>9206</v>
      </c>
      <c r="U1778" s="19">
        <v>2E-3</v>
      </c>
      <c r="V1778" s="19">
        <v>2E-3</v>
      </c>
      <c r="W1778" s="336">
        <f>SUM(U1779:V1779)</f>
        <v>283</v>
      </c>
      <c r="X1778" s="19">
        <v>0.05</v>
      </c>
      <c r="Y1778" s="19">
        <v>0.03</v>
      </c>
      <c r="Z1778" s="19">
        <v>0</v>
      </c>
      <c r="AA1778" s="338">
        <f>SUM(X1779:Z1779)</f>
        <v>7688</v>
      </c>
      <c r="AB1778" s="327">
        <f>ROUNDDOWN((T1778+AA1778)*0.05,0)</f>
        <v>844</v>
      </c>
      <c r="AC1778" s="327">
        <f>ROUNDDOWN((T1778+W1778+AA1778+AB1778)*0.1,0)</f>
        <v>1802</v>
      </c>
      <c r="AD1778" s="327">
        <f>ROUNDDOWN(AG1778*0.1,0)</f>
        <v>3751</v>
      </c>
      <c r="AE1778" s="327">
        <f>T1778+W1778+AA1778+AB1778+AC1778+AD1778</f>
        <v>23574</v>
      </c>
      <c r="AF1778" s="328">
        <v>47000</v>
      </c>
      <c r="AG1778" s="330">
        <f>AF1778-T1778-W1778</f>
        <v>37511</v>
      </c>
      <c r="AH1778" s="332">
        <f t="shared" si="17"/>
        <v>23574</v>
      </c>
    </row>
    <row r="1779" spans="1:34" ht="12.75" hidden="1" customHeight="1">
      <c r="A1779" s="344"/>
      <c r="B1779" s="27"/>
      <c r="C1779" s="28"/>
      <c r="D1779" s="344"/>
      <c r="E1779" s="28"/>
      <c r="F1779" s="28"/>
      <c r="G1779" s="344"/>
      <c r="H1779" s="28"/>
      <c r="I1779" s="28"/>
      <c r="J1779" s="344"/>
      <c r="K1779" s="28"/>
      <c r="L1779" s="28"/>
      <c r="M1779" s="346"/>
      <c r="N1779" s="28"/>
      <c r="O1779" s="28"/>
      <c r="P1779" s="346"/>
      <c r="Q1779" s="25"/>
      <c r="R1779" s="23">
        <f>ROUNDDOWN($R$3*R1778,0)</f>
        <v>8392</v>
      </c>
      <c r="S1779" s="23">
        <f>ROUNDDOWN($S$3*S1778,0)</f>
        <v>814</v>
      </c>
      <c r="T1779" s="337"/>
      <c r="U1779" s="23">
        <f>ROUNDDOWN(U1778*$U$3,0)</f>
        <v>162</v>
      </c>
      <c r="V1779" s="23">
        <f>ROUNDDOWN(V1778*$V$3,0)</f>
        <v>121</v>
      </c>
      <c r="W1779" s="337"/>
      <c r="X1779" s="23">
        <f>ROUNDDOWN($X$3*X1778,0)</f>
        <v>5245</v>
      </c>
      <c r="Y1779" s="23">
        <f>ROUNDDOWN(Y1778*$Y$3,0)</f>
        <v>2443</v>
      </c>
      <c r="Z1779" s="24">
        <f>ROUNDDOWN(Z1778*$Z$3,0)</f>
        <v>0</v>
      </c>
      <c r="AA1779" s="338"/>
      <c r="AB1779" s="327"/>
      <c r="AC1779" s="327"/>
      <c r="AD1779" s="327"/>
      <c r="AE1779" s="327"/>
      <c r="AF1779" s="329"/>
      <c r="AG1779" s="331"/>
      <c r="AH1779" s="332">
        <f t="shared" si="17"/>
        <v>0</v>
      </c>
    </row>
    <row r="1780" spans="1:34" ht="12.75" hidden="1" customHeight="1">
      <c r="A1780" s="344" t="s">
        <v>281</v>
      </c>
      <c r="B1780" s="27" t="s">
        <v>43</v>
      </c>
      <c r="C1780" s="28">
        <v>1</v>
      </c>
      <c r="D1780" s="344" t="str">
        <f>B1780&amp;C1780</f>
        <v>H1</v>
      </c>
      <c r="E1780" s="28" t="s">
        <v>38</v>
      </c>
      <c r="F1780" s="28">
        <v>1.2</v>
      </c>
      <c r="G1780" s="344" t="str">
        <f>E1780&amp;F1780</f>
        <v>W1.2</v>
      </c>
      <c r="H1780" s="28" t="s">
        <v>39</v>
      </c>
      <c r="I1780" s="28">
        <v>0</v>
      </c>
      <c r="J1780" s="344" t="str">
        <f>H1780&amp;I1780</f>
        <v>L0</v>
      </c>
      <c r="K1780" s="28" t="s">
        <v>40</v>
      </c>
      <c r="L1780" s="28">
        <v>0</v>
      </c>
      <c r="M1780" s="345" t="str">
        <f>K1780&amp;L1780</f>
        <v>B0</v>
      </c>
      <c r="N1780" s="28" t="s">
        <v>41</v>
      </c>
      <c r="O1780" s="28">
        <v>0</v>
      </c>
      <c r="P1780" s="345" t="str">
        <f>N1780&amp;O1780</f>
        <v>R0</v>
      </c>
      <c r="Q1780" s="25" t="s">
        <v>109</v>
      </c>
      <c r="R1780" s="26">
        <v>0.11</v>
      </c>
      <c r="S1780" s="26">
        <v>0.02</v>
      </c>
      <c r="T1780" s="336">
        <f>SUM(R1781:S1781)</f>
        <v>13167</v>
      </c>
      <c r="U1780" s="19">
        <v>2E-3</v>
      </c>
      <c r="V1780" s="19">
        <v>3.0000000000000001E-3</v>
      </c>
      <c r="W1780" s="29">
        <f>SUM(U1781:V1781)</f>
        <v>344</v>
      </c>
      <c r="X1780" s="19">
        <v>7.0000000000000007E-2</v>
      </c>
      <c r="Y1780" s="19">
        <v>0.04</v>
      </c>
      <c r="Z1780" s="19">
        <v>0</v>
      </c>
      <c r="AA1780" s="338">
        <f>SUM(X1781:Z1781)</f>
        <v>10600</v>
      </c>
      <c r="AB1780" s="327">
        <f>ROUNDDOWN((T1780+AA1780)*0.05,0)</f>
        <v>1188</v>
      </c>
      <c r="AC1780" s="327">
        <f>ROUNDDOWN((T1780+W1780+AA1780+AB1780)*0.1,0)</f>
        <v>2529</v>
      </c>
      <c r="AD1780" s="327">
        <f>ROUNDDOWN(AG1780*0.1,0)</f>
        <v>4928</v>
      </c>
      <c r="AE1780" s="327">
        <f>T1780+W1780+AA1780+AB1780+AC1780+AD1780</f>
        <v>32756</v>
      </c>
      <c r="AF1780" s="328">
        <v>62800</v>
      </c>
      <c r="AG1780" s="330">
        <f>AF1780-T1780-W1780</f>
        <v>49289</v>
      </c>
      <c r="AH1780" s="332">
        <f t="shared" si="17"/>
        <v>32756</v>
      </c>
    </row>
    <row r="1781" spans="1:34" ht="12.75" hidden="1" customHeight="1">
      <c r="A1781" s="344"/>
      <c r="B1781" s="27"/>
      <c r="C1781" s="28"/>
      <c r="D1781" s="344"/>
      <c r="E1781" s="28"/>
      <c r="F1781" s="28"/>
      <c r="G1781" s="344"/>
      <c r="H1781" s="28"/>
      <c r="I1781" s="28"/>
      <c r="J1781" s="344"/>
      <c r="K1781" s="28"/>
      <c r="L1781" s="28"/>
      <c r="M1781" s="346"/>
      <c r="N1781" s="28"/>
      <c r="O1781" s="28"/>
      <c r="P1781" s="346"/>
      <c r="Q1781" s="25"/>
      <c r="R1781" s="23">
        <f>ROUNDDOWN($R$3*R1780,0)</f>
        <v>11539</v>
      </c>
      <c r="S1781" s="23">
        <f>ROUNDDOWN($S$3*S1780,0)</f>
        <v>1628</v>
      </c>
      <c r="T1781" s="337"/>
      <c r="U1781" s="23">
        <f>ROUNDDOWN(U1780*$U$3,0)</f>
        <v>162</v>
      </c>
      <c r="V1781" s="23">
        <f>ROUNDDOWN(V1780*$V$3,0)</f>
        <v>182</v>
      </c>
      <c r="W1781" s="30"/>
      <c r="X1781" s="23">
        <f>ROUNDDOWN($X$3*X1780,0)</f>
        <v>7343</v>
      </c>
      <c r="Y1781" s="23">
        <f>ROUNDDOWN(Y1780*$Y$3,0)</f>
        <v>3257</v>
      </c>
      <c r="Z1781" s="24">
        <f>ROUNDDOWN(Z1780*$Z$3,0)</f>
        <v>0</v>
      </c>
      <c r="AA1781" s="338"/>
      <c r="AB1781" s="327"/>
      <c r="AC1781" s="327"/>
      <c r="AD1781" s="327"/>
      <c r="AE1781" s="327"/>
      <c r="AF1781" s="329"/>
      <c r="AG1781" s="331"/>
      <c r="AH1781" s="332">
        <f t="shared" si="17"/>
        <v>0</v>
      </c>
    </row>
    <row r="1782" spans="1:34" ht="12.75" hidden="1" customHeight="1">
      <c r="A1782" s="344" t="s">
        <v>281</v>
      </c>
      <c r="B1782" s="27" t="s">
        <v>43</v>
      </c>
      <c r="C1782" s="28">
        <v>1</v>
      </c>
      <c r="D1782" s="344" t="str">
        <f>B1782&amp;C1782</f>
        <v>H1</v>
      </c>
      <c r="E1782" s="28" t="s">
        <v>38</v>
      </c>
      <c r="F1782" s="28">
        <v>1.5</v>
      </c>
      <c r="G1782" s="344" t="str">
        <f>E1782&amp;F1782</f>
        <v>W1.5</v>
      </c>
      <c r="H1782" s="28" t="s">
        <v>39</v>
      </c>
      <c r="I1782" s="28">
        <v>0</v>
      </c>
      <c r="J1782" s="344" t="str">
        <f>H1782&amp;I1782</f>
        <v>L0</v>
      </c>
      <c r="K1782" s="28" t="s">
        <v>40</v>
      </c>
      <c r="L1782" s="28">
        <v>0</v>
      </c>
      <c r="M1782" s="345" t="str">
        <f>K1782&amp;L1782</f>
        <v>B0</v>
      </c>
      <c r="N1782" s="28" t="s">
        <v>41</v>
      </c>
      <c r="O1782" s="28">
        <v>0</v>
      </c>
      <c r="P1782" s="345" t="str">
        <f>N1782&amp;O1782</f>
        <v>R0</v>
      </c>
      <c r="Q1782" s="25" t="s">
        <v>109</v>
      </c>
      <c r="R1782" s="19">
        <v>0.14000000000000001</v>
      </c>
      <c r="S1782" s="19">
        <v>0.02</v>
      </c>
      <c r="T1782" s="336">
        <f>SUM(R1783:S1783)</f>
        <v>16314</v>
      </c>
      <c r="U1782" s="19">
        <v>2E-3</v>
      </c>
      <c r="V1782" s="19">
        <v>3.0000000000000001E-3</v>
      </c>
      <c r="W1782" s="336">
        <f>SUM(U1783:V1783)</f>
        <v>344</v>
      </c>
      <c r="X1782" s="19">
        <v>0.09</v>
      </c>
      <c r="Y1782" s="19">
        <v>0.05</v>
      </c>
      <c r="Z1782" s="19">
        <v>0</v>
      </c>
      <c r="AA1782" s="338">
        <f>SUM(X1783:Z1783)</f>
        <v>13513</v>
      </c>
      <c r="AB1782" s="327">
        <f>ROUNDDOWN((T1782+AA1782)*0.05,0)</f>
        <v>1491</v>
      </c>
      <c r="AC1782" s="327">
        <f>ROUNDDOWN((T1782+W1782+AA1782+AB1782)*0.1,0)</f>
        <v>3166</v>
      </c>
      <c r="AD1782" s="327">
        <f>ROUNDDOWN(AG1782*0.1,0)</f>
        <v>6074</v>
      </c>
      <c r="AE1782" s="327">
        <f>T1782+W1782+AA1782+AB1782+AC1782+AD1782</f>
        <v>40902</v>
      </c>
      <c r="AF1782" s="328">
        <v>77400</v>
      </c>
      <c r="AG1782" s="330">
        <f>AF1782-T1782-W1782</f>
        <v>60742</v>
      </c>
      <c r="AH1782" s="332">
        <f t="shared" si="17"/>
        <v>40902</v>
      </c>
    </row>
    <row r="1783" spans="1:34" ht="12.75" hidden="1" customHeight="1">
      <c r="A1783" s="344"/>
      <c r="B1783" s="27"/>
      <c r="C1783" s="28"/>
      <c r="D1783" s="344"/>
      <c r="E1783" s="28"/>
      <c r="F1783" s="28"/>
      <c r="G1783" s="344"/>
      <c r="H1783" s="28"/>
      <c r="I1783" s="28"/>
      <c r="J1783" s="344"/>
      <c r="K1783" s="28"/>
      <c r="L1783" s="28"/>
      <c r="M1783" s="346"/>
      <c r="N1783" s="28"/>
      <c r="O1783" s="28"/>
      <c r="P1783" s="346"/>
      <c r="Q1783" s="25"/>
      <c r="R1783" s="23">
        <f>ROUNDDOWN($R$3*R1782,0)</f>
        <v>14686</v>
      </c>
      <c r="S1783" s="23">
        <f>ROUNDDOWN($S$3*S1782,0)</f>
        <v>1628</v>
      </c>
      <c r="T1783" s="337"/>
      <c r="U1783" s="23">
        <f>ROUNDDOWN(U1782*$U$3,0)</f>
        <v>162</v>
      </c>
      <c r="V1783" s="23">
        <f>ROUNDDOWN(V1782*$V$3,0)</f>
        <v>182</v>
      </c>
      <c r="W1783" s="337"/>
      <c r="X1783" s="23">
        <f>ROUNDDOWN($X$3*X1782,0)</f>
        <v>9441</v>
      </c>
      <c r="Y1783" s="23">
        <f>ROUNDDOWN(Y1782*$Y$3,0)</f>
        <v>4072</v>
      </c>
      <c r="Z1783" s="24">
        <f>ROUNDDOWN(Z1782*$Z$3,0)</f>
        <v>0</v>
      </c>
      <c r="AA1783" s="338"/>
      <c r="AB1783" s="327"/>
      <c r="AC1783" s="327"/>
      <c r="AD1783" s="327"/>
      <c r="AE1783" s="327"/>
      <c r="AF1783" s="329"/>
      <c r="AG1783" s="331"/>
      <c r="AH1783" s="332">
        <f t="shared" si="17"/>
        <v>0</v>
      </c>
    </row>
    <row r="1784" spans="1:34" ht="12.75" hidden="1" customHeight="1">
      <c r="A1784" s="347" t="s">
        <v>282</v>
      </c>
      <c r="B1784" s="31" t="s">
        <v>43</v>
      </c>
      <c r="C1784" s="32">
        <v>3</v>
      </c>
      <c r="D1784" s="347" t="str">
        <f>B1784&amp;C1784</f>
        <v>H3</v>
      </c>
      <c r="E1784" s="32" t="s">
        <v>38</v>
      </c>
      <c r="F1784" s="32">
        <v>0</v>
      </c>
      <c r="G1784" s="347" t="str">
        <f>E1784&amp;F1784</f>
        <v>W0</v>
      </c>
      <c r="H1784" s="32" t="s">
        <v>39</v>
      </c>
      <c r="I1784" s="32">
        <v>0</v>
      </c>
      <c r="J1784" s="347" t="str">
        <f>H1784&amp;I1784</f>
        <v>L0</v>
      </c>
      <c r="K1784" s="32" t="s">
        <v>40</v>
      </c>
      <c r="L1784" s="32"/>
      <c r="M1784" s="348" t="str">
        <f>K1784&amp;L1784</f>
        <v>B</v>
      </c>
      <c r="N1784" s="32" t="s">
        <v>41</v>
      </c>
      <c r="O1784" s="32">
        <v>6</v>
      </c>
      <c r="P1784" s="348" t="str">
        <f>N1784&amp;O1784</f>
        <v>R6</v>
      </c>
      <c r="Q1784" s="25"/>
      <c r="R1784" s="19"/>
      <c r="S1784" s="19"/>
      <c r="T1784" s="336">
        <f>SUM(R1785:S1785)</f>
        <v>0</v>
      </c>
      <c r="U1784" s="19"/>
      <c r="V1784" s="19"/>
      <c r="W1784" s="336">
        <f>SUM(U1785:V1785)</f>
        <v>0</v>
      </c>
      <c r="X1784" s="19"/>
      <c r="Y1784" s="19"/>
      <c r="Z1784" s="19"/>
      <c r="AA1784" s="338">
        <f>SUM(X1785:Z1785)</f>
        <v>0</v>
      </c>
      <c r="AB1784" s="327">
        <f>ROUNDDOWN((T1784+AA1784)*0.05,0)</f>
        <v>0</v>
      </c>
      <c r="AC1784" s="327">
        <f>ROUNDDOWN((T1784+W1784+AA1784+AB1784)*0.1,0)</f>
        <v>0</v>
      </c>
      <c r="AD1784" s="327">
        <f>ROUNDDOWN(AG1784*0.1,0)</f>
        <v>6220</v>
      </c>
      <c r="AE1784" s="327">
        <f>T1784+W1784+AA1784+AB1784+AC1784+AD1784</f>
        <v>6220</v>
      </c>
      <c r="AF1784" s="328">
        <v>62200</v>
      </c>
      <c r="AG1784" s="330">
        <f>AF1784-T1784-W1784</f>
        <v>62200</v>
      </c>
      <c r="AH1784" s="332">
        <f>IF(AE1784&lt;AG1784,AE1784,AG1784)</f>
        <v>6220</v>
      </c>
    </row>
    <row r="1785" spans="1:34" ht="12.75" hidden="1" customHeight="1">
      <c r="A1785" s="347"/>
      <c r="B1785" s="31"/>
      <c r="C1785" s="32"/>
      <c r="D1785" s="347"/>
      <c r="E1785" s="32"/>
      <c r="F1785" s="32"/>
      <c r="G1785" s="347"/>
      <c r="H1785" s="32"/>
      <c r="I1785" s="32"/>
      <c r="J1785" s="347"/>
      <c r="K1785" s="32"/>
      <c r="L1785" s="32"/>
      <c r="M1785" s="349"/>
      <c r="N1785" s="32"/>
      <c r="O1785" s="32"/>
      <c r="P1785" s="349"/>
      <c r="Q1785" s="25"/>
      <c r="R1785" s="23">
        <f>ROUNDDOWN($R$3*R1784,0)</f>
        <v>0</v>
      </c>
      <c r="S1785" s="23">
        <f>ROUNDDOWN($S$3*S1784,0)</f>
        <v>0</v>
      </c>
      <c r="T1785" s="337"/>
      <c r="U1785" s="23">
        <f>ROUNDDOWN(U1784*$U$3,0)</f>
        <v>0</v>
      </c>
      <c r="V1785" s="23">
        <f>ROUNDDOWN(V1784*$V$3,0)</f>
        <v>0</v>
      </c>
      <c r="W1785" s="337"/>
      <c r="X1785" s="23">
        <f>ROUNDDOWN($X$3*X1784,0)</f>
        <v>0</v>
      </c>
      <c r="Y1785" s="23">
        <f>ROUNDDOWN(Y1784*$Y$3,0)</f>
        <v>0</v>
      </c>
      <c r="Z1785" s="24">
        <f>ROUNDDOWN(Z1784*$Z$3,0)</f>
        <v>0</v>
      </c>
      <c r="AA1785" s="338"/>
      <c r="AB1785" s="327"/>
      <c r="AC1785" s="327"/>
      <c r="AD1785" s="327"/>
      <c r="AE1785" s="327"/>
      <c r="AF1785" s="329"/>
      <c r="AG1785" s="331"/>
      <c r="AH1785" s="332"/>
    </row>
    <row r="1786" spans="1:34" ht="12.75" hidden="1" customHeight="1">
      <c r="A1786" s="347" t="s">
        <v>282</v>
      </c>
      <c r="B1786" s="31" t="s">
        <v>43</v>
      </c>
      <c r="C1786" s="32">
        <v>3</v>
      </c>
      <c r="D1786" s="347" t="str">
        <f>B1786&amp;C1786</f>
        <v>H3</v>
      </c>
      <c r="E1786" s="32" t="s">
        <v>38</v>
      </c>
      <c r="F1786" s="32">
        <v>0</v>
      </c>
      <c r="G1786" s="347" t="str">
        <f>E1786&amp;F1786</f>
        <v>W0</v>
      </c>
      <c r="H1786" s="32" t="s">
        <v>39</v>
      </c>
      <c r="I1786" s="32">
        <v>0</v>
      </c>
      <c r="J1786" s="347" t="str">
        <f>H1786&amp;I1786</f>
        <v>L0</v>
      </c>
      <c r="K1786" s="32" t="s">
        <v>40</v>
      </c>
      <c r="L1786" s="32"/>
      <c r="M1786" s="348" t="str">
        <f>K1786&amp;L1786</f>
        <v>B</v>
      </c>
      <c r="N1786" s="32" t="s">
        <v>41</v>
      </c>
      <c r="O1786" s="32">
        <v>8</v>
      </c>
      <c r="P1786" s="348" t="str">
        <f>N1786&amp;O1786</f>
        <v>R8</v>
      </c>
      <c r="Q1786" s="25"/>
      <c r="R1786" s="26"/>
      <c r="S1786" s="26"/>
      <c r="T1786" s="336">
        <f>SUM(R1787:S1787)</f>
        <v>0</v>
      </c>
      <c r="U1786" s="19"/>
      <c r="V1786" s="19"/>
      <c r="W1786" s="336">
        <f>SUM(U1787:V1787)</f>
        <v>0</v>
      </c>
      <c r="X1786" s="19"/>
      <c r="Y1786" s="19"/>
      <c r="Z1786" s="19"/>
      <c r="AA1786" s="338">
        <f>SUM(X1787:Z1787)</f>
        <v>0</v>
      </c>
      <c r="AB1786" s="327">
        <f>ROUNDDOWN((T1786+AA1786)*0.05,0)</f>
        <v>0</v>
      </c>
      <c r="AC1786" s="327">
        <f>ROUNDDOWN((T1786+W1786+AA1786+AB1786)*0.1,0)</f>
        <v>0</v>
      </c>
      <c r="AD1786" s="327">
        <f>ROUNDDOWN(AG1786*0.1,0)</f>
        <v>11000</v>
      </c>
      <c r="AE1786" s="327">
        <f>T1786+W1786+AA1786+AB1786+AC1786+AD1786</f>
        <v>11000</v>
      </c>
      <c r="AF1786" s="328">
        <v>110000</v>
      </c>
      <c r="AG1786" s="330">
        <f>AF1786-T1786-W1786</f>
        <v>110000</v>
      </c>
      <c r="AH1786" s="332">
        <f>IF(AE1786&lt;AG1786,AE1786,AG1786)</f>
        <v>11000</v>
      </c>
    </row>
    <row r="1787" spans="1:34" ht="12.75" hidden="1" customHeight="1">
      <c r="A1787" s="347"/>
      <c r="B1787" s="31"/>
      <c r="C1787" s="32"/>
      <c r="D1787" s="347"/>
      <c r="E1787" s="32"/>
      <c r="F1787" s="32"/>
      <c r="G1787" s="347"/>
      <c r="H1787" s="32"/>
      <c r="I1787" s="32"/>
      <c r="J1787" s="347"/>
      <c r="K1787" s="32"/>
      <c r="L1787" s="32"/>
      <c r="M1787" s="349"/>
      <c r="N1787" s="32"/>
      <c r="O1787" s="32"/>
      <c r="P1787" s="349"/>
      <c r="Q1787" s="25"/>
      <c r="R1787" s="23">
        <f>ROUNDDOWN($R$3*R1786,0)</f>
        <v>0</v>
      </c>
      <c r="S1787" s="23">
        <f>ROUNDDOWN($S$3*S1786,0)</f>
        <v>0</v>
      </c>
      <c r="T1787" s="337"/>
      <c r="U1787" s="23">
        <f>ROUNDDOWN(U1786*$U$3,0)</f>
        <v>0</v>
      </c>
      <c r="V1787" s="23">
        <f>ROUNDDOWN(V1786*$V$3,0)</f>
        <v>0</v>
      </c>
      <c r="W1787" s="337"/>
      <c r="X1787" s="23">
        <f>ROUNDDOWN($X$3*X1786,0)</f>
        <v>0</v>
      </c>
      <c r="Y1787" s="23">
        <f>ROUNDDOWN(Y1786*$Y$3,0)</f>
        <v>0</v>
      </c>
      <c r="Z1787" s="24">
        <f>ROUNDDOWN(Z1786*$Z$3,0)</f>
        <v>0</v>
      </c>
      <c r="AA1787" s="338"/>
      <c r="AB1787" s="327"/>
      <c r="AC1787" s="327"/>
      <c r="AD1787" s="327"/>
      <c r="AE1787" s="327"/>
      <c r="AF1787" s="329"/>
      <c r="AG1787" s="331"/>
      <c r="AH1787" s="332"/>
    </row>
    <row r="1788" spans="1:34" ht="12.75" hidden="1" customHeight="1">
      <c r="A1788" s="347" t="s">
        <v>282</v>
      </c>
      <c r="B1788" s="31" t="s">
        <v>43</v>
      </c>
      <c r="C1788" s="32">
        <v>3</v>
      </c>
      <c r="D1788" s="347" t="str">
        <f>B1788&amp;C1788</f>
        <v>H3</v>
      </c>
      <c r="E1788" s="32" t="s">
        <v>38</v>
      </c>
      <c r="F1788" s="32">
        <v>0</v>
      </c>
      <c r="G1788" s="347" t="str">
        <f>E1788&amp;F1788</f>
        <v>W0</v>
      </c>
      <c r="H1788" s="32" t="s">
        <v>39</v>
      </c>
      <c r="I1788" s="32">
        <v>0</v>
      </c>
      <c r="J1788" s="347" t="str">
        <f>H1788&amp;I1788</f>
        <v>L0</v>
      </c>
      <c r="K1788" s="32" t="s">
        <v>40</v>
      </c>
      <c r="L1788" s="32"/>
      <c r="M1788" s="348" t="str">
        <f>K1788&amp;L1788</f>
        <v>B</v>
      </c>
      <c r="N1788" s="32" t="s">
        <v>41</v>
      </c>
      <c r="O1788" s="32">
        <v>10</v>
      </c>
      <c r="P1788" s="348" t="str">
        <f>N1788&amp;O1788</f>
        <v>R10</v>
      </c>
      <c r="Q1788" s="25"/>
      <c r="R1788" s="19"/>
      <c r="S1788" s="19"/>
      <c r="T1788" s="336">
        <f>SUM(R1789:S1789)</f>
        <v>0</v>
      </c>
      <c r="U1788" s="19"/>
      <c r="V1788" s="19"/>
      <c r="W1788" s="336">
        <f>SUM(U1789:V1789)</f>
        <v>0</v>
      </c>
      <c r="X1788" s="19"/>
      <c r="Y1788" s="19"/>
      <c r="Z1788" s="19"/>
      <c r="AA1788" s="338">
        <f>SUM(X1789:Z1789)</f>
        <v>0</v>
      </c>
      <c r="AB1788" s="327">
        <f>ROUNDDOWN((T1788+AA1788)*0.05,0)</f>
        <v>0</v>
      </c>
      <c r="AC1788" s="327">
        <f>ROUNDDOWN((T1788+W1788+AA1788+AB1788)*0.1,0)</f>
        <v>0</v>
      </c>
      <c r="AD1788" s="327">
        <f>ROUNDDOWN(AG1788*0.1,0)</f>
        <v>16700</v>
      </c>
      <c r="AE1788" s="327">
        <f>T1788+W1788+AA1788+AB1788+AC1788+AD1788</f>
        <v>16700</v>
      </c>
      <c r="AF1788" s="328">
        <v>167000</v>
      </c>
      <c r="AG1788" s="330">
        <f>AF1788-T1788-W1788</f>
        <v>167000</v>
      </c>
      <c r="AH1788" s="332">
        <f>IF(AE1788&lt;AG1788,AE1788,AG1788)</f>
        <v>16700</v>
      </c>
    </row>
    <row r="1789" spans="1:34" ht="12.75" hidden="1" customHeight="1">
      <c r="A1789" s="347"/>
      <c r="B1789" s="31"/>
      <c r="C1789" s="32"/>
      <c r="D1789" s="347"/>
      <c r="E1789" s="32"/>
      <c r="F1789" s="32"/>
      <c r="G1789" s="347"/>
      <c r="H1789" s="32"/>
      <c r="I1789" s="32"/>
      <c r="J1789" s="347"/>
      <c r="K1789" s="32"/>
      <c r="L1789" s="32"/>
      <c r="M1789" s="349"/>
      <c r="N1789" s="32"/>
      <c r="O1789" s="32"/>
      <c r="P1789" s="349"/>
      <c r="Q1789" s="25"/>
      <c r="R1789" s="23">
        <f>ROUNDDOWN($R$3*R1788,0)</f>
        <v>0</v>
      </c>
      <c r="S1789" s="23">
        <f>ROUNDDOWN($S$3*S1788,0)</f>
        <v>0</v>
      </c>
      <c r="T1789" s="337"/>
      <c r="U1789" s="23">
        <f>ROUNDDOWN(U1788*$U$3,0)</f>
        <v>0</v>
      </c>
      <c r="V1789" s="23">
        <f>ROUNDDOWN(V1788*$V$3,0)</f>
        <v>0</v>
      </c>
      <c r="W1789" s="337"/>
      <c r="X1789" s="23">
        <f>ROUNDDOWN($X$3*X1788,0)</f>
        <v>0</v>
      </c>
      <c r="Y1789" s="23">
        <f>ROUNDDOWN(Y1788*$Y$3,0)</f>
        <v>0</v>
      </c>
      <c r="Z1789" s="24">
        <f>ROUNDDOWN(Z1788*$Z$3,0)</f>
        <v>0</v>
      </c>
      <c r="AA1789" s="338"/>
      <c r="AB1789" s="327"/>
      <c r="AC1789" s="327"/>
      <c r="AD1789" s="327"/>
      <c r="AE1789" s="327"/>
      <c r="AF1789" s="329"/>
      <c r="AG1789" s="331"/>
      <c r="AH1789" s="332"/>
    </row>
    <row r="1790" spans="1:34" ht="12.75" hidden="1" customHeight="1">
      <c r="A1790" s="347" t="s">
        <v>282</v>
      </c>
      <c r="B1790" s="31" t="s">
        <v>43</v>
      </c>
      <c r="C1790" s="32">
        <v>3</v>
      </c>
      <c r="D1790" s="347" t="str">
        <f>B1790&amp;C1790</f>
        <v>H3</v>
      </c>
      <c r="E1790" s="32" t="s">
        <v>38</v>
      </c>
      <c r="F1790" s="32">
        <v>0</v>
      </c>
      <c r="G1790" s="347" t="str">
        <f>E1790&amp;F1790</f>
        <v>W0</v>
      </c>
      <c r="H1790" s="32" t="s">
        <v>39</v>
      </c>
      <c r="I1790" s="32">
        <v>0</v>
      </c>
      <c r="J1790" s="347" t="str">
        <f>H1790&amp;I1790</f>
        <v>L0</v>
      </c>
      <c r="K1790" s="32" t="s">
        <v>40</v>
      </c>
      <c r="L1790" s="32"/>
      <c r="M1790" s="348" t="str">
        <f>K1790&amp;L1790</f>
        <v>B</v>
      </c>
      <c r="N1790" s="32" t="s">
        <v>41</v>
      </c>
      <c r="O1790" s="32">
        <v>12</v>
      </c>
      <c r="P1790" s="348" t="str">
        <f>N1790&amp;O1790</f>
        <v>R12</v>
      </c>
      <c r="Q1790" s="25"/>
      <c r="R1790" s="19"/>
      <c r="S1790" s="19"/>
      <c r="T1790" s="336">
        <f>SUM(R1791:S1791)</f>
        <v>0</v>
      </c>
      <c r="U1790" s="19"/>
      <c r="V1790" s="19"/>
      <c r="W1790" s="336">
        <f>SUM(U1791:V1791)</f>
        <v>0</v>
      </c>
      <c r="X1790" s="19"/>
      <c r="Y1790" s="19"/>
      <c r="Z1790" s="19"/>
      <c r="AA1790" s="338">
        <f>SUM(X1791:Z1791)</f>
        <v>0</v>
      </c>
      <c r="AB1790" s="327">
        <f>ROUNDDOWN((T1790+AA1790)*0.05,0)</f>
        <v>0</v>
      </c>
      <c r="AC1790" s="327">
        <f>ROUNDDOWN((T1790+W1790+AA1790+AB1790)*0.1,0)</f>
        <v>0</v>
      </c>
      <c r="AD1790" s="327">
        <f>ROUNDDOWN(AG1790*0.1,0)</f>
        <v>23800</v>
      </c>
      <c r="AE1790" s="327">
        <f>T1790+W1790+AA1790+AB1790+AC1790+AD1790</f>
        <v>23800</v>
      </c>
      <c r="AF1790" s="328">
        <v>238000</v>
      </c>
      <c r="AG1790" s="330">
        <f>AF1790-T1790-W1790</f>
        <v>238000</v>
      </c>
      <c r="AH1790" s="332">
        <f>IF(AE1790&lt;AG1790,AE1790,AG1790)</f>
        <v>23800</v>
      </c>
    </row>
    <row r="1791" spans="1:34" ht="12.75" hidden="1" customHeight="1">
      <c r="A1791" s="347"/>
      <c r="B1791" s="31"/>
      <c r="C1791" s="32"/>
      <c r="D1791" s="347"/>
      <c r="E1791" s="32"/>
      <c r="F1791" s="32"/>
      <c r="G1791" s="347"/>
      <c r="H1791" s="32"/>
      <c r="I1791" s="32"/>
      <c r="J1791" s="347"/>
      <c r="K1791" s="32"/>
      <c r="L1791" s="32"/>
      <c r="M1791" s="349"/>
      <c r="N1791" s="32"/>
      <c r="O1791" s="32"/>
      <c r="P1791" s="349"/>
      <c r="Q1791" s="25"/>
      <c r="R1791" s="23">
        <f>ROUNDDOWN($R$3*R1790,0)</f>
        <v>0</v>
      </c>
      <c r="S1791" s="23">
        <f>ROUNDDOWN($S$3*S1790,0)</f>
        <v>0</v>
      </c>
      <c r="T1791" s="337"/>
      <c r="U1791" s="23">
        <f>ROUNDDOWN(U1790*$U$3,0)</f>
        <v>0</v>
      </c>
      <c r="V1791" s="23">
        <f>ROUNDDOWN(V1790*$V$3,0)</f>
        <v>0</v>
      </c>
      <c r="W1791" s="337"/>
      <c r="X1791" s="23">
        <f>ROUNDDOWN($X$3*X1790,0)</f>
        <v>0</v>
      </c>
      <c r="Y1791" s="23">
        <f>ROUNDDOWN(Y1790*$Y$3,0)</f>
        <v>0</v>
      </c>
      <c r="Z1791" s="24">
        <f>ROUNDDOWN(Z1790*$Z$3,0)</f>
        <v>0</v>
      </c>
      <c r="AA1791" s="338"/>
      <c r="AB1791" s="327"/>
      <c r="AC1791" s="327"/>
      <c r="AD1791" s="327"/>
      <c r="AE1791" s="327"/>
      <c r="AF1791" s="329"/>
      <c r="AG1791" s="331"/>
      <c r="AH1791" s="332"/>
    </row>
    <row r="1792" spans="1:34" ht="12.75" hidden="1" customHeight="1">
      <c r="A1792" s="347" t="s">
        <v>282</v>
      </c>
      <c r="B1792" s="31" t="s">
        <v>43</v>
      </c>
      <c r="C1792" s="32">
        <v>3.5</v>
      </c>
      <c r="D1792" s="347" t="str">
        <f>B1792&amp;C1792</f>
        <v>H3.5</v>
      </c>
      <c r="E1792" s="32" t="s">
        <v>38</v>
      </c>
      <c r="F1792" s="32">
        <v>0</v>
      </c>
      <c r="G1792" s="347" t="str">
        <f>E1792&amp;F1792</f>
        <v>W0</v>
      </c>
      <c r="H1792" s="32" t="s">
        <v>39</v>
      </c>
      <c r="I1792" s="32">
        <v>0</v>
      </c>
      <c r="J1792" s="347" t="str">
        <f>H1792&amp;I1792</f>
        <v>L0</v>
      </c>
      <c r="K1792" s="32" t="s">
        <v>40</v>
      </c>
      <c r="L1792" s="32"/>
      <c r="M1792" s="348" t="str">
        <f>K1792&amp;L1792</f>
        <v>B</v>
      </c>
      <c r="N1792" s="32" t="s">
        <v>41</v>
      </c>
      <c r="O1792" s="32">
        <v>15</v>
      </c>
      <c r="P1792" s="348" t="str">
        <f>N1792&amp;O1792</f>
        <v>R15</v>
      </c>
      <c r="Q1792" s="25"/>
      <c r="R1792" s="26"/>
      <c r="S1792" s="26"/>
      <c r="T1792" s="336">
        <f>SUM(R1793:S1793)</f>
        <v>0</v>
      </c>
      <c r="U1792" s="19"/>
      <c r="V1792" s="19"/>
      <c r="W1792" s="336">
        <f>SUM(U1793:V1793)</f>
        <v>0</v>
      </c>
      <c r="X1792" s="19"/>
      <c r="Y1792" s="19"/>
      <c r="Z1792" s="19"/>
      <c r="AA1792" s="338">
        <f>SUM(X1793:Z1793)</f>
        <v>0</v>
      </c>
      <c r="AB1792" s="327">
        <f>ROUNDDOWN((T1792+AA1792)*0.05,0)</f>
        <v>0</v>
      </c>
      <c r="AC1792" s="327">
        <f>ROUNDDOWN((T1792+W1792+AA1792+AB1792)*0.1,0)</f>
        <v>0</v>
      </c>
      <c r="AD1792" s="327">
        <f>ROUNDDOWN(AG1792*0.1,0)</f>
        <v>33200</v>
      </c>
      <c r="AE1792" s="327">
        <f>T1792+W1792+AA1792+AB1792+AC1792+AD1792</f>
        <v>33200</v>
      </c>
      <c r="AF1792" s="328">
        <v>332000</v>
      </c>
      <c r="AG1792" s="330">
        <f>AF1792-T1792-W1792</f>
        <v>332000</v>
      </c>
      <c r="AH1792" s="332">
        <f>IF(AE1792&lt;AG1792,AE1792,AG1792)</f>
        <v>33200</v>
      </c>
    </row>
    <row r="1793" spans="1:34" ht="12.75" hidden="1" customHeight="1">
      <c r="A1793" s="347"/>
      <c r="B1793" s="31"/>
      <c r="C1793" s="32"/>
      <c r="D1793" s="347"/>
      <c r="E1793" s="32"/>
      <c r="F1793" s="32"/>
      <c r="G1793" s="347"/>
      <c r="H1793" s="32"/>
      <c r="I1793" s="32"/>
      <c r="J1793" s="347"/>
      <c r="K1793" s="32"/>
      <c r="L1793" s="32"/>
      <c r="M1793" s="349"/>
      <c r="N1793" s="32"/>
      <c r="O1793" s="32"/>
      <c r="P1793" s="349"/>
      <c r="Q1793" s="25"/>
      <c r="R1793" s="23">
        <f>ROUNDDOWN($R$3*R1792,0)</f>
        <v>0</v>
      </c>
      <c r="S1793" s="23">
        <f>ROUNDDOWN($S$3*S1792,0)</f>
        <v>0</v>
      </c>
      <c r="T1793" s="337"/>
      <c r="U1793" s="23">
        <f>ROUNDDOWN(U1792*$U$3,0)</f>
        <v>0</v>
      </c>
      <c r="V1793" s="23">
        <f>ROUNDDOWN(V1792*$V$3,0)</f>
        <v>0</v>
      </c>
      <c r="W1793" s="337"/>
      <c r="X1793" s="23">
        <f>ROUNDDOWN($X$3*X1792,0)</f>
        <v>0</v>
      </c>
      <c r="Y1793" s="23">
        <f>ROUNDDOWN(Y1792*$Y$3,0)</f>
        <v>0</v>
      </c>
      <c r="Z1793" s="24">
        <f>ROUNDDOWN(Z1792*$Z$3,0)</f>
        <v>0</v>
      </c>
      <c r="AA1793" s="338"/>
      <c r="AB1793" s="327"/>
      <c r="AC1793" s="327"/>
      <c r="AD1793" s="327"/>
      <c r="AE1793" s="327"/>
      <c r="AF1793" s="329"/>
      <c r="AG1793" s="331"/>
      <c r="AH1793" s="332"/>
    </row>
    <row r="1794" spans="1:34" ht="12.75" hidden="1" customHeight="1">
      <c r="A1794" s="347" t="s">
        <v>282</v>
      </c>
      <c r="B1794" s="31" t="s">
        <v>43</v>
      </c>
      <c r="C1794" s="32">
        <v>3.5</v>
      </c>
      <c r="D1794" s="347" t="str">
        <f>B1794&amp;C1794</f>
        <v>H3.5</v>
      </c>
      <c r="E1794" s="32" t="s">
        <v>38</v>
      </c>
      <c r="F1794" s="32">
        <v>0</v>
      </c>
      <c r="G1794" s="347" t="str">
        <f>E1794&amp;F1794</f>
        <v>W0</v>
      </c>
      <c r="H1794" s="32" t="s">
        <v>39</v>
      </c>
      <c r="I1794" s="32">
        <v>0</v>
      </c>
      <c r="J1794" s="347" t="str">
        <f>H1794&amp;I1794</f>
        <v>L0</v>
      </c>
      <c r="K1794" s="32" t="s">
        <v>40</v>
      </c>
      <c r="L1794" s="32"/>
      <c r="M1794" s="348" t="str">
        <f>K1794&amp;L1794</f>
        <v>B</v>
      </c>
      <c r="N1794" s="32" t="s">
        <v>41</v>
      </c>
      <c r="O1794" s="32">
        <v>18</v>
      </c>
      <c r="P1794" s="348" t="str">
        <f>N1794&amp;O1794</f>
        <v>R18</v>
      </c>
      <c r="Q1794" s="25"/>
      <c r="R1794" s="19"/>
      <c r="S1794" s="19"/>
      <c r="T1794" s="336">
        <f>SUM(R1795:S1795)</f>
        <v>0</v>
      </c>
      <c r="U1794" s="19"/>
      <c r="V1794" s="19"/>
      <c r="W1794" s="336">
        <f>SUM(U1795:V1795)</f>
        <v>0</v>
      </c>
      <c r="X1794" s="19"/>
      <c r="Y1794" s="19"/>
      <c r="Z1794" s="19"/>
      <c r="AA1794" s="338">
        <f>SUM(X1795:Z1795)</f>
        <v>0</v>
      </c>
      <c r="AB1794" s="327">
        <f>ROUNDDOWN((T1794+AA1794)*0.05,0)</f>
        <v>0</v>
      </c>
      <c r="AC1794" s="327">
        <f>ROUNDDOWN((T1794+W1794+AA1794+AB1794)*0.1,0)</f>
        <v>0</v>
      </c>
      <c r="AD1794" s="327">
        <f>ROUNDDOWN(AG1794*0.1,0)</f>
        <v>36100</v>
      </c>
      <c r="AE1794" s="327">
        <f>T1794+W1794+AA1794+AB1794+AC1794+AD1794</f>
        <v>36100</v>
      </c>
      <c r="AF1794" s="328">
        <v>361000</v>
      </c>
      <c r="AG1794" s="330">
        <f>AF1794-T1794-W1794</f>
        <v>361000</v>
      </c>
      <c r="AH1794" s="332">
        <f>IF(AE1794&lt;AG1794,AE1794,AG1794)</f>
        <v>36100</v>
      </c>
    </row>
    <row r="1795" spans="1:34" ht="12.75" hidden="1" customHeight="1">
      <c r="A1795" s="347"/>
      <c r="B1795" s="31"/>
      <c r="C1795" s="32"/>
      <c r="D1795" s="347"/>
      <c r="E1795" s="32"/>
      <c r="F1795" s="32"/>
      <c r="G1795" s="347"/>
      <c r="H1795" s="32"/>
      <c r="I1795" s="32"/>
      <c r="J1795" s="347"/>
      <c r="K1795" s="32"/>
      <c r="L1795" s="32"/>
      <c r="M1795" s="349"/>
      <c r="N1795" s="32"/>
      <c r="O1795" s="32"/>
      <c r="P1795" s="349"/>
      <c r="Q1795" s="25"/>
      <c r="R1795" s="23">
        <f>ROUNDDOWN($R$3*R1794,0)</f>
        <v>0</v>
      </c>
      <c r="S1795" s="23">
        <f>ROUNDDOWN($S$3*S1794,0)</f>
        <v>0</v>
      </c>
      <c r="T1795" s="337"/>
      <c r="U1795" s="23">
        <f>ROUNDDOWN(U1794*$U$3,0)</f>
        <v>0</v>
      </c>
      <c r="V1795" s="23">
        <f>ROUNDDOWN(V1794*$V$3,0)</f>
        <v>0</v>
      </c>
      <c r="W1795" s="337"/>
      <c r="X1795" s="23">
        <f>ROUNDDOWN($X$3*X1794,0)</f>
        <v>0</v>
      </c>
      <c r="Y1795" s="23">
        <f>ROUNDDOWN(Y1794*$Y$3,0)</f>
        <v>0</v>
      </c>
      <c r="Z1795" s="24">
        <f>ROUNDDOWN(Z1794*$Z$3,0)</f>
        <v>0</v>
      </c>
      <c r="AA1795" s="338"/>
      <c r="AB1795" s="327"/>
      <c r="AC1795" s="327"/>
      <c r="AD1795" s="327"/>
      <c r="AE1795" s="327"/>
      <c r="AF1795" s="329"/>
      <c r="AG1795" s="331"/>
      <c r="AH1795" s="332"/>
    </row>
    <row r="1796" spans="1:34" ht="12.75" hidden="1" customHeight="1">
      <c r="A1796" s="347" t="s">
        <v>282</v>
      </c>
      <c r="B1796" s="31" t="s">
        <v>43</v>
      </c>
      <c r="C1796" s="32">
        <v>4</v>
      </c>
      <c r="D1796" s="347" t="str">
        <f>B1796&amp;C1796</f>
        <v>H4</v>
      </c>
      <c r="E1796" s="32" t="s">
        <v>38</v>
      </c>
      <c r="F1796" s="32">
        <v>0</v>
      </c>
      <c r="G1796" s="347" t="str">
        <f>E1796&amp;F1796</f>
        <v>W0</v>
      </c>
      <c r="H1796" s="32" t="s">
        <v>39</v>
      </c>
      <c r="I1796" s="32">
        <v>0</v>
      </c>
      <c r="J1796" s="347" t="str">
        <f>H1796&amp;I1796</f>
        <v>L0</v>
      </c>
      <c r="K1796" s="32" t="s">
        <v>40</v>
      </c>
      <c r="L1796" s="32"/>
      <c r="M1796" s="348" t="str">
        <f>K1796&amp;L1796</f>
        <v>B</v>
      </c>
      <c r="N1796" s="32" t="s">
        <v>41</v>
      </c>
      <c r="O1796" s="32">
        <v>20</v>
      </c>
      <c r="P1796" s="348" t="str">
        <f>N1796&amp;O1796</f>
        <v>R20</v>
      </c>
      <c r="Q1796" s="25"/>
      <c r="R1796" s="19"/>
      <c r="S1796" s="19"/>
      <c r="T1796" s="336">
        <f>SUM(R1797:S1797)</f>
        <v>0</v>
      </c>
      <c r="U1796" s="19"/>
      <c r="V1796" s="19"/>
      <c r="W1796" s="336">
        <f>SUM(U1797:V1797)</f>
        <v>0</v>
      </c>
      <c r="X1796" s="19"/>
      <c r="Y1796" s="19"/>
      <c r="Z1796" s="19"/>
      <c r="AA1796" s="338">
        <f>SUM(X1797:Z1797)</f>
        <v>0</v>
      </c>
      <c r="AB1796" s="327">
        <f>ROUNDDOWN((T1796+AA1796)*0.05,0)</f>
        <v>0</v>
      </c>
      <c r="AC1796" s="327">
        <f>ROUNDDOWN((T1796+W1796+AA1796+AB1796)*0.1,0)</f>
        <v>0</v>
      </c>
      <c r="AD1796" s="327">
        <f>ROUNDDOWN(AG1796*0.1,0)</f>
        <v>49100</v>
      </c>
      <c r="AE1796" s="327">
        <f>T1796+W1796+AA1796+AB1796+AC1796+AD1796</f>
        <v>49100</v>
      </c>
      <c r="AF1796" s="328">
        <v>491000</v>
      </c>
      <c r="AG1796" s="330">
        <f>AF1796-T1796-W1796</f>
        <v>491000</v>
      </c>
      <c r="AH1796" s="332">
        <f>IF(AE1796&lt;AG1796,AE1796,AG1796)</f>
        <v>49100</v>
      </c>
    </row>
    <row r="1797" spans="1:34" ht="12.75" hidden="1" customHeight="1">
      <c r="A1797" s="347"/>
      <c r="B1797" s="31"/>
      <c r="C1797" s="32"/>
      <c r="D1797" s="347"/>
      <c r="E1797" s="32"/>
      <c r="F1797" s="32"/>
      <c r="G1797" s="347"/>
      <c r="H1797" s="32"/>
      <c r="I1797" s="32"/>
      <c r="J1797" s="347"/>
      <c r="K1797" s="32"/>
      <c r="L1797" s="32"/>
      <c r="M1797" s="349"/>
      <c r="N1797" s="32"/>
      <c r="O1797" s="32"/>
      <c r="P1797" s="349"/>
      <c r="Q1797" s="25"/>
      <c r="R1797" s="23">
        <f>ROUNDDOWN($R$3*R1796,0)</f>
        <v>0</v>
      </c>
      <c r="S1797" s="23">
        <f>ROUNDDOWN($S$3*S1796,0)</f>
        <v>0</v>
      </c>
      <c r="T1797" s="337"/>
      <c r="U1797" s="23">
        <f>ROUNDDOWN(U1796*$U$3,0)</f>
        <v>0</v>
      </c>
      <c r="V1797" s="23">
        <f>ROUNDDOWN(V1796*$V$3,0)</f>
        <v>0</v>
      </c>
      <c r="W1797" s="337"/>
      <c r="X1797" s="23">
        <f>ROUNDDOWN($X$3*X1796,0)</f>
        <v>0</v>
      </c>
      <c r="Y1797" s="23">
        <f>ROUNDDOWN(Y1796*$Y$3,0)</f>
        <v>0</v>
      </c>
      <c r="Z1797" s="24">
        <f>ROUNDDOWN(Z1796*$Z$3,0)</f>
        <v>0</v>
      </c>
      <c r="AA1797" s="338"/>
      <c r="AB1797" s="327"/>
      <c r="AC1797" s="327"/>
      <c r="AD1797" s="327"/>
      <c r="AE1797" s="327"/>
      <c r="AF1797" s="329"/>
      <c r="AG1797" s="331"/>
      <c r="AH1797" s="332"/>
    </row>
    <row r="1798" spans="1:34" ht="12.75" hidden="1" customHeight="1">
      <c r="A1798" s="333" t="s">
        <v>283</v>
      </c>
      <c r="B1798" s="20" t="s">
        <v>43</v>
      </c>
      <c r="C1798" s="21">
        <v>2</v>
      </c>
      <c r="D1798" s="333" t="str">
        <f>B1798&amp;C1798</f>
        <v>H2</v>
      </c>
      <c r="E1798" s="21" t="s">
        <v>38</v>
      </c>
      <c r="F1798" s="21">
        <v>0</v>
      </c>
      <c r="G1798" s="333" t="str">
        <f>E1798&amp;F1798</f>
        <v>W0</v>
      </c>
      <c r="H1798" s="21" t="s">
        <v>39</v>
      </c>
      <c r="I1798" s="21">
        <v>0</v>
      </c>
      <c r="J1798" s="333" t="str">
        <f>H1798&amp;I1798</f>
        <v>L0</v>
      </c>
      <c r="K1798" s="21" t="s">
        <v>40</v>
      </c>
      <c r="L1798" s="21">
        <v>3</v>
      </c>
      <c r="M1798" s="334" t="str">
        <f>K1798&amp;L1798</f>
        <v>B3</v>
      </c>
      <c r="N1798" s="21" t="s">
        <v>41</v>
      </c>
      <c r="O1798" s="21">
        <v>0</v>
      </c>
      <c r="P1798" s="334" t="str">
        <f>N1798&amp;O1798</f>
        <v>R0</v>
      </c>
      <c r="Q1798" s="25" t="s">
        <v>187</v>
      </c>
      <c r="R1798" s="19">
        <v>0.14000000000000001</v>
      </c>
      <c r="S1798" s="19">
        <v>0.02</v>
      </c>
      <c r="T1798" s="336">
        <f>SUM(R1799:S1799)</f>
        <v>16314</v>
      </c>
      <c r="U1798" s="19">
        <v>8.0000000000000002E-3</v>
      </c>
      <c r="V1798" s="19">
        <v>0.01</v>
      </c>
      <c r="W1798" s="336">
        <f>SUM(U1799:V1799)</f>
        <v>1260</v>
      </c>
      <c r="X1798" s="19">
        <v>0.14000000000000001</v>
      </c>
      <c r="Y1798" s="19">
        <v>0.09</v>
      </c>
      <c r="Z1798" s="19">
        <v>0</v>
      </c>
      <c r="AA1798" s="338">
        <f>SUM(X1799:Z1799)</f>
        <v>22015</v>
      </c>
      <c r="AB1798" s="327">
        <f>ROUNDDOWN((T1798+AA1798)*0.05,0)</f>
        <v>1916</v>
      </c>
      <c r="AC1798" s="327">
        <f>ROUNDDOWN((T1798+W1798+AA1798+AB1798)*0.1,0)</f>
        <v>4150</v>
      </c>
      <c r="AD1798" s="327">
        <f>ROUNDDOWN(AG1798*0.1,0)</f>
        <v>1412</v>
      </c>
      <c r="AE1798" s="327">
        <f>T1798+W1798+AA1798+AB1798+AC1798+AD1798</f>
        <v>47067</v>
      </c>
      <c r="AF1798" s="328">
        <v>31700</v>
      </c>
      <c r="AG1798" s="330">
        <f>AF1798-T1798-W1798</f>
        <v>14126</v>
      </c>
      <c r="AH1798" s="332">
        <f t="shared" si="17"/>
        <v>14126</v>
      </c>
    </row>
    <row r="1799" spans="1:34" ht="12.75" hidden="1" customHeight="1">
      <c r="A1799" s="333"/>
      <c r="B1799" s="20"/>
      <c r="C1799" s="21"/>
      <c r="D1799" s="333"/>
      <c r="E1799" s="21"/>
      <c r="F1799" s="21"/>
      <c r="G1799" s="333"/>
      <c r="H1799" s="21"/>
      <c r="I1799" s="21"/>
      <c r="J1799" s="333"/>
      <c r="K1799" s="21"/>
      <c r="L1799" s="21"/>
      <c r="M1799" s="335"/>
      <c r="N1799" s="21"/>
      <c r="O1799" s="21"/>
      <c r="P1799" s="335"/>
      <c r="Q1799" s="25"/>
      <c r="R1799" s="23">
        <f>ROUNDDOWN($R$3*R1798,0)</f>
        <v>14686</v>
      </c>
      <c r="S1799" s="23">
        <f>ROUNDDOWN($S$3*S1798,0)</f>
        <v>1628</v>
      </c>
      <c r="T1799" s="337"/>
      <c r="U1799" s="23">
        <f>ROUNDDOWN(U1798*$U$3,0)</f>
        <v>651</v>
      </c>
      <c r="V1799" s="23">
        <f>ROUNDDOWN(V1798*$V$3,0)</f>
        <v>609</v>
      </c>
      <c r="W1799" s="337"/>
      <c r="X1799" s="23">
        <f>ROUNDDOWN($X$3*X1798,0)</f>
        <v>14686</v>
      </c>
      <c r="Y1799" s="23">
        <f>ROUNDDOWN(Y1798*$Y$3,0)</f>
        <v>7329</v>
      </c>
      <c r="Z1799" s="24">
        <f>ROUNDDOWN(Z1798*$Z$3,0)</f>
        <v>0</v>
      </c>
      <c r="AA1799" s="338"/>
      <c r="AB1799" s="327"/>
      <c r="AC1799" s="327"/>
      <c r="AD1799" s="327"/>
      <c r="AE1799" s="327"/>
      <c r="AF1799" s="329"/>
      <c r="AG1799" s="331"/>
      <c r="AH1799" s="332">
        <f t="shared" si="17"/>
        <v>0</v>
      </c>
    </row>
    <row r="1800" spans="1:34" ht="12.75" hidden="1" customHeight="1">
      <c r="A1800" s="333" t="s">
        <v>283</v>
      </c>
      <c r="B1800" s="20" t="s">
        <v>43</v>
      </c>
      <c r="C1800" s="21">
        <v>2.5</v>
      </c>
      <c r="D1800" s="333" t="str">
        <f>B1800&amp;C1800</f>
        <v>H2.5</v>
      </c>
      <c r="E1800" s="21" t="s">
        <v>38</v>
      </c>
      <c r="F1800" s="21">
        <v>0</v>
      </c>
      <c r="G1800" s="333" t="str">
        <f>E1800&amp;F1800</f>
        <v>W0</v>
      </c>
      <c r="H1800" s="21" t="s">
        <v>39</v>
      </c>
      <c r="I1800" s="21">
        <v>0</v>
      </c>
      <c r="J1800" s="333" t="str">
        <f>H1800&amp;I1800</f>
        <v>L0</v>
      </c>
      <c r="K1800" s="21" t="s">
        <v>40</v>
      </c>
      <c r="L1800" s="21">
        <v>4</v>
      </c>
      <c r="M1800" s="334" t="str">
        <f>K1800&amp;L1800</f>
        <v>B4</v>
      </c>
      <c r="N1800" s="21" t="s">
        <v>41</v>
      </c>
      <c r="O1800" s="21">
        <v>0</v>
      </c>
      <c r="P1800" s="334" t="str">
        <f>N1800&amp;O1800</f>
        <v>R0</v>
      </c>
      <c r="Q1800" s="25" t="s">
        <v>187</v>
      </c>
      <c r="R1800" s="19">
        <v>0.14000000000000001</v>
      </c>
      <c r="S1800" s="19">
        <v>0.02</v>
      </c>
      <c r="T1800" s="336">
        <f>SUM(R1801:S1801)</f>
        <v>16314</v>
      </c>
      <c r="U1800" s="19">
        <v>8.0000000000000002E-3</v>
      </c>
      <c r="V1800" s="19">
        <v>0.01</v>
      </c>
      <c r="W1800" s="336">
        <f>SUM(U1801:V1801)</f>
        <v>1260</v>
      </c>
      <c r="X1800" s="19">
        <v>0.14000000000000001</v>
      </c>
      <c r="Y1800" s="19">
        <v>0.09</v>
      </c>
      <c r="Z1800" s="19">
        <v>0</v>
      </c>
      <c r="AA1800" s="338">
        <f>SUM(X1801:Z1801)</f>
        <v>22015</v>
      </c>
      <c r="AB1800" s="327">
        <f>ROUNDDOWN((T1800+AA1800)*0.05,0)</f>
        <v>1916</v>
      </c>
      <c r="AC1800" s="327">
        <f>ROUNDDOWN((T1800+W1800+AA1800+AB1800)*0.1,0)</f>
        <v>4150</v>
      </c>
      <c r="AD1800" s="327">
        <f>ROUNDDOWN(AG1800*0.1,0)</f>
        <v>2562</v>
      </c>
      <c r="AE1800" s="327">
        <f>T1800+W1800+AA1800+AB1800+AC1800+AD1800</f>
        <v>48217</v>
      </c>
      <c r="AF1800" s="328">
        <v>43200</v>
      </c>
      <c r="AG1800" s="330">
        <f>AF1800-T1800-W1800</f>
        <v>25626</v>
      </c>
      <c r="AH1800" s="332">
        <f t="shared" ref="AH1800:AH1863" si="18">IF(AE1800&lt;AG1800,AE1800,AG1800)</f>
        <v>25626</v>
      </c>
    </row>
    <row r="1801" spans="1:34" ht="12.75" hidden="1" customHeight="1">
      <c r="A1801" s="333"/>
      <c r="B1801" s="20"/>
      <c r="C1801" s="21"/>
      <c r="D1801" s="333"/>
      <c r="E1801" s="21"/>
      <c r="F1801" s="21"/>
      <c r="G1801" s="333"/>
      <c r="H1801" s="21"/>
      <c r="I1801" s="21"/>
      <c r="J1801" s="333"/>
      <c r="K1801" s="21"/>
      <c r="L1801" s="21"/>
      <c r="M1801" s="335"/>
      <c r="N1801" s="21"/>
      <c r="O1801" s="21"/>
      <c r="P1801" s="335"/>
      <c r="Q1801" s="25"/>
      <c r="R1801" s="23">
        <f>ROUNDDOWN($R$3*R1800,0)</f>
        <v>14686</v>
      </c>
      <c r="S1801" s="23">
        <f>ROUNDDOWN($S$3*S1800,0)</f>
        <v>1628</v>
      </c>
      <c r="T1801" s="337"/>
      <c r="U1801" s="23">
        <f>ROUNDDOWN(U1800*$U$3,0)</f>
        <v>651</v>
      </c>
      <c r="V1801" s="23">
        <f>ROUNDDOWN(V1800*$V$3,0)</f>
        <v>609</v>
      </c>
      <c r="W1801" s="337"/>
      <c r="X1801" s="23">
        <f>ROUNDDOWN($X$3*X1800,0)</f>
        <v>14686</v>
      </c>
      <c r="Y1801" s="23">
        <f>ROUNDDOWN(Y1800*$Y$3,0)</f>
        <v>7329</v>
      </c>
      <c r="Z1801" s="24">
        <f>ROUNDDOWN(Z1800*$Z$3,0)</f>
        <v>0</v>
      </c>
      <c r="AA1801" s="338"/>
      <c r="AB1801" s="327"/>
      <c r="AC1801" s="327"/>
      <c r="AD1801" s="327"/>
      <c r="AE1801" s="327"/>
      <c r="AF1801" s="329"/>
      <c r="AG1801" s="331"/>
      <c r="AH1801" s="332">
        <f t="shared" si="18"/>
        <v>0</v>
      </c>
    </row>
    <row r="1802" spans="1:34" ht="12.75" hidden="1" customHeight="1">
      <c r="A1802" s="333" t="s">
        <v>283</v>
      </c>
      <c r="B1802" s="20" t="s">
        <v>43</v>
      </c>
      <c r="C1802" s="21">
        <v>2.5</v>
      </c>
      <c r="D1802" s="333" t="str">
        <f>B1802&amp;C1802</f>
        <v>H2.5</v>
      </c>
      <c r="E1802" s="21" t="s">
        <v>38</v>
      </c>
      <c r="F1802" s="21">
        <v>0</v>
      </c>
      <c r="G1802" s="333" t="str">
        <f>E1802&amp;F1802</f>
        <v>W0</v>
      </c>
      <c r="H1802" s="21" t="s">
        <v>39</v>
      </c>
      <c r="I1802" s="21">
        <v>0</v>
      </c>
      <c r="J1802" s="333" t="str">
        <f>H1802&amp;I1802</f>
        <v>L0</v>
      </c>
      <c r="K1802" s="21" t="s">
        <v>40</v>
      </c>
      <c r="L1802" s="21">
        <v>5</v>
      </c>
      <c r="M1802" s="334" t="str">
        <f>K1802&amp;L1802</f>
        <v>B5</v>
      </c>
      <c r="N1802" s="21" t="s">
        <v>41</v>
      </c>
      <c r="O1802" s="21">
        <v>0</v>
      </c>
      <c r="P1802" s="334" t="str">
        <f>N1802&amp;O1802</f>
        <v>R0</v>
      </c>
      <c r="Q1802" s="25" t="s">
        <v>187</v>
      </c>
      <c r="R1802" s="26">
        <v>0.2</v>
      </c>
      <c r="S1802" s="26">
        <v>0.02</v>
      </c>
      <c r="T1802" s="336">
        <f>SUM(R1803:S1803)</f>
        <v>22608</v>
      </c>
      <c r="U1802" s="19">
        <v>1.2999999999999999E-2</v>
      </c>
      <c r="V1802" s="19">
        <v>1.2E-2</v>
      </c>
      <c r="W1802" s="336">
        <f>SUM(U1803:V1803)</f>
        <v>1789</v>
      </c>
      <c r="X1802" s="19">
        <v>0.23</v>
      </c>
      <c r="Y1802" s="19">
        <v>0.14000000000000001</v>
      </c>
      <c r="Z1802" s="19">
        <v>0</v>
      </c>
      <c r="AA1802" s="338">
        <f>SUM(X1803:Z1803)</f>
        <v>35529</v>
      </c>
      <c r="AB1802" s="327">
        <f>ROUNDDOWN((T1802+AA1802)*0.05,0)</f>
        <v>2906</v>
      </c>
      <c r="AC1802" s="327">
        <f>ROUNDDOWN((T1802+W1802+AA1802+AB1802)*0.1,0)</f>
        <v>6283</v>
      </c>
      <c r="AD1802" s="327">
        <f>ROUNDDOWN(AG1802*0.1,0)</f>
        <v>3400</v>
      </c>
      <c r="AE1802" s="327">
        <f>T1802+W1802+AA1802+AB1802+AC1802+AD1802</f>
        <v>72515</v>
      </c>
      <c r="AF1802" s="328">
        <v>58400</v>
      </c>
      <c r="AG1802" s="330">
        <f>AF1802-T1802-W1802</f>
        <v>34003</v>
      </c>
      <c r="AH1802" s="332">
        <f t="shared" si="18"/>
        <v>34003</v>
      </c>
    </row>
    <row r="1803" spans="1:34" ht="12.75" hidden="1" customHeight="1">
      <c r="A1803" s="333"/>
      <c r="B1803" s="20"/>
      <c r="C1803" s="21"/>
      <c r="D1803" s="333"/>
      <c r="E1803" s="21"/>
      <c r="F1803" s="21"/>
      <c r="G1803" s="333"/>
      <c r="H1803" s="21"/>
      <c r="I1803" s="21"/>
      <c r="J1803" s="333"/>
      <c r="K1803" s="21"/>
      <c r="L1803" s="21"/>
      <c r="M1803" s="335"/>
      <c r="N1803" s="21"/>
      <c r="O1803" s="21"/>
      <c r="P1803" s="335"/>
      <c r="Q1803" s="25"/>
      <c r="R1803" s="23">
        <f>ROUNDDOWN($R$3*R1802,0)</f>
        <v>20980</v>
      </c>
      <c r="S1803" s="23">
        <f>ROUNDDOWN($S$3*S1802,0)</f>
        <v>1628</v>
      </c>
      <c r="T1803" s="337"/>
      <c r="U1803" s="23">
        <f>ROUNDDOWN(U1802*$U$3,0)</f>
        <v>1058</v>
      </c>
      <c r="V1803" s="23">
        <f>ROUNDDOWN(V1802*$V$3,0)</f>
        <v>731</v>
      </c>
      <c r="W1803" s="337"/>
      <c r="X1803" s="23">
        <f>ROUNDDOWN($X$3*X1802,0)</f>
        <v>24127</v>
      </c>
      <c r="Y1803" s="23">
        <f>ROUNDDOWN(Y1802*$Y$3,0)</f>
        <v>11402</v>
      </c>
      <c r="Z1803" s="24">
        <f>ROUNDDOWN(Z1802*$Z$3,0)</f>
        <v>0</v>
      </c>
      <c r="AA1803" s="338"/>
      <c r="AB1803" s="327"/>
      <c r="AC1803" s="327"/>
      <c r="AD1803" s="327"/>
      <c r="AE1803" s="327"/>
      <c r="AF1803" s="329"/>
      <c r="AG1803" s="331"/>
      <c r="AH1803" s="332">
        <f t="shared" si="18"/>
        <v>0</v>
      </c>
    </row>
    <row r="1804" spans="1:34" ht="12.75" hidden="1" customHeight="1">
      <c r="A1804" s="333" t="s">
        <v>283</v>
      </c>
      <c r="B1804" s="20" t="s">
        <v>43</v>
      </c>
      <c r="C1804" s="21">
        <v>3</v>
      </c>
      <c r="D1804" s="333" t="str">
        <f>B1804&amp;C1804</f>
        <v>H3</v>
      </c>
      <c r="E1804" s="21" t="s">
        <v>38</v>
      </c>
      <c r="F1804" s="21">
        <v>0</v>
      </c>
      <c r="G1804" s="333" t="str">
        <f>E1804&amp;F1804</f>
        <v>W0</v>
      </c>
      <c r="H1804" s="21" t="s">
        <v>39</v>
      </c>
      <c r="I1804" s="21">
        <v>0</v>
      </c>
      <c r="J1804" s="333" t="str">
        <f>H1804&amp;I1804</f>
        <v>L0</v>
      </c>
      <c r="K1804" s="21" t="s">
        <v>40</v>
      </c>
      <c r="L1804" s="21">
        <v>6</v>
      </c>
      <c r="M1804" s="334" t="str">
        <f>K1804&amp;L1804</f>
        <v>B6</v>
      </c>
      <c r="N1804" s="21" t="s">
        <v>41</v>
      </c>
      <c r="O1804" s="21">
        <v>0</v>
      </c>
      <c r="P1804" s="334" t="str">
        <f>N1804&amp;O1804</f>
        <v>R0</v>
      </c>
      <c r="Q1804" s="25" t="s">
        <v>187</v>
      </c>
      <c r="R1804" s="19">
        <v>0.28000000000000003</v>
      </c>
      <c r="S1804" s="19">
        <v>0.02</v>
      </c>
      <c r="T1804" s="336">
        <f>SUM(R1805:S1805)</f>
        <v>31001</v>
      </c>
      <c r="U1804" s="19">
        <v>2.1000000000000001E-2</v>
      </c>
      <c r="V1804" s="19">
        <v>1.4E-2</v>
      </c>
      <c r="W1804" s="336">
        <f>SUM(U1805:V1805)</f>
        <v>2563</v>
      </c>
      <c r="X1804" s="19">
        <v>0.32</v>
      </c>
      <c r="Y1804" s="19">
        <v>0.19</v>
      </c>
      <c r="Z1804" s="19">
        <v>0</v>
      </c>
      <c r="AA1804" s="338">
        <f>SUM(X1805:Z1805)</f>
        <v>49043</v>
      </c>
      <c r="AB1804" s="327">
        <f>ROUNDDOWN((T1804+AA1804)*0.05,0)</f>
        <v>4002</v>
      </c>
      <c r="AC1804" s="327">
        <f>ROUNDDOWN((T1804+W1804+AA1804+AB1804)*0.1,0)</f>
        <v>8660</v>
      </c>
      <c r="AD1804" s="327">
        <f>ROUNDDOWN(AG1804*0.1,0)</f>
        <v>5773</v>
      </c>
      <c r="AE1804" s="327">
        <f>T1804+W1804+AA1804+AB1804+AC1804+AD1804</f>
        <v>101042</v>
      </c>
      <c r="AF1804" s="328">
        <v>91300</v>
      </c>
      <c r="AG1804" s="330">
        <f>AF1804-T1804-W1804</f>
        <v>57736</v>
      </c>
      <c r="AH1804" s="332">
        <f t="shared" si="18"/>
        <v>57736</v>
      </c>
    </row>
    <row r="1805" spans="1:34" ht="12.75" hidden="1" customHeight="1">
      <c r="A1805" s="333"/>
      <c r="B1805" s="20"/>
      <c r="C1805" s="21"/>
      <c r="D1805" s="333"/>
      <c r="E1805" s="21"/>
      <c r="F1805" s="21"/>
      <c r="G1805" s="333"/>
      <c r="H1805" s="21"/>
      <c r="I1805" s="21"/>
      <c r="J1805" s="333"/>
      <c r="K1805" s="21"/>
      <c r="L1805" s="21"/>
      <c r="M1805" s="335"/>
      <c r="N1805" s="21"/>
      <c r="O1805" s="21"/>
      <c r="P1805" s="335"/>
      <c r="Q1805" s="25"/>
      <c r="R1805" s="23">
        <f>ROUNDDOWN($R$3*R1804,0)</f>
        <v>29373</v>
      </c>
      <c r="S1805" s="23">
        <f>ROUNDDOWN($S$3*S1804,0)</f>
        <v>1628</v>
      </c>
      <c r="T1805" s="337"/>
      <c r="U1805" s="23">
        <f>ROUNDDOWN(U1804*$U$3,0)</f>
        <v>1710</v>
      </c>
      <c r="V1805" s="23">
        <f>ROUNDDOWN(V1804*$V$3,0)</f>
        <v>853</v>
      </c>
      <c r="W1805" s="337"/>
      <c r="X1805" s="23">
        <f>ROUNDDOWN($X$3*X1804,0)</f>
        <v>33569</v>
      </c>
      <c r="Y1805" s="23">
        <f>ROUNDDOWN(Y1804*$Y$3,0)</f>
        <v>15474</v>
      </c>
      <c r="Z1805" s="24">
        <f>ROUNDDOWN(Z1804*$Z$3,0)</f>
        <v>0</v>
      </c>
      <c r="AA1805" s="338"/>
      <c r="AB1805" s="327"/>
      <c r="AC1805" s="327"/>
      <c r="AD1805" s="327"/>
      <c r="AE1805" s="327"/>
      <c r="AF1805" s="329"/>
      <c r="AG1805" s="331"/>
      <c r="AH1805" s="332">
        <f t="shared" si="18"/>
        <v>0</v>
      </c>
    </row>
    <row r="1806" spans="1:34" ht="12.75" hidden="1" customHeight="1">
      <c r="A1806" s="333" t="s">
        <v>283</v>
      </c>
      <c r="B1806" s="20" t="s">
        <v>43</v>
      </c>
      <c r="C1806" s="21">
        <v>3.5</v>
      </c>
      <c r="D1806" s="333" t="str">
        <f>B1806&amp;C1806</f>
        <v>H3.5</v>
      </c>
      <c r="E1806" s="21" t="s">
        <v>38</v>
      </c>
      <c r="F1806" s="21">
        <v>0</v>
      </c>
      <c r="G1806" s="333" t="str">
        <f>E1806&amp;F1806</f>
        <v>W0</v>
      </c>
      <c r="H1806" s="21" t="s">
        <v>39</v>
      </c>
      <c r="I1806" s="21">
        <v>0</v>
      </c>
      <c r="J1806" s="333" t="str">
        <f>H1806&amp;I1806</f>
        <v>L0</v>
      </c>
      <c r="K1806" s="21" t="s">
        <v>40</v>
      </c>
      <c r="L1806" s="21">
        <v>8</v>
      </c>
      <c r="M1806" s="334" t="str">
        <f>K1806&amp;L1806</f>
        <v>B8</v>
      </c>
      <c r="N1806" s="21" t="s">
        <v>41</v>
      </c>
      <c r="O1806" s="21">
        <v>0</v>
      </c>
      <c r="P1806" s="334" t="str">
        <f>N1806&amp;O1806</f>
        <v>R0</v>
      </c>
      <c r="Q1806" s="25" t="s">
        <v>187</v>
      </c>
      <c r="R1806" s="19">
        <v>0.45</v>
      </c>
      <c r="S1806" s="19">
        <v>0.06</v>
      </c>
      <c r="T1806" s="336">
        <f>SUM(R1807:S1807)</f>
        <v>52092</v>
      </c>
      <c r="U1806" s="19">
        <v>4.2000000000000003E-2</v>
      </c>
      <c r="V1806" s="19">
        <v>0.02</v>
      </c>
      <c r="W1806" s="336">
        <f>SUM(U1807:V1807)</f>
        <v>4639</v>
      </c>
      <c r="X1806" s="19">
        <v>0.32</v>
      </c>
      <c r="Y1806" s="19">
        <v>0.16</v>
      </c>
      <c r="Z1806" s="19">
        <v>0.24</v>
      </c>
      <c r="AA1806" s="338">
        <f>SUM(X1807:Z1807)</f>
        <v>59689</v>
      </c>
      <c r="AB1806" s="327">
        <f>ROUNDDOWN((T1806+AA1806)*0.05,0)</f>
        <v>5589</v>
      </c>
      <c r="AC1806" s="327">
        <f>ROUNDDOWN((T1806+W1806+AA1806+AB1806)*0.1,0)</f>
        <v>12200</v>
      </c>
      <c r="AD1806" s="327">
        <f>ROUNDDOWN(AG1806*0.1,0)</f>
        <v>9626</v>
      </c>
      <c r="AE1806" s="327">
        <f>T1806+W1806+AA1806+AB1806+AC1806+AD1806</f>
        <v>143835</v>
      </c>
      <c r="AF1806" s="328">
        <v>153000</v>
      </c>
      <c r="AG1806" s="330">
        <f>AF1806-T1806-W1806</f>
        <v>96269</v>
      </c>
      <c r="AH1806" s="332">
        <f t="shared" si="18"/>
        <v>96269</v>
      </c>
    </row>
    <row r="1807" spans="1:34" ht="12.75" hidden="1" customHeight="1">
      <c r="A1807" s="333"/>
      <c r="B1807" s="20"/>
      <c r="C1807" s="21"/>
      <c r="D1807" s="333"/>
      <c r="E1807" s="21"/>
      <c r="F1807" s="21"/>
      <c r="G1807" s="333"/>
      <c r="H1807" s="21"/>
      <c r="I1807" s="21"/>
      <c r="J1807" s="333"/>
      <c r="K1807" s="21"/>
      <c r="L1807" s="21"/>
      <c r="M1807" s="335"/>
      <c r="N1807" s="21"/>
      <c r="O1807" s="21"/>
      <c r="P1807" s="335"/>
      <c r="Q1807" s="25"/>
      <c r="R1807" s="23">
        <f>ROUNDDOWN($R$3*R1806,0)</f>
        <v>47206</v>
      </c>
      <c r="S1807" s="23">
        <f>ROUNDDOWN($S$3*S1806,0)</f>
        <v>4886</v>
      </c>
      <c r="T1807" s="337"/>
      <c r="U1807" s="23">
        <f>ROUNDDOWN(U1806*$U$3,0)</f>
        <v>3420</v>
      </c>
      <c r="V1807" s="23">
        <f>ROUNDDOWN(V1806*$V$3,0)</f>
        <v>1219</v>
      </c>
      <c r="W1807" s="337"/>
      <c r="X1807" s="23">
        <f>ROUNDDOWN($X$3*X1806,0)</f>
        <v>33569</v>
      </c>
      <c r="Y1807" s="23">
        <f>ROUNDDOWN(Y1806*$Y$3,0)</f>
        <v>13030</v>
      </c>
      <c r="Z1807" s="24">
        <f>ROUNDDOWN(Z1806*$Z$3,0)</f>
        <v>13090</v>
      </c>
      <c r="AA1807" s="338"/>
      <c r="AB1807" s="327"/>
      <c r="AC1807" s="327"/>
      <c r="AD1807" s="327"/>
      <c r="AE1807" s="327"/>
      <c r="AF1807" s="329"/>
      <c r="AG1807" s="331"/>
      <c r="AH1807" s="332">
        <f t="shared" si="18"/>
        <v>0</v>
      </c>
    </row>
    <row r="1808" spans="1:34" ht="12.75" hidden="1" customHeight="1">
      <c r="A1808" s="333" t="s">
        <v>283</v>
      </c>
      <c r="B1808" s="20" t="s">
        <v>43</v>
      </c>
      <c r="C1808" s="21">
        <v>4</v>
      </c>
      <c r="D1808" s="333" t="str">
        <f>B1808&amp;C1808</f>
        <v>H4</v>
      </c>
      <c r="E1808" s="21" t="s">
        <v>38</v>
      </c>
      <c r="F1808" s="21">
        <v>0</v>
      </c>
      <c r="G1808" s="333" t="str">
        <f>E1808&amp;F1808</f>
        <v>W0</v>
      </c>
      <c r="H1808" s="21" t="s">
        <v>39</v>
      </c>
      <c r="I1808" s="21">
        <v>0</v>
      </c>
      <c r="J1808" s="333" t="str">
        <f>H1808&amp;I1808</f>
        <v>L0</v>
      </c>
      <c r="K1808" s="21" t="s">
        <v>40</v>
      </c>
      <c r="L1808" s="21">
        <v>10</v>
      </c>
      <c r="M1808" s="334" t="str">
        <f>K1808&amp;L1808</f>
        <v>B10</v>
      </c>
      <c r="N1808" s="21" t="s">
        <v>41</v>
      </c>
      <c r="O1808" s="21">
        <v>0</v>
      </c>
      <c r="P1808" s="334" t="str">
        <f>N1808&amp;O1808</f>
        <v>R0</v>
      </c>
      <c r="Q1808" s="25" t="s">
        <v>187</v>
      </c>
      <c r="R1808" s="26">
        <v>0.63</v>
      </c>
      <c r="S1808" s="26">
        <v>0.08</v>
      </c>
      <c r="T1808" s="336">
        <f>SUM(R1809:S1809)</f>
        <v>72604</v>
      </c>
      <c r="U1808" s="19">
        <v>7.4999999999999997E-2</v>
      </c>
      <c r="V1808" s="19">
        <v>3.7999999999999999E-2</v>
      </c>
      <c r="W1808" s="336">
        <f>SUM(U1809:V1809)</f>
        <v>8424</v>
      </c>
      <c r="X1808" s="19">
        <v>0.43</v>
      </c>
      <c r="Y1808" s="19">
        <v>0.21</v>
      </c>
      <c r="Z1808" s="19">
        <v>0.32</v>
      </c>
      <c r="AA1808" s="338">
        <f>SUM(X1809:Z1809)</f>
        <v>79665</v>
      </c>
      <c r="AB1808" s="327">
        <f>ROUNDDOWN((T1808+AA1808)*0.05,0)</f>
        <v>7613</v>
      </c>
      <c r="AC1808" s="327">
        <f>ROUNDDOWN((T1808+W1808+AA1808+AB1808)*0.1,0)</f>
        <v>16830</v>
      </c>
      <c r="AD1808" s="327">
        <f>ROUNDDOWN(AG1808*0.1,0)</f>
        <v>18297</v>
      </c>
      <c r="AE1808" s="327">
        <f>T1808+W1808+AA1808+AB1808+AC1808+AD1808</f>
        <v>203433</v>
      </c>
      <c r="AF1808" s="328">
        <v>264000</v>
      </c>
      <c r="AG1808" s="330">
        <f>AF1808-T1808-W1808</f>
        <v>182972</v>
      </c>
      <c r="AH1808" s="332">
        <f t="shared" si="18"/>
        <v>182972</v>
      </c>
    </row>
    <row r="1809" spans="1:34" ht="12.75" hidden="1" customHeight="1">
      <c r="A1809" s="333"/>
      <c r="B1809" s="20"/>
      <c r="C1809" s="21"/>
      <c r="D1809" s="333"/>
      <c r="E1809" s="21"/>
      <c r="F1809" s="21"/>
      <c r="G1809" s="333"/>
      <c r="H1809" s="21"/>
      <c r="I1809" s="21"/>
      <c r="J1809" s="333"/>
      <c r="K1809" s="21"/>
      <c r="L1809" s="21"/>
      <c r="M1809" s="335"/>
      <c r="N1809" s="21"/>
      <c r="O1809" s="21"/>
      <c r="P1809" s="335"/>
      <c r="Q1809" s="25"/>
      <c r="R1809" s="23">
        <f>ROUNDDOWN($R$3*R1808,0)</f>
        <v>66089</v>
      </c>
      <c r="S1809" s="23">
        <f>ROUNDDOWN($S$3*S1808,0)</f>
        <v>6515</v>
      </c>
      <c r="T1809" s="337"/>
      <c r="U1809" s="23">
        <f>ROUNDDOWN(U1808*$U$3,0)</f>
        <v>6108</v>
      </c>
      <c r="V1809" s="23">
        <f>ROUNDDOWN(V1808*$V$3,0)</f>
        <v>2316</v>
      </c>
      <c r="W1809" s="337"/>
      <c r="X1809" s="23">
        <f>ROUNDDOWN($X$3*X1808,0)</f>
        <v>45108</v>
      </c>
      <c r="Y1809" s="23">
        <f>ROUNDDOWN(Y1808*$Y$3,0)</f>
        <v>17103</v>
      </c>
      <c r="Z1809" s="24">
        <f>ROUNDDOWN(Z1808*$Z$3,0)</f>
        <v>17454</v>
      </c>
      <c r="AA1809" s="338"/>
      <c r="AB1809" s="327"/>
      <c r="AC1809" s="327"/>
      <c r="AD1809" s="327"/>
      <c r="AE1809" s="327"/>
      <c r="AF1809" s="329"/>
      <c r="AG1809" s="331"/>
      <c r="AH1809" s="332">
        <f t="shared" si="18"/>
        <v>0</v>
      </c>
    </row>
    <row r="1810" spans="1:34" ht="12.75" hidden="1" customHeight="1">
      <c r="A1810" s="333" t="s">
        <v>283</v>
      </c>
      <c r="B1810" s="20" t="s">
        <v>43</v>
      </c>
      <c r="C1810" s="21">
        <v>4</v>
      </c>
      <c r="D1810" s="333" t="str">
        <f>B1810&amp;C1810</f>
        <v>H4</v>
      </c>
      <c r="E1810" s="21" t="s">
        <v>38</v>
      </c>
      <c r="F1810" s="21">
        <v>0</v>
      </c>
      <c r="G1810" s="333" t="str">
        <f>E1810&amp;F1810</f>
        <v>W0</v>
      </c>
      <c r="H1810" s="21" t="s">
        <v>39</v>
      </c>
      <c r="I1810" s="21">
        <v>0</v>
      </c>
      <c r="J1810" s="333" t="str">
        <f>H1810&amp;I1810</f>
        <v>L0</v>
      </c>
      <c r="K1810" s="21" t="s">
        <v>40</v>
      </c>
      <c r="L1810" s="21">
        <v>12</v>
      </c>
      <c r="M1810" s="334" t="str">
        <f>K1810&amp;L1810</f>
        <v>B12</v>
      </c>
      <c r="N1810" s="21" t="s">
        <v>41</v>
      </c>
      <c r="O1810" s="21">
        <v>0</v>
      </c>
      <c r="P1810" s="334" t="str">
        <f>N1810&amp;O1810</f>
        <v>R0</v>
      </c>
      <c r="Q1810" s="25" t="s">
        <v>187</v>
      </c>
      <c r="R1810" s="19">
        <v>0.81</v>
      </c>
      <c r="S1810" s="19">
        <v>0.12</v>
      </c>
      <c r="T1810" s="336">
        <f>SUM(R1811:S1811)</f>
        <v>94745</v>
      </c>
      <c r="U1810" s="19">
        <v>0.11600000000000001</v>
      </c>
      <c r="V1810" s="19">
        <v>7.0999999999999994E-2</v>
      </c>
      <c r="W1810" s="336">
        <f>SUM(U1811:V1811)</f>
        <v>13775</v>
      </c>
      <c r="X1810" s="19">
        <v>0.55000000000000004</v>
      </c>
      <c r="Y1810" s="19">
        <v>0.27</v>
      </c>
      <c r="Z1810" s="19">
        <v>0.4</v>
      </c>
      <c r="AA1810" s="338">
        <f>SUM(X1811:Z1811)</f>
        <v>101503</v>
      </c>
      <c r="AB1810" s="327">
        <f>ROUNDDOWN((T1810+AA1810)*0.05,0)</f>
        <v>9812</v>
      </c>
      <c r="AC1810" s="327">
        <f>ROUNDDOWN((T1810+W1810+AA1810+AB1810)*0.1,0)</f>
        <v>21983</v>
      </c>
      <c r="AD1810" s="327">
        <f>ROUNDDOWN(AG1810*0.1,0)</f>
        <v>30048</v>
      </c>
      <c r="AE1810" s="327">
        <f>T1810+W1810+AA1810+AB1810+AC1810+AD1810</f>
        <v>271866</v>
      </c>
      <c r="AF1810" s="328">
        <v>409000</v>
      </c>
      <c r="AG1810" s="330">
        <f>AF1810-T1810-W1810</f>
        <v>300480</v>
      </c>
      <c r="AH1810" s="332">
        <f t="shared" si="18"/>
        <v>271866</v>
      </c>
    </row>
    <row r="1811" spans="1:34" ht="12.75" hidden="1" customHeight="1">
      <c r="A1811" s="333"/>
      <c r="B1811" s="20"/>
      <c r="C1811" s="21"/>
      <c r="D1811" s="333"/>
      <c r="E1811" s="21"/>
      <c r="F1811" s="21"/>
      <c r="G1811" s="333"/>
      <c r="H1811" s="21"/>
      <c r="I1811" s="21"/>
      <c r="J1811" s="333"/>
      <c r="K1811" s="21"/>
      <c r="L1811" s="21"/>
      <c r="M1811" s="335"/>
      <c r="N1811" s="21"/>
      <c r="O1811" s="21"/>
      <c r="P1811" s="335"/>
      <c r="Q1811" s="25"/>
      <c r="R1811" s="23">
        <f>ROUNDDOWN($R$3*R1810,0)</f>
        <v>84972</v>
      </c>
      <c r="S1811" s="23">
        <f>ROUNDDOWN($S$3*S1810,0)</f>
        <v>9773</v>
      </c>
      <c r="T1811" s="337"/>
      <c r="U1811" s="23">
        <f>ROUNDDOWN(U1810*$U$3,0)</f>
        <v>9447</v>
      </c>
      <c r="V1811" s="23">
        <f>ROUNDDOWN(V1810*$V$3,0)</f>
        <v>4328</v>
      </c>
      <c r="W1811" s="337"/>
      <c r="X1811" s="23">
        <f>ROUNDDOWN($X$3*X1810,0)</f>
        <v>57697</v>
      </c>
      <c r="Y1811" s="23">
        <f>ROUNDDOWN(Y1810*$Y$3,0)</f>
        <v>21989</v>
      </c>
      <c r="Z1811" s="24">
        <f>ROUNDDOWN(Z1810*$Z$3,0)</f>
        <v>21817</v>
      </c>
      <c r="AA1811" s="338"/>
      <c r="AB1811" s="327"/>
      <c r="AC1811" s="327"/>
      <c r="AD1811" s="327"/>
      <c r="AE1811" s="327"/>
      <c r="AF1811" s="329"/>
      <c r="AG1811" s="331"/>
      <c r="AH1811" s="332">
        <f t="shared" si="18"/>
        <v>0</v>
      </c>
    </row>
    <row r="1812" spans="1:34" ht="12.75" hidden="1" customHeight="1">
      <c r="A1812" s="333" t="s">
        <v>283</v>
      </c>
      <c r="B1812" s="20" t="s">
        <v>43</v>
      </c>
      <c r="C1812" s="21">
        <v>4.5</v>
      </c>
      <c r="D1812" s="333" t="str">
        <f>B1812&amp;C1812</f>
        <v>H4.5</v>
      </c>
      <c r="E1812" s="21" t="s">
        <v>38</v>
      </c>
      <c r="F1812" s="21">
        <v>0</v>
      </c>
      <c r="G1812" s="333" t="str">
        <f>E1812&amp;F1812</f>
        <v>W0</v>
      </c>
      <c r="H1812" s="21" t="s">
        <v>39</v>
      </c>
      <c r="I1812" s="21">
        <v>0</v>
      </c>
      <c r="J1812" s="333" t="str">
        <f>H1812&amp;I1812</f>
        <v>L0</v>
      </c>
      <c r="K1812" s="21" t="s">
        <v>40</v>
      </c>
      <c r="L1812" s="21">
        <v>15</v>
      </c>
      <c r="M1812" s="334" t="str">
        <f>K1812&amp;L1812</f>
        <v>B15</v>
      </c>
      <c r="N1812" s="21" t="s">
        <v>41</v>
      </c>
      <c r="O1812" s="21">
        <v>0</v>
      </c>
      <c r="P1812" s="334" t="str">
        <f>N1812&amp;O1812</f>
        <v>R0</v>
      </c>
      <c r="Q1812" s="25" t="s">
        <v>187</v>
      </c>
      <c r="R1812" s="19">
        <v>1.1100000000000001</v>
      </c>
      <c r="S1812" s="19">
        <v>0.16</v>
      </c>
      <c r="T1812" s="336">
        <f>SUM(R1813:S1813)</f>
        <v>129473</v>
      </c>
      <c r="U1812" s="19">
        <v>0.19</v>
      </c>
      <c r="V1812" s="19">
        <v>0.14299999999999999</v>
      </c>
      <c r="W1812" s="336">
        <f>SUM(U1813:V1813)</f>
        <v>24192</v>
      </c>
      <c r="X1812" s="19">
        <v>0.72</v>
      </c>
      <c r="Y1812" s="19">
        <v>0.35</v>
      </c>
      <c r="Z1812" s="19">
        <v>0.53</v>
      </c>
      <c r="AA1812" s="338">
        <f>SUM(X1813:Z1813)</f>
        <v>132943</v>
      </c>
      <c r="AB1812" s="327">
        <f>ROUNDDOWN((T1812+AA1812)*0.05,0)</f>
        <v>13120</v>
      </c>
      <c r="AC1812" s="327">
        <f>ROUNDDOWN((T1812+W1812+AA1812+AB1812)*0.1,0)</f>
        <v>29972</v>
      </c>
      <c r="AD1812" s="327">
        <f>ROUNDDOWN(AG1812*0.1,0)</f>
        <v>46133</v>
      </c>
      <c r="AE1812" s="327">
        <f>T1812+W1812+AA1812+AB1812+AC1812+AD1812</f>
        <v>375833</v>
      </c>
      <c r="AF1812" s="328">
        <v>615000</v>
      </c>
      <c r="AG1812" s="330">
        <f>AF1812-T1812-W1812</f>
        <v>461335</v>
      </c>
      <c r="AH1812" s="332">
        <f t="shared" si="18"/>
        <v>375833</v>
      </c>
    </row>
    <row r="1813" spans="1:34" ht="12.75" hidden="1" customHeight="1">
      <c r="A1813" s="333"/>
      <c r="B1813" s="20"/>
      <c r="C1813" s="21"/>
      <c r="D1813" s="333"/>
      <c r="E1813" s="21"/>
      <c r="F1813" s="21"/>
      <c r="G1813" s="333"/>
      <c r="H1813" s="21"/>
      <c r="I1813" s="21"/>
      <c r="J1813" s="333"/>
      <c r="K1813" s="21"/>
      <c r="L1813" s="21"/>
      <c r="M1813" s="335"/>
      <c r="N1813" s="21"/>
      <c r="O1813" s="21"/>
      <c r="P1813" s="335"/>
      <c r="Q1813" s="25"/>
      <c r="R1813" s="23">
        <f>ROUNDDOWN($R$3*R1812,0)</f>
        <v>116443</v>
      </c>
      <c r="S1813" s="23">
        <f>ROUNDDOWN($S$3*S1812,0)</f>
        <v>13030</v>
      </c>
      <c r="T1813" s="337"/>
      <c r="U1813" s="23">
        <f>ROUNDDOWN(U1812*$U$3,0)</f>
        <v>15474</v>
      </c>
      <c r="V1813" s="23">
        <f>ROUNDDOWN(V1812*$V$3,0)</f>
        <v>8718</v>
      </c>
      <c r="W1813" s="337"/>
      <c r="X1813" s="23">
        <f>ROUNDDOWN($X$3*X1812,0)</f>
        <v>75530</v>
      </c>
      <c r="Y1813" s="23">
        <f>ROUNDDOWN(Y1812*$Y$3,0)</f>
        <v>28505</v>
      </c>
      <c r="Z1813" s="24">
        <f>ROUNDDOWN(Z1812*$Z$3,0)</f>
        <v>28908</v>
      </c>
      <c r="AA1813" s="338"/>
      <c r="AB1813" s="327"/>
      <c r="AC1813" s="327"/>
      <c r="AD1813" s="327"/>
      <c r="AE1813" s="327"/>
      <c r="AF1813" s="329"/>
      <c r="AG1813" s="331"/>
      <c r="AH1813" s="332">
        <f t="shared" si="18"/>
        <v>0</v>
      </c>
    </row>
    <row r="1814" spans="1:34" ht="12.75" hidden="1" customHeight="1">
      <c r="A1814" s="333" t="s">
        <v>283</v>
      </c>
      <c r="B1814" s="20" t="s">
        <v>43</v>
      </c>
      <c r="C1814" s="21">
        <v>4.5</v>
      </c>
      <c r="D1814" s="333" t="str">
        <f>B1814&amp;C1814</f>
        <v>H4.5</v>
      </c>
      <c r="E1814" s="21" t="s">
        <v>38</v>
      </c>
      <c r="F1814" s="21">
        <v>0</v>
      </c>
      <c r="G1814" s="333" t="str">
        <f>E1814&amp;F1814</f>
        <v>W0</v>
      </c>
      <c r="H1814" s="21" t="s">
        <v>39</v>
      </c>
      <c r="I1814" s="21">
        <v>0</v>
      </c>
      <c r="J1814" s="333" t="str">
        <f>H1814&amp;I1814</f>
        <v>L0</v>
      </c>
      <c r="K1814" s="21" t="s">
        <v>40</v>
      </c>
      <c r="L1814" s="21">
        <v>18</v>
      </c>
      <c r="M1814" s="334" t="str">
        <f>K1814&amp;L1814</f>
        <v>B18</v>
      </c>
      <c r="N1814" s="21" t="s">
        <v>41</v>
      </c>
      <c r="O1814" s="21">
        <v>0</v>
      </c>
      <c r="P1814" s="334" t="str">
        <f>N1814&amp;O1814</f>
        <v>R0</v>
      </c>
      <c r="Q1814" s="25" t="s">
        <v>187</v>
      </c>
      <c r="R1814" s="19">
        <v>1.43</v>
      </c>
      <c r="S1814" s="19">
        <v>0.19</v>
      </c>
      <c r="T1814" s="336">
        <f>SUM(R1815:S1815)</f>
        <v>165486</v>
      </c>
      <c r="U1814" s="19">
        <v>0.19</v>
      </c>
      <c r="V1814" s="19">
        <v>0.14299999999999999</v>
      </c>
      <c r="W1814" s="29">
        <f>SUM(U1815:V1815)</f>
        <v>24192</v>
      </c>
      <c r="X1814" s="19">
        <v>0.89</v>
      </c>
      <c r="Y1814" s="19">
        <v>0.44</v>
      </c>
      <c r="Z1814" s="19">
        <v>0.66</v>
      </c>
      <c r="AA1814" s="338">
        <f>SUM(X1815:Z1815)</f>
        <v>165197</v>
      </c>
      <c r="AB1814" s="327">
        <f>ROUNDDOWN((T1814+AA1814)*0.05,0)</f>
        <v>16534</v>
      </c>
      <c r="AC1814" s="327">
        <f>ROUNDDOWN((T1814+W1814+AA1814+AB1814)*0.1,0)</f>
        <v>37140</v>
      </c>
      <c r="AD1814" s="327">
        <f>ROUNDDOWN(AG1814*0.1,0)</f>
        <v>58432</v>
      </c>
      <c r="AE1814" s="327">
        <f>T1814+W1814+AA1814+AB1814+AC1814+AD1814</f>
        <v>466981</v>
      </c>
      <c r="AF1814" s="328">
        <v>774000</v>
      </c>
      <c r="AG1814" s="330">
        <f>AF1814-T1814-W1814</f>
        <v>584322</v>
      </c>
      <c r="AH1814" s="332">
        <f t="shared" si="18"/>
        <v>466981</v>
      </c>
    </row>
    <row r="1815" spans="1:34" ht="12.75" hidden="1" customHeight="1">
      <c r="A1815" s="333"/>
      <c r="B1815" s="20"/>
      <c r="C1815" s="21"/>
      <c r="D1815" s="333"/>
      <c r="E1815" s="21"/>
      <c r="F1815" s="21"/>
      <c r="G1815" s="333"/>
      <c r="H1815" s="21"/>
      <c r="I1815" s="21"/>
      <c r="J1815" s="333"/>
      <c r="K1815" s="21"/>
      <c r="L1815" s="21"/>
      <c r="M1815" s="335"/>
      <c r="N1815" s="21"/>
      <c r="O1815" s="21"/>
      <c r="P1815" s="335"/>
      <c r="Q1815" s="25"/>
      <c r="R1815" s="23">
        <f>ROUNDDOWN($R$3*R1814,0)</f>
        <v>150012</v>
      </c>
      <c r="S1815" s="23">
        <f>ROUNDDOWN($S$3*S1814,0)</f>
        <v>15474</v>
      </c>
      <c r="T1815" s="337"/>
      <c r="U1815" s="23">
        <f>ROUNDDOWN(U1814*$U$3,0)</f>
        <v>15474</v>
      </c>
      <c r="V1815" s="23">
        <f>ROUNDDOWN(V1814*$V$3,0)</f>
        <v>8718</v>
      </c>
      <c r="W1815" s="30"/>
      <c r="X1815" s="23">
        <f>ROUNDDOWN($X$3*X1814,0)</f>
        <v>93364</v>
      </c>
      <c r="Y1815" s="23">
        <f>ROUNDDOWN(Y1814*$Y$3,0)</f>
        <v>35834</v>
      </c>
      <c r="Z1815" s="24">
        <f>ROUNDDOWN(Z1814*$Z$3,0)</f>
        <v>35999</v>
      </c>
      <c r="AA1815" s="338"/>
      <c r="AB1815" s="327"/>
      <c r="AC1815" s="327"/>
      <c r="AD1815" s="327"/>
      <c r="AE1815" s="327"/>
      <c r="AF1815" s="329"/>
      <c r="AG1815" s="331"/>
      <c r="AH1815" s="332">
        <f t="shared" si="18"/>
        <v>0</v>
      </c>
    </row>
    <row r="1816" spans="1:34" ht="12.75" hidden="1" customHeight="1">
      <c r="A1816" s="333" t="s">
        <v>283</v>
      </c>
      <c r="B1816" s="20" t="s">
        <v>43</v>
      </c>
      <c r="C1816" s="21">
        <v>4.5</v>
      </c>
      <c r="D1816" s="333" t="str">
        <f>B1816&amp;C1816</f>
        <v>H4.5</v>
      </c>
      <c r="E1816" s="21" t="s">
        <v>38</v>
      </c>
      <c r="F1816" s="21">
        <v>0</v>
      </c>
      <c r="G1816" s="333" t="str">
        <f>E1816&amp;F1816</f>
        <v>W0</v>
      </c>
      <c r="H1816" s="21" t="s">
        <v>39</v>
      </c>
      <c r="I1816" s="21">
        <v>0</v>
      </c>
      <c r="J1816" s="333" t="str">
        <f>H1816&amp;I1816</f>
        <v>L0</v>
      </c>
      <c r="K1816" s="21" t="s">
        <v>40</v>
      </c>
      <c r="L1816" s="21">
        <v>20</v>
      </c>
      <c r="M1816" s="334" t="str">
        <f>K1816&amp;L1816</f>
        <v>B20</v>
      </c>
      <c r="N1816" s="21" t="s">
        <v>41</v>
      </c>
      <c r="O1816" s="21">
        <v>0</v>
      </c>
      <c r="P1816" s="334" t="str">
        <f>N1816&amp;O1816</f>
        <v>R0</v>
      </c>
      <c r="Q1816" s="25" t="s">
        <v>187</v>
      </c>
      <c r="R1816" s="26">
        <v>1.65</v>
      </c>
      <c r="S1816" s="26">
        <v>0.23</v>
      </c>
      <c r="T1816" s="336">
        <f>SUM(R1817:S1817)</f>
        <v>191822</v>
      </c>
      <c r="U1816" s="19">
        <v>0.22</v>
      </c>
      <c r="V1816" s="19">
        <v>0.25</v>
      </c>
      <c r="W1816" s="336">
        <f>SUM(U1817:V1817)</f>
        <v>33158</v>
      </c>
      <c r="X1816" s="19">
        <v>1.01</v>
      </c>
      <c r="Y1816" s="19">
        <v>0.49</v>
      </c>
      <c r="Z1816" s="19">
        <v>0.64</v>
      </c>
      <c r="AA1816" s="338">
        <f>SUM(X1817:Z1817)</f>
        <v>180768</v>
      </c>
      <c r="AB1816" s="327">
        <f>ROUNDDOWN((T1816+AA1816)*0.05,0)</f>
        <v>18629</v>
      </c>
      <c r="AC1816" s="327">
        <f>ROUNDDOWN((T1816+W1816+AA1816+AB1816)*0.1,0)</f>
        <v>42437</v>
      </c>
      <c r="AD1816" s="327">
        <f>ROUNDDOWN(AG1816*0.1,0)</f>
        <v>72202</v>
      </c>
      <c r="AE1816" s="327">
        <f>T1816+W1816+AA1816+AB1816+AC1816+AD1816</f>
        <v>539016</v>
      </c>
      <c r="AF1816" s="328">
        <v>947000</v>
      </c>
      <c r="AG1816" s="330">
        <f>AF1816-T1816-W1816</f>
        <v>722020</v>
      </c>
      <c r="AH1816" s="332">
        <f t="shared" si="18"/>
        <v>539016</v>
      </c>
    </row>
    <row r="1817" spans="1:34" ht="12.75" hidden="1" customHeight="1">
      <c r="A1817" s="333"/>
      <c r="B1817" s="20"/>
      <c r="C1817" s="21"/>
      <c r="D1817" s="333"/>
      <c r="E1817" s="21"/>
      <c r="F1817" s="21"/>
      <c r="G1817" s="333"/>
      <c r="H1817" s="21"/>
      <c r="I1817" s="21"/>
      <c r="J1817" s="333"/>
      <c r="K1817" s="21"/>
      <c r="L1817" s="21"/>
      <c r="M1817" s="335"/>
      <c r="N1817" s="21"/>
      <c r="O1817" s="21"/>
      <c r="P1817" s="335"/>
      <c r="Q1817" s="25"/>
      <c r="R1817" s="23">
        <f>ROUNDDOWN($R$3*R1816,0)</f>
        <v>173091</v>
      </c>
      <c r="S1817" s="23">
        <f>ROUNDDOWN($S$3*S1816,0)</f>
        <v>18731</v>
      </c>
      <c r="T1817" s="337"/>
      <c r="U1817" s="23">
        <f>ROUNDDOWN(U1816*$U$3,0)</f>
        <v>17917</v>
      </c>
      <c r="V1817" s="23">
        <f>ROUNDDOWN(V1816*$V$3,0)</f>
        <v>15241</v>
      </c>
      <c r="W1817" s="337"/>
      <c r="X1817" s="23">
        <f>ROUNDDOWN($X$3*X1816,0)</f>
        <v>105953</v>
      </c>
      <c r="Y1817" s="23">
        <f>ROUNDDOWN(Y1816*$Y$3,0)</f>
        <v>39907</v>
      </c>
      <c r="Z1817" s="24">
        <f>ROUNDDOWN(Z1816*$Z$3,0)</f>
        <v>34908</v>
      </c>
      <c r="AA1817" s="338"/>
      <c r="AB1817" s="327"/>
      <c r="AC1817" s="327"/>
      <c r="AD1817" s="327"/>
      <c r="AE1817" s="327"/>
      <c r="AF1817" s="329"/>
      <c r="AG1817" s="331"/>
      <c r="AH1817" s="332">
        <f t="shared" si="18"/>
        <v>0</v>
      </c>
    </row>
    <row r="1818" spans="1:34" ht="12.75" hidden="1" customHeight="1">
      <c r="A1818" s="344" t="s">
        <v>284</v>
      </c>
      <c r="B1818" s="27" t="s">
        <v>43</v>
      </c>
      <c r="C1818" s="28">
        <v>0.6</v>
      </c>
      <c r="D1818" s="344" t="str">
        <f>B1818&amp;C1818</f>
        <v>H0.6</v>
      </c>
      <c r="E1818" s="28" t="s">
        <v>38</v>
      </c>
      <c r="F1818" s="28">
        <v>0.4</v>
      </c>
      <c r="G1818" s="344" t="str">
        <f>E1818&amp;F1818</f>
        <v>W0.4</v>
      </c>
      <c r="H1818" s="28" t="s">
        <v>39</v>
      </c>
      <c r="I1818" s="28">
        <v>0</v>
      </c>
      <c r="J1818" s="344" t="str">
        <f>H1818&amp;I1818</f>
        <v>L0</v>
      </c>
      <c r="K1818" s="28" t="s">
        <v>40</v>
      </c>
      <c r="L1818" s="28">
        <v>0</v>
      </c>
      <c r="M1818" s="345" t="str">
        <f>K1818&amp;L1818</f>
        <v>B0</v>
      </c>
      <c r="N1818" s="28" t="s">
        <v>41</v>
      </c>
      <c r="O1818" s="28">
        <v>0</v>
      </c>
      <c r="P1818" s="345" t="str">
        <f>N1818&amp;O1818</f>
        <v>R0</v>
      </c>
      <c r="Q1818" s="25"/>
      <c r="R1818" s="19"/>
      <c r="S1818" s="19"/>
      <c r="T1818" s="336">
        <f>SUM(R1819:S1819)</f>
        <v>0</v>
      </c>
      <c r="U1818" s="19"/>
      <c r="V1818" s="19"/>
      <c r="W1818" s="336">
        <f>SUM(U1819:V1819)</f>
        <v>0</v>
      </c>
      <c r="X1818" s="19"/>
      <c r="Y1818" s="19"/>
      <c r="Z1818" s="19"/>
      <c r="AA1818" s="338">
        <f>SUM(X1819:Z1819)</f>
        <v>0</v>
      </c>
      <c r="AB1818" s="327">
        <f>ROUNDDOWN((T1818+AA1818)*0.05,0)</f>
        <v>0</v>
      </c>
      <c r="AC1818" s="327">
        <f>ROUNDDOWN((T1818+W1818+AA1818+AB1818)*0.1,0)</f>
        <v>0</v>
      </c>
      <c r="AD1818" s="327">
        <f>ROUNDDOWN(AG1818*0.1,0)</f>
        <v>1210</v>
      </c>
      <c r="AE1818" s="327">
        <f>T1818+W1818+AA1818+AB1818+AC1818+AD1818</f>
        <v>1210</v>
      </c>
      <c r="AF1818" s="328">
        <v>12100</v>
      </c>
      <c r="AG1818" s="330">
        <f>AF1818-T1818-W1818</f>
        <v>12100</v>
      </c>
      <c r="AH1818" s="332">
        <f t="shared" si="18"/>
        <v>1210</v>
      </c>
    </row>
    <row r="1819" spans="1:34" ht="12.75" hidden="1" customHeight="1">
      <c r="A1819" s="344"/>
      <c r="B1819" s="27"/>
      <c r="C1819" s="28"/>
      <c r="D1819" s="344"/>
      <c r="E1819" s="28"/>
      <c r="F1819" s="28"/>
      <c r="G1819" s="344"/>
      <c r="H1819" s="28"/>
      <c r="I1819" s="28"/>
      <c r="J1819" s="344"/>
      <c r="K1819" s="28"/>
      <c r="L1819" s="28"/>
      <c r="M1819" s="346"/>
      <c r="N1819" s="28"/>
      <c r="O1819" s="28"/>
      <c r="P1819" s="346"/>
      <c r="Q1819" s="25"/>
      <c r="R1819" s="23">
        <f>ROUNDDOWN($R$3*R1818,0)</f>
        <v>0</v>
      </c>
      <c r="S1819" s="23">
        <f>ROUNDDOWN($S$3*S1818,0)</f>
        <v>0</v>
      </c>
      <c r="T1819" s="337"/>
      <c r="U1819" s="23">
        <f>ROUNDDOWN(U1818*$U$3,0)</f>
        <v>0</v>
      </c>
      <c r="V1819" s="23">
        <f>ROUNDDOWN(V1818*$V$3,0)</f>
        <v>0</v>
      </c>
      <c r="W1819" s="337"/>
      <c r="X1819" s="23">
        <f>ROUNDDOWN($X$3*X1818,0)</f>
        <v>0</v>
      </c>
      <c r="Y1819" s="23">
        <f>ROUNDDOWN(Y1818*$Y$3,0)</f>
        <v>0</v>
      </c>
      <c r="Z1819" s="24">
        <f>ROUNDDOWN(Z1818*$Z$3,0)</f>
        <v>0</v>
      </c>
      <c r="AA1819" s="338"/>
      <c r="AB1819" s="327"/>
      <c r="AC1819" s="327"/>
      <c r="AD1819" s="327"/>
      <c r="AE1819" s="327"/>
      <c r="AF1819" s="329"/>
      <c r="AG1819" s="331"/>
      <c r="AH1819" s="332">
        <f t="shared" si="18"/>
        <v>0</v>
      </c>
    </row>
    <row r="1820" spans="1:34" ht="12.75" hidden="1" customHeight="1">
      <c r="A1820" s="344" t="s">
        <v>284</v>
      </c>
      <c r="B1820" s="27" t="s">
        <v>43</v>
      </c>
      <c r="C1820" s="28">
        <v>1</v>
      </c>
      <c r="D1820" s="344" t="str">
        <f>B1820&amp;C1820</f>
        <v>H1</v>
      </c>
      <c r="E1820" s="28" t="s">
        <v>38</v>
      </c>
      <c r="F1820" s="28">
        <v>0.5</v>
      </c>
      <c r="G1820" s="344" t="str">
        <f>E1820&amp;F1820</f>
        <v>W0.5</v>
      </c>
      <c r="H1820" s="28" t="s">
        <v>39</v>
      </c>
      <c r="I1820" s="28">
        <v>0</v>
      </c>
      <c r="J1820" s="344" t="str">
        <f>H1820&amp;I1820</f>
        <v>L0</v>
      </c>
      <c r="K1820" s="28" t="s">
        <v>40</v>
      </c>
      <c r="L1820" s="28">
        <v>0</v>
      </c>
      <c r="M1820" s="345" t="str">
        <f>K1820&amp;L1820</f>
        <v>B0</v>
      </c>
      <c r="N1820" s="28" t="s">
        <v>41</v>
      </c>
      <c r="O1820" s="28">
        <v>0</v>
      </c>
      <c r="P1820" s="345" t="str">
        <f>N1820&amp;O1820</f>
        <v>R0</v>
      </c>
      <c r="Q1820" s="25" t="s">
        <v>109</v>
      </c>
      <c r="R1820" s="26">
        <v>0.04</v>
      </c>
      <c r="S1820" s="26">
        <v>6.0000000000000001E-3</v>
      </c>
      <c r="T1820" s="336">
        <f>SUM(R1821:S1821)</f>
        <v>4684</v>
      </c>
      <c r="U1820" s="19">
        <v>2E-3</v>
      </c>
      <c r="V1820" s="19">
        <v>1E-3</v>
      </c>
      <c r="W1820" s="336">
        <f>SUM(U1821:V1821)</f>
        <v>222</v>
      </c>
      <c r="X1820" s="19">
        <v>0.03</v>
      </c>
      <c r="Y1820" s="19">
        <v>0.02</v>
      </c>
      <c r="Z1820" s="19">
        <v>0</v>
      </c>
      <c r="AA1820" s="338">
        <f>SUM(X1821:Z1821)</f>
        <v>4775</v>
      </c>
      <c r="AB1820" s="327">
        <f>ROUNDDOWN((T1820+AA1820)*0.05,0)</f>
        <v>472</v>
      </c>
      <c r="AC1820" s="327">
        <f>ROUNDDOWN((T1820+W1820+AA1820+AB1820)*0.1,0)</f>
        <v>1015</v>
      </c>
      <c r="AD1820" s="327">
        <f>ROUNDDOWN(AG1820*0.1,0)</f>
        <v>1349</v>
      </c>
      <c r="AE1820" s="327">
        <f>T1820+W1820+AA1820+AB1820+AC1820+AD1820</f>
        <v>12517</v>
      </c>
      <c r="AF1820" s="328">
        <v>18400</v>
      </c>
      <c r="AG1820" s="330">
        <f>AF1820-T1820-W1820</f>
        <v>13494</v>
      </c>
      <c r="AH1820" s="332">
        <f t="shared" si="18"/>
        <v>12517</v>
      </c>
    </row>
    <row r="1821" spans="1:34" ht="12.75" hidden="1" customHeight="1">
      <c r="A1821" s="344"/>
      <c r="B1821" s="27"/>
      <c r="C1821" s="28"/>
      <c r="D1821" s="344"/>
      <c r="E1821" s="28"/>
      <c r="F1821" s="28"/>
      <c r="G1821" s="344"/>
      <c r="H1821" s="28"/>
      <c r="I1821" s="28"/>
      <c r="J1821" s="344"/>
      <c r="K1821" s="28"/>
      <c r="L1821" s="28"/>
      <c r="M1821" s="346"/>
      <c r="N1821" s="28"/>
      <c r="O1821" s="28"/>
      <c r="P1821" s="346"/>
      <c r="Q1821" s="25"/>
      <c r="R1821" s="23">
        <f>ROUNDDOWN($R$3*R1820,0)</f>
        <v>4196</v>
      </c>
      <c r="S1821" s="23">
        <f>ROUNDDOWN($S$3*S1820,0)</f>
        <v>488</v>
      </c>
      <c r="T1821" s="337"/>
      <c r="U1821" s="23">
        <f>ROUNDDOWN(U1820*$U$3,0)</f>
        <v>162</v>
      </c>
      <c r="V1821" s="23">
        <f>ROUNDDOWN(V1820*$V$3,0)</f>
        <v>60</v>
      </c>
      <c r="W1821" s="337"/>
      <c r="X1821" s="23">
        <f>ROUNDDOWN($X$3*X1820,0)</f>
        <v>3147</v>
      </c>
      <c r="Y1821" s="23">
        <f>ROUNDDOWN(Y1820*$Y$3,0)</f>
        <v>1628</v>
      </c>
      <c r="Z1821" s="24">
        <f>ROUNDDOWN(Z1820*$Z$3,0)</f>
        <v>0</v>
      </c>
      <c r="AA1821" s="338"/>
      <c r="AB1821" s="327"/>
      <c r="AC1821" s="327"/>
      <c r="AD1821" s="327"/>
      <c r="AE1821" s="327"/>
      <c r="AF1821" s="329"/>
      <c r="AG1821" s="331"/>
      <c r="AH1821" s="332">
        <f t="shared" si="18"/>
        <v>0</v>
      </c>
    </row>
    <row r="1822" spans="1:34" ht="12.75" hidden="1" customHeight="1">
      <c r="A1822" s="347" t="s">
        <v>285</v>
      </c>
      <c r="B1822" s="31" t="s">
        <v>43</v>
      </c>
      <c r="C1822" s="32">
        <v>2.5</v>
      </c>
      <c r="D1822" s="347" t="str">
        <f>B1822&amp;C1822</f>
        <v>H2.5</v>
      </c>
      <c r="E1822" s="32" t="s">
        <v>38</v>
      </c>
      <c r="F1822" s="32">
        <v>0</v>
      </c>
      <c r="G1822" s="347" t="str">
        <f>E1822&amp;F1822</f>
        <v>W0</v>
      </c>
      <c r="H1822" s="32" t="s">
        <v>39</v>
      </c>
      <c r="I1822" s="32">
        <v>0</v>
      </c>
      <c r="J1822" s="347" t="str">
        <f>H1822&amp;I1822</f>
        <v>L0</v>
      </c>
      <c r="K1822" s="32" t="s">
        <v>40</v>
      </c>
      <c r="L1822" s="32">
        <v>4</v>
      </c>
      <c r="M1822" s="348" t="str">
        <f>K1822&amp;L1822</f>
        <v>B4</v>
      </c>
      <c r="N1822" s="32" t="s">
        <v>41</v>
      </c>
      <c r="O1822" s="32">
        <v>0</v>
      </c>
      <c r="P1822" s="348" t="str">
        <f>N1822&amp;O1822</f>
        <v>R0</v>
      </c>
      <c r="Q1822" s="25" t="s">
        <v>187</v>
      </c>
      <c r="R1822" s="19">
        <v>0.14000000000000001</v>
      </c>
      <c r="S1822" s="19">
        <v>0.02</v>
      </c>
      <c r="T1822" s="336">
        <f>SUM(R1823:S1823)</f>
        <v>16314</v>
      </c>
      <c r="U1822" s="19">
        <v>8.0000000000000002E-3</v>
      </c>
      <c r="V1822" s="19">
        <v>0.01</v>
      </c>
      <c r="W1822" s="336">
        <f>SUM(U1823:V1823)</f>
        <v>1260</v>
      </c>
      <c r="X1822" s="19">
        <v>0.14000000000000001</v>
      </c>
      <c r="Y1822" s="19">
        <v>0.09</v>
      </c>
      <c r="Z1822" s="19">
        <v>0</v>
      </c>
      <c r="AA1822" s="338">
        <f>SUM(X1823:Z1823)</f>
        <v>22015</v>
      </c>
      <c r="AB1822" s="327">
        <f>ROUNDDOWN((T1822+AA1822)*0.05,0)</f>
        <v>1916</v>
      </c>
      <c r="AC1822" s="327">
        <f>ROUNDDOWN((T1822+W1822+AA1822+AB1822)*0.1,0)</f>
        <v>4150</v>
      </c>
      <c r="AD1822" s="327">
        <f>ROUNDDOWN(AG1822*0.1,0)</f>
        <v>4382</v>
      </c>
      <c r="AE1822" s="327">
        <f>T1822+W1822+AA1822+AB1822+AC1822+AD1822</f>
        <v>50037</v>
      </c>
      <c r="AF1822" s="328">
        <v>61400</v>
      </c>
      <c r="AG1822" s="330">
        <f>AF1822-T1822-W1822</f>
        <v>43826</v>
      </c>
      <c r="AH1822" s="332">
        <f t="shared" si="18"/>
        <v>43826</v>
      </c>
    </row>
    <row r="1823" spans="1:34" ht="12.75" hidden="1" customHeight="1">
      <c r="A1823" s="347"/>
      <c r="B1823" s="31"/>
      <c r="C1823" s="32"/>
      <c r="D1823" s="347"/>
      <c r="E1823" s="32"/>
      <c r="F1823" s="32"/>
      <c r="G1823" s="347"/>
      <c r="H1823" s="32"/>
      <c r="I1823" s="32"/>
      <c r="J1823" s="347"/>
      <c r="K1823" s="32"/>
      <c r="L1823" s="32"/>
      <c r="M1823" s="349"/>
      <c r="N1823" s="32"/>
      <c r="O1823" s="32"/>
      <c r="P1823" s="349"/>
      <c r="Q1823" s="25"/>
      <c r="R1823" s="23">
        <f>ROUNDDOWN($R$3*R1822,0)</f>
        <v>14686</v>
      </c>
      <c r="S1823" s="23">
        <f>ROUNDDOWN($S$3*S1822,0)</f>
        <v>1628</v>
      </c>
      <c r="T1823" s="337"/>
      <c r="U1823" s="23">
        <f>ROUNDDOWN(U1822*$U$3,0)</f>
        <v>651</v>
      </c>
      <c r="V1823" s="23">
        <f>ROUNDDOWN(V1822*$V$3,0)</f>
        <v>609</v>
      </c>
      <c r="W1823" s="337"/>
      <c r="X1823" s="23">
        <f>ROUNDDOWN($X$3*X1822,0)</f>
        <v>14686</v>
      </c>
      <c r="Y1823" s="23">
        <f>ROUNDDOWN(Y1822*$Y$3,0)</f>
        <v>7329</v>
      </c>
      <c r="Z1823" s="24">
        <f>ROUNDDOWN(Z1822*$Z$3,0)</f>
        <v>0</v>
      </c>
      <c r="AA1823" s="338"/>
      <c r="AB1823" s="327"/>
      <c r="AC1823" s="327"/>
      <c r="AD1823" s="327"/>
      <c r="AE1823" s="327"/>
      <c r="AF1823" s="329"/>
      <c r="AG1823" s="331"/>
      <c r="AH1823" s="332">
        <f t="shared" si="18"/>
        <v>0</v>
      </c>
    </row>
    <row r="1824" spans="1:34" ht="12.75" hidden="1" customHeight="1">
      <c r="A1824" s="347" t="s">
        <v>285</v>
      </c>
      <c r="B1824" s="31" t="s">
        <v>43</v>
      </c>
      <c r="C1824" s="32">
        <v>3</v>
      </c>
      <c r="D1824" s="347" t="str">
        <f>B1824&amp;C1824</f>
        <v>H3</v>
      </c>
      <c r="E1824" s="32" t="s">
        <v>38</v>
      </c>
      <c r="F1824" s="32">
        <v>0</v>
      </c>
      <c r="G1824" s="347" t="str">
        <f>E1824&amp;F1824</f>
        <v>W0</v>
      </c>
      <c r="H1824" s="32" t="s">
        <v>39</v>
      </c>
      <c r="I1824" s="32">
        <v>0</v>
      </c>
      <c r="J1824" s="347" t="str">
        <f>H1824&amp;I1824</f>
        <v>L0</v>
      </c>
      <c r="K1824" s="32" t="s">
        <v>40</v>
      </c>
      <c r="L1824" s="32">
        <v>6</v>
      </c>
      <c r="M1824" s="348" t="str">
        <f>K1824&amp;L1824</f>
        <v>B6</v>
      </c>
      <c r="N1824" s="32" t="s">
        <v>41</v>
      </c>
      <c r="O1824" s="32">
        <v>0</v>
      </c>
      <c r="P1824" s="348" t="str">
        <f>N1824&amp;O1824</f>
        <v>R0</v>
      </c>
      <c r="Q1824" s="25" t="s">
        <v>187</v>
      </c>
      <c r="R1824" s="19">
        <v>0.28000000000000003</v>
      </c>
      <c r="S1824" s="19">
        <v>0.02</v>
      </c>
      <c r="T1824" s="336">
        <f>SUM(R1825:S1825)</f>
        <v>31001</v>
      </c>
      <c r="U1824" s="19">
        <v>2.1000000000000001E-2</v>
      </c>
      <c r="V1824" s="19">
        <v>1.4E-2</v>
      </c>
      <c r="W1824" s="336">
        <f>SUM(U1825:V1825)</f>
        <v>2563</v>
      </c>
      <c r="X1824" s="19">
        <v>0.32</v>
      </c>
      <c r="Y1824" s="19">
        <v>0.19</v>
      </c>
      <c r="Z1824" s="19">
        <v>0</v>
      </c>
      <c r="AA1824" s="338">
        <f>SUM(X1825:Z1825)</f>
        <v>49043</v>
      </c>
      <c r="AB1824" s="327">
        <f>ROUNDDOWN((T1824+AA1824)*0.05,0)</f>
        <v>4002</v>
      </c>
      <c r="AC1824" s="327">
        <f>ROUNDDOWN((T1824+W1824+AA1824+AB1824)*0.1,0)</f>
        <v>8660</v>
      </c>
      <c r="AD1824" s="327">
        <f>ROUNDDOWN(AG1824*0.1,0)</f>
        <v>4743</v>
      </c>
      <c r="AE1824" s="327">
        <f>T1824+W1824+AA1824+AB1824+AC1824+AD1824</f>
        <v>100012</v>
      </c>
      <c r="AF1824" s="328">
        <v>81000</v>
      </c>
      <c r="AG1824" s="330">
        <f>AF1824-T1824-W1824</f>
        <v>47436</v>
      </c>
      <c r="AH1824" s="332">
        <f t="shared" si="18"/>
        <v>47436</v>
      </c>
    </row>
    <row r="1825" spans="1:34" ht="12.75" hidden="1" customHeight="1">
      <c r="A1825" s="347"/>
      <c r="B1825" s="31"/>
      <c r="C1825" s="32"/>
      <c r="D1825" s="347"/>
      <c r="E1825" s="32"/>
      <c r="F1825" s="32"/>
      <c r="G1825" s="347"/>
      <c r="H1825" s="32"/>
      <c r="I1825" s="32"/>
      <c r="J1825" s="347"/>
      <c r="K1825" s="32"/>
      <c r="L1825" s="32"/>
      <c r="M1825" s="349"/>
      <c r="N1825" s="32"/>
      <c r="O1825" s="32"/>
      <c r="P1825" s="349"/>
      <c r="Q1825" s="25"/>
      <c r="R1825" s="23">
        <f>ROUNDDOWN($R$3*R1824,0)</f>
        <v>29373</v>
      </c>
      <c r="S1825" s="23">
        <f>ROUNDDOWN($S$3*S1824,0)</f>
        <v>1628</v>
      </c>
      <c r="T1825" s="336"/>
      <c r="U1825" s="23">
        <f>ROUNDDOWN(U1824*$U$3,0)</f>
        <v>1710</v>
      </c>
      <c r="V1825" s="23">
        <f>ROUNDDOWN(V1824*$V$3,0)</f>
        <v>853</v>
      </c>
      <c r="W1825" s="337"/>
      <c r="X1825" s="23">
        <f>ROUNDDOWN($X$3*X1824,0)</f>
        <v>33569</v>
      </c>
      <c r="Y1825" s="23">
        <f>ROUNDDOWN(Y1824*$Y$3,0)</f>
        <v>15474</v>
      </c>
      <c r="Z1825" s="24">
        <f>ROUNDDOWN(Z1824*$Z$3,0)</f>
        <v>0</v>
      </c>
      <c r="AA1825" s="338"/>
      <c r="AB1825" s="327"/>
      <c r="AC1825" s="327"/>
      <c r="AD1825" s="327"/>
      <c r="AE1825" s="327"/>
      <c r="AF1825" s="329"/>
      <c r="AG1825" s="331"/>
      <c r="AH1825" s="332">
        <f t="shared" si="18"/>
        <v>0</v>
      </c>
    </row>
    <row r="1826" spans="1:34" ht="12.75" hidden="1" customHeight="1">
      <c r="A1826" s="347" t="s">
        <v>285</v>
      </c>
      <c r="B1826" s="31" t="s">
        <v>43</v>
      </c>
      <c r="C1826" s="32">
        <v>3.5</v>
      </c>
      <c r="D1826" s="347" t="str">
        <f>B1826&amp;C1826</f>
        <v>H3.5</v>
      </c>
      <c r="E1826" s="32" t="s">
        <v>38</v>
      </c>
      <c r="F1826" s="32">
        <v>0</v>
      </c>
      <c r="G1826" s="347" t="str">
        <f>E1826&amp;F1826</f>
        <v>W0</v>
      </c>
      <c r="H1826" s="32" t="s">
        <v>39</v>
      </c>
      <c r="I1826" s="32">
        <v>0</v>
      </c>
      <c r="J1826" s="347" t="str">
        <f>H1826&amp;I1826</f>
        <v>L0</v>
      </c>
      <c r="K1826" s="32" t="s">
        <v>40</v>
      </c>
      <c r="L1826" s="32">
        <v>8</v>
      </c>
      <c r="M1826" s="348" t="str">
        <f>K1826&amp;L1826</f>
        <v>B8</v>
      </c>
      <c r="N1826" s="32" t="s">
        <v>41</v>
      </c>
      <c r="O1826" s="32">
        <v>0</v>
      </c>
      <c r="P1826" s="348" t="str">
        <f>N1826&amp;O1826</f>
        <v>R0</v>
      </c>
      <c r="Q1826" s="25" t="s">
        <v>187</v>
      </c>
      <c r="R1826" s="19">
        <v>0.45</v>
      </c>
      <c r="S1826" s="19">
        <v>0.06</v>
      </c>
      <c r="T1826" s="336">
        <f>SUM(R1827:S1827)</f>
        <v>52092</v>
      </c>
      <c r="U1826" s="19">
        <v>4.2000000000000003E-2</v>
      </c>
      <c r="V1826" s="19">
        <v>0.02</v>
      </c>
      <c r="W1826" s="336">
        <f>SUM(U1827:V1827)</f>
        <v>4639</v>
      </c>
      <c r="X1826" s="19">
        <v>0.32</v>
      </c>
      <c r="Y1826" s="19">
        <v>0.16</v>
      </c>
      <c r="Z1826" s="19">
        <v>0.24</v>
      </c>
      <c r="AA1826" s="338">
        <f>SUM(X1827:Z1827)</f>
        <v>59689</v>
      </c>
      <c r="AB1826" s="327">
        <f>ROUNDDOWN((T1826+AA1826)*0.05,0)</f>
        <v>5589</v>
      </c>
      <c r="AC1826" s="327">
        <f>ROUNDDOWN((T1826+W1826+AA1826+AB1826)*0.1,0)</f>
        <v>12200</v>
      </c>
      <c r="AD1826" s="327">
        <f>ROUNDDOWN(AG1826*0.1,0)</f>
        <v>8926</v>
      </c>
      <c r="AE1826" s="327">
        <f>T1826+W1826+AA1826+AB1826+AC1826+AD1826</f>
        <v>143135</v>
      </c>
      <c r="AF1826" s="328">
        <v>146000</v>
      </c>
      <c r="AG1826" s="330">
        <f>AF1826-T1826-W1826</f>
        <v>89269</v>
      </c>
      <c r="AH1826" s="332">
        <f t="shared" si="18"/>
        <v>89269</v>
      </c>
    </row>
    <row r="1827" spans="1:34" ht="12.75" hidden="1" customHeight="1">
      <c r="A1827" s="347"/>
      <c r="B1827" s="31"/>
      <c r="C1827" s="32"/>
      <c r="D1827" s="347"/>
      <c r="E1827" s="32"/>
      <c r="F1827" s="32"/>
      <c r="G1827" s="347"/>
      <c r="H1827" s="32"/>
      <c r="I1827" s="32"/>
      <c r="J1827" s="347"/>
      <c r="K1827" s="32"/>
      <c r="L1827" s="32"/>
      <c r="M1827" s="349"/>
      <c r="N1827" s="32"/>
      <c r="O1827" s="32"/>
      <c r="P1827" s="349"/>
      <c r="Q1827" s="25"/>
      <c r="R1827" s="23">
        <f>ROUNDDOWN($R$3*R1826,0)</f>
        <v>47206</v>
      </c>
      <c r="S1827" s="23">
        <f>ROUNDDOWN($S$3*S1826,0)</f>
        <v>4886</v>
      </c>
      <c r="T1827" s="337"/>
      <c r="U1827" s="23">
        <f>ROUNDDOWN(U1826*$U$3,0)</f>
        <v>3420</v>
      </c>
      <c r="V1827" s="23">
        <f>ROUNDDOWN(V1826*$V$3,0)</f>
        <v>1219</v>
      </c>
      <c r="W1827" s="337"/>
      <c r="X1827" s="23">
        <f>ROUNDDOWN($X$3*X1826,0)</f>
        <v>33569</v>
      </c>
      <c r="Y1827" s="23">
        <f>ROUNDDOWN(Y1826*$Y$3,0)</f>
        <v>13030</v>
      </c>
      <c r="Z1827" s="24">
        <f>ROUNDDOWN(Z1826*$Z$3,0)</f>
        <v>13090</v>
      </c>
      <c r="AA1827" s="338"/>
      <c r="AB1827" s="327"/>
      <c r="AC1827" s="327"/>
      <c r="AD1827" s="327"/>
      <c r="AE1827" s="327"/>
      <c r="AF1827" s="329"/>
      <c r="AG1827" s="331"/>
      <c r="AH1827" s="332">
        <f t="shared" si="18"/>
        <v>0</v>
      </c>
    </row>
    <row r="1828" spans="1:34" ht="12.75" hidden="1" customHeight="1">
      <c r="A1828" s="347" t="s">
        <v>285</v>
      </c>
      <c r="B1828" s="31" t="s">
        <v>43</v>
      </c>
      <c r="C1828" s="32">
        <v>4</v>
      </c>
      <c r="D1828" s="347" t="str">
        <f>B1828&amp;C1828</f>
        <v>H4</v>
      </c>
      <c r="E1828" s="32" t="s">
        <v>38</v>
      </c>
      <c r="F1828" s="32">
        <v>0</v>
      </c>
      <c r="G1828" s="347" t="str">
        <f>E1828&amp;F1828</f>
        <v>W0</v>
      </c>
      <c r="H1828" s="32" t="s">
        <v>39</v>
      </c>
      <c r="I1828" s="32">
        <v>0</v>
      </c>
      <c r="J1828" s="347" t="str">
        <f>H1828&amp;I1828</f>
        <v>L0</v>
      </c>
      <c r="K1828" s="32" t="s">
        <v>40</v>
      </c>
      <c r="L1828" s="32">
        <v>10</v>
      </c>
      <c r="M1828" s="348" t="str">
        <f>K1828&amp;L1828</f>
        <v>B10</v>
      </c>
      <c r="N1828" s="32" t="s">
        <v>41</v>
      </c>
      <c r="O1828" s="32">
        <v>0</v>
      </c>
      <c r="P1828" s="348" t="str">
        <f>N1828&amp;O1828</f>
        <v>R0</v>
      </c>
      <c r="Q1828" s="25" t="s">
        <v>187</v>
      </c>
      <c r="R1828" s="26">
        <v>0.63</v>
      </c>
      <c r="S1828" s="26">
        <v>0.08</v>
      </c>
      <c r="T1828" s="336">
        <f>SUM(R1829:S1829)</f>
        <v>72604</v>
      </c>
      <c r="U1828" s="19">
        <v>7.4999999999999997E-2</v>
      </c>
      <c r="V1828" s="19">
        <v>3.7999999999999999E-2</v>
      </c>
      <c r="W1828" s="336">
        <f>SUM(U1829:V1829)</f>
        <v>8424</v>
      </c>
      <c r="X1828" s="19">
        <v>0.43</v>
      </c>
      <c r="Y1828" s="19">
        <v>0.21</v>
      </c>
      <c r="Z1828" s="19">
        <v>0.32</v>
      </c>
      <c r="AA1828" s="338">
        <f>SUM(X1829:Z1829)</f>
        <v>79665</v>
      </c>
      <c r="AB1828" s="327">
        <f>ROUNDDOWN((T1828+AA1828)*0.05,0)</f>
        <v>7613</v>
      </c>
      <c r="AC1828" s="327">
        <f>ROUNDDOWN((T1828+W1828+AA1828+AB1828)*0.1,0)</f>
        <v>16830</v>
      </c>
      <c r="AD1828" s="327">
        <f>ROUNDDOWN(AG1828*0.1,0)</f>
        <v>16397</v>
      </c>
      <c r="AE1828" s="327">
        <f>T1828+W1828+AA1828+AB1828+AC1828+AD1828</f>
        <v>201533</v>
      </c>
      <c r="AF1828" s="328">
        <v>245000</v>
      </c>
      <c r="AG1828" s="330">
        <f>AF1828-T1828-W1828</f>
        <v>163972</v>
      </c>
      <c r="AH1828" s="332">
        <f t="shared" si="18"/>
        <v>163972</v>
      </c>
    </row>
    <row r="1829" spans="1:34" ht="12.75" hidden="1" customHeight="1">
      <c r="A1829" s="347"/>
      <c r="B1829" s="31"/>
      <c r="C1829" s="32"/>
      <c r="D1829" s="347"/>
      <c r="E1829" s="32"/>
      <c r="F1829" s="32"/>
      <c r="G1829" s="347"/>
      <c r="H1829" s="32"/>
      <c r="I1829" s="32"/>
      <c r="J1829" s="347"/>
      <c r="K1829" s="32"/>
      <c r="L1829" s="32"/>
      <c r="M1829" s="349"/>
      <c r="N1829" s="32"/>
      <c r="O1829" s="32"/>
      <c r="P1829" s="349"/>
      <c r="Q1829" s="25"/>
      <c r="R1829" s="23">
        <f>ROUNDDOWN($R$3*R1828,0)</f>
        <v>66089</v>
      </c>
      <c r="S1829" s="23">
        <f>ROUNDDOWN($S$3*S1828,0)</f>
        <v>6515</v>
      </c>
      <c r="T1829" s="337"/>
      <c r="U1829" s="23">
        <f>ROUNDDOWN(U1828*$U$3,0)</f>
        <v>6108</v>
      </c>
      <c r="V1829" s="23">
        <f>ROUNDDOWN(V1828*$V$3,0)</f>
        <v>2316</v>
      </c>
      <c r="W1829" s="337"/>
      <c r="X1829" s="23">
        <f>ROUNDDOWN($X$3*X1828,0)</f>
        <v>45108</v>
      </c>
      <c r="Y1829" s="23">
        <f>ROUNDDOWN(Y1828*$Y$3,0)</f>
        <v>17103</v>
      </c>
      <c r="Z1829" s="24">
        <f>ROUNDDOWN(Z1828*$Z$3,0)</f>
        <v>17454</v>
      </c>
      <c r="AA1829" s="338"/>
      <c r="AB1829" s="327"/>
      <c r="AC1829" s="327"/>
      <c r="AD1829" s="327"/>
      <c r="AE1829" s="327"/>
      <c r="AF1829" s="329"/>
      <c r="AG1829" s="331"/>
      <c r="AH1829" s="332">
        <f t="shared" si="18"/>
        <v>0</v>
      </c>
    </row>
    <row r="1830" spans="1:34" ht="12.75" hidden="1" customHeight="1">
      <c r="A1830" s="347" t="s">
        <v>285</v>
      </c>
      <c r="B1830" s="31" t="s">
        <v>43</v>
      </c>
      <c r="C1830" s="32">
        <v>4.5</v>
      </c>
      <c r="D1830" s="347" t="str">
        <f>B1830&amp;C1830</f>
        <v>H4.5</v>
      </c>
      <c r="E1830" s="32" t="s">
        <v>38</v>
      </c>
      <c r="F1830" s="32">
        <v>0</v>
      </c>
      <c r="G1830" s="347" t="str">
        <f>E1830&amp;F1830</f>
        <v>W0</v>
      </c>
      <c r="H1830" s="32" t="s">
        <v>39</v>
      </c>
      <c r="I1830" s="32">
        <v>0</v>
      </c>
      <c r="J1830" s="347" t="str">
        <f>H1830&amp;I1830</f>
        <v>L0</v>
      </c>
      <c r="K1830" s="32" t="s">
        <v>40</v>
      </c>
      <c r="L1830" s="32">
        <v>12</v>
      </c>
      <c r="M1830" s="348" t="str">
        <f>K1830&amp;L1830</f>
        <v>B12</v>
      </c>
      <c r="N1830" s="32" t="s">
        <v>41</v>
      </c>
      <c r="O1830" s="32">
        <v>0</v>
      </c>
      <c r="P1830" s="348" t="str">
        <f>N1830&amp;O1830</f>
        <v>R0</v>
      </c>
      <c r="Q1830" s="25" t="s">
        <v>187</v>
      </c>
      <c r="R1830" s="19">
        <v>0.81</v>
      </c>
      <c r="S1830" s="19">
        <v>0.12</v>
      </c>
      <c r="T1830" s="336">
        <f>SUM(R1831:S1831)</f>
        <v>94745</v>
      </c>
      <c r="U1830" s="19">
        <v>0.11600000000000001</v>
      </c>
      <c r="V1830" s="19">
        <v>7.0999999999999994E-2</v>
      </c>
      <c r="W1830" s="336">
        <f>SUM(U1831:V1831)</f>
        <v>13775</v>
      </c>
      <c r="X1830" s="19">
        <v>0.55000000000000004</v>
      </c>
      <c r="Y1830" s="19">
        <v>0.27</v>
      </c>
      <c r="Z1830" s="19">
        <v>0.4</v>
      </c>
      <c r="AA1830" s="338">
        <f>SUM(X1831:Z1831)</f>
        <v>101503</v>
      </c>
      <c r="AB1830" s="327">
        <f>ROUNDDOWN((T1830+AA1830)*0.05,0)</f>
        <v>9812</v>
      </c>
      <c r="AC1830" s="327">
        <f>ROUNDDOWN((T1830+W1830+AA1830+AB1830)*0.1,0)</f>
        <v>21983</v>
      </c>
      <c r="AD1830" s="327">
        <f>ROUNDDOWN(AG1830*0.1,0)</f>
        <v>26748</v>
      </c>
      <c r="AE1830" s="327">
        <f>T1830+W1830+AA1830+AB1830+AC1830+AD1830</f>
        <v>268566</v>
      </c>
      <c r="AF1830" s="328">
        <v>376000</v>
      </c>
      <c r="AG1830" s="330">
        <f>AF1830-T1830-W1830</f>
        <v>267480</v>
      </c>
      <c r="AH1830" s="332">
        <f t="shared" si="18"/>
        <v>267480</v>
      </c>
    </row>
    <row r="1831" spans="1:34" ht="12.75" hidden="1" customHeight="1">
      <c r="A1831" s="347"/>
      <c r="B1831" s="31"/>
      <c r="C1831" s="32"/>
      <c r="D1831" s="347"/>
      <c r="E1831" s="32"/>
      <c r="F1831" s="32"/>
      <c r="G1831" s="347"/>
      <c r="H1831" s="32"/>
      <c r="I1831" s="32"/>
      <c r="J1831" s="347"/>
      <c r="K1831" s="32"/>
      <c r="L1831" s="32"/>
      <c r="M1831" s="349"/>
      <c r="N1831" s="32"/>
      <c r="O1831" s="32"/>
      <c r="P1831" s="349"/>
      <c r="Q1831" s="25"/>
      <c r="R1831" s="23">
        <f>ROUNDDOWN($R$3*R1830,0)</f>
        <v>84972</v>
      </c>
      <c r="S1831" s="23">
        <f>ROUNDDOWN($S$3*S1830,0)</f>
        <v>9773</v>
      </c>
      <c r="T1831" s="337"/>
      <c r="U1831" s="23">
        <f>ROUNDDOWN(U1830*$U$3,0)</f>
        <v>9447</v>
      </c>
      <c r="V1831" s="23">
        <f>ROUNDDOWN(V1830*$V$3,0)</f>
        <v>4328</v>
      </c>
      <c r="W1831" s="337"/>
      <c r="X1831" s="23">
        <f>ROUNDDOWN($X$3*X1830,0)</f>
        <v>57697</v>
      </c>
      <c r="Y1831" s="23">
        <f>ROUNDDOWN(Y1830*$Y$3,0)</f>
        <v>21989</v>
      </c>
      <c r="Z1831" s="24">
        <f>ROUNDDOWN(Z1830*$Z$3,0)</f>
        <v>21817</v>
      </c>
      <c r="AA1831" s="338"/>
      <c r="AB1831" s="327"/>
      <c r="AC1831" s="327"/>
      <c r="AD1831" s="327"/>
      <c r="AE1831" s="327"/>
      <c r="AF1831" s="329"/>
      <c r="AG1831" s="331"/>
      <c r="AH1831" s="332">
        <f t="shared" si="18"/>
        <v>0</v>
      </c>
    </row>
    <row r="1832" spans="1:34" ht="12.75" hidden="1" customHeight="1">
      <c r="A1832" s="347" t="s">
        <v>285</v>
      </c>
      <c r="B1832" s="31" t="s">
        <v>43</v>
      </c>
      <c r="C1832" s="32">
        <v>5</v>
      </c>
      <c r="D1832" s="347" t="str">
        <f>B1832&amp;C1832</f>
        <v>H5</v>
      </c>
      <c r="E1832" s="32" t="s">
        <v>38</v>
      </c>
      <c r="F1832" s="32">
        <v>0</v>
      </c>
      <c r="G1832" s="347" t="str">
        <f>E1832&amp;F1832</f>
        <v>W0</v>
      </c>
      <c r="H1832" s="32" t="s">
        <v>39</v>
      </c>
      <c r="I1832" s="32">
        <v>0</v>
      </c>
      <c r="J1832" s="347" t="str">
        <f>H1832&amp;I1832</f>
        <v>L0</v>
      </c>
      <c r="K1832" s="32" t="s">
        <v>40</v>
      </c>
      <c r="L1832" s="32">
        <v>15</v>
      </c>
      <c r="M1832" s="348" t="str">
        <f>K1832&amp;L1832</f>
        <v>B15</v>
      </c>
      <c r="N1832" s="32" t="s">
        <v>41</v>
      </c>
      <c r="O1832" s="32">
        <v>0</v>
      </c>
      <c r="P1832" s="348" t="str">
        <f>N1832&amp;O1832</f>
        <v>R0</v>
      </c>
      <c r="Q1832" s="25" t="s">
        <v>187</v>
      </c>
      <c r="R1832" s="19">
        <v>1.1100000000000001</v>
      </c>
      <c r="S1832" s="19">
        <v>0.16</v>
      </c>
      <c r="T1832" s="336">
        <f>SUM(R1833:S1833)</f>
        <v>129473</v>
      </c>
      <c r="U1832" s="19">
        <v>0.19</v>
      </c>
      <c r="V1832" s="19">
        <v>0.14299999999999999</v>
      </c>
      <c r="W1832" s="336">
        <f>SUM(U1833:V1833)</f>
        <v>24192</v>
      </c>
      <c r="X1832" s="19">
        <v>0.72</v>
      </c>
      <c r="Y1832" s="19">
        <v>0.35</v>
      </c>
      <c r="Z1832" s="19">
        <v>0.53</v>
      </c>
      <c r="AA1832" s="338">
        <f>SUM(X1833:Z1833)</f>
        <v>132943</v>
      </c>
      <c r="AB1832" s="327">
        <f>ROUNDDOWN((T1832+AA1832)*0.05,0)</f>
        <v>13120</v>
      </c>
      <c r="AC1832" s="327">
        <f>ROUNDDOWN((T1832+W1832+AA1832+AB1832)*0.1,0)</f>
        <v>29972</v>
      </c>
      <c r="AD1832" s="327">
        <f>ROUNDDOWN(AG1832*0.1,0)</f>
        <v>36433</v>
      </c>
      <c r="AE1832" s="327">
        <f>T1832+W1832+AA1832+AB1832+AC1832+AD1832</f>
        <v>366133</v>
      </c>
      <c r="AF1832" s="328">
        <v>518000</v>
      </c>
      <c r="AG1832" s="330">
        <f>AF1832-T1832-W1832</f>
        <v>364335</v>
      </c>
      <c r="AH1832" s="332">
        <f t="shared" si="18"/>
        <v>364335</v>
      </c>
    </row>
    <row r="1833" spans="1:34" ht="12.75" hidden="1" customHeight="1">
      <c r="A1833" s="347"/>
      <c r="B1833" s="31"/>
      <c r="C1833" s="32"/>
      <c r="D1833" s="347"/>
      <c r="E1833" s="32"/>
      <c r="F1833" s="32"/>
      <c r="G1833" s="347"/>
      <c r="H1833" s="32"/>
      <c r="I1833" s="32"/>
      <c r="J1833" s="347"/>
      <c r="K1833" s="32"/>
      <c r="L1833" s="32"/>
      <c r="M1833" s="349"/>
      <c r="N1833" s="32"/>
      <c r="O1833" s="32"/>
      <c r="P1833" s="349"/>
      <c r="Q1833" s="25"/>
      <c r="R1833" s="23">
        <f>ROUNDDOWN($R$3*R1832,0)</f>
        <v>116443</v>
      </c>
      <c r="S1833" s="23">
        <f>ROUNDDOWN($S$3*S1832,0)</f>
        <v>13030</v>
      </c>
      <c r="T1833" s="337"/>
      <c r="U1833" s="23">
        <f>ROUNDDOWN(U1832*$U$3,0)</f>
        <v>15474</v>
      </c>
      <c r="V1833" s="23">
        <f>ROUNDDOWN(V1832*$V$3,0)</f>
        <v>8718</v>
      </c>
      <c r="W1833" s="337"/>
      <c r="X1833" s="23">
        <f>ROUNDDOWN($X$3*X1832,0)</f>
        <v>75530</v>
      </c>
      <c r="Y1833" s="23">
        <f>ROUNDDOWN(Y1832*$Y$3,0)</f>
        <v>28505</v>
      </c>
      <c r="Z1833" s="24">
        <f>ROUNDDOWN(Z1832*$Z$3,0)</f>
        <v>28908</v>
      </c>
      <c r="AA1833" s="338"/>
      <c r="AB1833" s="327"/>
      <c r="AC1833" s="327"/>
      <c r="AD1833" s="327"/>
      <c r="AE1833" s="327"/>
      <c r="AF1833" s="329"/>
      <c r="AG1833" s="331"/>
      <c r="AH1833" s="332">
        <f t="shared" si="18"/>
        <v>0</v>
      </c>
    </row>
    <row r="1834" spans="1:34" ht="12.75" hidden="1" customHeight="1">
      <c r="A1834" s="347" t="s">
        <v>285</v>
      </c>
      <c r="B1834" s="31" t="s">
        <v>43</v>
      </c>
      <c r="C1834" s="32">
        <v>5.5</v>
      </c>
      <c r="D1834" s="347" t="str">
        <f>B1834&amp;C1834</f>
        <v>H5.5</v>
      </c>
      <c r="E1834" s="32" t="s">
        <v>38</v>
      </c>
      <c r="F1834" s="32">
        <v>0</v>
      </c>
      <c r="G1834" s="347" t="str">
        <f>E1834&amp;F1834</f>
        <v>W0</v>
      </c>
      <c r="H1834" s="32" t="s">
        <v>39</v>
      </c>
      <c r="I1834" s="32">
        <v>0</v>
      </c>
      <c r="J1834" s="347" t="str">
        <f>H1834&amp;I1834</f>
        <v>L0</v>
      </c>
      <c r="K1834" s="32" t="s">
        <v>40</v>
      </c>
      <c r="L1834" s="32">
        <v>18</v>
      </c>
      <c r="M1834" s="348" t="str">
        <f>K1834&amp;L1834</f>
        <v>B18</v>
      </c>
      <c r="N1834" s="32" t="s">
        <v>41</v>
      </c>
      <c r="O1834" s="32">
        <v>0</v>
      </c>
      <c r="P1834" s="348" t="str">
        <f>N1834&amp;O1834</f>
        <v>R0</v>
      </c>
      <c r="Q1834" s="25" t="s">
        <v>187</v>
      </c>
      <c r="R1834" s="19">
        <v>1.43</v>
      </c>
      <c r="S1834" s="19">
        <v>0.19</v>
      </c>
      <c r="T1834" s="336">
        <f>SUM(R1835:S1835)</f>
        <v>165486</v>
      </c>
      <c r="U1834" s="19">
        <v>0.19</v>
      </c>
      <c r="V1834" s="19">
        <v>0.14299999999999999</v>
      </c>
      <c r="W1834" s="336">
        <f>SUM(U1835:V1835)</f>
        <v>24192</v>
      </c>
      <c r="X1834" s="19">
        <v>0.89</v>
      </c>
      <c r="Y1834" s="19">
        <v>0.44</v>
      </c>
      <c r="Z1834" s="19">
        <v>0.66</v>
      </c>
      <c r="AA1834" s="338">
        <f>SUM(X1835:Z1835)</f>
        <v>165197</v>
      </c>
      <c r="AB1834" s="327">
        <f>ROUNDDOWN((T1834+AA1834)*0.05,0)</f>
        <v>16534</v>
      </c>
      <c r="AC1834" s="327">
        <f>ROUNDDOWN((T1834+W1834+AA1834+AB1834)*0.1,0)</f>
        <v>37140</v>
      </c>
      <c r="AD1834" s="327">
        <f>ROUNDDOWN(AG1834*0.1,0)</f>
        <v>50332</v>
      </c>
      <c r="AE1834" s="327">
        <f>T1834+W1834+AA1834+AB1834+AC1834+AD1834</f>
        <v>458881</v>
      </c>
      <c r="AF1834" s="328">
        <v>693000</v>
      </c>
      <c r="AG1834" s="330">
        <f>AF1834-T1834-W1834</f>
        <v>503322</v>
      </c>
      <c r="AH1834" s="332">
        <f t="shared" si="18"/>
        <v>458881</v>
      </c>
    </row>
    <row r="1835" spans="1:34" ht="12.75" hidden="1" customHeight="1">
      <c r="A1835" s="347"/>
      <c r="B1835" s="31"/>
      <c r="C1835" s="32"/>
      <c r="D1835" s="347"/>
      <c r="E1835" s="32"/>
      <c r="F1835" s="32"/>
      <c r="G1835" s="347"/>
      <c r="H1835" s="32"/>
      <c r="I1835" s="32"/>
      <c r="J1835" s="347"/>
      <c r="K1835" s="32"/>
      <c r="L1835" s="32"/>
      <c r="M1835" s="349"/>
      <c r="N1835" s="32"/>
      <c r="O1835" s="32"/>
      <c r="P1835" s="349"/>
      <c r="Q1835" s="25"/>
      <c r="R1835" s="23">
        <f>ROUNDDOWN($R$3*R1834,0)</f>
        <v>150012</v>
      </c>
      <c r="S1835" s="23">
        <f>ROUNDDOWN($S$3*S1834,0)</f>
        <v>15474</v>
      </c>
      <c r="T1835" s="337"/>
      <c r="U1835" s="23">
        <f>ROUNDDOWN(U1834*$U$3,0)</f>
        <v>15474</v>
      </c>
      <c r="V1835" s="23">
        <f>ROUNDDOWN(V1834*$V$3,0)</f>
        <v>8718</v>
      </c>
      <c r="W1835" s="337"/>
      <c r="X1835" s="23">
        <f>ROUNDDOWN($X$3*X1834,0)</f>
        <v>93364</v>
      </c>
      <c r="Y1835" s="23">
        <f>ROUNDDOWN(Y1834*$Y$3,0)</f>
        <v>35834</v>
      </c>
      <c r="Z1835" s="24">
        <f>ROUNDDOWN(Z1834*$Z$3,0)</f>
        <v>35999</v>
      </c>
      <c r="AA1835" s="338"/>
      <c r="AB1835" s="327"/>
      <c r="AC1835" s="327"/>
      <c r="AD1835" s="327"/>
      <c r="AE1835" s="327"/>
      <c r="AF1835" s="329"/>
      <c r="AG1835" s="331"/>
      <c r="AH1835" s="332">
        <f t="shared" si="18"/>
        <v>0</v>
      </c>
    </row>
    <row r="1836" spans="1:34" ht="12.75" hidden="1" customHeight="1">
      <c r="A1836" s="347" t="s">
        <v>285</v>
      </c>
      <c r="B1836" s="31" t="s">
        <v>43</v>
      </c>
      <c r="C1836" s="32">
        <v>5.5</v>
      </c>
      <c r="D1836" s="347" t="str">
        <f>B1836&amp;C1836</f>
        <v>H5.5</v>
      </c>
      <c r="E1836" s="32" t="s">
        <v>38</v>
      </c>
      <c r="F1836" s="32">
        <v>0</v>
      </c>
      <c r="G1836" s="347" t="str">
        <f>E1836&amp;F1836</f>
        <v>W0</v>
      </c>
      <c r="H1836" s="32" t="s">
        <v>39</v>
      </c>
      <c r="I1836" s="32">
        <v>0</v>
      </c>
      <c r="J1836" s="347" t="str">
        <f>H1836&amp;I1836</f>
        <v>L0</v>
      </c>
      <c r="K1836" s="32" t="s">
        <v>40</v>
      </c>
      <c r="L1836" s="32">
        <v>20</v>
      </c>
      <c r="M1836" s="348" t="str">
        <f>K1836&amp;L1836</f>
        <v>B20</v>
      </c>
      <c r="N1836" s="32" t="s">
        <v>41</v>
      </c>
      <c r="O1836" s="32">
        <v>0</v>
      </c>
      <c r="P1836" s="348" t="str">
        <f>N1836&amp;O1836</f>
        <v>R0</v>
      </c>
      <c r="Q1836" s="25" t="s">
        <v>187</v>
      </c>
      <c r="R1836" s="26">
        <v>1.65</v>
      </c>
      <c r="S1836" s="26">
        <v>0.23</v>
      </c>
      <c r="T1836" s="336">
        <f>SUM(R1837:S1837)</f>
        <v>191822</v>
      </c>
      <c r="U1836" s="19">
        <v>0.22</v>
      </c>
      <c r="V1836" s="19">
        <v>0.25</v>
      </c>
      <c r="W1836" s="336">
        <f>SUM(U1837:V1837)</f>
        <v>33158</v>
      </c>
      <c r="X1836" s="19">
        <v>1.01</v>
      </c>
      <c r="Y1836" s="19">
        <v>0.49</v>
      </c>
      <c r="Z1836" s="19">
        <v>0.64</v>
      </c>
      <c r="AA1836" s="338">
        <f>SUM(X1837:Z1837)</f>
        <v>180768</v>
      </c>
      <c r="AB1836" s="327">
        <f>ROUNDDOWN((T1836+AA1836)*0.05,0)</f>
        <v>18629</v>
      </c>
      <c r="AC1836" s="327">
        <f>ROUNDDOWN((T1836+W1836+AA1836+AB1836)*0.1,0)</f>
        <v>42437</v>
      </c>
      <c r="AD1836" s="327">
        <f>ROUNDDOWN(AG1836*0.1,0)</f>
        <v>64102</v>
      </c>
      <c r="AE1836" s="327">
        <f>T1836+W1836+AA1836+AB1836+AC1836+AD1836</f>
        <v>530916</v>
      </c>
      <c r="AF1836" s="328">
        <v>866000</v>
      </c>
      <c r="AG1836" s="330">
        <f>AF1836-T1836-W1836</f>
        <v>641020</v>
      </c>
      <c r="AH1836" s="332">
        <f t="shared" si="18"/>
        <v>530916</v>
      </c>
    </row>
    <row r="1837" spans="1:34" ht="12.75" hidden="1" customHeight="1">
      <c r="A1837" s="347"/>
      <c r="B1837" s="31"/>
      <c r="C1837" s="32"/>
      <c r="D1837" s="347"/>
      <c r="E1837" s="32"/>
      <c r="F1837" s="32"/>
      <c r="G1837" s="347"/>
      <c r="H1837" s="32"/>
      <c r="I1837" s="32"/>
      <c r="J1837" s="347"/>
      <c r="K1837" s="32"/>
      <c r="L1837" s="32"/>
      <c r="M1837" s="349"/>
      <c r="N1837" s="32"/>
      <c r="O1837" s="32"/>
      <c r="P1837" s="349"/>
      <c r="Q1837" s="25"/>
      <c r="R1837" s="23">
        <f>ROUNDDOWN($R$3*R1836,0)</f>
        <v>173091</v>
      </c>
      <c r="S1837" s="23">
        <f>ROUNDDOWN($S$3*S1836,0)</f>
        <v>18731</v>
      </c>
      <c r="T1837" s="337"/>
      <c r="U1837" s="23">
        <f>ROUNDDOWN(U1836*$U$3,0)</f>
        <v>17917</v>
      </c>
      <c r="V1837" s="23">
        <f>ROUNDDOWN(V1836*$V$3,0)</f>
        <v>15241</v>
      </c>
      <c r="W1837" s="337"/>
      <c r="X1837" s="23">
        <f>ROUNDDOWN($X$3*X1836,0)</f>
        <v>105953</v>
      </c>
      <c r="Y1837" s="23">
        <f>ROUNDDOWN(Y1836*$Y$3,0)</f>
        <v>39907</v>
      </c>
      <c r="Z1837" s="24">
        <f>ROUNDDOWN(Z1836*$Z$3,0)</f>
        <v>34908</v>
      </c>
      <c r="AA1837" s="338"/>
      <c r="AB1837" s="327"/>
      <c r="AC1837" s="327"/>
      <c r="AD1837" s="327"/>
      <c r="AE1837" s="327"/>
      <c r="AF1837" s="329"/>
      <c r="AG1837" s="331"/>
      <c r="AH1837" s="332">
        <f t="shared" si="18"/>
        <v>0</v>
      </c>
    </row>
    <row r="1838" spans="1:34" ht="12.75" hidden="1" customHeight="1">
      <c r="A1838" s="347" t="s">
        <v>285</v>
      </c>
      <c r="B1838" s="31" t="s">
        <v>43</v>
      </c>
      <c r="C1838" s="32">
        <v>5.5</v>
      </c>
      <c r="D1838" s="347" t="str">
        <f>B1838&amp;C1838</f>
        <v>H5.5</v>
      </c>
      <c r="E1838" s="32" t="s">
        <v>38</v>
      </c>
      <c r="F1838" s="32">
        <v>0</v>
      </c>
      <c r="G1838" s="347" t="str">
        <f>E1838&amp;F1838</f>
        <v>W0</v>
      </c>
      <c r="H1838" s="32" t="s">
        <v>39</v>
      </c>
      <c r="I1838" s="32">
        <v>0</v>
      </c>
      <c r="J1838" s="347" t="str">
        <f>H1838&amp;I1838</f>
        <v>L0</v>
      </c>
      <c r="K1838" s="32" t="s">
        <v>40</v>
      </c>
      <c r="L1838" s="32">
        <v>25</v>
      </c>
      <c r="M1838" s="348" t="str">
        <f>K1838&amp;L1838</f>
        <v>B25</v>
      </c>
      <c r="N1838" s="32" t="s">
        <v>41</v>
      </c>
      <c r="O1838" s="32">
        <v>0</v>
      </c>
      <c r="P1838" s="348" t="str">
        <f>N1838&amp;O1838</f>
        <v>R0</v>
      </c>
      <c r="Q1838" s="25" t="s">
        <v>187</v>
      </c>
      <c r="R1838" s="19">
        <v>2.2400000000000002</v>
      </c>
      <c r="S1838" s="19">
        <v>0.31</v>
      </c>
      <c r="T1838" s="336">
        <f>SUM(R1839:S1839)</f>
        <v>260231</v>
      </c>
      <c r="U1838" s="19">
        <v>0.22</v>
      </c>
      <c r="V1838" s="19">
        <v>0.5</v>
      </c>
      <c r="W1838" s="336">
        <f>SUM(U1839:V1839)</f>
        <v>48400</v>
      </c>
      <c r="X1838" s="19">
        <v>1.3</v>
      </c>
      <c r="Y1838" s="19">
        <v>0.63</v>
      </c>
      <c r="Z1838" s="19">
        <v>0.82</v>
      </c>
      <c r="AA1838" s="338">
        <f>SUM(X1839:Z1839)</f>
        <v>232410</v>
      </c>
      <c r="AB1838" s="327">
        <f>ROUNDDOWN((T1838+AA1838)*0.05,0)</f>
        <v>24632</v>
      </c>
      <c r="AC1838" s="327">
        <f>ROUNDDOWN((T1838+W1838+AA1838+AB1838)*0.1,0)</f>
        <v>56567</v>
      </c>
      <c r="AD1838" s="327">
        <f>ROUNDDOWN(AG1838*0.1,0)</f>
        <v>112136</v>
      </c>
      <c r="AE1838" s="327">
        <f>T1838+W1838+AA1838+AB1838+AC1838+AD1838</f>
        <v>734376</v>
      </c>
      <c r="AF1838" s="328">
        <v>1430000</v>
      </c>
      <c r="AG1838" s="330">
        <f>AF1838-T1838-W1838</f>
        <v>1121369</v>
      </c>
      <c r="AH1838" s="332">
        <f t="shared" si="18"/>
        <v>734376</v>
      </c>
    </row>
    <row r="1839" spans="1:34" ht="12.75" hidden="1" customHeight="1">
      <c r="A1839" s="347"/>
      <c r="B1839" s="31"/>
      <c r="C1839" s="32"/>
      <c r="D1839" s="347"/>
      <c r="E1839" s="32"/>
      <c r="F1839" s="32"/>
      <c r="G1839" s="347"/>
      <c r="H1839" s="32"/>
      <c r="I1839" s="32"/>
      <c r="J1839" s="347"/>
      <c r="K1839" s="32"/>
      <c r="L1839" s="32"/>
      <c r="M1839" s="349"/>
      <c r="N1839" s="32"/>
      <c r="O1839" s="32"/>
      <c r="P1839" s="349"/>
      <c r="Q1839" s="25"/>
      <c r="R1839" s="23">
        <f>ROUNDDOWN($R$3*R1838,0)</f>
        <v>234984</v>
      </c>
      <c r="S1839" s="23">
        <f>ROUNDDOWN($S$3*S1838,0)</f>
        <v>25247</v>
      </c>
      <c r="T1839" s="337"/>
      <c r="U1839" s="23">
        <f>ROUNDDOWN(U1838*$U$3,0)</f>
        <v>17917</v>
      </c>
      <c r="V1839" s="23">
        <f>ROUNDDOWN(V1838*$V$3,0)</f>
        <v>30483</v>
      </c>
      <c r="W1839" s="337"/>
      <c r="X1839" s="23">
        <f>ROUNDDOWN($X$3*X1838,0)</f>
        <v>136375</v>
      </c>
      <c r="Y1839" s="23">
        <f>ROUNDDOWN(Y1838*$Y$3,0)</f>
        <v>51309</v>
      </c>
      <c r="Z1839" s="24">
        <f>ROUNDDOWN(Z1838*$Z$3,0)</f>
        <v>44726</v>
      </c>
      <c r="AA1839" s="338"/>
      <c r="AB1839" s="327"/>
      <c r="AC1839" s="327"/>
      <c r="AD1839" s="327"/>
      <c r="AE1839" s="327"/>
      <c r="AF1839" s="329"/>
      <c r="AG1839" s="331"/>
      <c r="AH1839" s="332">
        <f t="shared" si="18"/>
        <v>0</v>
      </c>
    </row>
    <row r="1840" spans="1:34" ht="12.75" hidden="1" customHeight="1">
      <c r="A1840" s="347" t="s">
        <v>285</v>
      </c>
      <c r="B1840" s="31" t="s">
        <v>43</v>
      </c>
      <c r="C1840" s="32">
        <v>7</v>
      </c>
      <c r="D1840" s="347" t="str">
        <f>B1840&amp;C1840</f>
        <v>H7</v>
      </c>
      <c r="E1840" s="32" t="s">
        <v>38</v>
      </c>
      <c r="F1840" s="32">
        <v>0</v>
      </c>
      <c r="G1840" s="347" t="str">
        <f>E1840&amp;F1840</f>
        <v>W0</v>
      </c>
      <c r="H1840" s="32" t="s">
        <v>39</v>
      </c>
      <c r="I1840" s="32">
        <v>0</v>
      </c>
      <c r="J1840" s="347" t="str">
        <f>H1840&amp;I1840</f>
        <v>L0</v>
      </c>
      <c r="K1840" s="32" t="s">
        <v>40</v>
      </c>
      <c r="L1840" s="32">
        <v>30</v>
      </c>
      <c r="M1840" s="348" t="str">
        <f>K1840&amp;L1840</f>
        <v>B30</v>
      </c>
      <c r="N1840" s="32" t="s">
        <v>41</v>
      </c>
      <c r="O1840" s="32">
        <v>0</v>
      </c>
      <c r="P1840" s="348" t="str">
        <f>N1840&amp;O1840</f>
        <v>R0</v>
      </c>
      <c r="Q1840" s="25" t="s">
        <v>187</v>
      </c>
      <c r="R1840" s="26">
        <v>2.76</v>
      </c>
      <c r="S1840" s="26">
        <v>0.39</v>
      </c>
      <c r="T1840" s="336">
        <f>SUM(R1841:S1841)</f>
        <v>321297</v>
      </c>
      <c r="U1840" s="19">
        <v>0.3</v>
      </c>
      <c r="V1840" s="19">
        <v>0.5</v>
      </c>
      <c r="W1840" s="336">
        <f>SUM(U1841:V1841)</f>
        <v>54915</v>
      </c>
      <c r="X1840" s="19">
        <v>1.54</v>
      </c>
      <c r="Y1840" s="19">
        <v>0.75</v>
      </c>
      <c r="Z1840" s="19">
        <v>9.8000000000000004E-2</v>
      </c>
      <c r="AA1840" s="338">
        <f>SUM(X1841:Z1841)</f>
        <v>227979</v>
      </c>
      <c r="AB1840" s="327">
        <f>ROUNDDOWN((T1840+AA1840)*0.05,0)</f>
        <v>27463</v>
      </c>
      <c r="AC1840" s="327">
        <f>ROUNDDOWN((T1840+W1840+AA1840+AB1840)*0.1,0)</f>
        <v>63165</v>
      </c>
      <c r="AD1840" s="327">
        <f>ROUNDDOWN(AG1840*0.1,0)</f>
        <v>207378</v>
      </c>
      <c r="AE1840" s="327">
        <f>T1840+W1840+AA1840+AB1840+AC1840+AD1840</f>
        <v>902197</v>
      </c>
      <c r="AF1840" s="328">
        <v>2450000</v>
      </c>
      <c r="AG1840" s="330">
        <f>AF1840-T1840-W1840</f>
        <v>2073788</v>
      </c>
      <c r="AH1840" s="332">
        <f t="shared" si="18"/>
        <v>902197</v>
      </c>
    </row>
    <row r="1841" spans="1:34" ht="12.75" hidden="1" customHeight="1">
      <c r="A1841" s="347"/>
      <c r="B1841" s="31"/>
      <c r="C1841" s="32"/>
      <c r="D1841" s="347"/>
      <c r="E1841" s="32"/>
      <c r="F1841" s="32"/>
      <c r="G1841" s="347"/>
      <c r="H1841" s="32"/>
      <c r="I1841" s="32"/>
      <c r="J1841" s="347"/>
      <c r="K1841" s="32"/>
      <c r="L1841" s="32"/>
      <c r="M1841" s="349"/>
      <c r="N1841" s="32"/>
      <c r="O1841" s="32"/>
      <c r="P1841" s="349"/>
      <c r="Q1841" s="25"/>
      <c r="R1841" s="23">
        <f>ROUNDDOWN($R$3*R1840,0)</f>
        <v>289535</v>
      </c>
      <c r="S1841" s="23">
        <f>ROUNDDOWN($S$3*S1840,0)</f>
        <v>31762</v>
      </c>
      <c r="T1841" s="337"/>
      <c r="U1841" s="23">
        <f>ROUNDDOWN(U1840*$U$3,0)</f>
        <v>24432</v>
      </c>
      <c r="V1841" s="23">
        <f>ROUNDDOWN(V1840*$V$3,0)</f>
        <v>30483</v>
      </c>
      <c r="W1841" s="337"/>
      <c r="X1841" s="23">
        <f>ROUNDDOWN($X$3*X1840,0)</f>
        <v>161552</v>
      </c>
      <c r="Y1841" s="23">
        <f>ROUNDDOWN(Y1840*$Y$3,0)</f>
        <v>61082</v>
      </c>
      <c r="Z1841" s="24">
        <f>ROUNDDOWN(Z1840*$Z$3,0)</f>
        <v>5345</v>
      </c>
      <c r="AA1841" s="338"/>
      <c r="AB1841" s="327"/>
      <c r="AC1841" s="327"/>
      <c r="AD1841" s="327"/>
      <c r="AE1841" s="327"/>
      <c r="AF1841" s="329"/>
      <c r="AG1841" s="331"/>
      <c r="AH1841" s="332">
        <f t="shared" si="18"/>
        <v>0</v>
      </c>
    </row>
    <row r="1842" spans="1:34" ht="12.75" hidden="1" customHeight="1">
      <c r="A1842" s="347" t="s">
        <v>285</v>
      </c>
      <c r="B1842" s="31" t="s">
        <v>43</v>
      </c>
      <c r="C1842" s="32">
        <v>7</v>
      </c>
      <c r="D1842" s="347" t="str">
        <f>B1842&amp;C1842</f>
        <v>H7</v>
      </c>
      <c r="E1842" s="32" t="s">
        <v>38</v>
      </c>
      <c r="F1842" s="32">
        <v>0</v>
      </c>
      <c r="G1842" s="347" t="str">
        <f>E1842&amp;F1842</f>
        <v>W0</v>
      </c>
      <c r="H1842" s="32" t="s">
        <v>39</v>
      </c>
      <c r="I1842" s="32">
        <v>0</v>
      </c>
      <c r="J1842" s="347" t="str">
        <f>H1842&amp;I1842</f>
        <v>L0</v>
      </c>
      <c r="K1842" s="32" t="s">
        <v>40</v>
      </c>
      <c r="L1842" s="32">
        <v>35</v>
      </c>
      <c r="M1842" s="348" t="str">
        <f>K1842&amp;L1842</f>
        <v>B35</v>
      </c>
      <c r="N1842" s="32" t="s">
        <v>41</v>
      </c>
      <c r="O1842" s="32">
        <v>0</v>
      </c>
      <c r="P1842" s="348" t="str">
        <f>N1842&amp;O1842</f>
        <v>R0</v>
      </c>
      <c r="Q1842" s="25" t="s">
        <v>187</v>
      </c>
      <c r="R1842" s="19">
        <v>3.16</v>
      </c>
      <c r="S1842" s="19">
        <v>0.47</v>
      </c>
      <c r="T1842" s="336">
        <f>SUM(R1843:S1843)</f>
        <v>369774</v>
      </c>
      <c r="U1842" s="19">
        <v>0.44</v>
      </c>
      <c r="V1842" s="19">
        <v>0.6</v>
      </c>
      <c r="W1842" s="336">
        <f>SUM(U1843:V1843)</f>
        <v>72414</v>
      </c>
      <c r="X1842" s="19">
        <v>1.76</v>
      </c>
      <c r="Y1842" s="19">
        <v>0.86</v>
      </c>
      <c r="Z1842" s="19">
        <v>1.1200000000000001</v>
      </c>
      <c r="AA1842" s="338">
        <f>SUM(X1843:Z1843)</f>
        <v>315760</v>
      </c>
      <c r="AB1842" s="327">
        <f>ROUNDDOWN((T1842+AA1842)*0.05,0)</f>
        <v>34276</v>
      </c>
      <c r="AC1842" s="327">
        <f>ROUNDDOWN((T1842+W1842+AA1842+AB1842)*0.1,0)</f>
        <v>79222</v>
      </c>
      <c r="AD1842" s="327">
        <f>ROUNDDOWN(AG1842*0.1,0)</f>
        <v>354781</v>
      </c>
      <c r="AE1842" s="327">
        <f>T1842+W1842+AA1842+AB1842+AC1842+AD1842</f>
        <v>1226227</v>
      </c>
      <c r="AF1842" s="328">
        <v>3990000</v>
      </c>
      <c r="AG1842" s="330">
        <f>AF1842-T1842-W1842</f>
        <v>3547812</v>
      </c>
      <c r="AH1842" s="332">
        <f t="shared" si="18"/>
        <v>1226227</v>
      </c>
    </row>
    <row r="1843" spans="1:34" ht="12.75" hidden="1" customHeight="1">
      <c r="A1843" s="347"/>
      <c r="B1843" s="31"/>
      <c r="C1843" s="32"/>
      <c r="D1843" s="347"/>
      <c r="E1843" s="32"/>
      <c r="F1843" s="32"/>
      <c r="G1843" s="347"/>
      <c r="H1843" s="32"/>
      <c r="I1843" s="32"/>
      <c r="J1843" s="347"/>
      <c r="K1843" s="32"/>
      <c r="L1843" s="32"/>
      <c r="M1843" s="349"/>
      <c r="N1843" s="32"/>
      <c r="O1843" s="32"/>
      <c r="P1843" s="349"/>
      <c r="Q1843" s="25"/>
      <c r="R1843" s="23">
        <f>ROUNDDOWN($R$3*R1842,0)</f>
        <v>331496</v>
      </c>
      <c r="S1843" s="23">
        <f>ROUNDDOWN($S$3*S1842,0)</f>
        <v>38278</v>
      </c>
      <c r="T1843" s="337"/>
      <c r="U1843" s="23">
        <f>ROUNDDOWN(U1842*$U$3,0)</f>
        <v>35834</v>
      </c>
      <c r="V1843" s="23">
        <f>ROUNDDOWN(V1842*$V$3,0)</f>
        <v>36580</v>
      </c>
      <c r="W1843" s="337"/>
      <c r="X1843" s="23">
        <f>ROUNDDOWN($X$3*X1842,0)</f>
        <v>184631</v>
      </c>
      <c r="Y1843" s="23">
        <f>ROUNDDOWN(Y1842*$Y$3,0)</f>
        <v>70040</v>
      </c>
      <c r="Z1843" s="24">
        <f>ROUNDDOWN(Z1842*$Z$3,0)</f>
        <v>61089</v>
      </c>
      <c r="AA1843" s="338"/>
      <c r="AB1843" s="327"/>
      <c r="AC1843" s="327"/>
      <c r="AD1843" s="327"/>
      <c r="AE1843" s="327"/>
      <c r="AF1843" s="329"/>
      <c r="AG1843" s="331"/>
      <c r="AH1843" s="332">
        <f t="shared" si="18"/>
        <v>0</v>
      </c>
    </row>
    <row r="1844" spans="1:34" ht="12.75" hidden="1" customHeight="1">
      <c r="A1844" s="347" t="s">
        <v>285</v>
      </c>
      <c r="B1844" s="31" t="s">
        <v>43</v>
      </c>
      <c r="C1844" s="32">
        <v>7</v>
      </c>
      <c r="D1844" s="347" t="str">
        <f>B1844&amp;C1844</f>
        <v>H7</v>
      </c>
      <c r="E1844" s="32" t="s">
        <v>38</v>
      </c>
      <c r="F1844" s="32">
        <v>0</v>
      </c>
      <c r="G1844" s="347" t="str">
        <f>E1844&amp;F1844</f>
        <v>W0</v>
      </c>
      <c r="H1844" s="32" t="s">
        <v>39</v>
      </c>
      <c r="I1844" s="32">
        <v>0</v>
      </c>
      <c r="J1844" s="347" t="str">
        <f>H1844&amp;I1844</f>
        <v>L0</v>
      </c>
      <c r="K1844" s="32" t="s">
        <v>40</v>
      </c>
      <c r="L1844" s="32">
        <v>40</v>
      </c>
      <c r="M1844" s="348" t="str">
        <f>K1844&amp;L1844</f>
        <v>B40</v>
      </c>
      <c r="N1844" s="32" t="s">
        <v>41</v>
      </c>
      <c r="O1844" s="32">
        <v>0</v>
      </c>
      <c r="P1844" s="348" t="str">
        <f>N1844&amp;O1844</f>
        <v>R0</v>
      </c>
      <c r="Q1844" s="25" t="s">
        <v>187</v>
      </c>
      <c r="R1844" s="19">
        <v>3.79</v>
      </c>
      <c r="S1844" s="19">
        <v>0.54</v>
      </c>
      <c r="T1844" s="336">
        <f>SUM(R1845:S1845)</f>
        <v>441565</v>
      </c>
      <c r="U1844" s="19">
        <v>0.72</v>
      </c>
      <c r="V1844" s="19">
        <v>0.9</v>
      </c>
      <c r="W1844" s="336">
        <f>SUM(U1845:V1845)</f>
        <v>113508</v>
      </c>
      <c r="X1844" s="19">
        <v>1.94</v>
      </c>
      <c r="Y1844" s="19">
        <v>0.95</v>
      </c>
      <c r="Z1844" s="19">
        <v>1.23</v>
      </c>
      <c r="AA1844" s="338">
        <f>SUM(X1845:Z1845)</f>
        <v>347972</v>
      </c>
      <c r="AB1844" s="327">
        <f>ROUNDDOWN((T1844+AA1844)*0.05,0)</f>
        <v>39476</v>
      </c>
      <c r="AC1844" s="327">
        <f>ROUNDDOWN((T1844+W1844+AA1844+AB1844)*0.1,0)</f>
        <v>94252</v>
      </c>
      <c r="AD1844" s="327">
        <f>ROUNDDOWN(AG1844*0.1,0)</f>
        <v>557492</v>
      </c>
      <c r="AE1844" s="327">
        <f>T1844+W1844+AA1844+AB1844+AC1844+AD1844</f>
        <v>1594265</v>
      </c>
      <c r="AF1844" s="328">
        <v>6130000</v>
      </c>
      <c r="AG1844" s="330">
        <f>AF1844-T1844-W1844</f>
        <v>5574927</v>
      </c>
      <c r="AH1844" s="332">
        <f t="shared" si="18"/>
        <v>1594265</v>
      </c>
    </row>
    <row r="1845" spans="1:34" ht="12.75" hidden="1" customHeight="1">
      <c r="A1845" s="347"/>
      <c r="B1845" s="31"/>
      <c r="C1845" s="32"/>
      <c r="D1845" s="347"/>
      <c r="E1845" s="32"/>
      <c r="F1845" s="32"/>
      <c r="G1845" s="347"/>
      <c r="H1845" s="32"/>
      <c r="I1845" s="32"/>
      <c r="J1845" s="347"/>
      <c r="K1845" s="32"/>
      <c r="L1845" s="32"/>
      <c r="M1845" s="349"/>
      <c r="N1845" s="32"/>
      <c r="O1845" s="32"/>
      <c r="P1845" s="349"/>
      <c r="Q1845" s="25"/>
      <c r="R1845" s="23">
        <f>ROUNDDOWN($R$3*R1844,0)</f>
        <v>397586</v>
      </c>
      <c r="S1845" s="23">
        <f>ROUNDDOWN($S$3*S1844,0)</f>
        <v>43979</v>
      </c>
      <c r="T1845" s="337"/>
      <c r="U1845" s="23">
        <f>ROUNDDOWN(U1844*$U$3,0)</f>
        <v>58638</v>
      </c>
      <c r="V1845" s="23">
        <f>ROUNDDOWN(V1844*$V$3,0)</f>
        <v>54870</v>
      </c>
      <c r="W1845" s="337"/>
      <c r="X1845" s="23">
        <f>ROUNDDOWN($X$3*X1844,0)</f>
        <v>203513</v>
      </c>
      <c r="Y1845" s="23">
        <f>ROUNDDOWN(Y1844*$Y$3,0)</f>
        <v>77370</v>
      </c>
      <c r="Z1845" s="24">
        <f>ROUNDDOWN(Z1844*$Z$3,0)</f>
        <v>67089</v>
      </c>
      <c r="AA1845" s="338"/>
      <c r="AB1845" s="327"/>
      <c r="AC1845" s="327"/>
      <c r="AD1845" s="327"/>
      <c r="AE1845" s="327"/>
      <c r="AF1845" s="329"/>
      <c r="AG1845" s="331"/>
      <c r="AH1845" s="332">
        <f t="shared" si="18"/>
        <v>0</v>
      </c>
    </row>
    <row r="1846" spans="1:34" ht="12.75" hidden="1" customHeight="1">
      <c r="A1846" s="333" t="s">
        <v>286</v>
      </c>
      <c r="B1846" s="20" t="s">
        <v>43</v>
      </c>
      <c r="C1846" s="21">
        <v>2</v>
      </c>
      <c r="D1846" s="333" t="str">
        <f>B1846&amp;C1846</f>
        <v>H2</v>
      </c>
      <c r="E1846" s="21" t="s">
        <v>38</v>
      </c>
      <c r="F1846" s="21">
        <v>0</v>
      </c>
      <c r="G1846" s="333" t="str">
        <f>E1846&amp;F1846</f>
        <v>W0</v>
      </c>
      <c r="H1846" s="21" t="s">
        <v>39</v>
      </c>
      <c r="I1846" s="21">
        <v>0</v>
      </c>
      <c r="J1846" s="333" t="str">
        <f>H1846&amp;I1846</f>
        <v>L0</v>
      </c>
      <c r="K1846" s="21" t="s">
        <v>40</v>
      </c>
      <c r="L1846" s="21">
        <v>0</v>
      </c>
      <c r="M1846" s="334" t="str">
        <f>K1846&amp;L1846</f>
        <v>B0</v>
      </c>
      <c r="N1846" s="21" t="s">
        <v>41</v>
      </c>
      <c r="O1846" s="21">
        <v>4</v>
      </c>
      <c r="P1846" s="334" t="str">
        <f>N1846&amp;O1846</f>
        <v>R4</v>
      </c>
      <c r="Q1846" s="25" t="s">
        <v>42</v>
      </c>
      <c r="R1846" s="19">
        <v>0.11</v>
      </c>
      <c r="S1846" s="19">
        <v>0.1</v>
      </c>
      <c r="T1846" s="336">
        <f>SUM(R1847:S1847)</f>
        <v>19683</v>
      </c>
      <c r="U1846" s="19">
        <v>2E-3</v>
      </c>
      <c r="V1846" s="19">
        <v>5.0000000000000001E-3</v>
      </c>
      <c r="W1846" s="336">
        <f>SUM(U1847:V1847)</f>
        <v>466</v>
      </c>
      <c r="X1846" s="19">
        <v>0.11</v>
      </c>
      <c r="Y1846" s="19">
        <v>7.0000000000000007E-2</v>
      </c>
      <c r="Z1846" s="19">
        <v>0</v>
      </c>
      <c r="AA1846" s="338">
        <f>SUM(X1847:Z1847)</f>
        <v>17240</v>
      </c>
      <c r="AB1846" s="327">
        <f>ROUNDDOWN((T1846+AA1846)*0.05,0)</f>
        <v>1846</v>
      </c>
      <c r="AC1846" s="327">
        <f>ROUNDDOWN((T1846+W1846+AA1846+AB1846)*0.1,0)</f>
        <v>3923</v>
      </c>
      <c r="AD1846" s="327">
        <f>ROUNDDOWN(AG1846*0.1,0)</f>
        <v>2385</v>
      </c>
      <c r="AE1846" s="327">
        <f>T1846+W1846+AA1846+AB1846+AC1846+AD1846</f>
        <v>45543</v>
      </c>
      <c r="AF1846" s="328">
        <v>44000</v>
      </c>
      <c r="AG1846" s="330">
        <f>AF1846-T1846-W1846</f>
        <v>23851</v>
      </c>
      <c r="AH1846" s="332">
        <f t="shared" si="18"/>
        <v>23851</v>
      </c>
    </row>
    <row r="1847" spans="1:34" ht="12.75" hidden="1" customHeight="1">
      <c r="A1847" s="333"/>
      <c r="B1847" s="20"/>
      <c r="C1847" s="21"/>
      <c r="D1847" s="333"/>
      <c r="E1847" s="21"/>
      <c r="F1847" s="21"/>
      <c r="G1847" s="333"/>
      <c r="H1847" s="21"/>
      <c r="I1847" s="21"/>
      <c r="J1847" s="333"/>
      <c r="K1847" s="21"/>
      <c r="L1847" s="21"/>
      <c r="M1847" s="335"/>
      <c r="N1847" s="21"/>
      <c r="O1847" s="21"/>
      <c r="P1847" s="335"/>
      <c r="Q1847" s="25"/>
      <c r="R1847" s="23">
        <f>ROUNDDOWN($R$3*R1846,0)</f>
        <v>11539</v>
      </c>
      <c r="S1847" s="23">
        <f>ROUNDDOWN($S$3*S1846,0)</f>
        <v>8144</v>
      </c>
      <c r="T1847" s="337"/>
      <c r="U1847" s="23">
        <f>ROUNDDOWN(U1846*$U$3,0)</f>
        <v>162</v>
      </c>
      <c r="V1847" s="23">
        <f>ROUNDDOWN(V1846*$V$3,0)</f>
        <v>304</v>
      </c>
      <c r="W1847" s="337"/>
      <c r="X1847" s="23">
        <f>ROUNDDOWN($X$3*X1846,0)</f>
        <v>11539</v>
      </c>
      <c r="Y1847" s="23">
        <f>ROUNDDOWN(Y1846*$Y$3,0)</f>
        <v>5701</v>
      </c>
      <c r="Z1847" s="24">
        <f>ROUNDDOWN(Z1846*$Z$3,0)</f>
        <v>0</v>
      </c>
      <c r="AA1847" s="338"/>
      <c r="AB1847" s="327"/>
      <c r="AC1847" s="327"/>
      <c r="AD1847" s="327"/>
      <c r="AE1847" s="327"/>
      <c r="AF1847" s="329"/>
      <c r="AG1847" s="331"/>
      <c r="AH1847" s="332">
        <f t="shared" si="18"/>
        <v>0</v>
      </c>
    </row>
    <row r="1848" spans="1:34" ht="12.75" hidden="1" customHeight="1">
      <c r="A1848" s="333" t="s">
        <v>286</v>
      </c>
      <c r="B1848" s="20" t="s">
        <v>43</v>
      </c>
      <c r="C1848" s="21">
        <v>2.5</v>
      </c>
      <c r="D1848" s="333" t="str">
        <f>B1848&amp;C1848</f>
        <v>H2.5</v>
      </c>
      <c r="E1848" s="21" t="s">
        <v>38</v>
      </c>
      <c r="F1848" s="21">
        <v>0</v>
      </c>
      <c r="G1848" s="333" t="str">
        <f>E1848&amp;F1848</f>
        <v>W0</v>
      </c>
      <c r="H1848" s="21" t="s">
        <v>39</v>
      </c>
      <c r="I1848" s="21">
        <v>0</v>
      </c>
      <c r="J1848" s="333" t="str">
        <f>H1848&amp;I1848</f>
        <v>L0</v>
      </c>
      <c r="K1848" s="21" t="s">
        <v>40</v>
      </c>
      <c r="L1848" s="21">
        <v>0</v>
      </c>
      <c r="M1848" s="334" t="str">
        <f>K1848&amp;L1848</f>
        <v>B0</v>
      </c>
      <c r="N1848" s="21" t="s">
        <v>41</v>
      </c>
      <c r="O1848" s="21">
        <v>6</v>
      </c>
      <c r="P1848" s="334" t="str">
        <f>N1848&amp;O1848</f>
        <v>R6</v>
      </c>
      <c r="Q1848" s="25" t="s">
        <v>42</v>
      </c>
      <c r="R1848" s="19">
        <v>0.19</v>
      </c>
      <c r="S1848" s="19">
        <v>0.02</v>
      </c>
      <c r="T1848" s="336">
        <f>SUM(R1849:S1849)</f>
        <v>21559</v>
      </c>
      <c r="U1848" s="19">
        <v>8.0000000000000002E-3</v>
      </c>
      <c r="V1848" s="19">
        <v>0.01</v>
      </c>
      <c r="W1848" s="336">
        <f>SUM(U1849:V1849)</f>
        <v>1260</v>
      </c>
      <c r="X1848" s="19">
        <v>0.23</v>
      </c>
      <c r="Y1848" s="19">
        <v>0.14000000000000001</v>
      </c>
      <c r="Z1848" s="19">
        <v>0</v>
      </c>
      <c r="AA1848" s="338">
        <f>SUM(X1849:Z1849)</f>
        <v>35529</v>
      </c>
      <c r="AB1848" s="327">
        <f>ROUNDDOWN((T1848+AA1848)*0.05,0)</f>
        <v>2854</v>
      </c>
      <c r="AC1848" s="327">
        <f>ROUNDDOWN((T1848+W1848+AA1848+AB1848)*0.1,0)</f>
        <v>6120</v>
      </c>
      <c r="AD1848" s="327">
        <f>ROUNDDOWN(AG1848*0.1,0)</f>
        <v>5518</v>
      </c>
      <c r="AE1848" s="327">
        <f>T1848+W1848+AA1848+AB1848+AC1848+AD1848</f>
        <v>72840</v>
      </c>
      <c r="AF1848" s="328">
        <v>78000</v>
      </c>
      <c r="AG1848" s="330">
        <f>AF1848-T1848-W1848</f>
        <v>55181</v>
      </c>
      <c r="AH1848" s="332">
        <f t="shared" si="18"/>
        <v>55181</v>
      </c>
    </row>
    <row r="1849" spans="1:34" ht="12.75" hidden="1" customHeight="1">
      <c r="A1849" s="333"/>
      <c r="B1849" s="20"/>
      <c r="C1849" s="21"/>
      <c r="D1849" s="333"/>
      <c r="E1849" s="21"/>
      <c r="F1849" s="21"/>
      <c r="G1849" s="333"/>
      <c r="H1849" s="21"/>
      <c r="I1849" s="21"/>
      <c r="J1849" s="333"/>
      <c r="K1849" s="21"/>
      <c r="L1849" s="21"/>
      <c r="M1849" s="335"/>
      <c r="N1849" s="21"/>
      <c r="O1849" s="21"/>
      <c r="P1849" s="335"/>
      <c r="Q1849" s="25"/>
      <c r="R1849" s="23">
        <f>ROUNDDOWN($R$3*R1848,0)</f>
        <v>19931</v>
      </c>
      <c r="S1849" s="23">
        <f>ROUNDDOWN($S$3*S1848,0)</f>
        <v>1628</v>
      </c>
      <c r="T1849" s="337"/>
      <c r="U1849" s="23">
        <f>ROUNDDOWN(U1848*$U$3,0)</f>
        <v>651</v>
      </c>
      <c r="V1849" s="23">
        <f>ROUNDDOWN(V1848*$V$3,0)</f>
        <v>609</v>
      </c>
      <c r="W1849" s="337"/>
      <c r="X1849" s="23">
        <f>ROUNDDOWN($X$3*X1848,0)</f>
        <v>24127</v>
      </c>
      <c r="Y1849" s="23">
        <f>ROUNDDOWN(Y1848*$Y$3,0)</f>
        <v>11402</v>
      </c>
      <c r="Z1849" s="24">
        <f>ROUNDDOWN(Z1848*$Z$3,0)</f>
        <v>0</v>
      </c>
      <c r="AA1849" s="338"/>
      <c r="AB1849" s="327"/>
      <c r="AC1849" s="327"/>
      <c r="AD1849" s="327"/>
      <c r="AE1849" s="327"/>
      <c r="AF1849" s="329"/>
      <c r="AG1849" s="331"/>
      <c r="AH1849" s="332">
        <f t="shared" si="18"/>
        <v>0</v>
      </c>
    </row>
    <row r="1850" spans="1:34" ht="12.75" hidden="1" customHeight="1">
      <c r="A1850" s="333" t="s">
        <v>286</v>
      </c>
      <c r="B1850" s="20" t="s">
        <v>43</v>
      </c>
      <c r="C1850" s="21">
        <v>3</v>
      </c>
      <c r="D1850" s="333" t="str">
        <f>B1850&amp;C1850</f>
        <v>H3</v>
      </c>
      <c r="E1850" s="21" t="s">
        <v>38</v>
      </c>
      <c r="F1850" s="21">
        <v>0</v>
      </c>
      <c r="G1850" s="333" t="str">
        <f>E1850&amp;F1850</f>
        <v>W0</v>
      </c>
      <c r="H1850" s="21" t="s">
        <v>39</v>
      </c>
      <c r="I1850" s="21">
        <v>0</v>
      </c>
      <c r="J1850" s="333" t="str">
        <f>H1850&amp;I1850</f>
        <v>L0</v>
      </c>
      <c r="K1850" s="21" t="s">
        <v>40</v>
      </c>
      <c r="L1850" s="21">
        <v>0</v>
      </c>
      <c r="M1850" s="334" t="str">
        <f>K1850&amp;L1850</f>
        <v>B0</v>
      </c>
      <c r="N1850" s="21" t="s">
        <v>41</v>
      </c>
      <c r="O1850" s="21">
        <v>8</v>
      </c>
      <c r="P1850" s="334" t="str">
        <f>N1850&amp;O1850</f>
        <v>R8</v>
      </c>
      <c r="Q1850" s="25" t="s">
        <v>42</v>
      </c>
      <c r="R1850" s="19">
        <v>0.33</v>
      </c>
      <c r="S1850" s="19">
        <v>0.04</v>
      </c>
      <c r="T1850" s="336">
        <f>SUM(R1851:S1851)</f>
        <v>37875</v>
      </c>
      <c r="U1850" s="19">
        <v>2.1000000000000001E-2</v>
      </c>
      <c r="V1850" s="19">
        <v>1.2E-2</v>
      </c>
      <c r="W1850" s="29">
        <f>SUM(U1851:V1851)</f>
        <v>2441</v>
      </c>
      <c r="X1850" s="19">
        <v>0.37</v>
      </c>
      <c r="Y1850" s="19">
        <v>0.22</v>
      </c>
      <c r="Z1850" s="19">
        <v>0</v>
      </c>
      <c r="AA1850" s="338">
        <f>SUM(X1851:Z1851)</f>
        <v>56731</v>
      </c>
      <c r="AB1850" s="327">
        <f>ROUNDDOWN((T1850+AA1850)*0.05,0)</f>
        <v>4730</v>
      </c>
      <c r="AC1850" s="327">
        <f>ROUNDDOWN((T1850+W1850+AA1850+AB1850)*0.1,0)</f>
        <v>10177</v>
      </c>
      <c r="AD1850" s="327">
        <f>ROUNDDOWN(AG1850*0.1,0)</f>
        <v>9968</v>
      </c>
      <c r="AE1850" s="327">
        <f>T1850+W1850+AA1850+AB1850+AC1850+AD1850</f>
        <v>121922</v>
      </c>
      <c r="AF1850" s="328">
        <v>140000</v>
      </c>
      <c r="AG1850" s="330">
        <f>AF1850-T1850-W1850</f>
        <v>99684</v>
      </c>
      <c r="AH1850" s="332">
        <f t="shared" si="18"/>
        <v>99684</v>
      </c>
    </row>
    <row r="1851" spans="1:34" ht="12.75" hidden="1" customHeight="1">
      <c r="A1851" s="333"/>
      <c r="B1851" s="20"/>
      <c r="C1851" s="21"/>
      <c r="D1851" s="333"/>
      <c r="E1851" s="21"/>
      <c r="F1851" s="21"/>
      <c r="G1851" s="333"/>
      <c r="H1851" s="21"/>
      <c r="I1851" s="21"/>
      <c r="J1851" s="333"/>
      <c r="K1851" s="21"/>
      <c r="L1851" s="21"/>
      <c r="M1851" s="335"/>
      <c r="N1851" s="21"/>
      <c r="O1851" s="21"/>
      <c r="P1851" s="335"/>
      <c r="Q1851" s="25"/>
      <c r="R1851" s="23">
        <f>ROUNDDOWN($R$3*R1850,0)</f>
        <v>34618</v>
      </c>
      <c r="S1851" s="23">
        <f>ROUNDDOWN($S$3*S1850,0)</f>
        <v>3257</v>
      </c>
      <c r="T1851" s="337"/>
      <c r="U1851" s="23">
        <f>ROUNDDOWN(U1850*$U$3,0)</f>
        <v>1710</v>
      </c>
      <c r="V1851" s="23">
        <f>ROUNDDOWN(V1850*$V$3,0)</f>
        <v>731</v>
      </c>
      <c r="W1851" s="30"/>
      <c r="X1851" s="23">
        <f>ROUNDDOWN($X$3*X1850,0)</f>
        <v>38814</v>
      </c>
      <c r="Y1851" s="23">
        <f>ROUNDDOWN(Y1850*$Y$3,0)</f>
        <v>17917</v>
      </c>
      <c r="Z1851" s="24">
        <f>ROUNDDOWN(Z1850*$Z$3,0)</f>
        <v>0</v>
      </c>
      <c r="AA1851" s="338"/>
      <c r="AB1851" s="327"/>
      <c r="AC1851" s="327"/>
      <c r="AD1851" s="327"/>
      <c r="AE1851" s="327"/>
      <c r="AF1851" s="329"/>
      <c r="AG1851" s="331"/>
      <c r="AH1851" s="332">
        <f t="shared" si="18"/>
        <v>0</v>
      </c>
    </row>
    <row r="1852" spans="1:34" ht="12.75" hidden="1" customHeight="1">
      <c r="A1852" s="333" t="s">
        <v>286</v>
      </c>
      <c r="B1852" s="20" t="s">
        <v>43</v>
      </c>
      <c r="C1852" s="21">
        <v>3.5</v>
      </c>
      <c r="D1852" s="333" t="str">
        <f>B1852&amp;C1852</f>
        <v>H3.5</v>
      </c>
      <c r="E1852" s="21" t="s">
        <v>38</v>
      </c>
      <c r="F1852" s="21">
        <v>0</v>
      </c>
      <c r="G1852" s="333" t="str">
        <f>E1852&amp;F1852</f>
        <v>W0</v>
      </c>
      <c r="H1852" s="21" t="s">
        <v>39</v>
      </c>
      <c r="I1852" s="21">
        <v>0</v>
      </c>
      <c r="J1852" s="333" t="str">
        <f>H1852&amp;I1852</f>
        <v>L0</v>
      </c>
      <c r="K1852" s="21" t="s">
        <v>40</v>
      </c>
      <c r="L1852" s="21">
        <v>0</v>
      </c>
      <c r="M1852" s="334" t="str">
        <f>K1852&amp;L1852</f>
        <v>B0</v>
      </c>
      <c r="N1852" s="21" t="s">
        <v>41</v>
      </c>
      <c r="O1852" s="21">
        <v>10</v>
      </c>
      <c r="P1852" s="334" t="str">
        <f>N1852&amp;O1852</f>
        <v>R10</v>
      </c>
      <c r="Q1852" s="25" t="s">
        <v>42</v>
      </c>
      <c r="R1852" s="26">
        <v>0.47</v>
      </c>
      <c r="S1852" s="26">
        <v>0.06</v>
      </c>
      <c r="T1852" s="336">
        <f>SUM(R1853:S1853)</f>
        <v>54190</v>
      </c>
      <c r="U1852" s="19">
        <v>4.2000000000000003E-2</v>
      </c>
      <c r="V1852" s="19">
        <v>0.02</v>
      </c>
      <c r="W1852" s="336">
        <f>SUM(U1853:V1853)</f>
        <v>4639</v>
      </c>
      <c r="X1852" s="19">
        <v>0.33</v>
      </c>
      <c r="Y1852" s="19">
        <v>0.16</v>
      </c>
      <c r="Z1852" s="19">
        <v>0.24</v>
      </c>
      <c r="AA1852" s="338">
        <f>SUM(X1853:Z1853)</f>
        <v>60738</v>
      </c>
      <c r="AB1852" s="327">
        <f>ROUNDDOWN((T1852+AA1852)*0.05,0)</f>
        <v>5746</v>
      </c>
      <c r="AC1852" s="327">
        <f>ROUNDDOWN((T1852+W1852+AA1852+AB1852)*0.1,0)</f>
        <v>12531</v>
      </c>
      <c r="AD1852" s="327">
        <f>ROUNDDOWN(AG1852*0.1,0)</f>
        <v>15017</v>
      </c>
      <c r="AE1852" s="327">
        <f>T1852+W1852+AA1852+AB1852+AC1852+AD1852</f>
        <v>152861</v>
      </c>
      <c r="AF1852" s="328">
        <v>209000</v>
      </c>
      <c r="AG1852" s="330">
        <f>AF1852-T1852-W1852</f>
        <v>150171</v>
      </c>
      <c r="AH1852" s="332">
        <f t="shared" si="18"/>
        <v>150171</v>
      </c>
    </row>
    <row r="1853" spans="1:34" ht="12.75" hidden="1" customHeight="1">
      <c r="A1853" s="333"/>
      <c r="B1853" s="20"/>
      <c r="C1853" s="21"/>
      <c r="D1853" s="333"/>
      <c r="E1853" s="21"/>
      <c r="F1853" s="21"/>
      <c r="G1853" s="333"/>
      <c r="H1853" s="21"/>
      <c r="I1853" s="21"/>
      <c r="J1853" s="333"/>
      <c r="K1853" s="21"/>
      <c r="L1853" s="21"/>
      <c r="M1853" s="335"/>
      <c r="N1853" s="21"/>
      <c r="O1853" s="21"/>
      <c r="P1853" s="335"/>
      <c r="Q1853" s="25"/>
      <c r="R1853" s="23">
        <f>ROUNDDOWN($R$3*R1852,0)</f>
        <v>49304</v>
      </c>
      <c r="S1853" s="23">
        <f>ROUNDDOWN($S$3*S1852,0)</f>
        <v>4886</v>
      </c>
      <c r="T1853" s="337"/>
      <c r="U1853" s="23">
        <f>ROUNDDOWN(U1852*$U$3,0)</f>
        <v>3420</v>
      </c>
      <c r="V1853" s="23">
        <f>ROUNDDOWN(V1852*$V$3,0)</f>
        <v>1219</v>
      </c>
      <c r="W1853" s="337"/>
      <c r="X1853" s="23">
        <f>ROUNDDOWN($X$3*X1852,0)</f>
        <v>34618</v>
      </c>
      <c r="Y1853" s="23">
        <f>ROUNDDOWN(Y1852*$Y$3,0)</f>
        <v>13030</v>
      </c>
      <c r="Z1853" s="24">
        <f>ROUNDDOWN(Z1852*$Z$3,0)</f>
        <v>13090</v>
      </c>
      <c r="AA1853" s="338"/>
      <c r="AB1853" s="327"/>
      <c r="AC1853" s="327"/>
      <c r="AD1853" s="327"/>
      <c r="AE1853" s="327"/>
      <c r="AF1853" s="329"/>
      <c r="AG1853" s="331"/>
      <c r="AH1853" s="332">
        <f t="shared" si="18"/>
        <v>0</v>
      </c>
    </row>
    <row r="1854" spans="1:34" ht="12.75" hidden="1" customHeight="1">
      <c r="A1854" s="333" t="s">
        <v>286</v>
      </c>
      <c r="B1854" s="20" t="s">
        <v>43</v>
      </c>
      <c r="C1854" s="21">
        <v>3.5</v>
      </c>
      <c r="D1854" s="333" t="str">
        <f>B1854&amp;C1854</f>
        <v>H3.5</v>
      </c>
      <c r="E1854" s="21" t="s">
        <v>38</v>
      </c>
      <c r="F1854" s="21">
        <v>0</v>
      </c>
      <c r="G1854" s="333" t="str">
        <f>E1854&amp;F1854</f>
        <v>W0</v>
      </c>
      <c r="H1854" s="21" t="s">
        <v>39</v>
      </c>
      <c r="I1854" s="21">
        <v>0</v>
      </c>
      <c r="J1854" s="333" t="str">
        <f>H1854&amp;I1854</f>
        <v>L0</v>
      </c>
      <c r="K1854" s="21" t="s">
        <v>40</v>
      </c>
      <c r="L1854" s="21">
        <v>0</v>
      </c>
      <c r="M1854" s="334" t="str">
        <f>K1854&amp;L1854</f>
        <v>B0</v>
      </c>
      <c r="N1854" s="21" t="s">
        <v>41</v>
      </c>
      <c r="O1854" s="21">
        <v>12</v>
      </c>
      <c r="P1854" s="334" t="str">
        <f>N1854&amp;O1854</f>
        <v>R12</v>
      </c>
      <c r="Q1854" s="25" t="s">
        <v>42</v>
      </c>
      <c r="R1854" s="19">
        <v>0.63</v>
      </c>
      <c r="S1854" s="19">
        <v>0.1</v>
      </c>
      <c r="T1854" s="336">
        <f>SUM(R1855:S1855)</f>
        <v>74233</v>
      </c>
      <c r="U1854" s="19">
        <v>7.4999999999999997E-2</v>
      </c>
      <c r="V1854" s="19">
        <v>0.02</v>
      </c>
      <c r="W1854" s="336">
        <f>SUM(U1855:V1855)</f>
        <v>7327</v>
      </c>
      <c r="X1854" s="19">
        <v>0.42</v>
      </c>
      <c r="Y1854" s="19">
        <v>0.2</v>
      </c>
      <c r="Z1854" s="19">
        <v>0.31</v>
      </c>
      <c r="AA1854" s="338">
        <f>SUM(X1855:Z1855)</f>
        <v>77255</v>
      </c>
      <c r="AB1854" s="327">
        <f>ROUNDDOWN((T1854+AA1854)*0.05,0)</f>
        <v>7574</v>
      </c>
      <c r="AC1854" s="327">
        <f>ROUNDDOWN((T1854+W1854+AA1854+AB1854)*0.1,0)</f>
        <v>16638</v>
      </c>
      <c r="AD1854" s="327">
        <f>ROUNDDOWN(AG1854*0.1,0)</f>
        <v>31144</v>
      </c>
      <c r="AE1854" s="327">
        <f>T1854+W1854+AA1854+AB1854+AC1854+AD1854</f>
        <v>214171</v>
      </c>
      <c r="AF1854" s="328">
        <v>393000</v>
      </c>
      <c r="AG1854" s="330">
        <f>AF1854-T1854-W1854</f>
        <v>311440</v>
      </c>
      <c r="AH1854" s="332">
        <f t="shared" si="18"/>
        <v>214171</v>
      </c>
    </row>
    <row r="1855" spans="1:34" ht="12.75" hidden="1" customHeight="1">
      <c r="A1855" s="333"/>
      <c r="B1855" s="20"/>
      <c r="C1855" s="21"/>
      <c r="D1855" s="333"/>
      <c r="E1855" s="21"/>
      <c r="F1855" s="21"/>
      <c r="G1855" s="333"/>
      <c r="H1855" s="21"/>
      <c r="I1855" s="21"/>
      <c r="J1855" s="333"/>
      <c r="K1855" s="21"/>
      <c r="L1855" s="21"/>
      <c r="M1855" s="335"/>
      <c r="N1855" s="21"/>
      <c r="O1855" s="21"/>
      <c r="P1855" s="335"/>
      <c r="Q1855" s="25"/>
      <c r="R1855" s="23">
        <f>ROUNDDOWN($R$3*R1854,0)</f>
        <v>66089</v>
      </c>
      <c r="S1855" s="23">
        <f>ROUNDDOWN($S$3*S1854,0)</f>
        <v>8144</v>
      </c>
      <c r="T1855" s="337"/>
      <c r="U1855" s="23">
        <f>ROUNDDOWN(U1854*$U$3,0)</f>
        <v>6108</v>
      </c>
      <c r="V1855" s="23">
        <f>ROUNDDOWN(V1854*$V$3,0)</f>
        <v>1219</v>
      </c>
      <c r="W1855" s="337"/>
      <c r="X1855" s="23">
        <f>ROUNDDOWN($X$3*X1854,0)</f>
        <v>44059</v>
      </c>
      <c r="Y1855" s="23">
        <f>ROUNDDOWN(Y1854*$Y$3,0)</f>
        <v>16288</v>
      </c>
      <c r="Z1855" s="24">
        <f>ROUNDDOWN(Z1854*$Z$3,0)</f>
        <v>16908</v>
      </c>
      <c r="AA1855" s="338"/>
      <c r="AB1855" s="327"/>
      <c r="AC1855" s="327"/>
      <c r="AD1855" s="327"/>
      <c r="AE1855" s="327"/>
      <c r="AF1855" s="329"/>
      <c r="AG1855" s="331"/>
      <c r="AH1855" s="332">
        <f t="shared" si="18"/>
        <v>0</v>
      </c>
    </row>
    <row r="1856" spans="1:34" ht="12.75" hidden="1" customHeight="1">
      <c r="A1856" s="333" t="s">
        <v>286</v>
      </c>
      <c r="B1856" s="20" t="s">
        <v>43</v>
      </c>
      <c r="C1856" s="21">
        <v>4</v>
      </c>
      <c r="D1856" s="333" t="str">
        <f>B1856&amp;C1856</f>
        <v>H4</v>
      </c>
      <c r="E1856" s="21" t="s">
        <v>38</v>
      </c>
      <c r="F1856" s="21">
        <v>0</v>
      </c>
      <c r="G1856" s="333" t="str">
        <f>E1856&amp;F1856</f>
        <v>W0</v>
      </c>
      <c r="H1856" s="21" t="s">
        <v>39</v>
      </c>
      <c r="I1856" s="21">
        <v>0</v>
      </c>
      <c r="J1856" s="333" t="str">
        <f>H1856&amp;I1856</f>
        <v>L0</v>
      </c>
      <c r="K1856" s="21" t="s">
        <v>40</v>
      </c>
      <c r="L1856" s="21">
        <v>0</v>
      </c>
      <c r="M1856" s="334" t="str">
        <f>K1856&amp;L1856</f>
        <v>B0</v>
      </c>
      <c r="N1856" s="21" t="s">
        <v>41</v>
      </c>
      <c r="O1856" s="21">
        <v>15</v>
      </c>
      <c r="P1856" s="334" t="str">
        <f>N1856&amp;O1856</f>
        <v>R15</v>
      </c>
      <c r="Q1856" s="25" t="s">
        <v>42</v>
      </c>
      <c r="R1856" s="19">
        <v>0.88</v>
      </c>
      <c r="S1856" s="19">
        <v>0.12</v>
      </c>
      <c r="T1856" s="336">
        <f>SUM(R1857:S1857)</f>
        <v>102088</v>
      </c>
      <c r="U1856" s="19">
        <v>0.19</v>
      </c>
      <c r="V1856" s="19">
        <v>3.9E-2</v>
      </c>
      <c r="W1856" s="336">
        <f>SUM(U1857:V1857)</f>
        <v>17851</v>
      </c>
      <c r="X1856" s="19">
        <v>0.56000000000000005</v>
      </c>
      <c r="Y1856" s="19">
        <v>0.27</v>
      </c>
      <c r="Z1856" s="19">
        <v>0.41</v>
      </c>
      <c r="AA1856" s="338">
        <f>SUM(X1857:Z1857)</f>
        <v>103098</v>
      </c>
      <c r="AB1856" s="327">
        <f>ROUNDDOWN((T1856+AA1856)*0.05,0)</f>
        <v>10259</v>
      </c>
      <c r="AC1856" s="327">
        <f>ROUNDDOWN((T1856+W1856+AA1856+AB1856)*0.1,0)</f>
        <v>23329</v>
      </c>
      <c r="AD1856" s="327">
        <f>ROUNDDOWN(AG1856*0.1,0)</f>
        <v>53206</v>
      </c>
      <c r="AE1856" s="327">
        <f>T1856+W1856+AA1856+AB1856+AC1856+AD1856</f>
        <v>309831</v>
      </c>
      <c r="AF1856" s="328">
        <v>652000</v>
      </c>
      <c r="AG1856" s="330">
        <f>AF1856-T1856-W1856</f>
        <v>532061</v>
      </c>
      <c r="AH1856" s="332">
        <f t="shared" si="18"/>
        <v>309831</v>
      </c>
    </row>
    <row r="1857" spans="1:34" ht="12.75" hidden="1" customHeight="1">
      <c r="A1857" s="333"/>
      <c r="B1857" s="20"/>
      <c r="C1857" s="21"/>
      <c r="D1857" s="333"/>
      <c r="E1857" s="21"/>
      <c r="F1857" s="21"/>
      <c r="G1857" s="333"/>
      <c r="H1857" s="21"/>
      <c r="I1857" s="21"/>
      <c r="J1857" s="333"/>
      <c r="K1857" s="21"/>
      <c r="L1857" s="21"/>
      <c r="M1857" s="335"/>
      <c r="N1857" s="21"/>
      <c r="O1857" s="21"/>
      <c r="P1857" s="335"/>
      <c r="Q1857" s="22"/>
      <c r="R1857" s="23">
        <f>ROUNDDOWN($R$3*R1856,0)</f>
        <v>92315</v>
      </c>
      <c r="S1857" s="23">
        <f>ROUNDDOWN($S$3*S1856,0)</f>
        <v>9773</v>
      </c>
      <c r="T1857" s="337"/>
      <c r="U1857" s="23">
        <f>ROUNDDOWN(U1856*$U$3,0)</f>
        <v>15474</v>
      </c>
      <c r="V1857" s="23">
        <f>ROUNDDOWN(V1856*$V$3,0)</f>
        <v>2377</v>
      </c>
      <c r="W1857" s="337"/>
      <c r="X1857" s="23">
        <f>ROUNDDOWN($X$3*X1856,0)</f>
        <v>58746</v>
      </c>
      <c r="Y1857" s="23">
        <f>ROUNDDOWN(Y1856*$Y$3,0)</f>
        <v>21989</v>
      </c>
      <c r="Z1857" s="24">
        <f>ROUNDDOWN(Z1856*$Z$3,0)</f>
        <v>22363</v>
      </c>
      <c r="AA1857" s="338"/>
      <c r="AB1857" s="327"/>
      <c r="AC1857" s="327"/>
      <c r="AD1857" s="327"/>
      <c r="AE1857" s="327"/>
      <c r="AF1857" s="329"/>
      <c r="AG1857" s="331"/>
      <c r="AH1857" s="332">
        <f t="shared" si="18"/>
        <v>0</v>
      </c>
    </row>
    <row r="1858" spans="1:34" ht="12.75" hidden="1" customHeight="1">
      <c r="A1858" s="333" t="s">
        <v>286</v>
      </c>
      <c r="B1858" s="20" t="s">
        <v>43</v>
      </c>
      <c r="C1858" s="21">
        <v>4</v>
      </c>
      <c r="D1858" s="333" t="str">
        <f>B1858&amp;C1858</f>
        <v>H4</v>
      </c>
      <c r="E1858" s="21" t="s">
        <v>38</v>
      </c>
      <c r="F1858" s="21">
        <v>0</v>
      </c>
      <c r="G1858" s="333" t="str">
        <f>E1858&amp;F1858</f>
        <v>W0</v>
      </c>
      <c r="H1858" s="21" t="s">
        <v>39</v>
      </c>
      <c r="I1858" s="21">
        <v>0</v>
      </c>
      <c r="J1858" s="333" t="str">
        <f>H1858&amp;I1858</f>
        <v>L0</v>
      </c>
      <c r="K1858" s="21" t="s">
        <v>40</v>
      </c>
      <c r="L1858" s="21">
        <v>0</v>
      </c>
      <c r="M1858" s="334" t="str">
        <f>K1858&amp;L1858</f>
        <v>B0</v>
      </c>
      <c r="N1858" s="21" t="s">
        <v>41</v>
      </c>
      <c r="O1858" s="21">
        <v>18</v>
      </c>
      <c r="P1858" s="334" t="str">
        <f>N1858&amp;O1858</f>
        <v>R18</v>
      </c>
      <c r="Q1858" s="25" t="s">
        <v>42</v>
      </c>
      <c r="R1858" s="26">
        <v>1.1499999999999999</v>
      </c>
      <c r="S1858" s="26">
        <v>0.15</v>
      </c>
      <c r="T1858" s="336">
        <f>SUM(R1859:S1859)</f>
        <v>132855</v>
      </c>
      <c r="U1858" s="19">
        <v>0.19</v>
      </c>
      <c r="V1858" s="19">
        <v>7.0999999999999994E-2</v>
      </c>
      <c r="W1858" s="336">
        <f>SUM(U1859:V1859)</f>
        <v>19802</v>
      </c>
      <c r="X1858" s="19">
        <v>0.7</v>
      </c>
      <c r="Y1858" s="19">
        <v>0.34</v>
      </c>
      <c r="Z1858" s="19">
        <v>0.52</v>
      </c>
      <c r="AA1858" s="338">
        <f>SUM(X1859:Z1859)</f>
        <v>129484</v>
      </c>
      <c r="AB1858" s="327">
        <f>ROUNDDOWN((T1858+AA1858)*0.05,0)</f>
        <v>13116</v>
      </c>
      <c r="AC1858" s="327">
        <f>ROUNDDOWN((T1858+W1858+AA1858+AB1858)*0.1,0)</f>
        <v>29525</v>
      </c>
      <c r="AD1858" s="327">
        <f>ROUNDDOWN(AG1858*0.1,0)</f>
        <v>67334</v>
      </c>
      <c r="AE1858" s="327">
        <f>T1858+W1858+AA1858+AB1858+AC1858+AD1858</f>
        <v>392116</v>
      </c>
      <c r="AF1858" s="328">
        <v>826000</v>
      </c>
      <c r="AG1858" s="330">
        <f>AF1858-T1858-W1858</f>
        <v>673343</v>
      </c>
      <c r="AH1858" s="332">
        <f t="shared" si="18"/>
        <v>392116</v>
      </c>
    </row>
    <row r="1859" spans="1:34" ht="12.75" hidden="1" customHeight="1">
      <c r="A1859" s="333"/>
      <c r="B1859" s="20"/>
      <c r="C1859" s="21"/>
      <c r="D1859" s="333"/>
      <c r="E1859" s="21"/>
      <c r="F1859" s="21"/>
      <c r="G1859" s="333"/>
      <c r="H1859" s="21"/>
      <c r="I1859" s="21"/>
      <c r="J1859" s="333"/>
      <c r="K1859" s="21"/>
      <c r="L1859" s="21"/>
      <c r="M1859" s="335"/>
      <c r="N1859" s="21"/>
      <c r="O1859" s="21"/>
      <c r="P1859" s="335"/>
      <c r="Q1859" s="25"/>
      <c r="R1859" s="23">
        <f>ROUNDDOWN($R$3*R1858,0)</f>
        <v>120639</v>
      </c>
      <c r="S1859" s="23">
        <f>ROUNDDOWN($S$3*S1858,0)</f>
        <v>12216</v>
      </c>
      <c r="T1859" s="337"/>
      <c r="U1859" s="23">
        <f>ROUNDDOWN(U1858*$U$3,0)</f>
        <v>15474</v>
      </c>
      <c r="V1859" s="23">
        <f>ROUNDDOWN(V1858*$V$3,0)</f>
        <v>4328</v>
      </c>
      <c r="W1859" s="337"/>
      <c r="X1859" s="23">
        <f>ROUNDDOWN($X$3*X1858,0)</f>
        <v>73432</v>
      </c>
      <c r="Y1859" s="23">
        <f>ROUNDDOWN(Y1858*$Y$3,0)</f>
        <v>27690</v>
      </c>
      <c r="Z1859" s="24">
        <f>ROUNDDOWN(Z1858*$Z$3,0)</f>
        <v>28362</v>
      </c>
      <c r="AA1859" s="338"/>
      <c r="AB1859" s="327"/>
      <c r="AC1859" s="327"/>
      <c r="AD1859" s="327"/>
      <c r="AE1859" s="327"/>
      <c r="AF1859" s="329"/>
      <c r="AG1859" s="331"/>
      <c r="AH1859" s="332">
        <f t="shared" si="18"/>
        <v>0</v>
      </c>
    </row>
    <row r="1860" spans="1:34" ht="12.75" hidden="1" customHeight="1">
      <c r="A1860" s="333" t="s">
        <v>286</v>
      </c>
      <c r="B1860" s="20" t="s">
        <v>43</v>
      </c>
      <c r="C1860" s="21">
        <v>4</v>
      </c>
      <c r="D1860" s="333" t="str">
        <f>B1860&amp;C1860</f>
        <v>H4</v>
      </c>
      <c r="E1860" s="21" t="s">
        <v>38</v>
      </c>
      <c r="F1860" s="21">
        <v>0</v>
      </c>
      <c r="G1860" s="333" t="str">
        <f>E1860&amp;F1860</f>
        <v>W0</v>
      </c>
      <c r="H1860" s="21" t="s">
        <v>39</v>
      </c>
      <c r="I1860" s="21">
        <v>0</v>
      </c>
      <c r="J1860" s="333" t="str">
        <f>H1860&amp;I1860</f>
        <v>L0</v>
      </c>
      <c r="K1860" s="21" t="s">
        <v>40</v>
      </c>
      <c r="L1860" s="21">
        <v>0</v>
      </c>
      <c r="M1860" s="334" t="str">
        <f>K1860&amp;L1860</f>
        <v>B0</v>
      </c>
      <c r="N1860" s="21" t="s">
        <v>41</v>
      </c>
      <c r="O1860" s="21">
        <v>20</v>
      </c>
      <c r="P1860" s="334" t="str">
        <f>N1860&amp;O1860</f>
        <v>R20</v>
      </c>
      <c r="Q1860" s="25" t="s">
        <v>42</v>
      </c>
      <c r="R1860" s="19">
        <v>1.33</v>
      </c>
      <c r="S1860" s="19">
        <v>0.18</v>
      </c>
      <c r="T1860" s="336">
        <f>SUM(R1861:S1861)</f>
        <v>154181</v>
      </c>
      <c r="U1860" s="19">
        <v>0.19</v>
      </c>
      <c r="V1860" s="19">
        <v>7.0999999999999994E-2</v>
      </c>
      <c r="W1860" s="336">
        <f>SUM(U1861:V1861)</f>
        <v>19802</v>
      </c>
      <c r="X1860" s="19">
        <v>0.81</v>
      </c>
      <c r="Y1860" s="19">
        <v>0.39</v>
      </c>
      <c r="Z1860" s="19">
        <v>0.6</v>
      </c>
      <c r="AA1860" s="338">
        <f>SUM(X1861:Z1861)</f>
        <v>149460</v>
      </c>
      <c r="AB1860" s="327">
        <f>ROUNDDOWN((T1860+AA1860)*0.05,0)</f>
        <v>15182</v>
      </c>
      <c r="AC1860" s="327">
        <f>ROUNDDOWN((T1860+W1860+AA1860+AB1860)*0.1,0)</f>
        <v>33862</v>
      </c>
      <c r="AD1860" s="327">
        <f>ROUNDDOWN(AG1860*0.1,0)</f>
        <v>89601</v>
      </c>
      <c r="AE1860" s="327">
        <f>T1860+W1860+AA1860+AB1860+AC1860+AD1860</f>
        <v>462088</v>
      </c>
      <c r="AF1860" s="328">
        <v>1070000</v>
      </c>
      <c r="AG1860" s="330">
        <f>AF1860-T1860-W1860</f>
        <v>896017</v>
      </c>
      <c r="AH1860" s="332">
        <f t="shared" si="18"/>
        <v>462088</v>
      </c>
    </row>
    <row r="1861" spans="1:34" ht="12.75" hidden="1" customHeight="1">
      <c r="A1861" s="333"/>
      <c r="B1861" s="20"/>
      <c r="C1861" s="21"/>
      <c r="D1861" s="333"/>
      <c r="E1861" s="21"/>
      <c r="F1861" s="21"/>
      <c r="G1861" s="333"/>
      <c r="H1861" s="21"/>
      <c r="I1861" s="21"/>
      <c r="J1861" s="333"/>
      <c r="K1861" s="21"/>
      <c r="L1861" s="21"/>
      <c r="M1861" s="335"/>
      <c r="N1861" s="21"/>
      <c r="O1861" s="21"/>
      <c r="P1861" s="335"/>
      <c r="Q1861" s="25"/>
      <c r="R1861" s="23">
        <f>ROUNDDOWN($R$3*R1860,0)</f>
        <v>139522</v>
      </c>
      <c r="S1861" s="23">
        <f>ROUNDDOWN($S$3*S1860,0)</f>
        <v>14659</v>
      </c>
      <c r="T1861" s="337"/>
      <c r="U1861" s="23">
        <f>ROUNDDOWN(U1860*$U$3,0)</f>
        <v>15474</v>
      </c>
      <c r="V1861" s="23">
        <f>ROUNDDOWN(V1860*$V$3,0)</f>
        <v>4328</v>
      </c>
      <c r="W1861" s="337"/>
      <c r="X1861" s="23">
        <f>ROUNDDOWN($X$3*X1860,0)</f>
        <v>84972</v>
      </c>
      <c r="Y1861" s="23">
        <f>ROUNDDOWN(Y1860*$Y$3,0)</f>
        <v>31762</v>
      </c>
      <c r="Z1861" s="24">
        <f>ROUNDDOWN(Z1860*$Z$3,0)</f>
        <v>32726</v>
      </c>
      <c r="AA1861" s="338"/>
      <c r="AB1861" s="327"/>
      <c r="AC1861" s="327"/>
      <c r="AD1861" s="327"/>
      <c r="AE1861" s="327"/>
      <c r="AF1861" s="329"/>
      <c r="AG1861" s="331"/>
      <c r="AH1861" s="332">
        <f t="shared" si="18"/>
        <v>0</v>
      </c>
    </row>
    <row r="1862" spans="1:34" ht="12.75" hidden="1" customHeight="1">
      <c r="A1862" s="333" t="s">
        <v>286</v>
      </c>
      <c r="B1862" s="20" t="s">
        <v>43</v>
      </c>
      <c r="C1862" s="21">
        <v>4</v>
      </c>
      <c r="D1862" s="333" t="str">
        <f>B1862&amp;C1862</f>
        <v>H4</v>
      </c>
      <c r="E1862" s="21" t="s">
        <v>38</v>
      </c>
      <c r="F1862" s="21">
        <v>0</v>
      </c>
      <c r="G1862" s="333" t="str">
        <f>E1862&amp;F1862</f>
        <v>W0</v>
      </c>
      <c r="H1862" s="21" t="s">
        <v>39</v>
      </c>
      <c r="I1862" s="21">
        <v>0</v>
      </c>
      <c r="J1862" s="333" t="str">
        <f>H1862&amp;I1862</f>
        <v>L0</v>
      </c>
      <c r="K1862" s="21" t="s">
        <v>40</v>
      </c>
      <c r="L1862" s="21">
        <v>0</v>
      </c>
      <c r="M1862" s="334" t="str">
        <f>K1862&amp;L1862</f>
        <v>B0</v>
      </c>
      <c r="N1862" s="21" t="s">
        <v>41</v>
      </c>
      <c r="O1862" s="21">
        <v>25</v>
      </c>
      <c r="P1862" s="334" t="str">
        <f>N1862&amp;O1862</f>
        <v>R25</v>
      </c>
      <c r="Q1862" s="25" t="s">
        <v>42</v>
      </c>
      <c r="R1862" s="26">
        <v>1.85</v>
      </c>
      <c r="S1862" s="26">
        <v>0.25</v>
      </c>
      <c r="T1862" s="336">
        <f>SUM(R1863:S1863)</f>
        <v>214432</v>
      </c>
      <c r="U1862" s="19">
        <v>0.22</v>
      </c>
      <c r="V1862" s="19">
        <v>0.14299999999999999</v>
      </c>
      <c r="W1862" s="336">
        <f>SUM(U1863:V1863)</f>
        <v>26635</v>
      </c>
      <c r="X1862" s="19">
        <v>1.02</v>
      </c>
      <c r="Y1862" s="19">
        <v>0.51</v>
      </c>
      <c r="Z1862" s="19">
        <v>0.67</v>
      </c>
      <c r="AA1862" s="338">
        <f>SUM(X1863:Z1863)</f>
        <v>185081</v>
      </c>
      <c r="AB1862" s="327">
        <f>ROUNDDOWN((T1862+AA1862)*0.05,0)</f>
        <v>19975</v>
      </c>
      <c r="AC1862" s="327">
        <f>ROUNDDOWN((T1862+W1862+AA1862+AB1862)*0.1,0)</f>
        <v>44612</v>
      </c>
      <c r="AD1862" s="327">
        <f>ROUNDDOWN(AG1862*0.1,0)</f>
        <v>150893</v>
      </c>
      <c r="AE1862" s="327">
        <f>T1862+W1862+AA1862+AB1862+AC1862+AD1862</f>
        <v>641628</v>
      </c>
      <c r="AF1862" s="328">
        <v>1750000</v>
      </c>
      <c r="AG1862" s="330">
        <f>AF1862-T1862-W1862</f>
        <v>1508933</v>
      </c>
      <c r="AH1862" s="332">
        <f t="shared" si="18"/>
        <v>641628</v>
      </c>
    </row>
    <row r="1863" spans="1:34" ht="12.75" hidden="1" customHeight="1">
      <c r="A1863" s="333"/>
      <c r="B1863" s="20"/>
      <c r="C1863" s="21"/>
      <c r="D1863" s="333"/>
      <c r="E1863" s="21"/>
      <c r="F1863" s="21"/>
      <c r="G1863" s="333"/>
      <c r="H1863" s="21"/>
      <c r="I1863" s="21"/>
      <c r="J1863" s="333"/>
      <c r="K1863" s="21"/>
      <c r="L1863" s="21"/>
      <c r="M1863" s="335"/>
      <c r="N1863" s="21"/>
      <c r="O1863" s="21"/>
      <c r="P1863" s="335"/>
      <c r="Q1863" s="25"/>
      <c r="R1863" s="23">
        <f>ROUNDDOWN($R$3*R1862,0)</f>
        <v>194072</v>
      </c>
      <c r="S1863" s="23">
        <f>ROUNDDOWN($S$3*S1862,0)</f>
        <v>20360</v>
      </c>
      <c r="T1863" s="337"/>
      <c r="U1863" s="23">
        <f>ROUNDDOWN(U1862*$U$3,0)</f>
        <v>17917</v>
      </c>
      <c r="V1863" s="23">
        <f>ROUNDDOWN(V1862*$V$3,0)</f>
        <v>8718</v>
      </c>
      <c r="W1863" s="337"/>
      <c r="X1863" s="23">
        <f>ROUNDDOWN($X$3*X1862,0)</f>
        <v>107002</v>
      </c>
      <c r="Y1863" s="23">
        <f>ROUNDDOWN(Y1862*$Y$3,0)</f>
        <v>41535</v>
      </c>
      <c r="Z1863" s="24">
        <f>ROUNDDOWN(Z1862*$Z$3,0)</f>
        <v>36544</v>
      </c>
      <c r="AA1863" s="338"/>
      <c r="AB1863" s="327"/>
      <c r="AC1863" s="327"/>
      <c r="AD1863" s="327"/>
      <c r="AE1863" s="327"/>
      <c r="AF1863" s="329"/>
      <c r="AG1863" s="331"/>
      <c r="AH1863" s="332">
        <f t="shared" si="18"/>
        <v>0</v>
      </c>
    </row>
    <row r="1864" spans="1:34" ht="12.75" hidden="1" customHeight="1">
      <c r="A1864" s="333" t="s">
        <v>286</v>
      </c>
      <c r="B1864" s="20" t="s">
        <v>43</v>
      </c>
      <c r="C1864" s="21">
        <v>4.5</v>
      </c>
      <c r="D1864" s="333" t="str">
        <f>B1864&amp;C1864</f>
        <v>H4.5</v>
      </c>
      <c r="E1864" s="21" t="s">
        <v>38</v>
      </c>
      <c r="F1864" s="21">
        <v>0</v>
      </c>
      <c r="G1864" s="333" t="str">
        <f>E1864&amp;F1864</f>
        <v>W0</v>
      </c>
      <c r="H1864" s="21" t="s">
        <v>39</v>
      </c>
      <c r="I1864" s="21">
        <v>0</v>
      </c>
      <c r="J1864" s="333" t="str">
        <f>H1864&amp;I1864</f>
        <v>L0</v>
      </c>
      <c r="K1864" s="21" t="s">
        <v>40</v>
      </c>
      <c r="L1864" s="21">
        <v>0</v>
      </c>
      <c r="M1864" s="334" t="str">
        <f>K1864&amp;L1864</f>
        <v>B0</v>
      </c>
      <c r="N1864" s="21" t="s">
        <v>41</v>
      </c>
      <c r="O1864" s="21">
        <v>30</v>
      </c>
      <c r="P1864" s="334" t="str">
        <f>N1864&amp;O1864</f>
        <v>R30</v>
      </c>
      <c r="Q1864" s="25" t="s">
        <v>42</v>
      </c>
      <c r="R1864" s="19">
        <v>2.2000000000000002</v>
      </c>
      <c r="S1864" s="19">
        <v>0.31</v>
      </c>
      <c r="T1864" s="336">
        <f>SUM(R1865:S1865)</f>
        <v>256035</v>
      </c>
      <c r="U1864" s="19">
        <v>0.3</v>
      </c>
      <c r="V1864" s="19">
        <v>0.25</v>
      </c>
      <c r="W1864" s="336">
        <f>SUM(U1865:V1865)</f>
        <v>39673</v>
      </c>
      <c r="X1864" s="19">
        <v>1.23</v>
      </c>
      <c r="Y1864" s="19">
        <v>0.6</v>
      </c>
      <c r="Z1864" s="19">
        <v>0.78</v>
      </c>
      <c r="AA1864" s="338">
        <f>SUM(X1865:Z1865)</f>
        <v>220440</v>
      </c>
      <c r="AB1864" s="327">
        <f>ROUNDDOWN((T1864+AA1864)*0.05,0)</f>
        <v>23823</v>
      </c>
      <c r="AC1864" s="327">
        <f>ROUNDDOWN((T1864+W1864+AA1864+AB1864)*0.1,0)</f>
        <v>53997</v>
      </c>
      <c r="AD1864" s="327">
        <f>ROUNDDOWN(AG1864*0.1,0)</f>
        <v>261429</v>
      </c>
      <c r="AE1864" s="327">
        <f>T1864+W1864+AA1864+AB1864+AC1864+AD1864</f>
        <v>855397</v>
      </c>
      <c r="AF1864" s="328">
        <v>2910000</v>
      </c>
      <c r="AG1864" s="330">
        <f>AF1864-T1864-W1864</f>
        <v>2614292</v>
      </c>
      <c r="AH1864" s="332">
        <f t="shared" ref="AH1864:AH1933" si="19">IF(AE1864&lt;AG1864,AE1864,AG1864)</f>
        <v>855397</v>
      </c>
    </row>
    <row r="1865" spans="1:34" ht="12.75" hidden="1" customHeight="1">
      <c r="A1865" s="333"/>
      <c r="B1865" s="20"/>
      <c r="C1865" s="21"/>
      <c r="D1865" s="333"/>
      <c r="E1865" s="21"/>
      <c r="F1865" s="21"/>
      <c r="G1865" s="333"/>
      <c r="H1865" s="21"/>
      <c r="I1865" s="21"/>
      <c r="J1865" s="333"/>
      <c r="K1865" s="21"/>
      <c r="L1865" s="21"/>
      <c r="M1865" s="335"/>
      <c r="N1865" s="21"/>
      <c r="O1865" s="21"/>
      <c r="P1865" s="335"/>
      <c r="Q1865" s="25"/>
      <c r="R1865" s="23">
        <f>ROUNDDOWN($R$3*R1864,0)</f>
        <v>230788</v>
      </c>
      <c r="S1865" s="23">
        <f>ROUNDDOWN($S$3*S1864,0)</f>
        <v>25247</v>
      </c>
      <c r="T1865" s="337"/>
      <c r="U1865" s="23">
        <f>ROUNDDOWN(U1864*$U$3,0)</f>
        <v>24432</v>
      </c>
      <c r="V1865" s="23">
        <f>ROUNDDOWN(V1864*$V$3,0)</f>
        <v>15241</v>
      </c>
      <c r="W1865" s="337"/>
      <c r="X1865" s="23">
        <f>ROUNDDOWN($X$3*X1864,0)</f>
        <v>129031</v>
      </c>
      <c r="Y1865" s="23">
        <f>ROUNDDOWN(Y1864*$Y$3,0)</f>
        <v>48865</v>
      </c>
      <c r="Z1865" s="24">
        <f>ROUNDDOWN(Z1864*$Z$3,0)</f>
        <v>42544</v>
      </c>
      <c r="AA1865" s="338"/>
      <c r="AB1865" s="327"/>
      <c r="AC1865" s="327"/>
      <c r="AD1865" s="327"/>
      <c r="AE1865" s="327"/>
      <c r="AF1865" s="329"/>
      <c r="AG1865" s="331"/>
      <c r="AH1865" s="332">
        <f t="shared" si="19"/>
        <v>0</v>
      </c>
    </row>
    <row r="1866" spans="1:34" ht="12.75" hidden="1" customHeight="1">
      <c r="A1866" s="347" t="s">
        <v>287</v>
      </c>
      <c r="B1866" s="31" t="s">
        <v>43</v>
      </c>
      <c r="C1866" s="32">
        <v>3</v>
      </c>
      <c r="D1866" s="347" t="str">
        <f>B1866&amp;C1866</f>
        <v>H3</v>
      </c>
      <c r="E1866" s="32" t="s">
        <v>38</v>
      </c>
      <c r="F1866" s="32">
        <v>0</v>
      </c>
      <c r="G1866" s="347" t="str">
        <f>E1866&amp;F1866</f>
        <v>W0</v>
      </c>
      <c r="H1866" s="32" t="s">
        <v>39</v>
      </c>
      <c r="I1866" s="32">
        <v>0</v>
      </c>
      <c r="J1866" s="347" t="str">
        <f>H1866&amp;I1866</f>
        <v>L0</v>
      </c>
      <c r="K1866" s="32" t="s">
        <v>40</v>
      </c>
      <c r="L1866" s="32"/>
      <c r="M1866" s="348" t="str">
        <f>K1866&amp;L1866</f>
        <v>B</v>
      </c>
      <c r="N1866" s="32" t="s">
        <v>41</v>
      </c>
      <c r="O1866" s="32">
        <v>4</v>
      </c>
      <c r="P1866" s="348" t="str">
        <f>N1866&amp;O1866</f>
        <v>R4</v>
      </c>
      <c r="Q1866" s="25" t="s">
        <v>187</v>
      </c>
      <c r="R1866" s="19"/>
      <c r="S1866" s="19"/>
      <c r="T1866" s="336">
        <f>SUM(R1867:S1867)</f>
        <v>0</v>
      </c>
      <c r="U1866" s="19"/>
      <c r="V1866" s="19"/>
      <c r="W1866" s="336">
        <f>SUM(U1867:V1867)</f>
        <v>0</v>
      </c>
      <c r="X1866" s="19"/>
      <c r="Y1866" s="19"/>
      <c r="Z1866" s="19"/>
      <c r="AA1866" s="338">
        <f>SUM(X1867:Z1867)</f>
        <v>0</v>
      </c>
      <c r="AB1866" s="327">
        <f>ROUNDDOWN((T1866+AA1866)*0.05,0)</f>
        <v>0</v>
      </c>
      <c r="AC1866" s="327">
        <f>ROUNDDOWN((T1866+W1866+AA1866+AB1866)*0.1,0)</f>
        <v>0</v>
      </c>
      <c r="AD1866" s="327">
        <f>ROUNDDOWN(AG1866*0.1,0)</f>
        <v>6880</v>
      </c>
      <c r="AE1866" s="327">
        <f>T1866+W1866+AA1866+AB1866+AC1866+AD1866</f>
        <v>6880</v>
      </c>
      <c r="AF1866" s="328">
        <v>68800</v>
      </c>
      <c r="AG1866" s="330">
        <f>AF1866-T1866-W1866</f>
        <v>68800</v>
      </c>
      <c r="AH1866" s="332">
        <f>IF(AE1866&lt;AG1866,AE1866,AG1866)</f>
        <v>6880</v>
      </c>
    </row>
    <row r="1867" spans="1:34" ht="12.75" hidden="1" customHeight="1">
      <c r="A1867" s="347"/>
      <c r="B1867" s="31"/>
      <c r="C1867" s="32"/>
      <c r="D1867" s="347"/>
      <c r="E1867" s="32"/>
      <c r="F1867" s="32"/>
      <c r="G1867" s="347"/>
      <c r="H1867" s="32"/>
      <c r="I1867" s="32"/>
      <c r="J1867" s="347"/>
      <c r="K1867" s="32"/>
      <c r="L1867" s="32"/>
      <c r="M1867" s="349"/>
      <c r="N1867" s="32"/>
      <c r="O1867" s="32"/>
      <c r="P1867" s="349"/>
      <c r="Q1867" s="25"/>
      <c r="R1867" s="23">
        <f>ROUNDDOWN($R$3*R1866,0)</f>
        <v>0</v>
      </c>
      <c r="S1867" s="23">
        <f>ROUNDDOWN($S$3*S1866,0)</f>
        <v>0</v>
      </c>
      <c r="T1867" s="337"/>
      <c r="U1867" s="23">
        <f>ROUNDDOWN(U1866*$U$3,0)</f>
        <v>0</v>
      </c>
      <c r="V1867" s="23">
        <f>ROUNDDOWN(V1866*$V$3,0)</f>
        <v>0</v>
      </c>
      <c r="W1867" s="337"/>
      <c r="X1867" s="23">
        <f>ROUNDDOWN($X$3*X1866,0)</f>
        <v>0</v>
      </c>
      <c r="Y1867" s="23">
        <f>ROUNDDOWN(Y1866*$Y$3,0)</f>
        <v>0</v>
      </c>
      <c r="Z1867" s="24">
        <f>ROUNDDOWN(Z1866*$Z$3,0)</f>
        <v>0</v>
      </c>
      <c r="AA1867" s="338"/>
      <c r="AB1867" s="327"/>
      <c r="AC1867" s="327"/>
      <c r="AD1867" s="327"/>
      <c r="AE1867" s="327"/>
      <c r="AF1867" s="329"/>
      <c r="AG1867" s="331"/>
      <c r="AH1867" s="332"/>
    </row>
    <row r="1868" spans="1:34" ht="12.75" hidden="1" customHeight="1">
      <c r="A1868" s="347" t="s">
        <v>287</v>
      </c>
      <c r="B1868" s="31" t="s">
        <v>43</v>
      </c>
      <c r="C1868" s="32">
        <v>3.5</v>
      </c>
      <c r="D1868" s="347" t="str">
        <f>B1868&amp;C1868</f>
        <v>H3.5</v>
      </c>
      <c r="E1868" s="32" t="s">
        <v>38</v>
      </c>
      <c r="F1868" s="32">
        <v>0</v>
      </c>
      <c r="G1868" s="347" t="str">
        <f>E1868&amp;F1868</f>
        <v>W0</v>
      </c>
      <c r="H1868" s="32" t="s">
        <v>39</v>
      </c>
      <c r="I1868" s="32">
        <v>0</v>
      </c>
      <c r="J1868" s="347" t="str">
        <f>H1868&amp;I1868</f>
        <v>L0</v>
      </c>
      <c r="K1868" s="32" t="s">
        <v>40</v>
      </c>
      <c r="L1868" s="32"/>
      <c r="M1868" s="348" t="str">
        <f>K1868&amp;L1868</f>
        <v>B</v>
      </c>
      <c r="N1868" s="32" t="s">
        <v>41</v>
      </c>
      <c r="O1868" s="32">
        <v>6</v>
      </c>
      <c r="P1868" s="348" t="str">
        <f>N1868&amp;O1868</f>
        <v>R6</v>
      </c>
      <c r="Q1868" s="25" t="s">
        <v>187</v>
      </c>
      <c r="R1868" s="26"/>
      <c r="S1868" s="26"/>
      <c r="T1868" s="336">
        <f>SUM(R1869:S1869)</f>
        <v>0</v>
      </c>
      <c r="U1868" s="19"/>
      <c r="V1868" s="19"/>
      <c r="W1868" s="336">
        <f>SUM(U1869:V1869)</f>
        <v>0</v>
      </c>
      <c r="X1868" s="19"/>
      <c r="Y1868" s="19"/>
      <c r="Z1868" s="19"/>
      <c r="AA1868" s="338">
        <f>SUM(X1869:Z1869)</f>
        <v>0</v>
      </c>
      <c r="AB1868" s="327">
        <f>ROUNDDOWN((T1868+AA1868)*0.05,0)</f>
        <v>0</v>
      </c>
      <c r="AC1868" s="327">
        <f>ROUNDDOWN((T1868+W1868+AA1868+AB1868)*0.1,0)</f>
        <v>0</v>
      </c>
      <c r="AD1868" s="327">
        <f>ROUNDDOWN(AG1868*0.1,0)</f>
        <v>8610</v>
      </c>
      <c r="AE1868" s="327">
        <f>T1868+W1868+AA1868+AB1868+AC1868+AD1868</f>
        <v>8610</v>
      </c>
      <c r="AF1868" s="328">
        <v>86100</v>
      </c>
      <c r="AG1868" s="330">
        <f>AF1868-T1868-W1868</f>
        <v>86100</v>
      </c>
      <c r="AH1868" s="332">
        <f>IF(AE1868&lt;AG1868,AE1868,AG1868)</f>
        <v>8610</v>
      </c>
    </row>
    <row r="1869" spans="1:34" ht="12.75" hidden="1" customHeight="1">
      <c r="A1869" s="347"/>
      <c r="B1869" s="31"/>
      <c r="C1869" s="32"/>
      <c r="D1869" s="347"/>
      <c r="E1869" s="32"/>
      <c r="F1869" s="32"/>
      <c r="G1869" s="347"/>
      <c r="H1869" s="32"/>
      <c r="I1869" s="32"/>
      <c r="J1869" s="347"/>
      <c r="K1869" s="32"/>
      <c r="L1869" s="32"/>
      <c r="M1869" s="349"/>
      <c r="N1869" s="32"/>
      <c r="O1869" s="32"/>
      <c r="P1869" s="349"/>
      <c r="Q1869" s="25"/>
      <c r="R1869" s="23">
        <f>ROUNDDOWN($R$3*R1868,0)</f>
        <v>0</v>
      </c>
      <c r="S1869" s="23">
        <f>ROUNDDOWN($S$3*S1868,0)</f>
        <v>0</v>
      </c>
      <c r="T1869" s="337"/>
      <c r="U1869" s="23">
        <f>ROUNDDOWN(U1868*$U$3,0)</f>
        <v>0</v>
      </c>
      <c r="V1869" s="23">
        <f>ROUNDDOWN(V1868*$V$3,0)</f>
        <v>0</v>
      </c>
      <c r="W1869" s="337"/>
      <c r="X1869" s="23">
        <f>ROUNDDOWN($X$3*X1868,0)</f>
        <v>0</v>
      </c>
      <c r="Y1869" s="23">
        <f>ROUNDDOWN(Y1868*$Y$3,0)</f>
        <v>0</v>
      </c>
      <c r="Z1869" s="24">
        <f>ROUNDDOWN(Z1868*$Z$3,0)</f>
        <v>0</v>
      </c>
      <c r="AA1869" s="338"/>
      <c r="AB1869" s="327"/>
      <c r="AC1869" s="327"/>
      <c r="AD1869" s="327"/>
      <c r="AE1869" s="327"/>
      <c r="AF1869" s="329"/>
      <c r="AG1869" s="331"/>
      <c r="AH1869" s="332"/>
    </row>
    <row r="1870" spans="1:34" ht="12.75" hidden="1" customHeight="1">
      <c r="A1870" s="347" t="s">
        <v>287</v>
      </c>
      <c r="B1870" s="31" t="s">
        <v>43</v>
      </c>
      <c r="C1870" s="32">
        <v>4</v>
      </c>
      <c r="D1870" s="347" t="str">
        <f>B1870&amp;C1870</f>
        <v>H4</v>
      </c>
      <c r="E1870" s="32" t="s">
        <v>38</v>
      </c>
      <c r="F1870" s="32">
        <v>0</v>
      </c>
      <c r="G1870" s="347" t="str">
        <f>E1870&amp;F1870</f>
        <v>W0</v>
      </c>
      <c r="H1870" s="32" t="s">
        <v>39</v>
      </c>
      <c r="I1870" s="32">
        <v>0</v>
      </c>
      <c r="J1870" s="347" t="str">
        <f>H1870&amp;I1870</f>
        <v>L0</v>
      </c>
      <c r="K1870" s="32" t="s">
        <v>40</v>
      </c>
      <c r="L1870" s="32"/>
      <c r="M1870" s="348" t="str">
        <f>K1870&amp;L1870</f>
        <v>B</v>
      </c>
      <c r="N1870" s="32" t="s">
        <v>41</v>
      </c>
      <c r="O1870" s="32">
        <v>8</v>
      </c>
      <c r="P1870" s="348" t="str">
        <f>N1870&amp;O1870</f>
        <v>R8</v>
      </c>
      <c r="Q1870" s="25" t="s">
        <v>187</v>
      </c>
      <c r="R1870" s="19"/>
      <c r="S1870" s="19"/>
      <c r="T1870" s="336">
        <f>SUM(R1871:S1871)</f>
        <v>0</v>
      </c>
      <c r="U1870" s="19"/>
      <c r="V1870" s="19"/>
      <c r="W1870" s="336">
        <f>SUM(U1871:V1871)</f>
        <v>0</v>
      </c>
      <c r="X1870" s="19"/>
      <c r="Y1870" s="19"/>
      <c r="Z1870" s="19"/>
      <c r="AA1870" s="338">
        <f>SUM(X1871:Z1871)</f>
        <v>0</v>
      </c>
      <c r="AB1870" s="327">
        <f>ROUNDDOWN((T1870+AA1870)*0.05,0)</f>
        <v>0</v>
      </c>
      <c r="AC1870" s="327">
        <f>ROUNDDOWN((T1870+W1870+AA1870+AB1870)*0.1,0)</f>
        <v>0</v>
      </c>
      <c r="AD1870" s="327">
        <f>ROUNDDOWN(AG1870*0.1,0)</f>
        <v>12900</v>
      </c>
      <c r="AE1870" s="327">
        <f>T1870+W1870+AA1870+AB1870+AC1870+AD1870</f>
        <v>12900</v>
      </c>
      <c r="AF1870" s="328">
        <v>129000</v>
      </c>
      <c r="AG1870" s="330">
        <f>AF1870-T1870-W1870</f>
        <v>129000</v>
      </c>
      <c r="AH1870" s="332">
        <f>IF(AE1870&lt;AG1870,AE1870,AG1870)</f>
        <v>12900</v>
      </c>
    </row>
    <row r="1871" spans="1:34" ht="12.75" hidden="1" customHeight="1">
      <c r="A1871" s="347"/>
      <c r="B1871" s="31"/>
      <c r="C1871" s="32"/>
      <c r="D1871" s="347"/>
      <c r="E1871" s="32"/>
      <c r="F1871" s="32"/>
      <c r="G1871" s="347"/>
      <c r="H1871" s="32"/>
      <c r="I1871" s="32"/>
      <c r="J1871" s="347"/>
      <c r="K1871" s="32"/>
      <c r="L1871" s="32"/>
      <c r="M1871" s="349"/>
      <c r="N1871" s="32"/>
      <c r="O1871" s="32"/>
      <c r="P1871" s="349"/>
      <c r="Q1871" s="25"/>
      <c r="R1871" s="23">
        <f>ROUNDDOWN($R$3*R1870,0)</f>
        <v>0</v>
      </c>
      <c r="S1871" s="23">
        <f>ROUNDDOWN($S$3*S1870,0)</f>
        <v>0</v>
      </c>
      <c r="T1871" s="337"/>
      <c r="U1871" s="23">
        <f>ROUNDDOWN(U1870*$U$3,0)</f>
        <v>0</v>
      </c>
      <c r="V1871" s="23">
        <f>ROUNDDOWN(V1870*$V$3,0)</f>
        <v>0</v>
      </c>
      <c r="W1871" s="337"/>
      <c r="X1871" s="23">
        <f>ROUNDDOWN($X$3*X1870,0)</f>
        <v>0</v>
      </c>
      <c r="Y1871" s="23">
        <f>ROUNDDOWN(Y1870*$Y$3,0)</f>
        <v>0</v>
      </c>
      <c r="Z1871" s="24">
        <f>ROUNDDOWN(Z1870*$Z$3,0)</f>
        <v>0</v>
      </c>
      <c r="AA1871" s="338"/>
      <c r="AB1871" s="327"/>
      <c r="AC1871" s="327"/>
      <c r="AD1871" s="327"/>
      <c r="AE1871" s="327"/>
      <c r="AF1871" s="329"/>
      <c r="AG1871" s="331"/>
      <c r="AH1871" s="332"/>
    </row>
    <row r="1872" spans="1:34" ht="12.75" hidden="1" customHeight="1">
      <c r="A1872" s="345" t="s">
        <v>288</v>
      </c>
      <c r="B1872" s="27" t="s">
        <v>43</v>
      </c>
      <c r="C1872" s="28">
        <v>2</v>
      </c>
      <c r="D1872" s="344" t="str">
        <f>B1872&amp;C1872</f>
        <v>H2</v>
      </c>
      <c r="E1872" s="28" t="s">
        <v>38</v>
      </c>
      <c r="F1872" s="28">
        <v>0</v>
      </c>
      <c r="G1872" s="344" t="str">
        <f>E1872&amp;F1872</f>
        <v>W0</v>
      </c>
      <c r="H1872" s="28" t="s">
        <v>39</v>
      </c>
      <c r="I1872" s="28">
        <v>0</v>
      </c>
      <c r="J1872" s="344" t="str">
        <f>H1872&amp;I1872</f>
        <v>L0</v>
      </c>
      <c r="K1872" s="28" t="s">
        <v>40</v>
      </c>
      <c r="L1872" s="28">
        <v>0</v>
      </c>
      <c r="M1872" s="345" t="str">
        <f>K1872&amp;L1872</f>
        <v>B0</v>
      </c>
      <c r="N1872" s="28" t="s">
        <v>41</v>
      </c>
      <c r="O1872" s="28">
        <v>4</v>
      </c>
      <c r="P1872" s="345" t="str">
        <f>N1872&amp;O1872</f>
        <v>R4</v>
      </c>
      <c r="Q1872" s="25" t="s">
        <v>42</v>
      </c>
      <c r="R1872" s="19">
        <v>0.11</v>
      </c>
      <c r="S1872" s="19">
        <v>0.1</v>
      </c>
      <c r="T1872" s="336">
        <f>SUM(R1873:S1873)</f>
        <v>19683</v>
      </c>
      <c r="U1872" s="19">
        <v>2E-3</v>
      </c>
      <c r="V1872" s="19">
        <v>5.0000000000000001E-3</v>
      </c>
      <c r="W1872" s="336">
        <f>SUM(U1873:V1873)</f>
        <v>466</v>
      </c>
      <c r="X1872" s="19">
        <v>0.11</v>
      </c>
      <c r="Y1872" s="19">
        <v>7.0000000000000007E-2</v>
      </c>
      <c r="Z1872" s="19">
        <v>0</v>
      </c>
      <c r="AA1872" s="338">
        <f>SUM(X1873:Z1873)</f>
        <v>17240</v>
      </c>
      <c r="AB1872" s="327">
        <f>ROUNDDOWN((T1872+AA1872)*0.05,0)</f>
        <v>1846</v>
      </c>
      <c r="AC1872" s="327">
        <f>ROUNDDOWN((T1872+W1872+AA1872+AB1872)*0.1,0)</f>
        <v>3923</v>
      </c>
      <c r="AD1872" s="327">
        <f>ROUNDDOWN(AG1872*0.1,0)</f>
        <v>2025</v>
      </c>
      <c r="AE1872" s="327">
        <f>T1872+W1872+AA1872+AB1872+AC1872+AD1872</f>
        <v>45183</v>
      </c>
      <c r="AF1872" s="328">
        <v>40400</v>
      </c>
      <c r="AG1872" s="330">
        <f>AF1872-T1872-W1872</f>
        <v>20251</v>
      </c>
      <c r="AH1872" s="332">
        <f t="shared" si="19"/>
        <v>20251</v>
      </c>
    </row>
    <row r="1873" spans="1:34" ht="12.75" hidden="1" customHeight="1">
      <c r="A1873" s="346"/>
      <c r="B1873" s="27"/>
      <c r="C1873" s="28"/>
      <c r="D1873" s="344"/>
      <c r="E1873" s="28"/>
      <c r="F1873" s="28"/>
      <c r="G1873" s="344"/>
      <c r="H1873" s="28"/>
      <c r="I1873" s="28"/>
      <c r="J1873" s="344"/>
      <c r="K1873" s="28"/>
      <c r="L1873" s="28"/>
      <c r="M1873" s="346"/>
      <c r="N1873" s="28"/>
      <c r="O1873" s="28"/>
      <c r="P1873" s="346"/>
      <c r="Q1873" s="22"/>
      <c r="R1873" s="23">
        <f>ROUNDDOWN($R$3*R1872,0)</f>
        <v>11539</v>
      </c>
      <c r="S1873" s="23">
        <f>ROUNDDOWN($S$3*S1872,0)</f>
        <v>8144</v>
      </c>
      <c r="T1873" s="337"/>
      <c r="U1873" s="23">
        <f>ROUNDDOWN(U1872*$U$3,0)</f>
        <v>162</v>
      </c>
      <c r="V1873" s="23">
        <f>ROUNDDOWN(V1872*$V$3,0)</f>
        <v>304</v>
      </c>
      <c r="W1873" s="337"/>
      <c r="X1873" s="23">
        <f>ROUNDDOWN($X$3*X1872,0)</f>
        <v>11539</v>
      </c>
      <c r="Y1873" s="23">
        <f>ROUNDDOWN(Y1872*$Y$3,0)</f>
        <v>5701</v>
      </c>
      <c r="Z1873" s="24">
        <f>ROUNDDOWN(Z1872*$Z$3,0)</f>
        <v>0</v>
      </c>
      <c r="AA1873" s="338"/>
      <c r="AB1873" s="327"/>
      <c r="AC1873" s="327"/>
      <c r="AD1873" s="327"/>
      <c r="AE1873" s="327"/>
      <c r="AF1873" s="329"/>
      <c r="AG1873" s="331"/>
      <c r="AH1873" s="332">
        <f t="shared" si="19"/>
        <v>0</v>
      </c>
    </row>
    <row r="1874" spans="1:34" ht="12.75" hidden="1" customHeight="1">
      <c r="A1874" s="344" t="s">
        <v>288</v>
      </c>
      <c r="B1874" s="27" t="s">
        <v>43</v>
      </c>
      <c r="C1874" s="28">
        <v>2.5</v>
      </c>
      <c r="D1874" s="344" t="str">
        <f>B1874&amp;C1874</f>
        <v>H2.5</v>
      </c>
      <c r="E1874" s="28" t="s">
        <v>38</v>
      </c>
      <c r="F1874" s="28">
        <v>0</v>
      </c>
      <c r="G1874" s="344" t="str">
        <f>E1874&amp;F1874</f>
        <v>W0</v>
      </c>
      <c r="H1874" s="28" t="s">
        <v>39</v>
      </c>
      <c r="I1874" s="28">
        <v>0</v>
      </c>
      <c r="J1874" s="344" t="str">
        <f>H1874&amp;I1874</f>
        <v>L0</v>
      </c>
      <c r="K1874" s="28" t="s">
        <v>40</v>
      </c>
      <c r="L1874" s="28">
        <v>0</v>
      </c>
      <c r="M1874" s="345" t="str">
        <f>K1874&amp;L1874</f>
        <v>B0</v>
      </c>
      <c r="N1874" s="28" t="s">
        <v>41</v>
      </c>
      <c r="O1874" s="28">
        <v>5</v>
      </c>
      <c r="P1874" s="345" t="str">
        <f>N1874&amp;O1874</f>
        <v>R5</v>
      </c>
      <c r="Q1874" s="25" t="s">
        <v>42</v>
      </c>
      <c r="R1874" s="26">
        <v>0.13</v>
      </c>
      <c r="S1874" s="26">
        <v>0.02</v>
      </c>
      <c r="T1874" s="336">
        <f>SUM(R1875:S1875)</f>
        <v>15265</v>
      </c>
      <c r="U1874" s="19">
        <v>5.0000000000000001E-3</v>
      </c>
      <c r="V1874" s="19">
        <v>7.0000000000000001E-3</v>
      </c>
      <c r="W1874" s="336">
        <f>SUM(U1875:V1875)</f>
        <v>833</v>
      </c>
      <c r="X1874" s="19">
        <v>0.17</v>
      </c>
      <c r="Y1874" s="19">
        <v>0.1</v>
      </c>
      <c r="Z1874" s="19">
        <v>0</v>
      </c>
      <c r="AA1874" s="338">
        <f>SUM(X1875:Z1875)</f>
        <v>25977</v>
      </c>
      <c r="AB1874" s="327">
        <f>ROUNDDOWN((T1874+AA1874)*0.05,0)</f>
        <v>2062</v>
      </c>
      <c r="AC1874" s="327">
        <f>ROUNDDOWN((T1874+W1874+AA1874+AB1874)*0.1,0)</f>
        <v>4413</v>
      </c>
      <c r="AD1874" s="327">
        <f>ROUNDDOWN(AG1874*0.1,0)</f>
        <v>4200</v>
      </c>
      <c r="AE1874" s="327">
        <f>T1874+W1874+AA1874+AB1874+AC1874+AD1874</f>
        <v>52750</v>
      </c>
      <c r="AF1874" s="328">
        <v>58100</v>
      </c>
      <c r="AG1874" s="330">
        <f>AF1874-T1874-W1874</f>
        <v>42002</v>
      </c>
      <c r="AH1874" s="332">
        <f t="shared" si="19"/>
        <v>42002</v>
      </c>
    </row>
    <row r="1875" spans="1:34" ht="12.75" hidden="1" customHeight="1">
      <c r="A1875" s="344"/>
      <c r="B1875" s="27"/>
      <c r="C1875" s="28"/>
      <c r="D1875" s="344"/>
      <c r="E1875" s="28"/>
      <c r="F1875" s="28"/>
      <c r="G1875" s="344"/>
      <c r="H1875" s="28"/>
      <c r="I1875" s="28"/>
      <c r="J1875" s="344"/>
      <c r="K1875" s="28"/>
      <c r="L1875" s="28"/>
      <c r="M1875" s="346"/>
      <c r="N1875" s="28"/>
      <c r="O1875" s="28"/>
      <c r="P1875" s="346"/>
      <c r="Q1875" s="22"/>
      <c r="R1875" s="23">
        <f>ROUNDDOWN($R$3*R1874,0)</f>
        <v>13637</v>
      </c>
      <c r="S1875" s="23">
        <f>ROUNDDOWN($S$3*S1874,0)</f>
        <v>1628</v>
      </c>
      <c r="T1875" s="337"/>
      <c r="U1875" s="23">
        <f>ROUNDDOWN(U1874*$U$3,0)</f>
        <v>407</v>
      </c>
      <c r="V1875" s="23">
        <f>ROUNDDOWN(V1874*$V$3,0)</f>
        <v>426</v>
      </c>
      <c r="W1875" s="337"/>
      <c r="X1875" s="23">
        <f>ROUNDDOWN($X$3*X1874,0)</f>
        <v>17833</v>
      </c>
      <c r="Y1875" s="23">
        <f>ROUNDDOWN(Y1874*$Y$3,0)</f>
        <v>8144</v>
      </c>
      <c r="Z1875" s="24">
        <f>ROUNDDOWN(Z1874*$Z$3,0)</f>
        <v>0</v>
      </c>
      <c r="AA1875" s="338"/>
      <c r="AB1875" s="327"/>
      <c r="AC1875" s="327"/>
      <c r="AD1875" s="327"/>
      <c r="AE1875" s="327"/>
      <c r="AF1875" s="329"/>
      <c r="AG1875" s="331"/>
      <c r="AH1875" s="332">
        <f t="shared" si="19"/>
        <v>0</v>
      </c>
    </row>
    <row r="1876" spans="1:34" ht="12.75" hidden="1" customHeight="1">
      <c r="A1876" s="344" t="s">
        <v>288</v>
      </c>
      <c r="B1876" s="27" t="s">
        <v>43</v>
      </c>
      <c r="C1876" s="28">
        <v>2.5</v>
      </c>
      <c r="D1876" s="344" t="str">
        <f>B1876&amp;C1876</f>
        <v>H2.5</v>
      </c>
      <c r="E1876" s="28" t="s">
        <v>38</v>
      </c>
      <c r="F1876" s="28">
        <v>0</v>
      </c>
      <c r="G1876" s="344" t="str">
        <f>E1876&amp;F1876</f>
        <v>W0</v>
      </c>
      <c r="H1876" s="28" t="s">
        <v>39</v>
      </c>
      <c r="I1876" s="28">
        <v>0</v>
      </c>
      <c r="J1876" s="344" t="str">
        <f>H1876&amp;I1876</f>
        <v>L0</v>
      </c>
      <c r="K1876" s="28" t="s">
        <v>40</v>
      </c>
      <c r="L1876" s="28">
        <v>0</v>
      </c>
      <c r="M1876" s="345" t="str">
        <f>K1876&amp;L1876</f>
        <v>B0</v>
      </c>
      <c r="N1876" s="28" t="s">
        <v>41</v>
      </c>
      <c r="O1876" s="28">
        <v>6</v>
      </c>
      <c r="P1876" s="345" t="str">
        <f>N1876&amp;O1876</f>
        <v>R6</v>
      </c>
      <c r="Q1876" s="25" t="s">
        <v>42</v>
      </c>
      <c r="R1876" s="19">
        <v>0.19</v>
      </c>
      <c r="S1876" s="19">
        <v>0.02</v>
      </c>
      <c r="T1876" s="336">
        <f>SUM(R1877:S1877)</f>
        <v>21559</v>
      </c>
      <c r="U1876" s="19">
        <v>8.0000000000000002E-3</v>
      </c>
      <c r="V1876" s="19">
        <v>0.01</v>
      </c>
      <c r="W1876" s="336">
        <f>SUM(U1877:V1877)</f>
        <v>1260</v>
      </c>
      <c r="X1876" s="19">
        <v>0.23</v>
      </c>
      <c r="Y1876" s="19">
        <v>0.14000000000000001</v>
      </c>
      <c r="Z1876" s="19">
        <v>0</v>
      </c>
      <c r="AA1876" s="338">
        <f>SUM(X1877:Z1877)</f>
        <v>35529</v>
      </c>
      <c r="AB1876" s="327">
        <f>ROUNDDOWN((T1876+AA1876)*0.05,0)</f>
        <v>2854</v>
      </c>
      <c r="AC1876" s="327">
        <f>ROUNDDOWN((T1876+W1876+AA1876+AB1876)*0.1,0)</f>
        <v>6120</v>
      </c>
      <c r="AD1876" s="327">
        <f>ROUNDDOWN(AG1876*0.1,0)</f>
        <v>5308</v>
      </c>
      <c r="AE1876" s="327">
        <f>T1876+W1876+AA1876+AB1876+AC1876+AD1876</f>
        <v>72630</v>
      </c>
      <c r="AF1876" s="328">
        <v>75900</v>
      </c>
      <c r="AG1876" s="330">
        <f>AF1876-T1876-W1876</f>
        <v>53081</v>
      </c>
      <c r="AH1876" s="332">
        <f t="shared" si="19"/>
        <v>53081</v>
      </c>
    </row>
    <row r="1877" spans="1:34" ht="12.75" hidden="1" customHeight="1">
      <c r="A1877" s="344"/>
      <c r="B1877" s="27"/>
      <c r="C1877" s="28"/>
      <c r="D1877" s="344"/>
      <c r="E1877" s="28"/>
      <c r="F1877" s="28"/>
      <c r="G1877" s="344"/>
      <c r="H1877" s="28"/>
      <c r="I1877" s="28"/>
      <c r="J1877" s="344"/>
      <c r="K1877" s="28"/>
      <c r="L1877" s="28"/>
      <c r="M1877" s="346"/>
      <c r="N1877" s="28"/>
      <c r="O1877" s="28"/>
      <c r="P1877" s="346"/>
      <c r="Q1877" s="22"/>
      <c r="R1877" s="23">
        <f>ROUNDDOWN($R$3*R1876,0)</f>
        <v>19931</v>
      </c>
      <c r="S1877" s="23">
        <f>ROUNDDOWN($S$3*S1876,0)</f>
        <v>1628</v>
      </c>
      <c r="T1877" s="337"/>
      <c r="U1877" s="23">
        <f>ROUNDDOWN(U1876*$U$3,0)</f>
        <v>651</v>
      </c>
      <c r="V1877" s="23">
        <f>ROUNDDOWN(V1876*$V$3,0)</f>
        <v>609</v>
      </c>
      <c r="W1877" s="337"/>
      <c r="X1877" s="23">
        <f>ROUNDDOWN($X$3*X1876,0)</f>
        <v>24127</v>
      </c>
      <c r="Y1877" s="23">
        <f>ROUNDDOWN(Y1876*$Y$3,0)</f>
        <v>11402</v>
      </c>
      <c r="Z1877" s="24">
        <f>ROUNDDOWN(Z1876*$Z$3,0)</f>
        <v>0</v>
      </c>
      <c r="AA1877" s="338"/>
      <c r="AB1877" s="327"/>
      <c r="AC1877" s="327"/>
      <c r="AD1877" s="327"/>
      <c r="AE1877" s="327"/>
      <c r="AF1877" s="329"/>
      <c r="AG1877" s="331"/>
      <c r="AH1877" s="332">
        <f t="shared" si="19"/>
        <v>0</v>
      </c>
    </row>
    <row r="1878" spans="1:34" ht="12.75" hidden="1" customHeight="1">
      <c r="A1878" s="344" t="s">
        <v>288</v>
      </c>
      <c r="B1878" s="27" t="s">
        <v>43</v>
      </c>
      <c r="C1878" s="28">
        <v>3</v>
      </c>
      <c r="D1878" s="344" t="str">
        <f>B1878&amp;C1878</f>
        <v>H3</v>
      </c>
      <c r="E1878" s="28" t="s">
        <v>38</v>
      </c>
      <c r="F1878" s="28">
        <v>0</v>
      </c>
      <c r="G1878" s="344" t="str">
        <f>E1878&amp;F1878</f>
        <v>W0</v>
      </c>
      <c r="H1878" s="28" t="s">
        <v>39</v>
      </c>
      <c r="I1878" s="28">
        <v>0</v>
      </c>
      <c r="J1878" s="344" t="str">
        <f>H1878&amp;I1878</f>
        <v>L0</v>
      </c>
      <c r="K1878" s="28" t="s">
        <v>40</v>
      </c>
      <c r="L1878" s="28">
        <v>0</v>
      </c>
      <c r="M1878" s="345" t="str">
        <f>K1878&amp;L1878</f>
        <v>B0</v>
      </c>
      <c r="N1878" s="28" t="s">
        <v>41</v>
      </c>
      <c r="O1878" s="28">
        <v>8</v>
      </c>
      <c r="P1878" s="345" t="str">
        <f>N1878&amp;O1878</f>
        <v>R8</v>
      </c>
      <c r="Q1878" s="25" t="s">
        <v>42</v>
      </c>
      <c r="R1878" s="19">
        <v>0.33</v>
      </c>
      <c r="S1878" s="19">
        <v>0.04</v>
      </c>
      <c r="T1878" s="336">
        <f>SUM(R1879:S1879)</f>
        <v>37875</v>
      </c>
      <c r="U1878" s="19">
        <v>2.1000000000000001E-2</v>
      </c>
      <c r="V1878" s="19">
        <v>1.2E-2</v>
      </c>
      <c r="W1878" s="336">
        <f>SUM(U1879:V1879)</f>
        <v>2441</v>
      </c>
      <c r="X1878" s="19">
        <v>0.37</v>
      </c>
      <c r="Y1878" s="19">
        <v>0.22</v>
      </c>
      <c r="Z1878" s="19">
        <v>0</v>
      </c>
      <c r="AA1878" s="338">
        <f>SUM(X1879:Z1879)</f>
        <v>56731</v>
      </c>
      <c r="AB1878" s="327">
        <f>ROUNDDOWN((T1878+AA1878)*0.05,0)</f>
        <v>4730</v>
      </c>
      <c r="AC1878" s="327">
        <f>ROUNDDOWN((T1878+W1878+AA1878+AB1878)*0.1,0)</f>
        <v>10177</v>
      </c>
      <c r="AD1878" s="327">
        <f>ROUNDDOWN(AG1878*0.1,0)</f>
        <v>9768</v>
      </c>
      <c r="AE1878" s="327">
        <f>T1878+W1878+AA1878+AB1878+AC1878+AD1878</f>
        <v>121722</v>
      </c>
      <c r="AF1878" s="328">
        <v>138000</v>
      </c>
      <c r="AG1878" s="330">
        <f>AF1878-T1878-W1878</f>
        <v>97684</v>
      </c>
      <c r="AH1878" s="332">
        <f t="shared" si="19"/>
        <v>97684</v>
      </c>
    </row>
    <row r="1879" spans="1:34" ht="12.75" hidden="1" customHeight="1">
      <c r="A1879" s="344"/>
      <c r="B1879" s="27"/>
      <c r="C1879" s="28"/>
      <c r="D1879" s="344"/>
      <c r="E1879" s="28"/>
      <c r="F1879" s="28"/>
      <c r="G1879" s="344"/>
      <c r="H1879" s="28"/>
      <c r="I1879" s="28"/>
      <c r="J1879" s="344"/>
      <c r="K1879" s="28"/>
      <c r="L1879" s="28"/>
      <c r="M1879" s="346"/>
      <c r="N1879" s="28"/>
      <c r="O1879" s="28"/>
      <c r="P1879" s="346"/>
      <c r="Q1879" s="22"/>
      <c r="R1879" s="23">
        <f>ROUNDDOWN($R$3*R1878,0)</f>
        <v>34618</v>
      </c>
      <c r="S1879" s="23">
        <f>ROUNDDOWN($S$3*S1878,0)</f>
        <v>3257</v>
      </c>
      <c r="T1879" s="337"/>
      <c r="U1879" s="23">
        <f>ROUNDDOWN(U1878*$U$3,0)</f>
        <v>1710</v>
      </c>
      <c r="V1879" s="23">
        <f>ROUNDDOWN(V1878*$V$3,0)</f>
        <v>731</v>
      </c>
      <c r="W1879" s="337"/>
      <c r="X1879" s="23">
        <f>ROUNDDOWN($X$3*X1878,0)</f>
        <v>38814</v>
      </c>
      <c r="Y1879" s="23">
        <f>ROUNDDOWN(Y1878*$Y$3,0)</f>
        <v>17917</v>
      </c>
      <c r="Z1879" s="24">
        <f>ROUNDDOWN(Z1878*$Z$3,0)</f>
        <v>0</v>
      </c>
      <c r="AA1879" s="338"/>
      <c r="AB1879" s="327"/>
      <c r="AC1879" s="327"/>
      <c r="AD1879" s="327"/>
      <c r="AE1879" s="327"/>
      <c r="AF1879" s="329"/>
      <c r="AG1879" s="331"/>
      <c r="AH1879" s="332">
        <f t="shared" si="19"/>
        <v>0</v>
      </c>
    </row>
    <row r="1880" spans="1:34" ht="12.75" hidden="1" customHeight="1">
      <c r="A1880" s="344" t="s">
        <v>288</v>
      </c>
      <c r="B1880" s="27" t="s">
        <v>43</v>
      </c>
      <c r="C1880" s="28">
        <v>3</v>
      </c>
      <c r="D1880" s="344" t="str">
        <f>B1880&amp;C1880</f>
        <v>H3</v>
      </c>
      <c r="E1880" s="28" t="s">
        <v>38</v>
      </c>
      <c r="F1880" s="28">
        <v>0</v>
      </c>
      <c r="G1880" s="344" t="str">
        <f>E1880&amp;F1880</f>
        <v>W0</v>
      </c>
      <c r="H1880" s="28" t="s">
        <v>39</v>
      </c>
      <c r="I1880" s="28">
        <v>0</v>
      </c>
      <c r="J1880" s="344" t="str">
        <f>H1880&amp;I1880</f>
        <v>L0</v>
      </c>
      <c r="K1880" s="28" t="s">
        <v>40</v>
      </c>
      <c r="L1880" s="28">
        <v>0</v>
      </c>
      <c r="M1880" s="345" t="str">
        <f>K1880&amp;L1880</f>
        <v>B0</v>
      </c>
      <c r="N1880" s="28" t="s">
        <v>41</v>
      </c>
      <c r="O1880" s="28">
        <v>10</v>
      </c>
      <c r="P1880" s="345" t="str">
        <f>N1880&amp;O1880</f>
        <v>R10</v>
      </c>
      <c r="Q1880" s="25" t="s">
        <v>42</v>
      </c>
      <c r="R1880" s="26">
        <v>0.47</v>
      </c>
      <c r="S1880" s="26">
        <v>0.06</v>
      </c>
      <c r="T1880" s="336">
        <f>SUM(R1881:S1881)</f>
        <v>54190</v>
      </c>
      <c r="U1880" s="19">
        <v>4.2000000000000003E-2</v>
      </c>
      <c r="V1880" s="19">
        <v>0.02</v>
      </c>
      <c r="W1880" s="336">
        <f>SUM(U1881:V1881)</f>
        <v>4639</v>
      </c>
      <c r="X1880" s="19">
        <v>0.33</v>
      </c>
      <c r="Y1880" s="19">
        <v>0.16</v>
      </c>
      <c r="Z1880" s="19">
        <v>0.24</v>
      </c>
      <c r="AA1880" s="338">
        <f>SUM(X1881:Z1881)</f>
        <v>60738</v>
      </c>
      <c r="AB1880" s="327">
        <f>ROUNDDOWN((T1880+AA1880)*0.05,0)</f>
        <v>5746</v>
      </c>
      <c r="AC1880" s="327">
        <f>ROUNDDOWN((T1880+W1880+AA1880+AB1880)*0.1,0)</f>
        <v>12531</v>
      </c>
      <c r="AD1880" s="327">
        <f>ROUNDDOWN(AG1880*0.1,0)</f>
        <v>13017</v>
      </c>
      <c r="AE1880" s="327">
        <f>T1880+W1880+AA1880+AB1880+AC1880+AD1880</f>
        <v>150861</v>
      </c>
      <c r="AF1880" s="328">
        <v>189000</v>
      </c>
      <c r="AG1880" s="330">
        <f>AF1880-T1880-W1880</f>
        <v>130171</v>
      </c>
      <c r="AH1880" s="332">
        <f t="shared" si="19"/>
        <v>130171</v>
      </c>
    </row>
    <row r="1881" spans="1:34" ht="12.75" hidden="1" customHeight="1">
      <c r="A1881" s="344"/>
      <c r="B1881" s="27"/>
      <c r="C1881" s="28"/>
      <c r="D1881" s="344"/>
      <c r="E1881" s="28"/>
      <c r="F1881" s="28"/>
      <c r="G1881" s="344"/>
      <c r="H1881" s="28"/>
      <c r="I1881" s="28"/>
      <c r="J1881" s="344"/>
      <c r="K1881" s="28"/>
      <c r="L1881" s="28"/>
      <c r="M1881" s="346"/>
      <c r="N1881" s="28"/>
      <c r="O1881" s="28"/>
      <c r="P1881" s="346"/>
      <c r="Q1881" s="25"/>
      <c r="R1881" s="23">
        <f>ROUNDDOWN($R$3*R1880,0)</f>
        <v>49304</v>
      </c>
      <c r="S1881" s="23">
        <f>ROUNDDOWN($S$3*S1880,0)</f>
        <v>4886</v>
      </c>
      <c r="T1881" s="337"/>
      <c r="U1881" s="23">
        <f>ROUNDDOWN(U1880*$U$3,0)</f>
        <v>3420</v>
      </c>
      <c r="V1881" s="23">
        <f>ROUNDDOWN(V1880*$V$3,0)</f>
        <v>1219</v>
      </c>
      <c r="W1881" s="337"/>
      <c r="X1881" s="23">
        <f>ROUNDDOWN($X$3*X1880,0)</f>
        <v>34618</v>
      </c>
      <c r="Y1881" s="23">
        <f>ROUNDDOWN(Y1880*$Y$3,0)</f>
        <v>13030</v>
      </c>
      <c r="Z1881" s="24">
        <f>ROUNDDOWN(Z1880*$Z$3,0)</f>
        <v>13090</v>
      </c>
      <c r="AA1881" s="338"/>
      <c r="AB1881" s="327"/>
      <c r="AC1881" s="327"/>
      <c r="AD1881" s="327"/>
      <c r="AE1881" s="327"/>
      <c r="AF1881" s="329"/>
      <c r="AG1881" s="331"/>
      <c r="AH1881" s="332">
        <f t="shared" si="19"/>
        <v>0</v>
      </c>
    </row>
    <row r="1882" spans="1:34" ht="12.75" hidden="1" customHeight="1">
      <c r="A1882" s="344" t="s">
        <v>288</v>
      </c>
      <c r="B1882" s="27" t="s">
        <v>43</v>
      </c>
      <c r="C1882" s="28">
        <v>3.5</v>
      </c>
      <c r="D1882" s="344" t="str">
        <f>B1882&amp;C1882</f>
        <v>H3.5</v>
      </c>
      <c r="E1882" s="28" t="s">
        <v>38</v>
      </c>
      <c r="F1882" s="28">
        <v>0</v>
      </c>
      <c r="G1882" s="344" t="str">
        <f>E1882&amp;F1882</f>
        <v>W0</v>
      </c>
      <c r="H1882" s="28" t="s">
        <v>39</v>
      </c>
      <c r="I1882" s="28">
        <v>0</v>
      </c>
      <c r="J1882" s="344" t="str">
        <f>H1882&amp;I1882</f>
        <v>L0</v>
      </c>
      <c r="K1882" s="28" t="s">
        <v>40</v>
      </c>
      <c r="L1882" s="28">
        <v>0</v>
      </c>
      <c r="M1882" s="345" t="str">
        <f>K1882&amp;L1882</f>
        <v>B0</v>
      </c>
      <c r="N1882" s="28" t="s">
        <v>41</v>
      </c>
      <c r="O1882" s="28">
        <v>12</v>
      </c>
      <c r="P1882" s="345" t="str">
        <f>N1882&amp;O1882</f>
        <v>R12</v>
      </c>
      <c r="Q1882" s="25" t="s">
        <v>42</v>
      </c>
      <c r="R1882" s="19">
        <v>0.63</v>
      </c>
      <c r="S1882" s="19">
        <v>0.1</v>
      </c>
      <c r="T1882" s="336">
        <f>SUM(R1883:S1883)</f>
        <v>74233</v>
      </c>
      <c r="U1882" s="19">
        <v>7.4999999999999997E-2</v>
      </c>
      <c r="V1882" s="19">
        <v>0.02</v>
      </c>
      <c r="W1882" s="336">
        <f>SUM(U1883:V1883)</f>
        <v>7327</v>
      </c>
      <c r="X1882" s="19">
        <v>0.42</v>
      </c>
      <c r="Y1882" s="19">
        <v>0.2</v>
      </c>
      <c r="Z1882" s="19">
        <v>0.31</v>
      </c>
      <c r="AA1882" s="338">
        <f>SUM(X1883:Z1883)</f>
        <v>77255</v>
      </c>
      <c r="AB1882" s="327">
        <f>ROUNDDOWN((T1882+AA1882)*0.05,0)</f>
        <v>7574</v>
      </c>
      <c r="AC1882" s="327">
        <f>ROUNDDOWN((T1882+W1882+AA1882+AB1882)*0.1,0)</f>
        <v>16638</v>
      </c>
      <c r="AD1882" s="327">
        <f>ROUNDDOWN(AG1882*0.1,0)</f>
        <v>24244</v>
      </c>
      <c r="AE1882" s="327">
        <f>T1882+W1882+AA1882+AB1882+AC1882+AD1882</f>
        <v>207271</v>
      </c>
      <c r="AF1882" s="328">
        <v>324000</v>
      </c>
      <c r="AG1882" s="330">
        <f>AF1882-T1882-W1882</f>
        <v>242440</v>
      </c>
      <c r="AH1882" s="332">
        <f t="shared" si="19"/>
        <v>207271</v>
      </c>
    </row>
    <row r="1883" spans="1:34" ht="12.75" hidden="1" customHeight="1">
      <c r="A1883" s="344"/>
      <c r="B1883" s="27"/>
      <c r="C1883" s="28"/>
      <c r="D1883" s="344"/>
      <c r="E1883" s="28"/>
      <c r="F1883" s="28"/>
      <c r="G1883" s="344"/>
      <c r="H1883" s="28"/>
      <c r="I1883" s="28"/>
      <c r="J1883" s="344"/>
      <c r="K1883" s="28"/>
      <c r="L1883" s="28"/>
      <c r="M1883" s="346"/>
      <c r="N1883" s="28"/>
      <c r="O1883" s="28"/>
      <c r="P1883" s="346"/>
      <c r="Q1883" s="22"/>
      <c r="R1883" s="23">
        <f>ROUNDDOWN($R$3*R1882,0)</f>
        <v>66089</v>
      </c>
      <c r="S1883" s="23">
        <f>ROUNDDOWN($S$3*S1882,0)</f>
        <v>8144</v>
      </c>
      <c r="T1883" s="337"/>
      <c r="U1883" s="23">
        <f>ROUNDDOWN(U1882*$U$3,0)</f>
        <v>6108</v>
      </c>
      <c r="V1883" s="23">
        <f>ROUNDDOWN(V1882*$V$3,0)</f>
        <v>1219</v>
      </c>
      <c r="W1883" s="337"/>
      <c r="X1883" s="23">
        <f>ROUNDDOWN($X$3*X1882,0)</f>
        <v>44059</v>
      </c>
      <c r="Y1883" s="23">
        <f>ROUNDDOWN(Y1882*$Y$3,0)</f>
        <v>16288</v>
      </c>
      <c r="Z1883" s="24">
        <f>ROUNDDOWN(Z1882*$Z$3,0)</f>
        <v>16908</v>
      </c>
      <c r="AA1883" s="338"/>
      <c r="AB1883" s="327"/>
      <c r="AC1883" s="327"/>
      <c r="AD1883" s="327"/>
      <c r="AE1883" s="327"/>
      <c r="AF1883" s="329"/>
      <c r="AG1883" s="331"/>
      <c r="AH1883" s="332">
        <f t="shared" si="19"/>
        <v>0</v>
      </c>
    </row>
    <row r="1884" spans="1:34" ht="12.75" hidden="1" customHeight="1">
      <c r="A1884" s="344" t="s">
        <v>288</v>
      </c>
      <c r="B1884" s="27" t="s">
        <v>43</v>
      </c>
      <c r="C1884" s="28">
        <v>3.5</v>
      </c>
      <c r="D1884" s="344" t="str">
        <f>B1884&amp;C1884</f>
        <v>H3.5</v>
      </c>
      <c r="E1884" s="28" t="s">
        <v>38</v>
      </c>
      <c r="F1884" s="28">
        <v>0</v>
      </c>
      <c r="G1884" s="344" t="str">
        <f>E1884&amp;F1884</f>
        <v>W0</v>
      </c>
      <c r="H1884" s="28" t="s">
        <v>39</v>
      </c>
      <c r="I1884" s="28">
        <v>0</v>
      </c>
      <c r="J1884" s="344" t="str">
        <f>H1884&amp;I1884</f>
        <v>L0</v>
      </c>
      <c r="K1884" s="28" t="s">
        <v>40</v>
      </c>
      <c r="L1884" s="28">
        <v>0</v>
      </c>
      <c r="M1884" s="345" t="str">
        <f>K1884&amp;L1884</f>
        <v>B0</v>
      </c>
      <c r="N1884" s="28" t="s">
        <v>41</v>
      </c>
      <c r="O1884" s="28">
        <v>15</v>
      </c>
      <c r="P1884" s="345" t="str">
        <f>N1884&amp;O1884</f>
        <v>R15</v>
      </c>
      <c r="Q1884" s="25" t="s">
        <v>42</v>
      </c>
      <c r="R1884" s="19">
        <v>0.88</v>
      </c>
      <c r="S1884" s="19">
        <v>0.12</v>
      </c>
      <c r="T1884" s="336">
        <f>SUM(R1885:S1885)</f>
        <v>102088</v>
      </c>
      <c r="U1884" s="19">
        <v>0.19</v>
      </c>
      <c r="V1884" s="19">
        <v>3.9E-2</v>
      </c>
      <c r="W1884" s="29">
        <f>SUM(U1885:V1885)</f>
        <v>17851</v>
      </c>
      <c r="X1884" s="19">
        <v>0.56000000000000005</v>
      </c>
      <c r="Y1884" s="19">
        <v>0.27</v>
      </c>
      <c r="Z1884" s="19">
        <v>0.41</v>
      </c>
      <c r="AA1884" s="338">
        <f>SUM(X1885:Z1885)</f>
        <v>103098</v>
      </c>
      <c r="AB1884" s="327">
        <f>ROUNDDOWN((T1884+AA1884)*0.05,0)</f>
        <v>10259</v>
      </c>
      <c r="AC1884" s="327">
        <f>ROUNDDOWN((T1884+W1884+AA1884+AB1884)*0.1,0)</f>
        <v>23329</v>
      </c>
      <c r="AD1884" s="327">
        <f>ROUNDDOWN(AG1884*0.1,0)</f>
        <v>37706</v>
      </c>
      <c r="AE1884" s="327">
        <f>T1884+W1884+AA1884+AB1884+AC1884+AD1884</f>
        <v>294331</v>
      </c>
      <c r="AF1884" s="328">
        <v>497000</v>
      </c>
      <c r="AG1884" s="330">
        <f>AF1884-T1884-W1884</f>
        <v>377061</v>
      </c>
      <c r="AH1884" s="332">
        <f t="shared" si="19"/>
        <v>294331</v>
      </c>
    </row>
    <row r="1885" spans="1:34" ht="12.75" hidden="1" customHeight="1">
      <c r="A1885" s="344"/>
      <c r="B1885" s="27"/>
      <c r="C1885" s="28"/>
      <c r="D1885" s="344"/>
      <c r="E1885" s="28"/>
      <c r="F1885" s="28"/>
      <c r="G1885" s="344"/>
      <c r="H1885" s="28"/>
      <c r="I1885" s="28"/>
      <c r="J1885" s="344"/>
      <c r="K1885" s="28"/>
      <c r="L1885" s="28"/>
      <c r="M1885" s="346"/>
      <c r="N1885" s="28"/>
      <c r="O1885" s="28"/>
      <c r="P1885" s="346"/>
      <c r="Q1885" s="22"/>
      <c r="R1885" s="23">
        <f>ROUNDDOWN($R$3*R1884,0)</f>
        <v>92315</v>
      </c>
      <c r="S1885" s="23">
        <f>ROUNDDOWN($S$3*S1884,0)</f>
        <v>9773</v>
      </c>
      <c r="T1885" s="337"/>
      <c r="U1885" s="23">
        <f>ROUNDDOWN(U1884*$U$3,0)</f>
        <v>15474</v>
      </c>
      <c r="V1885" s="23">
        <f>ROUNDDOWN(V1884*$V$3,0)</f>
        <v>2377</v>
      </c>
      <c r="W1885" s="30"/>
      <c r="X1885" s="23">
        <f>ROUNDDOWN($X$3*X1884,0)</f>
        <v>58746</v>
      </c>
      <c r="Y1885" s="23">
        <f>ROUNDDOWN(Y1884*$Y$3,0)</f>
        <v>21989</v>
      </c>
      <c r="Z1885" s="24">
        <f>ROUNDDOWN(Z1884*$Z$3,0)</f>
        <v>22363</v>
      </c>
      <c r="AA1885" s="338"/>
      <c r="AB1885" s="327"/>
      <c r="AC1885" s="327"/>
      <c r="AD1885" s="327"/>
      <c r="AE1885" s="327"/>
      <c r="AF1885" s="329"/>
      <c r="AG1885" s="331"/>
      <c r="AH1885" s="332">
        <f t="shared" si="19"/>
        <v>0</v>
      </c>
    </row>
    <row r="1886" spans="1:34" ht="12.75" hidden="1" customHeight="1">
      <c r="A1886" s="333" t="s">
        <v>289</v>
      </c>
      <c r="B1886" s="20" t="s">
        <v>43</v>
      </c>
      <c r="C1886" s="21">
        <v>0.3</v>
      </c>
      <c r="D1886" s="333" t="str">
        <f>B1886&amp;C1886</f>
        <v>H0.3</v>
      </c>
      <c r="E1886" s="21" t="s">
        <v>38</v>
      </c>
      <c r="F1886" s="21">
        <v>0.3</v>
      </c>
      <c r="G1886" s="333" t="str">
        <f>E1886&amp;F1886</f>
        <v>W0.3</v>
      </c>
      <c r="H1886" s="21" t="s">
        <v>39</v>
      </c>
      <c r="I1886" s="21">
        <v>0</v>
      </c>
      <c r="J1886" s="333" t="str">
        <f>H1886&amp;I1886</f>
        <v>L0</v>
      </c>
      <c r="K1886" s="21" t="s">
        <v>40</v>
      </c>
      <c r="L1886" s="21">
        <v>0</v>
      </c>
      <c r="M1886" s="334" t="str">
        <f>K1886&amp;L1886</f>
        <v>B0</v>
      </c>
      <c r="N1886" s="21" t="s">
        <v>41</v>
      </c>
      <c r="O1886" s="21">
        <v>0</v>
      </c>
      <c r="P1886" s="334" t="str">
        <f>N1886&amp;O1886</f>
        <v>R0</v>
      </c>
      <c r="Q1886" s="25" t="s">
        <v>109</v>
      </c>
      <c r="R1886" s="26">
        <v>0.04</v>
      </c>
      <c r="S1886" s="26">
        <v>6.0000000000000001E-3</v>
      </c>
      <c r="T1886" s="336">
        <f>SUM(R1887:S1887)</f>
        <v>4684</v>
      </c>
      <c r="U1886" s="19">
        <v>2E-3</v>
      </c>
      <c r="V1886" s="19">
        <v>1E-3</v>
      </c>
      <c r="W1886" s="336">
        <f>SUM(U1887:V1887)</f>
        <v>222</v>
      </c>
      <c r="X1886" s="19">
        <v>0.03</v>
      </c>
      <c r="Y1886" s="19">
        <v>0.02</v>
      </c>
      <c r="Z1886" s="19">
        <v>0</v>
      </c>
      <c r="AA1886" s="338">
        <f>SUM(X1887:Z1887)</f>
        <v>4775</v>
      </c>
      <c r="AB1886" s="327">
        <f>ROUNDDOWN((T1886+AA1886)*0.05,0)</f>
        <v>472</v>
      </c>
      <c r="AC1886" s="327">
        <f>ROUNDDOWN((T1886+W1886+AA1886+AB1886)*0.1,0)</f>
        <v>1015</v>
      </c>
      <c r="AD1886" s="327">
        <f>ROUNDDOWN(AG1886*0.1,0)</f>
        <v>-340</v>
      </c>
      <c r="AE1886" s="327">
        <f>T1886+W1886+AA1886+AB1886+AC1886+AD1886</f>
        <v>10828</v>
      </c>
      <c r="AF1886" s="328">
        <v>1500</v>
      </c>
      <c r="AG1886" s="330">
        <f>AF1886-T1886-W1886</f>
        <v>-3406</v>
      </c>
      <c r="AH1886" s="332">
        <f t="shared" si="19"/>
        <v>-3406</v>
      </c>
    </row>
    <row r="1887" spans="1:34" ht="12.75" hidden="1" customHeight="1">
      <c r="A1887" s="333"/>
      <c r="B1887" s="20"/>
      <c r="C1887" s="21"/>
      <c r="D1887" s="333"/>
      <c r="E1887" s="21"/>
      <c r="F1887" s="21"/>
      <c r="G1887" s="333"/>
      <c r="H1887" s="21"/>
      <c r="I1887" s="21"/>
      <c r="J1887" s="333"/>
      <c r="K1887" s="21"/>
      <c r="L1887" s="21"/>
      <c r="M1887" s="335"/>
      <c r="N1887" s="21"/>
      <c r="O1887" s="21"/>
      <c r="P1887" s="335"/>
      <c r="Q1887" s="25"/>
      <c r="R1887" s="23">
        <f>ROUNDDOWN($R$3*R1886,0)</f>
        <v>4196</v>
      </c>
      <c r="S1887" s="23">
        <f>ROUNDDOWN($S$3*S1886,0)</f>
        <v>488</v>
      </c>
      <c r="T1887" s="337"/>
      <c r="U1887" s="23">
        <f>ROUNDDOWN(U1886*$U$3,0)</f>
        <v>162</v>
      </c>
      <c r="V1887" s="23">
        <f>ROUNDDOWN(V1886*$V$3,0)</f>
        <v>60</v>
      </c>
      <c r="W1887" s="337"/>
      <c r="X1887" s="23">
        <f>ROUNDDOWN($X$3*X1886,0)</f>
        <v>3147</v>
      </c>
      <c r="Y1887" s="23">
        <f>ROUNDDOWN(Y1886*$Y$3,0)</f>
        <v>1628</v>
      </c>
      <c r="Z1887" s="24">
        <f>ROUNDDOWN(Z1886*$Z$3,0)</f>
        <v>0</v>
      </c>
      <c r="AA1887" s="338"/>
      <c r="AB1887" s="327"/>
      <c r="AC1887" s="327"/>
      <c r="AD1887" s="327"/>
      <c r="AE1887" s="327"/>
      <c r="AF1887" s="329"/>
      <c r="AG1887" s="331"/>
      <c r="AH1887" s="332">
        <f t="shared" si="19"/>
        <v>0</v>
      </c>
    </row>
    <row r="1888" spans="1:34" ht="12.75" hidden="1" customHeight="1">
      <c r="A1888" s="333" t="s">
        <v>289</v>
      </c>
      <c r="B1888" s="20" t="s">
        <v>43</v>
      </c>
      <c r="C1888" s="21">
        <v>0.4</v>
      </c>
      <c r="D1888" s="333" t="str">
        <f>B1888&amp;C1888</f>
        <v>H0.4</v>
      </c>
      <c r="E1888" s="21" t="s">
        <v>38</v>
      </c>
      <c r="F1888" s="21">
        <v>0.4</v>
      </c>
      <c r="G1888" s="333" t="str">
        <f>E1888&amp;F1888</f>
        <v>W0.4</v>
      </c>
      <c r="H1888" s="21" t="s">
        <v>39</v>
      </c>
      <c r="I1888" s="21">
        <v>0</v>
      </c>
      <c r="J1888" s="333" t="str">
        <f>H1888&amp;I1888</f>
        <v>L0</v>
      </c>
      <c r="K1888" s="21" t="s">
        <v>40</v>
      </c>
      <c r="L1888" s="21">
        <v>0</v>
      </c>
      <c r="M1888" s="334" t="str">
        <f>K1888&amp;L1888</f>
        <v>B0</v>
      </c>
      <c r="N1888" s="21" t="s">
        <v>41</v>
      </c>
      <c r="O1888" s="21">
        <v>0</v>
      </c>
      <c r="P1888" s="334" t="str">
        <f>N1888&amp;O1888</f>
        <v>R0</v>
      </c>
      <c r="Q1888" s="25" t="s">
        <v>109</v>
      </c>
      <c r="R1888" s="26">
        <v>0.04</v>
      </c>
      <c r="S1888" s="26">
        <v>6.0000000000000001E-3</v>
      </c>
      <c r="T1888" s="336">
        <f>SUM(R1889:S1889)</f>
        <v>4684</v>
      </c>
      <c r="U1888" s="19">
        <v>2E-3</v>
      </c>
      <c r="V1888" s="19">
        <v>1E-3</v>
      </c>
      <c r="W1888" s="336">
        <f>SUM(U1889:V1889)</f>
        <v>222</v>
      </c>
      <c r="X1888" s="19">
        <v>0.03</v>
      </c>
      <c r="Y1888" s="19">
        <v>0.02</v>
      </c>
      <c r="Z1888" s="19">
        <v>0</v>
      </c>
      <c r="AA1888" s="338">
        <f>SUM(X1889:Z1889)</f>
        <v>4775</v>
      </c>
      <c r="AB1888" s="327">
        <f>ROUNDDOWN((T1888+AA1888)*0.05,0)</f>
        <v>472</v>
      </c>
      <c r="AC1888" s="327">
        <f>ROUNDDOWN((T1888+W1888+AA1888+AB1888)*0.1,0)</f>
        <v>1015</v>
      </c>
      <c r="AD1888" s="327">
        <f>ROUNDDOWN(AG1888*0.1,0)</f>
        <v>-220</v>
      </c>
      <c r="AE1888" s="327">
        <f>T1888+W1888+AA1888+AB1888+AC1888+AD1888</f>
        <v>10948</v>
      </c>
      <c r="AF1888" s="328">
        <v>2700</v>
      </c>
      <c r="AG1888" s="330">
        <f>AF1888-T1888-W1888</f>
        <v>-2206</v>
      </c>
      <c r="AH1888" s="332">
        <f t="shared" si="19"/>
        <v>-2206</v>
      </c>
    </row>
    <row r="1889" spans="1:34" ht="12.75" hidden="1" customHeight="1">
      <c r="A1889" s="333"/>
      <c r="B1889" s="20"/>
      <c r="C1889" s="21"/>
      <c r="D1889" s="333"/>
      <c r="E1889" s="21"/>
      <c r="F1889" s="21"/>
      <c r="G1889" s="333"/>
      <c r="H1889" s="21"/>
      <c r="I1889" s="21"/>
      <c r="J1889" s="333"/>
      <c r="K1889" s="21"/>
      <c r="L1889" s="21"/>
      <c r="M1889" s="335"/>
      <c r="N1889" s="21"/>
      <c r="O1889" s="21"/>
      <c r="P1889" s="335"/>
      <c r="Q1889" s="25"/>
      <c r="R1889" s="23">
        <f>ROUNDDOWN($R$3*R1888,0)</f>
        <v>4196</v>
      </c>
      <c r="S1889" s="23">
        <f>ROUNDDOWN($S$3*S1888,0)</f>
        <v>488</v>
      </c>
      <c r="T1889" s="337"/>
      <c r="U1889" s="23">
        <f>ROUNDDOWN(U1888*$U$3,0)</f>
        <v>162</v>
      </c>
      <c r="V1889" s="23">
        <f>ROUNDDOWN(V1888*$V$3,0)</f>
        <v>60</v>
      </c>
      <c r="W1889" s="337"/>
      <c r="X1889" s="23">
        <f>ROUNDDOWN($X$3*X1888,0)</f>
        <v>3147</v>
      </c>
      <c r="Y1889" s="23">
        <f>ROUNDDOWN(Y1888*$Y$3,0)</f>
        <v>1628</v>
      </c>
      <c r="Z1889" s="24">
        <f>ROUNDDOWN(Z1888*$Z$3,0)</f>
        <v>0</v>
      </c>
      <c r="AA1889" s="338"/>
      <c r="AB1889" s="327"/>
      <c r="AC1889" s="327"/>
      <c r="AD1889" s="327"/>
      <c r="AE1889" s="327"/>
      <c r="AF1889" s="329"/>
      <c r="AG1889" s="331"/>
      <c r="AH1889" s="332">
        <f t="shared" si="19"/>
        <v>0</v>
      </c>
    </row>
    <row r="1890" spans="1:34" ht="12.75" hidden="1" customHeight="1">
      <c r="A1890" s="333" t="s">
        <v>289</v>
      </c>
      <c r="B1890" s="20" t="s">
        <v>43</v>
      </c>
      <c r="C1890" s="21">
        <v>0.5</v>
      </c>
      <c r="D1890" s="333" t="str">
        <f>B1890&amp;C1890</f>
        <v>H0.5</v>
      </c>
      <c r="E1890" s="21" t="s">
        <v>38</v>
      </c>
      <c r="F1890" s="21">
        <v>0.5</v>
      </c>
      <c r="G1890" s="333" t="str">
        <f>E1890&amp;F1890</f>
        <v>W0.5</v>
      </c>
      <c r="H1890" s="21" t="s">
        <v>39</v>
      </c>
      <c r="I1890" s="21">
        <v>0</v>
      </c>
      <c r="J1890" s="333" t="str">
        <f>H1890&amp;I1890</f>
        <v>L0</v>
      </c>
      <c r="K1890" s="21" t="s">
        <v>40</v>
      </c>
      <c r="L1890" s="21">
        <v>0</v>
      </c>
      <c r="M1890" s="334" t="str">
        <f>K1890&amp;L1890</f>
        <v>B0</v>
      </c>
      <c r="N1890" s="21" t="s">
        <v>41</v>
      </c>
      <c r="O1890" s="21">
        <v>0</v>
      </c>
      <c r="P1890" s="334" t="str">
        <f>N1890&amp;O1890</f>
        <v>R0</v>
      </c>
      <c r="Q1890" s="25" t="s">
        <v>109</v>
      </c>
      <c r="R1890" s="26">
        <v>0.04</v>
      </c>
      <c r="S1890" s="26">
        <v>6.0000000000000001E-3</v>
      </c>
      <c r="T1890" s="336">
        <f>SUM(R1891:S1891)</f>
        <v>4684</v>
      </c>
      <c r="U1890" s="19">
        <v>2E-3</v>
      </c>
      <c r="V1890" s="19">
        <v>1E-3</v>
      </c>
      <c r="W1890" s="336">
        <f>SUM(U1891:V1891)</f>
        <v>222</v>
      </c>
      <c r="X1890" s="19">
        <v>0.03</v>
      </c>
      <c r="Y1890" s="19">
        <v>0.02</v>
      </c>
      <c r="Z1890" s="19">
        <v>0</v>
      </c>
      <c r="AA1890" s="338">
        <f>SUM(X1891:Z1891)</f>
        <v>4775</v>
      </c>
      <c r="AB1890" s="327">
        <f>ROUNDDOWN((T1890+AA1890)*0.05,0)</f>
        <v>472</v>
      </c>
      <c r="AC1890" s="327">
        <f>ROUNDDOWN((T1890+W1890+AA1890+AB1890)*0.1,0)</f>
        <v>1015</v>
      </c>
      <c r="AD1890" s="327">
        <f>ROUNDDOWN(AG1890*0.1,0)</f>
        <v>29</v>
      </c>
      <c r="AE1890" s="327">
        <f>T1890+W1890+AA1890+AB1890+AC1890+AD1890</f>
        <v>11197</v>
      </c>
      <c r="AF1890" s="328">
        <v>5200</v>
      </c>
      <c r="AG1890" s="330">
        <f>AF1890-T1890-W1890</f>
        <v>294</v>
      </c>
      <c r="AH1890" s="332">
        <f t="shared" si="19"/>
        <v>294</v>
      </c>
    </row>
    <row r="1891" spans="1:34" ht="12.75" hidden="1" customHeight="1">
      <c r="A1891" s="333"/>
      <c r="B1891" s="20"/>
      <c r="C1891" s="21"/>
      <c r="D1891" s="333"/>
      <c r="E1891" s="21"/>
      <c r="F1891" s="21"/>
      <c r="G1891" s="333"/>
      <c r="H1891" s="21"/>
      <c r="I1891" s="21"/>
      <c r="J1891" s="333"/>
      <c r="K1891" s="21"/>
      <c r="L1891" s="21"/>
      <c r="M1891" s="335"/>
      <c r="N1891" s="21"/>
      <c r="O1891" s="21"/>
      <c r="P1891" s="335"/>
      <c r="Q1891" s="25"/>
      <c r="R1891" s="23">
        <f>ROUNDDOWN($R$3*R1890,0)</f>
        <v>4196</v>
      </c>
      <c r="S1891" s="23">
        <f>ROUNDDOWN($S$3*S1890,0)</f>
        <v>488</v>
      </c>
      <c r="T1891" s="337"/>
      <c r="U1891" s="23">
        <f>ROUNDDOWN(U1890*$U$3,0)</f>
        <v>162</v>
      </c>
      <c r="V1891" s="23">
        <f>ROUNDDOWN(V1890*$V$3,0)</f>
        <v>60</v>
      </c>
      <c r="W1891" s="337"/>
      <c r="X1891" s="23">
        <f>ROUNDDOWN($X$3*X1890,0)</f>
        <v>3147</v>
      </c>
      <c r="Y1891" s="23">
        <f>ROUNDDOWN(Y1890*$Y$3,0)</f>
        <v>1628</v>
      </c>
      <c r="Z1891" s="24">
        <f>ROUNDDOWN(Z1890*$Z$3,0)</f>
        <v>0</v>
      </c>
      <c r="AA1891" s="338"/>
      <c r="AB1891" s="327"/>
      <c r="AC1891" s="327"/>
      <c r="AD1891" s="327"/>
      <c r="AE1891" s="327"/>
      <c r="AF1891" s="329"/>
      <c r="AG1891" s="331"/>
      <c r="AH1891" s="332">
        <f t="shared" si="19"/>
        <v>0</v>
      </c>
    </row>
    <row r="1892" spans="1:34" ht="12.75" hidden="1" customHeight="1">
      <c r="A1892" s="333" t="s">
        <v>289</v>
      </c>
      <c r="B1892" s="20" t="s">
        <v>43</v>
      </c>
      <c r="C1892" s="21">
        <v>0.6</v>
      </c>
      <c r="D1892" s="333" t="str">
        <f>B1892&amp;C1892</f>
        <v>H0.6</v>
      </c>
      <c r="E1892" s="21" t="s">
        <v>38</v>
      </c>
      <c r="F1892" s="21">
        <v>0.6</v>
      </c>
      <c r="G1892" s="333" t="str">
        <f>E1892&amp;F1892</f>
        <v>W0.6</v>
      </c>
      <c r="H1892" s="21" t="s">
        <v>39</v>
      </c>
      <c r="I1892" s="21">
        <v>0</v>
      </c>
      <c r="J1892" s="333" t="str">
        <f>H1892&amp;I1892</f>
        <v>L0</v>
      </c>
      <c r="K1892" s="21" t="s">
        <v>40</v>
      </c>
      <c r="L1892" s="21">
        <v>0</v>
      </c>
      <c r="M1892" s="334" t="str">
        <f>K1892&amp;L1892</f>
        <v>B0</v>
      </c>
      <c r="N1892" s="21" t="s">
        <v>41</v>
      </c>
      <c r="O1892" s="21">
        <v>0</v>
      </c>
      <c r="P1892" s="334" t="str">
        <f>N1892&amp;O1892</f>
        <v>R0</v>
      </c>
      <c r="Q1892" s="25" t="s">
        <v>109</v>
      </c>
      <c r="R1892" s="26">
        <v>0.04</v>
      </c>
      <c r="S1892" s="26">
        <v>6.0000000000000001E-3</v>
      </c>
      <c r="T1892" s="336">
        <f>SUM(R1893:S1893)</f>
        <v>4684</v>
      </c>
      <c r="U1892" s="19">
        <v>2E-3</v>
      </c>
      <c r="V1892" s="19">
        <v>1E-3</v>
      </c>
      <c r="W1892" s="336">
        <f>SUM(U1893:V1893)</f>
        <v>222</v>
      </c>
      <c r="X1892" s="19">
        <v>0.03</v>
      </c>
      <c r="Y1892" s="19">
        <v>0.02</v>
      </c>
      <c r="Z1892" s="19">
        <v>0</v>
      </c>
      <c r="AA1892" s="338">
        <f>SUM(X1893:Z1893)</f>
        <v>4775</v>
      </c>
      <c r="AB1892" s="327">
        <f>ROUNDDOWN((T1892+AA1892)*0.05,0)</f>
        <v>472</v>
      </c>
      <c r="AC1892" s="327">
        <f>ROUNDDOWN((T1892+W1892+AA1892+AB1892)*0.1,0)</f>
        <v>1015</v>
      </c>
      <c r="AD1892" s="327">
        <f>ROUNDDOWN(AG1892*0.1,0)</f>
        <v>329</v>
      </c>
      <c r="AE1892" s="327">
        <f>T1892+W1892+AA1892+AB1892+AC1892+AD1892</f>
        <v>11497</v>
      </c>
      <c r="AF1892" s="328">
        <v>8200</v>
      </c>
      <c r="AG1892" s="330">
        <f>AF1892-T1892-W1892</f>
        <v>3294</v>
      </c>
      <c r="AH1892" s="332">
        <f t="shared" si="19"/>
        <v>3294</v>
      </c>
    </row>
    <row r="1893" spans="1:34" ht="12.75" hidden="1" customHeight="1">
      <c r="A1893" s="333"/>
      <c r="B1893" s="20"/>
      <c r="C1893" s="21"/>
      <c r="D1893" s="333"/>
      <c r="E1893" s="21"/>
      <c r="F1893" s="21"/>
      <c r="G1893" s="333"/>
      <c r="H1893" s="21"/>
      <c r="I1893" s="21"/>
      <c r="J1893" s="333"/>
      <c r="K1893" s="21"/>
      <c r="L1893" s="21"/>
      <c r="M1893" s="335"/>
      <c r="N1893" s="21"/>
      <c r="O1893" s="21"/>
      <c r="P1893" s="335"/>
      <c r="Q1893" s="25"/>
      <c r="R1893" s="23">
        <f>ROUNDDOWN($R$3*R1892,0)</f>
        <v>4196</v>
      </c>
      <c r="S1893" s="23">
        <f>ROUNDDOWN($S$3*S1892,0)</f>
        <v>488</v>
      </c>
      <c r="T1893" s="337"/>
      <c r="U1893" s="23">
        <f>ROUNDDOWN(U1892*$U$3,0)</f>
        <v>162</v>
      </c>
      <c r="V1893" s="23">
        <f>ROUNDDOWN(V1892*$V$3,0)</f>
        <v>60</v>
      </c>
      <c r="W1893" s="337"/>
      <c r="X1893" s="23">
        <f>ROUNDDOWN($X$3*X1892,0)</f>
        <v>3147</v>
      </c>
      <c r="Y1893" s="23">
        <f>ROUNDDOWN(Y1892*$Y$3,0)</f>
        <v>1628</v>
      </c>
      <c r="Z1893" s="24">
        <f>ROUNDDOWN(Z1892*$Z$3,0)</f>
        <v>0</v>
      </c>
      <c r="AA1893" s="338"/>
      <c r="AB1893" s="327"/>
      <c r="AC1893" s="327"/>
      <c r="AD1893" s="327"/>
      <c r="AE1893" s="327"/>
      <c r="AF1893" s="329"/>
      <c r="AG1893" s="331"/>
      <c r="AH1893" s="332">
        <f t="shared" si="19"/>
        <v>0</v>
      </c>
    </row>
    <row r="1894" spans="1:34" ht="12.75" hidden="1" customHeight="1">
      <c r="A1894" s="333" t="s">
        <v>289</v>
      </c>
      <c r="B1894" s="20" t="s">
        <v>43</v>
      </c>
      <c r="C1894" s="21">
        <v>0.8</v>
      </c>
      <c r="D1894" s="333" t="str">
        <f>B1894&amp;C1894</f>
        <v>H0.8</v>
      </c>
      <c r="E1894" s="21" t="s">
        <v>38</v>
      </c>
      <c r="F1894" s="21">
        <v>0.8</v>
      </c>
      <c r="G1894" s="333" t="str">
        <f>E1894&amp;F1894</f>
        <v>W0.8</v>
      </c>
      <c r="H1894" s="21" t="s">
        <v>39</v>
      </c>
      <c r="I1894" s="21">
        <v>0</v>
      </c>
      <c r="J1894" s="333" t="str">
        <f>H1894&amp;I1894</f>
        <v>L0</v>
      </c>
      <c r="K1894" s="21" t="s">
        <v>40</v>
      </c>
      <c r="L1894" s="21">
        <v>0</v>
      </c>
      <c r="M1894" s="334" t="str">
        <f>K1894&amp;L1894</f>
        <v>B0</v>
      </c>
      <c r="N1894" s="21" t="s">
        <v>41</v>
      </c>
      <c r="O1894" s="21">
        <v>0</v>
      </c>
      <c r="P1894" s="334" t="str">
        <f>N1894&amp;O1894</f>
        <v>R0</v>
      </c>
      <c r="Q1894" s="25" t="s">
        <v>109</v>
      </c>
      <c r="R1894" s="19">
        <v>0.08</v>
      </c>
      <c r="S1894" s="19">
        <v>0.01</v>
      </c>
      <c r="T1894" s="336">
        <f>SUM(R1895:S1895)</f>
        <v>9206</v>
      </c>
      <c r="U1894" s="19">
        <v>2E-3</v>
      </c>
      <c r="V1894" s="19">
        <v>2E-3</v>
      </c>
      <c r="W1894" s="336">
        <f>SUM(U1895:V1895)</f>
        <v>283</v>
      </c>
      <c r="X1894" s="19">
        <v>0.05</v>
      </c>
      <c r="Y1894" s="19">
        <v>0.03</v>
      </c>
      <c r="Z1894" s="19">
        <v>0</v>
      </c>
      <c r="AA1894" s="338">
        <f>SUM(X1895:Z1895)</f>
        <v>7688</v>
      </c>
      <c r="AB1894" s="327">
        <f>ROUNDDOWN((T1894+AA1894)*0.05,0)</f>
        <v>844</v>
      </c>
      <c r="AC1894" s="327">
        <f>ROUNDDOWN((T1894+W1894+AA1894+AB1894)*0.1,0)</f>
        <v>1802</v>
      </c>
      <c r="AD1894" s="327">
        <f>ROUNDDOWN(AG1894*0.1,0)</f>
        <v>501</v>
      </c>
      <c r="AE1894" s="327">
        <f>T1894+W1894+AA1894+AB1894+AC1894+AD1894</f>
        <v>20324</v>
      </c>
      <c r="AF1894" s="328">
        <v>14500</v>
      </c>
      <c r="AG1894" s="330">
        <f>AF1894-T1894-W1894</f>
        <v>5011</v>
      </c>
      <c r="AH1894" s="332">
        <f t="shared" si="19"/>
        <v>5011</v>
      </c>
    </row>
    <row r="1895" spans="1:34" ht="12.75" hidden="1" customHeight="1">
      <c r="A1895" s="333"/>
      <c r="B1895" s="20"/>
      <c r="C1895" s="21"/>
      <c r="D1895" s="333"/>
      <c r="E1895" s="21"/>
      <c r="F1895" s="21"/>
      <c r="G1895" s="333"/>
      <c r="H1895" s="21"/>
      <c r="I1895" s="21"/>
      <c r="J1895" s="333"/>
      <c r="K1895" s="21"/>
      <c r="L1895" s="21"/>
      <c r="M1895" s="335"/>
      <c r="N1895" s="21"/>
      <c r="O1895" s="21"/>
      <c r="P1895" s="335"/>
      <c r="Q1895" s="22"/>
      <c r="R1895" s="23">
        <f>ROUNDDOWN($R$3*R1894,0)</f>
        <v>8392</v>
      </c>
      <c r="S1895" s="23">
        <f>ROUNDDOWN($S$3*S1894,0)</f>
        <v>814</v>
      </c>
      <c r="T1895" s="336"/>
      <c r="U1895" s="23">
        <f>ROUNDDOWN(U1894*$U$3,0)</f>
        <v>162</v>
      </c>
      <c r="V1895" s="23">
        <f>ROUNDDOWN(V1894*$V$3,0)</f>
        <v>121</v>
      </c>
      <c r="W1895" s="337"/>
      <c r="X1895" s="23">
        <f>ROUNDDOWN($X$3*X1894,0)</f>
        <v>5245</v>
      </c>
      <c r="Y1895" s="23">
        <f>ROUNDDOWN(Y1894*$Y$3,0)</f>
        <v>2443</v>
      </c>
      <c r="Z1895" s="24">
        <f>ROUNDDOWN(Z1894*$Z$3,0)</f>
        <v>0</v>
      </c>
      <c r="AA1895" s="338"/>
      <c r="AB1895" s="327"/>
      <c r="AC1895" s="327"/>
      <c r="AD1895" s="327"/>
      <c r="AE1895" s="327"/>
      <c r="AF1895" s="329"/>
      <c r="AG1895" s="331"/>
      <c r="AH1895" s="332">
        <f t="shared" si="19"/>
        <v>0</v>
      </c>
    </row>
    <row r="1896" spans="1:34" ht="12.75" hidden="1" customHeight="1">
      <c r="A1896" s="333" t="s">
        <v>289</v>
      </c>
      <c r="B1896" s="20" t="s">
        <v>43</v>
      </c>
      <c r="C1896" s="21">
        <v>1</v>
      </c>
      <c r="D1896" s="333" t="str">
        <f>B1896&amp;C1896</f>
        <v>H1</v>
      </c>
      <c r="E1896" s="21" t="s">
        <v>38</v>
      </c>
      <c r="F1896" s="21">
        <v>1</v>
      </c>
      <c r="G1896" s="333" t="str">
        <f>E1896&amp;F1896</f>
        <v>W1</v>
      </c>
      <c r="H1896" s="21" t="s">
        <v>39</v>
      </c>
      <c r="I1896" s="21">
        <v>0</v>
      </c>
      <c r="J1896" s="333" t="str">
        <f>H1896&amp;I1896</f>
        <v>L0</v>
      </c>
      <c r="K1896" s="21" t="s">
        <v>40</v>
      </c>
      <c r="L1896" s="21">
        <v>0</v>
      </c>
      <c r="M1896" s="334" t="str">
        <f>K1896&amp;L1896</f>
        <v>B0</v>
      </c>
      <c r="N1896" s="21" t="s">
        <v>41</v>
      </c>
      <c r="O1896" s="21">
        <v>0</v>
      </c>
      <c r="P1896" s="334" t="str">
        <f>N1896&amp;O1896</f>
        <v>R0</v>
      </c>
      <c r="Q1896" s="25" t="s">
        <v>109</v>
      </c>
      <c r="R1896" s="19">
        <v>0.08</v>
      </c>
      <c r="S1896" s="19">
        <v>0.01</v>
      </c>
      <c r="T1896" s="336">
        <f>SUM(R1897:S1897)</f>
        <v>9206</v>
      </c>
      <c r="U1896" s="19">
        <v>2E-3</v>
      </c>
      <c r="V1896" s="19">
        <v>2E-3</v>
      </c>
      <c r="W1896" s="336">
        <f>SUM(U1897:V1897)</f>
        <v>283</v>
      </c>
      <c r="X1896" s="19">
        <v>0.05</v>
      </c>
      <c r="Y1896" s="19">
        <v>0.03</v>
      </c>
      <c r="Z1896" s="19">
        <v>0</v>
      </c>
      <c r="AA1896" s="338">
        <f>SUM(X1897:Z1897)</f>
        <v>7688</v>
      </c>
      <c r="AB1896" s="327">
        <f>ROUNDDOWN((T1896+AA1896)*0.05,0)</f>
        <v>844</v>
      </c>
      <c r="AC1896" s="327">
        <f>ROUNDDOWN((T1896+W1896+AA1896+AB1896)*0.1,0)</f>
        <v>1802</v>
      </c>
      <c r="AD1896" s="327">
        <f>ROUNDDOWN(AG1896*0.1,0)</f>
        <v>991</v>
      </c>
      <c r="AE1896" s="327">
        <f>T1896+W1896+AA1896+AB1896+AC1896+AD1896</f>
        <v>20814</v>
      </c>
      <c r="AF1896" s="328">
        <v>19400</v>
      </c>
      <c r="AG1896" s="330">
        <f>AF1896-T1896-W1896</f>
        <v>9911</v>
      </c>
      <c r="AH1896" s="332">
        <f t="shared" si="19"/>
        <v>9911</v>
      </c>
    </row>
    <row r="1897" spans="1:34" ht="12.75" hidden="1" customHeight="1">
      <c r="A1897" s="333"/>
      <c r="B1897" s="20"/>
      <c r="C1897" s="21"/>
      <c r="D1897" s="333"/>
      <c r="E1897" s="21"/>
      <c r="F1897" s="21"/>
      <c r="G1897" s="333"/>
      <c r="H1897" s="21"/>
      <c r="I1897" s="21"/>
      <c r="J1897" s="333"/>
      <c r="K1897" s="21"/>
      <c r="L1897" s="21"/>
      <c r="M1897" s="335"/>
      <c r="N1897" s="21"/>
      <c r="O1897" s="21"/>
      <c r="P1897" s="335"/>
      <c r="Q1897" s="25"/>
      <c r="R1897" s="23">
        <f>ROUNDDOWN($R$3*R1896,0)</f>
        <v>8392</v>
      </c>
      <c r="S1897" s="23">
        <f>ROUNDDOWN($S$3*S1896,0)</f>
        <v>814</v>
      </c>
      <c r="T1897" s="337"/>
      <c r="U1897" s="23">
        <f>ROUNDDOWN(U1896*$U$3,0)</f>
        <v>162</v>
      </c>
      <c r="V1897" s="23">
        <f>ROUNDDOWN(V1896*$V$3,0)</f>
        <v>121</v>
      </c>
      <c r="W1897" s="337"/>
      <c r="X1897" s="23">
        <f>ROUNDDOWN($X$3*X1896,0)</f>
        <v>5245</v>
      </c>
      <c r="Y1897" s="23">
        <f>ROUNDDOWN(Y1896*$Y$3,0)</f>
        <v>2443</v>
      </c>
      <c r="Z1897" s="24">
        <f>ROUNDDOWN(Z1896*$Z$3,0)</f>
        <v>0</v>
      </c>
      <c r="AA1897" s="338"/>
      <c r="AB1897" s="327"/>
      <c r="AC1897" s="327"/>
      <c r="AD1897" s="327"/>
      <c r="AE1897" s="327"/>
      <c r="AF1897" s="329"/>
      <c r="AG1897" s="331"/>
      <c r="AH1897" s="332">
        <f t="shared" si="19"/>
        <v>0</v>
      </c>
    </row>
    <row r="1898" spans="1:34" ht="12.75" hidden="1" customHeight="1">
      <c r="A1898" s="333" t="s">
        <v>289</v>
      </c>
      <c r="B1898" s="20" t="s">
        <v>43</v>
      </c>
      <c r="C1898" s="21">
        <v>1.2</v>
      </c>
      <c r="D1898" s="333" t="str">
        <f>B1898&amp;C1898</f>
        <v>H1.2</v>
      </c>
      <c r="E1898" s="21" t="s">
        <v>38</v>
      </c>
      <c r="F1898" s="21">
        <v>1.2</v>
      </c>
      <c r="G1898" s="333" t="str">
        <f>E1898&amp;F1898</f>
        <v>W1.2</v>
      </c>
      <c r="H1898" s="21" t="s">
        <v>39</v>
      </c>
      <c r="I1898" s="21">
        <v>0</v>
      </c>
      <c r="J1898" s="333" t="str">
        <f>H1898&amp;I1898</f>
        <v>L0</v>
      </c>
      <c r="K1898" s="21" t="s">
        <v>40</v>
      </c>
      <c r="L1898" s="21">
        <v>0</v>
      </c>
      <c r="M1898" s="334" t="str">
        <f>K1898&amp;L1898</f>
        <v>B0</v>
      </c>
      <c r="N1898" s="21" t="s">
        <v>41</v>
      </c>
      <c r="O1898" s="21">
        <v>0</v>
      </c>
      <c r="P1898" s="334" t="str">
        <f>N1898&amp;O1898</f>
        <v>R0</v>
      </c>
      <c r="Q1898" s="25" t="s">
        <v>109</v>
      </c>
      <c r="R1898" s="26">
        <v>0.11</v>
      </c>
      <c r="S1898" s="26">
        <v>0.02</v>
      </c>
      <c r="T1898" s="336">
        <f>SUM(R1899:S1899)</f>
        <v>13167</v>
      </c>
      <c r="U1898" s="19">
        <v>2E-3</v>
      </c>
      <c r="V1898" s="19">
        <v>3.0000000000000001E-3</v>
      </c>
      <c r="W1898" s="336">
        <f>SUM(U1899:V1899)</f>
        <v>344</v>
      </c>
      <c r="X1898" s="19">
        <v>7.0000000000000007E-2</v>
      </c>
      <c r="Y1898" s="19">
        <v>0.04</v>
      </c>
      <c r="Z1898" s="19">
        <v>0</v>
      </c>
      <c r="AA1898" s="338">
        <f>SUM(X1899:Z1899)</f>
        <v>10600</v>
      </c>
      <c r="AB1898" s="327">
        <f>ROUNDDOWN((T1898+AA1898)*0.05,0)</f>
        <v>1188</v>
      </c>
      <c r="AC1898" s="327">
        <f>ROUNDDOWN((T1898+W1898+AA1898+AB1898)*0.1,0)</f>
        <v>2529</v>
      </c>
      <c r="AD1898" s="327">
        <f>ROUNDDOWN(AG1898*0.1,0)</f>
        <v>1818</v>
      </c>
      <c r="AE1898" s="327">
        <f>T1898+W1898+AA1898+AB1898+AC1898+AD1898</f>
        <v>29646</v>
      </c>
      <c r="AF1898" s="328">
        <v>31700</v>
      </c>
      <c r="AG1898" s="330">
        <f>AF1898-T1898-W1898</f>
        <v>18189</v>
      </c>
      <c r="AH1898" s="332">
        <f t="shared" si="19"/>
        <v>18189</v>
      </c>
    </row>
    <row r="1899" spans="1:34" ht="12.75" hidden="1" customHeight="1">
      <c r="A1899" s="333"/>
      <c r="B1899" s="20"/>
      <c r="C1899" s="21"/>
      <c r="D1899" s="333"/>
      <c r="E1899" s="21"/>
      <c r="F1899" s="21"/>
      <c r="G1899" s="333"/>
      <c r="H1899" s="21"/>
      <c r="I1899" s="21"/>
      <c r="J1899" s="333"/>
      <c r="K1899" s="21"/>
      <c r="L1899" s="21"/>
      <c r="M1899" s="335"/>
      <c r="N1899" s="21"/>
      <c r="O1899" s="21"/>
      <c r="P1899" s="335"/>
      <c r="Q1899" s="25"/>
      <c r="R1899" s="23">
        <f>ROUNDDOWN($R$3*R1898,0)</f>
        <v>11539</v>
      </c>
      <c r="S1899" s="23">
        <f>ROUNDDOWN($S$3*S1898,0)</f>
        <v>1628</v>
      </c>
      <c r="T1899" s="337"/>
      <c r="U1899" s="23">
        <f>ROUNDDOWN(U1898*$U$3,0)</f>
        <v>162</v>
      </c>
      <c r="V1899" s="23">
        <f>ROUNDDOWN(V1898*$V$3,0)</f>
        <v>182</v>
      </c>
      <c r="W1899" s="337"/>
      <c r="X1899" s="23">
        <f>ROUNDDOWN($X$3*X1898,0)</f>
        <v>7343</v>
      </c>
      <c r="Y1899" s="23">
        <f>ROUNDDOWN(Y1898*$Y$3,0)</f>
        <v>3257</v>
      </c>
      <c r="Z1899" s="24">
        <f>ROUNDDOWN(Z1898*$Z$3,0)</f>
        <v>0</v>
      </c>
      <c r="AA1899" s="338"/>
      <c r="AB1899" s="327"/>
      <c r="AC1899" s="327"/>
      <c r="AD1899" s="327"/>
      <c r="AE1899" s="327"/>
      <c r="AF1899" s="329"/>
      <c r="AG1899" s="331"/>
      <c r="AH1899" s="332">
        <f t="shared" si="19"/>
        <v>0</v>
      </c>
    </row>
    <row r="1900" spans="1:34" ht="12.75" hidden="1" customHeight="1">
      <c r="A1900" s="344" t="s">
        <v>290</v>
      </c>
      <c r="B1900" s="27" t="s">
        <v>43</v>
      </c>
      <c r="C1900" s="28">
        <v>2.5</v>
      </c>
      <c r="D1900" s="344" t="str">
        <f>B1900&amp;C1900</f>
        <v>H2.5</v>
      </c>
      <c r="E1900" s="28" t="s">
        <v>38</v>
      </c>
      <c r="F1900" s="28">
        <v>0</v>
      </c>
      <c r="G1900" s="344" t="str">
        <f>E1900&amp;F1900</f>
        <v>W0</v>
      </c>
      <c r="H1900" s="28" t="s">
        <v>39</v>
      </c>
      <c r="I1900" s="28">
        <v>0</v>
      </c>
      <c r="J1900" s="344" t="str">
        <f>H1900&amp;I1900</f>
        <v>L0</v>
      </c>
      <c r="K1900" s="28" t="s">
        <v>40</v>
      </c>
      <c r="L1900" s="28">
        <v>0</v>
      </c>
      <c r="M1900" s="345" t="str">
        <f>K1900&amp;L1900</f>
        <v>B0</v>
      </c>
      <c r="N1900" s="28" t="s">
        <v>41</v>
      </c>
      <c r="O1900" s="28">
        <v>6</v>
      </c>
      <c r="P1900" s="345" t="str">
        <f>N1900&amp;O1900</f>
        <v>R6</v>
      </c>
      <c r="Q1900" s="25" t="s">
        <v>42</v>
      </c>
      <c r="R1900" s="19">
        <v>0.19</v>
      </c>
      <c r="S1900" s="19">
        <v>0.02</v>
      </c>
      <c r="T1900" s="336">
        <f>SUM(R1901:S1901)</f>
        <v>21559</v>
      </c>
      <c r="U1900" s="19">
        <v>8.0000000000000002E-3</v>
      </c>
      <c r="V1900" s="19">
        <v>0.01</v>
      </c>
      <c r="W1900" s="336">
        <f>SUM(U1901:V1901)</f>
        <v>1260</v>
      </c>
      <c r="X1900" s="19">
        <v>0.23</v>
      </c>
      <c r="Y1900" s="19">
        <v>0.14000000000000001</v>
      </c>
      <c r="Z1900" s="19">
        <v>0</v>
      </c>
      <c r="AA1900" s="338">
        <f>SUM(X1901:Z1901)</f>
        <v>35529</v>
      </c>
      <c r="AB1900" s="327">
        <f>ROUNDDOWN((T1900+AA1900)*0.05,0)</f>
        <v>2854</v>
      </c>
      <c r="AC1900" s="327">
        <f>ROUNDDOWN((T1900+W1900+AA1900+AB1900)*0.1,0)</f>
        <v>6120</v>
      </c>
      <c r="AD1900" s="327">
        <f>ROUNDDOWN(AG1900*0.1,0)</f>
        <v>3188</v>
      </c>
      <c r="AE1900" s="327">
        <f>T1900+W1900+AA1900+AB1900+AC1900+AD1900</f>
        <v>70510</v>
      </c>
      <c r="AF1900" s="328">
        <v>54700</v>
      </c>
      <c r="AG1900" s="330">
        <f>AF1900-T1900-W1900</f>
        <v>31881</v>
      </c>
      <c r="AH1900" s="332">
        <f t="shared" si="19"/>
        <v>31881</v>
      </c>
    </row>
    <row r="1901" spans="1:34" ht="12.75" hidden="1" customHeight="1">
      <c r="A1901" s="344"/>
      <c r="B1901" s="27"/>
      <c r="C1901" s="28"/>
      <c r="D1901" s="344"/>
      <c r="E1901" s="28"/>
      <c r="F1901" s="28"/>
      <c r="G1901" s="344"/>
      <c r="H1901" s="28"/>
      <c r="I1901" s="28"/>
      <c r="J1901" s="344"/>
      <c r="K1901" s="28"/>
      <c r="L1901" s="28"/>
      <c r="M1901" s="346"/>
      <c r="N1901" s="28"/>
      <c r="O1901" s="28"/>
      <c r="P1901" s="346"/>
      <c r="Q1901" s="22"/>
      <c r="R1901" s="23">
        <f>ROUNDDOWN($R$3*R1900,0)</f>
        <v>19931</v>
      </c>
      <c r="S1901" s="23">
        <f>ROUNDDOWN($S$3*S1900,0)</f>
        <v>1628</v>
      </c>
      <c r="T1901" s="337"/>
      <c r="U1901" s="23">
        <f>ROUNDDOWN(U1900*$U$3,0)</f>
        <v>651</v>
      </c>
      <c r="V1901" s="23">
        <f>ROUNDDOWN(V1900*$V$3,0)</f>
        <v>609</v>
      </c>
      <c r="W1901" s="337"/>
      <c r="X1901" s="23">
        <f>ROUNDDOWN($X$3*X1900,0)</f>
        <v>24127</v>
      </c>
      <c r="Y1901" s="23">
        <f>ROUNDDOWN(Y1900*$Y$3,0)</f>
        <v>11402</v>
      </c>
      <c r="Z1901" s="24">
        <f>ROUNDDOWN(Z1900*$Z$3,0)</f>
        <v>0</v>
      </c>
      <c r="AA1901" s="338"/>
      <c r="AB1901" s="327"/>
      <c r="AC1901" s="327"/>
      <c r="AD1901" s="327"/>
      <c r="AE1901" s="327"/>
      <c r="AF1901" s="329"/>
      <c r="AG1901" s="331"/>
      <c r="AH1901" s="332">
        <f t="shared" si="19"/>
        <v>0</v>
      </c>
    </row>
    <row r="1902" spans="1:34" ht="12.75" hidden="1" customHeight="1">
      <c r="A1902" s="344" t="s">
        <v>290</v>
      </c>
      <c r="B1902" s="27" t="s">
        <v>43</v>
      </c>
      <c r="C1902" s="28">
        <v>3</v>
      </c>
      <c r="D1902" s="344" t="str">
        <f>B1902&amp;C1902</f>
        <v>H3</v>
      </c>
      <c r="E1902" s="28" t="s">
        <v>38</v>
      </c>
      <c r="F1902" s="28">
        <v>0</v>
      </c>
      <c r="G1902" s="344" t="str">
        <f>E1902&amp;F1902</f>
        <v>W0</v>
      </c>
      <c r="H1902" s="28" t="s">
        <v>39</v>
      </c>
      <c r="I1902" s="28">
        <v>0</v>
      </c>
      <c r="J1902" s="344" t="str">
        <f>H1902&amp;I1902</f>
        <v>L0</v>
      </c>
      <c r="K1902" s="28" t="s">
        <v>40</v>
      </c>
      <c r="L1902" s="28">
        <v>0</v>
      </c>
      <c r="M1902" s="345" t="str">
        <f>K1902&amp;L1902</f>
        <v>B0</v>
      </c>
      <c r="N1902" s="28" t="s">
        <v>41</v>
      </c>
      <c r="O1902" s="28">
        <v>8</v>
      </c>
      <c r="P1902" s="345" t="str">
        <f>N1902&amp;O1902</f>
        <v>R8</v>
      </c>
      <c r="Q1902" s="25" t="s">
        <v>42</v>
      </c>
      <c r="R1902" s="19">
        <v>0.33</v>
      </c>
      <c r="S1902" s="19">
        <v>0.04</v>
      </c>
      <c r="T1902" s="336">
        <f>SUM(R1903:S1903)</f>
        <v>37875</v>
      </c>
      <c r="U1902" s="19">
        <v>2.1000000000000001E-2</v>
      </c>
      <c r="V1902" s="19">
        <v>1.2E-2</v>
      </c>
      <c r="W1902" s="336">
        <f>SUM(U1903:V1903)</f>
        <v>2441</v>
      </c>
      <c r="X1902" s="19">
        <v>0.37</v>
      </c>
      <c r="Y1902" s="19">
        <v>0.22</v>
      </c>
      <c r="Z1902" s="19">
        <v>0</v>
      </c>
      <c r="AA1902" s="338">
        <f>SUM(X1903:Z1903)</f>
        <v>56731</v>
      </c>
      <c r="AB1902" s="327">
        <f>ROUNDDOWN((T1902+AA1902)*0.05,0)</f>
        <v>4730</v>
      </c>
      <c r="AC1902" s="327">
        <f>ROUNDDOWN((T1902+W1902+AA1902+AB1902)*0.1,0)</f>
        <v>10177</v>
      </c>
      <c r="AD1902" s="327">
        <f>ROUNDDOWN(AG1902*0.1,0)</f>
        <v>9568</v>
      </c>
      <c r="AE1902" s="327">
        <f>T1902+W1902+AA1902+AB1902+AC1902+AD1902</f>
        <v>121522</v>
      </c>
      <c r="AF1902" s="328">
        <v>136000</v>
      </c>
      <c r="AG1902" s="330">
        <f>AF1902-T1902-W1902</f>
        <v>95684</v>
      </c>
      <c r="AH1902" s="332">
        <f t="shared" si="19"/>
        <v>95684</v>
      </c>
    </row>
    <row r="1903" spans="1:34" ht="12.75" hidden="1" customHeight="1">
      <c r="A1903" s="344"/>
      <c r="B1903" s="27"/>
      <c r="C1903" s="28"/>
      <c r="D1903" s="344"/>
      <c r="E1903" s="28"/>
      <c r="F1903" s="28"/>
      <c r="G1903" s="344"/>
      <c r="H1903" s="28"/>
      <c r="I1903" s="28"/>
      <c r="J1903" s="344"/>
      <c r="K1903" s="28"/>
      <c r="L1903" s="28"/>
      <c r="M1903" s="346"/>
      <c r="N1903" s="28"/>
      <c r="O1903" s="28"/>
      <c r="P1903" s="346"/>
      <c r="Q1903" s="22"/>
      <c r="R1903" s="23">
        <f>ROUNDDOWN($R$3*R1902,0)</f>
        <v>34618</v>
      </c>
      <c r="S1903" s="23">
        <f>ROUNDDOWN($S$3*S1902,0)</f>
        <v>3257</v>
      </c>
      <c r="T1903" s="337"/>
      <c r="U1903" s="23">
        <f>ROUNDDOWN(U1902*$U$3,0)</f>
        <v>1710</v>
      </c>
      <c r="V1903" s="23">
        <f>ROUNDDOWN(V1902*$V$3,0)</f>
        <v>731</v>
      </c>
      <c r="W1903" s="337"/>
      <c r="X1903" s="23">
        <f>ROUNDDOWN($X$3*X1902,0)</f>
        <v>38814</v>
      </c>
      <c r="Y1903" s="23">
        <f>ROUNDDOWN(Y1902*$Y$3,0)</f>
        <v>17917</v>
      </c>
      <c r="Z1903" s="24">
        <f>ROUNDDOWN(Z1902*$Z$3,0)</f>
        <v>0</v>
      </c>
      <c r="AA1903" s="338"/>
      <c r="AB1903" s="327"/>
      <c r="AC1903" s="327"/>
      <c r="AD1903" s="327"/>
      <c r="AE1903" s="327"/>
      <c r="AF1903" s="329"/>
      <c r="AG1903" s="331"/>
      <c r="AH1903" s="332">
        <f t="shared" si="19"/>
        <v>0</v>
      </c>
    </row>
    <row r="1904" spans="1:34" ht="12.75" hidden="1" customHeight="1">
      <c r="A1904" s="344" t="s">
        <v>290</v>
      </c>
      <c r="B1904" s="27" t="s">
        <v>43</v>
      </c>
      <c r="C1904" s="28">
        <v>3</v>
      </c>
      <c r="D1904" s="344" t="str">
        <f>B1904&amp;C1904</f>
        <v>H3</v>
      </c>
      <c r="E1904" s="28" t="s">
        <v>38</v>
      </c>
      <c r="F1904" s="28">
        <v>0</v>
      </c>
      <c r="G1904" s="344" t="str">
        <f>E1904&amp;F1904</f>
        <v>W0</v>
      </c>
      <c r="H1904" s="28" t="s">
        <v>39</v>
      </c>
      <c r="I1904" s="28">
        <v>0</v>
      </c>
      <c r="J1904" s="344" t="str">
        <f>H1904&amp;I1904</f>
        <v>L0</v>
      </c>
      <c r="K1904" s="28" t="s">
        <v>40</v>
      </c>
      <c r="L1904" s="28">
        <v>0</v>
      </c>
      <c r="M1904" s="345" t="str">
        <f>K1904&amp;L1904</f>
        <v>B0</v>
      </c>
      <c r="N1904" s="28" t="s">
        <v>41</v>
      </c>
      <c r="O1904" s="28">
        <v>10</v>
      </c>
      <c r="P1904" s="345" t="str">
        <f>N1904&amp;O1904</f>
        <v>R10</v>
      </c>
      <c r="Q1904" s="25" t="s">
        <v>42</v>
      </c>
      <c r="R1904" s="26">
        <v>0.47</v>
      </c>
      <c r="S1904" s="26">
        <v>0.06</v>
      </c>
      <c r="T1904" s="336">
        <f>SUM(R1905:S1905)</f>
        <v>54190</v>
      </c>
      <c r="U1904" s="19">
        <v>4.2000000000000003E-2</v>
      </c>
      <c r="V1904" s="19">
        <v>0.02</v>
      </c>
      <c r="W1904" s="336">
        <f>SUM(U1905:V1905)</f>
        <v>4639</v>
      </c>
      <c r="X1904" s="19">
        <v>0.33</v>
      </c>
      <c r="Y1904" s="19">
        <v>0.16</v>
      </c>
      <c r="Z1904" s="19">
        <v>0.24</v>
      </c>
      <c r="AA1904" s="338">
        <f>SUM(X1905:Z1905)</f>
        <v>60738</v>
      </c>
      <c r="AB1904" s="327">
        <f>ROUNDDOWN((T1904+AA1904)*0.05,0)</f>
        <v>5746</v>
      </c>
      <c r="AC1904" s="327">
        <f>ROUNDDOWN((T1904+W1904+AA1904+AB1904)*0.1,0)</f>
        <v>12531</v>
      </c>
      <c r="AD1904" s="327">
        <f>ROUNDDOWN(AG1904*0.1,0)</f>
        <v>13917</v>
      </c>
      <c r="AE1904" s="327">
        <f>T1904+W1904+AA1904+AB1904+AC1904+AD1904</f>
        <v>151761</v>
      </c>
      <c r="AF1904" s="328">
        <v>198000</v>
      </c>
      <c r="AG1904" s="330">
        <f>AF1904-T1904-W1904</f>
        <v>139171</v>
      </c>
      <c r="AH1904" s="332">
        <f t="shared" si="19"/>
        <v>139171</v>
      </c>
    </row>
    <row r="1905" spans="1:34" ht="12.75" hidden="1" customHeight="1">
      <c r="A1905" s="344"/>
      <c r="B1905" s="27"/>
      <c r="C1905" s="28"/>
      <c r="D1905" s="344"/>
      <c r="E1905" s="28"/>
      <c r="F1905" s="28"/>
      <c r="G1905" s="344"/>
      <c r="H1905" s="28"/>
      <c r="I1905" s="28"/>
      <c r="J1905" s="344"/>
      <c r="K1905" s="28"/>
      <c r="L1905" s="28"/>
      <c r="M1905" s="346"/>
      <c r="N1905" s="28"/>
      <c r="O1905" s="28"/>
      <c r="P1905" s="346"/>
      <c r="Q1905" s="22"/>
      <c r="R1905" s="23">
        <f>ROUNDDOWN($R$3*R1904,0)</f>
        <v>49304</v>
      </c>
      <c r="S1905" s="23">
        <f>ROUNDDOWN($S$3*S1904,0)</f>
        <v>4886</v>
      </c>
      <c r="T1905" s="337"/>
      <c r="U1905" s="23">
        <f>ROUNDDOWN(U1904*$U$3,0)</f>
        <v>3420</v>
      </c>
      <c r="V1905" s="23">
        <f>ROUNDDOWN(V1904*$V$3,0)</f>
        <v>1219</v>
      </c>
      <c r="W1905" s="337"/>
      <c r="X1905" s="23">
        <f>ROUNDDOWN($X$3*X1904,0)</f>
        <v>34618</v>
      </c>
      <c r="Y1905" s="23">
        <f>ROUNDDOWN(Y1904*$Y$3,0)</f>
        <v>13030</v>
      </c>
      <c r="Z1905" s="24">
        <f>ROUNDDOWN(Z1904*$Z$3,0)</f>
        <v>13090</v>
      </c>
      <c r="AA1905" s="338"/>
      <c r="AB1905" s="327"/>
      <c r="AC1905" s="327"/>
      <c r="AD1905" s="327"/>
      <c r="AE1905" s="327"/>
      <c r="AF1905" s="329"/>
      <c r="AG1905" s="331"/>
      <c r="AH1905" s="332">
        <f t="shared" si="19"/>
        <v>0</v>
      </c>
    </row>
    <row r="1906" spans="1:34" ht="12.75" hidden="1" customHeight="1">
      <c r="A1906" s="344" t="s">
        <v>290</v>
      </c>
      <c r="B1906" s="27" t="s">
        <v>43</v>
      </c>
      <c r="C1906" s="28">
        <v>3.5</v>
      </c>
      <c r="D1906" s="344" t="str">
        <f>B1906&amp;C1906</f>
        <v>H3.5</v>
      </c>
      <c r="E1906" s="28" t="s">
        <v>38</v>
      </c>
      <c r="F1906" s="28">
        <v>0</v>
      </c>
      <c r="G1906" s="344" t="str">
        <f>E1906&amp;F1906</f>
        <v>W0</v>
      </c>
      <c r="H1906" s="28" t="s">
        <v>39</v>
      </c>
      <c r="I1906" s="28">
        <v>0</v>
      </c>
      <c r="J1906" s="344" t="str">
        <f>H1906&amp;I1906</f>
        <v>L0</v>
      </c>
      <c r="K1906" s="28" t="s">
        <v>40</v>
      </c>
      <c r="L1906" s="28">
        <v>0</v>
      </c>
      <c r="M1906" s="345" t="str">
        <f>K1906&amp;L1906</f>
        <v>B0</v>
      </c>
      <c r="N1906" s="28" t="s">
        <v>41</v>
      </c>
      <c r="O1906" s="28">
        <v>12</v>
      </c>
      <c r="P1906" s="345" t="str">
        <f>N1906&amp;O1906</f>
        <v>R12</v>
      </c>
      <c r="Q1906" s="25" t="s">
        <v>42</v>
      </c>
      <c r="R1906" s="19">
        <v>0.63</v>
      </c>
      <c r="S1906" s="19">
        <v>0.1</v>
      </c>
      <c r="T1906" s="336">
        <f>SUM(R1907:S1907)</f>
        <v>74233</v>
      </c>
      <c r="U1906" s="19">
        <v>7.4999999999999997E-2</v>
      </c>
      <c r="V1906" s="19">
        <v>0.02</v>
      </c>
      <c r="W1906" s="336">
        <f>SUM(U1907:V1907)</f>
        <v>7327</v>
      </c>
      <c r="X1906" s="19">
        <v>0.42</v>
      </c>
      <c r="Y1906" s="19">
        <v>0.2</v>
      </c>
      <c r="Z1906" s="19">
        <v>0.31</v>
      </c>
      <c r="AA1906" s="338">
        <f>SUM(X1907:Z1907)</f>
        <v>77255</v>
      </c>
      <c r="AB1906" s="327">
        <f>ROUNDDOWN((T1906+AA1906)*0.05,0)</f>
        <v>7574</v>
      </c>
      <c r="AC1906" s="327">
        <f>ROUNDDOWN((T1906+W1906+AA1906+AB1906)*0.1,0)</f>
        <v>16638</v>
      </c>
      <c r="AD1906" s="327">
        <f>ROUNDDOWN(AG1906*0.1,0)</f>
        <v>18044</v>
      </c>
      <c r="AE1906" s="327">
        <f>T1906+W1906+AA1906+AB1906+AC1906+AD1906</f>
        <v>201071</v>
      </c>
      <c r="AF1906" s="328">
        <v>262000</v>
      </c>
      <c r="AG1906" s="330">
        <f>AF1906-T1906-W1906</f>
        <v>180440</v>
      </c>
      <c r="AH1906" s="332">
        <f t="shared" si="19"/>
        <v>180440</v>
      </c>
    </row>
    <row r="1907" spans="1:34" ht="12.75" hidden="1" customHeight="1">
      <c r="A1907" s="344"/>
      <c r="B1907" s="27"/>
      <c r="C1907" s="28"/>
      <c r="D1907" s="344"/>
      <c r="E1907" s="28"/>
      <c r="F1907" s="28"/>
      <c r="G1907" s="344"/>
      <c r="H1907" s="28"/>
      <c r="I1907" s="28"/>
      <c r="J1907" s="344"/>
      <c r="K1907" s="28"/>
      <c r="L1907" s="28"/>
      <c r="M1907" s="346"/>
      <c r="N1907" s="28"/>
      <c r="O1907" s="28"/>
      <c r="P1907" s="346"/>
      <c r="Q1907" s="22"/>
      <c r="R1907" s="23">
        <f>ROUNDDOWN($R$3*R1906,0)</f>
        <v>66089</v>
      </c>
      <c r="S1907" s="23">
        <f>ROUNDDOWN($S$3*S1906,0)</f>
        <v>8144</v>
      </c>
      <c r="T1907" s="337"/>
      <c r="U1907" s="23">
        <f>ROUNDDOWN(U1906*$U$3,0)</f>
        <v>6108</v>
      </c>
      <c r="V1907" s="23">
        <f>ROUNDDOWN(V1906*$V$3,0)</f>
        <v>1219</v>
      </c>
      <c r="W1907" s="337"/>
      <c r="X1907" s="23">
        <f>ROUNDDOWN($X$3*X1906,0)</f>
        <v>44059</v>
      </c>
      <c r="Y1907" s="23">
        <f>ROUNDDOWN(Y1906*$Y$3,0)</f>
        <v>16288</v>
      </c>
      <c r="Z1907" s="24">
        <f>ROUNDDOWN(Z1906*$Z$3,0)</f>
        <v>16908</v>
      </c>
      <c r="AA1907" s="338"/>
      <c r="AB1907" s="327"/>
      <c r="AC1907" s="327"/>
      <c r="AD1907" s="327"/>
      <c r="AE1907" s="327"/>
      <c r="AF1907" s="329"/>
      <c r="AG1907" s="331"/>
      <c r="AH1907" s="332">
        <f t="shared" si="19"/>
        <v>0</v>
      </c>
    </row>
    <row r="1908" spans="1:34" ht="12.75" hidden="1" customHeight="1">
      <c r="A1908" s="344" t="s">
        <v>290</v>
      </c>
      <c r="B1908" s="27" t="s">
        <v>43</v>
      </c>
      <c r="C1908" s="28">
        <v>3.5</v>
      </c>
      <c r="D1908" s="344" t="str">
        <f>B1908&amp;C1908</f>
        <v>H3.5</v>
      </c>
      <c r="E1908" s="28" t="s">
        <v>38</v>
      </c>
      <c r="F1908" s="28">
        <v>0</v>
      </c>
      <c r="G1908" s="344" t="str">
        <f>E1908&amp;F1908</f>
        <v>W0</v>
      </c>
      <c r="H1908" s="28" t="s">
        <v>39</v>
      </c>
      <c r="I1908" s="28">
        <v>0</v>
      </c>
      <c r="J1908" s="344" t="str">
        <f>H1908&amp;I1908</f>
        <v>L0</v>
      </c>
      <c r="K1908" s="28" t="s">
        <v>40</v>
      </c>
      <c r="L1908" s="28">
        <v>0</v>
      </c>
      <c r="M1908" s="345" t="str">
        <f>K1908&amp;L1908</f>
        <v>B0</v>
      </c>
      <c r="N1908" s="28" t="s">
        <v>41</v>
      </c>
      <c r="O1908" s="28">
        <v>15</v>
      </c>
      <c r="P1908" s="345" t="str">
        <f>N1908&amp;O1908</f>
        <v>R15</v>
      </c>
      <c r="Q1908" s="25" t="s">
        <v>42</v>
      </c>
      <c r="R1908" s="19">
        <v>0.88</v>
      </c>
      <c r="S1908" s="19">
        <v>0.12</v>
      </c>
      <c r="T1908" s="336">
        <f>SUM(R1909:S1909)</f>
        <v>102088</v>
      </c>
      <c r="U1908" s="19">
        <v>0.19</v>
      </c>
      <c r="V1908" s="19">
        <v>3.9E-2</v>
      </c>
      <c r="W1908" s="336">
        <f>SUM(U1909:V1909)</f>
        <v>17851</v>
      </c>
      <c r="X1908" s="19">
        <v>0.56000000000000005</v>
      </c>
      <c r="Y1908" s="19">
        <v>0.27</v>
      </c>
      <c r="Z1908" s="19">
        <v>0.41</v>
      </c>
      <c r="AA1908" s="338">
        <f>SUM(X1909:Z1909)</f>
        <v>103098</v>
      </c>
      <c r="AB1908" s="327">
        <f>ROUNDDOWN((T1908+AA1908)*0.05,0)</f>
        <v>10259</v>
      </c>
      <c r="AC1908" s="327">
        <f>ROUNDDOWN((T1908+W1908+AA1908+AB1908)*0.1,0)</f>
        <v>23329</v>
      </c>
      <c r="AD1908" s="327">
        <f>ROUNDDOWN(AG1908*0.1,0)</f>
        <v>31806</v>
      </c>
      <c r="AE1908" s="327">
        <f>T1908+W1908+AA1908+AB1908+AC1908+AD1908</f>
        <v>288431</v>
      </c>
      <c r="AF1908" s="328">
        <v>438000</v>
      </c>
      <c r="AG1908" s="330">
        <f>AF1908-T1908-W1908</f>
        <v>318061</v>
      </c>
      <c r="AH1908" s="332">
        <f t="shared" si="19"/>
        <v>288431</v>
      </c>
    </row>
    <row r="1909" spans="1:34" ht="12.75" hidden="1" customHeight="1">
      <c r="A1909" s="344"/>
      <c r="B1909" s="27"/>
      <c r="C1909" s="28"/>
      <c r="D1909" s="344"/>
      <c r="E1909" s="28"/>
      <c r="F1909" s="28"/>
      <c r="G1909" s="344"/>
      <c r="H1909" s="28"/>
      <c r="I1909" s="28"/>
      <c r="J1909" s="344"/>
      <c r="K1909" s="28"/>
      <c r="L1909" s="28"/>
      <c r="M1909" s="346"/>
      <c r="N1909" s="28"/>
      <c r="O1909" s="28"/>
      <c r="P1909" s="346"/>
      <c r="Q1909" s="22"/>
      <c r="R1909" s="23">
        <f>ROUNDDOWN($R$3*R1908,0)</f>
        <v>92315</v>
      </c>
      <c r="S1909" s="23">
        <f>ROUNDDOWN($S$3*S1908,0)</f>
        <v>9773</v>
      </c>
      <c r="T1909" s="337"/>
      <c r="U1909" s="23">
        <f>ROUNDDOWN(U1908*$U$3,0)</f>
        <v>15474</v>
      </c>
      <c r="V1909" s="23">
        <f>ROUNDDOWN(V1908*$V$3,0)</f>
        <v>2377</v>
      </c>
      <c r="W1909" s="337"/>
      <c r="X1909" s="23">
        <f>ROUNDDOWN($X$3*X1908,0)</f>
        <v>58746</v>
      </c>
      <c r="Y1909" s="23">
        <f>ROUNDDOWN(Y1908*$Y$3,0)</f>
        <v>21989</v>
      </c>
      <c r="Z1909" s="24">
        <f>ROUNDDOWN(Z1908*$Z$3,0)</f>
        <v>22363</v>
      </c>
      <c r="AA1909" s="338"/>
      <c r="AB1909" s="327"/>
      <c r="AC1909" s="327"/>
      <c r="AD1909" s="327"/>
      <c r="AE1909" s="327"/>
      <c r="AF1909" s="329"/>
      <c r="AG1909" s="331"/>
      <c r="AH1909" s="332">
        <f t="shared" si="19"/>
        <v>0</v>
      </c>
    </row>
    <row r="1910" spans="1:34" ht="12.75" hidden="1" customHeight="1">
      <c r="A1910" s="344" t="s">
        <v>290</v>
      </c>
      <c r="B1910" s="27" t="s">
        <v>43</v>
      </c>
      <c r="C1910" s="28">
        <v>3.5</v>
      </c>
      <c r="D1910" s="344" t="str">
        <f>B1910&amp;C1910</f>
        <v>H3.5</v>
      </c>
      <c r="E1910" s="28" t="s">
        <v>38</v>
      </c>
      <c r="F1910" s="28">
        <v>0</v>
      </c>
      <c r="G1910" s="344" t="str">
        <f>E1910&amp;F1910</f>
        <v>W0</v>
      </c>
      <c r="H1910" s="28" t="s">
        <v>39</v>
      </c>
      <c r="I1910" s="28">
        <v>0</v>
      </c>
      <c r="J1910" s="344" t="str">
        <f>H1910&amp;I1910</f>
        <v>L0</v>
      </c>
      <c r="K1910" s="28" t="s">
        <v>40</v>
      </c>
      <c r="L1910" s="28">
        <v>0</v>
      </c>
      <c r="M1910" s="345" t="str">
        <f>K1910&amp;L1910</f>
        <v>B0</v>
      </c>
      <c r="N1910" s="28" t="s">
        <v>41</v>
      </c>
      <c r="O1910" s="28">
        <v>18</v>
      </c>
      <c r="P1910" s="345" t="str">
        <f>N1910&amp;O1910</f>
        <v>R18</v>
      </c>
      <c r="Q1910" s="25" t="s">
        <v>42</v>
      </c>
      <c r="R1910" s="26">
        <v>1.1499999999999999</v>
      </c>
      <c r="S1910" s="26">
        <v>0.15</v>
      </c>
      <c r="T1910" s="336">
        <f>SUM(R1911:S1911)</f>
        <v>132855</v>
      </c>
      <c r="U1910" s="19">
        <v>0.19</v>
      </c>
      <c r="V1910" s="19">
        <v>7.0999999999999994E-2</v>
      </c>
      <c r="W1910" s="336">
        <f>SUM(U1911:V1911)</f>
        <v>19802</v>
      </c>
      <c r="X1910" s="19">
        <v>0.7</v>
      </c>
      <c r="Y1910" s="19">
        <v>0.34</v>
      </c>
      <c r="Z1910" s="19">
        <v>0.52</v>
      </c>
      <c r="AA1910" s="338">
        <f>SUM(X1911:Z1911)</f>
        <v>129484</v>
      </c>
      <c r="AB1910" s="327">
        <f>ROUNDDOWN((T1910+AA1910)*0.05,0)</f>
        <v>13116</v>
      </c>
      <c r="AC1910" s="327">
        <f>ROUNDDOWN((T1910+W1910+AA1910+AB1910)*0.1,0)</f>
        <v>29525</v>
      </c>
      <c r="AD1910" s="327">
        <f>ROUNDDOWN(AG1910*0.1,0)</f>
        <v>43634</v>
      </c>
      <c r="AE1910" s="327">
        <f>T1910+W1910+AA1910+AB1910+AC1910+AD1910</f>
        <v>368416</v>
      </c>
      <c r="AF1910" s="328">
        <v>589000</v>
      </c>
      <c r="AG1910" s="330">
        <f>AF1910-T1910-W1910</f>
        <v>436343</v>
      </c>
      <c r="AH1910" s="332">
        <f t="shared" si="19"/>
        <v>368416</v>
      </c>
    </row>
    <row r="1911" spans="1:34" ht="12.75" hidden="1" customHeight="1">
      <c r="A1911" s="344"/>
      <c r="B1911" s="27"/>
      <c r="C1911" s="28"/>
      <c r="D1911" s="344"/>
      <c r="E1911" s="28"/>
      <c r="F1911" s="28"/>
      <c r="G1911" s="344"/>
      <c r="H1911" s="28"/>
      <c r="I1911" s="28"/>
      <c r="J1911" s="344"/>
      <c r="K1911" s="28"/>
      <c r="L1911" s="28"/>
      <c r="M1911" s="346"/>
      <c r="N1911" s="28"/>
      <c r="O1911" s="28"/>
      <c r="P1911" s="346"/>
      <c r="Q1911" s="25"/>
      <c r="R1911" s="23">
        <f>ROUNDDOWN($R$3*R1910,0)</f>
        <v>120639</v>
      </c>
      <c r="S1911" s="23">
        <f>ROUNDDOWN($S$3*S1910,0)</f>
        <v>12216</v>
      </c>
      <c r="T1911" s="337"/>
      <c r="U1911" s="23">
        <f>ROUNDDOWN(U1910*$U$3,0)</f>
        <v>15474</v>
      </c>
      <c r="V1911" s="23">
        <f>ROUNDDOWN(V1910*$V$3,0)</f>
        <v>4328</v>
      </c>
      <c r="W1911" s="337"/>
      <c r="X1911" s="23">
        <f>ROUNDDOWN($X$3*X1910,0)</f>
        <v>73432</v>
      </c>
      <c r="Y1911" s="23">
        <f>ROUNDDOWN(Y1910*$Y$3,0)</f>
        <v>27690</v>
      </c>
      <c r="Z1911" s="24">
        <f>ROUNDDOWN(Z1910*$Z$3,0)</f>
        <v>28362</v>
      </c>
      <c r="AA1911" s="338"/>
      <c r="AB1911" s="327"/>
      <c r="AC1911" s="327"/>
      <c r="AD1911" s="327"/>
      <c r="AE1911" s="327"/>
      <c r="AF1911" s="329"/>
      <c r="AG1911" s="331"/>
      <c r="AH1911" s="332">
        <f t="shared" si="19"/>
        <v>0</v>
      </c>
    </row>
    <row r="1912" spans="1:34" ht="12.75" hidden="1" customHeight="1">
      <c r="A1912" s="344" t="s">
        <v>290</v>
      </c>
      <c r="B1912" s="27" t="s">
        <v>43</v>
      </c>
      <c r="C1912" s="28">
        <v>4</v>
      </c>
      <c r="D1912" s="344" t="str">
        <f>B1912&amp;C1912</f>
        <v>H4</v>
      </c>
      <c r="E1912" s="28" t="s">
        <v>38</v>
      </c>
      <c r="F1912" s="28">
        <v>0</v>
      </c>
      <c r="G1912" s="344" t="str">
        <f>E1912&amp;F1912</f>
        <v>W0</v>
      </c>
      <c r="H1912" s="28" t="s">
        <v>39</v>
      </c>
      <c r="I1912" s="28">
        <v>0</v>
      </c>
      <c r="J1912" s="344" t="str">
        <f>H1912&amp;I1912</f>
        <v>L0</v>
      </c>
      <c r="K1912" s="28" t="s">
        <v>40</v>
      </c>
      <c r="L1912" s="28">
        <v>0</v>
      </c>
      <c r="M1912" s="345" t="str">
        <f>K1912&amp;L1912</f>
        <v>B0</v>
      </c>
      <c r="N1912" s="28" t="s">
        <v>41</v>
      </c>
      <c r="O1912" s="28">
        <v>20</v>
      </c>
      <c r="P1912" s="345" t="str">
        <f>N1912&amp;O1912</f>
        <v>R20</v>
      </c>
      <c r="Q1912" s="25" t="s">
        <v>42</v>
      </c>
      <c r="R1912" s="19">
        <v>1.33</v>
      </c>
      <c r="S1912" s="19">
        <v>0.18</v>
      </c>
      <c r="T1912" s="336">
        <f>SUM(R1913:S1913)</f>
        <v>154181</v>
      </c>
      <c r="U1912" s="19">
        <v>0.19</v>
      </c>
      <c r="V1912" s="19">
        <v>7.0999999999999994E-2</v>
      </c>
      <c r="W1912" s="336">
        <f>SUM(U1913:V1913)</f>
        <v>19802</v>
      </c>
      <c r="X1912" s="19">
        <v>0.81</v>
      </c>
      <c r="Y1912" s="19">
        <v>0.39</v>
      </c>
      <c r="Z1912" s="19">
        <v>0.6</v>
      </c>
      <c r="AA1912" s="338">
        <f>SUM(X1913:Z1913)</f>
        <v>149460</v>
      </c>
      <c r="AB1912" s="327">
        <f>ROUNDDOWN((T1912+AA1912)*0.05,0)</f>
        <v>15182</v>
      </c>
      <c r="AC1912" s="327">
        <f>ROUNDDOWN((T1912+W1912+AA1912+AB1912)*0.1,0)</f>
        <v>33862</v>
      </c>
      <c r="AD1912" s="327">
        <f>ROUNDDOWN(AG1912*0.1,0)</f>
        <v>55901</v>
      </c>
      <c r="AE1912" s="327">
        <f>T1912+W1912+AA1912+AB1912+AC1912+AD1912</f>
        <v>428388</v>
      </c>
      <c r="AF1912" s="328">
        <v>733000</v>
      </c>
      <c r="AG1912" s="330">
        <f>AF1912-T1912-W1912</f>
        <v>559017</v>
      </c>
      <c r="AH1912" s="332">
        <f t="shared" si="19"/>
        <v>428388</v>
      </c>
    </row>
    <row r="1913" spans="1:34" ht="12.75" hidden="1" customHeight="1">
      <c r="A1913" s="344"/>
      <c r="B1913" s="27"/>
      <c r="C1913" s="28"/>
      <c r="D1913" s="344"/>
      <c r="E1913" s="28"/>
      <c r="F1913" s="28"/>
      <c r="G1913" s="344"/>
      <c r="H1913" s="28"/>
      <c r="I1913" s="28"/>
      <c r="J1913" s="344"/>
      <c r="K1913" s="28"/>
      <c r="L1913" s="28"/>
      <c r="M1913" s="346"/>
      <c r="N1913" s="28"/>
      <c r="O1913" s="28"/>
      <c r="P1913" s="346"/>
      <c r="Q1913" s="22"/>
      <c r="R1913" s="23">
        <f>ROUNDDOWN($R$3*R1912,0)</f>
        <v>139522</v>
      </c>
      <c r="S1913" s="23">
        <f>ROUNDDOWN($S$3*S1912,0)</f>
        <v>14659</v>
      </c>
      <c r="T1913" s="337"/>
      <c r="U1913" s="23">
        <f>ROUNDDOWN(U1912*$U$3,0)</f>
        <v>15474</v>
      </c>
      <c r="V1913" s="23">
        <f>ROUNDDOWN(V1912*$V$3,0)</f>
        <v>4328</v>
      </c>
      <c r="W1913" s="337"/>
      <c r="X1913" s="23">
        <f>ROUNDDOWN($X$3*X1912,0)</f>
        <v>84972</v>
      </c>
      <c r="Y1913" s="23">
        <f>ROUNDDOWN(Y1912*$Y$3,0)</f>
        <v>31762</v>
      </c>
      <c r="Z1913" s="24">
        <f>ROUNDDOWN(Z1912*$Z$3,0)</f>
        <v>32726</v>
      </c>
      <c r="AA1913" s="338"/>
      <c r="AB1913" s="327"/>
      <c r="AC1913" s="327"/>
      <c r="AD1913" s="327"/>
      <c r="AE1913" s="327"/>
      <c r="AF1913" s="329"/>
      <c r="AG1913" s="331"/>
      <c r="AH1913" s="332">
        <f t="shared" si="19"/>
        <v>0</v>
      </c>
    </row>
    <row r="1914" spans="1:34" ht="12.75" hidden="1" customHeight="1">
      <c r="A1914" s="333" t="s">
        <v>291</v>
      </c>
      <c r="B1914" s="20" t="s">
        <v>43</v>
      </c>
      <c r="C1914" s="21">
        <v>2.5</v>
      </c>
      <c r="D1914" s="333" t="str">
        <f>B1914&amp;C1914</f>
        <v>H2.5</v>
      </c>
      <c r="E1914" s="21" t="s">
        <v>38</v>
      </c>
      <c r="F1914" s="21">
        <v>0</v>
      </c>
      <c r="G1914" s="333" t="str">
        <f>E1914&amp;F1914</f>
        <v>W0</v>
      </c>
      <c r="H1914" s="21" t="s">
        <v>39</v>
      </c>
      <c r="I1914" s="21">
        <v>0</v>
      </c>
      <c r="J1914" s="333" t="str">
        <f>H1914&amp;I1914</f>
        <v>L0</v>
      </c>
      <c r="K1914" s="21" t="s">
        <v>40</v>
      </c>
      <c r="L1914" s="21">
        <v>4</v>
      </c>
      <c r="M1914" s="334" t="str">
        <f>K1914&amp;L1914</f>
        <v>B4</v>
      </c>
      <c r="N1914" s="21" t="s">
        <v>41</v>
      </c>
      <c r="O1914" s="21">
        <v>0</v>
      </c>
      <c r="P1914" s="334" t="str">
        <f>N1914&amp;O1914</f>
        <v>R0</v>
      </c>
      <c r="Q1914" s="25" t="s">
        <v>187</v>
      </c>
      <c r="R1914" s="19">
        <v>0.14000000000000001</v>
      </c>
      <c r="S1914" s="19">
        <v>0.02</v>
      </c>
      <c r="T1914" s="336">
        <f>SUM(R1915:S1915)</f>
        <v>16314</v>
      </c>
      <c r="U1914" s="19">
        <v>8.0000000000000002E-3</v>
      </c>
      <c r="V1914" s="19">
        <v>0.01</v>
      </c>
      <c r="W1914" s="336">
        <f>SUM(U1915:V1915)</f>
        <v>1260</v>
      </c>
      <c r="X1914" s="19">
        <v>0.14000000000000001</v>
      </c>
      <c r="Y1914" s="19">
        <v>0.09</v>
      </c>
      <c r="Z1914" s="19">
        <v>0</v>
      </c>
      <c r="AA1914" s="338">
        <f>SUM(X1915:Z1915)</f>
        <v>22015</v>
      </c>
      <c r="AB1914" s="327">
        <f>ROUNDDOWN((T1914+AA1914)*0.05,0)</f>
        <v>1916</v>
      </c>
      <c r="AC1914" s="327">
        <f>ROUNDDOWN((T1914+W1914+AA1914+AB1914)*0.1,0)</f>
        <v>4150</v>
      </c>
      <c r="AD1914" s="327">
        <f>ROUNDDOWN(AG1914*0.1,0)</f>
        <v>1732</v>
      </c>
      <c r="AE1914" s="327">
        <f>T1914+W1914+AA1914+AB1914+AC1914+AD1914</f>
        <v>47387</v>
      </c>
      <c r="AF1914" s="328">
        <v>34900</v>
      </c>
      <c r="AG1914" s="330">
        <f>AF1914-T1914-W1914</f>
        <v>17326</v>
      </c>
      <c r="AH1914" s="332">
        <f t="shared" si="19"/>
        <v>17326</v>
      </c>
    </row>
    <row r="1915" spans="1:34" ht="12.75" hidden="1" customHeight="1">
      <c r="A1915" s="333"/>
      <c r="B1915" s="20"/>
      <c r="C1915" s="21"/>
      <c r="D1915" s="333"/>
      <c r="E1915" s="21"/>
      <c r="F1915" s="21"/>
      <c r="G1915" s="333"/>
      <c r="H1915" s="21"/>
      <c r="I1915" s="21"/>
      <c r="J1915" s="333"/>
      <c r="K1915" s="21"/>
      <c r="L1915" s="21"/>
      <c r="M1915" s="335"/>
      <c r="N1915" s="21"/>
      <c r="O1915" s="21"/>
      <c r="P1915" s="335"/>
      <c r="Q1915" s="25"/>
      <c r="R1915" s="23">
        <f>ROUNDDOWN($R$3*R1914,0)</f>
        <v>14686</v>
      </c>
      <c r="S1915" s="23">
        <f>ROUNDDOWN($S$3*S1914,0)</f>
        <v>1628</v>
      </c>
      <c r="T1915" s="337"/>
      <c r="U1915" s="23">
        <f>ROUNDDOWN(U1914*$U$3,0)</f>
        <v>651</v>
      </c>
      <c r="V1915" s="23">
        <f>ROUNDDOWN(V1914*$V$3,0)</f>
        <v>609</v>
      </c>
      <c r="W1915" s="337"/>
      <c r="X1915" s="23">
        <f>ROUNDDOWN($X$3*X1914,0)</f>
        <v>14686</v>
      </c>
      <c r="Y1915" s="23">
        <f>ROUNDDOWN(Y1914*$Y$3,0)</f>
        <v>7329</v>
      </c>
      <c r="Z1915" s="24">
        <f>ROUNDDOWN(Z1914*$Z$3,0)</f>
        <v>0</v>
      </c>
      <c r="AA1915" s="338"/>
      <c r="AB1915" s="327"/>
      <c r="AC1915" s="327"/>
      <c r="AD1915" s="327"/>
      <c r="AE1915" s="327"/>
      <c r="AF1915" s="329"/>
      <c r="AG1915" s="331"/>
      <c r="AH1915" s="332">
        <f t="shared" si="19"/>
        <v>0</v>
      </c>
    </row>
    <row r="1916" spans="1:34" ht="12.75" hidden="1" customHeight="1">
      <c r="A1916" s="333" t="s">
        <v>291</v>
      </c>
      <c r="B1916" s="20" t="s">
        <v>43</v>
      </c>
      <c r="C1916" s="21">
        <v>2.5</v>
      </c>
      <c r="D1916" s="333" t="str">
        <f>B1916&amp;C1916</f>
        <v>H2.5</v>
      </c>
      <c r="E1916" s="21" t="s">
        <v>38</v>
      </c>
      <c r="F1916" s="21">
        <v>0</v>
      </c>
      <c r="G1916" s="333" t="str">
        <f>E1916&amp;F1916</f>
        <v>W0</v>
      </c>
      <c r="H1916" s="21" t="s">
        <v>39</v>
      </c>
      <c r="I1916" s="21">
        <v>0</v>
      </c>
      <c r="J1916" s="333" t="str">
        <f>H1916&amp;I1916</f>
        <v>L0</v>
      </c>
      <c r="K1916" s="21" t="s">
        <v>40</v>
      </c>
      <c r="L1916" s="21">
        <v>5</v>
      </c>
      <c r="M1916" s="334" t="str">
        <f>K1916&amp;L1916</f>
        <v>B5</v>
      </c>
      <c r="N1916" s="21" t="s">
        <v>41</v>
      </c>
      <c r="O1916" s="21">
        <v>0</v>
      </c>
      <c r="P1916" s="334" t="str">
        <f>N1916&amp;O1916</f>
        <v>R0</v>
      </c>
      <c r="Q1916" s="25" t="s">
        <v>187</v>
      </c>
      <c r="R1916" s="26">
        <v>0.2</v>
      </c>
      <c r="S1916" s="26">
        <v>0.02</v>
      </c>
      <c r="T1916" s="336">
        <f>SUM(R1917:S1917)</f>
        <v>22608</v>
      </c>
      <c r="U1916" s="19">
        <v>1.2999999999999999E-2</v>
      </c>
      <c r="V1916" s="19">
        <v>1.2E-2</v>
      </c>
      <c r="W1916" s="336">
        <f>SUM(U1917:V1917)</f>
        <v>1789</v>
      </c>
      <c r="X1916" s="19">
        <v>0.23</v>
      </c>
      <c r="Y1916" s="19">
        <v>0.14000000000000001</v>
      </c>
      <c r="Z1916" s="19">
        <v>0</v>
      </c>
      <c r="AA1916" s="338">
        <f>SUM(X1917:Z1917)</f>
        <v>35529</v>
      </c>
      <c r="AB1916" s="327">
        <f>ROUNDDOWN((T1916+AA1916)*0.05,0)</f>
        <v>2906</v>
      </c>
      <c r="AC1916" s="327">
        <f>ROUNDDOWN((T1916+W1916+AA1916+AB1916)*0.1,0)</f>
        <v>6283</v>
      </c>
      <c r="AD1916" s="327">
        <f>ROUNDDOWN(AG1916*0.1,0)</f>
        <v>3090</v>
      </c>
      <c r="AE1916" s="327">
        <f>T1916+W1916+AA1916+AB1916+AC1916+AD1916</f>
        <v>72205</v>
      </c>
      <c r="AF1916" s="328">
        <v>55300</v>
      </c>
      <c r="AG1916" s="330">
        <f>AF1916-T1916-W1916</f>
        <v>30903</v>
      </c>
      <c r="AH1916" s="332">
        <f t="shared" si="19"/>
        <v>30903</v>
      </c>
    </row>
    <row r="1917" spans="1:34" ht="12.75" hidden="1" customHeight="1">
      <c r="A1917" s="333"/>
      <c r="B1917" s="20"/>
      <c r="C1917" s="21"/>
      <c r="D1917" s="333"/>
      <c r="E1917" s="21"/>
      <c r="F1917" s="21"/>
      <c r="G1917" s="333"/>
      <c r="H1917" s="21"/>
      <c r="I1917" s="21"/>
      <c r="J1917" s="333"/>
      <c r="K1917" s="21"/>
      <c r="L1917" s="21"/>
      <c r="M1917" s="335"/>
      <c r="N1917" s="21"/>
      <c r="O1917" s="21"/>
      <c r="P1917" s="335"/>
      <c r="Q1917" s="25"/>
      <c r="R1917" s="23">
        <f>ROUNDDOWN($R$3*R1916,0)</f>
        <v>20980</v>
      </c>
      <c r="S1917" s="23">
        <f>ROUNDDOWN($S$3*S1916,0)</f>
        <v>1628</v>
      </c>
      <c r="T1917" s="337"/>
      <c r="U1917" s="23">
        <f>ROUNDDOWN(U1916*$U$3,0)</f>
        <v>1058</v>
      </c>
      <c r="V1917" s="23">
        <f>ROUNDDOWN(V1916*$V$3,0)</f>
        <v>731</v>
      </c>
      <c r="W1917" s="337"/>
      <c r="X1917" s="23">
        <f>ROUNDDOWN($X$3*X1916,0)</f>
        <v>24127</v>
      </c>
      <c r="Y1917" s="23">
        <f>ROUNDDOWN(Y1916*$Y$3,0)</f>
        <v>11402</v>
      </c>
      <c r="Z1917" s="24">
        <f>ROUNDDOWN(Z1916*$Z$3,0)</f>
        <v>0</v>
      </c>
      <c r="AA1917" s="338"/>
      <c r="AB1917" s="327"/>
      <c r="AC1917" s="327"/>
      <c r="AD1917" s="327"/>
      <c r="AE1917" s="327"/>
      <c r="AF1917" s="329"/>
      <c r="AG1917" s="331"/>
      <c r="AH1917" s="332">
        <f t="shared" si="19"/>
        <v>0</v>
      </c>
    </row>
    <row r="1918" spans="1:34" ht="12.75" hidden="1" customHeight="1">
      <c r="A1918" s="333" t="s">
        <v>291</v>
      </c>
      <c r="B1918" s="20" t="s">
        <v>43</v>
      </c>
      <c r="C1918" s="21">
        <v>3</v>
      </c>
      <c r="D1918" s="333" t="str">
        <f>B1918&amp;C1918</f>
        <v>H3</v>
      </c>
      <c r="E1918" s="21" t="s">
        <v>38</v>
      </c>
      <c r="F1918" s="21">
        <v>0</v>
      </c>
      <c r="G1918" s="333" t="str">
        <f>E1918&amp;F1918</f>
        <v>W0</v>
      </c>
      <c r="H1918" s="21" t="s">
        <v>39</v>
      </c>
      <c r="I1918" s="21">
        <v>0</v>
      </c>
      <c r="J1918" s="333" t="str">
        <f>H1918&amp;I1918</f>
        <v>L0</v>
      </c>
      <c r="K1918" s="21" t="s">
        <v>40</v>
      </c>
      <c r="L1918" s="21">
        <v>6</v>
      </c>
      <c r="M1918" s="334" t="str">
        <f>K1918&amp;L1918</f>
        <v>B6</v>
      </c>
      <c r="N1918" s="21" t="s">
        <v>41</v>
      </c>
      <c r="O1918" s="21">
        <v>0</v>
      </c>
      <c r="P1918" s="334" t="str">
        <f>N1918&amp;O1918</f>
        <v>R0</v>
      </c>
      <c r="Q1918" s="25" t="s">
        <v>187</v>
      </c>
      <c r="R1918" s="19">
        <v>0.28000000000000003</v>
      </c>
      <c r="S1918" s="19">
        <v>0.02</v>
      </c>
      <c r="T1918" s="336">
        <f>SUM(R1919:S1919)</f>
        <v>31001</v>
      </c>
      <c r="U1918" s="19">
        <v>2.1000000000000001E-2</v>
      </c>
      <c r="V1918" s="19">
        <v>1.4E-2</v>
      </c>
      <c r="W1918" s="336">
        <f>SUM(U1919:V1919)</f>
        <v>2563</v>
      </c>
      <c r="X1918" s="19">
        <v>0.32</v>
      </c>
      <c r="Y1918" s="19">
        <v>0.19</v>
      </c>
      <c r="Z1918" s="19">
        <v>0</v>
      </c>
      <c r="AA1918" s="338">
        <f>SUM(X1919:Z1919)</f>
        <v>49043</v>
      </c>
      <c r="AB1918" s="327">
        <f>ROUNDDOWN((T1918+AA1918)*0.05,0)</f>
        <v>4002</v>
      </c>
      <c r="AC1918" s="327">
        <f>ROUNDDOWN((T1918+W1918+AA1918+AB1918)*0.1,0)</f>
        <v>8660</v>
      </c>
      <c r="AD1918" s="327">
        <f>ROUNDDOWN(AG1918*0.1,0)</f>
        <v>5703</v>
      </c>
      <c r="AE1918" s="327">
        <f>T1918+W1918+AA1918+AB1918+AC1918+AD1918</f>
        <v>100972</v>
      </c>
      <c r="AF1918" s="328">
        <v>90600</v>
      </c>
      <c r="AG1918" s="330">
        <f>AF1918-T1918-W1918</f>
        <v>57036</v>
      </c>
      <c r="AH1918" s="332">
        <f t="shared" si="19"/>
        <v>57036</v>
      </c>
    </row>
    <row r="1919" spans="1:34" ht="12.75" hidden="1" customHeight="1">
      <c r="A1919" s="333"/>
      <c r="B1919" s="20"/>
      <c r="C1919" s="21"/>
      <c r="D1919" s="333"/>
      <c r="E1919" s="21"/>
      <c r="F1919" s="21"/>
      <c r="G1919" s="333"/>
      <c r="H1919" s="21"/>
      <c r="I1919" s="21"/>
      <c r="J1919" s="333"/>
      <c r="K1919" s="21"/>
      <c r="L1919" s="21"/>
      <c r="M1919" s="335"/>
      <c r="N1919" s="21"/>
      <c r="O1919" s="21"/>
      <c r="P1919" s="335"/>
      <c r="Q1919" s="25"/>
      <c r="R1919" s="23">
        <f>ROUNDDOWN($R$3*R1918,0)</f>
        <v>29373</v>
      </c>
      <c r="S1919" s="23">
        <f>ROUNDDOWN($S$3*S1918,0)</f>
        <v>1628</v>
      </c>
      <c r="T1919" s="337"/>
      <c r="U1919" s="23">
        <f>ROUNDDOWN(U1918*$U$3,0)</f>
        <v>1710</v>
      </c>
      <c r="V1919" s="23">
        <f>ROUNDDOWN(V1918*$V$3,0)</f>
        <v>853</v>
      </c>
      <c r="W1919" s="337"/>
      <c r="X1919" s="23">
        <f>ROUNDDOWN($X$3*X1918,0)</f>
        <v>33569</v>
      </c>
      <c r="Y1919" s="23">
        <f>ROUNDDOWN(Y1918*$Y$3,0)</f>
        <v>15474</v>
      </c>
      <c r="Z1919" s="24">
        <f>ROUNDDOWN(Z1918*$Z$3,0)</f>
        <v>0</v>
      </c>
      <c r="AA1919" s="338"/>
      <c r="AB1919" s="327"/>
      <c r="AC1919" s="327"/>
      <c r="AD1919" s="327"/>
      <c r="AE1919" s="327"/>
      <c r="AF1919" s="329"/>
      <c r="AG1919" s="331"/>
      <c r="AH1919" s="332">
        <f t="shared" si="19"/>
        <v>0</v>
      </c>
    </row>
    <row r="1920" spans="1:34" ht="12.75" hidden="1" customHeight="1">
      <c r="A1920" s="333" t="s">
        <v>291</v>
      </c>
      <c r="B1920" s="20" t="s">
        <v>43</v>
      </c>
      <c r="C1920" s="21">
        <v>3.5</v>
      </c>
      <c r="D1920" s="333" t="str">
        <f>B1920&amp;C1920</f>
        <v>H3.5</v>
      </c>
      <c r="E1920" s="21" t="s">
        <v>38</v>
      </c>
      <c r="F1920" s="21">
        <v>0</v>
      </c>
      <c r="G1920" s="333" t="str">
        <f>E1920&amp;F1920</f>
        <v>W0</v>
      </c>
      <c r="H1920" s="21" t="s">
        <v>39</v>
      </c>
      <c r="I1920" s="21">
        <v>0</v>
      </c>
      <c r="J1920" s="333" t="str">
        <f>H1920&amp;I1920</f>
        <v>L0</v>
      </c>
      <c r="K1920" s="21" t="s">
        <v>40</v>
      </c>
      <c r="L1920" s="21">
        <v>8</v>
      </c>
      <c r="M1920" s="334" t="str">
        <f>K1920&amp;L1920</f>
        <v>B8</v>
      </c>
      <c r="N1920" s="21" t="s">
        <v>41</v>
      </c>
      <c r="O1920" s="21">
        <v>0</v>
      </c>
      <c r="P1920" s="334" t="str">
        <f>N1920&amp;O1920</f>
        <v>R0</v>
      </c>
      <c r="Q1920" s="25" t="s">
        <v>187</v>
      </c>
      <c r="R1920" s="19">
        <v>0.45</v>
      </c>
      <c r="S1920" s="19">
        <v>0.06</v>
      </c>
      <c r="T1920" s="336">
        <f>SUM(R1921:S1921)</f>
        <v>52092</v>
      </c>
      <c r="U1920" s="19">
        <v>4.2000000000000003E-2</v>
      </c>
      <c r="V1920" s="19">
        <v>0.02</v>
      </c>
      <c r="W1920" s="29">
        <f>SUM(U1921:V1921)</f>
        <v>4639</v>
      </c>
      <c r="X1920" s="19">
        <v>0.32</v>
      </c>
      <c r="Y1920" s="19">
        <v>0.16</v>
      </c>
      <c r="Z1920" s="19">
        <v>0.24</v>
      </c>
      <c r="AA1920" s="338">
        <f>SUM(X1921:Z1921)</f>
        <v>59689</v>
      </c>
      <c r="AB1920" s="327">
        <f>ROUNDDOWN((T1920+AA1920)*0.05,0)</f>
        <v>5589</v>
      </c>
      <c r="AC1920" s="327">
        <f>ROUNDDOWN((T1920+W1920+AA1920+AB1920)*0.1,0)</f>
        <v>12200</v>
      </c>
      <c r="AD1920" s="327">
        <f>ROUNDDOWN(AG1920*0.1,0)</f>
        <v>8726</v>
      </c>
      <c r="AE1920" s="327">
        <f>T1920+W1920+AA1920+AB1920+AC1920+AD1920</f>
        <v>142935</v>
      </c>
      <c r="AF1920" s="328">
        <v>144000</v>
      </c>
      <c r="AG1920" s="330">
        <f>AF1920-T1920-W1920</f>
        <v>87269</v>
      </c>
      <c r="AH1920" s="332">
        <f t="shared" si="19"/>
        <v>87269</v>
      </c>
    </row>
    <row r="1921" spans="1:34" ht="12.75" hidden="1" customHeight="1">
      <c r="A1921" s="333"/>
      <c r="B1921" s="20"/>
      <c r="C1921" s="21"/>
      <c r="D1921" s="333"/>
      <c r="E1921" s="21"/>
      <c r="F1921" s="21"/>
      <c r="G1921" s="333"/>
      <c r="H1921" s="21"/>
      <c r="I1921" s="21"/>
      <c r="J1921" s="333"/>
      <c r="K1921" s="21"/>
      <c r="L1921" s="21"/>
      <c r="M1921" s="335"/>
      <c r="N1921" s="21"/>
      <c r="O1921" s="21"/>
      <c r="P1921" s="335"/>
      <c r="Q1921" s="25"/>
      <c r="R1921" s="23">
        <f>ROUNDDOWN($R$3*R1920,0)</f>
        <v>47206</v>
      </c>
      <c r="S1921" s="23">
        <f>ROUNDDOWN($S$3*S1920,0)</f>
        <v>4886</v>
      </c>
      <c r="T1921" s="337"/>
      <c r="U1921" s="23">
        <f>ROUNDDOWN(U1920*$U$3,0)</f>
        <v>3420</v>
      </c>
      <c r="V1921" s="23">
        <f>ROUNDDOWN(V1920*$V$3,0)</f>
        <v>1219</v>
      </c>
      <c r="W1921" s="30"/>
      <c r="X1921" s="23">
        <f>ROUNDDOWN($X$3*X1920,0)</f>
        <v>33569</v>
      </c>
      <c r="Y1921" s="23">
        <f>ROUNDDOWN(Y1920*$Y$3,0)</f>
        <v>13030</v>
      </c>
      <c r="Z1921" s="24">
        <f>ROUNDDOWN(Z1920*$Z$3,0)</f>
        <v>13090</v>
      </c>
      <c r="AA1921" s="338"/>
      <c r="AB1921" s="327"/>
      <c r="AC1921" s="327"/>
      <c r="AD1921" s="327"/>
      <c r="AE1921" s="327"/>
      <c r="AF1921" s="329"/>
      <c r="AG1921" s="331"/>
      <c r="AH1921" s="332">
        <f t="shared" si="19"/>
        <v>0</v>
      </c>
    </row>
    <row r="1922" spans="1:34" ht="12.75" hidden="1" customHeight="1">
      <c r="A1922" s="333" t="s">
        <v>291</v>
      </c>
      <c r="B1922" s="20" t="s">
        <v>43</v>
      </c>
      <c r="C1922" s="21">
        <v>4</v>
      </c>
      <c r="D1922" s="333" t="str">
        <f>B1922&amp;C1922</f>
        <v>H4</v>
      </c>
      <c r="E1922" s="21" t="s">
        <v>38</v>
      </c>
      <c r="F1922" s="21">
        <v>0</v>
      </c>
      <c r="G1922" s="333" t="str">
        <f>E1922&amp;F1922</f>
        <v>W0</v>
      </c>
      <c r="H1922" s="21" t="s">
        <v>39</v>
      </c>
      <c r="I1922" s="21">
        <v>0</v>
      </c>
      <c r="J1922" s="333" t="str">
        <f>H1922&amp;I1922</f>
        <v>L0</v>
      </c>
      <c r="K1922" s="21" t="s">
        <v>40</v>
      </c>
      <c r="L1922" s="21">
        <v>10</v>
      </c>
      <c r="M1922" s="334" t="str">
        <f>K1922&amp;L1922</f>
        <v>B10</v>
      </c>
      <c r="N1922" s="21" t="s">
        <v>41</v>
      </c>
      <c r="O1922" s="21">
        <v>0</v>
      </c>
      <c r="P1922" s="334" t="str">
        <f>N1922&amp;O1922</f>
        <v>R0</v>
      </c>
      <c r="Q1922" s="25" t="s">
        <v>187</v>
      </c>
      <c r="R1922" s="26">
        <v>0.63</v>
      </c>
      <c r="S1922" s="26">
        <v>0.08</v>
      </c>
      <c r="T1922" s="336">
        <f>SUM(R1923:S1923)</f>
        <v>72604</v>
      </c>
      <c r="U1922" s="19">
        <v>7.4999999999999997E-2</v>
      </c>
      <c r="V1922" s="19">
        <v>3.7999999999999999E-2</v>
      </c>
      <c r="W1922" s="336">
        <f>SUM(U1923:V1923)</f>
        <v>8424</v>
      </c>
      <c r="X1922" s="19">
        <v>0.43</v>
      </c>
      <c r="Y1922" s="19">
        <v>0.21</v>
      </c>
      <c r="Z1922" s="19">
        <v>0.32</v>
      </c>
      <c r="AA1922" s="338">
        <f>SUM(X1923:Z1923)</f>
        <v>79665</v>
      </c>
      <c r="AB1922" s="327">
        <f>ROUNDDOWN((T1922+AA1922)*0.05,0)</f>
        <v>7613</v>
      </c>
      <c r="AC1922" s="327">
        <f>ROUNDDOWN((T1922+W1922+AA1922+AB1922)*0.1,0)</f>
        <v>16830</v>
      </c>
      <c r="AD1922" s="327">
        <f>ROUNDDOWN(AG1922*0.1,0)</f>
        <v>13997</v>
      </c>
      <c r="AE1922" s="327">
        <f>T1922+W1922+AA1922+AB1922+AC1922+AD1922</f>
        <v>199133</v>
      </c>
      <c r="AF1922" s="328">
        <v>221000</v>
      </c>
      <c r="AG1922" s="330">
        <f>AF1922-T1922-W1922</f>
        <v>139972</v>
      </c>
      <c r="AH1922" s="332">
        <f t="shared" si="19"/>
        <v>139972</v>
      </c>
    </row>
    <row r="1923" spans="1:34" ht="12.75" hidden="1" customHeight="1">
      <c r="A1923" s="333"/>
      <c r="B1923" s="20"/>
      <c r="C1923" s="21"/>
      <c r="D1923" s="333"/>
      <c r="E1923" s="21"/>
      <c r="F1923" s="21"/>
      <c r="G1923" s="333"/>
      <c r="H1923" s="21"/>
      <c r="I1923" s="21"/>
      <c r="J1923" s="333"/>
      <c r="K1923" s="21"/>
      <c r="L1923" s="21"/>
      <c r="M1923" s="335"/>
      <c r="N1923" s="21"/>
      <c r="O1923" s="21"/>
      <c r="P1923" s="335"/>
      <c r="Q1923" s="25"/>
      <c r="R1923" s="23">
        <f>ROUNDDOWN($R$3*R1922,0)</f>
        <v>66089</v>
      </c>
      <c r="S1923" s="23">
        <f>ROUNDDOWN($S$3*S1922,0)</f>
        <v>6515</v>
      </c>
      <c r="T1923" s="337"/>
      <c r="U1923" s="23">
        <f>ROUNDDOWN(U1922*$U$3,0)</f>
        <v>6108</v>
      </c>
      <c r="V1923" s="23">
        <f>ROUNDDOWN(V1922*$V$3,0)</f>
        <v>2316</v>
      </c>
      <c r="W1923" s="337"/>
      <c r="X1923" s="23">
        <f>ROUNDDOWN($X$3*X1922,0)</f>
        <v>45108</v>
      </c>
      <c r="Y1923" s="23">
        <f>ROUNDDOWN(Y1922*$Y$3,0)</f>
        <v>17103</v>
      </c>
      <c r="Z1923" s="24">
        <f>ROUNDDOWN(Z1922*$Z$3,0)</f>
        <v>17454</v>
      </c>
      <c r="AA1923" s="338"/>
      <c r="AB1923" s="327"/>
      <c r="AC1923" s="327"/>
      <c r="AD1923" s="327"/>
      <c r="AE1923" s="327"/>
      <c r="AF1923" s="329"/>
      <c r="AG1923" s="331"/>
      <c r="AH1923" s="332">
        <f t="shared" si="19"/>
        <v>0</v>
      </c>
    </row>
    <row r="1924" spans="1:34" ht="12.75" hidden="1" customHeight="1">
      <c r="A1924" s="333" t="s">
        <v>291</v>
      </c>
      <c r="B1924" s="20" t="s">
        <v>43</v>
      </c>
      <c r="C1924" s="21">
        <v>5</v>
      </c>
      <c r="D1924" s="333" t="str">
        <f>B1924&amp;C1924</f>
        <v>H5</v>
      </c>
      <c r="E1924" s="21" t="s">
        <v>38</v>
      </c>
      <c r="F1924" s="21">
        <v>0</v>
      </c>
      <c r="G1924" s="333" t="str">
        <f>E1924&amp;F1924</f>
        <v>W0</v>
      </c>
      <c r="H1924" s="21" t="s">
        <v>39</v>
      </c>
      <c r="I1924" s="21">
        <v>0</v>
      </c>
      <c r="J1924" s="333" t="str">
        <f>H1924&amp;I1924</f>
        <v>L0</v>
      </c>
      <c r="K1924" s="21" t="s">
        <v>40</v>
      </c>
      <c r="L1924" s="21">
        <v>12</v>
      </c>
      <c r="M1924" s="334" t="str">
        <f>K1924&amp;L1924</f>
        <v>B12</v>
      </c>
      <c r="N1924" s="21" t="s">
        <v>41</v>
      </c>
      <c r="O1924" s="21">
        <v>0</v>
      </c>
      <c r="P1924" s="334" t="str">
        <f>N1924&amp;O1924</f>
        <v>R0</v>
      </c>
      <c r="Q1924" s="25" t="s">
        <v>187</v>
      </c>
      <c r="R1924" s="19">
        <v>0.81</v>
      </c>
      <c r="S1924" s="19">
        <v>0.12</v>
      </c>
      <c r="T1924" s="336">
        <f>SUM(R1925:S1925)</f>
        <v>94745</v>
      </c>
      <c r="U1924" s="19">
        <v>0.11600000000000001</v>
      </c>
      <c r="V1924" s="19">
        <v>7.0999999999999994E-2</v>
      </c>
      <c r="W1924" s="336">
        <f>SUM(U1925:V1925)</f>
        <v>13775</v>
      </c>
      <c r="X1924" s="19">
        <v>0.55000000000000004</v>
      </c>
      <c r="Y1924" s="19">
        <v>0.27</v>
      </c>
      <c r="Z1924" s="19">
        <v>0.4</v>
      </c>
      <c r="AA1924" s="338">
        <f>SUM(X1925:Z1925)</f>
        <v>101503</v>
      </c>
      <c r="AB1924" s="327">
        <f>ROUNDDOWN((T1924+AA1924)*0.05,0)</f>
        <v>9812</v>
      </c>
      <c r="AC1924" s="327">
        <f>ROUNDDOWN((T1924+W1924+AA1924+AB1924)*0.1,0)</f>
        <v>21983</v>
      </c>
      <c r="AD1924" s="327">
        <f>ROUNDDOWN(AG1924*0.1,0)</f>
        <v>19048</v>
      </c>
      <c r="AE1924" s="327">
        <f>T1924+W1924+AA1924+AB1924+AC1924+AD1924</f>
        <v>260866</v>
      </c>
      <c r="AF1924" s="328">
        <v>299000</v>
      </c>
      <c r="AG1924" s="330">
        <f>AF1924-T1924-W1924</f>
        <v>190480</v>
      </c>
      <c r="AH1924" s="332">
        <f t="shared" si="19"/>
        <v>190480</v>
      </c>
    </row>
    <row r="1925" spans="1:34" ht="12.75" hidden="1" customHeight="1">
      <c r="A1925" s="333"/>
      <c r="B1925" s="20"/>
      <c r="C1925" s="21"/>
      <c r="D1925" s="333"/>
      <c r="E1925" s="21"/>
      <c r="F1925" s="21"/>
      <c r="G1925" s="333"/>
      <c r="H1925" s="21"/>
      <c r="I1925" s="21"/>
      <c r="J1925" s="333"/>
      <c r="K1925" s="21"/>
      <c r="L1925" s="21"/>
      <c r="M1925" s="335"/>
      <c r="N1925" s="21"/>
      <c r="O1925" s="21"/>
      <c r="P1925" s="335"/>
      <c r="Q1925" s="25"/>
      <c r="R1925" s="23">
        <f>ROUNDDOWN($R$3*R1924,0)</f>
        <v>84972</v>
      </c>
      <c r="S1925" s="23">
        <f>ROUNDDOWN($S$3*S1924,0)</f>
        <v>9773</v>
      </c>
      <c r="T1925" s="337"/>
      <c r="U1925" s="23">
        <f>ROUNDDOWN(U1924*$U$3,0)</f>
        <v>9447</v>
      </c>
      <c r="V1925" s="23">
        <f>ROUNDDOWN(V1924*$V$3,0)</f>
        <v>4328</v>
      </c>
      <c r="W1925" s="337"/>
      <c r="X1925" s="23">
        <f>ROUNDDOWN($X$3*X1924,0)</f>
        <v>57697</v>
      </c>
      <c r="Y1925" s="23">
        <f>ROUNDDOWN(Y1924*$Y$3,0)</f>
        <v>21989</v>
      </c>
      <c r="Z1925" s="24">
        <f>ROUNDDOWN(Z1924*$Z$3,0)</f>
        <v>21817</v>
      </c>
      <c r="AA1925" s="338"/>
      <c r="AB1925" s="327"/>
      <c r="AC1925" s="327"/>
      <c r="AD1925" s="327"/>
      <c r="AE1925" s="327"/>
      <c r="AF1925" s="329"/>
      <c r="AG1925" s="331"/>
      <c r="AH1925" s="332">
        <f t="shared" si="19"/>
        <v>0</v>
      </c>
    </row>
    <row r="1926" spans="1:34" ht="12.75" hidden="1" customHeight="1">
      <c r="A1926" s="333" t="s">
        <v>291</v>
      </c>
      <c r="B1926" s="20" t="s">
        <v>43</v>
      </c>
      <c r="C1926" s="21">
        <v>5</v>
      </c>
      <c r="D1926" s="333" t="str">
        <f>B1926&amp;C1926</f>
        <v>H5</v>
      </c>
      <c r="E1926" s="21" t="s">
        <v>38</v>
      </c>
      <c r="F1926" s="21">
        <v>0</v>
      </c>
      <c r="G1926" s="333" t="str">
        <f>E1926&amp;F1926</f>
        <v>W0</v>
      </c>
      <c r="H1926" s="21" t="s">
        <v>39</v>
      </c>
      <c r="I1926" s="21">
        <v>0</v>
      </c>
      <c r="J1926" s="333" t="str">
        <f>H1926&amp;I1926</f>
        <v>L0</v>
      </c>
      <c r="K1926" s="21" t="s">
        <v>40</v>
      </c>
      <c r="L1926" s="21">
        <v>15</v>
      </c>
      <c r="M1926" s="334" t="str">
        <f>K1926&amp;L1926</f>
        <v>B15</v>
      </c>
      <c r="N1926" s="21" t="s">
        <v>41</v>
      </c>
      <c r="O1926" s="21">
        <v>0</v>
      </c>
      <c r="P1926" s="334" t="str">
        <f>N1926&amp;O1926</f>
        <v>R0</v>
      </c>
      <c r="Q1926" s="25" t="s">
        <v>187</v>
      </c>
      <c r="R1926" s="19">
        <v>1.1100000000000001</v>
      </c>
      <c r="S1926" s="19">
        <v>0.16</v>
      </c>
      <c r="T1926" s="336">
        <f>SUM(R1927:S1927)</f>
        <v>129473</v>
      </c>
      <c r="U1926" s="19">
        <v>0.19</v>
      </c>
      <c r="V1926" s="19">
        <v>0.14299999999999999</v>
      </c>
      <c r="W1926" s="336">
        <f>SUM(U1927:V1927)</f>
        <v>24192</v>
      </c>
      <c r="X1926" s="19">
        <v>0.72</v>
      </c>
      <c r="Y1926" s="19">
        <v>0.35</v>
      </c>
      <c r="Z1926" s="19">
        <v>0.53</v>
      </c>
      <c r="AA1926" s="338">
        <f>SUM(X1927:Z1927)</f>
        <v>132943</v>
      </c>
      <c r="AB1926" s="327">
        <f>ROUNDDOWN((T1926+AA1926)*0.05,0)</f>
        <v>13120</v>
      </c>
      <c r="AC1926" s="327">
        <f>ROUNDDOWN((T1926+W1926+AA1926+AB1926)*0.1,0)</f>
        <v>29972</v>
      </c>
      <c r="AD1926" s="327">
        <f>ROUNDDOWN(AG1926*0.1,0)</f>
        <v>28733</v>
      </c>
      <c r="AE1926" s="327">
        <f>T1926+W1926+AA1926+AB1926+AC1926+AD1926</f>
        <v>358433</v>
      </c>
      <c r="AF1926" s="328">
        <v>441000</v>
      </c>
      <c r="AG1926" s="330">
        <f>AF1926-T1926-W1926</f>
        <v>287335</v>
      </c>
      <c r="AH1926" s="332">
        <f t="shared" si="19"/>
        <v>287335</v>
      </c>
    </row>
    <row r="1927" spans="1:34" ht="12.75" hidden="1" customHeight="1">
      <c r="A1927" s="333"/>
      <c r="B1927" s="20"/>
      <c r="C1927" s="21"/>
      <c r="D1927" s="333"/>
      <c r="E1927" s="21"/>
      <c r="F1927" s="21"/>
      <c r="G1927" s="333"/>
      <c r="H1927" s="21"/>
      <c r="I1927" s="21"/>
      <c r="J1927" s="333"/>
      <c r="K1927" s="21"/>
      <c r="L1927" s="21"/>
      <c r="M1927" s="335"/>
      <c r="N1927" s="21"/>
      <c r="O1927" s="21"/>
      <c r="P1927" s="335"/>
      <c r="Q1927" s="25"/>
      <c r="R1927" s="23">
        <f>ROUNDDOWN($R$3*R1926,0)</f>
        <v>116443</v>
      </c>
      <c r="S1927" s="23">
        <f>ROUNDDOWN($S$3*S1926,0)</f>
        <v>13030</v>
      </c>
      <c r="T1927" s="337"/>
      <c r="U1927" s="23">
        <f>ROUNDDOWN(U1926*$U$3,0)</f>
        <v>15474</v>
      </c>
      <c r="V1927" s="23">
        <f>ROUNDDOWN(V1926*$V$3,0)</f>
        <v>8718</v>
      </c>
      <c r="W1927" s="337"/>
      <c r="X1927" s="23">
        <f>ROUNDDOWN($X$3*X1926,0)</f>
        <v>75530</v>
      </c>
      <c r="Y1927" s="23">
        <f>ROUNDDOWN(Y1926*$Y$3,0)</f>
        <v>28505</v>
      </c>
      <c r="Z1927" s="24">
        <f>ROUNDDOWN(Z1926*$Z$3,0)</f>
        <v>28908</v>
      </c>
      <c r="AA1927" s="338"/>
      <c r="AB1927" s="327"/>
      <c r="AC1927" s="327"/>
      <c r="AD1927" s="327"/>
      <c r="AE1927" s="327"/>
      <c r="AF1927" s="329"/>
      <c r="AG1927" s="331"/>
      <c r="AH1927" s="332">
        <f t="shared" si="19"/>
        <v>0</v>
      </c>
    </row>
    <row r="1928" spans="1:34" ht="12.75" hidden="1" customHeight="1">
      <c r="A1928" s="333" t="s">
        <v>291</v>
      </c>
      <c r="B1928" s="20" t="s">
        <v>43</v>
      </c>
      <c r="C1928" s="21">
        <v>5.5</v>
      </c>
      <c r="D1928" s="333" t="str">
        <f>B1928&amp;C1928</f>
        <v>H5.5</v>
      </c>
      <c r="E1928" s="21" t="s">
        <v>38</v>
      </c>
      <c r="F1928" s="21">
        <v>0</v>
      </c>
      <c r="G1928" s="333" t="str">
        <f>E1928&amp;F1928</f>
        <v>W0</v>
      </c>
      <c r="H1928" s="21" t="s">
        <v>39</v>
      </c>
      <c r="I1928" s="21">
        <v>0</v>
      </c>
      <c r="J1928" s="333" t="str">
        <f>H1928&amp;I1928</f>
        <v>L0</v>
      </c>
      <c r="K1928" s="21" t="s">
        <v>40</v>
      </c>
      <c r="L1928" s="21">
        <v>18</v>
      </c>
      <c r="M1928" s="334" t="str">
        <f>K1928&amp;L1928</f>
        <v>B18</v>
      </c>
      <c r="N1928" s="21" t="s">
        <v>41</v>
      </c>
      <c r="O1928" s="21">
        <v>0</v>
      </c>
      <c r="P1928" s="334" t="str">
        <f>N1928&amp;O1928</f>
        <v>R0</v>
      </c>
      <c r="Q1928" s="25" t="s">
        <v>187</v>
      </c>
      <c r="R1928" s="19">
        <v>1.43</v>
      </c>
      <c r="S1928" s="19">
        <v>0.19</v>
      </c>
      <c r="T1928" s="336">
        <f>SUM(R1929:S1929)</f>
        <v>165486</v>
      </c>
      <c r="U1928" s="19">
        <v>0.19</v>
      </c>
      <c r="V1928" s="19">
        <v>0.14299999999999999</v>
      </c>
      <c r="W1928" s="336">
        <f>SUM(U1929:V1929)</f>
        <v>24192</v>
      </c>
      <c r="X1928" s="19">
        <v>0.89</v>
      </c>
      <c r="Y1928" s="19">
        <v>0.44</v>
      </c>
      <c r="Z1928" s="19">
        <v>0.66</v>
      </c>
      <c r="AA1928" s="338">
        <f>SUM(X1929:Z1929)</f>
        <v>165197</v>
      </c>
      <c r="AB1928" s="327">
        <f>ROUNDDOWN((T1928+AA1928)*0.05,0)</f>
        <v>16534</v>
      </c>
      <c r="AC1928" s="327">
        <f>ROUNDDOWN((T1928+W1928+AA1928+AB1928)*0.1,0)</f>
        <v>37140</v>
      </c>
      <c r="AD1928" s="327">
        <f>ROUNDDOWN(AG1928*0.1,0)</f>
        <v>39532</v>
      </c>
      <c r="AE1928" s="327">
        <f>T1928+W1928+AA1928+AB1928+AC1928+AD1928</f>
        <v>448081</v>
      </c>
      <c r="AF1928" s="328">
        <v>585000</v>
      </c>
      <c r="AG1928" s="330">
        <f>AF1928-T1928-W1928</f>
        <v>395322</v>
      </c>
      <c r="AH1928" s="332">
        <f t="shared" si="19"/>
        <v>395322</v>
      </c>
    </row>
    <row r="1929" spans="1:34" ht="12.75" hidden="1" customHeight="1">
      <c r="A1929" s="333"/>
      <c r="B1929" s="20"/>
      <c r="C1929" s="21"/>
      <c r="D1929" s="333"/>
      <c r="E1929" s="21"/>
      <c r="F1929" s="21"/>
      <c r="G1929" s="333"/>
      <c r="H1929" s="21"/>
      <c r="I1929" s="21"/>
      <c r="J1929" s="333"/>
      <c r="K1929" s="21"/>
      <c r="L1929" s="21"/>
      <c r="M1929" s="335"/>
      <c r="N1929" s="21"/>
      <c r="O1929" s="21"/>
      <c r="P1929" s="335"/>
      <c r="Q1929" s="25"/>
      <c r="R1929" s="23">
        <f>ROUNDDOWN($R$3*R1928,0)</f>
        <v>150012</v>
      </c>
      <c r="S1929" s="23">
        <f>ROUNDDOWN($S$3*S1928,0)</f>
        <v>15474</v>
      </c>
      <c r="T1929" s="337"/>
      <c r="U1929" s="23">
        <f>ROUNDDOWN(U1928*$U$3,0)</f>
        <v>15474</v>
      </c>
      <c r="V1929" s="23">
        <f>ROUNDDOWN(V1928*$V$3,0)</f>
        <v>8718</v>
      </c>
      <c r="W1929" s="337"/>
      <c r="X1929" s="23">
        <f>ROUNDDOWN($X$3*X1928,0)</f>
        <v>93364</v>
      </c>
      <c r="Y1929" s="23">
        <f>ROUNDDOWN(Y1928*$Y$3,0)</f>
        <v>35834</v>
      </c>
      <c r="Z1929" s="24">
        <f>ROUNDDOWN(Z1928*$Z$3,0)</f>
        <v>35999</v>
      </c>
      <c r="AA1929" s="338"/>
      <c r="AB1929" s="327"/>
      <c r="AC1929" s="327"/>
      <c r="AD1929" s="327"/>
      <c r="AE1929" s="327"/>
      <c r="AF1929" s="329"/>
      <c r="AG1929" s="331"/>
      <c r="AH1929" s="332">
        <f t="shared" si="19"/>
        <v>0</v>
      </c>
    </row>
    <row r="1930" spans="1:34" ht="12.75" hidden="1" customHeight="1">
      <c r="A1930" s="333" t="s">
        <v>291</v>
      </c>
      <c r="B1930" s="20" t="s">
        <v>43</v>
      </c>
      <c r="C1930" s="21">
        <v>6</v>
      </c>
      <c r="D1930" s="333" t="str">
        <f>B1930&amp;C1930</f>
        <v>H6</v>
      </c>
      <c r="E1930" s="21" t="s">
        <v>38</v>
      </c>
      <c r="F1930" s="21">
        <v>0</v>
      </c>
      <c r="G1930" s="333" t="str">
        <f>E1930&amp;F1930</f>
        <v>W0</v>
      </c>
      <c r="H1930" s="21" t="s">
        <v>39</v>
      </c>
      <c r="I1930" s="21">
        <v>0</v>
      </c>
      <c r="J1930" s="333" t="str">
        <f>H1930&amp;I1930</f>
        <v>L0</v>
      </c>
      <c r="K1930" s="21" t="s">
        <v>40</v>
      </c>
      <c r="L1930" s="21">
        <v>20</v>
      </c>
      <c r="M1930" s="334" t="str">
        <f>K1930&amp;L1930</f>
        <v>B20</v>
      </c>
      <c r="N1930" s="21" t="s">
        <v>41</v>
      </c>
      <c r="O1930" s="21">
        <v>0</v>
      </c>
      <c r="P1930" s="334" t="str">
        <f>N1930&amp;O1930</f>
        <v>R0</v>
      </c>
      <c r="Q1930" s="25" t="s">
        <v>187</v>
      </c>
      <c r="R1930" s="26">
        <v>1.65</v>
      </c>
      <c r="S1930" s="26">
        <v>0.23</v>
      </c>
      <c r="T1930" s="336">
        <f>SUM(R1931:S1931)</f>
        <v>191822</v>
      </c>
      <c r="U1930" s="19">
        <v>0.22</v>
      </c>
      <c r="V1930" s="19">
        <v>0.25</v>
      </c>
      <c r="W1930" s="336">
        <f>SUM(U1931:V1931)</f>
        <v>33158</v>
      </c>
      <c r="X1930" s="19">
        <v>1.01</v>
      </c>
      <c r="Y1930" s="19">
        <v>0.49</v>
      </c>
      <c r="Z1930" s="19">
        <v>0.64</v>
      </c>
      <c r="AA1930" s="338">
        <f>SUM(X1931:Z1931)</f>
        <v>180768</v>
      </c>
      <c r="AB1930" s="327">
        <f>ROUNDDOWN((T1930+AA1930)*0.05,0)</f>
        <v>18629</v>
      </c>
      <c r="AC1930" s="327">
        <f>ROUNDDOWN((T1930+W1930+AA1930+AB1930)*0.1,0)</f>
        <v>42437</v>
      </c>
      <c r="AD1930" s="327">
        <f>ROUNDDOWN(AG1930*0.1,0)</f>
        <v>54902</v>
      </c>
      <c r="AE1930" s="327">
        <f>T1930+W1930+AA1930+AB1930+AC1930+AD1930</f>
        <v>521716</v>
      </c>
      <c r="AF1930" s="328">
        <v>774000</v>
      </c>
      <c r="AG1930" s="330">
        <f>AF1930-T1930-W1930</f>
        <v>549020</v>
      </c>
      <c r="AH1930" s="332">
        <f t="shared" si="19"/>
        <v>521716</v>
      </c>
    </row>
    <row r="1931" spans="1:34" ht="12.75" hidden="1" customHeight="1">
      <c r="A1931" s="333"/>
      <c r="B1931" s="20"/>
      <c r="C1931" s="21"/>
      <c r="D1931" s="333"/>
      <c r="E1931" s="21"/>
      <c r="F1931" s="21"/>
      <c r="G1931" s="333"/>
      <c r="H1931" s="21"/>
      <c r="I1931" s="21"/>
      <c r="J1931" s="333"/>
      <c r="K1931" s="21"/>
      <c r="L1931" s="21"/>
      <c r="M1931" s="335"/>
      <c r="N1931" s="21"/>
      <c r="O1931" s="21"/>
      <c r="P1931" s="335"/>
      <c r="Q1931" s="25"/>
      <c r="R1931" s="23">
        <f>ROUNDDOWN($R$3*R1930,0)</f>
        <v>173091</v>
      </c>
      <c r="S1931" s="23">
        <f>ROUNDDOWN($S$3*S1930,0)</f>
        <v>18731</v>
      </c>
      <c r="T1931" s="337"/>
      <c r="U1931" s="23">
        <f>ROUNDDOWN(U1930*$U$3,0)</f>
        <v>17917</v>
      </c>
      <c r="V1931" s="23">
        <f>ROUNDDOWN(V1930*$V$3,0)</f>
        <v>15241</v>
      </c>
      <c r="W1931" s="337"/>
      <c r="X1931" s="23">
        <f>ROUNDDOWN($X$3*X1930,0)</f>
        <v>105953</v>
      </c>
      <c r="Y1931" s="23">
        <f>ROUNDDOWN(Y1930*$Y$3,0)</f>
        <v>39907</v>
      </c>
      <c r="Z1931" s="24">
        <f>ROUNDDOWN(Z1930*$Z$3,0)</f>
        <v>34908</v>
      </c>
      <c r="AA1931" s="338"/>
      <c r="AB1931" s="327"/>
      <c r="AC1931" s="327"/>
      <c r="AD1931" s="327"/>
      <c r="AE1931" s="327"/>
      <c r="AF1931" s="329"/>
      <c r="AG1931" s="331"/>
      <c r="AH1931" s="332">
        <f t="shared" si="19"/>
        <v>0</v>
      </c>
    </row>
    <row r="1932" spans="1:34" ht="12.75" hidden="1" customHeight="1">
      <c r="A1932" s="344" t="s">
        <v>292</v>
      </c>
      <c r="B1932" s="27" t="s">
        <v>43</v>
      </c>
      <c r="C1932" s="28">
        <v>0</v>
      </c>
      <c r="D1932" s="344" t="str">
        <f>B1932&amp;C1932</f>
        <v>H0</v>
      </c>
      <c r="E1932" s="28" t="s">
        <v>38</v>
      </c>
      <c r="F1932" s="28">
        <v>0</v>
      </c>
      <c r="G1932" s="344" t="str">
        <f>E1932&amp;F1932</f>
        <v>W0</v>
      </c>
      <c r="H1932" s="28" t="s">
        <v>39</v>
      </c>
      <c r="I1932" s="28">
        <v>0</v>
      </c>
      <c r="J1932" s="344" t="str">
        <f>H1932&amp;I1932</f>
        <v>L0</v>
      </c>
      <c r="K1932" s="28" t="s">
        <v>40</v>
      </c>
      <c r="L1932" s="28">
        <v>0</v>
      </c>
      <c r="M1932" s="345" t="str">
        <f>K1932&amp;L1932</f>
        <v>B0</v>
      </c>
      <c r="N1932" s="28" t="s">
        <v>41</v>
      </c>
      <c r="O1932" s="28">
        <v>0</v>
      </c>
      <c r="P1932" s="345" t="str">
        <f>N1932&amp;O1932</f>
        <v>R0</v>
      </c>
      <c r="Q1932" s="25"/>
      <c r="R1932" s="26"/>
      <c r="S1932" s="26"/>
      <c r="T1932" s="336">
        <f>SUM(R1933:S1933)</f>
        <v>0</v>
      </c>
      <c r="U1932" s="19"/>
      <c r="V1932" s="19"/>
      <c r="W1932" s="336">
        <f>SUM(U1933:V1933)</f>
        <v>0</v>
      </c>
      <c r="X1932" s="19"/>
      <c r="Y1932" s="19"/>
      <c r="Z1932" s="19"/>
      <c r="AA1932" s="338">
        <f>SUM(X1933:Z1933)</f>
        <v>0</v>
      </c>
      <c r="AB1932" s="327">
        <f>ROUNDDOWN((T1932+AA1932)*0.05,0)</f>
        <v>0</v>
      </c>
      <c r="AC1932" s="327">
        <f>ROUNDDOWN((T1932+W1932+AA1932+AB1932)*0.1,0)</f>
        <v>0</v>
      </c>
      <c r="AD1932" s="327">
        <f>ROUNDDOWN(AG1932*0.1,0)</f>
        <v>20</v>
      </c>
      <c r="AE1932" s="327">
        <f>T1932+W1932+AA1932+AB1932+AC1932+AD1932</f>
        <v>20</v>
      </c>
      <c r="AF1932" s="328">
        <v>200</v>
      </c>
      <c r="AG1932" s="330">
        <f>AF1932-T1932-W1932</f>
        <v>200</v>
      </c>
      <c r="AH1932" s="332">
        <f t="shared" si="19"/>
        <v>20</v>
      </c>
    </row>
    <row r="1933" spans="1:34" ht="12.75" hidden="1" customHeight="1">
      <c r="A1933" s="344"/>
      <c r="B1933" s="27"/>
      <c r="C1933" s="28"/>
      <c r="D1933" s="344"/>
      <c r="E1933" s="28"/>
      <c r="F1933" s="28"/>
      <c r="G1933" s="344"/>
      <c r="H1933" s="28"/>
      <c r="I1933" s="28"/>
      <c r="J1933" s="344"/>
      <c r="K1933" s="28"/>
      <c r="L1933" s="28"/>
      <c r="M1933" s="346"/>
      <c r="N1933" s="28"/>
      <c r="O1933" s="28"/>
      <c r="P1933" s="346"/>
      <c r="Q1933" s="25"/>
      <c r="R1933" s="23">
        <f>ROUNDDOWN($R$3*R1932,0)</f>
        <v>0</v>
      </c>
      <c r="S1933" s="23">
        <f>ROUNDDOWN($S$3*S1932,0)</f>
        <v>0</v>
      </c>
      <c r="T1933" s="337"/>
      <c r="U1933" s="23">
        <f>ROUNDDOWN(U1932*$U$3,0)</f>
        <v>0</v>
      </c>
      <c r="V1933" s="23">
        <f>ROUNDDOWN(V1932*$V$3,0)</f>
        <v>0</v>
      </c>
      <c r="W1933" s="337"/>
      <c r="X1933" s="23">
        <f>ROUNDDOWN($X$3*X1932,0)</f>
        <v>0</v>
      </c>
      <c r="Y1933" s="23">
        <f>ROUNDDOWN(Y1932*$Y$3,0)</f>
        <v>0</v>
      </c>
      <c r="Z1933" s="24">
        <f>ROUNDDOWN(Z1932*$Z$3,0)</f>
        <v>0</v>
      </c>
      <c r="AA1933" s="338"/>
      <c r="AB1933" s="327"/>
      <c r="AC1933" s="327"/>
      <c r="AD1933" s="327"/>
      <c r="AE1933" s="327"/>
      <c r="AF1933" s="329"/>
      <c r="AG1933" s="331"/>
      <c r="AH1933" s="332">
        <f t="shared" si="19"/>
        <v>0</v>
      </c>
    </row>
    <row r="1934" spans="1:34" ht="12.75" hidden="1" customHeight="1">
      <c r="A1934" s="344" t="s">
        <v>293</v>
      </c>
      <c r="B1934" s="27" t="s">
        <v>43</v>
      </c>
      <c r="C1934" s="28">
        <v>0</v>
      </c>
      <c r="D1934" s="344" t="str">
        <f>B1934&amp;C1934</f>
        <v>H0</v>
      </c>
      <c r="E1934" s="28" t="s">
        <v>38</v>
      </c>
      <c r="F1934" s="28">
        <v>0</v>
      </c>
      <c r="G1934" s="344" t="str">
        <f>E1934&amp;F1934</f>
        <v>W0</v>
      </c>
      <c r="H1934" s="28" t="s">
        <v>39</v>
      </c>
      <c r="I1934" s="28">
        <v>0</v>
      </c>
      <c r="J1934" s="344" t="str">
        <f>H1934&amp;I1934</f>
        <v>L0</v>
      </c>
      <c r="K1934" s="28" t="s">
        <v>40</v>
      </c>
      <c r="L1934" s="28">
        <v>0</v>
      </c>
      <c r="M1934" s="345" t="str">
        <f>K1934&amp;L1934</f>
        <v>B0</v>
      </c>
      <c r="N1934" s="28" t="s">
        <v>41</v>
      </c>
      <c r="O1934" s="28">
        <v>0</v>
      </c>
      <c r="P1934" s="345" t="str">
        <f>N1934&amp;O1934</f>
        <v>R0</v>
      </c>
      <c r="Q1934" s="25"/>
      <c r="R1934" s="19"/>
      <c r="S1934" s="19"/>
      <c r="T1934" s="336">
        <f>SUM(R1935:S1935)</f>
        <v>0</v>
      </c>
      <c r="U1934" s="19"/>
      <c r="V1934" s="19"/>
      <c r="W1934" s="336">
        <f>SUM(U1935:V1935)</f>
        <v>0</v>
      </c>
      <c r="X1934" s="19"/>
      <c r="Y1934" s="19"/>
      <c r="Z1934" s="19"/>
      <c r="AA1934" s="338">
        <f>SUM(X1935:Z1935)</f>
        <v>0</v>
      </c>
      <c r="AB1934" s="327">
        <f>ROUNDDOWN((T1934+AA1934)*0.05,0)</f>
        <v>0</v>
      </c>
      <c r="AC1934" s="327">
        <f>ROUNDDOWN((T1934+W1934+AA1934+AB1934)*0.1,0)</f>
        <v>0</v>
      </c>
      <c r="AD1934" s="327">
        <f>ROUNDDOWN(AG1934*0.1,0)</f>
        <v>20</v>
      </c>
      <c r="AE1934" s="327">
        <f>T1934+W1934+AA1934+AB1934+AC1934+AD1934</f>
        <v>20</v>
      </c>
      <c r="AF1934" s="328">
        <v>200</v>
      </c>
      <c r="AG1934" s="330">
        <f>AF1934-T1934-W1934</f>
        <v>200</v>
      </c>
      <c r="AH1934" s="332">
        <f t="shared" ref="AH1934:AH2007" si="20">IF(AE1934&lt;AG1934,AE1934,AG1934)</f>
        <v>20</v>
      </c>
    </row>
    <row r="1935" spans="1:34" ht="12.75" hidden="1" customHeight="1">
      <c r="A1935" s="344"/>
      <c r="B1935" s="27"/>
      <c r="C1935" s="28"/>
      <c r="D1935" s="344"/>
      <c r="E1935" s="28"/>
      <c r="F1935" s="28"/>
      <c r="G1935" s="344"/>
      <c r="H1935" s="28"/>
      <c r="I1935" s="28"/>
      <c r="J1935" s="344"/>
      <c r="K1935" s="28"/>
      <c r="L1935" s="28"/>
      <c r="M1935" s="346"/>
      <c r="N1935" s="28"/>
      <c r="O1935" s="28"/>
      <c r="P1935" s="346"/>
      <c r="Q1935" s="25"/>
      <c r="R1935" s="23">
        <f>ROUNDDOWN($R$3*R1934,0)</f>
        <v>0</v>
      </c>
      <c r="S1935" s="23">
        <f>ROUNDDOWN($S$3*S1934,0)</f>
        <v>0</v>
      </c>
      <c r="T1935" s="337"/>
      <c r="U1935" s="23">
        <f>ROUNDDOWN(U1934*$U$3,0)</f>
        <v>0</v>
      </c>
      <c r="V1935" s="23">
        <f>ROUNDDOWN(V1934*$V$3,0)</f>
        <v>0</v>
      </c>
      <c r="W1935" s="337"/>
      <c r="X1935" s="23">
        <f>ROUNDDOWN($X$3*X1934,0)</f>
        <v>0</v>
      </c>
      <c r="Y1935" s="23">
        <f>ROUNDDOWN(Y1934*$Y$3,0)</f>
        <v>0</v>
      </c>
      <c r="Z1935" s="24">
        <f>ROUNDDOWN(Z1934*$Z$3,0)</f>
        <v>0</v>
      </c>
      <c r="AA1935" s="338"/>
      <c r="AB1935" s="327"/>
      <c r="AC1935" s="327"/>
      <c r="AD1935" s="327"/>
      <c r="AE1935" s="327"/>
      <c r="AF1935" s="329"/>
      <c r="AG1935" s="331"/>
      <c r="AH1935" s="332">
        <f t="shared" si="20"/>
        <v>0</v>
      </c>
    </row>
    <row r="1936" spans="1:34" ht="12.75" hidden="1" customHeight="1">
      <c r="A1936" s="344" t="s">
        <v>294</v>
      </c>
      <c r="B1936" s="27" t="s">
        <v>43</v>
      </c>
      <c r="C1936" s="28">
        <v>0</v>
      </c>
      <c r="D1936" s="344" t="str">
        <f>B1936&amp;C1936</f>
        <v>H0</v>
      </c>
      <c r="E1936" s="28" t="s">
        <v>38</v>
      </c>
      <c r="F1936" s="28">
        <v>0</v>
      </c>
      <c r="G1936" s="344" t="str">
        <f>E1936&amp;F1936</f>
        <v>W0</v>
      </c>
      <c r="H1936" s="28" t="s">
        <v>39</v>
      </c>
      <c r="I1936" s="28">
        <v>0</v>
      </c>
      <c r="J1936" s="344" t="str">
        <f>H1936&amp;I1936</f>
        <v>L0</v>
      </c>
      <c r="K1936" s="28" t="s">
        <v>40</v>
      </c>
      <c r="L1936" s="28">
        <v>0</v>
      </c>
      <c r="M1936" s="345" t="str">
        <f>K1936&amp;L1936</f>
        <v>B0</v>
      </c>
      <c r="N1936" s="28" t="s">
        <v>41</v>
      </c>
      <c r="O1936" s="28">
        <v>0</v>
      </c>
      <c r="P1936" s="345" t="str">
        <f>N1936&amp;O1936</f>
        <v>R0</v>
      </c>
      <c r="Q1936" s="25"/>
      <c r="R1936" s="19"/>
      <c r="S1936" s="19"/>
      <c r="T1936" s="336">
        <f>SUM(R1937:S1937)</f>
        <v>0</v>
      </c>
      <c r="U1936" s="19"/>
      <c r="V1936" s="19"/>
      <c r="W1936" s="336">
        <f>SUM(U1937:V1937)</f>
        <v>0</v>
      </c>
      <c r="X1936" s="19"/>
      <c r="Y1936" s="19"/>
      <c r="Z1936" s="19"/>
      <c r="AA1936" s="338">
        <f>SUM(X1937:Z1937)</f>
        <v>0</v>
      </c>
      <c r="AB1936" s="327">
        <f>ROUNDDOWN((T1936+AA1936)*0.05,0)</f>
        <v>0</v>
      </c>
      <c r="AC1936" s="327">
        <f>ROUNDDOWN((T1936+W1936+AA1936+AB1936)*0.1,0)</f>
        <v>0</v>
      </c>
      <c r="AD1936" s="327">
        <f>ROUNDDOWN(AG1936*0.1,0)</f>
        <v>30</v>
      </c>
      <c r="AE1936" s="327">
        <f>T1936+W1936+AA1936+AB1936+AC1936+AD1936</f>
        <v>30</v>
      </c>
      <c r="AF1936" s="328">
        <v>300</v>
      </c>
      <c r="AG1936" s="330">
        <f>AF1936-T1936-W1936</f>
        <v>300</v>
      </c>
      <c r="AH1936" s="332">
        <f t="shared" si="20"/>
        <v>30</v>
      </c>
    </row>
    <row r="1937" spans="1:34" ht="12.75" hidden="1" customHeight="1">
      <c r="A1937" s="344"/>
      <c r="B1937" s="27"/>
      <c r="C1937" s="28"/>
      <c r="D1937" s="344"/>
      <c r="E1937" s="28"/>
      <c r="F1937" s="28"/>
      <c r="G1937" s="344"/>
      <c r="H1937" s="28"/>
      <c r="I1937" s="28"/>
      <c r="J1937" s="344"/>
      <c r="K1937" s="28"/>
      <c r="L1937" s="28"/>
      <c r="M1937" s="346"/>
      <c r="N1937" s="28"/>
      <c r="O1937" s="28"/>
      <c r="P1937" s="346"/>
      <c r="Q1937" s="25"/>
      <c r="R1937" s="23">
        <f>ROUNDDOWN($R$3*R1936,0)</f>
        <v>0</v>
      </c>
      <c r="S1937" s="23">
        <f>ROUNDDOWN($S$3*S1936,0)</f>
        <v>0</v>
      </c>
      <c r="T1937" s="337"/>
      <c r="U1937" s="23">
        <f>ROUNDDOWN(U1936*$U$3,0)</f>
        <v>0</v>
      </c>
      <c r="V1937" s="23">
        <f>ROUNDDOWN(V1936*$V$3,0)</f>
        <v>0</v>
      </c>
      <c r="W1937" s="337"/>
      <c r="X1937" s="23">
        <f>ROUNDDOWN($X$3*X1936,0)</f>
        <v>0</v>
      </c>
      <c r="Y1937" s="23">
        <f>ROUNDDOWN(Y1936*$Y$3,0)</f>
        <v>0</v>
      </c>
      <c r="Z1937" s="24">
        <f>ROUNDDOWN(Z1936*$Z$3,0)</f>
        <v>0</v>
      </c>
      <c r="AA1937" s="338"/>
      <c r="AB1937" s="327"/>
      <c r="AC1937" s="327"/>
      <c r="AD1937" s="327"/>
      <c r="AE1937" s="327"/>
      <c r="AF1937" s="329"/>
      <c r="AG1937" s="331"/>
      <c r="AH1937" s="332">
        <f t="shared" si="20"/>
        <v>0</v>
      </c>
    </row>
    <row r="1938" spans="1:34" ht="12.75" hidden="1" customHeight="1">
      <c r="A1938" s="333" t="s">
        <v>295</v>
      </c>
      <c r="B1938" s="20" t="s">
        <v>43</v>
      </c>
      <c r="C1938" s="21">
        <v>2</v>
      </c>
      <c r="D1938" s="333" t="str">
        <f>B1938&amp;C1938</f>
        <v>H2</v>
      </c>
      <c r="E1938" s="21" t="s">
        <v>38</v>
      </c>
      <c r="F1938" s="21">
        <v>1</v>
      </c>
      <c r="G1938" s="333" t="str">
        <f>E1938&amp;F1938</f>
        <v>W1</v>
      </c>
      <c r="H1938" s="21" t="s">
        <v>39</v>
      </c>
      <c r="I1938" s="21">
        <v>0</v>
      </c>
      <c r="J1938" s="333" t="str">
        <f>H1938&amp;I1938</f>
        <v>L0</v>
      </c>
      <c r="K1938" s="21" t="s">
        <v>40</v>
      </c>
      <c r="L1938" s="21">
        <v>0</v>
      </c>
      <c r="M1938" s="334" t="str">
        <f>K1938&amp;L1938</f>
        <v>B0</v>
      </c>
      <c r="N1938" s="21" t="s">
        <v>41</v>
      </c>
      <c r="O1938" s="21">
        <v>0</v>
      </c>
      <c r="P1938" s="334" t="str">
        <f>N1938&amp;O1938</f>
        <v>R0</v>
      </c>
      <c r="Q1938" s="25" t="s">
        <v>45</v>
      </c>
      <c r="R1938" s="19">
        <v>0.08</v>
      </c>
      <c r="S1938" s="19">
        <v>0.01</v>
      </c>
      <c r="T1938" s="336">
        <f>SUM(R1939:S1939)</f>
        <v>9206</v>
      </c>
      <c r="U1938" s="19">
        <v>2E-3</v>
      </c>
      <c r="V1938" s="19">
        <v>7.0000000000000001E-3</v>
      </c>
      <c r="W1938" s="336">
        <f>SUM(U1939:V1939)</f>
        <v>588</v>
      </c>
      <c r="X1938" s="19">
        <v>0.11</v>
      </c>
      <c r="Y1938" s="19">
        <v>0.09</v>
      </c>
      <c r="Z1938" s="19">
        <v>0</v>
      </c>
      <c r="AA1938" s="338">
        <f>SUM(X1939:Z1939)</f>
        <v>18868</v>
      </c>
      <c r="AB1938" s="327">
        <f>ROUNDDOWN((T1938+AA1938)*0.05,0)</f>
        <v>1403</v>
      </c>
      <c r="AC1938" s="327">
        <f>ROUNDDOWN((T1938+W1938+AA1938+AB1938)*0.1,0)</f>
        <v>3006</v>
      </c>
      <c r="AD1938" s="327">
        <f>ROUNDDOWN(AG1938*0.1,0)</f>
        <v>1600</v>
      </c>
      <c r="AE1938" s="327">
        <f>T1938+W1938+AA1938+AB1938+AC1938+AD1938</f>
        <v>34671</v>
      </c>
      <c r="AF1938" s="328">
        <v>25800</v>
      </c>
      <c r="AG1938" s="330">
        <f>AF1938-T1938-W1938</f>
        <v>16006</v>
      </c>
      <c r="AH1938" s="332">
        <f t="shared" si="20"/>
        <v>16006</v>
      </c>
    </row>
    <row r="1939" spans="1:34" ht="12.75" hidden="1" customHeight="1">
      <c r="A1939" s="333"/>
      <c r="B1939" s="20"/>
      <c r="C1939" s="21"/>
      <c r="D1939" s="333"/>
      <c r="E1939" s="21"/>
      <c r="F1939" s="21"/>
      <c r="G1939" s="333"/>
      <c r="H1939" s="21"/>
      <c r="I1939" s="21"/>
      <c r="J1939" s="333"/>
      <c r="K1939" s="21"/>
      <c r="L1939" s="21"/>
      <c r="M1939" s="335"/>
      <c r="N1939" s="21"/>
      <c r="O1939" s="21"/>
      <c r="P1939" s="335"/>
      <c r="Q1939" s="25"/>
      <c r="R1939" s="23">
        <f>ROUNDDOWN($R$3*R1938,0)</f>
        <v>8392</v>
      </c>
      <c r="S1939" s="23">
        <f>ROUNDDOWN($S$3*S1938,0)</f>
        <v>814</v>
      </c>
      <c r="T1939" s="337"/>
      <c r="U1939" s="23">
        <f>ROUNDDOWN(U1938*$U$3,0)</f>
        <v>162</v>
      </c>
      <c r="V1939" s="23">
        <f>ROUNDDOWN(V1938*$V$3,0)</f>
        <v>426</v>
      </c>
      <c r="W1939" s="337"/>
      <c r="X1939" s="23">
        <f>ROUNDDOWN($X$3*X1938,0)</f>
        <v>11539</v>
      </c>
      <c r="Y1939" s="23">
        <f>ROUNDDOWN(Y1938*$Y$3,0)</f>
        <v>7329</v>
      </c>
      <c r="Z1939" s="24">
        <f>ROUNDDOWN(Z1938*$Z$3,0)</f>
        <v>0</v>
      </c>
      <c r="AA1939" s="338"/>
      <c r="AB1939" s="327"/>
      <c r="AC1939" s="327"/>
      <c r="AD1939" s="327"/>
      <c r="AE1939" s="327"/>
      <c r="AF1939" s="329"/>
      <c r="AG1939" s="331"/>
      <c r="AH1939" s="332">
        <f t="shared" si="20"/>
        <v>0</v>
      </c>
    </row>
    <row r="1940" spans="1:34" ht="12.75" hidden="1" customHeight="1">
      <c r="A1940" s="333" t="s">
        <v>295</v>
      </c>
      <c r="B1940" s="20" t="s">
        <v>43</v>
      </c>
      <c r="C1940" s="21">
        <v>2.5</v>
      </c>
      <c r="D1940" s="333" t="str">
        <f>B1940&amp;C1940</f>
        <v>H2.5</v>
      </c>
      <c r="E1940" s="21" t="s">
        <v>38</v>
      </c>
      <c r="F1940" s="21">
        <v>1.2</v>
      </c>
      <c r="G1940" s="333" t="str">
        <f>E1940&amp;F1940</f>
        <v>W1.2</v>
      </c>
      <c r="H1940" s="21" t="s">
        <v>39</v>
      </c>
      <c r="I1940" s="21">
        <v>0</v>
      </c>
      <c r="J1940" s="333" t="str">
        <f>H1940&amp;I1940</f>
        <v>L0</v>
      </c>
      <c r="K1940" s="21" t="s">
        <v>40</v>
      </c>
      <c r="L1940" s="21">
        <v>0</v>
      </c>
      <c r="M1940" s="334" t="str">
        <f>K1940&amp;L1940</f>
        <v>B0</v>
      </c>
      <c r="N1940" s="21" t="s">
        <v>41</v>
      </c>
      <c r="O1940" s="21">
        <v>0</v>
      </c>
      <c r="P1940" s="334" t="str">
        <f>N1940&amp;O1940</f>
        <v>R0</v>
      </c>
      <c r="Q1940" s="25" t="s">
        <v>45</v>
      </c>
      <c r="R1940" s="26">
        <v>0.1</v>
      </c>
      <c r="S1940" s="26">
        <v>0.02</v>
      </c>
      <c r="T1940" s="336">
        <f>SUM(R1941:S1941)</f>
        <v>12118</v>
      </c>
      <c r="U1940" s="19">
        <v>5.0000000000000001E-3</v>
      </c>
      <c r="V1940" s="19">
        <v>0.01</v>
      </c>
      <c r="W1940" s="336">
        <f>SUM(U1941:V1941)</f>
        <v>1016</v>
      </c>
      <c r="X1940" s="19">
        <v>0.15</v>
      </c>
      <c r="Y1940" s="19">
        <v>0.12</v>
      </c>
      <c r="Z1940" s="19">
        <v>0</v>
      </c>
      <c r="AA1940" s="338">
        <f>SUM(X1941:Z1941)</f>
        <v>25508</v>
      </c>
      <c r="AB1940" s="327">
        <f>ROUNDDOWN((T1940+AA1940)*0.05,0)</f>
        <v>1881</v>
      </c>
      <c r="AC1940" s="327">
        <f>ROUNDDOWN((T1940+W1940+AA1940+AB1940)*0.1,0)</f>
        <v>4052</v>
      </c>
      <c r="AD1940" s="327">
        <f>ROUNDDOWN(AG1940*0.1,0)</f>
        <v>2286</v>
      </c>
      <c r="AE1940" s="327">
        <f>T1940+W1940+AA1940+AB1940+AC1940+AD1940</f>
        <v>46861</v>
      </c>
      <c r="AF1940" s="328">
        <v>36000</v>
      </c>
      <c r="AG1940" s="330">
        <f>AF1940-T1940-W1940</f>
        <v>22866</v>
      </c>
      <c r="AH1940" s="332">
        <f t="shared" si="20"/>
        <v>22866</v>
      </c>
    </row>
    <row r="1941" spans="1:34" ht="12.75" hidden="1" customHeight="1">
      <c r="A1941" s="333"/>
      <c r="B1941" s="20"/>
      <c r="C1941" s="21"/>
      <c r="D1941" s="333"/>
      <c r="E1941" s="21"/>
      <c r="F1941" s="21"/>
      <c r="G1941" s="333"/>
      <c r="H1941" s="21"/>
      <c r="I1941" s="21"/>
      <c r="J1941" s="333"/>
      <c r="K1941" s="21"/>
      <c r="L1941" s="21"/>
      <c r="M1941" s="335"/>
      <c r="N1941" s="21"/>
      <c r="O1941" s="21"/>
      <c r="P1941" s="335"/>
      <c r="Q1941" s="25"/>
      <c r="R1941" s="23">
        <f>ROUNDDOWN($R$3*R1940,0)</f>
        <v>10490</v>
      </c>
      <c r="S1941" s="23">
        <f>ROUNDDOWN($S$3*S1940,0)</f>
        <v>1628</v>
      </c>
      <c r="T1941" s="337"/>
      <c r="U1941" s="23">
        <f>ROUNDDOWN(U1940*$U$3,0)</f>
        <v>407</v>
      </c>
      <c r="V1941" s="23">
        <f>ROUNDDOWN(V1940*$V$3,0)</f>
        <v>609</v>
      </c>
      <c r="W1941" s="337"/>
      <c r="X1941" s="23">
        <f>ROUNDDOWN($X$3*X1940,0)</f>
        <v>15735</v>
      </c>
      <c r="Y1941" s="23">
        <f>ROUNDDOWN(Y1940*$Y$3,0)</f>
        <v>9773</v>
      </c>
      <c r="Z1941" s="24">
        <f>ROUNDDOWN(Z1940*$Z$3,0)</f>
        <v>0</v>
      </c>
      <c r="AA1941" s="338"/>
      <c r="AB1941" s="327"/>
      <c r="AC1941" s="327"/>
      <c r="AD1941" s="327"/>
      <c r="AE1941" s="327"/>
      <c r="AF1941" s="329"/>
      <c r="AG1941" s="331"/>
      <c r="AH1941" s="332">
        <f t="shared" si="20"/>
        <v>0</v>
      </c>
    </row>
    <row r="1942" spans="1:34" ht="12.75" hidden="1" customHeight="1">
      <c r="A1942" s="333" t="s">
        <v>295</v>
      </c>
      <c r="B1942" s="20" t="s">
        <v>43</v>
      </c>
      <c r="C1942" s="21">
        <v>3</v>
      </c>
      <c r="D1942" s="333" t="str">
        <f>B1942&amp;C1942</f>
        <v>H3</v>
      </c>
      <c r="E1942" s="21" t="s">
        <v>38</v>
      </c>
      <c r="F1942" s="21">
        <v>1.5</v>
      </c>
      <c r="G1942" s="333" t="str">
        <f>E1942&amp;F1942</f>
        <v>W1.5</v>
      </c>
      <c r="H1942" s="21" t="s">
        <v>39</v>
      </c>
      <c r="I1942" s="21">
        <v>0</v>
      </c>
      <c r="J1942" s="333" t="str">
        <f>H1942&amp;I1942</f>
        <v>L0</v>
      </c>
      <c r="K1942" s="21" t="s">
        <v>40</v>
      </c>
      <c r="L1942" s="21">
        <v>0</v>
      </c>
      <c r="M1942" s="334" t="str">
        <f>K1942&amp;L1942</f>
        <v>B0</v>
      </c>
      <c r="N1942" s="21" t="s">
        <v>41</v>
      </c>
      <c r="O1942" s="21">
        <v>0</v>
      </c>
      <c r="P1942" s="334" t="str">
        <f>N1942&amp;O1942</f>
        <v>R0</v>
      </c>
      <c r="Q1942" s="25" t="s">
        <v>45</v>
      </c>
      <c r="R1942" s="26">
        <v>0.12</v>
      </c>
      <c r="S1942" s="26">
        <v>0.02</v>
      </c>
      <c r="T1942" s="336">
        <f>SUM(R1943:S1943)</f>
        <v>14216</v>
      </c>
      <c r="U1942" s="19">
        <v>8.0000000000000002E-3</v>
      </c>
      <c r="V1942" s="19">
        <v>1.2E-2</v>
      </c>
      <c r="W1942" s="336">
        <f>SUM(U1943:V1943)</f>
        <v>1382</v>
      </c>
      <c r="X1942" s="19">
        <v>0.19</v>
      </c>
      <c r="Y1942" s="19">
        <v>0.14000000000000001</v>
      </c>
      <c r="Z1942" s="19">
        <v>0</v>
      </c>
      <c r="AA1942" s="338">
        <f>SUM(X1943:Z1943)</f>
        <v>31333</v>
      </c>
      <c r="AB1942" s="327">
        <f>ROUNDDOWN((T1942+AA1942)*0.05,0)</f>
        <v>2277</v>
      </c>
      <c r="AC1942" s="327">
        <f>ROUNDDOWN((T1942+W1942+AA1942+AB1942)*0.1,0)</f>
        <v>4920</v>
      </c>
      <c r="AD1942" s="327">
        <f>ROUNDDOWN(AG1942*0.1,0)</f>
        <v>4480</v>
      </c>
      <c r="AE1942" s="327">
        <f>T1942+W1942+AA1942+AB1942+AC1942+AD1942</f>
        <v>58608</v>
      </c>
      <c r="AF1942" s="328">
        <v>60400</v>
      </c>
      <c r="AG1942" s="330">
        <f>AF1942-T1942-W1942</f>
        <v>44802</v>
      </c>
      <c r="AH1942" s="332">
        <f t="shared" si="20"/>
        <v>44802</v>
      </c>
    </row>
    <row r="1943" spans="1:34" ht="12.75" hidden="1" customHeight="1">
      <c r="A1943" s="333"/>
      <c r="B1943" s="20"/>
      <c r="C1943" s="21"/>
      <c r="D1943" s="333"/>
      <c r="E1943" s="21"/>
      <c r="F1943" s="21"/>
      <c r="G1943" s="333"/>
      <c r="H1943" s="21"/>
      <c r="I1943" s="21"/>
      <c r="J1943" s="333"/>
      <c r="K1943" s="21"/>
      <c r="L1943" s="21"/>
      <c r="M1943" s="335"/>
      <c r="N1943" s="21"/>
      <c r="O1943" s="21"/>
      <c r="P1943" s="335"/>
      <c r="Q1943" s="25"/>
      <c r="R1943" s="23">
        <f>ROUNDDOWN($R$3*R1942,0)</f>
        <v>12588</v>
      </c>
      <c r="S1943" s="23">
        <f>ROUNDDOWN($S$3*S1942,0)</f>
        <v>1628</v>
      </c>
      <c r="T1943" s="337"/>
      <c r="U1943" s="23">
        <f>ROUNDDOWN(U1942*$U$3,0)</f>
        <v>651</v>
      </c>
      <c r="V1943" s="23">
        <f>ROUNDDOWN(V1942*$V$3,0)</f>
        <v>731</v>
      </c>
      <c r="W1943" s="337"/>
      <c r="X1943" s="23">
        <f>ROUNDDOWN($X$3*X1942,0)</f>
        <v>19931</v>
      </c>
      <c r="Y1943" s="23">
        <f>ROUNDDOWN(Y1942*$Y$3,0)</f>
        <v>11402</v>
      </c>
      <c r="Z1943" s="24">
        <f>ROUNDDOWN(Z1942*$Z$3,0)</f>
        <v>0</v>
      </c>
      <c r="AA1943" s="338"/>
      <c r="AB1943" s="327"/>
      <c r="AC1943" s="327"/>
      <c r="AD1943" s="327"/>
      <c r="AE1943" s="327"/>
      <c r="AF1943" s="329"/>
      <c r="AG1943" s="331"/>
      <c r="AH1943" s="332">
        <f t="shared" si="20"/>
        <v>0</v>
      </c>
    </row>
    <row r="1944" spans="1:34" ht="12.75" hidden="1" customHeight="1">
      <c r="A1944" s="333" t="s">
        <v>295</v>
      </c>
      <c r="B1944" s="20" t="s">
        <v>43</v>
      </c>
      <c r="C1944" s="21">
        <v>3.5</v>
      </c>
      <c r="D1944" s="333" t="str">
        <f>B1944&amp;C1944</f>
        <v>H3.5</v>
      </c>
      <c r="E1944" s="21" t="s">
        <v>38</v>
      </c>
      <c r="F1944" s="21">
        <v>1.8</v>
      </c>
      <c r="G1944" s="333" t="str">
        <f>E1944&amp;F1944</f>
        <v>W1.8</v>
      </c>
      <c r="H1944" s="21" t="s">
        <v>39</v>
      </c>
      <c r="I1944" s="21">
        <v>0</v>
      </c>
      <c r="J1944" s="333" t="str">
        <f>H1944&amp;I1944</f>
        <v>L0</v>
      </c>
      <c r="K1944" s="21" t="s">
        <v>40</v>
      </c>
      <c r="L1944" s="21">
        <v>0</v>
      </c>
      <c r="M1944" s="334" t="str">
        <f>K1944&amp;L1944</f>
        <v>B0</v>
      </c>
      <c r="N1944" s="21" t="s">
        <v>41</v>
      </c>
      <c r="O1944" s="21">
        <v>0</v>
      </c>
      <c r="P1944" s="334" t="str">
        <f>N1944&amp;O1944</f>
        <v>R0</v>
      </c>
      <c r="Q1944" s="25" t="s">
        <v>45</v>
      </c>
      <c r="R1944" s="19">
        <v>0.15</v>
      </c>
      <c r="S1944" s="19">
        <v>0.03</v>
      </c>
      <c r="T1944" s="336">
        <f>SUM(R1945:S1945)</f>
        <v>18178</v>
      </c>
      <c r="U1944" s="19">
        <v>1.2999999999999999E-2</v>
      </c>
      <c r="V1944" s="19">
        <v>0.02</v>
      </c>
      <c r="W1944" s="336">
        <f>SUM(U1945:V1945)</f>
        <v>2277</v>
      </c>
      <c r="X1944" s="19">
        <v>0.16</v>
      </c>
      <c r="Y1944" s="19">
        <v>0.08</v>
      </c>
      <c r="Z1944" s="19">
        <v>0.12</v>
      </c>
      <c r="AA1944" s="338">
        <f>SUM(X1945:Z1945)</f>
        <v>29844</v>
      </c>
      <c r="AB1944" s="327">
        <f>ROUNDDOWN((T1944+AA1944)*0.05,0)</f>
        <v>2401</v>
      </c>
      <c r="AC1944" s="327">
        <f>ROUNDDOWN((T1944+W1944+AA1944+AB1944)*0.1,0)</f>
        <v>5270</v>
      </c>
      <c r="AD1944" s="327">
        <f>ROUNDDOWN(AG1944*0.1,0)</f>
        <v>7504</v>
      </c>
      <c r="AE1944" s="327">
        <f>T1944+W1944+AA1944+AB1944+AC1944+AD1944</f>
        <v>65474</v>
      </c>
      <c r="AF1944" s="328">
        <v>95500</v>
      </c>
      <c r="AG1944" s="330">
        <f>AF1944-T1944-W1944</f>
        <v>75045</v>
      </c>
      <c r="AH1944" s="332">
        <f t="shared" si="20"/>
        <v>65474</v>
      </c>
    </row>
    <row r="1945" spans="1:34" ht="12.75" hidden="1" customHeight="1">
      <c r="A1945" s="333"/>
      <c r="B1945" s="20"/>
      <c r="C1945" s="21"/>
      <c r="D1945" s="333"/>
      <c r="E1945" s="21"/>
      <c r="F1945" s="21"/>
      <c r="G1945" s="333"/>
      <c r="H1945" s="21"/>
      <c r="I1945" s="21"/>
      <c r="J1945" s="333"/>
      <c r="K1945" s="21"/>
      <c r="L1945" s="21"/>
      <c r="M1945" s="335"/>
      <c r="N1945" s="21"/>
      <c r="O1945" s="21"/>
      <c r="P1945" s="335"/>
      <c r="Q1945" s="25"/>
      <c r="R1945" s="23">
        <f>ROUNDDOWN($R$3*R1944,0)</f>
        <v>15735</v>
      </c>
      <c r="S1945" s="23">
        <f>ROUNDDOWN($S$3*S1944,0)</f>
        <v>2443</v>
      </c>
      <c r="T1945" s="337"/>
      <c r="U1945" s="23">
        <f>ROUNDDOWN(U1944*$U$3,0)</f>
        <v>1058</v>
      </c>
      <c r="V1945" s="23">
        <f>ROUNDDOWN(V1944*$V$3,0)</f>
        <v>1219</v>
      </c>
      <c r="W1945" s="337"/>
      <c r="X1945" s="23">
        <f>ROUNDDOWN($X$3*X1944,0)</f>
        <v>16784</v>
      </c>
      <c r="Y1945" s="23">
        <f>ROUNDDOWN(Y1944*$Y$3,0)</f>
        <v>6515</v>
      </c>
      <c r="Z1945" s="24">
        <f>ROUNDDOWN(Z1944*$Z$3,0)</f>
        <v>6545</v>
      </c>
      <c r="AA1945" s="338"/>
      <c r="AB1945" s="327"/>
      <c r="AC1945" s="327"/>
      <c r="AD1945" s="327"/>
      <c r="AE1945" s="327"/>
      <c r="AF1945" s="329"/>
      <c r="AG1945" s="331"/>
      <c r="AH1945" s="332">
        <f t="shared" si="20"/>
        <v>0</v>
      </c>
    </row>
    <row r="1946" spans="1:34" ht="12.75" hidden="1" customHeight="1">
      <c r="A1946" s="333" t="s">
        <v>295</v>
      </c>
      <c r="B1946" s="20" t="s">
        <v>43</v>
      </c>
      <c r="C1946" s="21">
        <v>4</v>
      </c>
      <c r="D1946" s="333" t="str">
        <f>B1946&amp;C1946</f>
        <v>H4</v>
      </c>
      <c r="E1946" s="21" t="s">
        <v>38</v>
      </c>
      <c r="F1946" s="21">
        <v>2</v>
      </c>
      <c r="G1946" s="333" t="str">
        <f>E1946&amp;F1946</f>
        <v>W2</v>
      </c>
      <c r="H1946" s="21" t="s">
        <v>39</v>
      </c>
      <c r="I1946" s="21">
        <v>0</v>
      </c>
      <c r="J1946" s="333" t="str">
        <f>H1946&amp;I1946</f>
        <v>L0</v>
      </c>
      <c r="K1946" s="21" t="s">
        <v>40</v>
      </c>
      <c r="L1946" s="21">
        <v>0</v>
      </c>
      <c r="M1946" s="334" t="str">
        <f>K1946&amp;L1946</f>
        <v>B0</v>
      </c>
      <c r="N1946" s="21" t="s">
        <v>41</v>
      </c>
      <c r="O1946" s="21">
        <v>0</v>
      </c>
      <c r="P1946" s="334" t="str">
        <f>N1946&amp;O1946</f>
        <v>R0</v>
      </c>
      <c r="Q1946" s="25" t="s">
        <v>45</v>
      </c>
      <c r="R1946" s="19">
        <v>0.18</v>
      </c>
      <c r="S1946" s="19">
        <v>0.03</v>
      </c>
      <c r="T1946" s="336">
        <f>SUM(R1947:S1947)</f>
        <v>21325</v>
      </c>
      <c r="U1946" s="19">
        <v>2.1000000000000001E-2</v>
      </c>
      <c r="V1946" s="19">
        <v>0.02</v>
      </c>
      <c r="W1946" s="336">
        <f>SUM(U1947:V1947)</f>
        <v>2929</v>
      </c>
      <c r="X1946" s="19">
        <v>0.2</v>
      </c>
      <c r="Y1946" s="19">
        <v>0.1</v>
      </c>
      <c r="Z1946" s="19">
        <v>0.14000000000000001</v>
      </c>
      <c r="AA1946" s="338">
        <f>SUM(X1947:Z1947)</f>
        <v>36760</v>
      </c>
      <c r="AB1946" s="327">
        <f>ROUNDDOWN((T1946+AA1946)*0.05,0)</f>
        <v>2904</v>
      </c>
      <c r="AC1946" s="327">
        <f>ROUNDDOWN((T1946+W1946+AA1946+AB1946)*0.1,0)</f>
        <v>6391</v>
      </c>
      <c r="AD1946" s="327">
        <f>ROUNDDOWN(AG1946*0.1,0)</f>
        <v>14174</v>
      </c>
      <c r="AE1946" s="327">
        <f>T1946+W1946+AA1946+AB1946+AC1946+AD1946</f>
        <v>84483</v>
      </c>
      <c r="AF1946" s="328">
        <v>166000</v>
      </c>
      <c r="AG1946" s="330">
        <f>AF1946-T1946-W1946</f>
        <v>141746</v>
      </c>
      <c r="AH1946" s="332">
        <f t="shared" si="20"/>
        <v>84483</v>
      </c>
    </row>
    <row r="1947" spans="1:34" ht="12.75" hidden="1" customHeight="1">
      <c r="A1947" s="333"/>
      <c r="B1947" s="20"/>
      <c r="C1947" s="21"/>
      <c r="D1947" s="333"/>
      <c r="E1947" s="21"/>
      <c r="F1947" s="21"/>
      <c r="G1947" s="333"/>
      <c r="H1947" s="21"/>
      <c r="I1947" s="21"/>
      <c r="J1947" s="333"/>
      <c r="K1947" s="21"/>
      <c r="L1947" s="21"/>
      <c r="M1947" s="335"/>
      <c r="N1947" s="21"/>
      <c r="O1947" s="21"/>
      <c r="P1947" s="335"/>
      <c r="Q1947" s="25"/>
      <c r="R1947" s="23">
        <f>ROUNDDOWN($R$3*R1946,0)</f>
        <v>18882</v>
      </c>
      <c r="S1947" s="23">
        <f>ROUNDDOWN($S$3*S1946,0)</f>
        <v>2443</v>
      </c>
      <c r="T1947" s="337"/>
      <c r="U1947" s="23">
        <f>ROUNDDOWN(U1946*$U$3,0)</f>
        <v>1710</v>
      </c>
      <c r="V1947" s="23">
        <f>ROUNDDOWN(V1946*$V$3,0)</f>
        <v>1219</v>
      </c>
      <c r="W1947" s="337"/>
      <c r="X1947" s="23">
        <f>ROUNDDOWN($X$3*X1946,0)</f>
        <v>20980</v>
      </c>
      <c r="Y1947" s="23">
        <f>ROUNDDOWN(Y1946*$Y$3,0)</f>
        <v>8144</v>
      </c>
      <c r="Z1947" s="24">
        <f>ROUNDDOWN(Z1946*$Z$3,0)</f>
        <v>7636</v>
      </c>
      <c r="AA1947" s="338"/>
      <c r="AB1947" s="327"/>
      <c r="AC1947" s="327"/>
      <c r="AD1947" s="327"/>
      <c r="AE1947" s="327"/>
      <c r="AF1947" s="329"/>
      <c r="AG1947" s="331"/>
      <c r="AH1947" s="332">
        <f t="shared" si="20"/>
        <v>0</v>
      </c>
    </row>
    <row r="1948" spans="1:34" ht="12.75" hidden="1" customHeight="1">
      <c r="A1948" s="344" t="s">
        <v>296</v>
      </c>
      <c r="B1948" s="27" t="s">
        <v>43</v>
      </c>
      <c r="C1948" s="28">
        <v>0</v>
      </c>
      <c r="D1948" s="344" t="str">
        <f>B1948&amp;C1948</f>
        <v>H0</v>
      </c>
      <c r="E1948" s="28" t="s">
        <v>38</v>
      </c>
      <c r="F1948" s="28">
        <v>0</v>
      </c>
      <c r="G1948" s="344" t="str">
        <f>E1948&amp;F1948</f>
        <v>W0</v>
      </c>
      <c r="H1948" s="28" t="s">
        <v>39</v>
      </c>
      <c r="I1948" s="28">
        <v>0</v>
      </c>
      <c r="J1948" s="344" t="str">
        <f>H1948&amp;I1948</f>
        <v>L0</v>
      </c>
      <c r="K1948" s="28" t="s">
        <v>40</v>
      </c>
      <c r="L1948" s="28">
        <v>0</v>
      </c>
      <c r="M1948" s="345" t="str">
        <f>K1948&amp;L1948</f>
        <v>B0</v>
      </c>
      <c r="N1948" s="28" t="s">
        <v>41</v>
      </c>
      <c r="O1948" s="28">
        <v>0</v>
      </c>
      <c r="P1948" s="345" t="str">
        <f>N1948&amp;O1948</f>
        <v>R0</v>
      </c>
      <c r="Q1948" s="25" t="s">
        <v>109</v>
      </c>
      <c r="R1948" s="19"/>
      <c r="S1948" s="19"/>
      <c r="T1948" s="336">
        <f>SUM(R1949:S1949)</f>
        <v>0</v>
      </c>
      <c r="U1948" s="19"/>
      <c r="V1948" s="19"/>
      <c r="W1948" s="336">
        <f>SUM(U1949:V1949)</f>
        <v>0</v>
      </c>
      <c r="X1948" s="19"/>
      <c r="Y1948" s="19"/>
      <c r="Z1948" s="19"/>
      <c r="AA1948" s="338">
        <f>SUM(X1949:Z1949)</f>
        <v>0</v>
      </c>
      <c r="AB1948" s="327">
        <f>ROUNDDOWN((T1948+AA1948)*0.05,0)</f>
        <v>0</v>
      </c>
      <c r="AC1948" s="327">
        <f>ROUNDDOWN((T1948+W1948+AA1948+AB1948)*0.1,0)</f>
        <v>0</v>
      </c>
      <c r="AD1948" s="327">
        <f>ROUNDDOWN(AG1948*0.1,0)</f>
        <v>340</v>
      </c>
      <c r="AE1948" s="327">
        <f>T1948+W1948+AA1948+AB1948+AC1948+AD1948</f>
        <v>340</v>
      </c>
      <c r="AF1948" s="328">
        <v>3400</v>
      </c>
      <c r="AG1948" s="330">
        <f>AF1948-T1948-W1948</f>
        <v>3400</v>
      </c>
      <c r="AH1948" s="332">
        <f t="shared" si="20"/>
        <v>340</v>
      </c>
    </row>
    <row r="1949" spans="1:34" ht="12.75" hidden="1" customHeight="1">
      <c r="A1949" s="344"/>
      <c r="B1949" s="27"/>
      <c r="C1949" s="28"/>
      <c r="D1949" s="344"/>
      <c r="E1949" s="28"/>
      <c r="F1949" s="28"/>
      <c r="G1949" s="344"/>
      <c r="H1949" s="28"/>
      <c r="I1949" s="28"/>
      <c r="J1949" s="344"/>
      <c r="K1949" s="28"/>
      <c r="L1949" s="28"/>
      <c r="M1949" s="346"/>
      <c r="N1949" s="28"/>
      <c r="O1949" s="28"/>
      <c r="P1949" s="346"/>
      <c r="Q1949" s="25"/>
      <c r="R1949" s="23">
        <f>ROUNDDOWN($R$3*R1948,0)</f>
        <v>0</v>
      </c>
      <c r="S1949" s="23">
        <f>ROUNDDOWN($S$3*S1948,0)</f>
        <v>0</v>
      </c>
      <c r="T1949" s="337"/>
      <c r="U1949" s="23">
        <f>ROUNDDOWN(U1948*$U$3,0)</f>
        <v>0</v>
      </c>
      <c r="V1949" s="23">
        <f>ROUNDDOWN(V1948*$V$3,0)</f>
        <v>0</v>
      </c>
      <c r="W1949" s="337"/>
      <c r="X1949" s="23">
        <f>ROUNDDOWN($X$3*X1948,0)</f>
        <v>0</v>
      </c>
      <c r="Y1949" s="23">
        <f>ROUNDDOWN(Y1948*$Y$3,0)</f>
        <v>0</v>
      </c>
      <c r="Z1949" s="24">
        <f>ROUNDDOWN(Z1948*$Z$3,0)</f>
        <v>0</v>
      </c>
      <c r="AA1949" s="338"/>
      <c r="AB1949" s="327"/>
      <c r="AC1949" s="327"/>
      <c r="AD1949" s="327"/>
      <c r="AE1949" s="327"/>
      <c r="AF1949" s="329"/>
      <c r="AG1949" s="331"/>
      <c r="AH1949" s="332">
        <f t="shared" si="20"/>
        <v>0</v>
      </c>
    </row>
    <row r="1950" spans="1:34" ht="12.75" hidden="1" customHeight="1">
      <c r="A1950" s="344" t="s">
        <v>297</v>
      </c>
      <c r="B1950" s="27" t="s">
        <v>43</v>
      </c>
      <c r="C1950" s="28">
        <v>0</v>
      </c>
      <c r="D1950" s="344" t="str">
        <f>B1950&amp;C1950</f>
        <v>H0</v>
      </c>
      <c r="E1950" s="28" t="s">
        <v>38</v>
      </c>
      <c r="F1950" s="28">
        <v>0</v>
      </c>
      <c r="G1950" s="344" t="str">
        <f>E1950&amp;F1950</f>
        <v>W0</v>
      </c>
      <c r="H1950" s="28" t="s">
        <v>39</v>
      </c>
      <c r="I1950" s="28">
        <v>0</v>
      </c>
      <c r="J1950" s="344" t="str">
        <f>H1950&amp;I1950</f>
        <v>L0</v>
      </c>
      <c r="K1950" s="28" t="s">
        <v>40</v>
      </c>
      <c r="L1950" s="28">
        <v>0</v>
      </c>
      <c r="M1950" s="345" t="str">
        <f>K1950&amp;L1950</f>
        <v>B0</v>
      </c>
      <c r="N1950" s="28" t="s">
        <v>41</v>
      </c>
      <c r="O1950" s="28">
        <v>0</v>
      </c>
      <c r="P1950" s="345" t="str">
        <f>N1950&amp;O1950</f>
        <v>R0</v>
      </c>
      <c r="Q1950" s="25" t="s">
        <v>109</v>
      </c>
      <c r="R1950" s="26"/>
      <c r="S1950" s="26"/>
      <c r="T1950" s="336">
        <f>SUM(R1951:S1951)</f>
        <v>0</v>
      </c>
      <c r="U1950" s="19"/>
      <c r="V1950" s="19"/>
      <c r="W1950" s="336">
        <f>SUM(U1951:V1951)</f>
        <v>0</v>
      </c>
      <c r="X1950" s="19"/>
      <c r="Y1950" s="19"/>
      <c r="Z1950" s="19"/>
      <c r="AA1950" s="338">
        <f>SUM(X1951:Z1951)</f>
        <v>0</v>
      </c>
      <c r="AB1950" s="327">
        <f>ROUNDDOWN((T1950+AA1950)*0.05,0)</f>
        <v>0</v>
      </c>
      <c r="AC1950" s="327">
        <f>ROUNDDOWN((T1950+W1950+AA1950+AB1950)*0.1,0)</f>
        <v>0</v>
      </c>
      <c r="AD1950" s="327">
        <f>ROUNDDOWN(AG1950*0.1,0)</f>
        <v>520</v>
      </c>
      <c r="AE1950" s="327">
        <f>T1950+W1950+AA1950+AB1950+AC1950+AD1950</f>
        <v>520</v>
      </c>
      <c r="AF1950" s="328">
        <v>5200</v>
      </c>
      <c r="AG1950" s="330">
        <f>AF1950-T1950-W1950</f>
        <v>5200</v>
      </c>
      <c r="AH1950" s="332">
        <f t="shared" si="20"/>
        <v>520</v>
      </c>
    </row>
    <row r="1951" spans="1:34" ht="12.75" hidden="1" customHeight="1">
      <c r="A1951" s="344"/>
      <c r="B1951" s="27"/>
      <c r="C1951" s="28"/>
      <c r="D1951" s="344"/>
      <c r="E1951" s="28"/>
      <c r="F1951" s="28"/>
      <c r="G1951" s="344"/>
      <c r="H1951" s="28"/>
      <c r="I1951" s="28"/>
      <c r="J1951" s="344"/>
      <c r="K1951" s="28"/>
      <c r="L1951" s="28"/>
      <c r="M1951" s="346"/>
      <c r="N1951" s="28"/>
      <c r="O1951" s="28"/>
      <c r="P1951" s="346"/>
      <c r="Q1951" s="25"/>
      <c r="R1951" s="23">
        <f>ROUNDDOWN($R$3*R1950,0)</f>
        <v>0</v>
      </c>
      <c r="S1951" s="23">
        <f>ROUNDDOWN($S$3*S1950,0)</f>
        <v>0</v>
      </c>
      <c r="T1951" s="337"/>
      <c r="U1951" s="23">
        <f>ROUNDDOWN(U1950*$U$3,0)</f>
        <v>0</v>
      </c>
      <c r="V1951" s="23">
        <f>ROUNDDOWN(V1950*$V$3,0)</f>
        <v>0</v>
      </c>
      <c r="W1951" s="337"/>
      <c r="X1951" s="23">
        <f>ROUNDDOWN($X$3*X1950,0)</f>
        <v>0</v>
      </c>
      <c r="Y1951" s="23">
        <f>ROUNDDOWN(Y1950*$Y$3,0)</f>
        <v>0</v>
      </c>
      <c r="Z1951" s="24">
        <f>ROUNDDOWN(Z1950*$Z$3,0)</f>
        <v>0</v>
      </c>
      <c r="AA1951" s="338"/>
      <c r="AB1951" s="327"/>
      <c r="AC1951" s="327"/>
      <c r="AD1951" s="327"/>
      <c r="AE1951" s="327"/>
      <c r="AF1951" s="329"/>
      <c r="AG1951" s="331"/>
      <c r="AH1951" s="332">
        <f t="shared" si="20"/>
        <v>0</v>
      </c>
    </row>
    <row r="1952" spans="1:34" ht="12.75" hidden="1" customHeight="1">
      <c r="A1952" s="344" t="s">
        <v>298</v>
      </c>
      <c r="B1952" s="27" t="s">
        <v>43</v>
      </c>
      <c r="C1952" s="28">
        <v>0</v>
      </c>
      <c r="D1952" s="344" t="str">
        <f>B1952&amp;C1952</f>
        <v>H0</v>
      </c>
      <c r="E1952" s="28" t="s">
        <v>38</v>
      </c>
      <c r="F1952" s="28">
        <v>0</v>
      </c>
      <c r="G1952" s="344" t="str">
        <f>E1952&amp;F1952</f>
        <v>W0</v>
      </c>
      <c r="H1952" s="28" t="s">
        <v>39</v>
      </c>
      <c r="I1952" s="28">
        <v>0</v>
      </c>
      <c r="J1952" s="344" t="str">
        <f>H1952&amp;I1952</f>
        <v>L0</v>
      </c>
      <c r="K1952" s="28" t="s">
        <v>40</v>
      </c>
      <c r="L1952" s="28">
        <v>0</v>
      </c>
      <c r="M1952" s="345" t="str">
        <f>K1952&amp;L1952</f>
        <v>B0</v>
      </c>
      <c r="N1952" s="28" t="s">
        <v>41</v>
      </c>
      <c r="O1952" s="28">
        <v>0</v>
      </c>
      <c r="P1952" s="345" t="str">
        <f>N1952&amp;O1952</f>
        <v>R0</v>
      </c>
      <c r="Q1952" s="25" t="s">
        <v>109</v>
      </c>
      <c r="R1952" s="19"/>
      <c r="S1952" s="19"/>
      <c r="T1952" s="336">
        <f>SUM(R1953:S1953)</f>
        <v>0</v>
      </c>
      <c r="U1952" s="19"/>
      <c r="V1952" s="19"/>
      <c r="W1952" s="336">
        <f>SUM(U1953:V1953)</f>
        <v>0</v>
      </c>
      <c r="X1952" s="19"/>
      <c r="Y1952" s="19"/>
      <c r="Z1952" s="19"/>
      <c r="AA1952" s="338">
        <f>SUM(X1953:Z1953)</f>
        <v>0</v>
      </c>
      <c r="AB1952" s="327">
        <f>ROUNDDOWN((T1952+AA1952)*0.05,0)</f>
        <v>0</v>
      </c>
      <c r="AC1952" s="327">
        <f>ROUNDDOWN((T1952+W1952+AA1952+AB1952)*0.1,0)</f>
        <v>0</v>
      </c>
      <c r="AD1952" s="327">
        <f>ROUNDDOWN(AG1952*0.1,0)</f>
        <v>780</v>
      </c>
      <c r="AE1952" s="327">
        <f>T1952+W1952+AA1952+AB1952+AC1952+AD1952</f>
        <v>780</v>
      </c>
      <c r="AF1952" s="328">
        <v>7800</v>
      </c>
      <c r="AG1952" s="330">
        <f>AF1952-T1952-W1952</f>
        <v>7800</v>
      </c>
      <c r="AH1952" s="332">
        <f t="shared" si="20"/>
        <v>780</v>
      </c>
    </row>
    <row r="1953" spans="1:34" ht="12.75" hidden="1" customHeight="1">
      <c r="A1953" s="344"/>
      <c r="B1953" s="27"/>
      <c r="C1953" s="28"/>
      <c r="D1953" s="344"/>
      <c r="E1953" s="28"/>
      <c r="F1953" s="28"/>
      <c r="G1953" s="344"/>
      <c r="H1953" s="28"/>
      <c r="I1953" s="28"/>
      <c r="J1953" s="344"/>
      <c r="K1953" s="28"/>
      <c r="L1953" s="28"/>
      <c r="M1953" s="346"/>
      <c r="N1953" s="28"/>
      <c r="O1953" s="28"/>
      <c r="P1953" s="346"/>
      <c r="Q1953" s="25"/>
      <c r="R1953" s="23">
        <f>ROUNDDOWN($R$3*R1952,0)</f>
        <v>0</v>
      </c>
      <c r="S1953" s="23">
        <f>ROUNDDOWN($S$3*S1952,0)</f>
        <v>0</v>
      </c>
      <c r="T1953" s="337"/>
      <c r="U1953" s="23">
        <f>ROUNDDOWN(U1952*$U$3,0)</f>
        <v>0</v>
      </c>
      <c r="V1953" s="23">
        <f>ROUNDDOWN(V1952*$V$3,0)</f>
        <v>0</v>
      </c>
      <c r="W1953" s="337"/>
      <c r="X1953" s="23">
        <f>ROUNDDOWN($X$3*X1952,0)</f>
        <v>0</v>
      </c>
      <c r="Y1953" s="23">
        <f>ROUNDDOWN(Y1952*$Y$3,0)</f>
        <v>0</v>
      </c>
      <c r="Z1953" s="24">
        <f>ROUNDDOWN(Z1952*$Z$3,0)</f>
        <v>0</v>
      </c>
      <c r="AA1953" s="338"/>
      <c r="AB1953" s="327"/>
      <c r="AC1953" s="327"/>
      <c r="AD1953" s="327"/>
      <c r="AE1953" s="327"/>
      <c r="AF1953" s="329"/>
      <c r="AG1953" s="331"/>
      <c r="AH1953" s="332">
        <f t="shared" si="20"/>
        <v>0</v>
      </c>
    </row>
    <row r="1954" spans="1:34" ht="12.75" hidden="1" customHeight="1">
      <c r="A1954" s="333" t="s">
        <v>299</v>
      </c>
      <c r="B1954" s="20" t="s">
        <v>43</v>
      </c>
      <c r="C1954" s="21">
        <v>1.5</v>
      </c>
      <c r="D1954" s="333" t="str">
        <f>B1954&amp;C1954</f>
        <v>H1.5</v>
      </c>
      <c r="E1954" s="21" t="s">
        <v>38</v>
      </c>
      <c r="F1954" s="21">
        <v>0.6</v>
      </c>
      <c r="G1954" s="333" t="str">
        <f>E1954&amp;F1954</f>
        <v>W0.6</v>
      </c>
      <c r="H1954" s="21" t="s">
        <v>39</v>
      </c>
      <c r="I1954" s="21">
        <v>0</v>
      </c>
      <c r="J1954" s="333" t="str">
        <f>H1954&amp;I1954</f>
        <v>L0</v>
      </c>
      <c r="K1954" s="21" t="s">
        <v>40</v>
      </c>
      <c r="L1954" s="21">
        <v>0</v>
      </c>
      <c r="M1954" s="334" t="str">
        <f>K1954&amp;L1954</f>
        <v>B0</v>
      </c>
      <c r="N1954" s="21" t="s">
        <v>41</v>
      </c>
      <c r="O1954" s="21">
        <v>0</v>
      </c>
      <c r="P1954" s="334" t="str">
        <f>N1954&amp;O1954</f>
        <v>R0</v>
      </c>
      <c r="Q1954" s="25" t="s">
        <v>45</v>
      </c>
      <c r="R1954" s="26">
        <v>0.06</v>
      </c>
      <c r="S1954" s="26">
        <v>0.01</v>
      </c>
      <c r="T1954" s="336">
        <f>SUM(R1955:S1955)</f>
        <v>7108</v>
      </c>
      <c r="U1954" s="19">
        <v>2E-3</v>
      </c>
      <c r="V1954" s="19">
        <v>5.0000000000000001E-3</v>
      </c>
      <c r="W1954" s="29">
        <f>SUM(U1955:V1955)</f>
        <v>466</v>
      </c>
      <c r="X1954" s="19">
        <v>0.09</v>
      </c>
      <c r="Y1954" s="19">
        <v>7.0000000000000007E-2</v>
      </c>
      <c r="Z1954" s="19">
        <v>0</v>
      </c>
      <c r="AA1954" s="338">
        <f>SUM(X1955:Z1955)</f>
        <v>15142</v>
      </c>
      <c r="AB1954" s="327">
        <f>ROUNDDOWN((T1954+AA1954)*0.05,0)</f>
        <v>1112</v>
      </c>
      <c r="AC1954" s="327">
        <f>ROUNDDOWN((T1954+W1954+AA1954+AB1954)*0.1,0)</f>
        <v>2382</v>
      </c>
      <c r="AD1954" s="327">
        <f>ROUNDDOWN(AG1954*0.1,0)</f>
        <v>1862</v>
      </c>
      <c r="AE1954" s="327">
        <f>T1954+W1954+AA1954+AB1954+AC1954+AD1954</f>
        <v>28072</v>
      </c>
      <c r="AF1954" s="328">
        <v>26200</v>
      </c>
      <c r="AG1954" s="330">
        <f>AF1954-T1954-W1954</f>
        <v>18626</v>
      </c>
      <c r="AH1954" s="332">
        <f t="shared" si="20"/>
        <v>18626</v>
      </c>
    </row>
    <row r="1955" spans="1:34" ht="12.75" hidden="1" customHeight="1">
      <c r="A1955" s="333"/>
      <c r="B1955" s="20"/>
      <c r="C1955" s="21"/>
      <c r="D1955" s="333"/>
      <c r="E1955" s="21"/>
      <c r="F1955" s="21"/>
      <c r="G1955" s="333"/>
      <c r="H1955" s="21"/>
      <c r="I1955" s="21"/>
      <c r="J1955" s="333"/>
      <c r="K1955" s="21"/>
      <c r="L1955" s="21"/>
      <c r="M1955" s="335"/>
      <c r="N1955" s="21"/>
      <c r="O1955" s="21"/>
      <c r="P1955" s="335"/>
      <c r="Q1955" s="25"/>
      <c r="R1955" s="23">
        <f>ROUNDDOWN($R$3*R1954,0)</f>
        <v>6294</v>
      </c>
      <c r="S1955" s="23">
        <f>ROUNDDOWN($S$3*S1954,0)</f>
        <v>814</v>
      </c>
      <c r="T1955" s="337"/>
      <c r="U1955" s="23">
        <f>ROUNDDOWN(U1954*$U$3,0)</f>
        <v>162</v>
      </c>
      <c r="V1955" s="23">
        <f>ROUNDDOWN(V1954*$V$3,0)</f>
        <v>304</v>
      </c>
      <c r="W1955" s="30"/>
      <c r="X1955" s="23">
        <f>ROUNDDOWN($X$3*X1954,0)</f>
        <v>9441</v>
      </c>
      <c r="Y1955" s="23">
        <f>ROUNDDOWN(Y1954*$Y$3,0)</f>
        <v>5701</v>
      </c>
      <c r="Z1955" s="24">
        <f>ROUNDDOWN(Z1954*$Z$3,0)</f>
        <v>0</v>
      </c>
      <c r="AA1955" s="338"/>
      <c r="AB1955" s="327"/>
      <c r="AC1955" s="327"/>
      <c r="AD1955" s="327"/>
      <c r="AE1955" s="327"/>
      <c r="AF1955" s="329"/>
      <c r="AG1955" s="331"/>
      <c r="AH1955" s="332">
        <f t="shared" si="20"/>
        <v>0</v>
      </c>
    </row>
    <row r="1956" spans="1:34" ht="12.75" hidden="1" customHeight="1">
      <c r="A1956" s="333" t="s">
        <v>299</v>
      </c>
      <c r="B1956" s="20" t="s">
        <v>43</v>
      </c>
      <c r="C1956" s="21">
        <v>2</v>
      </c>
      <c r="D1956" s="333" t="str">
        <f>B1956&amp;C1956</f>
        <v>H2</v>
      </c>
      <c r="E1956" s="21" t="s">
        <v>38</v>
      </c>
      <c r="F1956" s="21">
        <v>1</v>
      </c>
      <c r="G1956" s="333" t="str">
        <f>E1956&amp;F1956</f>
        <v>W1</v>
      </c>
      <c r="H1956" s="21" t="s">
        <v>39</v>
      </c>
      <c r="I1956" s="21">
        <v>0</v>
      </c>
      <c r="J1956" s="333" t="str">
        <f>H1956&amp;I1956</f>
        <v>L0</v>
      </c>
      <c r="K1956" s="21" t="s">
        <v>40</v>
      </c>
      <c r="L1956" s="21">
        <v>0</v>
      </c>
      <c r="M1956" s="334" t="str">
        <f>K1956&amp;L1956</f>
        <v>B0</v>
      </c>
      <c r="N1956" s="21" t="s">
        <v>41</v>
      </c>
      <c r="O1956" s="21">
        <v>0</v>
      </c>
      <c r="P1956" s="334" t="str">
        <f>N1956&amp;O1956</f>
        <v>R0</v>
      </c>
      <c r="Q1956" s="25" t="s">
        <v>45</v>
      </c>
      <c r="R1956" s="19">
        <v>0.08</v>
      </c>
      <c r="S1956" s="19">
        <v>0.01</v>
      </c>
      <c r="T1956" s="336">
        <f>SUM(R1957:S1957)</f>
        <v>9206</v>
      </c>
      <c r="U1956" s="19">
        <v>2E-3</v>
      </c>
      <c r="V1956" s="19">
        <v>7.0000000000000001E-3</v>
      </c>
      <c r="W1956" s="336">
        <f>SUM(U1957:V1957)</f>
        <v>588</v>
      </c>
      <c r="X1956" s="19">
        <v>0.11</v>
      </c>
      <c r="Y1956" s="19">
        <v>0.09</v>
      </c>
      <c r="Z1956" s="19">
        <v>0</v>
      </c>
      <c r="AA1956" s="338">
        <f>SUM(X1957:Z1957)</f>
        <v>18868</v>
      </c>
      <c r="AB1956" s="327">
        <f>ROUNDDOWN((T1956+AA1956)*0.05,0)</f>
        <v>1403</v>
      </c>
      <c r="AC1956" s="327">
        <f>ROUNDDOWN((T1956+W1956+AA1956+AB1956)*0.1,0)</f>
        <v>3006</v>
      </c>
      <c r="AD1956" s="327">
        <f>ROUNDDOWN(AG1956*0.1,0)</f>
        <v>4830</v>
      </c>
      <c r="AE1956" s="327">
        <f>T1956+W1956+AA1956+AB1956+AC1956+AD1956</f>
        <v>37901</v>
      </c>
      <c r="AF1956" s="328">
        <v>58100</v>
      </c>
      <c r="AG1956" s="330">
        <f>AF1956-T1956-W1956</f>
        <v>48306</v>
      </c>
      <c r="AH1956" s="332">
        <f t="shared" si="20"/>
        <v>37901</v>
      </c>
    </row>
    <row r="1957" spans="1:34" ht="12.75" hidden="1" customHeight="1">
      <c r="A1957" s="333"/>
      <c r="B1957" s="20"/>
      <c r="C1957" s="21"/>
      <c r="D1957" s="333"/>
      <c r="E1957" s="21"/>
      <c r="F1957" s="21"/>
      <c r="G1957" s="333"/>
      <c r="H1957" s="21"/>
      <c r="I1957" s="21"/>
      <c r="J1957" s="333"/>
      <c r="K1957" s="21"/>
      <c r="L1957" s="21"/>
      <c r="M1957" s="335"/>
      <c r="N1957" s="21"/>
      <c r="O1957" s="21"/>
      <c r="P1957" s="335"/>
      <c r="Q1957" s="25"/>
      <c r="R1957" s="23">
        <f>ROUNDDOWN($R$3*R1956,0)</f>
        <v>8392</v>
      </c>
      <c r="S1957" s="23">
        <f>ROUNDDOWN($S$3*S1956,0)</f>
        <v>814</v>
      </c>
      <c r="T1957" s="337"/>
      <c r="U1957" s="23">
        <f>ROUNDDOWN(U1956*$U$3,0)</f>
        <v>162</v>
      </c>
      <c r="V1957" s="23">
        <f>ROUNDDOWN(V1956*$V$3,0)</f>
        <v>426</v>
      </c>
      <c r="W1957" s="337"/>
      <c r="X1957" s="23">
        <f>ROUNDDOWN($X$3*X1956,0)</f>
        <v>11539</v>
      </c>
      <c r="Y1957" s="23">
        <f>ROUNDDOWN(Y1956*$Y$3,0)</f>
        <v>7329</v>
      </c>
      <c r="Z1957" s="24">
        <f>ROUNDDOWN(Z1956*$Z$3,0)</f>
        <v>0</v>
      </c>
      <c r="AA1957" s="338"/>
      <c r="AB1957" s="327"/>
      <c r="AC1957" s="327"/>
      <c r="AD1957" s="327"/>
      <c r="AE1957" s="327"/>
      <c r="AF1957" s="329"/>
      <c r="AG1957" s="331"/>
      <c r="AH1957" s="332">
        <f t="shared" si="20"/>
        <v>0</v>
      </c>
    </row>
    <row r="1958" spans="1:34" ht="12.75" hidden="1" customHeight="1">
      <c r="A1958" s="333" t="s">
        <v>299</v>
      </c>
      <c r="B1958" s="20" t="s">
        <v>43</v>
      </c>
      <c r="C1958" s="21">
        <v>2.5</v>
      </c>
      <c r="D1958" s="333" t="str">
        <f>B1958&amp;C1958</f>
        <v>H2.5</v>
      </c>
      <c r="E1958" s="21" t="s">
        <v>38</v>
      </c>
      <c r="F1958" s="21">
        <v>1.2</v>
      </c>
      <c r="G1958" s="333" t="str">
        <f>E1958&amp;F1958</f>
        <v>W1.2</v>
      </c>
      <c r="H1958" s="21" t="s">
        <v>39</v>
      </c>
      <c r="I1958" s="21">
        <v>0</v>
      </c>
      <c r="J1958" s="333" t="str">
        <f>H1958&amp;I1958</f>
        <v>L0</v>
      </c>
      <c r="K1958" s="21" t="s">
        <v>40</v>
      </c>
      <c r="L1958" s="21">
        <v>0</v>
      </c>
      <c r="M1958" s="334" t="str">
        <f>K1958&amp;L1958</f>
        <v>B0</v>
      </c>
      <c r="N1958" s="21" t="s">
        <v>41</v>
      </c>
      <c r="O1958" s="21">
        <v>0</v>
      </c>
      <c r="P1958" s="334" t="str">
        <f>N1958&amp;O1958</f>
        <v>R0</v>
      </c>
      <c r="Q1958" s="25" t="s">
        <v>45</v>
      </c>
      <c r="R1958" s="26">
        <v>0.1</v>
      </c>
      <c r="S1958" s="26">
        <v>0.02</v>
      </c>
      <c r="T1958" s="336">
        <f>SUM(R1959:S1959)</f>
        <v>12118</v>
      </c>
      <c r="U1958" s="19">
        <v>5.0000000000000001E-3</v>
      </c>
      <c r="V1958" s="19">
        <v>0.01</v>
      </c>
      <c r="W1958" s="336">
        <f>SUM(U1959:V1959)</f>
        <v>1016</v>
      </c>
      <c r="X1958" s="19">
        <v>0.15</v>
      </c>
      <c r="Y1958" s="19">
        <v>0.12</v>
      </c>
      <c r="Z1958" s="19">
        <v>0</v>
      </c>
      <c r="AA1958" s="338">
        <f>SUM(X1959:Z1959)</f>
        <v>25508</v>
      </c>
      <c r="AB1958" s="327">
        <f>ROUNDDOWN((T1958+AA1958)*0.05,0)</f>
        <v>1881</v>
      </c>
      <c r="AC1958" s="327">
        <f>ROUNDDOWN((T1958+W1958+AA1958+AB1958)*0.1,0)</f>
        <v>4052</v>
      </c>
      <c r="AD1958" s="327">
        <f>ROUNDDOWN(AG1958*0.1,0)</f>
        <v>9486</v>
      </c>
      <c r="AE1958" s="327">
        <f>T1958+W1958+AA1958+AB1958+AC1958+AD1958</f>
        <v>54061</v>
      </c>
      <c r="AF1958" s="328">
        <v>108000</v>
      </c>
      <c r="AG1958" s="330">
        <f>AF1958-T1958-W1958</f>
        <v>94866</v>
      </c>
      <c r="AH1958" s="332">
        <f t="shared" si="20"/>
        <v>54061</v>
      </c>
    </row>
    <row r="1959" spans="1:34" ht="12.75" hidden="1" customHeight="1">
      <c r="A1959" s="333"/>
      <c r="B1959" s="20"/>
      <c r="C1959" s="21"/>
      <c r="D1959" s="333"/>
      <c r="E1959" s="21"/>
      <c r="F1959" s="21"/>
      <c r="G1959" s="333"/>
      <c r="H1959" s="21"/>
      <c r="I1959" s="21"/>
      <c r="J1959" s="333"/>
      <c r="K1959" s="21"/>
      <c r="L1959" s="21"/>
      <c r="M1959" s="335"/>
      <c r="N1959" s="21"/>
      <c r="O1959" s="21"/>
      <c r="P1959" s="335"/>
      <c r="Q1959" s="25"/>
      <c r="R1959" s="23">
        <f>ROUNDDOWN($R$3*R1958,0)</f>
        <v>10490</v>
      </c>
      <c r="S1959" s="23">
        <f>ROUNDDOWN($S$3*S1958,0)</f>
        <v>1628</v>
      </c>
      <c r="T1959" s="337"/>
      <c r="U1959" s="23">
        <f>ROUNDDOWN(U1958*$U$3,0)</f>
        <v>407</v>
      </c>
      <c r="V1959" s="23">
        <f>ROUNDDOWN(V1958*$V$3,0)</f>
        <v>609</v>
      </c>
      <c r="W1959" s="337"/>
      <c r="X1959" s="23">
        <f>ROUNDDOWN($X$3*X1958,0)</f>
        <v>15735</v>
      </c>
      <c r="Y1959" s="23">
        <f>ROUNDDOWN(Y1958*$Y$3,0)</f>
        <v>9773</v>
      </c>
      <c r="Z1959" s="24">
        <f>ROUNDDOWN(Z1958*$Z$3,0)</f>
        <v>0</v>
      </c>
      <c r="AA1959" s="338"/>
      <c r="AB1959" s="327"/>
      <c r="AC1959" s="327"/>
      <c r="AD1959" s="327"/>
      <c r="AE1959" s="327"/>
      <c r="AF1959" s="329"/>
      <c r="AG1959" s="331"/>
      <c r="AH1959" s="332">
        <f t="shared" si="20"/>
        <v>0</v>
      </c>
    </row>
    <row r="1960" spans="1:34" ht="12.75" hidden="1" customHeight="1">
      <c r="A1960" s="333" t="s">
        <v>299</v>
      </c>
      <c r="B1960" s="20" t="s">
        <v>43</v>
      </c>
      <c r="C1960" s="21">
        <v>3</v>
      </c>
      <c r="D1960" s="333" t="str">
        <f>B1960&amp;C1960</f>
        <v>H3</v>
      </c>
      <c r="E1960" s="21" t="s">
        <v>38</v>
      </c>
      <c r="F1960" s="21">
        <v>1.5</v>
      </c>
      <c r="G1960" s="333" t="str">
        <f>E1960&amp;F1960</f>
        <v>W1.5</v>
      </c>
      <c r="H1960" s="21" t="s">
        <v>39</v>
      </c>
      <c r="I1960" s="21">
        <v>0</v>
      </c>
      <c r="J1960" s="333" t="str">
        <f>H1960&amp;I1960</f>
        <v>L0</v>
      </c>
      <c r="K1960" s="21" t="s">
        <v>40</v>
      </c>
      <c r="L1960" s="21">
        <v>0</v>
      </c>
      <c r="M1960" s="334" t="str">
        <f>K1960&amp;L1960</f>
        <v>B0</v>
      </c>
      <c r="N1960" s="21" t="s">
        <v>41</v>
      </c>
      <c r="O1960" s="21">
        <v>0</v>
      </c>
      <c r="P1960" s="334" t="str">
        <f>N1960&amp;O1960</f>
        <v>R0</v>
      </c>
      <c r="Q1960" s="25" t="s">
        <v>45</v>
      </c>
      <c r="R1960" s="26">
        <v>0.12</v>
      </c>
      <c r="S1960" s="26">
        <v>0.02</v>
      </c>
      <c r="T1960" s="336">
        <f>SUM(R1961:S1961)</f>
        <v>14216</v>
      </c>
      <c r="U1960" s="19">
        <v>8.0000000000000002E-3</v>
      </c>
      <c r="V1960" s="19">
        <v>1.2E-2</v>
      </c>
      <c r="W1960" s="336">
        <f>SUM(U1961:V1961)</f>
        <v>1382</v>
      </c>
      <c r="X1960" s="19">
        <v>0.19</v>
      </c>
      <c r="Y1960" s="19">
        <v>0.14000000000000001</v>
      </c>
      <c r="Z1960" s="19">
        <v>0</v>
      </c>
      <c r="AA1960" s="338">
        <f>SUM(X1961:Z1961)</f>
        <v>31333</v>
      </c>
      <c r="AB1960" s="327">
        <f>ROUNDDOWN((T1960+AA1960)*0.05,0)</f>
        <v>2277</v>
      </c>
      <c r="AC1960" s="327">
        <f>ROUNDDOWN((T1960+W1960+AA1960+AB1960)*0.1,0)</f>
        <v>4920</v>
      </c>
      <c r="AD1960" s="327">
        <f>ROUNDDOWN(AG1960*0.1,0)</f>
        <v>17040</v>
      </c>
      <c r="AE1960" s="327">
        <f>T1960+W1960+AA1960+AB1960+AC1960+AD1960</f>
        <v>71168</v>
      </c>
      <c r="AF1960" s="328">
        <v>186000</v>
      </c>
      <c r="AG1960" s="330">
        <f>AF1960-T1960-W1960</f>
        <v>170402</v>
      </c>
      <c r="AH1960" s="332">
        <f t="shared" si="20"/>
        <v>71168</v>
      </c>
    </row>
    <row r="1961" spans="1:34" ht="12.75" hidden="1" customHeight="1">
      <c r="A1961" s="333"/>
      <c r="B1961" s="20"/>
      <c r="C1961" s="21"/>
      <c r="D1961" s="333"/>
      <c r="E1961" s="21"/>
      <c r="F1961" s="21"/>
      <c r="G1961" s="333"/>
      <c r="H1961" s="21"/>
      <c r="I1961" s="21"/>
      <c r="J1961" s="333"/>
      <c r="K1961" s="21"/>
      <c r="L1961" s="21"/>
      <c r="M1961" s="335"/>
      <c r="N1961" s="21"/>
      <c r="O1961" s="21"/>
      <c r="P1961" s="335"/>
      <c r="Q1961" s="25"/>
      <c r="R1961" s="23">
        <f>ROUNDDOWN($R$3*R1960,0)</f>
        <v>12588</v>
      </c>
      <c r="S1961" s="23">
        <f>ROUNDDOWN($S$3*S1960,0)</f>
        <v>1628</v>
      </c>
      <c r="T1961" s="337"/>
      <c r="U1961" s="23">
        <f>ROUNDDOWN(U1960*$U$3,0)</f>
        <v>651</v>
      </c>
      <c r="V1961" s="23">
        <f>ROUNDDOWN(V1960*$V$3,0)</f>
        <v>731</v>
      </c>
      <c r="W1961" s="337"/>
      <c r="X1961" s="23">
        <f>ROUNDDOWN($X$3*X1960,0)</f>
        <v>19931</v>
      </c>
      <c r="Y1961" s="23">
        <f>ROUNDDOWN(Y1960*$Y$3,0)</f>
        <v>11402</v>
      </c>
      <c r="Z1961" s="24">
        <f>ROUNDDOWN(Z1960*$Z$3,0)</f>
        <v>0</v>
      </c>
      <c r="AA1961" s="338"/>
      <c r="AB1961" s="327"/>
      <c r="AC1961" s="327"/>
      <c r="AD1961" s="327"/>
      <c r="AE1961" s="327"/>
      <c r="AF1961" s="329"/>
      <c r="AG1961" s="331"/>
      <c r="AH1961" s="332">
        <f t="shared" si="20"/>
        <v>0</v>
      </c>
    </row>
    <row r="1962" spans="1:34" ht="12.75" hidden="1" customHeight="1">
      <c r="A1962" s="333" t="s">
        <v>299</v>
      </c>
      <c r="B1962" s="20" t="s">
        <v>43</v>
      </c>
      <c r="C1962" s="21">
        <v>3.5</v>
      </c>
      <c r="D1962" s="333" t="str">
        <f>B1962&amp;C1962</f>
        <v>H3.5</v>
      </c>
      <c r="E1962" s="21" t="s">
        <v>38</v>
      </c>
      <c r="F1962" s="21">
        <v>1.8</v>
      </c>
      <c r="G1962" s="333" t="str">
        <f>E1962&amp;F1962</f>
        <v>W1.8</v>
      </c>
      <c r="H1962" s="21" t="s">
        <v>39</v>
      </c>
      <c r="I1962" s="21">
        <v>0</v>
      </c>
      <c r="J1962" s="333" t="str">
        <f>H1962&amp;I1962</f>
        <v>L0</v>
      </c>
      <c r="K1962" s="21" t="s">
        <v>40</v>
      </c>
      <c r="L1962" s="21">
        <v>0</v>
      </c>
      <c r="M1962" s="334" t="str">
        <f>K1962&amp;L1962</f>
        <v>B0</v>
      </c>
      <c r="N1962" s="21" t="s">
        <v>41</v>
      </c>
      <c r="O1962" s="21">
        <v>0</v>
      </c>
      <c r="P1962" s="334" t="str">
        <f>N1962&amp;O1962</f>
        <v>R0</v>
      </c>
      <c r="Q1962" s="25" t="s">
        <v>45</v>
      </c>
      <c r="R1962" s="19">
        <v>0.15</v>
      </c>
      <c r="S1962" s="19">
        <v>0.03</v>
      </c>
      <c r="T1962" s="336">
        <f>SUM(R1963:S1963)</f>
        <v>18178</v>
      </c>
      <c r="U1962" s="19">
        <v>1.2999999999999999E-2</v>
      </c>
      <c r="V1962" s="19">
        <v>0.02</v>
      </c>
      <c r="W1962" s="336">
        <f>SUM(U1963:V1963)</f>
        <v>2277</v>
      </c>
      <c r="X1962" s="19">
        <v>0.16</v>
      </c>
      <c r="Y1962" s="19">
        <v>0.08</v>
      </c>
      <c r="Z1962" s="19">
        <v>0.12</v>
      </c>
      <c r="AA1962" s="338">
        <f>SUM(X1963:Z1963)</f>
        <v>29844</v>
      </c>
      <c r="AB1962" s="327">
        <f>ROUNDDOWN((T1962+AA1962)*0.05,0)</f>
        <v>2401</v>
      </c>
      <c r="AC1962" s="327">
        <f>ROUNDDOWN((T1962+W1962+AA1962+AB1962)*0.1,0)</f>
        <v>5270</v>
      </c>
      <c r="AD1962" s="327">
        <f>ROUNDDOWN(AG1962*0.1,0)</f>
        <v>23454</v>
      </c>
      <c r="AE1962" s="327">
        <f>T1962+W1962+AA1962+AB1962+AC1962+AD1962</f>
        <v>81424</v>
      </c>
      <c r="AF1962" s="328">
        <v>255000</v>
      </c>
      <c r="AG1962" s="330">
        <f>AF1962-T1962-W1962</f>
        <v>234545</v>
      </c>
      <c r="AH1962" s="332">
        <f t="shared" si="20"/>
        <v>81424</v>
      </c>
    </row>
    <row r="1963" spans="1:34" ht="12.75" hidden="1" customHeight="1">
      <c r="A1963" s="333"/>
      <c r="B1963" s="20"/>
      <c r="C1963" s="21"/>
      <c r="D1963" s="333"/>
      <c r="E1963" s="21"/>
      <c r="F1963" s="21"/>
      <c r="G1963" s="333"/>
      <c r="H1963" s="21"/>
      <c r="I1963" s="21"/>
      <c r="J1963" s="333"/>
      <c r="K1963" s="21"/>
      <c r="L1963" s="21"/>
      <c r="M1963" s="335"/>
      <c r="N1963" s="21"/>
      <c r="O1963" s="21"/>
      <c r="P1963" s="335"/>
      <c r="Q1963" s="25"/>
      <c r="R1963" s="23">
        <f>ROUNDDOWN($R$3*R1962,0)</f>
        <v>15735</v>
      </c>
      <c r="S1963" s="23">
        <f>ROUNDDOWN($S$3*S1962,0)</f>
        <v>2443</v>
      </c>
      <c r="T1963" s="337"/>
      <c r="U1963" s="23">
        <f>ROUNDDOWN(U1962*$U$3,0)</f>
        <v>1058</v>
      </c>
      <c r="V1963" s="23">
        <f>ROUNDDOWN(V1962*$V$3,0)</f>
        <v>1219</v>
      </c>
      <c r="W1963" s="337"/>
      <c r="X1963" s="23">
        <f>ROUNDDOWN($X$3*X1962,0)</f>
        <v>16784</v>
      </c>
      <c r="Y1963" s="23">
        <f>ROUNDDOWN(Y1962*$Y$3,0)</f>
        <v>6515</v>
      </c>
      <c r="Z1963" s="24">
        <f>ROUNDDOWN(Z1962*$Z$3,0)</f>
        <v>6545</v>
      </c>
      <c r="AA1963" s="338"/>
      <c r="AB1963" s="327"/>
      <c r="AC1963" s="327"/>
      <c r="AD1963" s="327"/>
      <c r="AE1963" s="327"/>
      <c r="AF1963" s="329"/>
      <c r="AG1963" s="331"/>
      <c r="AH1963" s="332">
        <f t="shared" si="20"/>
        <v>0</v>
      </c>
    </row>
    <row r="1964" spans="1:34" ht="12.75" hidden="1" customHeight="1">
      <c r="A1964" s="333" t="s">
        <v>299</v>
      </c>
      <c r="B1964" s="20" t="s">
        <v>43</v>
      </c>
      <c r="C1964" s="21">
        <v>4</v>
      </c>
      <c r="D1964" s="333" t="str">
        <f>B1964&amp;C1964</f>
        <v>H4</v>
      </c>
      <c r="E1964" s="21" t="s">
        <v>38</v>
      </c>
      <c r="F1964" s="21">
        <v>2</v>
      </c>
      <c r="G1964" s="333" t="str">
        <f>E1964&amp;F1964</f>
        <v>W2</v>
      </c>
      <c r="H1964" s="21" t="s">
        <v>39</v>
      </c>
      <c r="I1964" s="21">
        <v>0</v>
      </c>
      <c r="J1964" s="333" t="str">
        <f>H1964&amp;I1964</f>
        <v>L0</v>
      </c>
      <c r="K1964" s="21" t="s">
        <v>40</v>
      </c>
      <c r="L1964" s="21">
        <v>0</v>
      </c>
      <c r="M1964" s="334" t="str">
        <f>K1964&amp;L1964</f>
        <v>B0</v>
      </c>
      <c r="N1964" s="21" t="s">
        <v>41</v>
      </c>
      <c r="O1964" s="21">
        <v>0</v>
      </c>
      <c r="P1964" s="334" t="str">
        <f>N1964&amp;O1964</f>
        <v>R0</v>
      </c>
      <c r="Q1964" s="25" t="s">
        <v>45</v>
      </c>
      <c r="R1964" s="19">
        <v>0.18</v>
      </c>
      <c r="S1964" s="19">
        <v>0.03</v>
      </c>
      <c r="T1964" s="336">
        <f>SUM(R1965:S1965)</f>
        <v>21325</v>
      </c>
      <c r="U1964" s="19">
        <v>2.1000000000000001E-2</v>
      </c>
      <c r="V1964" s="19">
        <v>0.02</v>
      </c>
      <c r="W1964" s="336">
        <f>SUM(U1965:V1965)</f>
        <v>2929</v>
      </c>
      <c r="X1964" s="19">
        <v>0.2</v>
      </c>
      <c r="Y1964" s="19">
        <v>0.1</v>
      </c>
      <c r="Z1964" s="19">
        <v>0.14000000000000001</v>
      </c>
      <c r="AA1964" s="338">
        <f>SUM(X1965:Z1965)</f>
        <v>36760</v>
      </c>
      <c r="AB1964" s="327">
        <f>ROUNDDOWN((T1964+AA1964)*0.05,0)</f>
        <v>2904</v>
      </c>
      <c r="AC1964" s="327">
        <f>ROUNDDOWN((T1964+W1964+AA1964+AB1964)*0.1,0)</f>
        <v>6391</v>
      </c>
      <c r="AD1964" s="327">
        <f>ROUNDDOWN(AG1964*0.1,0)</f>
        <v>35874</v>
      </c>
      <c r="AE1964" s="327">
        <f>T1964+W1964+AA1964+AB1964+AC1964+AD1964</f>
        <v>106183</v>
      </c>
      <c r="AF1964" s="328">
        <v>383000</v>
      </c>
      <c r="AG1964" s="330">
        <f>AF1964-T1964-W1964</f>
        <v>358746</v>
      </c>
      <c r="AH1964" s="332">
        <f t="shared" si="20"/>
        <v>106183</v>
      </c>
    </row>
    <row r="1965" spans="1:34" ht="12.75" hidden="1" customHeight="1">
      <c r="A1965" s="333"/>
      <c r="B1965" s="20"/>
      <c r="C1965" s="21"/>
      <c r="D1965" s="333"/>
      <c r="E1965" s="21"/>
      <c r="F1965" s="21"/>
      <c r="G1965" s="333"/>
      <c r="H1965" s="21"/>
      <c r="I1965" s="21"/>
      <c r="J1965" s="333"/>
      <c r="K1965" s="21"/>
      <c r="L1965" s="21"/>
      <c r="M1965" s="335"/>
      <c r="N1965" s="21"/>
      <c r="O1965" s="21"/>
      <c r="P1965" s="335"/>
      <c r="Q1965" s="25"/>
      <c r="R1965" s="23">
        <f>ROUNDDOWN($R$3*R1964,0)</f>
        <v>18882</v>
      </c>
      <c r="S1965" s="23">
        <f>ROUNDDOWN($S$3*S1964,0)</f>
        <v>2443</v>
      </c>
      <c r="T1965" s="336"/>
      <c r="U1965" s="23">
        <f>ROUNDDOWN(U1964*$U$3,0)</f>
        <v>1710</v>
      </c>
      <c r="V1965" s="23">
        <f>ROUNDDOWN(V1964*$V$3,0)</f>
        <v>1219</v>
      </c>
      <c r="W1965" s="337"/>
      <c r="X1965" s="23">
        <f>ROUNDDOWN($X$3*X1964,0)</f>
        <v>20980</v>
      </c>
      <c r="Y1965" s="23">
        <f>ROUNDDOWN(Y1964*$Y$3,0)</f>
        <v>8144</v>
      </c>
      <c r="Z1965" s="24">
        <f>ROUNDDOWN(Z1964*$Z$3,0)</f>
        <v>7636</v>
      </c>
      <c r="AA1965" s="338"/>
      <c r="AB1965" s="327"/>
      <c r="AC1965" s="327"/>
      <c r="AD1965" s="327"/>
      <c r="AE1965" s="327"/>
      <c r="AF1965" s="329"/>
      <c r="AG1965" s="331"/>
      <c r="AH1965" s="332">
        <f t="shared" si="20"/>
        <v>0</v>
      </c>
    </row>
    <row r="1966" spans="1:34" ht="12.75" hidden="1" customHeight="1">
      <c r="A1966" s="333" t="s">
        <v>299</v>
      </c>
      <c r="B1966" s="20" t="s">
        <v>43</v>
      </c>
      <c r="C1966" s="21">
        <v>5</v>
      </c>
      <c r="D1966" s="333" t="str">
        <f>B1966&amp;C1966</f>
        <v>H5</v>
      </c>
      <c r="E1966" s="21" t="s">
        <v>38</v>
      </c>
      <c r="F1966" s="21">
        <v>2.5</v>
      </c>
      <c r="G1966" s="333" t="str">
        <f>E1966&amp;F1966</f>
        <v>W2.5</v>
      </c>
      <c r="H1966" s="21" t="s">
        <v>39</v>
      </c>
      <c r="I1966" s="21">
        <v>0</v>
      </c>
      <c r="J1966" s="333" t="str">
        <f>H1966&amp;I1966</f>
        <v>L0</v>
      </c>
      <c r="K1966" s="21" t="s">
        <v>40</v>
      </c>
      <c r="L1966" s="21">
        <v>0</v>
      </c>
      <c r="M1966" s="334" t="str">
        <f>K1966&amp;L1966</f>
        <v>B0</v>
      </c>
      <c r="N1966" s="21" t="s">
        <v>41</v>
      </c>
      <c r="O1966" s="21">
        <v>0</v>
      </c>
      <c r="P1966" s="334" t="str">
        <f>N1966&amp;O1966</f>
        <v>R0</v>
      </c>
      <c r="Q1966" s="25" t="s">
        <v>45</v>
      </c>
      <c r="R1966" s="19">
        <v>0.25</v>
      </c>
      <c r="S1966" s="19">
        <v>0.04</v>
      </c>
      <c r="T1966" s="336">
        <f>SUM(R1967:S1967)</f>
        <v>29483</v>
      </c>
      <c r="U1966" s="19">
        <v>4.2000000000000003E-2</v>
      </c>
      <c r="V1966" s="19">
        <v>2.8000000000000001E-2</v>
      </c>
      <c r="W1966" s="336">
        <f>SUM(U1967:V1967)</f>
        <v>5127</v>
      </c>
      <c r="X1966" s="19">
        <v>0.26</v>
      </c>
      <c r="Y1966" s="19">
        <v>0.13</v>
      </c>
      <c r="Z1966" s="19">
        <v>0.19</v>
      </c>
      <c r="AA1966" s="338">
        <f>SUM(X1967:Z1967)</f>
        <v>48225</v>
      </c>
      <c r="AB1966" s="327">
        <f>ROUNDDOWN((T1966+AA1966)*0.05,0)</f>
        <v>3885</v>
      </c>
      <c r="AC1966" s="327">
        <f>ROUNDDOWN((T1966+W1966+AA1966+AB1966)*0.1,0)</f>
        <v>8672</v>
      </c>
      <c r="AD1966" s="327">
        <f>ROUNDDOWN(AG1966*0.1,0)</f>
        <v>50539</v>
      </c>
      <c r="AE1966" s="327">
        <f>T1966+W1966+AA1966+AB1966+AC1966+AD1966</f>
        <v>145931</v>
      </c>
      <c r="AF1966" s="328">
        <v>540000</v>
      </c>
      <c r="AG1966" s="330">
        <f>AF1966-T1966-W1966</f>
        <v>505390</v>
      </c>
      <c r="AH1966" s="332">
        <f t="shared" si="20"/>
        <v>145931</v>
      </c>
    </row>
    <row r="1967" spans="1:34" ht="12.75" hidden="1" customHeight="1">
      <c r="A1967" s="333"/>
      <c r="B1967" s="20"/>
      <c r="C1967" s="21"/>
      <c r="D1967" s="333"/>
      <c r="E1967" s="21"/>
      <c r="F1967" s="21"/>
      <c r="G1967" s="333"/>
      <c r="H1967" s="21"/>
      <c r="I1967" s="21"/>
      <c r="J1967" s="333"/>
      <c r="K1967" s="21"/>
      <c r="L1967" s="21"/>
      <c r="M1967" s="335"/>
      <c r="N1967" s="21"/>
      <c r="O1967" s="21"/>
      <c r="P1967" s="335"/>
      <c r="Q1967" s="25"/>
      <c r="R1967" s="23">
        <f>ROUNDDOWN($R$3*R1966,0)</f>
        <v>26226</v>
      </c>
      <c r="S1967" s="23">
        <f>ROUNDDOWN($S$3*S1966,0)</f>
        <v>3257</v>
      </c>
      <c r="T1967" s="337"/>
      <c r="U1967" s="23">
        <f>ROUNDDOWN(U1966*$U$3,0)</f>
        <v>3420</v>
      </c>
      <c r="V1967" s="23">
        <f>ROUNDDOWN(V1966*$V$3,0)</f>
        <v>1707</v>
      </c>
      <c r="W1967" s="337"/>
      <c r="X1967" s="23">
        <f>ROUNDDOWN($X$3*X1966,0)</f>
        <v>27275</v>
      </c>
      <c r="Y1967" s="23">
        <f>ROUNDDOWN(Y1966*$Y$3,0)</f>
        <v>10587</v>
      </c>
      <c r="Z1967" s="24">
        <f>ROUNDDOWN(Z1966*$Z$3,0)</f>
        <v>10363</v>
      </c>
      <c r="AA1967" s="338"/>
      <c r="AB1967" s="327"/>
      <c r="AC1967" s="327"/>
      <c r="AD1967" s="327"/>
      <c r="AE1967" s="327"/>
      <c r="AF1967" s="329"/>
      <c r="AG1967" s="331"/>
      <c r="AH1967" s="332">
        <f t="shared" si="20"/>
        <v>0</v>
      </c>
    </row>
    <row r="1968" spans="1:34" ht="12.75" hidden="1" customHeight="1">
      <c r="A1968" s="333" t="s">
        <v>299</v>
      </c>
      <c r="B1968" s="20" t="s">
        <v>43</v>
      </c>
      <c r="C1968" s="21">
        <v>5.5</v>
      </c>
      <c r="D1968" s="333" t="str">
        <f>B1968&amp;C1968</f>
        <v>H5.5</v>
      </c>
      <c r="E1968" s="21" t="s">
        <v>38</v>
      </c>
      <c r="F1968" s="21">
        <v>3</v>
      </c>
      <c r="G1968" s="333" t="str">
        <f>E1968&amp;F1968</f>
        <v>W3</v>
      </c>
      <c r="H1968" s="21" t="s">
        <v>39</v>
      </c>
      <c r="I1968" s="21">
        <v>0</v>
      </c>
      <c r="J1968" s="333" t="str">
        <f>H1968&amp;I1968</f>
        <v>L0</v>
      </c>
      <c r="K1968" s="21" t="s">
        <v>40</v>
      </c>
      <c r="L1968" s="21">
        <v>0</v>
      </c>
      <c r="M1968" s="334" t="str">
        <f>K1968&amp;L1968</f>
        <v>B0</v>
      </c>
      <c r="N1968" s="21" t="s">
        <v>41</v>
      </c>
      <c r="O1968" s="21">
        <v>0</v>
      </c>
      <c r="P1968" s="334" t="str">
        <f>N1968&amp;O1968</f>
        <v>R0</v>
      </c>
      <c r="Q1968" s="25" t="s">
        <v>45</v>
      </c>
      <c r="R1968" s="19">
        <v>0.28000000000000003</v>
      </c>
      <c r="S1968" s="19">
        <v>0.05</v>
      </c>
      <c r="T1968" s="336">
        <f>SUM(R1969:S1969)</f>
        <v>33445</v>
      </c>
      <c r="U1968" s="19">
        <v>5.7000000000000002E-2</v>
      </c>
      <c r="V1968" s="19">
        <v>2.8000000000000001E-2</v>
      </c>
      <c r="W1968" s="336">
        <f>SUM(U1969:V1969)</f>
        <v>6349</v>
      </c>
      <c r="X1968" s="19">
        <v>0.28999999999999998</v>
      </c>
      <c r="Y1968" s="19">
        <v>0.14000000000000001</v>
      </c>
      <c r="Z1968" s="19">
        <v>0.22</v>
      </c>
      <c r="AA1968" s="338">
        <f>SUM(X1969:Z1969)</f>
        <v>53823</v>
      </c>
      <c r="AB1968" s="327">
        <f>ROUNDDOWN((T1968+AA1968)*0.05,0)</f>
        <v>4363</v>
      </c>
      <c r="AC1968" s="327">
        <f>ROUNDDOWN((T1968+W1968+AA1968+AB1968)*0.1,0)</f>
        <v>9798</v>
      </c>
      <c r="AD1968" s="327">
        <f>ROUNDDOWN(AG1968*0.1,0)</f>
        <v>77120</v>
      </c>
      <c r="AE1968" s="327">
        <f>T1968+W1968+AA1968+AB1968+AC1968+AD1968</f>
        <v>184898</v>
      </c>
      <c r="AF1968" s="328">
        <v>811000</v>
      </c>
      <c r="AG1968" s="330">
        <f>AF1968-T1968-W1968</f>
        <v>771206</v>
      </c>
      <c r="AH1968" s="332">
        <f t="shared" si="20"/>
        <v>184898</v>
      </c>
    </row>
    <row r="1969" spans="1:34" ht="12.75" hidden="1" customHeight="1">
      <c r="A1969" s="333"/>
      <c r="B1969" s="20"/>
      <c r="C1969" s="21"/>
      <c r="D1969" s="333"/>
      <c r="E1969" s="21"/>
      <c r="F1969" s="21"/>
      <c r="G1969" s="333"/>
      <c r="H1969" s="21"/>
      <c r="I1969" s="21"/>
      <c r="J1969" s="333"/>
      <c r="K1969" s="21"/>
      <c r="L1969" s="21"/>
      <c r="M1969" s="335"/>
      <c r="N1969" s="21"/>
      <c r="O1969" s="21"/>
      <c r="P1969" s="335"/>
      <c r="Q1969" s="25"/>
      <c r="R1969" s="23">
        <f>ROUNDDOWN($R$3*R1968,0)</f>
        <v>29373</v>
      </c>
      <c r="S1969" s="23">
        <f>ROUNDDOWN($S$3*S1968,0)</f>
        <v>4072</v>
      </c>
      <c r="T1969" s="337"/>
      <c r="U1969" s="23">
        <f>ROUNDDOWN(U1968*$U$3,0)</f>
        <v>4642</v>
      </c>
      <c r="V1969" s="23">
        <f>ROUNDDOWN(V1968*$V$3,0)</f>
        <v>1707</v>
      </c>
      <c r="W1969" s="337"/>
      <c r="X1969" s="23">
        <f>ROUNDDOWN($X$3*X1968,0)</f>
        <v>30422</v>
      </c>
      <c r="Y1969" s="23">
        <f>ROUNDDOWN(Y1968*$Y$3,0)</f>
        <v>11402</v>
      </c>
      <c r="Z1969" s="24">
        <f>ROUNDDOWN(Z1968*$Z$3,0)</f>
        <v>11999</v>
      </c>
      <c r="AA1969" s="338"/>
      <c r="AB1969" s="327"/>
      <c r="AC1969" s="327"/>
      <c r="AD1969" s="327"/>
      <c r="AE1969" s="327"/>
      <c r="AF1969" s="329"/>
      <c r="AG1969" s="331"/>
      <c r="AH1969" s="332">
        <f t="shared" si="20"/>
        <v>0</v>
      </c>
    </row>
    <row r="1970" spans="1:34" ht="12.75" hidden="1" customHeight="1">
      <c r="A1970" s="344" t="s">
        <v>300</v>
      </c>
      <c r="B1970" s="27" t="s">
        <v>43</v>
      </c>
      <c r="C1970" s="28">
        <v>0.4</v>
      </c>
      <c r="D1970" s="344" t="str">
        <f>B1970&amp;C1970</f>
        <v>H0.4</v>
      </c>
      <c r="E1970" s="28" t="s">
        <v>38</v>
      </c>
      <c r="F1970" s="28">
        <v>0</v>
      </c>
      <c r="G1970" s="344" t="str">
        <f>E1970&amp;F1970</f>
        <v>W0</v>
      </c>
      <c r="H1970" s="28" t="s">
        <v>39</v>
      </c>
      <c r="I1970" s="28">
        <v>0</v>
      </c>
      <c r="J1970" s="344" t="str">
        <f>H1970&amp;I1970</f>
        <v>L0</v>
      </c>
      <c r="K1970" s="28" t="s">
        <v>40</v>
      </c>
      <c r="L1970" s="28">
        <v>0</v>
      </c>
      <c r="M1970" s="345" t="str">
        <f>K1970&amp;L1970</f>
        <v>B0</v>
      </c>
      <c r="N1970" s="28" t="s">
        <v>41</v>
      </c>
      <c r="O1970" s="28">
        <v>0</v>
      </c>
      <c r="P1970" s="345" t="str">
        <f>N1970&amp;O1970</f>
        <v>R0</v>
      </c>
      <c r="Q1970" s="25" t="s">
        <v>109</v>
      </c>
      <c r="R1970" s="19"/>
      <c r="S1970" s="19"/>
      <c r="T1970" s="336">
        <f>SUM(R1971:S1971)</f>
        <v>0</v>
      </c>
      <c r="U1970" s="19"/>
      <c r="V1970" s="19"/>
      <c r="W1970" s="336">
        <f>SUM(U1971:V1971)</f>
        <v>0</v>
      </c>
      <c r="X1970" s="19"/>
      <c r="Y1970" s="19"/>
      <c r="Z1970" s="19"/>
      <c r="AA1970" s="338">
        <f>SUM(X1971:Z1971)</f>
        <v>0</v>
      </c>
      <c r="AB1970" s="327">
        <f>ROUNDDOWN((T1970+AA1970)*0.05,0)</f>
        <v>0</v>
      </c>
      <c r="AC1970" s="327">
        <f>ROUNDDOWN((T1970+W1970+AA1970+AB1970)*0.1,0)</f>
        <v>0</v>
      </c>
      <c r="AD1970" s="327">
        <f>ROUNDDOWN(AG1970*0.1,0)</f>
        <v>250</v>
      </c>
      <c r="AE1970" s="327">
        <f>T1970+W1970+AA1970+AB1970+AC1970+AD1970</f>
        <v>250</v>
      </c>
      <c r="AF1970" s="328">
        <v>2500</v>
      </c>
      <c r="AG1970" s="330">
        <f>AF1970-T1970-W1970</f>
        <v>2500</v>
      </c>
      <c r="AH1970" s="332">
        <f t="shared" si="20"/>
        <v>250</v>
      </c>
    </row>
    <row r="1971" spans="1:34" ht="12.75" hidden="1" customHeight="1">
      <c r="A1971" s="344"/>
      <c r="B1971" s="27"/>
      <c r="C1971" s="28"/>
      <c r="D1971" s="344"/>
      <c r="E1971" s="28"/>
      <c r="F1971" s="28"/>
      <c r="G1971" s="344"/>
      <c r="H1971" s="28"/>
      <c r="I1971" s="28"/>
      <c r="J1971" s="344"/>
      <c r="K1971" s="28"/>
      <c r="L1971" s="28"/>
      <c r="M1971" s="346"/>
      <c r="N1971" s="28"/>
      <c r="O1971" s="28"/>
      <c r="P1971" s="346"/>
      <c r="Q1971" s="25"/>
      <c r="R1971" s="23">
        <f>ROUNDDOWN($R$3*R1970,0)</f>
        <v>0</v>
      </c>
      <c r="S1971" s="23">
        <f>ROUNDDOWN($S$3*S1970,0)</f>
        <v>0</v>
      </c>
      <c r="T1971" s="337"/>
      <c r="U1971" s="23">
        <f>ROUNDDOWN(U1970*$U$3,0)</f>
        <v>0</v>
      </c>
      <c r="V1971" s="23">
        <f>ROUNDDOWN(V1970*$V$3,0)</f>
        <v>0</v>
      </c>
      <c r="W1971" s="337"/>
      <c r="X1971" s="23">
        <f>ROUNDDOWN($X$3*X1970,0)</f>
        <v>0</v>
      </c>
      <c r="Y1971" s="23">
        <f>ROUNDDOWN(Y1970*$Y$3,0)</f>
        <v>0</v>
      </c>
      <c r="Z1971" s="24">
        <f>ROUNDDOWN(Z1970*$Z$3,0)</f>
        <v>0</v>
      </c>
      <c r="AA1971" s="338"/>
      <c r="AB1971" s="327"/>
      <c r="AC1971" s="327"/>
      <c r="AD1971" s="327"/>
      <c r="AE1971" s="327"/>
      <c r="AF1971" s="329"/>
      <c r="AG1971" s="331"/>
      <c r="AH1971" s="332">
        <f t="shared" si="20"/>
        <v>0</v>
      </c>
    </row>
    <row r="1972" spans="1:34" ht="12.75" hidden="1" customHeight="1">
      <c r="A1972" s="344" t="s">
        <v>301</v>
      </c>
      <c r="B1972" s="27" t="s">
        <v>43</v>
      </c>
      <c r="C1972" s="28">
        <v>0.6</v>
      </c>
      <c r="D1972" s="344" t="str">
        <f>B1972&amp;C1972</f>
        <v>H0.6</v>
      </c>
      <c r="E1972" s="28" t="s">
        <v>38</v>
      </c>
      <c r="F1972" s="28">
        <v>0</v>
      </c>
      <c r="G1972" s="344" t="str">
        <f>E1972&amp;F1972</f>
        <v>W0</v>
      </c>
      <c r="H1972" s="28" t="s">
        <v>39</v>
      </c>
      <c r="I1972" s="28">
        <v>0</v>
      </c>
      <c r="J1972" s="344" t="str">
        <f>H1972&amp;I1972</f>
        <v>L0</v>
      </c>
      <c r="K1972" s="28" t="s">
        <v>40</v>
      </c>
      <c r="L1972" s="28">
        <v>0</v>
      </c>
      <c r="M1972" s="345" t="str">
        <f>K1972&amp;L1972</f>
        <v>B0</v>
      </c>
      <c r="N1972" s="28" t="s">
        <v>41</v>
      </c>
      <c r="O1972" s="28">
        <v>0</v>
      </c>
      <c r="P1972" s="345" t="str">
        <f>N1972&amp;O1972</f>
        <v>R0</v>
      </c>
      <c r="Q1972" s="25" t="s">
        <v>109</v>
      </c>
      <c r="R1972" s="19"/>
      <c r="S1972" s="19"/>
      <c r="T1972" s="336">
        <f>SUM(R1973:S1973)</f>
        <v>0</v>
      </c>
      <c r="U1972" s="19"/>
      <c r="V1972" s="19"/>
      <c r="W1972" s="336">
        <f>SUM(U1973:V1973)</f>
        <v>0</v>
      </c>
      <c r="X1972" s="19"/>
      <c r="Y1972" s="19"/>
      <c r="Z1972" s="19"/>
      <c r="AA1972" s="338">
        <f>SUM(X1973:Z1973)</f>
        <v>0</v>
      </c>
      <c r="AB1972" s="327">
        <f>ROUNDDOWN((T1972+AA1972)*0.05,0)</f>
        <v>0</v>
      </c>
      <c r="AC1972" s="327">
        <f>ROUNDDOWN((T1972+W1972+AA1972+AB1972)*0.1,0)</f>
        <v>0</v>
      </c>
      <c r="AD1972" s="327">
        <f>ROUNDDOWN(AG1972*0.1,0)</f>
        <v>370</v>
      </c>
      <c r="AE1972" s="327">
        <f>T1972+W1972+AA1972+AB1972+AC1972+AD1972</f>
        <v>370</v>
      </c>
      <c r="AF1972" s="328">
        <v>3700</v>
      </c>
      <c r="AG1972" s="330">
        <f>AF1972-T1972-W1972</f>
        <v>3700</v>
      </c>
      <c r="AH1972" s="332">
        <f t="shared" si="20"/>
        <v>370</v>
      </c>
    </row>
    <row r="1973" spans="1:34" ht="12.75" hidden="1" customHeight="1">
      <c r="A1973" s="344"/>
      <c r="B1973" s="27"/>
      <c r="C1973" s="28"/>
      <c r="D1973" s="344"/>
      <c r="E1973" s="28"/>
      <c r="F1973" s="28"/>
      <c r="G1973" s="344"/>
      <c r="H1973" s="28"/>
      <c r="I1973" s="28"/>
      <c r="J1973" s="344"/>
      <c r="K1973" s="28"/>
      <c r="L1973" s="28"/>
      <c r="M1973" s="346"/>
      <c r="N1973" s="28"/>
      <c r="O1973" s="28"/>
      <c r="P1973" s="346"/>
      <c r="Q1973" s="25"/>
      <c r="R1973" s="23">
        <f>ROUNDDOWN($R$3*R1972,0)</f>
        <v>0</v>
      </c>
      <c r="S1973" s="23">
        <f>ROUNDDOWN($S$3*S1972,0)</f>
        <v>0</v>
      </c>
      <c r="T1973" s="337"/>
      <c r="U1973" s="23">
        <f>ROUNDDOWN(U1972*$U$3,0)</f>
        <v>0</v>
      </c>
      <c r="V1973" s="23">
        <f>ROUNDDOWN(V1972*$V$3,0)</f>
        <v>0</v>
      </c>
      <c r="W1973" s="337"/>
      <c r="X1973" s="23">
        <f>ROUNDDOWN($X$3*X1972,0)</f>
        <v>0</v>
      </c>
      <c r="Y1973" s="23">
        <f>ROUNDDOWN(Y1972*$Y$3,0)</f>
        <v>0</v>
      </c>
      <c r="Z1973" s="24">
        <f>ROUNDDOWN(Z1972*$Z$3,0)</f>
        <v>0</v>
      </c>
      <c r="AA1973" s="338"/>
      <c r="AB1973" s="327"/>
      <c r="AC1973" s="327"/>
      <c r="AD1973" s="327"/>
      <c r="AE1973" s="327"/>
      <c r="AF1973" s="329"/>
      <c r="AG1973" s="331"/>
      <c r="AH1973" s="332">
        <f t="shared" si="20"/>
        <v>0</v>
      </c>
    </row>
    <row r="1974" spans="1:34" ht="12.75" hidden="1" customHeight="1">
      <c r="A1974" s="333" t="s">
        <v>302</v>
      </c>
      <c r="B1974" s="20" t="s">
        <v>43</v>
      </c>
      <c r="C1974" s="21">
        <v>0.6</v>
      </c>
      <c r="D1974" s="333" t="str">
        <f>B1974&amp;C1974</f>
        <v>H0.6</v>
      </c>
      <c r="E1974" s="21" t="s">
        <v>38</v>
      </c>
      <c r="F1974" s="21">
        <v>0.3</v>
      </c>
      <c r="G1974" s="333" t="str">
        <f>E1974&amp;F1974</f>
        <v>W0.3</v>
      </c>
      <c r="H1974" s="21" t="s">
        <v>39</v>
      </c>
      <c r="I1974" s="21">
        <v>0</v>
      </c>
      <c r="J1974" s="333" t="str">
        <f>H1974&amp;I1974</f>
        <v>L0</v>
      </c>
      <c r="K1974" s="21" t="s">
        <v>40</v>
      </c>
      <c r="L1974" s="21">
        <v>0</v>
      </c>
      <c r="M1974" s="334" t="str">
        <f>K1974&amp;L1974</f>
        <v>B0</v>
      </c>
      <c r="N1974" s="21" t="s">
        <v>41</v>
      </c>
      <c r="O1974" s="21">
        <v>0</v>
      </c>
      <c r="P1974" s="334" t="str">
        <f>N1974&amp;O1974</f>
        <v>R0</v>
      </c>
      <c r="Q1974" s="25" t="s">
        <v>109</v>
      </c>
      <c r="R1974" s="26">
        <v>0.04</v>
      </c>
      <c r="S1974" s="26">
        <v>6.0000000000000001E-3</v>
      </c>
      <c r="T1974" s="336">
        <f>SUM(R1975:S1975)</f>
        <v>4684</v>
      </c>
      <c r="U1974" s="19">
        <v>2E-3</v>
      </c>
      <c r="V1974" s="19">
        <v>1E-3</v>
      </c>
      <c r="W1974" s="336">
        <f>SUM(U1975:V1975)</f>
        <v>222</v>
      </c>
      <c r="X1974" s="19">
        <v>0.03</v>
      </c>
      <c r="Y1974" s="19">
        <v>0.02</v>
      </c>
      <c r="Z1974" s="19">
        <v>0</v>
      </c>
      <c r="AA1974" s="338">
        <f>SUM(X1975:Z1975)</f>
        <v>4775</v>
      </c>
      <c r="AB1974" s="327">
        <f>ROUNDDOWN((T1974+AA1974)*0.05,0)</f>
        <v>472</v>
      </c>
      <c r="AC1974" s="327">
        <f>ROUNDDOWN((T1974+W1974+AA1974+AB1974)*0.1,0)</f>
        <v>1015</v>
      </c>
      <c r="AD1974" s="327">
        <f>ROUNDDOWN(AG1974*0.1,0)</f>
        <v>-360</v>
      </c>
      <c r="AE1974" s="327">
        <f>T1974+W1974+AA1974+AB1974+AC1974+AD1974</f>
        <v>10808</v>
      </c>
      <c r="AF1974" s="328">
        <v>1300</v>
      </c>
      <c r="AG1974" s="330">
        <f>AF1974-T1974-W1974</f>
        <v>-3606</v>
      </c>
      <c r="AH1974" s="332">
        <f t="shared" si="20"/>
        <v>-3606</v>
      </c>
    </row>
    <row r="1975" spans="1:34" ht="12.75" hidden="1" customHeight="1">
      <c r="A1975" s="333"/>
      <c r="B1975" s="20"/>
      <c r="C1975" s="21"/>
      <c r="D1975" s="333"/>
      <c r="E1975" s="21"/>
      <c r="F1975" s="21"/>
      <c r="G1975" s="333"/>
      <c r="H1975" s="21"/>
      <c r="I1975" s="21"/>
      <c r="J1975" s="333"/>
      <c r="K1975" s="21"/>
      <c r="L1975" s="21"/>
      <c r="M1975" s="335"/>
      <c r="N1975" s="21"/>
      <c r="O1975" s="21"/>
      <c r="P1975" s="335"/>
      <c r="Q1975" s="25"/>
      <c r="R1975" s="23">
        <f>ROUNDDOWN($R$3*R1974,0)</f>
        <v>4196</v>
      </c>
      <c r="S1975" s="23">
        <f>ROUNDDOWN($S$3*S1974,0)</f>
        <v>488</v>
      </c>
      <c r="T1975" s="337"/>
      <c r="U1975" s="23">
        <f>ROUNDDOWN(U1974*$U$3,0)</f>
        <v>162</v>
      </c>
      <c r="V1975" s="23">
        <f>ROUNDDOWN(V1974*$V$3,0)</f>
        <v>60</v>
      </c>
      <c r="W1975" s="337"/>
      <c r="X1975" s="23">
        <f>ROUNDDOWN($X$3*X1974,0)</f>
        <v>3147</v>
      </c>
      <c r="Y1975" s="23">
        <f>ROUNDDOWN(Y1974*$Y$3,0)</f>
        <v>1628</v>
      </c>
      <c r="Z1975" s="24">
        <f>ROUNDDOWN(Z1974*$Z$3,0)</f>
        <v>0</v>
      </c>
      <c r="AA1975" s="338"/>
      <c r="AB1975" s="327"/>
      <c r="AC1975" s="327"/>
      <c r="AD1975" s="327"/>
      <c r="AE1975" s="327"/>
      <c r="AF1975" s="329"/>
      <c r="AG1975" s="331"/>
      <c r="AH1975" s="332">
        <f t="shared" si="20"/>
        <v>0</v>
      </c>
    </row>
    <row r="1976" spans="1:34" ht="12.75" hidden="1" customHeight="1">
      <c r="A1976" s="333" t="s">
        <v>302</v>
      </c>
      <c r="B1976" s="20" t="s">
        <v>43</v>
      </c>
      <c r="C1976" s="21">
        <v>0.8</v>
      </c>
      <c r="D1976" s="333" t="str">
        <f>B1976&amp;C1976</f>
        <v>H0.8</v>
      </c>
      <c r="E1976" s="21" t="s">
        <v>38</v>
      </c>
      <c r="F1976" s="21">
        <v>0.4</v>
      </c>
      <c r="G1976" s="333" t="str">
        <f>E1976&amp;F1976</f>
        <v>W0.4</v>
      </c>
      <c r="H1976" s="21" t="s">
        <v>39</v>
      </c>
      <c r="I1976" s="21">
        <v>0</v>
      </c>
      <c r="J1976" s="333" t="str">
        <f>H1976&amp;I1976</f>
        <v>L0</v>
      </c>
      <c r="K1976" s="21" t="s">
        <v>40</v>
      </c>
      <c r="L1976" s="21">
        <v>0</v>
      </c>
      <c r="M1976" s="334" t="str">
        <f>K1976&amp;L1976</f>
        <v>B0</v>
      </c>
      <c r="N1976" s="21" t="s">
        <v>41</v>
      </c>
      <c r="O1976" s="21">
        <v>0</v>
      </c>
      <c r="P1976" s="334" t="str">
        <f>N1976&amp;O1976</f>
        <v>R0</v>
      </c>
      <c r="Q1976" s="25" t="s">
        <v>109</v>
      </c>
      <c r="R1976" s="26">
        <v>0.04</v>
      </c>
      <c r="S1976" s="26">
        <v>6.0000000000000001E-3</v>
      </c>
      <c r="T1976" s="336">
        <f>SUM(R1977:S1977)</f>
        <v>4684</v>
      </c>
      <c r="U1976" s="19">
        <v>2E-3</v>
      </c>
      <c r="V1976" s="19">
        <v>1E-3</v>
      </c>
      <c r="W1976" s="336">
        <f>SUM(U1977:V1977)</f>
        <v>222</v>
      </c>
      <c r="X1976" s="19">
        <v>0.03</v>
      </c>
      <c r="Y1976" s="19">
        <v>0.02</v>
      </c>
      <c r="Z1976" s="19">
        <v>0</v>
      </c>
      <c r="AA1976" s="338">
        <f>SUM(X1977:Z1977)</f>
        <v>4775</v>
      </c>
      <c r="AB1976" s="327">
        <f>ROUNDDOWN((T1976+AA1976)*0.05,0)</f>
        <v>472</v>
      </c>
      <c r="AC1976" s="327">
        <f>ROUNDDOWN((T1976+W1976+AA1976+AB1976)*0.1,0)</f>
        <v>1015</v>
      </c>
      <c r="AD1976" s="327">
        <f>ROUNDDOWN(AG1976*0.1,0)</f>
        <v>-250</v>
      </c>
      <c r="AE1976" s="327">
        <f>T1976+W1976+AA1976+AB1976+AC1976+AD1976</f>
        <v>10918</v>
      </c>
      <c r="AF1976" s="328">
        <v>2400</v>
      </c>
      <c r="AG1976" s="330">
        <f>AF1976-T1976-W1976</f>
        <v>-2506</v>
      </c>
      <c r="AH1976" s="332">
        <f t="shared" si="20"/>
        <v>-2506</v>
      </c>
    </row>
    <row r="1977" spans="1:34" ht="12.75" hidden="1" customHeight="1">
      <c r="A1977" s="333"/>
      <c r="B1977" s="20"/>
      <c r="C1977" s="21"/>
      <c r="D1977" s="333"/>
      <c r="E1977" s="21"/>
      <c r="F1977" s="21"/>
      <c r="G1977" s="333"/>
      <c r="H1977" s="21"/>
      <c r="I1977" s="21"/>
      <c r="J1977" s="333"/>
      <c r="K1977" s="21"/>
      <c r="L1977" s="21"/>
      <c r="M1977" s="335"/>
      <c r="N1977" s="21"/>
      <c r="O1977" s="21"/>
      <c r="P1977" s="335"/>
      <c r="Q1977" s="25"/>
      <c r="R1977" s="23">
        <f>ROUNDDOWN($R$3*R1976,0)</f>
        <v>4196</v>
      </c>
      <c r="S1977" s="23">
        <f>ROUNDDOWN($S$3*S1976,0)</f>
        <v>488</v>
      </c>
      <c r="T1977" s="337"/>
      <c r="U1977" s="23">
        <f>ROUNDDOWN(U1976*$U$3,0)</f>
        <v>162</v>
      </c>
      <c r="V1977" s="23">
        <f>ROUNDDOWN(V1976*$V$3,0)</f>
        <v>60</v>
      </c>
      <c r="W1977" s="337"/>
      <c r="X1977" s="23">
        <f>ROUNDDOWN($X$3*X1976,0)</f>
        <v>3147</v>
      </c>
      <c r="Y1977" s="23">
        <f>ROUNDDOWN(Y1976*$Y$3,0)</f>
        <v>1628</v>
      </c>
      <c r="Z1977" s="24">
        <f>ROUNDDOWN(Z1976*$Z$3,0)</f>
        <v>0</v>
      </c>
      <c r="AA1977" s="338"/>
      <c r="AB1977" s="327"/>
      <c r="AC1977" s="327"/>
      <c r="AD1977" s="327"/>
      <c r="AE1977" s="327"/>
      <c r="AF1977" s="329"/>
      <c r="AG1977" s="331"/>
      <c r="AH1977" s="332">
        <f t="shared" si="20"/>
        <v>0</v>
      </c>
    </row>
    <row r="1978" spans="1:34" ht="12.75" hidden="1" customHeight="1">
      <c r="A1978" s="333" t="s">
        <v>302</v>
      </c>
      <c r="B1978" s="20" t="s">
        <v>43</v>
      </c>
      <c r="C1978" s="21">
        <v>1</v>
      </c>
      <c r="D1978" s="333" t="str">
        <f>B1978&amp;C1978</f>
        <v>H1</v>
      </c>
      <c r="E1978" s="21" t="s">
        <v>38</v>
      </c>
      <c r="F1978" s="21">
        <v>0.5</v>
      </c>
      <c r="G1978" s="333" t="str">
        <f>E1978&amp;F1978</f>
        <v>W0.5</v>
      </c>
      <c r="H1978" s="21" t="s">
        <v>78</v>
      </c>
      <c r="I1978" s="21">
        <v>0</v>
      </c>
      <c r="J1978" s="333" t="str">
        <f>H1978&amp;I1978</f>
        <v>L0</v>
      </c>
      <c r="K1978" s="21" t="s">
        <v>79</v>
      </c>
      <c r="L1978" s="21">
        <v>0</v>
      </c>
      <c r="M1978" s="334" t="str">
        <f>K1978&amp;L1978</f>
        <v>B0</v>
      </c>
      <c r="N1978" s="21" t="s">
        <v>80</v>
      </c>
      <c r="O1978" s="21">
        <v>0</v>
      </c>
      <c r="P1978" s="334" t="str">
        <f>N1978&amp;O1978</f>
        <v>R0</v>
      </c>
      <c r="Q1978" s="25" t="s">
        <v>81</v>
      </c>
      <c r="R1978" s="26">
        <v>0.04</v>
      </c>
      <c r="S1978" s="26">
        <v>6.0000000000000001E-3</v>
      </c>
      <c r="T1978" s="336">
        <f>SUM(R1979:S1979)</f>
        <v>4684</v>
      </c>
      <c r="U1978" s="19">
        <v>2E-3</v>
      </c>
      <c r="V1978" s="19">
        <v>1E-3</v>
      </c>
      <c r="W1978" s="336">
        <f>SUM(U1979:V1979)</f>
        <v>222</v>
      </c>
      <c r="X1978" s="19">
        <v>0.03</v>
      </c>
      <c r="Y1978" s="19">
        <v>0.02</v>
      </c>
      <c r="Z1978" s="19">
        <v>0</v>
      </c>
      <c r="AA1978" s="338">
        <f>SUM(X1979:Z1979)</f>
        <v>4775</v>
      </c>
      <c r="AB1978" s="327">
        <f>ROUNDDOWN((T1978+AA1978)*0.05,0)</f>
        <v>472</v>
      </c>
      <c r="AC1978" s="327">
        <f>ROUNDDOWN((T1978+W1978+AA1978+AB1978)*0.1,0)</f>
        <v>1015</v>
      </c>
      <c r="AD1978" s="327">
        <f>ROUNDDOWN(AG1978*0.1,0)</f>
        <v>-110</v>
      </c>
      <c r="AE1978" s="327">
        <f>T1978+W1978+AA1978+AB1978+AC1978+AD1978</f>
        <v>11058</v>
      </c>
      <c r="AF1978" s="328">
        <v>3800</v>
      </c>
      <c r="AG1978" s="330">
        <f>AF1978-T1978-W1978</f>
        <v>-1106</v>
      </c>
      <c r="AH1978" s="332">
        <f t="shared" si="20"/>
        <v>-1106</v>
      </c>
    </row>
    <row r="1979" spans="1:34" ht="12.75" hidden="1" customHeight="1">
      <c r="A1979" s="333"/>
      <c r="B1979" s="20"/>
      <c r="C1979" s="21"/>
      <c r="D1979" s="333"/>
      <c r="E1979" s="21"/>
      <c r="F1979" s="21"/>
      <c r="G1979" s="333"/>
      <c r="H1979" s="21"/>
      <c r="I1979" s="21"/>
      <c r="J1979" s="333"/>
      <c r="K1979" s="21"/>
      <c r="L1979" s="21"/>
      <c r="M1979" s="335"/>
      <c r="N1979" s="21"/>
      <c r="O1979" s="21"/>
      <c r="P1979" s="335"/>
      <c r="Q1979" s="25"/>
      <c r="R1979" s="23">
        <f>ROUNDDOWN($R$3*R1978,0)</f>
        <v>4196</v>
      </c>
      <c r="S1979" s="23">
        <f>ROUNDDOWN($S$3*S1978,0)</f>
        <v>488</v>
      </c>
      <c r="T1979" s="337"/>
      <c r="U1979" s="23">
        <f>ROUNDDOWN(U1978*$U$3,0)</f>
        <v>162</v>
      </c>
      <c r="V1979" s="23">
        <f>ROUNDDOWN(V1978*$V$3,0)</f>
        <v>60</v>
      </c>
      <c r="W1979" s="337"/>
      <c r="X1979" s="23">
        <f>ROUNDDOWN($X$3*X1978,0)</f>
        <v>3147</v>
      </c>
      <c r="Y1979" s="23">
        <f>ROUNDDOWN(Y1978*$Y$3,0)</f>
        <v>1628</v>
      </c>
      <c r="Z1979" s="24">
        <f>ROUNDDOWN(Z1978*$Z$3,0)</f>
        <v>0</v>
      </c>
      <c r="AA1979" s="338"/>
      <c r="AB1979" s="327"/>
      <c r="AC1979" s="327"/>
      <c r="AD1979" s="327"/>
      <c r="AE1979" s="327"/>
      <c r="AF1979" s="329"/>
      <c r="AG1979" s="331"/>
      <c r="AH1979" s="332">
        <f t="shared" si="20"/>
        <v>0</v>
      </c>
    </row>
    <row r="1980" spans="1:34" ht="12.75" hidden="1" customHeight="1">
      <c r="A1980" s="333" t="s">
        <v>302</v>
      </c>
      <c r="B1980" s="20" t="s">
        <v>83</v>
      </c>
      <c r="C1980" s="21">
        <v>1.2</v>
      </c>
      <c r="D1980" s="333" t="str">
        <f>B1980&amp;C1980</f>
        <v>H1.2</v>
      </c>
      <c r="E1980" s="21" t="s">
        <v>38</v>
      </c>
      <c r="F1980" s="21">
        <v>0.6</v>
      </c>
      <c r="G1980" s="333" t="str">
        <f>E1980&amp;F1980</f>
        <v>W0.6</v>
      </c>
      <c r="H1980" s="21" t="s">
        <v>39</v>
      </c>
      <c r="I1980" s="21">
        <v>0</v>
      </c>
      <c r="J1980" s="333" t="str">
        <f>H1980&amp;I1980</f>
        <v>L0</v>
      </c>
      <c r="K1980" s="21" t="s">
        <v>40</v>
      </c>
      <c r="L1980" s="21">
        <v>0</v>
      </c>
      <c r="M1980" s="334" t="str">
        <f>K1980&amp;L1980</f>
        <v>B0</v>
      </c>
      <c r="N1980" s="21" t="s">
        <v>41</v>
      </c>
      <c r="O1980" s="21">
        <v>0</v>
      </c>
      <c r="P1980" s="334" t="str">
        <f>N1980&amp;O1980</f>
        <v>R0</v>
      </c>
      <c r="Q1980" s="25" t="s">
        <v>109</v>
      </c>
      <c r="R1980" s="26">
        <v>0.04</v>
      </c>
      <c r="S1980" s="26">
        <v>6.0000000000000001E-3</v>
      </c>
      <c r="T1980" s="336">
        <f>SUM(R1981:S1981)</f>
        <v>4684</v>
      </c>
      <c r="U1980" s="19">
        <v>2E-3</v>
      </c>
      <c r="V1980" s="19">
        <v>1E-3</v>
      </c>
      <c r="W1980" s="336">
        <f>SUM(U1981:V1981)</f>
        <v>222</v>
      </c>
      <c r="X1980" s="19">
        <v>0.03</v>
      </c>
      <c r="Y1980" s="19">
        <v>0.02</v>
      </c>
      <c r="Z1980" s="19">
        <v>0</v>
      </c>
      <c r="AA1980" s="338">
        <f>SUM(X1981:Z1981)</f>
        <v>4775</v>
      </c>
      <c r="AB1980" s="327">
        <f>ROUNDDOWN((T1980+AA1980)*0.05,0)</f>
        <v>472</v>
      </c>
      <c r="AC1980" s="327">
        <f>ROUNDDOWN((T1980+W1980+AA1980+AB1980)*0.1,0)</f>
        <v>1015</v>
      </c>
      <c r="AD1980" s="327">
        <f>ROUNDDOWN(AG1980*0.1,0)</f>
        <v>109</v>
      </c>
      <c r="AE1980" s="327">
        <f>T1980+W1980+AA1980+AB1980+AC1980+AD1980</f>
        <v>11277</v>
      </c>
      <c r="AF1980" s="328">
        <v>6000</v>
      </c>
      <c r="AG1980" s="330">
        <f>AF1980-T1980-W1980</f>
        <v>1094</v>
      </c>
      <c r="AH1980" s="332">
        <f t="shared" si="20"/>
        <v>1094</v>
      </c>
    </row>
    <row r="1981" spans="1:34" ht="12.75" hidden="1" customHeight="1">
      <c r="A1981" s="333"/>
      <c r="B1981" s="20"/>
      <c r="C1981" s="21"/>
      <c r="D1981" s="333"/>
      <c r="E1981" s="21"/>
      <c r="F1981" s="21"/>
      <c r="G1981" s="333"/>
      <c r="H1981" s="21"/>
      <c r="I1981" s="21"/>
      <c r="J1981" s="333"/>
      <c r="K1981" s="21"/>
      <c r="L1981" s="21"/>
      <c r="M1981" s="335"/>
      <c r="N1981" s="21"/>
      <c r="O1981" s="21"/>
      <c r="P1981" s="335"/>
      <c r="Q1981" s="22"/>
      <c r="R1981" s="23">
        <f>ROUNDDOWN($R$3*R1980,0)</f>
        <v>4196</v>
      </c>
      <c r="S1981" s="23">
        <f>ROUNDDOWN($S$3*S1980,0)</f>
        <v>488</v>
      </c>
      <c r="T1981" s="337"/>
      <c r="U1981" s="23">
        <f>ROUNDDOWN(U1980*$U$3,0)</f>
        <v>162</v>
      </c>
      <c r="V1981" s="23">
        <f>ROUNDDOWN(V1980*$V$3,0)</f>
        <v>60</v>
      </c>
      <c r="W1981" s="337"/>
      <c r="X1981" s="23">
        <f>ROUNDDOWN($X$3*X1980,0)</f>
        <v>3147</v>
      </c>
      <c r="Y1981" s="23">
        <f>ROUNDDOWN(Y1980*$Y$3,0)</f>
        <v>1628</v>
      </c>
      <c r="Z1981" s="24">
        <f>ROUNDDOWN(Z1980*$Z$3,0)</f>
        <v>0</v>
      </c>
      <c r="AA1981" s="338"/>
      <c r="AB1981" s="327"/>
      <c r="AC1981" s="327"/>
      <c r="AD1981" s="327"/>
      <c r="AE1981" s="327"/>
      <c r="AF1981" s="329"/>
      <c r="AG1981" s="331"/>
      <c r="AH1981" s="332">
        <f t="shared" si="20"/>
        <v>0</v>
      </c>
    </row>
    <row r="1982" spans="1:34" ht="12.75" hidden="1" customHeight="1">
      <c r="A1982" s="347" t="s">
        <v>303</v>
      </c>
      <c r="B1982" s="31" t="s">
        <v>43</v>
      </c>
      <c r="C1982" s="32">
        <v>0.4</v>
      </c>
      <c r="D1982" s="347" t="str">
        <f>B1982&amp;C1982</f>
        <v>H0.4</v>
      </c>
      <c r="E1982" s="32" t="s">
        <v>38</v>
      </c>
      <c r="F1982" s="32">
        <v>0.4</v>
      </c>
      <c r="G1982" s="347" t="str">
        <f>E1982&amp;F1982</f>
        <v>W0.4</v>
      </c>
      <c r="H1982" s="32" t="s">
        <v>39</v>
      </c>
      <c r="I1982" s="32">
        <v>0</v>
      </c>
      <c r="J1982" s="347" t="str">
        <f>H1982&amp;I1982</f>
        <v>L0</v>
      </c>
      <c r="K1982" s="32" t="s">
        <v>40</v>
      </c>
      <c r="L1982" s="32">
        <v>0</v>
      </c>
      <c r="M1982" s="348" t="str">
        <f>K1982&amp;L1982</f>
        <v>B0</v>
      </c>
      <c r="N1982" s="32" t="s">
        <v>41</v>
      </c>
      <c r="O1982" s="32">
        <v>0</v>
      </c>
      <c r="P1982" s="348" t="str">
        <f>N1982&amp;O1982</f>
        <v>R0</v>
      </c>
      <c r="Q1982" s="25" t="s">
        <v>109</v>
      </c>
      <c r="R1982" s="26">
        <v>0.04</v>
      </c>
      <c r="S1982" s="26">
        <v>6.0000000000000001E-3</v>
      </c>
      <c r="T1982" s="336">
        <f>SUM(R1983:S1983)</f>
        <v>4684</v>
      </c>
      <c r="U1982" s="19">
        <v>2E-3</v>
      </c>
      <c r="V1982" s="19">
        <v>1E-3</v>
      </c>
      <c r="W1982" s="336">
        <f>SUM(U1983:V1983)</f>
        <v>222</v>
      </c>
      <c r="X1982" s="19">
        <v>0.03</v>
      </c>
      <c r="Y1982" s="19">
        <v>0.02</v>
      </c>
      <c r="Z1982" s="19">
        <v>0</v>
      </c>
      <c r="AA1982" s="338">
        <f>SUM(X1983:Z1983)</f>
        <v>4775</v>
      </c>
      <c r="AB1982" s="327">
        <f>ROUNDDOWN((T1982+AA1982)*0.05,0)</f>
        <v>472</v>
      </c>
      <c r="AC1982" s="327">
        <f>ROUNDDOWN((T1982+W1982+AA1982+AB1982)*0.1,0)</f>
        <v>1015</v>
      </c>
      <c r="AD1982" s="327">
        <f>ROUNDDOWN(AG1982*0.1,0)</f>
        <v>-170</v>
      </c>
      <c r="AE1982" s="327">
        <f>T1982+W1982+AA1982+AB1982+AC1982+AD1982</f>
        <v>10998</v>
      </c>
      <c r="AF1982" s="328">
        <v>3200</v>
      </c>
      <c r="AG1982" s="330">
        <f>AF1982-T1982-W1982</f>
        <v>-1706</v>
      </c>
      <c r="AH1982" s="332">
        <f>IF(AE1982&lt;AG1982,AE1982,AG1982)</f>
        <v>-1706</v>
      </c>
    </row>
    <row r="1983" spans="1:34" ht="12.75" hidden="1" customHeight="1">
      <c r="A1983" s="347"/>
      <c r="B1983" s="31"/>
      <c r="C1983" s="32"/>
      <c r="D1983" s="347"/>
      <c r="E1983" s="32"/>
      <c r="F1983" s="32"/>
      <c r="G1983" s="347"/>
      <c r="H1983" s="32"/>
      <c r="I1983" s="32"/>
      <c r="J1983" s="347"/>
      <c r="K1983" s="32"/>
      <c r="L1983" s="32"/>
      <c r="M1983" s="349"/>
      <c r="N1983" s="32"/>
      <c r="O1983" s="32"/>
      <c r="P1983" s="349"/>
      <c r="Q1983" s="25"/>
      <c r="R1983" s="23">
        <f>ROUNDDOWN($R$3*R1982,0)</f>
        <v>4196</v>
      </c>
      <c r="S1983" s="23">
        <f>ROUNDDOWN($S$3*S1982,0)</f>
        <v>488</v>
      </c>
      <c r="T1983" s="337"/>
      <c r="U1983" s="23">
        <f>ROUNDDOWN(U1982*$U$3,0)</f>
        <v>162</v>
      </c>
      <c r="V1983" s="23">
        <f>ROUNDDOWN(V1982*$V$3,0)</f>
        <v>60</v>
      </c>
      <c r="W1983" s="337"/>
      <c r="X1983" s="23">
        <f>ROUNDDOWN($X$3*X1982,0)</f>
        <v>3147</v>
      </c>
      <c r="Y1983" s="23">
        <f>ROUNDDOWN(Y1982*$Y$3,0)</f>
        <v>1628</v>
      </c>
      <c r="Z1983" s="24">
        <f>ROUNDDOWN(Z1982*$Z$3,0)</f>
        <v>0</v>
      </c>
      <c r="AA1983" s="338"/>
      <c r="AB1983" s="327"/>
      <c r="AC1983" s="327"/>
      <c r="AD1983" s="327"/>
      <c r="AE1983" s="327"/>
      <c r="AF1983" s="329"/>
      <c r="AG1983" s="331"/>
      <c r="AH1983" s="332"/>
    </row>
    <row r="1984" spans="1:34" ht="12.75" hidden="1" customHeight="1">
      <c r="A1984" s="347" t="s">
        <v>303</v>
      </c>
      <c r="B1984" s="31" t="s">
        <v>43</v>
      </c>
      <c r="C1984" s="32">
        <v>0.4</v>
      </c>
      <c r="D1984" s="347" t="str">
        <f>B1984&amp;C1984</f>
        <v>H0.4</v>
      </c>
      <c r="E1984" s="32" t="s">
        <v>38</v>
      </c>
      <c r="F1984" s="32">
        <v>0.5</v>
      </c>
      <c r="G1984" s="347" t="str">
        <f>E1984&amp;F1984</f>
        <v>W0.5</v>
      </c>
      <c r="H1984" s="32" t="s">
        <v>39</v>
      </c>
      <c r="I1984" s="32">
        <v>0</v>
      </c>
      <c r="J1984" s="347" t="str">
        <f>H1984&amp;I1984</f>
        <v>L0</v>
      </c>
      <c r="K1984" s="32" t="s">
        <v>40</v>
      </c>
      <c r="L1984" s="32">
        <v>0</v>
      </c>
      <c r="M1984" s="348" t="str">
        <f>K1984&amp;L1984</f>
        <v>B0</v>
      </c>
      <c r="N1984" s="32" t="s">
        <v>41</v>
      </c>
      <c r="O1984" s="32">
        <v>0</v>
      </c>
      <c r="P1984" s="348" t="str">
        <f>N1984&amp;O1984</f>
        <v>R0</v>
      </c>
      <c r="Q1984" s="25" t="s">
        <v>109</v>
      </c>
      <c r="R1984" s="26">
        <v>0.04</v>
      </c>
      <c r="S1984" s="26">
        <v>6.0000000000000001E-3</v>
      </c>
      <c r="T1984" s="336">
        <f>SUM(R1985:S1985)</f>
        <v>4684</v>
      </c>
      <c r="U1984" s="19">
        <v>2E-3</v>
      </c>
      <c r="V1984" s="19">
        <v>1E-3</v>
      </c>
      <c r="W1984" s="336">
        <f>SUM(U1985:V1985)</f>
        <v>222</v>
      </c>
      <c r="X1984" s="19">
        <v>0.03</v>
      </c>
      <c r="Y1984" s="19">
        <v>0.02</v>
      </c>
      <c r="Z1984" s="19">
        <v>0</v>
      </c>
      <c r="AA1984" s="338">
        <f>SUM(X1985:Z1985)</f>
        <v>4775</v>
      </c>
      <c r="AB1984" s="327">
        <f>ROUNDDOWN((T1984+AA1984)*0.05,0)</f>
        <v>472</v>
      </c>
      <c r="AC1984" s="327">
        <f>ROUNDDOWN((T1984+W1984+AA1984+AB1984)*0.1,0)</f>
        <v>1015</v>
      </c>
      <c r="AD1984" s="327">
        <f>ROUNDDOWN(AG1984*0.1,0)</f>
        <v>29</v>
      </c>
      <c r="AE1984" s="327">
        <f>T1984+W1984+AA1984+AB1984+AC1984+AD1984</f>
        <v>11197</v>
      </c>
      <c r="AF1984" s="328">
        <v>5200</v>
      </c>
      <c r="AG1984" s="330">
        <f>AF1984-T1984-W1984</f>
        <v>294</v>
      </c>
      <c r="AH1984" s="332">
        <f>IF(AE1984&lt;AG1984,AE1984,AG1984)</f>
        <v>294</v>
      </c>
    </row>
    <row r="1985" spans="1:34" ht="12.75" hidden="1" customHeight="1">
      <c r="A1985" s="347"/>
      <c r="B1985" s="31"/>
      <c r="C1985" s="32"/>
      <c r="D1985" s="347"/>
      <c r="E1985" s="32"/>
      <c r="F1985" s="32"/>
      <c r="G1985" s="347"/>
      <c r="H1985" s="32"/>
      <c r="I1985" s="32"/>
      <c r="J1985" s="347"/>
      <c r="K1985" s="32"/>
      <c r="L1985" s="32"/>
      <c r="M1985" s="349"/>
      <c r="N1985" s="32"/>
      <c r="O1985" s="32"/>
      <c r="P1985" s="349"/>
      <c r="Q1985" s="25"/>
      <c r="R1985" s="23">
        <f>ROUNDDOWN($R$3*R1984,0)</f>
        <v>4196</v>
      </c>
      <c r="S1985" s="23">
        <f>ROUNDDOWN($S$3*S1984,0)</f>
        <v>488</v>
      </c>
      <c r="T1985" s="337"/>
      <c r="U1985" s="23">
        <f>ROUNDDOWN(U1984*$U$3,0)</f>
        <v>162</v>
      </c>
      <c r="V1985" s="23">
        <f>ROUNDDOWN(V1984*$V$3,0)</f>
        <v>60</v>
      </c>
      <c r="W1985" s="337"/>
      <c r="X1985" s="23">
        <f>ROUNDDOWN($X$3*X1984,0)</f>
        <v>3147</v>
      </c>
      <c r="Y1985" s="23">
        <f>ROUNDDOWN(Y1984*$Y$3,0)</f>
        <v>1628</v>
      </c>
      <c r="Z1985" s="24">
        <f>ROUNDDOWN(Z1984*$Z$3,0)</f>
        <v>0</v>
      </c>
      <c r="AA1985" s="338"/>
      <c r="AB1985" s="327"/>
      <c r="AC1985" s="327"/>
      <c r="AD1985" s="327"/>
      <c r="AE1985" s="327"/>
      <c r="AF1985" s="329"/>
      <c r="AG1985" s="331"/>
      <c r="AH1985" s="332"/>
    </row>
    <row r="1986" spans="1:34" ht="12.75" hidden="1" customHeight="1">
      <c r="A1986" s="347" t="s">
        <v>303</v>
      </c>
      <c r="B1986" s="31" t="s">
        <v>43</v>
      </c>
      <c r="C1986" s="32">
        <v>0.5</v>
      </c>
      <c r="D1986" s="347" t="str">
        <f>B1986&amp;C1986</f>
        <v>H0.5</v>
      </c>
      <c r="E1986" s="32" t="s">
        <v>38</v>
      </c>
      <c r="F1986" s="32">
        <v>0.6</v>
      </c>
      <c r="G1986" s="347" t="str">
        <f>E1986&amp;F1986</f>
        <v>W0.6</v>
      </c>
      <c r="H1986" s="32" t="s">
        <v>39</v>
      </c>
      <c r="I1986" s="32">
        <v>0</v>
      </c>
      <c r="J1986" s="347" t="str">
        <f>H1986&amp;I1986</f>
        <v>L0</v>
      </c>
      <c r="K1986" s="32" t="s">
        <v>40</v>
      </c>
      <c r="L1986" s="32">
        <v>0</v>
      </c>
      <c r="M1986" s="348" t="str">
        <f>K1986&amp;L1986</f>
        <v>B0</v>
      </c>
      <c r="N1986" s="32" t="s">
        <v>41</v>
      </c>
      <c r="O1986" s="32">
        <v>0</v>
      </c>
      <c r="P1986" s="348" t="str">
        <f>N1986&amp;O1986</f>
        <v>R0</v>
      </c>
      <c r="Q1986" s="25" t="s">
        <v>109</v>
      </c>
      <c r="R1986" s="26">
        <v>0.04</v>
      </c>
      <c r="S1986" s="26">
        <v>6.0000000000000001E-3</v>
      </c>
      <c r="T1986" s="336">
        <f>SUM(R1987:S1987)</f>
        <v>4684</v>
      </c>
      <c r="U1986" s="19">
        <v>2E-3</v>
      </c>
      <c r="V1986" s="19">
        <v>1E-3</v>
      </c>
      <c r="W1986" s="336">
        <f>SUM(U1987:V1987)</f>
        <v>222</v>
      </c>
      <c r="X1986" s="19">
        <v>0.03</v>
      </c>
      <c r="Y1986" s="19">
        <v>0.02</v>
      </c>
      <c r="Z1986" s="19">
        <v>0</v>
      </c>
      <c r="AA1986" s="338">
        <f>SUM(X1987:Z1987)</f>
        <v>4775</v>
      </c>
      <c r="AB1986" s="327">
        <f>ROUNDDOWN((T1986+AA1986)*0.05,0)</f>
        <v>472</v>
      </c>
      <c r="AC1986" s="327">
        <f>ROUNDDOWN((T1986+W1986+AA1986+AB1986)*0.1,0)</f>
        <v>1015</v>
      </c>
      <c r="AD1986" s="327">
        <f>ROUNDDOWN(AG1986*0.1,0)</f>
        <v>479</v>
      </c>
      <c r="AE1986" s="327">
        <f>T1986+W1986+AA1986+AB1986+AC1986+AD1986</f>
        <v>11647</v>
      </c>
      <c r="AF1986" s="328">
        <v>9700</v>
      </c>
      <c r="AG1986" s="330">
        <f>AF1986-T1986-W1986</f>
        <v>4794</v>
      </c>
      <c r="AH1986" s="332">
        <f>IF(AE1986&lt;AG1986,AE1986,AG1986)</f>
        <v>4794</v>
      </c>
    </row>
    <row r="1987" spans="1:34" ht="12.75" hidden="1" customHeight="1">
      <c r="A1987" s="347"/>
      <c r="B1987" s="31"/>
      <c r="C1987" s="32"/>
      <c r="D1987" s="347"/>
      <c r="E1987" s="32"/>
      <c r="F1987" s="32"/>
      <c r="G1987" s="347"/>
      <c r="H1987" s="32"/>
      <c r="I1987" s="32"/>
      <c r="J1987" s="347"/>
      <c r="K1987" s="32"/>
      <c r="L1987" s="32"/>
      <c r="M1987" s="349"/>
      <c r="N1987" s="32"/>
      <c r="O1987" s="32"/>
      <c r="P1987" s="349"/>
      <c r="Q1987" s="25"/>
      <c r="R1987" s="23">
        <f>ROUNDDOWN($R$3*R1986,0)</f>
        <v>4196</v>
      </c>
      <c r="S1987" s="23">
        <f>ROUNDDOWN($S$3*S1986,0)</f>
        <v>488</v>
      </c>
      <c r="T1987" s="337"/>
      <c r="U1987" s="23">
        <f>ROUNDDOWN(U1986*$U$3,0)</f>
        <v>162</v>
      </c>
      <c r="V1987" s="23">
        <f>ROUNDDOWN(V1986*$V$3,0)</f>
        <v>60</v>
      </c>
      <c r="W1987" s="337"/>
      <c r="X1987" s="23">
        <f>ROUNDDOWN($X$3*X1986,0)</f>
        <v>3147</v>
      </c>
      <c r="Y1987" s="23">
        <f>ROUNDDOWN(Y1986*$Y$3,0)</f>
        <v>1628</v>
      </c>
      <c r="Z1987" s="24">
        <f>ROUNDDOWN(Z1986*$Z$3,0)</f>
        <v>0</v>
      </c>
      <c r="AA1987" s="338"/>
      <c r="AB1987" s="327"/>
      <c r="AC1987" s="327"/>
      <c r="AD1987" s="327"/>
      <c r="AE1987" s="327"/>
      <c r="AF1987" s="329"/>
      <c r="AG1987" s="331"/>
      <c r="AH1987" s="332"/>
    </row>
    <row r="1988" spans="1:34" ht="12.75" hidden="1" customHeight="1">
      <c r="A1988" s="345" t="s">
        <v>304</v>
      </c>
      <c r="B1988" s="27" t="s">
        <v>43</v>
      </c>
      <c r="C1988" s="28">
        <v>2</v>
      </c>
      <c r="D1988" s="344" t="str">
        <f>B1988&amp;C1988</f>
        <v>H2</v>
      </c>
      <c r="E1988" s="28" t="s">
        <v>38</v>
      </c>
      <c r="F1988" s="28">
        <v>0</v>
      </c>
      <c r="G1988" s="344" t="str">
        <f>E1988&amp;F1988</f>
        <v>W0</v>
      </c>
      <c r="H1988" s="28" t="s">
        <v>39</v>
      </c>
      <c r="I1988" s="28">
        <v>0</v>
      </c>
      <c r="J1988" s="344" t="str">
        <f>H1988&amp;I1988</f>
        <v>L0</v>
      </c>
      <c r="K1988" s="28" t="s">
        <v>40</v>
      </c>
      <c r="L1988" s="28">
        <v>0</v>
      </c>
      <c r="M1988" s="345" t="str">
        <f>K1988&amp;L1988</f>
        <v>B0</v>
      </c>
      <c r="N1988" s="28" t="s">
        <v>41</v>
      </c>
      <c r="O1988" s="28">
        <v>4</v>
      </c>
      <c r="P1988" s="345" t="str">
        <f>N1988&amp;O1988</f>
        <v>R4</v>
      </c>
      <c r="Q1988" s="25" t="s">
        <v>42</v>
      </c>
      <c r="R1988" s="19">
        <v>0.11</v>
      </c>
      <c r="S1988" s="19">
        <v>0.1</v>
      </c>
      <c r="T1988" s="336">
        <f>SUM(R1989:S1989)</f>
        <v>19683</v>
      </c>
      <c r="U1988" s="19">
        <v>2E-3</v>
      </c>
      <c r="V1988" s="19">
        <v>5.0000000000000001E-3</v>
      </c>
      <c r="W1988" s="336">
        <f>SUM(U1989:V1989)</f>
        <v>466</v>
      </c>
      <c r="X1988" s="19">
        <v>0.11</v>
      </c>
      <c r="Y1988" s="19">
        <v>7.0000000000000007E-2</v>
      </c>
      <c r="Z1988" s="19">
        <v>0</v>
      </c>
      <c r="AA1988" s="338">
        <f>SUM(X1989:Z1989)</f>
        <v>17240</v>
      </c>
      <c r="AB1988" s="327">
        <f>ROUNDDOWN((T1988+AA1988)*0.05,0)</f>
        <v>1846</v>
      </c>
      <c r="AC1988" s="327">
        <f>ROUNDDOWN((T1988+W1988+AA1988+AB1988)*0.1,0)</f>
        <v>3923</v>
      </c>
      <c r="AD1988" s="327">
        <f>ROUNDDOWN(AG1988*0.1,0)</f>
        <v>1565</v>
      </c>
      <c r="AE1988" s="327">
        <f>T1988+W1988+AA1988+AB1988+AC1988+AD1988</f>
        <v>44723</v>
      </c>
      <c r="AF1988" s="328">
        <v>35800</v>
      </c>
      <c r="AG1988" s="330">
        <f>AF1988-T1988-W1988</f>
        <v>15651</v>
      </c>
      <c r="AH1988" s="332">
        <f t="shared" si="20"/>
        <v>15651</v>
      </c>
    </row>
    <row r="1989" spans="1:34" ht="12.75" hidden="1" customHeight="1">
      <c r="A1989" s="346"/>
      <c r="B1989" s="27"/>
      <c r="C1989" s="28"/>
      <c r="D1989" s="344"/>
      <c r="E1989" s="28"/>
      <c r="F1989" s="28"/>
      <c r="G1989" s="344"/>
      <c r="H1989" s="28"/>
      <c r="I1989" s="28"/>
      <c r="J1989" s="344"/>
      <c r="K1989" s="28"/>
      <c r="L1989" s="28"/>
      <c r="M1989" s="346"/>
      <c r="N1989" s="28"/>
      <c r="O1989" s="28"/>
      <c r="P1989" s="346"/>
      <c r="Q1989" s="22"/>
      <c r="R1989" s="23">
        <f>ROUNDDOWN($R$3*R1988,0)</f>
        <v>11539</v>
      </c>
      <c r="S1989" s="23">
        <f>ROUNDDOWN($S$3*S1988,0)</f>
        <v>8144</v>
      </c>
      <c r="T1989" s="337"/>
      <c r="U1989" s="23">
        <f>ROUNDDOWN(U1988*$U$3,0)</f>
        <v>162</v>
      </c>
      <c r="V1989" s="23">
        <f>ROUNDDOWN(V1988*$V$3,0)</f>
        <v>304</v>
      </c>
      <c r="W1989" s="337"/>
      <c r="X1989" s="23">
        <f>ROUNDDOWN($X$3*X1988,0)</f>
        <v>11539</v>
      </c>
      <c r="Y1989" s="23">
        <f>ROUNDDOWN(Y1988*$Y$3,0)</f>
        <v>5701</v>
      </c>
      <c r="Z1989" s="24">
        <f>ROUNDDOWN(Z1988*$Z$3,0)</f>
        <v>0</v>
      </c>
      <c r="AA1989" s="338"/>
      <c r="AB1989" s="327"/>
      <c r="AC1989" s="327"/>
      <c r="AD1989" s="327"/>
      <c r="AE1989" s="327"/>
      <c r="AF1989" s="329"/>
      <c r="AG1989" s="331"/>
      <c r="AH1989" s="332">
        <f t="shared" si="20"/>
        <v>0</v>
      </c>
    </row>
    <row r="1990" spans="1:34" ht="12.75" hidden="1" customHeight="1">
      <c r="A1990" s="344" t="s">
        <v>304</v>
      </c>
      <c r="B1990" s="27" t="s">
        <v>43</v>
      </c>
      <c r="C1990" s="28">
        <v>2.5</v>
      </c>
      <c r="D1990" s="344" t="str">
        <f>B1990&amp;C1990</f>
        <v>H2.5</v>
      </c>
      <c r="E1990" s="28" t="s">
        <v>38</v>
      </c>
      <c r="F1990" s="28">
        <v>0</v>
      </c>
      <c r="G1990" s="344" t="str">
        <f>E1990&amp;F1990</f>
        <v>W0</v>
      </c>
      <c r="H1990" s="28" t="s">
        <v>39</v>
      </c>
      <c r="I1990" s="28">
        <v>0</v>
      </c>
      <c r="J1990" s="344" t="str">
        <f>H1990&amp;I1990</f>
        <v>L0</v>
      </c>
      <c r="K1990" s="28" t="s">
        <v>40</v>
      </c>
      <c r="L1990" s="28">
        <v>0</v>
      </c>
      <c r="M1990" s="345" t="str">
        <f>K1990&amp;L1990</f>
        <v>B0</v>
      </c>
      <c r="N1990" s="28" t="s">
        <v>41</v>
      </c>
      <c r="O1990" s="28">
        <v>5</v>
      </c>
      <c r="P1990" s="345" t="str">
        <f>N1990&amp;O1990</f>
        <v>R5</v>
      </c>
      <c r="Q1990" s="25" t="s">
        <v>42</v>
      </c>
      <c r="R1990" s="26">
        <v>0.13</v>
      </c>
      <c r="S1990" s="26">
        <v>0.02</v>
      </c>
      <c r="T1990" s="336">
        <f>SUM(R1991:S1991)</f>
        <v>15265</v>
      </c>
      <c r="U1990" s="19">
        <v>5.0000000000000001E-3</v>
      </c>
      <c r="V1990" s="19">
        <v>7.0000000000000001E-3</v>
      </c>
      <c r="W1990" s="29">
        <f>SUM(U1991:V1991)</f>
        <v>833</v>
      </c>
      <c r="X1990" s="19">
        <v>0.17</v>
      </c>
      <c r="Y1990" s="19">
        <v>0.1</v>
      </c>
      <c r="Z1990" s="19">
        <v>0</v>
      </c>
      <c r="AA1990" s="338">
        <f>SUM(X1991:Z1991)</f>
        <v>25977</v>
      </c>
      <c r="AB1990" s="327">
        <f>ROUNDDOWN((T1990+AA1990)*0.05,0)</f>
        <v>2062</v>
      </c>
      <c r="AC1990" s="327">
        <f>ROUNDDOWN((T1990+W1990+AA1990+AB1990)*0.1,0)</f>
        <v>4413</v>
      </c>
      <c r="AD1990" s="327">
        <f>ROUNDDOWN(AG1990*0.1,0)</f>
        <v>3730</v>
      </c>
      <c r="AE1990" s="327">
        <f>T1990+W1990+AA1990+AB1990+AC1990+AD1990</f>
        <v>52280</v>
      </c>
      <c r="AF1990" s="328">
        <v>53400</v>
      </c>
      <c r="AG1990" s="330">
        <f>AF1990-T1990-W1990</f>
        <v>37302</v>
      </c>
      <c r="AH1990" s="332">
        <f t="shared" si="20"/>
        <v>37302</v>
      </c>
    </row>
    <row r="1991" spans="1:34" ht="12.75" hidden="1" customHeight="1">
      <c r="A1991" s="344"/>
      <c r="B1991" s="27"/>
      <c r="C1991" s="28"/>
      <c r="D1991" s="344"/>
      <c r="E1991" s="28"/>
      <c r="F1991" s="28"/>
      <c r="G1991" s="344"/>
      <c r="H1991" s="28"/>
      <c r="I1991" s="28"/>
      <c r="J1991" s="344"/>
      <c r="K1991" s="28"/>
      <c r="L1991" s="28"/>
      <c r="M1991" s="346"/>
      <c r="N1991" s="28"/>
      <c r="O1991" s="28"/>
      <c r="P1991" s="346"/>
      <c r="Q1991" s="22"/>
      <c r="R1991" s="23">
        <f>ROUNDDOWN($R$3*R1990,0)</f>
        <v>13637</v>
      </c>
      <c r="S1991" s="23">
        <f>ROUNDDOWN($S$3*S1990,0)</f>
        <v>1628</v>
      </c>
      <c r="T1991" s="337"/>
      <c r="U1991" s="23">
        <f>ROUNDDOWN(U1990*$U$3,0)</f>
        <v>407</v>
      </c>
      <c r="V1991" s="23">
        <f>ROUNDDOWN(V1990*$V$3,0)</f>
        <v>426</v>
      </c>
      <c r="W1991" s="30"/>
      <c r="X1991" s="23">
        <f>ROUNDDOWN($X$3*X1990,0)</f>
        <v>17833</v>
      </c>
      <c r="Y1991" s="23">
        <f>ROUNDDOWN(Y1990*$Y$3,0)</f>
        <v>8144</v>
      </c>
      <c r="Z1991" s="24">
        <f>ROUNDDOWN(Z1990*$Z$3,0)</f>
        <v>0</v>
      </c>
      <c r="AA1991" s="338"/>
      <c r="AB1991" s="327"/>
      <c r="AC1991" s="327"/>
      <c r="AD1991" s="327"/>
      <c r="AE1991" s="327"/>
      <c r="AF1991" s="329"/>
      <c r="AG1991" s="331"/>
      <c r="AH1991" s="332">
        <f t="shared" si="20"/>
        <v>0</v>
      </c>
    </row>
    <row r="1992" spans="1:34" ht="12.75" hidden="1" customHeight="1">
      <c r="A1992" s="344" t="s">
        <v>304</v>
      </c>
      <c r="B1992" s="27" t="s">
        <v>43</v>
      </c>
      <c r="C1992" s="28">
        <v>2.5</v>
      </c>
      <c r="D1992" s="344" t="str">
        <f>B1992&amp;C1992</f>
        <v>H2.5</v>
      </c>
      <c r="E1992" s="28" t="s">
        <v>38</v>
      </c>
      <c r="F1992" s="28">
        <v>0</v>
      </c>
      <c r="G1992" s="344" t="str">
        <f>E1992&amp;F1992</f>
        <v>W0</v>
      </c>
      <c r="H1992" s="28" t="s">
        <v>39</v>
      </c>
      <c r="I1992" s="28">
        <v>0</v>
      </c>
      <c r="J1992" s="344" t="str">
        <f>H1992&amp;I1992</f>
        <v>L0</v>
      </c>
      <c r="K1992" s="28" t="s">
        <v>40</v>
      </c>
      <c r="L1992" s="28">
        <v>0</v>
      </c>
      <c r="M1992" s="345" t="str">
        <f>K1992&amp;L1992</f>
        <v>B0</v>
      </c>
      <c r="N1992" s="28" t="s">
        <v>41</v>
      </c>
      <c r="O1992" s="28">
        <v>6</v>
      </c>
      <c r="P1992" s="345" t="str">
        <f>N1992&amp;O1992</f>
        <v>R6</v>
      </c>
      <c r="Q1992" s="25" t="s">
        <v>42</v>
      </c>
      <c r="R1992" s="19">
        <v>0.19</v>
      </c>
      <c r="S1992" s="19">
        <v>0.02</v>
      </c>
      <c r="T1992" s="336">
        <f>SUM(R1993:S1993)</f>
        <v>21559</v>
      </c>
      <c r="U1992" s="19">
        <v>8.0000000000000002E-3</v>
      </c>
      <c r="V1992" s="19">
        <v>0.01</v>
      </c>
      <c r="W1992" s="336">
        <f>SUM(U1993:V1993)</f>
        <v>1260</v>
      </c>
      <c r="X1992" s="19">
        <v>0.23</v>
      </c>
      <c r="Y1992" s="19">
        <v>0.14000000000000001</v>
      </c>
      <c r="Z1992" s="19">
        <v>0</v>
      </c>
      <c r="AA1992" s="338">
        <f>SUM(X1993:Z1993)</f>
        <v>35529</v>
      </c>
      <c r="AB1992" s="327">
        <f>ROUNDDOWN((T1992+AA1992)*0.05,0)</f>
        <v>2854</v>
      </c>
      <c r="AC1992" s="327">
        <f>ROUNDDOWN((T1992+W1992+AA1992+AB1992)*0.1,0)</f>
        <v>6120</v>
      </c>
      <c r="AD1992" s="327">
        <f>ROUNDDOWN(AG1992*0.1,0)</f>
        <v>5308</v>
      </c>
      <c r="AE1992" s="327">
        <f>T1992+W1992+AA1992+AB1992+AC1992+AD1992</f>
        <v>72630</v>
      </c>
      <c r="AF1992" s="328">
        <v>75900</v>
      </c>
      <c r="AG1992" s="330">
        <f>AF1992-T1992-W1992</f>
        <v>53081</v>
      </c>
      <c r="AH1992" s="332">
        <f t="shared" si="20"/>
        <v>53081</v>
      </c>
    </row>
    <row r="1993" spans="1:34" ht="12.75" hidden="1" customHeight="1">
      <c r="A1993" s="344"/>
      <c r="B1993" s="27"/>
      <c r="C1993" s="28"/>
      <c r="D1993" s="344"/>
      <c r="E1993" s="28"/>
      <c r="F1993" s="28"/>
      <c r="G1993" s="344"/>
      <c r="H1993" s="28"/>
      <c r="I1993" s="28"/>
      <c r="J1993" s="344"/>
      <c r="K1993" s="28"/>
      <c r="L1993" s="28"/>
      <c r="M1993" s="346"/>
      <c r="N1993" s="28"/>
      <c r="O1993" s="28"/>
      <c r="P1993" s="346"/>
      <c r="Q1993" s="22"/>
      <c r="R1993" s="23">
        <f>ROUNDDOWN($R$3*R1992,0)</f>
        <v>19931</v>
      </c>
      <c r="S1993" s="23">
        <f>ROUNDDOWN($S$3*S1992,0)</f>
        <v>1628</v>
      </c>
      <c r="T1993" s="337"/>
      <c r="U1993" s="23">
        <f>ROUNDDOWN(U1992*$U$3,0)</f>
        <v>651</v>
      </c>
      <c r="V1993" s="23">
        <f>ROUNDDOWN(V1992*$V$3,0)</f>
        <v>609</v>
      </c>
      <c r="W1993" s="337"/>
      <c r="X1993" s="23">
        <f>ROUNDDOWN($X$3*X1992,0)</f>
        <v>24127</v>
      </c>
      <c r="Y1993" s="23">
        <f>ROUNDDOWN(Y1992*$Y$3,0)</f>
        <v>11402</v>
      </c>
      <c r="Z1993" s="24">
        <f>ROUNDDOWN(Z1992*$Z$3,0)</f>
        <v>0</v>
      </c>
      <c r="AA1993" s="338"/>
      <c r="AB1993" s="327"/>
      <c r="AC1993" s="327"/>
      <c r="AD1993" s="327"/>
      <c r="AE1993" s="327"/>
      <c r="AF1993" s="329"/>
      <c r="AG1993" s="331"/>
      <c r="AH1993" s="332">
        <f t="shared" si="20"/>
        <v>0</v>
      </c>
    </row>
    <row r="1994" spans="1:34" ht="12.75" hidden="1" customHeight="1">
      <c r="A1994" s="344" t="s">
        <v>304</v>
      </c>
      <c r="B1994" s="27" t="s">
        <v>43</v>
      </c>
      <c r="C1994" s="28">
        <v>3</v>
      </c>
      <c r="D1994" s="344" t="str">
        <f>B1994&amp;C1994</f>
        <v>H3</v>
      </c>
      <c r="E1994" s="28" t="s">
        <v>38</v>
      </c>
      <c r="F1994" s="28">
        <v>0</v>
      </c>
      <c r="G1994" s="344" t="str">
        <f>E1994&amp;F1994</f>
        <v>W0</v>
      </c>
      <c r="H1994" s="28" t="s">
        <v>39</v>
      </c>
      <c r="I1994" s="28">
        <v>0</v>
      </c>
      <c r="J1994" s="344" t="str">
        <f>H1994&amp;I1994</f>
        <v>L0</v>
      </c>
      <c r="K1994" s="28" t="s">
        <v>40</v>
      </c>
      <c r="L1994" s="28">
        <v>0</v>
      </c>
      <c r="M1994" s="345" t="str">
        <f>K1994&amp;L1994</f>
        <v>B0</v>
      </c>
      <c r="N1994" s="28" t="s">
        <v>41</v>
      </c>
      <c r="O1994" s="28">
        <v>8</v>
      </c>
      <c r="P1994" s="345" t="str">
        <f>N1994&amp;O1994</f>
        <v>R8</v>
      </c>
      <c r="Q1994" s="25" t="s">
        <v>42</v>
      </c>
      <c r="R1994" s="19">
        <v>0.33</v>
      </c>
      <c r="S1994" s="19">
        <v>0.04</v>
      </c>
      <c r="T1994" s="336">
        <f>SUM(R1995:S1995)</f>
        <v>37875</v>
      </c>
      <c r="U1994" s="19">
        <v>2.1000000000000001E-2</v>
      </c>
      <c r="V1994" s="19">
        <v>1.2E-2</v>
      </c>
      <c r="W1994" s="336">
        <f>SUM(U1995:V1995)</f>
        <v>2441</v>
      </c>
      <c r="X1994" s="19">
        <v>0.37</v>
      </c>
      <c r="Y1994" s="19">
        <v>0.22</v>
      </c>
      <c r="Z1994" s="19">
        <v>0</v>
      </c>
      <c r="AA1994" s="338">
        <f>SUM(X1995:Z1995)</f>
        <v>56731</v>
      </c>
      <c r="AB1994" s="327">
        <f>ROUNDDOWN((T1994+AA1994)*0.05,0)</f>
        <v>4730</v>
      </c>
      <c r="AC1994" s="327">
        <f>ROUNDDOWN((T1994+W1994+AA1994+AB1994)*0.1,0)</f>
        <v>10177</v>
      </c>
      <c r="AD1994" s="327">
        <f>ROUNDDOWN(AG1994*0.1,0)</f>
        <v>6668</v>
      </c>
      <c r="AE1994" s="327">
        <f>T1994+W1994+AA1994+AB1994+AC1994+AD1994</f>
        <v>118622</v>
      </c>
      <c r="AF1994" s="328">
        <v>107000</v>
      </c>
      <c r="AG1994" s="330">
        <f>AF1994-T1994-W1994</f>
        <v>66684</v>
      </c>
      <c r="AH1994" s="332">
        <f t="shared" si="20"/>
        <v>66684</v>
      </c>
    </row>
    <row r="1995" spans="1:34" ht="12.75" hidden="1" customHeight="1">
      <c r="A1995" s="344"/>
      <c r="B1995" s="27"/>
      <c r="C1995" s="28"/>
      <c r="D1995" s="344"/>
      <c r="E1995" s="28"/>
      <c r="F1995" s="28"/>
      <c r="G1995" s="344"/>
      <c r="H1995" s="28"/>
      <c r="I1995" s="28"/>
      <c r="J1995" s="344"/>
      <c r="K1995" s="28"/>
      <c r="L1995" s="28"/>
      <c r="M1995" s="346"/>
      <c r="N1995" s="28"/>
      <c r="O1995" s="28"/>
      <c r="P1995" s="346"/>
      <c r="Q1995" s="22"/>
      <c r="R1995" s="23">
        <f>ROUNDDOWN($R$3*R1994,0)</f>
        <v>34618</v>
      </c>
      <c r="S1995" s="23">
        <f>ROUNDDOWN($S$3*S1994,0)</f>
        <v>3257</v>
      </c>
      <c r="T1995" s="337"/>
      <c r="U1995" s="23">
        <f>ROUNDDOWN(U1994*$U$3,0)</f>
        <v>1710</v>
      </c>
      <c r="V1995" s="23">
        <f>ROUNDDOWN(V1994*$V$3,0)</f>
        <v>731</v>
      </c>
      <c r="W1995" s="337"/>
      <c r="X1995" s="23">
        <f>ROUNDDOWN($X$3*X1994,0)</f>
        <v>38814</v>
      </c>
      <c r="Y1995" s="23">
        <f>ROUNDDOWN(Y1994*$Y$3,0)</f>
        <v>17917</v>
      </c>
      <c r="Z1995" s="24">
        <f>ROUNDDOWN(Z1994*$Z$3,0)</f>
        <v>0</v>
      </c>
      <c r="AA1995" s="338"/>
      <c r="AB1995" s="327"/>
      <c r="AC1995" s="327"/>
      <c r="AD1995" s="327"/>
      <c r="AE1995" s="327"/>
      <c r="AF1995" s="329"/>
      <c r="AG1995" s="331"/>
      <c r="AH1995" s="332">
        <f t="shared" si="20"/>
        <v>0</v>
      </c>
    </row>
    <row r="1996" spans="1:34" ht="12.75" hidden="1" customHeight="1">
      <c r="A1996" s="344" t="s">
        <v>304</v>
      </c>
      <c r="B1996" s="27" t="s">
        <v>43</v>
      </c>
      <c r="C1996" s="28">
        <v>3</v>
      </c>
      <c r="D1996" s="344" t="str">
        <f>B1996&amp;C1996</f>
        <v>H3</v>
      </c>
      <c r="E1996" s="28" t="s">
        <v>38</v>
      </c>
      <c r="F1996" s="28">
        <v>0</v>
      </c>
      <c r="G1996" s="344" t="str">
        <f>E1996&amp;F1996</f>
        <v>W0</v>
      </c>
      <c r="H1996" s="28" t="s">
        <v>39</v>
      </c>
      <c r="I1996" s="28">
        <v>0</v>
      </c>
      <c r="J1996" s="344" t="str">
        <f>H1996&amp;I1996</f>
        <v>L0</v>
      </c>
      <c r="K1996" s="28" t="s">
        <v>40</v>
      </c>
      <c r="L1996" s="28">
        <v>0</v>
      </c>
      <c r="M1996" s="345" t="str">
        <f>K1996&amp;L1996</f>
        <v>B0</v>
      </c>
      <c r="N1996" s="28" t="s">
        <v>41</v>
      </c>
      <c r="O1996" s="28">
        <v>10</v>
      </c>
      <c r="P1996" s="345" t="str">
        <f>N1996&amp;O1996</f>
        <v>R10</v>
      </c>
      <c r="Q1996" s="25" t="s">
        <v>42</v>
      </c>
      <c r="R1996" s="26">
        <v>0.47</v>
      </c>
      <c r="S1996" s="26">
        <v>0.06</v>
      </c>
      <c r="T1996" s="336">
        <f>SUM(R1997:S1997)</f>
        <v>54190</v>
      </c>
      <c r="U1996" s="19">
        <v>4.2000000000000003E-2</v>
      </c>
      <c r="V1996" s="19">
        <v>0.02</v>
      </c>
      <c r="W1996" s="336">
        <f>SUM(U1997:V1997)</f>
        <v>4639</v>
      </c>
      <c r="X1996" s="19">
        <v>0.33</v>
      </c>
      <c r="Y1996" s="19">
        <v>0.16</v>
      </c>
      <c r="Z1996" s="19">
        <v>0.24</v>
      </c>
      <c r="AA1996" s="338">
        <f>SUM(X1997:Z1997)</f>
        <v>60738</v>
      </c>
      <c r="AB1996" s="327">
        <f>ROUNDDOWN((T1996+AA1996)*0.05,0)</f>
        <v>5746</v>
      </c>
      <c r="AC1996" s="327">
        <f>ROUNDDOWN((T1996+W1996+AA1996+AB1996)*0.1,0)</f>
        <v>12531</v>
      </c>
      <c r="AD1996" s="327">
        <f>ROUNDDOWN(AG1996*0.1,0)</f>
        <v>11817</v>
      </c>
      <c r="AE1996" s="327">
        <f>T1996+W1996+AA1996+AB1996+AC1996+AD1996</f>
        <v>149661</v>
      </c>
      <c r="AF1996" s="328">
        <v>177000</v>
      </c>
      <c r="AG1996" s="330">
        <f>AF1996-T1996-W1996</f>
        <v>118171</v>
      </c>
      <c r="AH1996" s="332">
        <f t="shared" si="20"/>
        <v>118171</v>
      </c>
    </row>
    <row r="1997" spans="1:34" ht="12.75" hidden="1" customHeight="1">
      <c r="A1997" s="344"/>
      <c r="B1997" s="27"/>
      <c r="C1997" s="28"/>
      <c r="D1997" s="344"/>
      <c r="E1997" s="28"/>
      <c r="F1997" s="28"/>
      <c r="G1997" s="344"/>
      <c r="H1997" s="28"/>
      <c r="I1997" s="28"/>
      <c r="J1997" s="344"/>
      <c r="K1997" s="28"/>
      <c r="L1997" s="28"/>
      <c r="M1997" s="346"/>
      <c r="N1997" s="28"/>
      <c r="O1997" s="28"/>
      <c r="P1997" s="346"/>
      <c r="Q1997" s="22"/>
      <c r="R1997" s="23">
        <f>ROUNDDOWN($R$3*R1996,0)</f>
        <v>49304</v>
      </c>
      <c r="S1997" s="23">
        <f>ROUNDDOWN($S$3*S1996,0)</f>
        <v>4886</v>
      </c>
      <c r="T1997" s="337"/>
      <c r="U1997" s="23">
        <f>ROUNDDOWN(U1996*$U$3,0)</f>
        <v>3420</v>
      </c>
      <c r="V1997" s="23">
        <f>ROUNDDOWN(V1996*$V$3,0)</f>
        <v>1219</v>
      </c>
      <c r="W1997" s="337"/>
      <c r="X1997" s="23">
        <f>ROUNDDOWN($X$3*X1996,0)</f>
        <v>34618</v>
      </c>
      <c r="Y1997" s="23">
        <f>ROUNDDOWN(Y1996*$Y$3,0)</f>
        <v>13030</v>
      </c>
      <c r="Z1997" s="24">
        <f>ROUNDDOWN(Z1996*$Z$3,0)</f>
        <v>13090</v>
      </c>
      <c r="AA1997" s="338"/>
      <c r="AB1997" s="327"/>
      <c r="AC1997" s="327"/>
      <c r="AD1997" s="327"/>
      <c r="AE1997" s="327"/>
      <c r="AF1997" s="329"/>
      <c r="AG1997" s="331"/>
      <c r="AH1997" s="332">
        <f t="shared" si="20"/>
        <v>0</v>
      </c>
    </row>
    <row r="1998" spans="1:34" ht="12.75" hidden="1" customHeight="1">
      <c r="A1998" s="344" t="s">
        <v>304</v>
      </c>
      <c r="B1998" s="27" t="s">
        <v>43</v>
      </c>
      <c r="C1998" s="28">
        <v>3.5</v>
      </c>
      <c r="D1998" s="344" t="str">
        <f>B1998&amp;C1998</f>
        <v>H3.5</v>
      </c>
      <c r="E1998" s="28" t="s">
        <v>38</v>
      </c>
      <c r="F1998" s="28">
        <v>0</v>
      </c>
      <c r="G1998" s="344" t="str">
        <f>E1998&amp;F1998</f>
        <v>W0</v>
      </c>
      <c r="H1998" s="28" t="s">
        <v>39</v>
      </c>
      <c r="I1998" s="28">
        <v>0</v>
      </c>
      <c r="J1998" s="344" t="str">
        <f>H1998&amp;I1998</f>
        <v>L0</v>
      </c>
      <c r="K1998" s="28" t="s">
        <v>40</v>
      </c>
      <c r="L1998" s="28">
        <v>0</v>
      </c>
      <c r="M1998" s="345" t="str">
        <f>K1998&amp;L1998</f>
        <v>B0</v>
      </c>
      <c r="N1998" s="28" t="s">
        <v>41</v>
      </c>
      <c r="O1998" s="28">
        <v>12</v>
      </c>
      <c r="P1998" s="345" t="str">
        <f>N1998&amp;O1998</f>
        <v>R12</v>
      </c>
      <c r="Q1998" s="25" t="s">
        <v>42</v>
      </c>
      <c r="R1998" s="19">
        <v>0.63</v>
      </c>
      <c r="S1998" s="19">
        <v>0.1</v>
      </c>
      <c r="T1998" s="336">
        <f>SUM(R1999:S1999)</f>
        <v>74233</v>
      </c>
      <c r="U1998" s="19">
        <v>7.4999999999999997E-2</v>
      </c>
      <c r="V1998" s="19">
        <v>0.02</v>
      </c>
      <c r="W1998" s="336">
        <f>SUM(U1999:V1999)</f>
        <v>7327</v>
      </c>
      <c r="X1998" s="19">
        <v>0.42</v>
      </c>
      <c r="Y1998" s="19">
        <v>0.2</v>
      </c>
      <c r="Z1998" s="19">
        <v>0.31</v>
      </c>
      <c r="AA1998" s="338">
        <f>SUM(X1999:Z1999)</f>
        <v>77255</v>
      </c>
      <c r="AB1998" s="327">
        <f>ROUNDDOWN((T1998+AA1998)*0.05,0)</f>
        <v>7574</v>
      </c>
      <c r="AC1998" s="327">
        <f>ROUNDDOWN((T1998+W1998+AA1998+AB1998)*0.1,0)</f>
        <v>16638</v>
      </c>
      <c r="AD1998" s="327">
        <f>ROUNDDOWN(AG1998*0.1,0)</f>
        <v>17444</v>
      </c>
      <c r="AE1998" s="327">
        <f>T1998+W1998+AA1998+AB1998+AC1998+AD1998</f>
        <v>200471</v>
      </c>
      <c r="AF1998" s="328">
        <v>256000</v>
      </c>
      <c r="AG1998" s="330">
        <f>AF1998-T1998-W1998</f>
        <v>174440</v>
      </c>
      <c r="AH1998" s="332">
        <f t="shared" si="20"/>
        <v>174440</v>
      </c>
    </row>
    <row r="1999" spans="1:34" ht="12.75" hidden="1" customHeight="1">
      <c r="A1999" s="344"/>
      <c r="B1999" s="27"/>
      <c r="C1999" s="28"/>
      <c r="D1999" s="344"/>
      <c r="E1999" s="28"/>
      <c r="F1999" s="28"/>
      <c r="G1999" s="344"/>
      <c r="H1999" s="28"/>
      <c r="I1999" s="28"/>
      <c r="J1999" s="344"/>
      <c r="K1999" s="28"/>
      <c r="L1999" s="28"/>
      <c r="M1999" s="346"/>
      <c r="N1999" s="28"/>
      <c r="O1999" s="28"/>
      <c r="P1999" s="346"/>
      <c r="Q1999" s="25"/>
      <c r="R1999" s="23">
        <f>ROUNDDOWN($R$3*R1998,0)</f>
        <v>66089</v>
      </c>
      <c r="S1999" s="23">
        <f>ROUNDDOWN($S$3*S1998,0)</f>
        <v>8144</v>
      </c>
      <c r="T1999" s="337"/>
      <c r="U1999" s="23">
        <f>ROUNDDOWN(U1998*$U$3,0)</f>
        <v>6108</v>
      </c>
      <c r="V1999" s="23">
        <f>ROUNDDOWN(V1998*$V$3,0)</f>
        <v>1219</v>
      </c>
      <c r="W1999" s="337"/>
      <c r="X1999" s="23">
        <f>ROUNDDOWN($X$3*X1998,0)</f>
        <v>44059</v>
      </c>
      <c r="Y1999" s="23">
        <f>ROUNDDOWN(Y1998*$Y$3,0)</f>
        <v>16288</v>
      </c>
      <c r="Z1999" s="24">
        <f>ROUNDDOWN(Z1998*$Z$3,0)</f>
        <v>16908</v>
      </c>
      <c r="AA1999" s="338"/>
      <c r="AB1999" s="327"/>
      <c r="AC1999" s="327"/>
      <c r="AD1999" s="327"/>
      <c r="AE1999" s="327"/>
      <c r="AF1999" s="329"/>
      <c r="AG1999" s="331"/>
      <c r="AH1999" s="332">
        <f t="shared" si="20"/>
        <v>0</v>
      </c>
    </row>
    <row r="2000" spans="1:34" ht="12.75" hidden="1" customHeight="1">
      <c r="A2000" s="344" t="s">
        <v>304</v>
      </c>
      <c r="B2000" s="27" t="s">
        <v>43</v>
      </c>
      <c r="C2000" s="28">
        <v>3.5</v>
      </c>
      <c r="D2000" s="344" t="str">
        <f>B2000&amp;C2000</f>
        <v>H3.5</v>
      </c>
      <c r="E2000" s="28" t="s">
        <v>38</v>
      </c>
      <c r="F2000" s="28">
        <v>0</v>
      </c>
      <c r="G2000" s="344" t="str">
        <f>E2000&amp;F2000</f>
        <v>W0</v>
      </c>
      <c r="H2000" s="28" t="s">
        <v>39</v>
      </c>
      <c r="I2000" s="28">
        <v>0</v>
      </c>
      <c r="J2000" s="344" t="str">
        <f>H2000&amp;I2000</f>
        <v>L0</v>
      </c>
      <c r="K2000" s="28" t="s">
        <v>40</v>
      </c>
      <c r="L2000" s="28">
        <v>0</v>
      </c>
      <c r="M2000" s="345" t="str">
        <f>K2000&amp;L2000</f>
        <v>B0</v>
      </c>
      <c r="N2000" s="28" t="s">
        <v>41</v>
      </c>
      <c r="O2000" s="28">
        <v>15</v>
      </c>
      <c r="P2000" s="345" t="str">
        <f>N2000&amp;O2000</f>
        <v>R15</v>
      </c>
      <c r="Q2000" s="25" t="s">
        <v>42</v>
      </c>
      <c r="R2000" s="19">
        <v>0.88</v>
      </c>
      <c r="S2000" s="19">
        <v>0.12</v>
      </c>
      <c r="T2000" s="336">
        <f>SUM(R2001:S2001)</f>
        <v>102088</v>
      </c>
      <c r="U2000" s="19">
        <v>0.19</v>
      </c>
      <c r="V2000" s="19">
        <v>3.9E-2</v>
      </c>
      <c r="W2000" s="336">
        <f>SUM(U2001:V2001)</f>
        <v>17851</v>
      </c>
      <c r="X2000" s="19">
        <v>0.56000000000000005</v>
      </c>
      <c r="Y2000" s="19">
        <v>0.27</v>
      </c>
      <c r="Z2000" s="19">
        <v>0.41</v>
      </c>
      <c r="AA2000" s="338">
        <f>SUM(X2001:Z2001)</f>
        <v>103098</v>
      </c>
      <c r="AB2000" s="327">
        <f>ROUNDDOWN((T2000+AA2000)*0.05,0)</f>
        <v>10259</v>
      </c>
      <c r="AC2000" s="327">
        <f>ROUNDDOWN((T2000+W2000+AA2000+AB2000)*0.1,0)</f>
        <v>23329</v>
      </c>
      <c r="AD2000" s="327">
        <f>ROUNDDOWN(AG2000*0.1,0)</f>
        <v>21306</v>
      </c>
      <c r="AE2000" s="327">
        <f>T2000+W2000+AA2000+AB2000+AC2000+AD2000</f>
        <v>277931</v>
      </c>
      <c r="AF2000" s="328">
        <v>333000</v>
      </c>
      <c r="AG2000" s="330">
        <f>AF2000-T2000-W2000</f>
        <v>213061</v>
      </c>
      <c r="AH2000" s="332">
        <f t="shared" si="20"/>
        <v>213061</v>
      </c>
    </row>
    <row r="2001" spans="1:34" ht="12.75" hidden="1" customHeight="1">
      <c r="A2001" s="344"/>
      <c r="B2001" s="27"/>
      <c r="C2001" s="28"/>
      <c r="D2001" s="344"/>
      <c r="E2001" s="28"/>
      <c r="F2001" s="28"/>
      <c r="G2001" s="344"/>
      <c r="H2001" s="28"/>
      <c r="I2001" s="28"/>
      <c r="J2001" s="344"/>
      <c r="K2001" s="28"/>
      <c r="L2001" s="28"/>
      <c r="M2001" s="346"/>
      <c r="N2001" s="28"/>
      <c r="O2001" s="28"/>
      <c r="P2001" s="346"/>
      <c r="Q2001" s="22"/>
      <c r="R2001" s="23">
        <f>ROUNDDOWN($R$3*R2000,0)</f>
        <v>92315</v>
      </c>
      <c r="S2001" s="23">
        <f>ROUNDDOWN($S$3*S2000,0)</f>
        <v>9773</v>
      </c>
      <c r="T2001" s="337"/>
      <c r="U2001" s="23">
        <f>ROUNDDOWN(U2000*$U$3,0)</f>
        <v>15474</v>
      </c>
      <c r="V2001" s="23">
        <f>ROUNDDOWN(V2000*$V$3,0)</f>
        <v>2377</v>
      </c>
      <c r="W2001" s="337"/>
      <c r="X2001" s="23">
        <f>ROUNDDOWN($X$3*X2000,0)</f>
        <v>58746</v>
      </c>
      <c r="Y2001" s="23">
        <f>ROUNDDOWN(Y2000*$Y$3,0)</f>
        <v>21989</v>
      </c>
      <c r="Z2001" s="24">
        <f>ROUNDDOWN(Z2000*$Z$3,0)</f>
        <v>22363</v>
      </c>
      <c r="AA2001" s="338"/>
      <c r="AB2001" s="327"/>
      <c r="AC2001" s="327"/>
      <c r="AD2001" s="327"/>
      <c r="AE2001" s="327"/>
      <c r="AF2001" s="329"/>
      <c r="AG2001" s="331"/>
      <c r="AH2001" s="332">
        <f t="shared" si="20"/>
        <v>0</v>
      </c>
    </row>
    <row r="2002" spans="1:34" ht="12.75" hidden="1" customHeight="1">
      <c r="A2002" s="333" t="s">
        <v>305</v>
      </c>
      <c r="B2002" s="20" t="s">
        <v>43</v>
      </c>
      <c r="C2002" s="21">
        <v>1.2</v>
      </c>
      <c r="D2002" s="333" t="str">
        <f>B2002&amp;C2002</f>
        <v>H1.2</v>
      </c>
      <c r="E2002" s="21" t="s">
        <v>38</v>
      </c>
      <c r="F2002" s="21">
        <v>0.4</v>
      </c>
      <c r="G2002" s="333" t="str">
        <f>E2002&amp;F2002</f>
        <v>W0.4</v>
      </c>
      <c r="H2002" s="21" t="s">
        <v>39</v>
      </c>
      <c r="I2002" s="21">
        <v>0</v>
      </c>
      <c r="J2002" s="333" t="str">
        <f>H2002&amp;I2002</f>
        <v>L0</v>
      </c>
      <c r="K2002" s="21" t="s">
        <v>40</v>
      </c>
      <c r="L2002" s="21">
        <v>0</v>
      </c>
      <c r="M2002" s="334" t="str">
        <f>K2002&amp;L2002</f>
        <v>B0</v>
      </c>
      <c r="N2002" s="21" t="s">
        <v>41</v>
      </c>
      <c r="O2002" s="21">
        <v>0</v>
      </c>
      <c r="P2002" s="334" t="str">
        <f>N2002&amp;O2002</f>
        <v>R0</v>
      </c>
      <c r="Q2002" s="25" t="s">
        <v>109</v>
      </c>
      <c r="R2002" s="26">
        <v>0.04</v>
      </c>
      <c r="S2002" s="26">
        <v>6.0000000000000001E-3</v>
      </c>
      <c r="T2002" s="336">
        <f>SUM(R2003:S2003)</f>
        <v>4684</v>
      </c>
      <c r="U2002" s="19">
        <v>2E-3</v>
      </c>
      <c r="V2002" s="19">
        <v>1E-3</v>
      </c>
      <c r="W2002" s="336">
        <f>SUM(U2003:V2003)</f>
        <v>222</v>
      </c>
      <c r="X2002" s="19">
        <v>0.03</v>
      </c>
      <c r="Y2002" s="19">
        <v>0.02</v>
      </c>
      <c r="Z2002" s="19">
        <v>0</v>
      </c>
      <c r="AA2002" s="338">
        <f>SUM(X2003:Z2003)</f>
        <v>4775</v>
      </c>
      <c r="AB2002" s="327">
        <f>ROUNDDOWN((T2002+AA2002)*0.05,0)</f>
        <v>472</v>
      </c>
      <c r="AC2002" s="327">
        <f>ROUNDDOWN((T2002+W2002+AA2002+AB2002)*0.1,0)</f>
        <v>1015</v>
      </c>
      <c r="AD2002" s="327">
        <f>ROUNDDOWN(AG2002*0.1,0)</f>
        <v>-230</v>
      </c>
      <c r="AE2002" s="327">
        <f>T2002+W2002+AA2002+AB2002+AC2002+AD2002</f>
        <v>10938</v>
      </c>
      <c r="AF2002" s="328">
        <v>2600</v>
      </c>
      <c r="AG2002" s="330">
        <f>AF2002-T2002-W2002</f>
        <v>-2306</v>
      </c>
      <c r="AH2002" s="332">
        <f t="shared" si="20"/>
        <v>-2306</v>
      </c>
    </row>
    <row r="2003" spans="1:34" ht="12.75" hidden="1" customHeight="1">
      <c r="A2003" s="333"/>
      <c r="B2003" s="20"/>
      <c r="C2003" s="21"/>
      <c r="D2003" s="333"/>
      <c r="E2003" s="21"/>
      <c r="F2003" s="21"/>
      <c r="G2003" s="333"/>
      <c r="H2003" s="21"/>
      <c r="I2003" s="21"/>
      <c r="J2003" s="333"/>
      <c r="K2003" s="21"/>
      <c r="L2003" s="21"/>
      <c r="M2003" s="335"/>
      <c r="N2003" s="21"/>
      <c r="O2003" s="21"/>
      <c r="P2003" s="335"/>
      <c r="Q2003" s="25"/>
      <c r="R2003" s="23">
        <f>ROUNDDOWN($R$3*R2002,0)</f>
        <v>4196</v>
      </c>
      <c r="S2003" s="23">
        <f>ROUNDDOWN($S$3*S2002,0)</f>
        <v>488</v>
      </c>
      <c r="T2003" s="337"/>
      <c r="U2003" s="23">
        <f>ROUNDDOWN(U2002*$U$3,0)</f>
        <v>162</v>
      </c>
      <c r="V2003" s="23">
        <f>ROUNDDOWN(V2002*$V$3,0)</f>
        <v>60</v>
      </c>
      <c r="W2003" s="337"/>
      <c r="X2003" s="23">
        <f>ROUNDDOWN($X$3*X2002,0)</f>
        <v>3147</v>
      </c>
      <c r="Y2003" s="23">
        <f>ROUNDDOWN(Y2002*$Y$3,0)</f>
        <v>1628</v>
      </c>
      <c r="Z2003" s="24">
        <f>ROUNDDOWN(Z2002*$Z$3,0)</f>
        <v>0</v>
      </c>
      <c r="AA2003" s="338"/>
      <c r="AB2003" s="327"/>
      <c r="AC2003" s="327"/>
      <c r="AD2003" s="327"/>
      <c r="AE2003" s="327"/>
      <c r="AF2003" s="329"/>
      <c r="AG2003" s="331"/>
      <c r="AH2003" s="332">
        <f t="shared" si="20"/>
        <v>0</v>
      </c>
    </row>
    <row r="2004" spans="1:34" ht="12.75" hidden="1" customHeight="1">
      <c r="A2004" s="333" t="s">
        <v>305</v>
      </c>
      <c r="B2004" s="20" t="s">
        <v>43</v>
      </c>
      <c r="C2004" s="21">
        <v>1.5</v>
      </c>
      <c r="D2004" s="333" t="str">
        <f>B2004&amp;C2004</f>
        <v>H1.5</v>
      </c>
      <c r="E2004" s="21" t="s">
        <v>38</v>
      </c>
      <c r="F2004" s="21">
        <v>0.6</v>
      </c>
      <c r="G2004" s="333" t="str">
        <f>E2004&amp;F2004</f>
        <v>W0.6</v>
      </c>
      <c r="H2004" s="21" t="s">
        <v>39</v>
      </c>
      <c r="I2004" s="21">
        <v>0</v>
      </c>
      <c r="J2004" s="333" t="str">
        <f>H2004&amp;I2004</f>
        <v>L0</v>
      </c>
      <c r="K2004" s="21" t="s">
        <v>40</v>
      </c>
      <c r="L2004" s="21">
        <v>0</v>
      </c>
      <c r="M2004" s="334" t="str">
        <f>K2004&amp;L2004</f>
        <v>B0</v>
      </c>
      <c r="N2004" s="21" t="s">
        <v>41</v>
      </c>
      <c r="O2004" s="21">
        <v>0</v>
      </c>
      <c r="P2004" s="334" t="str">
        <f>N2004&amp;O2004</f>
        <v>R0</v>
      </c>
      <c r="Q2004" s="25" t="s">
        <v>109</v>
      </c>
      <c r="R2004" s="26">
        <v>0.04</v>
      </c>
      <c r="S2004" s="26">
        <v>6.0000000000000001E-3</v>
      </c>
      <c r="T2004" s="336">
        <f>SUM(R2005:S2005)</f>
        <v>4684</v>
      </c>
      <c r="U2004" s="19">
        <v>2E-3</v>
      </c>
      <c r="V2004" s="19">
        <v>1E-3</v>
      </c>
      <c r="W2004" s="336">
        <f>SUM(U2005:V2005)</f>
        <v>222</v>
      </c>
      <c r="X2004" s="19">
        <v>0.03</v>
      </c>
      <c r="Y2004" s="19">
        <v>0.02</v>
      </c>
      <c r="Z2004" s="19">
        <v>0</v>
      </c>
      <c r="AA2004" s="338">
        <f>SUM(X2005:Z2005)</f>
        <v>4775</v>
      </c>
      <c r="AB2004" s="327">
        <f>ROUNDDOWN((T2004+AA2004)*0.05,0)</f>
        <v>472</v>
      </c>
      <c r="AC2004" s="327">
        <f>ROUNDDOWN((T2004+W2004+AA2004+AB2004)*0.1,0)</f>
        <v>1015</v>
      </c>
      <c r="AD2004" s="327">
        <f>ROUNDDOWN(AG2004*0.1,0)</f>
        <v>79</v>
      </c>
      <c r="AE2004" s="327">
        <f>T2004+W2004+AA2004+AB2004+AC2004+AD2004</f>
        <v>11247</v>
      </c>
      <c r="AF2004" s="328">
        <v>5700</v>
      </c>
      <c r="AG2004" s="330">
        <f>AF2004-T2004-W2004</f>
        <v>794</v>
      </c>
      <c r="AH2004" s="332">
        <f t="shared" si="20"/>
        <v>794</v>
      </c>
    </row>
    <row r="2005" spans="1:34" ht="12.75" hidden="1" customHeight="1">
      <c r="A2005" s="333"/>
      <c r="B2005" s="20"/>
      <c r="C2005" s="21"/>
      <c r="D2005" s="333"/>
      <c r="E2005" s="21"/>
      <c r="F2005" s="21"/>
      <c r="G2005" s="333"/>
      <c r="H2005" s="21"/>
      <c r="I2005" s="21"/>
      <c r="J2005" s="333"/>
      <c r="K2005" s="21"/>
      <c r="L2005" s="21"/>
      <c r="M2005" s="335"/>
      <c r="N2005" s="21"/>
      <c r="O2005" s="21"/>
      <c r="P2005" s="335"/>
      <c r="Q2005" s="25"/>
      <c r="R2005" s="23">
        <f>ROUNDDOWN($R$3*R2004,0)</f>
        <v>4196</v>
      </c>
      <c r="S2005" s="23">
        <f>ROUNDDOWN($S$3*S2004,0)</f>
        <v>488</v>
      </c>
      <c r="T2005" s="337"/>
      <c r="U2005" s="23">
        <f>ROUNDDOWN(U2004*$U$3,0)</f>
        <v>162</v>
      </c>
      <c r="V2005" s="23">
        <f>ROUNDDOWN(V2004*$V$3,0)</f>
        <v>60</v>
      </c>
      <c r="W2005" s="337"/>
      <c r="X2005" s="23">
        <f>ROUNDDOWN($X$3*X2004,0)</f>
        <v>3147</v>
      </c>
      <c r="Y2005" s="23">
        <f>ROUNDDOWN(Y2004*$Y$3,0)</f>
        <v>1628</v>
      </c>
      <c r="Z2005" s="24">
        <f>ROUNDDOWN(Z2004*$Z$3,0)</f>
        <v>0</v>
      </c>
      <c r="AA2005" s="338"/>
      <c r="AB2005" s="327"/>
      <c r="AC2005" s="327"/>
      <c r="AD2005" s="327"/>
      <c r="AE2005" s="327"/>
      <c r="AF2005" s="329"/>
      <c r="AG2005" s="331"/>
      <c r="AH2005" s="332">
        <f t="shared" si="20"/>
        <v>0</v>
      </c>
    </row>
    <row r="2006" spans="1:34" ht="12.75" hidden="1" customHeight="1">
      <c r="A2006" s="344" t="s">
        <v>306</v>
      </c>
      <c r="B2006" s="27" t="s">
        <v>43</v>
      </c>
      <c r="C2006" s="28">
        <v>0.3</v>
      </c>
      <c r="D2006" s="344" t="str">
        <f>B2006&amp;C2006</f>
        <v>H0.3</v>
      </c>
      <c r="E2006" s="28" t="s">
        <v>38</v>
      </c>
      <c r="F2006" s="28">
        <v>0.3</v>
      </c>
      <c r="G2006" s="344" t="str">
        <f>E2006&amp;F2006</f>
        <v>W0.3</v>
      </c>
      <c r="H2006" s="28" t="s">
        <v>39</v>
      </c>
      <c r="I2006" s="28">
        <v>0</v>
      </c>
      <c r="J2006" s="344" t="str">
        <f>H2006&amp;I2006</f>
        <v>L0</v>
      </c>
      <c r="K2006" s="28" t="s">
        <v>40</v>
      </c>
      <c r="L2006" s="28">
        <v>0</v>
      </c>
      <c r="M2006" s="345" t="str">
        <f>K2006&amp;L2006</f>
        <v>B0</v>
      </c>
      <c r="N2006" s="28" t="s">
        <v>41</v>
      </c>
      <c r="O2006" s="28">
        <v>0</v>
      </c>
      <c r="P2006" s="345" t="str">
        <f>N2006&amp;O2006</f>
        <v>R0</v>
      </c>
      <c r="Q2006" s="25" t="s">
        <v>109</v>
      </c>
      <c r="R2006" s="26">
        <v>0.04</v>
      </c>
      <c r="S2006" s="26">
        <v>6.0000000000000001E-3</v>
      </c>
      <c r="T2006" s="336">
        <f>SUM(R2007:S2007)</f>
        <v>4684</v>
      </c>
      <c r="U2006" s="19">
        <v>2E-3</v>
      </c>
      <c r="V2006" s="19">
        <v>1E-3</v>
      </c>
      <c r="W2006" s="336">
        <f>SUM(U2007:V2007)</f>
        <v>222</v>
      </c>
      <c r="X2006" s="19">
        <v>0.03</v>
      </c>
      <c r="Y2006" s="19">
        <v>0.02</v>
      </c>
      <c r="Z2006" s="19">
        <v>0</v>
      </c>
      <c r="AA2006" s="338">
        <f>SUM(X2007:Z2007)</f>
        <v>4775</v>
      </c>
      <c r="AB2006" s="327">
        <f>ROUNDDOWN((T2006+AA2006)*0.05,0)</f>
        <v>472</v>
      </c>
      <c r="AC2006" s="327">
        <f>ROUNDDOWN((T2006+W2006+AA2006+AB2006)*0.1,0)</f>
        <v>1015</v>
      </c>
      <c r="AD2006" s="327">
        <f>ROUNDDOWN(AG2006*0.1,0)</f>
        <v>889</v>
      </c>
      <c r="AE2006" s="327">
        <f>T2006+W2006+AA2006+AB2006+AC2006+AD2006</f>
        <v>12057</v>
      </c>
      <c r="AF2006" s="328">
        <v>13800</v>
      </c>
      <c r="AG2006" s="330">
        <f>AF2006-T2006-W2006</f>
        <v>8894</v>
      </c>
      <c r="AH2006" s="332">
        <f t="shared" si="20"/>
        <v>8894</v>
      </c>
    </row>
    <row r="2007" spans="1:34" ht="12.75" hidden="1" customHeight="1">
      <c r="A2007" s="344"/>
      <c r="B2007" s="27"/>
      <c r="C2007" s="28"/>
      <c r="D2007" s="344"/>
      <c r="E2007" s="28"/>
      <c r="F2007" s="28"/>
      <c r="G2007" s="344"/>
      <c r="H2007" s="28"/>
      <c r="I2007" s="28"/>
      <c r="J2007" s="344"/>
      <c r="K2007" s="28"/>
      <c r="L2007" s="28"/>
      <c r="M2007" s="346"/>
      <c r="N2007" s="28"/>
      <c r="O2007" s="28"/>
      <c r="P2007" s="346"/>
      <c r="Q2007" s="25"/>
      <c r="R2007" s="23">
        <f>ROUNDDOWN($R$3*R2006,0)</f>
        <v>4196</v>
      </c>
      <c r="S2007" s="23">
        <f>ROUNDDOWN($S$3*S2006,0)</f>
        <v>488</v>
      </c>
      <c r="T2007" s="337"/>
      <c r="U2007" s="23">
        <f>ROUNDDOWN(U2006*$U$3,0)</f>
        <v>162</v>
      </c>
      <c r="V2007" s="23">
        <f>ROUNDDOWN(V2006*$V$3,0)</f>
        <v>60</v>
      </c>
      <c r="W2007" s="337"/>
      <c r="X2007" s="23">
        <f>ROUNDDOWN($X$3*X2006,0)</f>
        <v>3147</v>
      </c>
      <c r="Y2007" s="23">
        <f>ROUNDDOWN(Y2006*$Y$3,0)</f>
        <v>1628</v>
      </c>
      <c r="Z2007" s="24">
        <f>ROUNDDOWN(Z2006*$Z$3,0)</f>
        <v>0</v>
      </c>
      <c r="AA2007" s="338"/>
      <c r="AB2007" s="327"/>
      <c r="AC2007" s="327"/>
      <c r="AD2007" s="327"/>
      <c r="AE2007" s="327"/>
      <c r="AF2007" s="329"/>
      <c r="AG2007" s="331"/>
      <c r="AH2007" s="332">
        <f t="shared" si="20"/>
        <v>0</v>
      </c>
    </row>
    <row r="2008" spans="1:34" ht="12.75" hidden="1" customHeight="1">
      <c r="A2008" s="344" t="s">
        <v>306</v>
      </c>
      <c r="B2008" s="27" t="s">
        <v>43</v>
      </c>
      <c r="C2008" s="28">
        <v>0.4</v>
      </c>
      <c r="D2008" s="344" t="str">
        <f>B2008&amp;C2008</f>
        <v>H0.4</v>
      </c>
      <c r="E2008" s="28" t="s">
        <v>38</v>
      </c>
      <c r="F2008" s="28">
        <v>0.4</v>
      </c>
      <c r="G2008" s="344" t="str">
        <f>E2008&amp;F2008</f>
        <v>W0.4</v>
      </c>
      <c r="H2008" s="28" t="s">
        <v>39</v>
      </c>
      <c r="I2008" s="28">
        <v>0</v>
      </c>
      <c r="J2008" s="344" t="str">
        <f>H2008&amp;I2008</f>
        <v>L0</v>
      </c>
      <c r="K2008" s="28" t="s">
        <v>40</v>
      </c>
      <c r="L2008" s="28">
        <v>0</v>
      </c>
      <c r="M2008" s="345" t="str">
        <f>K2008&amp;L2008</f>
        <v>B0</v>
      </c>
      <c r="N2008" s="28" t="s">
        <v>41</v>
      </c>
      <c r="O2008" s="28">
        <v>0</v>
      </c>
      <c r="P2008" s="345" t="str">
        <f>N2008&amp;O2008</f>
        <v>R0</v>
      </c>
      <c r="Q2008" s="25" t="s">
        <v>109</v>
      </c>
      <c r="R2008" s="26">
        <v>0.04</v>
      </c>
      <c r="S2008" s="26">
        <v>6.0000000000000001E-3</v>
      </c>
      <c r="T2008" s="336">
        <f>SUM(R2009:S2009)</f>
        <v>4684</v>
      </c>
      <c r="U2008" s="19">
        <v>2E-3</v>
      </c>
      <c r="V2008" s="19">
        <v>1E-3</v>
      </c>
      <c r="W2008" s="336">
        <f>SUM(U2009:V2009)</f>
        <v>222</v>
      </c>
      <c r="X2008" s="19">
        <v>0.03</v>
      </c>
      <c r="Y2008" s="19">
        <v>0.02</v>
      </c>
      <c r="Z2008" s="19">
        <v>0</v>
      </c>
      <c r="AA2008" s="338">
        <f>SUM(X2009:Z2009)</f>
        <v>4775</v>
      </c>
      <c r="AB2008" s="327">
        <f>ROUNDDOWN((T2008+AA2008)*0.05,0)</f>
        <v>472</v>
      </c>
      <c r="AC2008" s="327">
        <f>ROUNDDOWN((T2008+W2008+AA2008+AB2008)*0.1,0)</f>
        <v>1015</v>
      </c>
      <c r="AD2008" s="327">
        <f>ROUNDDOWN(AG2008*0.1,0)</f>
        <v>1419</v>
      </c>
      <c r="AE2008" s="327">
        <f>T2008+W2008+AA2008+AB2008+AC2008+AD2008</f>
        <v>12587</v>
      </c>
      <c r="AF2008" s="328">
        <v>19100</v>
      </c>
      <c r="AG2008" s="330">
        <f>AF2008-T2008-W2008</f>
        <v>14194</v>
      </c>
      <c r="AH2008" s="332">
        <f t="shared" ref="AH2008:AH2077" si="21">IF(AE2008&lt;AG2008,AE2008,AG2008)</f>
        <v>12587</v>
      </c>
    </row>
    <row r="2009" spans="1:34" ht="12.75" hidden="1" customHeight="1">
      <c r="A2009" s="344"/>
      <c r="B2009" s="27"/>
      <c r="C2009" s="28"/>
      <c r="D2009" s="344"/>
      <c r="E2009" s="28"/>
      <c r="F2009" s="28"/>
      <c r="G2009" s="344"/>
      <c r="H2009" s="28"/>
      <c r="I2009" s="28"/>
      <c r="J2009" s="344"/>
      <c r="K2009" s="28"/>
      <c r="L2009" s="28"/>
      <c r="M2009" s="346"/>
      <c r="N2009" s="28"/>
      <c r="O2009" s="28"/>
      <c r="P2009" s="346"/>
      <c r="Q2009" s="25"/>
      <c r="R2009" s="23">
        <f>ROUNDDOWN($R$3*R2008,0)</f>
        <v>4196</v>
      </c>
      <c r="S2009" s="23">
        <f>ROUNDDOWN($S$3*S2008,0)</f>
        <v>488</v>
      </c>
      <c r="T2009" s="337"/>
      <c r="U2009" s="23">
        <f>ROUNDDOWN(U2008*$U$3,0)</f>
        <v>162</v>
      </c>
      <c r="V2009" s="23">
        <f>ROUNDDOWN(V2008*$V$3,0)</f>
        <v>60</v>
      </c>
      <c r="W2009" s="337"/>
      <c r="X2009" s="23">
        <f>ROUNDDOWN($X$3*X2008,0)</f>
        <v>3147</v>
      </c>
      <c r="Y2009" s="23">
        <f>ROUNDDOWN(Y2008*$Y$3,0)</f>
        <v>1628</v>
      </c>
      <c r="Z2009" s="24">
        <f>ROUNDDOWN(Z2008*$Z$3,0)</f>
        <v>0</v>
      </c>
      <c r="AA2009" s="338"/>
      <c r="AB2009" s="327"/>
      <c r="AC2009" s="327"/>
      <c r="AD2009" s="327"/>
      <c r="AE2009" s="327"/>
      <c r="AF2009" s="329"/>
      <c r="AG2009" s="331"/>
      <c r="AH2009" s="332">
        <f t="shared" si="21"/>
        <v>0</v>
      </c>
    </row>
    <row r="2010" spans="1:34" ht="12.75" hidden="1" customHeight="1">
      <c r="A2010" s="344" t="s">
        <v>306</v>
      </c>
      <c r="B2010" s="27" t="s">
        <v>43</v>
      </c>
      <c r="C2010" s="28">
        <v>0.5</v>
      </c>
      <c r="D2010" s="344" t="str">
        <f>B2010&amp;C2010</f>
        <v>H0.5</v>
      </c>
      <c r="E2010" s="28" t="s">
        <v>38</v>
      </c>
      <c r="F2010" s="28">
        <v>0.5</v>
      </c>
      <c r="G2010" s="344" t="str">
        <f>E2010&amp;F2010</f>
        <v>W0.5</v>
      </c>
      <c r="H2010" s="28" t="s">
        <v>39</v>
      </c>
      <c r="I2010" s="28">
        <v>0</v>
      </c>
      <c r="J2010" s="344" t="str">
        <f>H2010&amp;I2010</f>
        <v>L0</v>
      </c>
      <c r="K2010" s="28" t="s">
        <v>40</v>
      </c>
      <c r="L2010" s="28">
        <v>0</v>
      </c>
      <c r="M2010" s="345" t="str">
        <f>K2010&amp;L2010</f>
        <v>B0</v>
      </c>
      <c r="N2010" s="28" t="s">
        <v>41</v>
      </c>
      <c r="O2010" s="28">
        <v>0</v>
      </c>
      <c r="P2010" s="345" t="str">
        <f>N2010&amp;O2010</f>
        <v>R0</v>
      </c>
      <c r="Q2010" s="25" t="s">
        <v>109</v>
      </c>
      <c r="R2010" s="26">
        <v>0.04</v>
      </c>
      <c r="S2010" s="26">
        <v>6.0000000000000001E-3</v>
      </c>
      <c r="T2010" s="336">
        <f>SUM(R2011:S2011)</f>
        <v>4684</v>
      </c>
      <c r="U2010" s="19">
        <v>2E-3</v>
      </c>
      <c r="V2010" s="19">
        <v>1E-3</v>
      </c>
      <c r="W2010" s="336">
        <f>SUM(U2011:V2011)</f>
        <v>222</v>
      </c>
      <c r="X2010" s="19">
        <v>0.03</v>
      </c>
      <c r="Y2010" s="19">
        <v>0.02</v>
      </c>
      <c r="Z2010" s="19">
        <v>0</v>
      </c>
      <c r="AA2010" s="338">
        <f>SUM(X2011:Z2011)</f>
        <v>4775</v>
      </c>
      <c r="AB2010" s="327">
        <f>ROUNDDOWN((T2010+AA2010)*0.05,0)</f>
        <v>472</v>
      </c>
      <c r="AC2010" s="327">
        <f>ROUNDDOWN((T2010+W2010+AA2010+AB2010)*0.1,0)</f>
        <v>1015</v>
      </c>
      <c r="AD2010" s="327">
        <f>ROUNDDOWN(AG2010*0.1,0)</f>
        <v>2379</v>
      </c>
      <c r="AE2010" s="327">
        <f>T2010+W2010+AA2010+AB2010+AC2010+AD2010</f>
        <v>13547</v>
      </c>
      <c r="AF2010" s="328">
        <v>28700</v>
      </c>
      <c r="AG2010" s="330">
        <f>AF2010-T2010-W2010</f>
        <v>23794</v>
      </c>
      <c r="AH2010" s="332">
        <f t="shared" si="21"/>
        <v>13547</v>
      </c>
    </row>
    <row r="2011" spans="1:34" ht="12.75" hidden="1" customHeight="1">
      <c r="A2011" s="344"/>
      <c r="B2011" s="27"/>
      <c r="C2011" s="28"/>
      <c r="D2011" s="344"/>
      <c r="E2011" s="28"/>
      <c r="F2011" s="28"/>
      <c r="G2011" s="344"/>
      <c r="H2011" s="28"/>
      <c r="I2011" s="28"/>
      <c r="J2011" s="344"/>
      <c r="K2011" s="28"/>
      <c r="L2011" s="28"/>
      <c r="M2011" s="346"/>
      <c r="N2011" s="28"/>
      <c r="O2011" s="28"/>
      <c r="P2011" s="346"/>
      <c r="Q2011" s="25"/>
      <c r="R2011" s="23">
        <f>ROUNDDOWN($R$3*R2010,0)</f>
        <v>4196</v>
      </c>
      <c r="S2011" s="23">
        <f>ROUNDDOWN($S$3*S2010,0)</f>
        <v>488</v>
      </c>
      <c r="T2011" s="337"/>
      <c r="U2011" s="23">
        <f>ROUNDDOWN(U2010*$U$3,0)</f>
        <v>162</v>
      </c>
      <c r="V2011" s="23">
        <f>ROUNDDOWN(V2010*$V$3,0)</f>
        <v>60</v>
      </c>
      <c r="W2011" s="337"/>
      <c r="X2011" s="23">
        <f>ROUNDDOWN($X$3*X2010,0)</f>
        <v>3147</v>
      </c>
      <c r="Y2011" s="23">
        <f>ROUNDDOWN(Y2010*$Y$3,0)</f>
        <v>1628</v>
      </c>
      <c r="Z2011" s="24">
        <f>ROUNDDOWN(Z2010*$Z$3,0)</f>
        <v>0</v>
      </c>
      <c r="AA2011" s="338"/>
      <c r="AB2011" s="327"/>
      <c r="AC2011" s="327"/>
      <c r="AD2011" s="327"/>
      <c r="AE2011" s="327"/>
      <c r="AF2011" s="329"/>
      <c r="AG2011" s="331"/>
      <c r="AH2011" s="332">
        <f t="shared" si="21"/>
        <v>0</v>
      </c>
    </row>
    <row r="2012" spans="1:34" ht="12.75" hidden="1" customHeight="1">
      <c r="A2012" s="344" t="s">
        <v>306</v>
      </c>
      <c r="B2012" s="27" t="s">
        <v>43</v>
      </c>
      <c r="C2012" s="28">
        <v>0.5</v>
      </c>
      <c r="D2012" s="344" t="str">
        <f>B2012&amp;C2012</f>
        <v>H0.5</v>
      </c>
      <c r="E2012" s="28" t="s">
        <v>38</v>
      </c>
      <c r="F2012" s="28">
        <v>0.6</v>
      </c>
      <c r="G2012" s="344" t="str">
        <f>E2012&amp;F2012</f>
        <v>W0.6</v>
      </c>
      <c r="H2012" s="28" t="s">
        <v>39</v>
      </c>
      <c r="I2012" s="28">
        <v>0</v>
      </c>
      <c r="J2012" s="344" t="str">
        <f>H2012&amp;I2012</f>
        <v>L0</v>
      </c>
      <c r="K2012" s="28" t="s">
        <v>40</v>
      </c>
      <c r="L2012" s="28">
        <v>0</v>
      </c>
      <c r="M2012" s="345" t="str">
        <f>K2012&amp;L2012</f>
        <v>B0</v>
      </c>
      <c r="N2012" s="28" t="s">
        <v>41</v>
      </c>
      <c r="O2012" s="28">
        <v>0</v>
      </c>
      <c r="P2012" s="345" t="str">
        <f>N2012&amp;O2012</f>
        <v>R0</v>
      </c>
      <c r="Q2012" s="25" t="s">
        <v>109</v>
      </c>
      <c r="R2012" s="26">
        <v>0.04</v>
      </c>
      <c r="S2012" s="26">
        <v>6.0000000000000001E-3</v>
      </c>
      <c r="T2012" s="336">
        <f>SUM(R2013:S2013)</f>
        <v>4684</v>
      </c>
      <c r="U2012" s="19">
        <v>2E-3</v>
      </c>
      <c r="V2012" s="19">
        <v>1E-3</v>
      </c>
      <c r="W2012" s="336">
        <f>SUM(U2013:V2013)</f>
        <v>222</v>
      </c>
      <c r="X2012" s="19">
        <v>0.03</v>
      </c>
      <c r="Y2012" s="19">
        <v>0.02</v>
      </c>
      <c r="Z2012" s="19">
        <v>0</v>
      </c>
      <c r="AA2012" s="338">
        <f>SUM(X2013:Z2013)</f>
        <v>4775</v>
      </c>
      <c r="AB2012" s="327">
        <f>ROUNDDOWN((T2012+AA2012)*0.05,0)</f>
        <v>472</v>
      </c>
      <c r="AC2012" s="327">
        <f>ROUNDDOWN((T2012+W2012+AA2012+AB2012)*0.1,0)</f>
        <v>1015</v>
      </c>
      <c r="AD2012" s="327">
        <f>ROUNDDOWN(AG2012*0.1,0)</f>
        <v>3249</v>
      </c>
      <c r="AE2012" s="327">
        <f>T2012+W2012+AA2012+AB2012+AC2012+AD2012</f>
        <v>14417</v>
      </c>
      <c r="AF2012" s="328">
        <v>37400</v>
      </c>
      <c r="AG2012" s="330">
        <f>AF2012-T2012-W2012</f>
        <v>32494</v>
      </c>
      <c r="AH2012" s="332">
        <f t="shared" si="21"/>
        <v>14417</v>
      </c>
    </row>
    <row r="2013" spans="1:34" ht="12.75" hidden="1" customHeight="1">
      <c r="A2013" s="344"/>
      <c r="B2013" s="27"/>
      <c r="C2013" s="28"/>
      <c r="D2013" s="344"/>
      <c r="E2013" s="28"/>
      <c r="F2013" s="28"/>
      <c r="G2013" s="344"/>
      <c r="H2013" s="28"/>
      <c r="I2013" s="28"/>
      <c r="J2013" s="344"/>
      <c r="K2013" s="28"/>
      <c r="L2013" s="28"/>
      <c r="M2013" s="346"/>
      <c r="N2013" s="28"/>
      <c r="O2013" s="28"/>
      <c r="P2013" s="346"/>
      <c r="Q2013" s="25"/>
      <c r="R2013" s="23">
        <f>ROUNDDOWN($R$3*R2012,0)</f>
        <v>4196</v>
      </c>
      <c r="S2013" s="23">
        <f>ROUNDDOWN($S$3*S2012,0)</f>
        <v>488</v>
      </c>
      <c r="T2013" s="337"/>
      <c r="U2013" s="23">
        <f>ROUNDDOWN(U2012*$U$3,0)</f>
        <v>162</v>
      </c>
      <c r="V2013" s="23">
        <f>ROUNDDOWN(V2012*$V$3,0)</f>
        <v>60</v>
      </c>
      <c r="W2013" s="337"/>
      <c r="X2013" s="23">
        <f>ROUNDDOWN($X$3*X2012,0)</f>
        <v>3147</v>
      </c>
      <c r="Y2013" s="23">
        <f>ROUNDDOWN(Y2012*$Y$3,0)</f>
        <v>1628</v>
      </c>
      <c r="Z2013" s="24">
        <f>ROUNDDOWN(Z2012*$Z$3,0)</f>
        <v>0</v>
      </c>
      <c r="AA2013" s="338"/>
      <c r="AB2013" s="327"/>
      <c r="AC2013" s="327"/>
      <c r="AD2013" s="327"/>
      <c r="AE2013" s="327"/>
      <c r="AF2013" s="329"/>
      <c r="AG2013" s="331"/>
      <c r="AH2013" s="332">
        <f t="shared" si="21"/>
        <v>0</v>
      </c>
    </row>
    <row r="2014" spans="1:34" ht="12.75" hidden="1" customHeight="1">
      <c r="A2014" s="344" t="s">
        <v>306</v>
      </c>
      <c r="B2014" s="27" t="s">
        <v>43</v>
      </c>
      <c r="C2014" s="28">
        <v>0.6</v>
      </c>
      <c r="D2014" s="344" t="str">
        <f>B2014&amp;C2014</f>
        <v>H0.6</v>
      </c>
      <c r="E2014" s="28" t="s">
        <v>38</v>
      </c>
      <c r="F2014" s="28">
        <v>0.6</v>
      </c>
      <c r="G2014" s="344" t="str">
        <f>E2014&amp;F2014</f>
        <v>W0.6</v>
      </c>
      <c r="H2014" s="28" t="s">
        <v>39</v>
      </c>
      <c r="I2014" s="28">
        <v>0</v>
      </c>
      <c r="J2014" s="344" t="str">
        <f>H2014&amp;I2014</f>
        <v>L0</v>
      </c>
      <c r="K2014" s="28" t="s">
        <v>40</v>
      </c>
      <c r="L2014" s="28">
        <v>0</v>
      </c>
      <c r="M2014" s="345" t="str">
        <f>K2014&amp;L2014</f>
        <v>B0</v>
      </c>
      <c r="N2014" s="28" t="s">
        <v>41</v>
      </c>
      <c r="O2014" s="28">
        <v>0</v>
      </c>
      <c r="P2014" s="345" t="str">
        <f>N2014&amp;O2014</f>
        <v>R0</v>
      </c>
      <c r="Q2014" s="25" t="s">
        <v>109</v>
      </c>
      <c r="R2014" s="26">
        <v>0.04</v>
      </c>
      <c r="S2014" s="26">
        <v>6.0000000000000001E-3</v>
      </c>
      <c r="T2014" s="336">
        <f>SUM(R2015:S2015)</f>
        <v>4684</v>
      </c>
      <c r="U2014" s="19">
        <v>2E-3</v>
      </c>
      <c r="V2014" s="19">
        <v>1E-3</v>
      </c>
      <c r="W2014" s="336">
        <f>SUM(U2015:V2015)</f>
        <v>222</v>
      </c>
      <c r="X2014" s="19">
        <v>0.03</v>
      </c>
      <c r="Y2014" s="19">
        <v>0.02</v>
      </c>
      <c r="Z2014" s="19">
        <v>0</v>
      </c>
      <c r="AA2014" s="338">
        <f>SUM(X2015:Z2015)</f>
        <v>4775</v>
      </c>
      <c r="AB2014" s="327">
        <f>ROUNDDOWN((T2014+AA2014)*0.05,0)</f>
        <v>472</v>
      </c>
      <c r="AC2014" s="327">
        <f>ROUNDDOWN((T2014+W2014+AA2014+AB2014)*0.1,0)</f>
        <v>1015</v>
      </c>
      <c r="AD2014" s="327">
        <f>ROUNDDOWN(AG2014*0.1,0)</f>
        <v>5029</v>
      </c>
      <c r="AE2014" s="327">
        <f>T2014+W2014+AA2014+AB2014+AC2014+AD2014</f>
        <v>16197</v>
      </c>
      <c r="AF2014" s="328">
        <v>55200</v>
      </c>
      <c r="AG2014" s="330">
        <f>AF2014-T2014-W2014</f>
        <v>50294</v>
      </c>
      <c r="AH2014" s="332">
        <f t="shared" si="21"/>
        <v>16197</v>
      </c>
    </row>
    <row r="2015" spans="1:34" ht="12.75" hidden="1" customHeight="1">
      <c r="A2015" s="344"/>
      <c r="B2015" s="27"/>
      <c r="C2015" s="28"/>
      <c r="D2015" s="344"/>
      <c r="E2015" s="28"/>
      <c r="F2015" s="28"/>
      <c r="G2015" s="344"/>
      <c r="H2015" s="28"/>
      <c r="I2015" s="28"/>
      <c r="J2015" s="344"/>
      <c r="K2015" s="28"/>
      <c r="L2015" s="28"/>
      <c r="M2015" s="346"/>
      <c r="N2015" s="28"/>
      <c r="O2015" s="28"/>
      <c r="P2015" s="346"/>
      <c r="Q2015" s="25"/>
      <c r="R2015" s="23">
        <f>ROUNDDOWN($R$3*R2014,0)</f>
        <v>4196</v>
      </c>
      <c r="S2015" s="23">
        <f>ROUNDDOWN($S$3*S2014,0)</f>
        <v>488</v>
      </c>
      <c r="T2015" s="337"/>
      <c r="U2015" s="23">
        <f>ROUNDDOWN(U2014*$U$3,0)</f>
        <v>162</v>
      </c>
      <c r="V2015" s="23">
        <f>ROUNDDOWN(V2014*$V$3,0)</f>
        <v>60</v>
      </c>
      <c r="W2015" s="337"/>
      <c r="X2015" s="23">
        <f>ROUNDDOWN($X$3*X2014,0)</f>
        <v>3147</v>
      </c>
      <c r="Y2015" s="23">
        <f>ROUNDDOWN(Y2014*$Y$3,0)</f>
        <v>1628</v>
      </c>
      <c r="Z2015" s="24">
        <f>ROUNDDOWN(Z2014*$Z$3,0)</f>
        <v>0</v>
      </c>
      <c r="AA2015" s="338"/>
      <c r="AB2015" s="327"/>
      <c r="AC2015" s="327"/>
      <c r="AD2015" s="327"/>
      <c r="AE2015" s="327"/>
      <c r="AF2015" s="329"/>
      <c r="AG2015" s="331"/>
      <c r="AH2015" s="332">
        <f t="shared" si="21"/>
        <v>0</v>
      </c>
    </row>
    <row r="2016" spans="1:34" ht="12.75" hidden="1" customHeight="1">
      <c r="A2016" s="344" t="s">
        <v>306</v>
      </c>
      <c r="B2016" s="27" t="s">
        <v>43</v>
      </c>
      <c r="C2016" s="28">
        <v>0.8</v>
      </c>
      <c r="D2016" s="344" t="str">
        <f>B2016&amp;C2016</f>
        <v>H0.8</v>
      </c>
      <c r="E2016" s="28" t="s">
        <v>38</v>
      </c>
      <c r="F2016" s="28">
        <v>0.8</v>
      </c>
      <c r="G2016" s="344" t="str">
        <f>E2016&amp;F2016</f>
        <v>W0.8</v>
      </c>
      <c r="H2016" s="28" t="s">
        <v>39</v>
      </c>
      <c r="I2016" s="28">
        <v>0</v>
      </c>
      <c r="J2016" s="344" t="str">
        <f>H2016&amp;I2016</f>
        <v>L0</v>
      </c>
      <c r="K2016" s="28" t="s">
        <v>40</v>
      </c>
      <c r="L2016" s="28">
        <v>0</v>
      </c>
      <c r="M2016" s="345" t="str">
        <f>K2016&amp;L2016</f>
        <v>B0</v>
      </c>
      <c r="N2016" s="28" t="s">
        <v>41</v>
      </c>
      <c r="O2016" s="28">
        <v>0</v>
      </c>
      <c r="P2016" s="345" t="str">
        <f>N2016&amp;O2016</f>
        <v>R0</v>
      </c>
      <c r="Q2016" s="25" t="s">
        <v>109</v>
      </c>
      <c r="R2016" s="19">
        <v>0.08</v>
      </c>
      <c r="S2016" s="19">
        <v>0.01</v>
      </c>
      <c r="T2016" s="336">
        <f>SUM(R2017:S2017)</f>
        <v>9206</v>
      </c>
      <c r="U2016" s="19">
        <v>2E-3</v>
      </c>
      <c r="V2016" s="19">
        <v>2E-3</v>
      </c>
      <c r="W2016" s="336">
        <f>SUM(U2017:V2017)</f>
        <v>283</v>
      </c>
      <c r="X2016" s="19">
        <v>0.05</v>
      </c>
      <c r="Y2016" s="19">
        <v>0.03</v>
      </c>
      <c r="Z2016" s="19">
        <v>0</v>
      </c>
      <c r="AA2016" s="338">
        <f>SUM(X2017:Z2017)</f>
        <v>7688</v>
      </c>
      <c r="AB2016" s="327">
        <f>ROUNDDOWN((T2016+AA2016)*0.05,0)</f>
        <v>844</v>
      </c>
      <c r="AC2016" s="327">
        <f>ROUNDDOWN((T2016+W2016+AA2016+AB2016)*0.1,0)</f>
        <v>1802</v>
      </c>
      <c r="AD2016" s="327">
        <f>ROUNDDOWN(AG2016*0.1,0)</f>
        <v>7681</v>
      </c>
      <c r="AE2016" s="327">
        <f>T2016+W2016+AA2016+AB2016+AC2016+AD2016</f>
        <v>27504</v>
      </c>
      <c r="AF2016" s="328">
        <v>86300</v>
      </c>
      <c r="AG2016" s="330">
        <f>AF2016-T2016-W2016</f>
        <v>76811</v>
      </c>
      <c r="AH2016" s="332">
        <f t="shared" si="21"/>
        <v>27504</v>
      </c>
    </row>
    <row r="2017" spans="1:34" ht="12.75" hidden="1" customHeight="1">
      <c r="A2017" s="344"/>
      <c r="B2017" s="27"/>
      <c r="C2017" s="28"/>
      <c r="D2017" s="344"/>
      <c r="E2017" s="28"/>
      <c r="F2017" s="28"/>
      <c r="G2017" s="344"/>
      <c r="H2017" s="28"/>
      <c r="I2017" s="28"/>
      <c r="J2017" s="344"/>
      <c r="K2017" s="28"/>
      <c r="L2017" s="28"/>
      <c r="M2017" s="346"/>
      <c r="N2017" s="28"/>
      <c r="O2017" s="28"/>
      <c r="P2017" s="346"/>
      <c r="Q2017" s="25"/>
      <c r="R2017" s="23">
        <f>ROUNDDOWN($R$3*R2016,0)</f>
        <v>8392</v>
      </c>
      <c r="S2017" s="23">
        <f>ROUNDDOWN($S$3*S2016,0)</f>
        <v>814</v>
      </c>
      <c r="T2017" s="337"/>
      <c r="U2017" s="23">
        <f>ROUNDDOWN(U2016*$U$3,0)</f>
        <v>162</v>
      </c>
      <c r="V2017" s="23">
        <f>ROUNDDOWN(V2016*$V$3,0)</f>
        <v>121</v>
      </c>
      <c r="W2017" s="337"/>
      <c r="X2017" s="23">
        <f>ROUNDDOWN($X$3*X2016,0)</f>
        <v>5245</v>
      </c>
      <c r="Y2017" s="23">
        <f>ROUNDDOWN(Y2016*$Y$3,0)</f>
        <v>2443</v>
      </c>
      <c r="Z2017" s="24">
        <f>ROUNDDOWN(Z2016*$Z$3,0)</f>
        <v>0</v>
      </c>
      <c r="AA2017" s="338"/>
      <c r="AB2017" s="327"/>
      <c r="AC2017" s="327"/>
      <c r="AD2017" s="327"/>
      <c r="AE2017" s="327"/>
      <c r="AF2017" s="329"/>
      <c r="AG2017" s="331"/>
      <c r="AH2017" s="332">
        <f t="shared" si="21"/>
        <v>0</v>
      </c>
    </row>
    <row r="2018" spans="1:34" ht="12.75" hidden="1" customHeight="1">
      <c r="A2018" s="344" t="s">
        <v>306</v>
      </c>
      <c r="B2018" s="27" t="s">
        <v>43</v>
      </c>
      <c r="C2018" s="28">
        <v>0.8</v>
      </c>
      <c r="D2018" s="344" t="str">
        <f>B2018&amp;C2018</f>
        <v>H0.8</v>
      </c>
      <c r="E2018" s="28" t="s">
        <v>38</v>
      </c>
      <c r="F2018" s="28">
        <v>1</v>
      </c>
      <c r="G2018" s="344" t="str">
        <f>E2018&amp;F2018</f>
        <v>W1</v>
      </c>
      <c r="H2018" s="28" t="s">
        <v>39</v>
      </c>
      <c r="I2018" s="28">
        <v>0</v>
      </c>
      <c r="J2018" s="344" t="str">
        <f>H2018&amp;I2018</f>
        <v>L0</v>
      </c>
      <c r="K2018" s="28" t="s">
        <v>40</v>
      </c>
      <c r="L2018" s="28">
        <v>0</v>
      </c>
      <c r="M2018" s="345" t="str">
        <f>K2018&amp;L2018</f>
        <v>B0</v>
      </c>
      <c r="N2018" s="28" t="s">
        <v>41</v>
      </c>
      <c r="O2018" s="28">
        <v>0</v>
      </c>
      <c r="P2018" s="345" t="str">
        <f>N2018&amp;O2018</f>
        <v>R0</v>
      </c>
      <c r="Q2018" s="25" t="s">
        <v>109</v>
      </c>
      <c r="R2018" s="19">
        <v>0.08</v>
      </c>
      <c r="S2018" s="19">
        <v>0.01</v>
      </c>
      <c r="T2018" s="336">
        <f>SUM(R2019:S2019)</f>
        <v>9206</v>
      </c>
      <c r="U2018" s="19">
        <v>2E-3</v>
      </c>
      <c r="V2018" s="19">
        <v>2E-3</v>
      </c>
      <c r="W2018" s="336">
        <f>SUM(U2019:V2019)</f>
        <v>283</v>
      </c>
      <c r="X2018" s="19">
        <v>0.05</v>
      </c>
      <c r="Y2018" s="19">
        <v>0.03</v>
      </c>
      <c r="Z2018" s="19">
        <v>0</v>
      </c>
      <c r="AA2018" s="338">
        <f>SUM(X2019:Z2019)</f>
        <v>7688</v>
      </c>
      <c r="AB2018" s="327">
        <f>ROUNDDOWN((T2018+AA2018)*0.05,0)</f>
        <v>844</v>
      </c>
      <c r="AC2018" s="327">
        <f>ROUNDDOWN((T2018+W2018+AA2018+AB2018)*0.1,0)</f>
        <v>1802</v>
      </c>
      <c r="AD2018" s="327">
        <f>ROUNDDOWN(AG2018*0.1,0)</f>
        <v>9651</v>
      </c>
      <c r="AE2018" s="327">
        <f>T2018+W2018+AA2018+AB2018+AC2018+AD2018</f>
        <v>29474</v>
      </c>
      <c r="AF2018" s="328">
        <v>106000</v>
      </c>
      <c r="AG2018" s="330">
        <f>AF2018-T2018-W2018</f>
        <v>96511</v>
      </c>
      <c r="AH2018" s="332">
        <f t="shared" si="21"/>
        <v>29474</v>
      </c>
    </row>
    <row r="2019" spans="1:34" ht="12.75" hidden="1" customHeight="1">
      <c r="A2019" s="344"/>
      <c r="B2019" s="27"/>
      <c r="C2019" s="28"/>
      <c r="D2019" s="344"/>
      <c r="E2019" s="28"/>
      <c r="F2019" s="28"/>
      <c r="G2019" s="344"/>
      <c r="H2019" s="28"/>
      <c r="I2019" s="28"/>
      <c r="J2019" s="344"/>
      <c r="K2019" s="28"/>
      <c r="L2019" s="28"/>
      <c r="M2019" s="346"/>
      <c r="N2019" s="28"/>
      <c r="O2019" s="28"/>
      <c r="P2019" s="346"/>
      <c r="Q2019" s="25"/>
      <c r="R2019" s="23">
        <f>ROUNDDOWN($R$3*R2018,0)</f>
        <v>8392</v>
      </c>
      <c r="S2019" s="23">
        <f>ROUNDDOWN($S$3*S2018,0)</f>
        <v>814</v>
      </c>
      <c r="T2019" s="337"/>
      <c r="U2019" s="23">
        <f>ROUNDDOWN(U2018*$U$3,0)</f>
        <v>162</v>
      </c>
      <c r="V2019" s="23">
        <f>ROUNDDOWN(V2018*$V$3,0)</f>
        <v>121</v>
      </c>
      <c r="W2019" s="337"/>
      <c r="X2019" s="23">
        <f>ROUNDDOWN($X$3*X2018,0)</f>
        <v>5245</v>
      </c>
      <c r="Y2019" s="23">
        <f>ROUNDDOWN(Y2018*$Y$3,0)</f>
        <v>2443</v>
      </c>
      <c r="Z2019" s="24">
        <f>ROUNDDOWN(Z2018*$Z$3,0)</f>
        <v>0</v>
      </c>
      <c r="AA2019" s="338"/>
      <c r="AB2019" s="327"/>
      <c r="AC2019" s="327"/>
      <c r="AD2019" s="327"/>
      <c r="AE2019" s="327"/>
      <c r="AF2019" s="329"/>
      <c r="AG2019" s="331"/>
      <c r="AH2019" s="332">
        <f t="shared" si="21"/>
        <v>0</v>
      </c>
    </row>
    <row r="2020" spans="1:34" ht="12.75" hidden="1" customHeight="1">
      <c r="A2020" s="344" t="s">
        <v>306</v>
      </c>
      <c r="B2020" s="27" t="s">
        <v>43</v>
      </c>
      <c r="C2020" s="28">
        <v>1</v>
      </c>
      <c r="D2020" s="344" t="str">
        <f>B2020&amp;C2020</f>
        <v>H1</v>
      </c>
      <c r="E2020" s="28" t="s">
        <v>38</v>
      </c>
      <c r="F2020" s="28">
        <v>1</v>
      </c>
      <c r="G2020" s="344" t="str">
        <f>E2020&amp;F2020</f>
        <v>W1</v>
      </c>
      <c r="H2020" s="28" t="s">
        <v>39</v>
      </c>
      <c r="I2020" s="28">
        <v>0</v>
      </c>
      <c r="J2020" s="344" t="str">
        <f>H2020&amp;I2020</f>
        <v>L0</v>
      </c>
      <c r="K2020" s="28" t="s">
        <v>40</v>
      </c>
      <c r="L2020" s="28">
        <v>0</v>
      </c>
      <c r="M2020" s="345" t="str">
        <f>K2020&amp;L2020</f>
        <v>B0</v>
      </c>
      <c r="N2020" s="28" t="s">
        <v>41</v>
      </c>
      <c r="O2020" s="28">
        <v>0</v>
      </c>
      <c r="P2020" s="345" t="str">
        <f>N2020&amp;O2020</f>
        <v>R0</v>
      </c>
      <c r="Q2020" s="25" t="s">
        <v>109</v>
      </c>
      <c r="R2020" s="19">
        <v>0.08</v>
      </c>
      <c r="S2020" s="19">
        <v>0.01</v>
      </c>
      <c r="T2020" s="336">
        <f>SUM(R2021:S2021)</f>
        <v>9206</v>
      </c>
      <c r="U2020" s="19">
        <v>2E-3</v>
      </c>
      <c r="V2020" s="19">
        <v>2E-3</v>
      </c>
      <c r="W2020" s="336">
        <f>SUM(U2021:V2021)</f>
        <v>283</v>
      </c>
      <c r="X2020" s="19">
        <v>0.05</v>
      </c>
      <c r="Y2020" s="19">
        <v>0.03</v>
      </c>
      <c r="Z2020" s="19">
        <v>0</v>
      </c>
      <c r="AA2020" s="338">
        <f>SUM(X2021:Z2021)</f>
        <v>7688</v>
      </c>
      <c r="AB2020" s="327">
        <f>ROUNDDOWN((T2020+AA2020)*0.05,0)</f>
        <v>844</v>
      </c>
      <c r="AC2020" s="327">
        <f>ROUNDDOWN((T2020+W2020+AA2020+AB2020)*0.1,0)</f>
        <v>1802</v>
      </c>
      <c r="AD2020" s="327">
        <f>ROUNDDOWN(AG2020*0.1,0)</f>
        <v>11951</v>
      </c>
      <c r="AE2020" s="327">
        <f>T2020+W2020+AA2020+AB2020+AC2020+AD2020</f>
        <v>31774</v>
      </c>
      <c r="AF2020" s="328">
        <v>129000</v>
      </c>
      <c r="AG2020" s="330">
        <f>AF2020-T2020-W2020</f>
        <v>119511</v>
      </c>
      <c r="AH2020" s="332">
        <f t="shared" si="21"/>
        <v>31774</v>
      </c>
    </row>
    <row r="2021" spans="1:34" ht="12.75" hidden="1" customHeight="1">
      <c r="A2021" s="344"/>
      <c r="B2021" s="27"/>
      <c r="C2021" s="28"/>
      <c r="D2021" s="344"/>
      <c r="E2021" s="28"/>
      <c r="F2021" s="28"/>
      <c r="G2021" s="344"/>
      <c r="H2021" s="28"/>
      <c r="I2021" s="28"/>
      <c r="J2021" s="344"/>
      <c r="K2021" s="28"/>
      <c r="L2021" s="28"/>
      <c r="M2021" s="346"/>
      <c r="N2021" s="28"/>
      <c r="O2021" s="28"/>
      <c r="P2021" s="346"/>
      <c r="Q2021" s="25"/>
      <c r="R2021" s="23">
        <f>ROUNDDOWN($R$3*R2020,0)</f>
        <v>8392</v>
      </c>
      <c r="S2021" s="23">
        <f>ROUNDDOWN($S$3*S2020,0)</f>
        <v>814</v>
      </c>
      <c r="T2021" s="337"/>
      <c r="U2021" s="23">
        <f>ROUNDDOWN(U2020*$U$3,0)</f>
        <v>162</v>
      </c>
      <c r="V2021" s="23">
        <f>ROUNDDOWN(V2020*$V$3,0)</f>
        <v>121</v>
      </c>
      <c r="W2021" s="337"/>
      <c r="X2021" s="23">
        <f>ROUNDDOWN($X$3*X2020,0)</f>
        <v>5245</v>
      </c>
      <c r="Y2021" s="23">
        <f>ROUNDDOWN(Y2020*$Y$3,0)</f>
        <v>2443</v>
      </c>
      <c r="Z2021" s="24">
        <f>ROUNDDOWN(Z2020*$Z$3,0)</f>
        <v>0</v>
      </c>
      <c r="AA2021" s="338"/>
      <c r="AB2021" s="327"/>
      <c r="AC2021" s="327"/>
      <c r="AD2021" s="327"/>
      <c r="AE2021" s="327"/>
      <c r="AF2021" s="329"/>
      <c r="AG2021" s="331"/>
      <c r="AH2021" s="332">
        <f t="shared" si="21"/>
        <v>0</v>
      </c>
    </row>
    <row r="2022" spans="1:34" ht="12.75" hidden="1" customHeight="1">
      <c r="A2022" s="344" t="s">
        <v>306</v>
      </c>
      <c r="B2022" s="27" t="s">
        <v>43</v>
      </c>
      <c r="C2022" s="28">
        <v>1</v>
      </c>
      <c r="D2022" s="344" t="str">
        <f>B2022&amp;C2022</f>
        <v>H1</v>
      </c>
      <c r="E2022" s="28" t="s">
        <v>38</v>
      </c>
      <c r="F2022" s="28">
        <v>1.2</v>
      </c>
      <c r="G2022" s="344" t="str">
        <f>E2022&amp;F2022</f>
        <v>W1.2</v>
      </c>
      <c r="H2022" s="28" t="s">
        <v>39</v>
      </c>
      <c r="I2022" s="28">
        <v>0</v>
      </c>
      <c r="J2022" s="344" t="str">
        <f>H2022&amp;I2022</f>
        <v>L0</v>
      </c>
      <c r="K2022" s="28" t="s">
        <v>40</v>
      </c>
      <c r="L2022" s="28">
        <v>0</v>
      </c>
      <c r="M2022" s="345" t="str">
        <f>K2022&amp;L2022</f>
        <v>B0</v>
      </c>
      <c r="N2022" s="28" t="s">
        <v>41</v>
      </c>
      <c r="O2022" s="28">
        <v>0</v>
      </c>
      <c r="P2022" s="345" t="str">
        <f>N2022&amp;O2022</f>
        <v>R0</v>
      </c>
      <c r="Q2022" s="25" t="s">
        <v>109</v>
      </c>
      <c r="R2022" s="26">
        <v>0.11</v>
      </c>
      <c r="S2022" s="26">
        <v>0.02</v>
      </c>
      <c r="T2022" s="336">
        <f>SUM(R2023:S2023)</f>
        <v>13167</v>
      </c>
      <c r="U2022" s="19">
        <v>2E-3</v>
      </c>
      <c r="V2022" s="19">
        <v>3.0000000000000001E-3</v>
      </c>
      <c r="W2022" s="336">
        <f>SUM(U2023:V2023)</f>
        <v>344</v>
      </c>
      <c r="X2022" s="19">
        <v>7.0000000000000007E-2</v>
      </c>
      <c r="Y2022" s="19">
        <v>0.04</v>
      </c>
      <c r="Z2022" s="19">
        <v>0</v>
      </c>
      <c r="AA2022" s="338">
        <f>SUM(X2023:Z2023)</f>
        <v>10600</v>
      </c>
      <c r="AB2022" s="327">
        <f>ROUNDDOWN((T2022+AA2022)*0.05,0)</f>
        <v>1188</v>
      </c>
      <c r="AC2022" s="327">
        <f>ROUNDDOWN((T2022+W2022+AA2022+AB2022)*0.1,0)</f>
        <v>2529</v>
      </c>
      <c r="AD2022" s="327">
        <f>ROUNDDOWN(AG2022*0.1,0)</f>
        <v>15448</v>
      </c>
      <c r="AE2022" s="327">
        <f>T2022+W2022+AA2022+AB2022+AC2022+AD2022</f>
        <v>43276</v>
      </c>
      <c r="AF2022" s="328">
        <v>168000</v>
      </c>
      <c r="AG2022" s="330">
        <f>AF2022-T2022-W2022</f>
        <v>154489</v>
      </c>
      <c r="AH2022" s="332">
        <f t="shared" si="21"/>
        <v>43276</v>
      </c>
    </row>
    <row r="2023" spans="1:34" ht="12.75" hidden="1" customHeight="1">
      <c r="A2023" s="344"/>
      <c r="B2023" s="27"/>
      <c r="C2023" s="28"/>
      <c r="D2023" s="344"/>
      <c r="E2023" s="28"/>
      <c r="F2023" s="28"/>
      <c r="G2023" s="344"/>
      <c r="H2023" s="28"/>
      <c r="I2023" s="28"/>
      <c r="J2023" s="344"/>
      <c r="K2023" s="28"/>
      <c r="L2023" s="28"/>
      <c r="M2023" s="346"/>
      <c r="N2023" s="28"/>
      <c r="O2023" s="28"/>
      <c r="P2023" s="346"/>
      <c r="Q2023" s="25"/>
      <c r="R2023" s="23">
        <f>ROUNDDOWN($R$3*R2022,0)</f>
        <v>11539</v>
      </c>
      <c r="S2023" s="23">
        <f>ROUNDDOWN($S$3*S2022,0)</f>
        <v>1628</v>
      </c>
      <c r="T2023" s="337"/>
      <c r="U2023" s="23">
        <f>ROUNDDOWN(U2022*$U$3,0)</f>
        <v>162</v>
      </c>
      <c r="V2023" s="23">
        <f>ROUNDDOWN(V2022*$V$3,0)</f>
        <v>182</v>
      </c>
      <c r="W2023" s="337"/>
      <c r="X2023" s="23">
        <f>ROUNDDOWN($X$3*X2022,0)</f>
        <v>7343</v>
      </c>
      <c r="Y2023" s="23">
        <f>ROUNDDOWN(Y2022*$Y$3,0)</f>
        <v>3257</v>
      </c>
      <c r="Z2023" s="24">
        <f>ROUNDDOWN(Z2022*$Z$3,0)</f>
        <v>0</v>
      </c>
      <c r="AA2023" s="338"/>
      <c r="AB2023" s="327"/>
      <c r="AC2023" s="327"/>
      <c r="AD2023" s="327"/>
      <c r="AE2023" s="327"/>
      <c r="AF2023" s="329"/>
      <c r="AG2023" s="331"/>
      <c r="AH2023" s="332">
        <f t="shared" si="21"/>
        <v>0</v>
      </c>
    </row>
    <row r="2024" spans="1:34" ht="12.75" hidden="1" customHeight="1">
      <c r="A2024" s="333" t="s">
        <v>307</v>
      </c>
      <c r="B2024" s="20" t="s">
        <v>43</v>
      </c>
      <c r="C2024" s="21">
        <v>1.5</v>
      </c>
      <c r="D2024" s="333" t="str">
        <f>B2024&amp;C2024</f>
        <v>H1.5</v>
      </c>
      <c r="E2024" s="21" t="s">
        <v>38</v>
      </c>
      <c r="F2024" s="21">
        <v>0.8</v>
      </c>
      <c r="G2024" s="333" t="str">
        <f>E2024&amp;F2024</f>
        <v>W0.8</v>
      </c>
      <c r="H2024" s="21" t="s">
        <v>39</v>
      </c>
      <c r="I2024" s="21">
        <v>0</v>
      </c>
      <c r="J2024" s="333" t="str">
        <f>H2024&amp;I2024</f>
        <v>L0</v>
      </c>
      <c r="K2024" s="21" t="s">
        <v>40</v>
      </c>
      <c r="L2024" s="21">
        <v>0</v>
      </c>
      <c r="M2024" s="334" t="str">
        <f>K2024&amp;L2024</f>
        <v>B0</v>
      </c>
      <c r="N2024" s="21" t="s">
        <v>41</v>
      </c>
      <c r="O2024" s="21">
        <v>0</v>
      </c>
      <c r="P2024" s="334" t="str">
        <f>N2024&amp;O2024</f>
        <v>R0</v>
      </c>
      <c r="Q2024" s="25" t="s">
        <v>45</v>
      </c>
      <c r="R2024" s="26">
        <v>0.06</v>
      </c>
      <c r="S2024" s="26">
        <v>0.01</v>
      </c>
      <c r="T2024" s="336">
        <f>SUM(R2025:S2025)</f>
        <v>7108</v>
      </c>
      <c r="U2024" s="19">
        <v>2E-3</v>
      </c>
      <c r="V2024" s="19">
        <v>5.0000000000000001E-3</v>
      </c>
      <c r="W2024" s="29">
        <f>SUM(U2025:V2025)</f>
        <v>466</v>
      </c>
      <c r="X2024" s="19">
        <v>0.09</v>
      </c>
      <c r="Y2024" s="19">
        <v>7.0000000000000007E-2</v>
      </c>
      <c r="Z2024" s="19">
        <v>0</v>
      </c>
      <c r="AA2024" s="338">
        <f>SUM(X2025:Z2025)</f>
        <v>15142</v>
      </c>
      <c r="AB2024" s="327">
        <f>ROUNDDOWN((T2024+AA2024)*0.05,0)</f>
        <v>1112</v>
      </c>
      <c r="AC2024" s="327">
        <f>ROUNDDOWN((T2024+W2024+AA2024+AB2024)*0.1,0)</f>
        <v>2382</v>
      </c>
      <c r="AD2024" s="327">
        <f>ROUNDDOWN(AG2024*0.1,0)</f>
        <v>16642</v>
      </c>
      <c r="AE2024" s="327">
        <f>T2024+W2024+AA2024+AB2024+AC2024+AD2024</f>
        <v>42852</v>
      </c>
      <c r="AF2024" s="328">
        <v>174000</v>
      </c>
      <c r="AG2024" s="330">
        <f>AF2024-T2024-W2024</f>
        <v>166426</v>
      </c>
      <c r="AH2024" s="332">
        <f t="shared" si="21"/>
        <v>42852</v>
      </c>
    </row>
    <row r="2025" spans="1:34" ht="12.75" hidden="1" customHeight="1">
      <c r="A2025" s="333"/>
      <c r="B2025" s="20"/>
      <c r="C2025" s="21"/>
      <c r="D2025" s="333"/>
      <c r="E2025" s="21"/>
      <c r="F2025" s="21"/>
      <c r="G2025" s="333"/>
      <c r="H2025" s="21"/>
      <c r="I2025" s="21"/>
      <c r="J2025" s="333"/>
      <c r="K2025" s="21"/>
      <c r="L2025" s="21"/>
      <c r="M2025" s="335"/>
      <c r="N2025" s="21"/>
      <c r="O2025" s="21"/>
      <c r="P2025" s="335"/>
      <c r="Q2025" s="22"/>
      <c r="R2025" s="23">
        <f>ROUNDDOWN($R$3*R2024,0)</f>
        <v>6294</v>
      </c>
      <c r="S2025" s="23">
        <f>ROUNDDOWN($S$3*S2024,0)</f>
        <v>814</v>
      </c>
      <c r="T2025" s="337"/>
      <c r="U2025" s="23">
        <f>ROUNDDOWN(U2024*$U$3,0)</f>
        <v>162</v>
      </c>
      <c r="V2025" s="23">
        <f>ROUNDDOWN(V2024*$V$3,0)</f>
        <v>304</v>
      </c>
      <c r="W2025" s="30"/>
      <c r="X2025" s="23">
        <f>ROUNDDOWN($X$3*X2024,0)</f>
        <v>9441</v>
      </c>
      <c r="Y2025" s="23">
        <f>ROUNDDOWN(Y2024*$Y$3,0)</f>
        <v>5701</v>
      </c>
      <c r="Z2025" s="24">
        <f>ROUNDDOWN(Z2024*$Z$3,0)</f>
        <v>0</v>
      </c>
      <c r="AA2025" s="338"/>
      <c r="AB2025" s="327"/>
      <c r="AC2025" s="327"/>
      <c r="AD2025" s="327"/>
      <c r="AE2025" s="327"/>
      <c r="AF2025" s="329"/>
      <c r="AG2025" s="331"/>
      <c r="AH2025" s="332">
        <f t="shared" si="21"/>
        <v>0</v>
      </c>
    </row>
    <row r="2026" spans="1:34" ht="12.75" hidden="1" customHeight="1">
      <c r="A2026" s="333" t="s">
        <v>307</v>
      </c>
      <c r="B2026" s="20" t="s">
        <v>43</v>
      </c>
      <c r="C2026" s="21">
        <v>2</v>
      </c>
      <c r="D2026" s="333" t="str">
        <f>B2026&amp;C2026</f>
        <v>H2</v>
      </c>
      <c r="E2026" s="21" t="s">
        <v>38</v>
      </c>
      <c r="F2026" s="21">
        <v>1</v>
      </c>
      <c r="G2026" s="333" t="str">
        <f>E2026&amp;F2026</f>
        <v>W1</v>
      </c>
      <c r="H2026" s="21" t="s">
        <v>39</v>
      </c>
      <c r="I2026" s="21">
        <v>0</v>
      </c>
      <c r="J2026" s="333" t="str">
        <f>H2026&amp;I2026</f>
        <v>L0</v>
      </c>
      <c r="K2026" s="21" t="s">
        <v>40</v>
      </c>
      <c r="L2026" s="21">
        <v>0</v>
      </c>
      <c r="M2026" s="334" t="str">
        <f>K2026&amp;L2026</f>
        <v>B0</v>
      </c>
      <c r="N2026" s="21" t="s">
        <v>41</v>
      </c>
      <c r="O2026" s="21">
        <v>0</v>
      </c>
      <c r="P2026" s="334" t="str">
        <f>N2026&amp;O2026</f>
        <v>R0</v>
      </c>
      <c r="Q2026" s="25" t="s">
        <v>45</v>
      </c>
      <c r="R2026" s="19">
        <v>0.08</v>
      </c>
      <c r="S2026" s="19">
        <v>0.01</v>
      </c>
      <c r="T2026" s="336">
        <f>SUM(R2027:S2027)</f>
        <v>9206</v>
      </c>
      <c r="U2026" s="19">
        <v>2E-3</v>
      </c>
      <c r="V2026" s="19">
        <v>7.0000000000000001E-3</v>
      </c>
      <c r="W2026" s="336">
        <f>SUM(U2027:V2027)</f>
        <v>588</v>
      </c>
      <c r="X2026" s="19">
        <v>0.11</v>
      </c>
      <c r="Y2026" s="19">
        <v>0.09</v>
      </c>
      <c r="Z2026" s="19">
        <v>0</v>
      </c>
      <c r="AA2026" s="338">
        <f>SUM(X2027:Z2027)</f>
        <v>18868</v>
      </c>
      <c r="AB2026" s="327">
        <f>ROUNDDOWN((T2026+AA2026)*0.05,0)</f>
        <v>1403</v>
      </c>
      <c r="AC2026" s="327">
        <f>ROUNDDOWN((T2026+W2026+AA2026+AB2026)*0.1,0)</f>
        <v>3006</v>
      </c>
      <c r="AD2026" s="327">
        <f>ROUNDDOWN(AG2026*0.1,0)</f>
        <v>31420</v>
      </c>
      <c r="AE2026" s="327">
        <f>T2026+W2026+AA2026+AB2026+AC2026+AD2026</f>
        <v>64491</v>
      </c>
      <c r="AF2026" s="328">
        <v>324000</v>
      </c>
      <c r="AG2026" s="330">
        <f>AF2026-T2026-W2026</f>
        <v>314206</v>
      </c>
      <c r="AH2026" s="332">
        <f t="shared" si="21"/>
        <v>64491</v>
      </c>
    </row>
    <row r="2027" spans="1:34" ht="12.75" hidden="1" customHeight="1">
      <c r="A2027" s="333"/>
      <c r="B2027" s="20"/>
      <c r="C2027" s="21"/>
      <c r="D2027" s="333"/>
      <c r="E2027" s="21"/>
      <c r="F2027" s="21"/>
      <c r="G2027" s="333"/>
      <c r="H2027" s="21"/>
      <c r="I2027" s="21"/>
      <c r="J2027" s="333"/>
      <c r="K2027" s="21"/>
      <c r="L2027" s="21"/>
      <c r="M2027" s="335"/>
      <c r="N2027" s="21"/>
      <c r="O2027" s="21"/>
      <c r="P2027" s="335"/>
      <c r="Q2027" s="25"/>
      <c r="R2027" s="23">
        <f>ROUNDDOWN($R$3*R2026,0)</f>
        <v>8392</v>
      </c>
      <c r="S2027" s="23">
        <f>ROUNDDOWN($S$3*S2026,0)</f>
        <v>814</v>
      </c>
      <c r="T2027" s="337"/>
      <c r="U2027" s="23">
        <f>ROUNDDOWN(U2026*$U$3,0)</f>
        <v>162</v>
      </c>
      <c r="V2027" s="23">
        <f>ROUNDDOWN(V2026*$V$3,0)</f>
        <v>426</v>
      </c>
      <c r="W2027" s="337"/>
      <c r="X2027" s="23">
        <f>ROUNDDOWN($X$3*X2026,0)</f>
        <v>11539</v>
      </c>
      <c r="Y2027" s="23">
        <f>ROUNDDOWN(Y2026*$Y$3,0)</f>
        <v>7329</v>
      </c>
      <c r="Z2027" s="24">
        <f>ROUNDDOWN(Z2026*$Z$3,0)</f>
        <v>0</v>
      </c>
      <c r="AA2027" s="338"/>
      <c r="AB2027" s="327"/>
      <c r="AC2027" s="327"/>
      <c r="AD2027" s="327"/>
      <c r="AE2027" s="327"/>
      <c r="AF2027" s="329"/>
      <c r="AG2027" s="331"/>
      <c r="AH2027" s="332">
        <f t="shared" si="21"/>
        <v>0</v>
      </c>
    </row>
    <row r="2028" spans="1:34" ht="12.75" hidden="1" customHeight="1">
      <c r="A2028" s="333" t="s">
        <v>307</v>
      </c>
      <c r="B2028" s="20" t="s">
        <v>43</v>
      </c>
      <c r="C2028" s="21">
        <v>2.5</v>
      </c>
      <c r="D2028" s="333" t="str">
        <f>B2028&amp;C2028</f>
        <v>H2.5</v>
      </c>
      <c r="E2028" s="21" t="s">
        <v>38</v>
      </c>
      <c r="F2028" s="21">
        <v>1.2</v>
      </c>
      <c r="G2028" s="333" t="str">
        <f>E2028&amp;F2028</f>
        <v>W1.2</v>
      </c>
      <c r="H2028" s="21" t="s">
        <v>39</v>
      </c>
      <c r="I2028" s="21">
        <v>0</v>
      </c>
      <c r="J2028" s="333" t="str">
        <f>H2028&amp;I2028</f>
        <v>L0</v>
      </c>
      <c r="K2028" s="21" t="s">
        <v>40</v>
      </c>
      <c r="L2028" s="21">
        <v>0</v>
      </c>
      <c r="M2028" s="334" t="str">
        <f>K2028&amp;L2028</f>
        <v>B0</v>
      </c>
      <c r="N2028" s="21" t="s">
        <v>41</v>
      </c>
      <c r="O2028" s="21">
        <v>0</v>
      </c>
      <c r="P2028" s="334" t="str">
        <f>N2028&amp;O2028</f>
        <v>R0</v>
      </c>
      <c r="Q2028" s="25" t="s">
        <v>45</v>
      </c>
      <c r="R2028" s="26">
        <v>0.1</v>
      </c>
      <c r="S2028" s="26">
        <v>0.02</v>
      </c>
      <c r="T2028" s="336">
        <f>SUM(R2029:S2029)</f>
        <v>12118</v>
      </c>
      <c r="U2028" s="19">
        <v>5.0000000000000001E-3</v>
      </c>
      <c r="V2028" s="19">
        <v>0.01</v>
      </c>
      <c r="W2028" s="336">
        <f>SUM(U2029:V2029)</f>
        <v>1016</v>
      </c>
      <c r="X2028" s="19">
        <v>0.15</v>
      </c>
      <c r="Y2028" s="19">
        <v>0.12</v>
      </c>
      <c r="Z2028" s="19">
        <v>0</v>
      </c>
      <c r="AA2028" s="338">
        <f>SUM(X2029:Z2029)</f>
        <v>25508</v>
      </c>
      <c r="AB2028" s="327">
        <f>ROUNDDOWN((T2028+AA2028)*0.05,0)</f>
        <v>1881</v>
      </c>
      <c r="AC2028" s="327">
        <f>ROUNDDOWN((T2028+W2028+AA2028+AB2028)*0.1,0)</f>
        <v>4052</v>
      </c>
      <c r="AD2028" s="327">
        <f>ROUNDDOWN(AG2028*0.1,0)</f>
        <v>69686</v>
      </c>
      <c r="AE2028" s="327">
        <f>T2028+W2028+AA2028+AB2028+AC2028+AD2028</f>
        <v>114261</v>
      </c>
      <c r="AF2028" s="328">
        <v>710000</v>
      </c>
      <c r="AG2028" s="330">
        <f>AF2028-T2028-W2028</f>
        <v>696866</v>
      </c>
      <c r="AH2028" s="332">
        <f t="shared" si="21"/>
        <v>114261</v>
      </c>
    </row>
    <row r="2029" spans="1:34" ht="12.75" hidden="1" customHeight="1">
      <c r="A2029" s="333"/>
      <c r="B2029" s="20"/>
      <c r="C2029" s="21"/>
      <c r="D2029" s="333"/>
      <c r="E2029" s="21"/>
      <c r="F2029" s="21"/>
      <c r="G2029" s="333"/>
      <c r="H2029" s="21"/>
      <c r="I2029" s="21"/>
      <c r="J2029" s="333"/>
      <c r="K2029" s="21"/>
      <c r="L2029" s="21"/>
      <c r="M2029" s="335"/>
      <c r="N2029" s="21"/>
      <c r="O2029" s="21"/>
      <c r="P2029" s="335"/>
      <c r="Q2029" s="25"/>
      <c r="R2029" s="23">
        <f>ROUNDDOWN($R$3*R2028,0)</f>
        <v>10490</v>
      </c>
      <c r="S2029" s="23">
        <f>ROUNDDOWN($S$3*S2028,0)</f>
        <v>1628</v>
      </c>
      <c r="T2029" s="337"/>
      <c r="U2029" s="23">
        <f>ROUNDDOWN(U2028*$U$3,0)</f>
        <v>407</v>
      </c>
      <c r="V2029" s="23">
        <f>ROUNDDOWN(V2028*$V$3,0)</f>
        <v>609</v>
      </c>
      <c r="W2029" s="337"/>
      <c r="X2029" s="23">
        <f>ROUNDDOWN($X$3*X2028,0)</f>
        <v>15735</v>
      </c>
      <c r="Y2029" s="23">
        <f>ROUNDDOWN(Y2028*$Y$3,0)</f>
        <v>9773</v>
      </c>
      <c r="Z2029" s="24">
        <f>ROUNDDOWN(Z2028*$Z$3,0)</f>
        <v>0</v>
      </c>
      <c r="AA2029" s="338"/>
      <c r="AB2029" s="327"/>
      <c r="AC2029" s="327"/>
      <c r="AD2029" s="327"/>
      <c r="AE2029" s="327"/>
      <c r="AF2029" s="329"/>
      <c r="AG2029" s="331"/>
      <c r="AH2029" s="332">
        <f t="shared" si="21"/>
        <v>0</v>
      </c>
    </row>
    <row r="2030" spans="1:34" ht="12.75" hidden="1" customHeight="1">
      <c r="A2030" s="333" t="s">
        <v>307</v>
      </c>
      <c r="B2030" s="20" t="s">
        <v>43</v>
      </c>
      <c r="C2030" s="21">
        <v>3</v>
      </c>
      <c r="D2030" s="333" t="str">
        <f>B2030&amp;C2030</f>
        <v>H3</v>
      </c>
      <c r="E2030" s="21" t="s">
        <v>38</v>
      </c>
      <c r="F2030" s="21">
        <v>1.5</v>
      </c>
      <c r="G2030" s="333" t="str">
        <f>E2030&amp;F2030</f>
        <v>W1.5</v>
      </c>
      <c r="H2030" s="21" t="s">
        <v>39</v>
      </c>
      <c r="I2030" s="21">
        <v>0</v>
      </c>
      <c r="J2030" s="333" t="str">
        <f>H2030&amp;I2030</f>
        <v>L0</v>
      </c>
      <c r="K2030" s="21" t="s">
        <v>40</v>
      </c>
      <c r="L2030" s="21">
        <v>0</v>
      </c>
      <c r="M2030" s="334" t="str">
        <f>K2030&amp;L2030</f>
        <v>B0</v>
      </c>
      <c r="N2030" s="21" t="s">
        <v>41</v>
      </c>
      <c r="O2030" s="21">
        <v>0</v>
      </c>
      <c r="P2030" s="334" t="str">
        <f>N2030&amp;O2030</f>
        <v>R0</v>
      </c>
      <c r="Q2030" s="25" t="s">
        <v>45</v>
      </c>
      <c r="R2030" s="26">
        <v>0.12</v>
      </c>
      <c r="S2030" s="26">
        <v>0.02</v>
      </c>
      <c r="T2030" s="336">
        <f>SUM(R2031:S2031)</f>
        <v>14216</v>
      </c>
      <c r="U2030" s="19">
        <v>8.0000000000000002E-3</v>
      </c>
      <c r="V2030" s="19">
        <v>1.2E-2</v>
      </c>
      <c r="W2030" s="336">
        <f>SUM(U2031:V2031)</f>
        <v>1382</v>
      </c>
      <c r="X2030" s="19">
        <v>0.19</v>
      </c>
      <c r="Y2030" s="19">
        <v>0.14000000000000001</v>
      </c>
      <c r="Z2030" s="19">
        <v>0</v>
      </c>
      <c r="AA2030" s="338">
        <f>SUM(X2031:Z2031)</f>
        <v>31333</v>
      </c>
      <c r="AB2030" s="327">
        <f>ROUNDDOWN((T2030+AA2030)*0.05,0)</f>
        <v>2277</v>
      </c>
      <c r="AC2030" s="327">
        <f>ROUNDDOWN((T2030+W2030+AA2030+AB2030)*0.1,0)</f>
        <v>4920</v>
      </c>
      <c r="AD2030" s="327">
        <f>ROUNDDOWN(AG2030*0.1,0)</f>
        <v>122440</v>
      </c>
      <c r="AE2030" s="327">
        <f>T2030+W2030+AA2030+AB2030+AC2030+AD2030</f>
        <v>176568</v>
      </c>
      <c r="AF2030" s="328">
        <v>1240000</v>
      </c>
      <c r="AG2030" s="330">
        <f>AF2030-T2030-W2030</f>
        <v>1224402</v>
      </c>
      <c r="AH2030" s="332">
        <f t="shared" si="21"/>
        <v>176568</v>
      </c>
    </row>
    <row r="2031" spans="1:34" ht="12.75" hidden="1" customHeight="1">
      <c r="A2031" s="333"/>
      <c r="B2031" s="20"/>
      <c r="C2031" s="21"/>
      <c r="D2031" s="333"/>
      <c r="E2031" s="21"/>
      <c r="F2031" s="21"/>
      <c r="G2031" s="333"/>
      <c r="H2031" s="21"/>
      <c r="I2031" s="21"/>
      <c r="J2031" s="333"/>
      <c r="K2031" s="21"/>
      <c r="L2031" s="21"/>
      <c r="M2031" s="335"/>
      <c r="N2031" s="21"/>
      <c r="O2031" s="21"/>
      <c r="P2031" s="335"/>
      <c r="Q2031" s="22"/>
      <c r="R2031" s="23">
        <f>ROUNDDOWN($R$3*R2030,0)</f>
        <v>12588</v>
      </c>
      <c r="S2031" s="23">
        <f>ROUNDDOWN($S$3*S2030,0)</f>
        <v>1628</v>
      </c>
      <c r="T2031" s="337"/>
      <c r="U2031" s="23">
        <f>ROUNDDOWN(U2030*$U$3,0)</f>
        <v>651</v>
      </c>
      <c r="V2031" s="23">
        <f>ROUNDDOWN(V2030*$V$3,0)</f>
        <v>731</v>
      </c>
      <c r="W2031" s="337"/>
      <c r="X2031" s="23">
        <f>ROUNDDOWN($X$3*X2030,0)</f>
        <v>19931</v>
      </c>
      <c r="Y2031" s="23">
        <f>ROUNDDOWN(Y2030*$Y$3,0)</f>
        <v>11402</v>
      </c>
      <c r="Z2031" s="24">
        <f>ROUNDDOWN(Z2030*$Z$3,0)</f>
        <v>0</v>
      </c>
      <c r="AA2031" s="338"/>
      <c r="AB2031" s="327"/>
      <c r="AC2031" s="327"/>
      <c r="AD2031" s="327"/>
      <c r="AE2031" s="327"/>
      <c r="AF2031" s="329"/>
      <c r="AG2031" s="331"/>
      <c r="AH2031" s="332">
        <f t="shared" si="21"/>
        <v>0</v>
      </c>
    </row>
    <row r="2032" spans="1:34" ht="12.75" hidden="1" customHeight="1">
      <c r="A2032" s="333" t="s">
        <v>307</v>
      </c>
      <c r="B2032" s="20" t="s">
        <v>43</v>
      </c>
      <c r="C2032" s="21">
        <v>3.5</v>
      </c>
      <c r="D2032" s="333" t="str">
        <f>B2032&amp;C2032</f>
        <v>H3.5</v>
      </c>
      <c r="E2032" s="21" t="s">
        <v>38</v>
      </c>
      <c r="F2032" s="21">
        <v>2</v>
      </c>
      <c r="G2032" s="333" t="str">
        <f>E2032&amp;F2032</f>
        <v>W2</v>
      </c>
      <c r="H2032" s="21" t="s">
        <v>39</v>
      </c>
      <c r="I2032" s="21">
        <v>0</v>
      </c>
      <c r="J2032" s="333" t="str">
        <f>H2032&amp;I2032</f>
        <v>L0</v>
      </c>
      <c r="K2032" s="21" t="s">
        <v>40</v>
      </c>
      <c r="L2032" s="21">
        <v>0</v>
      </c>
      <c r="M2032" s="334" t="str">
        <f>K2032&amp;L2032</f>
        <v>B0</v>
      </c>
      <c r="N2032" s="21" t="s">
        <v>41</v>
      </c>
      <c r="O2032" s="21">
        <v>12</v>
      </c>
      <c r="P2032" s="334" t="str">
        <f>N2032&amp;O2032</f>
        <v>R12</v>
      </c>
      <c r="Q2032" s="25" t="s">
        <v>45</v>
      </c>
      <c r="R2032" s="19">
        <v>0.15</v>
      </c>
      <c r="S2032" s="19">
        <v>0.03</v>
      </c>
      <c r="T2032" s="336">
        <f>SUM(R2033:S2033)</f>
        <v>18178</v>
      </c>
      <c r="U2032" s="19">
        <v>1.2999999999999999E-2</v>
      </c>
      <c r="V2032" s="19">
        <v>0.02</v>
      </c>
      <c r="W2032" s="336">
        <f>SUM(U2033:V2033)</f>
        <v>2277</v>
      </c>
      <c r="X2032" s="19">
        <v>0.16</v>
      </c>
      <c r="Y2032" s="19">
        <v>0.08</v>
      </c>
      <c r="Z2032" s="19">
        <v>0.12</v>
      </c>
      <c r="AA2032" s="338">
        <f>SUM(X2033:Z2033)</f>
        <v>29844</v>
      </c>
      <c r="AB2032" s="327">
        <f>ROUNDDOWN((T2032+AA2032)*0.05,0)</f>
        <v>2401</v>
      </c>
      <c r="AC2032" s="327">
        <f>ROUNDDOWN((T2032+W2032+AA2032+AB2032)*0.1,0)</f>
        <v>5270</v>
      </c>
      <c r="AD2032" s="327">
        <f>ROUNDDOWN(AG2032*0.1,0)</f>
        <v>172954</v>
      </c>
      <c r="AE2032" s="327">
        <f>T2032+W2032+AA2032+AB2032+AC2032+AD2032</f>
        <v>230924</v>
      </c>
      <c r="AF2032" s="328">
        <v>1750000</v>
      </c>
      <c r="AG2032" s="330">
        <f>AF2032-T2032-W2032</f>
        <v>1729545</v>
      </c>
      <c r="AH2032" s="332">
        <f t="shared" si="21"/>
        <v>230924</v>
      </c>
    </row>
    <row r="2033" spans="1:34" ht="12.75" hidden="1" customHeight="1">
      <c r="A2033" s="333"/>
      <c r="B2033" s="20"/>
      <c r="C2033" s="21"/>
      <c r="D2033" s="333"/>
      <c r="E2033" s="21"/>
      <c r="F2033" s="21"/>
      <c r="G2033" s="333"/>
      <c r="H2033" s="21"/>
      <c r="I2033" s="21"/>
      <c r="J2033" s="333"/>
      <c r="K2033" s="21"/>
      <c r="L2033" s="21"/>
      <c r="M2033" s="335"/>
      <c r="N2033" s="21"/>
      <c r="O2033" s="21"/>
      <c r="P2033" s="335"/>
      <c r="Q2033" s="25"/>
      <c r="R2033" s="23">
        <f>ROUNDDOWN($R$3*R2032,0)</f>
        <v>15735</v>
      </c>
      <c r="S2033" s="23">
        <f>ROUNDDOWN($S$3*S2032,0)</f>
        <v>2443</v>
      </c>
      <c r="T2033" s="337"/>
      <c r="U2033" s="23">
        <f>ROUNDDOWN(U2032*$U$3,0)</f>
        <v>1058</v>
      </c>
      <c r="V2033" s="23">
        <f>ROUNDDOWN(V2032*$V$3,0)</f>
        <v>1219</v>
      </c>
      <c r="W2033" s="337"/>
      <c r="X2033" s="23">
        <f>ROUNDDOWN($X$3*X2032,0)</f>
        <v>16784</v>
      </c>
      <c r="Y2033" s="23">
        <f>ROUNDDOWN(Y2032*$Y$3,0)</f>
        <v>6515</v>
      </c>
      <c r="Z2033" s="24">
        <f>ROUNDDOWN(Z2032*$Z$3,0)</f>
        <v>6545</v>
      </c>
      <c r="AA2033" s="338"/>
      <c r="AB2033" s="327"/>
      <c r="AC2033" s="327"/>
      <c r="AD2033" s="327"/>
      <c r="AE2033" s="327"/>
      <c r="AF2033" s="329"/>
      <c r="AG2033" s="331"/>
      <c r="AH2033" s="332">
        <f t="shared" si="21"/>
        <v>0</v>
      </c>
    </row>
    <row r="2034" spans="1:34" ht="12.75" hidden="1" customHeight="1">
      <c r="A2034" s="333" t="s">
        <v>307</v>
      </c>
      <c r="B2034" s="20" t="s">
        <v>43</v>
      </c>
      <c r="C2034" s="21">
        <v>3.5</v>
      </c>
      <c r="D2034" s="333" t="str">
        <f>B2034&amp;C2034</f>
        <v>H3.5</v>
      </c>
      <c r="E2034" s="21" t="s">
        <v>38</v>
      </c>
      <c r="F2034" s="21">
        <v>2</v>
      </c>
      <c r="G2034" s="333" t="str">
        <f>E2034&amp;F2034</f>
        <v>W2</v>
      </c>
      <c r="H2034" s="21" t="s">
        <v>39</v>
      </c>
      <c r="I2034" s="21">
        <v>0</v>
      </c>
      <c r="J2034" s="333" t="str">
        <f>H2034&amp;I2034</f>
        <v>L0</v>
      </c>
      <c r="K2034" s="21" t="s">
        <v>40</v>
      </c>
      <c r="L2034" s="21">
        <v>0</v>
      </c>
      <c r="M2034" s="334" t="str">
        <f>K2034&amp;L2034</f>
        <v>B0</v>
      </c>
      <c r="N2034" s="21" t="s">
        <v>41</v>
      </c>
      <c r="O2034" s="21">
        <v>15</v>
      </c>
      <c r="P2034" s="334" t="str">
        <f>N2034&amp;O2034</f>
        <v>R15</v>
      </c>
      <c r="Q2034" s="25" t="s">
        <v>45</v>
      </c>
      <c r="R2034" s="19">
        <v>0.15</v>
      </c>
      <c r="S2034" s="19">
        <v>0.03</v>
      </c>
      <c r="T2034" s="336">
        <f>SUM(R2035:S2035)</f>
        <v>18178</v>
      </c>
      <c r="U2034" s="19">
        <v>1.2999999999999999E-2</v>
      </c>
      <c r="V2034" s="19">
        <v>0.02</v>
      </c>
      <c r="W2034" s="336">
        <f>SUM(U2035:V2035)</f>
        <v>2277</v>
      </c>
      <c r="X2034" s="19">
        <v>0.16</v>
      </c>
      <c r="Y2034" s="19">
        <v>0.08</v>
      </c>
      <c r="Z2034" s="19">
        <v>0.12</v>
      </c>
      <c r="AA2034" s="338">
        <f>SUM(X2035:Z2035)</f>
        <v>29844</v>
      </c>
      <c r="AB2034" s="327">
        <f>ROUNDDOWN((T2034+AA2034)*0.05,0)</f>
        <v>2401</v>
      </c>
      <c r="AC2034" s="327">
        <f>ROUNDDOWN((T2034+W2034+AA2034+AB2034)*0.1,0)</f>
        <v>5270</v>
      </c>
      <c r="AD2034" s="327">
        <f>ROUNDDOWN(AG2034*0.1,0)</f>
        <v>262954</v>
      </c>
      <c r="AE2034" s="327">
        <f>T2034+W2034+AA2034+AB2034+AC2034+AD2034</f>
        <v>320924</v>
      </c>
      <c r="AF2034" s="328">
        <v>2650000</v>
      </c>
      <c r="AG2034" s="330">
        <f>AF2034-T2034-W2034</f>
        <v>2629545</v>
      </c>
      <c r="AH2034" s="332">
        <f t="shared" si="21"/>
        <v>320924</v>
      </c>
    </row>
    <row r="2035" spans="1:34" ht="12.75" hidden="1" customHeight="1">
      <c r="A2035" s="333"/>
      <c r="B2035" s="20"/>
      <c r="C2035" s="21"/>
      <c r="D2035" s="333"/>
      <c r="E2035" s="21"/>
      <c r="F2035" s="21"/>
      <c r="G2035" s="333"/>
      <c r="H2035" s="21"/>
      <c r="I2035" s="21"/>
      <c r="J2035" s="333"/>
      <c r="K2035" s="21"/>
      <c r="L2035" s="21"/>
      <c r="M2035" s="335"/>
      <c r="N2035" s="21"/>
      <c r="O2035" s="21"/>
      <c r="P2035" s="335"/>
      <c r="Q2035" s="25"/>
      <c r="R2035" s="23">
        <f>ROUNDDOWN($R$3*R2034,0)</f>
        <v>15735</v>
      </c>
      <c r="S2035" s="23">
        <f>ROUNDDOWN($S$3*S2034,0)</f>
        <v>2443</v>
      </c>
      <c r="T2035" s="336"/>
      <c r="U2035" s="23">
        <f>ROUNDDOWN(U2034*$U$3,0)</f>
        <v>1058</v>
      </c>
      <c r="V2035" s="23">
        <f>ROUNDDOWN(V2034*$V$3,0)</f>
        <v>1219</v>
      </c>
      <c r="W2035" s="337"/>
      <c r="X2035" s="23">
        <f>ROUNDDOWN($X$3*X2034,0)</f>
        <v>16784</v>
      </c>
      <c r="Y2035" s="23">
        <f>ROUNDDOWN(Y2034*$Y$3,0)</f>
        <v>6515</v>
      </c>
      <c r="Z2035" s="24">
        <f>ROUNDDOWN(Z2034*$Z$3,0)</f>
        <v>6545</v>
      </c>
      <c r="AA2035" s="338"/>
      <c r="AB2035" s="327"/>
      <c r="AC2035" s="327"/>
      <c r="AD2035" s="327"/>
      <c r="AE2035" s="327"/>
      <c r="AF2035" s="329"/>
      <c r="AG2035" s="331"/>
      <c r="AH2035" s="332">
        <f t="shared" si="21"/>
        <v>0</v>
      </c>
    </row>
    <row r="2036" spans="1:34" ht="12.75" hidden="1" customHeight="1">
      <c r="A2036" s="333" t="s">
        <v>307</v>
      </c>
      <c r="B2036" s="20" t="s">
        <v>43</v>
      </c>
      <c r="C2036" s="21">
        <v>4</v>
      </c>
      <c r="D2036" s="333" t="str">
        <f>B2036&amp;C2036</f>
        <v>H4</v>
      </c>
      <c r="E2036" s="21" t="s">
        <v>38</v>
      </c>
      <c r="F2036" s="21">
        <v>2.5</v>
      </c>
      <c r="G2036" s="333" t="str">
        <f>E2036&amp;F2036</f>
        <v>W2.5</v>
      </c>
      <c r="H2036" s="21" t="s">
        <v>39</v>
      </c>
      <c r="I2036" s="21">
        <v>0</v>
      </c>
      <c r="J2036" s="333" t="str">
        <f>H2036&amp;I2036</f>
        <v>L0</v>
      </c>
      <c r="K2036" s="21" t="s">
        <v>40</v>
      </c>
      <c r="L2036" s="21">
        <v>0</v>
      </c>
      <c r="M2036" s="334" t="str">
        <f>K2036&amp;L2036</f>
        <v>B0</v>
      </c>
      <c r="N2036" s="21" t="s">
        <v>41</v>
      </c>
      <c r="O2036" s="21">
        <v>18</v>
      </c>
      <c r="P2036" s="334" t="str">
        <f>N2036&amp;O2036</f>
        <v>R18</v>
      </c>
      <c r="Q2036" s="25" t="s">
        <v>45</v>
      </c>
      <c r="R2036" s="19">
        <v>0.18</v>
      </c>
      <c r="S2036" s="19">
        <v>0.03</v>
      </c>
      <c r="T2036" s="336">
        <f>SUM(R2037:S2037)</f>
        <v>21325</v>
      </c>
      <c r="U2036" s="19">
        <v>2.1000000000000001E-2</v>
      </c>
      <c r="V2036" s="19">
        <v>0.02</v>
      </c>
      <c r="W2036" s="336">
        <f>SUM(U2037:V2037)</f>
        <v>2929</v>
      </c>
      <c r="X2036" s="19">
        <v>0.2</v>
      </c>
      <c r="Y2036" s="19">
        <v>0.1</v>
      </c>
      <c r="Z2036" s="19">
        <v>0.14000000000000001</v>
      </c>
      <c r="AA2036" s="338">
        <f>SUM(X2037:Z2037)</f>
        <v>36760</v>
      </c>
      <c r="AB2036" s="327">
        <f>ROUNDDOWN((T2036+AA2036)*0.05,0)</f>
        <v>2904</v>
      </c>
      <c r="AC2036" s="327">
        <f>ROUNDDOWN((T2036+W2036+AA2036+AB2036)*0.1,0)</f>
        <v>6391</v>
      </c>
      <c r="AD2036" s="327">
        <f>ROUNDDOWN(AG2036*0.1,0)</f>
        <v>298574</v>
      </c>
      <c r="AE2036" s="327">
        <f>T2036+W2036+AA2036+AB2036+AC2036+AD2036</f>
        <v>368883</v>
      </c>
      <c r="AF2036" s="328">
        <v>3010000</v>
      </c>
      <c r="AG2036" s="330">
        <f>AF2036-T2036-W2036</f>
        <v>2985746</v>
      </c>
      <c r="AH2036" s="332">
        <f t="shared" si="21"/>
        <v>368883</v>
      </c>
    </row>
    <row r="2037" spans="1:34" ht="12.75" hidden="1" customHeight="1">
      <c r="A2037" s="333"/>
      <c r="B2037" s="20"/>
      <c r="C2037" s="21"/>
      <c r="D2037" s="333"/>
      <c r="E2037" s="21"/>
      <c r="F2037" s="21"/>
      <c r="G2037" s="333"/>
      <c r="H2037" s="21"/>
      <c r="I2037" s="21"/>
      <c r="J2037" s="333"/>
      <c r="K2037" s="21"/>
      <c r="L2037" s="21"/>
      <c r="M2037" s="335"/>
      <c r="N2037" s="21"/>
      <c r="O2037" s="21"/>
      <c r="P2037" s="335"/>
      <c r="Q2037" s="25"/>
      <c r="R2037" s="23">
        <f>ROUNDDOWN($R$3*R2036,0)</f>
        <v>18882</v>
      </c>
      <c r="S2037" s="23">
        <f>ROUNDDOWN($S$3*S2036,0)</f>
        <v>2443</v>
      </c>
      <c r="T2037" s="337"/>
      <c r="U2037" s="23">
        <f>ROUNDDOWN(U2036*$U$3,0)</f>
        <v>1710</v>
      </c>
      <c r="V2037" s="23">
        <f>ROUNDDOWN(V2036*$V$3,0)</f>
        <v>1219</v>
      </c>
      <c r="W2037" s="337"/>
      <c r="X2037" s="23">
        <f>ROUNDDOWN($X$3*X2036,0)</f>
        <v>20980</v>
      </c>
      <c r="Y2037" s="23">
        <f>ROUNDDOWN(Y2036*$Y$3,0)</f>
        <v>8144</v>
      </c>
      <c r="Z2037" s="24">
        <f>ROUNDDOWN(Z2036*$Z$3,0)</f>
        <v>7636</v>
      </c>
      <c r="AA2037" s="338"/>
      <c r="AB2037" s="327"/>
      <c r="AC2037" s="327"/>
      <c r="AD2037" s="327"/>
      <c r="AE2037" s="327"/>
      <c r="AF2037" s="329"/>
      <c r="AG2037" s="331"/>
      <c r="AH2037" s="332">
        <f t="shared" si="21"/>
        <v>0</v>
      </c>
    </row>
    <row r="2038" spans="1:34" ht="12.75" hidden="1" customHeight="1">
      <c r="A2038" s="333" t="s">
        <v>307</v>
      </c>
      <c r="B2038" s="20" t="s">
        <v>43</v>
      </c>
      <c r="C2038" s="21">
        <v>4</v>
      </c>
      <c r="D2038" s="333" t="str">
        <f>B2038&amp;C2038</f>
        <v>H4</v>
      </c>
      <c r="E2038" s="21" t="s">
        <v>38</v>
      </c>
      <c r="F2038" s="21">
        <v>2.5</v>
      </c>
      <c r="G2038" s="333" t="str">
        <f>E2038&amp;F2038</f>
        <v>W2.5</v>
      </c>
      <c r="H2038" s="21" t="s">
        <v>39</v>
      </c>
      <c r="I2038" s="21">
        <v>0</v>
      </c>
      <c r="J2038" s="333" t="str">
        <f>H2038&amp;I2038</f>
        <v>L0</v>
      </c>
      <c r="K2038" s="21" t="s">
        <v>40</v>
      </c>
      <c r="L2038" s="21">
        <v>0</v>
      </c>
      <c r="M2038" s="334" t="str">
        <f>K2038&amp;L2038</f>
        <v>B0</v>
      </c>
      <c r="N2038" s="21" t="s">
        <v>41</v>
      </c>
      <c r="O2038" s="21">
        <v>20</v>
      </c>
      <c r="P2038" s="334" t="str">
        <f>N2038&amp;O2038</f>
        <v>R20</v>
      </c>
      <c r="Q2038" s="25" t="s">
        <v>45</v>
      </c>
      <c r="R2038" s="19">
        <v>0.18</v>
      </c>
      <c r="S2038" s="19">
        <v>0.03</v>
      </c>
      <c r="T2038" s="336">
        <f>SUM(R2039:S2039)</f>
        <v>21325</v>
      </c>
      <c r="U2038" s="19">
        <v>2.1000000000000001E-2</v>
      </c>
      <c r="V2038" s="19">
        <v>0.02</v>
      </c>
      <c r="W2038" s="336">
        <f>SUM(U2039:V2039)</f>
        <v>2929</v>
      </c>
      <c r="X2038" s="19">
        <v>0.2</v>
      </c>
      <c r="Y2038" s="19">
        <v>0.1</v>
      </c>
      <c r="Z2038" s="19">
        <v>0.14000000000000001</v>
      </c>
      <c r="AA2038" s="338">
        <f>SUM(X2039:Z2039)</f>
        <v>36760</v>
      </c>
      <c r="AB2038" s="327">
        <f>ROUNDDOWN((T2038+AA2038)*0.05,0)</f>
        <v>2904</v>
      </c>
      <c r="AC2038" s="327">
        <f>ROUNDDOWN((T2038+W2038+AA2038+AB2038)*0.1,0)</f>
        <v>6391</v>
      </c>
      <c r="AD2038" s="327">
        <f>ROUNDDOWN(AG2038*0.1,0)</f>
        <v>341574</v>
      </c>
      <c r="AE2038" s="327">
        <f>T2038+W2038+AA2038+AB2038+AC2038+AD2038</f>
        <v>411883</v>
      </c>
      <c r="AF2038" s="328">
        <v>3440000</v>
      </c>
      <c r="AG2038" s="330">
        <f>AF2038-T2038-W2038</f>
        <v>3415746</v>
      </c>
      <c r="AH2038" s="332">
        <f t="shared" si="21"/>
        <v>411883</v>
      </c>
    </row>
    <row r="2039" spans="1:34" ht="12.75" hidden="1" customHeight="1">
      <c r="A2039" s="333"/>
      <c r="B2039" s="20"/>
      <c r="C2039" s="21"/>
      <c r="D2039" s="333"/>
      <c r="E2039" s="21"/>
      <c r="F2039" s="21"/>
      <c r="G2039" s="333"/>
      <c r="H2039" s="21"/>
      <c r="I2039" s="21"/>
      <c r="J2039" s="333"/>
      <c r="K2039" s="21"/>
      <c r="L2039" s="21"/>
      <c r="M2039" s="335"/>
      <c r="N2039" s="21"/>
      <c r="O2039" s="21"/>
      <c r="P2039" s="335"/>
      <c r="Q2039" s="25"/>
      <c r="R2039" s="23">
        <f>ROUNDDOWN($R$3*R2038,0)</f>
        <v>18882</v>
      </c>
      <c r="S2039" s="23">
        <f>ROUNDDOWN($S$3*S2038,0)</f>
        <v>2443</v>
      </c>
      <c r="T2039" s="337"/>
      <c r="U2039" s="23">
        <f>ROUNDDOWN(U2038*$U$3,0)</f>
        <v>1710</v>
      </c>
      <c r="V2039" s="23">
        <f>ROUNDDOWN(V2038*$V$3,0)</f>
        <v>1219</v>
      </c>
      <c r="W2039" s="337"/>
      <c r="X2039" s="23">
        <f>ROUNDDOWN($X$3*X2038,0)</f>
        <v>20980</v>
      </c>
      <c r="Y2039" s="23">
        <f>ROUNDDOWN(Y2038*$Y$3,0)</f>
        <v>8144</v>
      </c>
      <c r="Z2039" s="24">
        <f>ROUNDDOWN(Z2038*$Z$3,0)</f>
        <v>7636</v>
      </c>
      <c r="AA2039" s="338"/>
      <c r="AB2039" s="327"/>
      <c r="AC2039" s="327"/>
      <c r="AD2039" s="327"/>
      <c r="AE2039" s="327"/>
      <c r="AF2039" s="329"/>
      <c r="AG2039" s="331"/>
      <c r="AH2039" s="332">
        <f t="shared" si="21"/>
        <v>0</v>
      </c>
    </row>
    <row r="2040" spans="1:34" ht="12.75" hidden="1" customHeight="1">
      <c r="A2040" s="344" t="s">
        <v>308</v>
      </c>
      <c r="B2040" s="27" t="s">
        <v>43</v>
      </c>
      <c r="C2040" s="28">
        <v>2</v>
      </c>
      <c r="D2040" s="344" t="str">
        <f>B2040&amp;C2040</f>
        <v>H2</v>
      </c>
      <c r="E2040" s="28" t="s">
        <v>38</v>
      </c>
      <c r="F2040" s="28">
        <v>0</v>
      </c>
      <c r="G2040" s="344" t="str">
        <f>E2040&amp;F2040</f>
        <v>W0</v>
      </c>
      <c r="H2040" s="28" t="s">
        <v>39</v>
      </c>
      <c r="I2040" s="28">
        <v>0</v>
      </c>
      <c r="J2040" s="344" t="str">
        <f>H2040&amp;I2040</f>
        <v>L0</v>
      </c>
      <c r="K2040" s="28" t="s">
        <v>40</v>
      </c>
      <c r="L2040" s="28">
        <v>0</v>
      </c>
      <c r="M2040" s="345" t="str">
        <f>K2040&amp;L2040</f>
        <v>B0</v>
      </c>
      <c r="N2040" s="28" t="s">
        <v>41</v>
      </c>
      <c r="O2040" s="28">
        <v>4</v>
      </c>
      <c r="P2040" s="345" t="str">
        <f>N2040&amp;O2040</f>
        <v>R4</v>
      </c>
      <c r="Q2040" s="25" t="s">
        <v>42</v>
      </c>
      <c r="R2040" s="19">
        <v>0.11</v>
      </c>
      <c r="S2040" s="19">
        <v>0.1</v>
      </c>
      <c r="T2040" s="336">
        <f>SUM(R2041:S2041)</f>
        <v>19683</v>
      </c>
      <c r="U2040" s="19">
        <v>2E-3</v>
      </c>
      <c r="V2040" s="19">
        <v>5.0000000000000001E-3</v>
      </c>
      <c r="W2040" s="336">
        <f>SUM(U2041:V2041)</f>
        <v>466</v>
      </c>
      <c r="X2040" s="19">
        <v>0.11</v>
      </c>
      <c r="Y2040" s="19">
        <v>7.0000000000000007E-2</v>
      </c>
      <c r="Z2040" s="19">
        <v>0</v>
      </c>
      <c r="AA2040" s="338">
        <f>SUM(X2041:Z2041)</f>
        <v>17240</v>
      </c>
      <c r="AB2040" s="327">
        <f>ROUNDDOWN((T2040+AA2040)*0.05,0)</f>
        <v>1846</v>
      </c>
      <c r="AC2040" s="327">
        <f>ROUNDDOWN((T2040+W2040+AA2040+AB2040)*0.1,0)</f>
        <v>3923</v>
      </c>
      <c r="AD2040" s="327">
        <f>ROUNDDOWN(AG2040*0.1,0)</f>
        <v>785</v>
      </c>
      <c r="AE2040" s="327">
        <f>T2040+W2040+AA2040+AB2040+AC2040+AD2040</f>
        <v>43943</v>
      </c>
      <c r="AF2040" s="328">
        <v>28000</v>
      </c>
      <c r="AG2040" s="330">
        <f>AF2040-T2040-W2040</f>
        <v>7851</v>
      </c>
      <c r="AH2040" s="332">
        <f t="shared" si="21"/>
        <v>7851</v>
      </c>
    </row>
    <row r="2041" spans="1:34" ht="12.75" hidden="1" customHeight="1">
      <c r="A2041" s="344"/>
      <c r="B2041" s="27"/>
      <c r="C2041" s="28"/>
      <c r="D2041" s="344"/>
      <c r="E2041" s="28"/>
      <c r="F2041" s="28"/>
      <c r="G2041" s="344"/>
      <c r="H2041" s="28"/>
      <c r="I2041" s="28"/>
      <c r="J2041" s="344"/>
      <c r="K2041" s="28"/>
      <c r="L2041" s="28"/>
      <c r="M2041" s="346"/>
      <c r="N2041" s="28"/>
      <c r="O2041" s="28"/>
      <c r="P2041" s="346"/>
      <c r="Q2041" s="22"/>
      <c r="R2041" s="23">
        <f>ROUNDDOWN($R$3*R2040,0)</f>
        <v>11539</v>
      </c>
      <c r="S2041" s="23">
        <f>ROUNDDOWN($S$3*S2040,0)</f>
        <v>8144</v>
      </c>
      <c r="T2041" s="337"/>
      <c r="U2041" s="23">
        <f>ROUNDDOWN(U2040*$U$3,0)</f>
        <v>162</v>
      </c>
      <c r="V2041" s="23">
        <f>ROUNDDOWN(V2040*$V$3,0)</f>
        <v>304</v>
      </c>
      <c r="W2041" s="337"/>
      <c r="X2041" s="23">
        <f>ROUNDDOWN($X$3*X2040,0)</f>
        <v>11539</v>
      </c>
      <c r="Y2041" s="23">
        <f>ROUNDDOWN(Y2040*$Y$3,0)</f>
        <v>5701</v>
      </c>
      <c r="Z2041" s="24">
        <f>ROUNDDOWN(Z2040*$Z$3,0)</f>
        <v>0</v>
      </c>
      <c r="AA2041" s="338"/>
      <c r="AB2041" s="327"/>
      <c r="AC2041" s="327"/>
      <c r="AD2041" s="327"/>
      <c r="AE2041" s="327"/>
      <c r="AF2041" s="329"/>
      <c r="AG2041" s="331"/>
      <c r="AH2041" s="332">
        <f t="shared" si="21"/>
        <v>0</v>
      </c>
    </row>
    <row r="2042" spans="1:34" ht="12.75" hidden="1" customHeight="1">
      <c r="A2042" s="344" t="s">
        <v>308</v>
      </c>
      <c r="B2042" s="27" t="s">
        <v>43</v>
      </c>
      <c r="C2042" s="28">
        <v>2.5</v>
      </c>
      <c r="D2042" s="344" t="str">
        <f>B2042&amp;C2042</f>
        <v>H2.5</v>
      </c>
      <c r="E2042" s="28" t="s">
        <v>38</v>
      </c>
      <c r="F2042" s="28">
        <v>0</v>
      </c>
      <c r="G2042" s="344" t="str">
        <f>E2042&amp;F2042</f>
        <v>W0</v>
      </c>
      <c r="H2042" s="28" t="s">
        <v>39</v>
      </c>
      <c r="I2042" s="28">
        <v>0</v>
      </c>
      <c r="J2042" s="344" t="str">
        <f>H2042&amp;I2042</f>
        <v>L0</v>
      </c>
      <c r="K2042" s="28" t="s">
        <v>40</v>
      </c>
      <c r="L2042" s="28">
        <v>0</v>
      </c>
      <c r="M2042" s="345" t="str">
        <f>K2042&amp;L2042</f>
        <v>B0</v>
      </c>
      <c r="N2042" s="28" t="s">
        <v>41</v>
      </c>
      <c r="O2042" s="28">
        <v>5</v>
      </c>
      <c r="P2042" s="345" t="str">
        <f>N2042&amp;O2042</f>
        <v>R5</v>
      </c>
      <c r="Q2042" s="25" t="s">
        <v>42</v>
      </c>
      <c r="R2042" s="26">
        <v>0.13</v>
      </c>
      <c r="S2042" s="26">
        <v>0.02</v>
      </c>
      <c r="T2042" s="336">
        <f>SUM(R2043:S2043)</f>
        <v>15265</v>
      </c>
      <c r="U2042" s="19">
        <v>5.0000000000000001E-3</v>
      </c>
      <c r="V2042" s="19">
        <v>7.0000000000000001E-3</v>
      </c>
      <c r="W2042" s="336">
        <f>SUM(U2043:V2043)</f>
        <v>833</v>
      </c>
      <c r="X2042" s="19">
        <v>0.17</v>
      </c>
      <c r="Y2042" s="19">
        <v>0.1</v>
      </c>
      <c r="Z2042" s="19">
        <v>0</v>
      </c>
      <c r="AA2042" s="338">
        <f>SUM(X2043:Z2043)</f>
        <v>25977</v>
      </c>
      <c r="AB2042" s="327">
        <f>ROUNDDOWN((T2042+AA2042)*0.05,0)</f>
        <v>2062</v>
      </c>
      <c r="AC2042" s="327">
        <f>ROUNDDOWN((T2042+W2042+AA2042+AB2042)*0.1,0)</f>
        <v>4413</v>
      </c>
      <c r="AD2042" s="327">
        <f>ROUNDDOWN(AG2042*0.1,0)</f>
        <v>2070</v>
      </c>
      <c r="AE2042" s="327">
        <f>T2042+W2042+AA2042+AB2042+AC2042+AD2042</f>
        <v>50620</v>
      </c>
      <c r="AF2042" s="328">
        <v>36800</v>
      </c>
      <c r="AG2042" s="330">
        <f>AF2042-T2042-W2042</f>
        <v>20702</v>
      </c>
      <c r="AH2042" s="332">
        <f t="shared" si="21"/>
        <v>20702</v>
      </c>
    </row>
    <row r="2043" spans="1:34" ht="12.75" hidden="1" customHeight="1">
      <c r="A2043" s="344"/>
      <c r="B2043" s="27"/>
      <c r="C2043" s="28"/>
      <c r="D2043" s="344"/>
      <c r="E2043" s="28"/>
      <c r="F2043" s="28"/>
      <c r="G2043" s="344"/>
      <c r="H2043" s="28"/>
      <c r="I2043" s="28"/>
      <c r="J2043" s="344"/>
      <c r="K2043" s="28"/>
      <c r="L2043" s="28"/>
      <c r="M2043" s="346"/>
      <c r="N2043" s="28"/>
      <c r="O2043" s="28"/>
      <c r="P2043" s="346"/>
      <c r="Q2043" s="22"/>
      <c r="R2043" s="23">
        <f>ROUNDDOWN($R$3*R2042,0)</f>
        <v>13637</v>
      </c>
      <c r="S2043" s="23">
        <f>ROUNDDOWN($S$3*S2042,0)</f>
        <v>1628</v>
      </c>
      <c r="T2043" s="337"/>
      <c r="U2043" s="23">
        <f>ROUNDDOWN(U2042*$U$3,0)</f>
        <v>407</v>
      </c>
      <c r="V2043" s="23">
        <f>ROUNDDOWN(V2042*$V$3,0)</f>
        <v>426</v>
      </c>
      <c r="W2043" s="337"/>
      <c r="X2043" s="23">
        <f>ROUNDDOWN($X$3*X2042,0)</f>
        <v>17833</v>
      </c>
      <c r="Y2043" s="23">
        <f>ROUNDDOWN(Y2042*$Y$3,0)</f>
        <v>8144</v>
      </c>
      <c r="Z2043" s="24">
        <f>ROUNDDOWN(Z2042*$Z$3,0)</f>
        <v>0</v>
      </c>
      <c r="AA2043" s="338"/>
      <c r="AB2043" s="327"/>
      <c r="AC2043" s="327"/>
      <c r="AD2043" s="327"/>
      <c r="AE2043" s="327"/>
      <c r="AF2043" s="329"/>
      <c r="AG2043" s="331"/>
      <c r="AH2043" s="332">
        <f t="shared" si="21"/>
        <v>0</v>
      </c>
    </row>
    <row r="2044" spans="1:34" ht="12.75" hidden="1" customHeight="1">
      <c r="A2044" s="344" t="s">
        <v>308</v>
      </c>
      <c r="B2044" s="27" t="s">
        <v>43</v>
      </c>
      <c r="C2044" s="28">
        <v>2.5</v>
      </c>
      <c r="D2044" s="344" t="str">
        <f>B2044&amp;C2044</f>
        <v>H2.5</v>
      </c>
      <c r="E2044" s="28" t="s">
        <v>38</v>
      </c>
      <c r="F2044" s="28">
        <v>0</v>
      </c>
      <c r="G2044" s="344" t="str">
        <f>E2044&amp;F2044</f>
        <v>W0</v>
      </c>
      <c r="H2044" s="28" t="s">
        <v>39</v>
      </c>
      <c r="I2044" s="28">
        <v>0</v>
      </c>
      <c r="J2044" s="344" t="str">
        <f>H2044&amp;I2044</f>
        <v>L0</v>
      </c>
      <c r="K2044" s="28" t="s">
        <v>40</v>
      </c>
      <c r="L2044" s="28">
        <v>0</v>
      </c>
      <c r="M2044" s="345" t="str">
        <f>K2044&amp;L2044</f>
        <v>B0</v>
      </c>
      <c r="N2044" s="28" t="s">
        <v>41</v>
      </c>
      <c r="O2044" s="28">
        <v>6</v>
      </c>
      <c r="P2044" s="345" t="str">
        <f>N2044&amp;O2044</f>
        <v>R6</v>
      </c>
      <c r="Q2044" s="25" t="s">
        <v>42</v>
      </c>
      <c r="R2044" s="19">
        <v>0.19</v>
      </c>
      <c r="S2044" s="19">
        <v>0.02</v>
      </c>
      <c r="T2044" s="336">
        <f>SUM(R2045:S2045)</f>
        <v>21559</v>
      </c>
      <c r="U2044" s="19">
        <v>8.0000000000000002E-3</v>
      </c>
      <c r="V2044" s="19">
        <v>0.01</v>
      </c>
      <c r="W2044" s="336">
        <f>SUM(U2045:V2045)</f>
        <v>1260</v>
      </c>
      <c r="X2044" s="19">
        <v>0.23</v>
      </c>
      <c r="Y2044" s="19">
        <v>0.14000000000000001</v>
      </c>
      <c r="Z2044" s="19">
        <v>0</v>
      </c>
      <c r="AA2044" s="338">
        <f>SUM(X2045:Z2045)</f>
        <v>35529</v>
      </c>
      <c r="AB2044" s="327">
        <f>ROUNDDOWN((T2044+AA2044)*0.05,0)</f>
        <v>2854</v>
      </c>
      <c r="AC2044" s="327">
        <f>ROUNDDOWN((T2044+W2044+AA2044+AB2044)*0.1,0)</f>
        <v>6120</v>
      </c>
      <c r="AD2044" s="327">
        <f>ROUNDDOWN(AG2044*0.1,0)</f>
        <v>3158</v>
      </c>
      <c r="AE2044" s="327">
        <f>T2044+W2044+AA2044+AB2044+AC2044+AD2044</f>
        <v>70480</v>
      </c>
      <c r="AF2044" s="328">
        <v>54400</v>
      </c>
      <c r="AG2044" s="330">
        <f>AF2044-T2044-W2044</f>
        <v>31581</v>
      </c>
      <c r="AH2044" s="332">
        <f t="shared" si="21"/>
        <v>31581</v>
      </c>
    </row>
    <row r="2045" spans="1:34" ht="12.75" hidden="1" customHeight="1">
      <c r="A2045" s="344"/>
      <c r="B2045" s="27"/>
      <c r="C2045" s="28"/>
      <c r="D2045" s="344"/>
      <c r="E2045" s="28"/>
      <c r="F2045" s="28"/>
      <c r="G2045" s="344"/>
      <c r="H2045" s="28"/>
      <c r="I2045" s="28"/>
      <c r="J2045" s="344"/>
      <c r="K2045" s="28"/>
      <c r="L2045" s="28"/>
      <c r="M2045" s="346"/>
      <c r="N2045" s="28"/>
      <c r="O2045" s="28"/>
      <c r="P2045" s="346"/>
      <c r="Q2045" s="22"/>
      <c r="R2045" s="23">
        <f>ROUNDDOWN($R$3*R2044,0)</f>
        <v>19931</v>
      </c>
      <c r="S2045" s="23">
        <f>ROUNDDOWN($S$3*S2044,0)</f>
        <v>1628</v>
      </c>
      <c r="T2045" s="337"/>
      <c r="U2045" s="23">
        <f>ROUNDDOWN(U2044*$U$3,0)</f>
        <v>651</v>
      </c>
      <c r="V2045" s="23">
        <f>ROUNDDOWN(V2044*$V$3,0)</f>
        <v>609</v>
      </c>
      <c r="W2045" s="337"/>
      <c r="X2045" s="23">
        <f>ROUNDDOWN($X$3*X2044,0)</f>
        <v>24127</v>
      </c>
      <c r="Y2045" s="23">
        <f>ROUNDDOWN(Y2044*$Y$3,0)</f>
        <v>11402</v>
      </c>
      <c r="Z2045" s="24">
        <f>ROUNDDOWN(Z2044*$Z$3,0)</f>
        <v>0</v>
      </c>
      <c r="AA2045" s="338"/>
      <c r="AB2045" s="327"/>
      <c r="AC2045" s="327"/>
      <c r="AD2045" s="327"/>
      <c r="AE2045" s="327"/>
      <c r="AF2045" s="329"/>
      <c r="AG2045" s="331"/>
      <c r="AH2045" s="332">
        <f t="shared" si="21"/>
        <v>0</v>
      </c>
    </row>
    <row r="2046" spans="1:34" ht="12.75" hidden="1" customHeight="1">
      <c r="A2046" s="344" t="s">
        <v>308</v>
      </c>
      <c r="B2046" s="27" t="s">
        <v>43</v>
      </c>
      <c r="C2046" s="28">
        <v>3</v>
      </c>
      <c r="D2046" s="344" t="str">
        <f>B2046&amp;C2046</f>
        <v>H3</v>
      </c>
      <c r="E2046" s="28" t="s">
        <v>38</v>
      </c>
      <c r="F2046" s="28">
        <v>0</v>
      </c>
      <c r="G2046" s="344" t="str">
        <f>E2046&amp;F2046</f>
        <v>W0</v>
      </c>
      <c r="H2046" s="28" t="s">
        <v>39</v>
      </c>
      <c r="I2046" s="28">
        <v>0</v>
      </c>
      <c r="J2046" s="344" t="str">
        <f>H2046&amp;I2046</f>
        <v>L0</v>
      </c>
      <c r="K2046" s="28" t="s">
        <v>40</v>
      </c>
      <c r="L2046" s="28">
        <v>0</v>
      </c>
      <c r="M2046" s="345" t="str">
        <f>K2046&amp;L2046</f>
        <v>B0</v>
      </c>
      <c r="N2046" s="28" t="s">
        <v>41</v>
      </c>
      <c r="O2046" s="28">
        <v>8</v>
      </c>
      <c r="P2046" s="345" t="str">
        <f>N2046&amp;O2046</f>
        <v>R8</v>
      </c>
      <c r="Q2046" s="25" t="s">
        <v>42</v>
      </c>
      <c r="R2046" s="19">
        <v>0.33</v>
      </c>
      <c r="S2046" s="19">
        <v>0.04</v>
      </c>
      <c r="T2046" s="336">
        <f>SUM(R2047:S2047)</f>
        <v>37875</v>
      </c>
      <c r="U2046" s="19">
        <v>2.1000000000000001E-2</v>
      </c>
      <c r="V2046" s="19">
        <v>1.2E-2</v>
      </c>
      <c r="W2046" s="336">
        <f>SUM(U2047:V2047)</f>
        <v>2441</v>
      </c>
      <c r="X2046" s="19">
        <v>0.37</v>
      </c>
      <c r="Y2046" s="19">
        <v>0.22</v>
      </c>
      <c r="Z2046" s="19">
        <v>0</v>
      </c>
      <c r="AA2046" s="338">
        <f>SUM(X2047:Z2047)</f>
        <v>56731</v>
      </c>
      <c r="AB2046" s="327">
        <f>ROUNDDOWN((T2046+AA2046)*0.05,0)</f>
        <v>4730</v>
      </c>
      <c r="AC2046" s="327">
        <f>ROUNDDOWN((T2046+W2046+AA2046+AB2046)*0.1,0)</f>
        <v>10177</v>
      </c>
      <c r="AD2046" s="327">
        <f>ROUNDDOWN(AG2046*0.1,0)</f>
        <v>4028</v>
      </c>
      <c r="AE2046" s="327">
        <f>T2046+W2046+AA2046+AB2046+AC2046+AD2046</f>
        <v>115982</v>
      </c>
      <c r="AF2046" s="328">
        <v>80600</v>
      </c>
      <c r="AG2046" s="330">
        <f>AF2046-T2046-W2046</f>
        <v>40284</v>
      </c>
      <c r="AH2046" s="332">
        <f t="shared" si="21"/>
        <v>40284</v>
      </c>
    </row>
    <row r="2047" spans="1:34" ht="12.75" hidden="1" customHeight="1">
      <c r="A2047" s="344"/>
      <c r="B2047" s="27"/>
      <c r="C2047" s="28"/>
      <c r="D2047" s="344"/>
      <c r="E2047" s="28"/>
      <c r="F2047" s="28"/>
      <c r="G2047" s="344"/>
      <c r="H2047" s="28"/>
      <c r="I2047" s="28"/>
      <c r="J2047" s="344"/>
      <c r="K2047" s="28"/>
      <c r="L2047" s="28"/>
      <c r="M2047" s="346"/>
      <c r="N2047" s="28"/>
      <c r="O2047" s="28"/>
      <c r="P2047" s="346"/>
      <c r="Q2047" s="22"/>
      <c r="R2047" s="23">
        <f>ROUNDDOWN($R$3*R2046,0)</f>
        <v>34618</v>
      </c>
      <c r="S2047" s="23">
        <f>ROUNDDOWN($S$3*S2046,0)</f>
        <v>3257</v>
      </c>
      <c r="T2047" s="337"/>
      <c r="U2047" s="23">
        <f>ROUNDDOWN(U2046*$U$3,0)</f>
        <v>1710</v>
      </c>
      <c r="V2047" s="23">
        <f>ROUNDDOWN(V2046*$V$3,0)</f>
        <v>731</v>
      </c>
      <c r="W2047" s="337"/>
      <c r="X2047" s="23">
        <f>ROUNDDOWN($X$3*X2046,0)</f>
        <v>38814</v>
      </c>
      <c r="Y2047" s="23">
        <f>ROUNDDOWN(Y2046*$Y$3,0)</f>
        <v>17917</v>
      </c>
      <c r="Z2047" s="24">
        <f>ROUNDDOWN(Z2046*$Z$3,0)</f>
        <v>0</v>
      </c>
      <c r="AA2047" s="338"/>
      <c r="AB2047" s="327"/>
      <c r="AC2047" s="327"/>
      <c r="AD2047" s="327"/>
      <c r="AE2047" s="327"/>
      <c r="AF2047" s="329"/>
      <c r="AG2047" s="331"/>
      <c r="AH2047" s="332">
        <f t="shared" si="21"/>
        <v>0</v>
      </c>
    </row>
    <row r="2048" spans="1:34" ht="12.75" hidden="1" customHeight="1">
      <c r="A2048" s="344" t="s">
        <v>308</v>
      </c>
      <c r="B2048" s="27" t="s">
        <v>43</v>
      </c>
      <c r="C2048" s="28">
        <v>3.5</v>
      </c>
      <c r="D2048" s="344" t="str">
        <f>B2048&amp;C2048</f>
        <v>H3.5</v>
      </c>
      <c r="E2048" s="28" t="s">
        <v>38</v>
      </c>
      <c r="F2048" s="28">
        <v>0</v>
      </c>
      <c r="G2048" s="344" t="str">
        <f>E2048&amp;F2048</f>
        <v>W0</v>
      </c>
      <c r="H2048" s="28" t="s">
        <v>39</v>
      </c>
      <c r="I2048" s="28">
        <v>0</v>
      </c>
      <c r="J2048" s="344" t="str">
        <f>H2048&amp;I2048</f>
        <v>L0</v>
      </c>
      <c r="K2048" s="28" t="s">
        <v>40</v>
      </c>
      <c r="L2048" s="28">
        <v>0</v>
      </c>
      <c r="M2048" s="345" t="str">
        <f>K2048&amp;L2048</f>
        <v>B0</v>
      </c>
      <c r="N2048" s="28" t="s">
        <v>41</v>
      </c>
      <c r="O2048" s="28">
        <v>10</v>
      </c>
      <c r="P2048" s="345" t="str">
        <f>N2048&amp;O2048</f>
        <v>R10</v>
      </c>
      <c r="Q2048" s="25" t="s">
        <v>42</v>
      </c>
      <c r="R2048" s="26">
        <v>0.47</v>
      </c>
      <c r="S2048" s="26">
        <v>0.06</v>
      </c>
      <c r="T2048" s="336">
        <f>SUM(R2049:S2049)</f>
        <v>54190</v>
      </c>
      <c r="U2048" s="19">
        <v>4.2000000000000003E-2</v>
      </c>
      <c r="V2048" s="19">
        <v>0.02</v>
      </c>
      <c r="W2048" s="336">
        <f>SUM(U2049:V2049)</f>
        <v>4639</v>
      </c>
      <c r="X2048" s="19">
        <v>0.33</v>
      </c>
      <c r="Y2048" s="19">
        <v>0.16</v>
      </c>
      <c r="Z2048" s="19">
        <v>0.24</v>
      </c>
      <c r="AA2048" s="338">
        <f>SUM(X2049:Z2049)</f>
        <v>60738</v>
      </c>
      <c r="AB2048" s="327">
        <f>ROUNDDOWN((T2048+AA2048)*0.05,0)</f>
        <v>5746</v>
      </c>
      <c r="AC2048" s="327">
        <f>ROUNDDOWN((T2048+W2048+AA2048+AB2048)*0.1,0)</f>
        <v>12531</v>
      </c>
      <c r="AD2048" s="327">
        <f>ROUNDDOWN(AG2048*0.1,0)</f>
        <v>7817</v>
      </c>
      <c r="AE2048" s="327">
        <f>T2048+W2048+AA2048+AB2048+AC2048+AD2048</f>
        <v>145661</v>
      </c>
      <c r="AF2048" s="328">
        <v>137000</v>
      </c>
      <c r="AG2048" s="330">
        <f>AF2048-T2048-W2048</f>
        <v>78171</v>
      </c>
      <c r="AH2048" s="332">
        <f t="shared" si="21"/>
        <v>78171</v>
      </c>
    </row>
    <row r="2049" spans="1:34" ht="12.75" hidden="1" customHeight="1">
      <c r="A2049" s="344"/>
      <c r="B2049" s="27"/>
      <c r="C2049" s="28"/>
      <c r="D2049" s="344"/>
      <c r="E2049" s="28"/>
      <c r="F2049" s="28"/>
      <c r="G2049" s="344"/>
      <c r="H2049" s="28"/>
      <c r="I2049" s="28"/>
      <c r="J2049" s="344"/>
      <c r="K2049" s="28"/>
      <c r="L2049" s="28"/>
      <c r="M2049" s="346"/>
      <c r="N2049" s="28"/>
      <c r="O2049" s="28"/>
      <c r="P2049" s="346"/>
      <c r="Q2049" s="22"/>
      <c r="R2049" s="23">
        <f>ROUNDDOWN($R$3*R2048,0)</f>
        <v>49304</v>
      </c>
      <c r="S2049" s="23">
        <f>ROUNDDOWN($S$3*S2048,0)</f>
        <v>4886</v>
      </c>
      <c r="T2049" s="337"/>
      <c r="U2049" s="23">
        <f>ROUNDDOWN(U2048*$U$3,0)</f>
        <v>3420</v>
      </c>
      <c r="V2049" s="23">
        <f>ROUNDDOWN(V2048*$V$3,0)</f>
        <v>1219</v>
      </c>
      <c r="W2049" s="337"/>
      <c r="X2049" s="23">
        <f>ROUNDDOWN($X$3*X2048,0)</f>
        <v>34618</v>
      </c>
      <c r="Y2049" s="23">
        <f>ROUNDDOWN(Y2048*$Y$3,0)</f>
        <v>13030</v>
      </c>
      <c r="Z2049" s="24">
        <f>ROUNDDOWN(Z2048*$Z$3,0)</f>
        <v>13090</v>
      </c>
      <c r="AA2049" s="338"/>
      <c r="AB2049" s="327"/>
      <c r="AC2049" s="327"/>
      <c r="AD2049" s="327"/>
      <c r="AE2049" s="327"/>
      <c r="AF2049" s="329"/>
      <c r="AG2049" s="331"/>
      <c r="AH2049" s="332">
        <f t="shared" si="21"/>
        <v>0</v>
      </c>
    </row>
    <row r="2050" spans="1:34" ht="12.75" hidden="1" customHeight="1">
      <c r="A2050" s="344" t="s">
        <v>308</v>
      </c>
      <c r="B2050" s="27" t="s">
        <v>43</v>
      </c>
      <c r="C2050" s="28">
        <v>3.5</v>
      </c>
      <c r="D2050" s="344" t="str">
        <f>B2050&amp;C2050</f>
        <v>H3.5</v>
      </c>
      <c r="E2050" s="28" t="s">
        <v>38</v>
      </c>
      <c r="F2050" s="28">
        <v>0</v>
      </c>
      <c r="G2050" s="344" t="str">
        <f>E2050&amp;F2050</f>
        <v>W0</v>
      </c>
      <c r="H2050" s="28" t="s">
        <v>39</v>
      </c>
      <c r="I2050" s="28">
        <v>0</v>
      </c>
      <c r="J2050" s="344" t="str">
        <f>H2050&amp;I2050</f>
        <v>L0</v>
      </c>
      <c r="K2050" s="28" t="s">
        <v>40</v>
      </c>
      <c r="L2050" s="28">
        <v>0</v>
      </c>
      <c r="M2050" s="345" t="str">
        <f>K2050&amp;L2050</f>
        <v>B0</v>
      </c>
      <c r="N2050" s="28" t="s">
        <v>41</v>
      </c>
      <c r="O2050" s="28">
        <v>12</v>
      </c>
      <c r="P2050" s="345" t="str">
        <f>N2050&amp;O2050</f>
        <v>R12</v>
      </c>
      <c r="Q2050" s="25" t="s">
        <v>42</v>
      </c>
      <c r="R2050" s="19">
        <v>0.63</v>
      </c>
      <c r="S2050" s="19">
        <v>0.1</v>
      </c>
      <c r="T2050" s="336">
        <f>SUM(R2051:S2051)</f>
        <v>74233</v>
      </c>
      <c r="U2050" s="19">
        <v>7.4999999999999997E-2</v>
      </c>
      <c r="V2050" s="19">
        <v>0.02</v>
      </c>
      <c r="W2050" s="336">
        <f>SUM(U2051:V2051)</f>
        <v>7327</v>
      </c>
      <c r="X2050" s="19">
        <v>0.42</v>
      </c>
      <c r="Y2050" s="19">
        <v>0.2</v>
      </c>
      <c r="Z2050" s="19">
        <v>0.31</v>
      </c>
      <c r="AA2050" s="338">
        <f>SUM(X2051:Z2051)</f>
        <v>77255</v>
      </c>
      <c r="AB2050" s="327">
        <f>ROUNDDOWN((T2050+AA2050)*0.05,0)</f>
        <v>7574</v>
      </c>
      <c r="AC2050" s="327">
        <f>ROUNDDOWN((T2050+W2050+AA2050+AB2050)*0.1,0)</f>
        <v>16638</v>
      </c>
      <c r="AD2050" s="327">
        <f>ROUNDDOWN(AG2050*0.1,0)</f>
        <v>10044</v>
      </c>
      <c r="AE2050" s="327">
        <f>T2050+W2050+AA2050+AB2050+AC2050+AD2050</f>
        <v>193071</v>
      </c>
      <c r="AF2050" s="328">
        <v>182000</v>
      </c>
      <c r="AG2050" s="330">
        <f>AF2050-T2050-W2050</f>
        <v>100440</v>
      </c>
      <c r="AH2050" s="332">
        <f t="shared" si="21"/>
        <v>100440</v>
      </c>
    </row>
    <row r="2051" spans="1:34" ht="12.75" hidden="1" customHeight="1">
      <c r="A2051" s="344"/>
      <c r="B2051" s="27"/>
      <c r="C2051" s="28"/>
      <c r="D2051" s="344"/>
      <c r="E2051" s="28"/>
      <c r="F2051" s="28"/>
      <c r="G2051" s="344"/>
      <c r="H2051" s="28"/>
      <c r="I2051" s="28"/>
      <c r="J2051" s="344"/>
      <c r="K2051" s="28"/>
      <c r="L2051" s="28"/>
      <c r="M2051" s="346"/>
      <c r="N2051" s="28"/>
      <c r="O2051" s="28"/>
      <c r="P2051" s="346"/>
      <c r="Q2051" s="22"/>
      <c r="R2051" s="23">
        <f>ROUNDDOWN($R$3*R2050,0)</f>
        <v>66089</v>
      </c>
      <c r="S2051" s="23">
        <f>ROUNDDOWN($S$3*S2050,0)</f>
        <v>8144</v>
      </c>
      <c r="T2051" s="337"/>
      <c r="U2051" s="23">
        <f>ROUNDDOWN(U2050*$U$3,0)</f>
        <v>6108</v>
      </c>
      <c r="V2051" s="23">
        <f>ROUNDDOWN(V2050*$V$3,0)</f>
        <v>1219</v>
      </c>
      <c r="W2051" s="337"/>
      <c r="X2051" s="23">
        <f>ROUNDDOWN($X$3*X2050,0)</f>
        <v>44059</v>
      </c>
      <c r="Y2051" s="23">
        <f>ROUNDDOWN(Y2050*$Y$3,0)</f>
        <v>16288</v>
      </c>
      <c r="Z2051" s="24">
        <f>ROUNDDOWN(Z2050*$Z$3,0)</f>
        <v>16908</v>
      </c>
      <c r="AA2051" s="338"/>
      <c r="AB2051" s="327"/>
      <c r="AC2051" s="327"/>
      <c r="AD2051" s="327"/>
      <c r="AE2051" s="327"/>
      <c r="AF2051" s="329"/>
      <c r="AG2051" s="331"/>
      <c r="AH2051" s="332">
        <f t="shared" si="21"/>
        <v>0</v>
      </c>
    </row>
    <row r="2052" spans="1:34" ht="12.75" hidden="1" customHeight="1">
      <c r="A2052" s="344" t="s">
        <v>308</v>
      </c>
      <c r="B2052" s="27" t="s">
        <v>43</v>
      </c>
      <c r="C2052" s="28">
        <v>4</v>
      </c>
      <c r="D2052" s="344" t="str">
        <f>B2052&amp;C2052</f>
        <v>H4</v>
      </c>
      <c r="E2052" s="28" t="s">
        <v>38</v>
      </c>
      <c r="F2052" s="28">
        <v>0</v>
      </c>
      <c r="G2052" s="344" t="str">
        <f>E2052&amp;F2052</f>
        <v>W0</v>
      </c>
      <c r="H2052" s="28" t="s">
        <v>39</v>
      </c>
      <c r="I2052" s="28">
        <v>0</v>
      </c>
      <c r="J2052" s="344" t="str">
        <f>H2052&amp;I2052</f>
        <v>L0</v>
      </c>
      <c r="K2052" s="28" t="s">
        <v>40</v>
      </c>
      <c r="L2052" s="28">
        <v>0</v>
      </c>
      <c r="M2052" s="345" t="str">
        <f>K2052&amp;L2052</f>
        <v>B0</v>
      </c>
      <c r="N2052" s="28" t="s">
        <v>41</v>
      </c>
      <c r="O2052" s="28">
        <v>15</v>
      </c>
      <c r="P2052" s="345" t="str">
        <f>N2052&amp;O2052</f>
        <v>R15</v>
      </c>
      <c r="Q2052" s="25" t="s">
        <v>42</v>
      </c>
      <c r="R2052" s="19">
        <v>0.88</v>
      </c>
      <c r="S2052" s="19">
        <v>0.12</v>
      </c>
      <c r="T2052" s="336">
        <f>SUM(R2053:S2053)</f>
        <v>102088</v>
      </c>
      <c r="U2052" s="19">
        <v>0.19</v>
      </c>
      <c r="V2052" s="19">
        <v>3.9E-2</v>
      </c>
      <c r="W2052" s="336">
        <f>SUM(U2053:V2053)</f>
        <v>17851</v>
      </c>
      <c r="X2052" s="19">
        <v>0.56000000000000005</v>
      </c>
      <c r="Y2052" s="19">
        <v>0.27</v>
      </c>
      <c r="Z2052" s="19">
        <v>0.41</v>
      </c>
      <c r="AA2052" s="338">
        <f>SUM(X2053:Z2053)</f>
        <v>103098</v>
      </c>
      <c r="AB2052" s="327">
        <f>ROUNDDOWN((T2052+AA2052)*0.05,0)</f>
        <v>10259</v>
      </c>
      <c r="AC2052" s="327">
        <f>ROUNDDOWN((T2052+W2052+AA2052+AB2052)*0.1,0)</f>
        <v>23329</v>
      </c>
      <c r="AD2052" s="327">
        <f>ROUNDDOWN(AG2052*0.1,0)</f>
        <v>16106</v>
      </c>
      <c r="AE2052" s="327">
        <f>T2052+W2052+AA2052+AB2052+AC2052+AD2052</f>
        <v>272731</v>
      </c>
      <c r="AF2052" s="328">
        <v>281000</v>
      </c>
      <c r="AG2052" s="330">
        <f>AF2052-T2052-W2052</f>
        <v>161061</v>
      </c>
      <c r="AH2052" s="332">
        <f t="shared" si="21"/>
        <v>161061</v>
      </c>
    </row>
    <row r="2053" spans="1:34" ht="12.75" hidden="1" customHeight="1">
      <c r="A2053" s="344"/>
      <c r="B2053" s="27"/>
      <c r="C2053" s="28"/>
      <c r="D2053" s="344"/>
      <c r="E2053" s="28"/>
      <c r="F2053" s="28"/>
      <c r="G2053" s="344"/>
      <c r="H2053" s="28"/>
      <c r="I2053" s="28"/>
      <c r="J2053" s="344"/>
      <c r="K2053" s="28"/>
      <c r="L2053" s="28"/>
      <c r="M2053" s="346"/>
      <c r="N2053" s="28"/>
      <c r="O2053" s="28"/>
      <c r="P2053" s="346"/>
      <c r="Q2053" s="22"/>
      <c r="R2053" s="23">
        <f>ROUNDDOWN($R$3*R2052,0)</f>
        <v>92315</v>
      </c>
      <c r="S2053" s="23">
        <f>ROUNDDOWN($S$3*S2052,0)</f>
        <v>9773</v>
      </c>
      <c r="T2053" s="337"/>
      <c r="U2053" s="23">
        <f>ROUNDDOWN(U2052*$U$3,0)</f>
        <v>15474</v>
      </c>
      <c r="V2053" s="23">
        <f>ROUNDDOWN(V2052*$V$3,0)</f>
        <v>2377</v>
      </c>
      <c r="W2053" s="337"/>
      <c r="X2053" s="23">
        <f>ROUNDDOWN($X$3*X2052,0)</f>
        <v>58746</v>
      </c>
      <c r="Y2053" s="23">
        <f>ROUNDDOWN(Y2052*$Y$3,0)</f>
        <v>21989</v>
      </c>
      <c r="Z2053" s="24">
        <f>ROUNDDOWN(Z2052*$Z$3,0)</f>
        <v>22363</v>
      </c>
      <c r="AA2053" s="338"/>
      <c r="AB2053" s="327"/>
      <c r="AC2053" s="327"/>
      <c r="AD2053" s="327"/>
      <c r="AE2053" s="327"/>
      <c r="AF2053" s="329"/>
      <c r="AG2053" s="331"/>
      <c r="AH2053" s="332">
        <f t="shared" si="21"/>
        <v>0</v>
      </c>
    </row>
    <row r="2054" spans="1:34" ht="12.75" hidden="1" customHeight="1">
      <c r="A2054" s="344" t="s">
        <v>308</v>
      </c>
      <c r="B2054" s="27" t="s">
        <v>43</v>
      </c>
      <c r="C2054" s="28">
        <v>4</v>
      </c>
      <c r="D2054" s="344" t="str">
        <f>B2054&amp;C2054</f>
        <v>H4</v>
      </c>
      <c r="E2054" s="28" t="s">
        <v>38</v>
      </c>
      <c r="F2054" s="28">
        <v>0</v>
      </c>
      <c r="G2054" s="344" t="str">
        <f>E2054&amp;F2054</f>
        <v>W0</v>
      </c>
      <c r="H2054" s="28" t="s">
        <v>39</v>
      </c>
      <c r="I2054" s="28">
        <v>0</v>
      </c>
      <c r="J2054" s="344" t="str">
        <f>H2054&amp;I2054</f>
        <v>L0</v>
      </c>
      <c r="K2054" s="28" t="s">
        <v>40</v>
      </c>
      <c r="L2054" s="28">
        <v>0</v>
      </c>
      <c r="M2054" s="345" t="str">
        <f>K2054&amp;L2054</f>
        <v>B0</v>
      </c>
      <c r="N2054" s="28" t="s">
        <v>41</v>
      </c>
      <c r="O2054" s="28">
        <v>18</v>
      </c>
      <c r="P2054" s="345" t="str">
        <f>N2054&amp;O2054</f>
        <v>R18</v>
      </c>
      <c r="Q2054" s="25" t="s">
        <v>42</v>
      </c>
      <c r="R2054" s="26">
        <v>1.1499999999999999</v>
      </c>
      <c r="S2054" s="26">
        <v>0.15</v>
      </c>
      <c r="T2054" s="336">
        <f>SUM(R2055:S2055)</f>
        <v>132855</v>
      </c>
      <c r="U2054" s="19">
        <v>0.19</v>
      </c>
      <c r="V2054" s="19">
        <v>7.0999999999999994E-2</v>
      </c>
      <c r="W2054" s="336">
        <f>SUM(U2055:V2055)</f>
        <v>19802</v>
      </c>
      <c r="X2054" s="19">
        <v>0.7</v>
      </c>
      <c r="Y2054" s="19">
        <v>0.34</v>
      </c>
      <c r="Z2054" s="19">
        <v>0.52</v>
      </c>
      <c r="AA2054" s="338">
        <f>SUM(X2055:Z2055)</f>
        <v>129484</v>
      </c>
      <c r="AB2054" s="327">
        <f>ROUNDDOWN((T2054+AA2054)*0.05,0)</f>
        <v>13116</v>
      </c>
      <c r="AC2054" s="327">
        <f>ROUNDDOWN((T2054+W2054+AA2054+AB2054)*0.1,0)</f>
        <v>29525</v>
      </c>
      <c r="AD2054" s="327">
        <f>ROUNDDOWN(AG2054*0.1,0)</f>
        <v>26734</v>
      </c>
      <c r="AE2054" s="327">
        <f>T2054+W2054+AA2054+AB2054+AC2054+AD2054</f>
        <v>351516</v>
      </c>
      <c r="AF2054" s="328">
        <v>420000</v>
      </c>
      <c r="AG2054" s="330">
        <f>AF2054-T2054-W2054</f>
        <v>267343</v>
      </c>
      <c r="AH2054" s="332">
        <f t="shared" si="21"/>
        <v>267343</v>
      </c>
    </row>
    <row r="2055" spans="1:34" ht="12.75" hidden="1" customHeight="1">
      <c r="A2055" s="344"/>
      <c r="B2055" s="27"/>
      <c r="C2055" s="28"/>
      <c r="D2055" s="344"/>
      <c r="E2055" s="28"/>
      <c r="F2055" s="28"/>
      <c r="G2055" s="344"/>
      <c r="H2055" s="28"/>
      <c r="I2055" s="28"/>
      <c r="J2055" s="344"/>
      <c r="K2055" s="28"/>
      <c r="L2055" s="28"/>
      <c r="M2055" s="346"/>
      <c r="N2055" s="28"/>
      <c r="O2055" s="28"/>
      <c r="P2055" s="346"/>
      <c r="Q2055" s="22"/>
      <c r="R2055" s="23">
        <f>ROUNDDOWN($R$3*R2054,0)</f>
        <v>120639</v>
      </c>
      <c r="S2055" s="23">
        <f>ROUNDDOWN($S$3*S2054,0)</f>
        <v>12216</v>
      </c>
      <c r="T2055" s="337"/>
      <c r="U2055" s="23">
        <f>ROUNDDOWN(U2054*$U$3,0)</f>
        <v>15474</v>
      </c>
      <c r="V2055" s="23">
        <f>ROUNDDOWN(V2054*$V$3,0)</f>
        <v>4328</v>
      </c>
      <c r="W2055" s="337"/>
      <c r="X2055" s="23">
        <f>ROUNDDOWN($X$3*X2054,0)</f>
        <v>73432</v>
      </c>
      <c r="Y2055" s="23">
        <f>ROUNDDOWN(Y2054*$Y$3,0)</f>
        <v>27690</v>
      </c>
      <c r="Z2055" s="24">
        <f>ROUNDDOWN(Z2054*$Z$3,0)</f>
        <v>28362</v>
      </c>
      <c r="AA2055" s="338"/>
      <c r="AB2055" s="327"/>
      <c r="AC2055" s="327"/>
      <c r="AD2055" s="327"/>
      <c r="AE2055" s="327"/>
      <c r="AF2055" s="329"/>
      <c r="AG2055" s="331"/>
      <c r="AH2055" s="332">
        <f t="shared" si="21"/>
        <v>0</v>
      </c>
    </row>
    <row r="2056" spans="1:34" ht="12.75" hidden="1" customHeight="1">
      <c r="A2056" s="344" t="s">
        <v>308</v>
      </c>
      <c r="B2056" s="27" t="s">
        <v>43</v>
      </c>
      <c r="C2056" s="28">
        <v>4.5</v>
      </c>
      <c r="D2056" s="344" t="str">
        <f>B2056&amp;C2056</f>
        <v>H4.5</v>
      </c>
      <c r="E2056" s="28" t="s">
        <v>38</v>
      </c>
      <c r="F2056" s="28">
        <v>0</v>
      </c>
      <c r="G2056" s="344" t="str">
        <f>E2056&amp;F2056</f>
        <v>W0</v>
      </c>
      <c r="H2056" s="28" t="s">
        <v>39</v>
      </c>
      <c r="I2056" s="28">
        <v>0</v>
      </c>
      <c r="J2056" s="344" t="str">
        <f>H2056&amp;I2056</f>
        <v>L0</v>
      </c>
      <c r="K2056" s="28" t="s">
        <v>40</v>
      </c>
      <c r="L2056" s="28">
        <v>0</v>
      </c>
      <c r="M2056" s="345" t="str">
        <f>K2056&amp;L2056</f>
        <v>B0</v>
      </c>
      <c r="N2056" s="28" t="s">
        <v>41</v>
      </c>
      <c r="O2056" s="28">
        <v>20</v>
      </c>
      <c r="P2056" s="345" t="str">
        <f>N2056&amp;O2056</f>
        <v>R20</v>
      </c>
      <c r="Q2056" s="25" t="s">
        <v>42</v>
      </c>
      <c r="R2056" s="19">
        <v>1.33</v>
      </c>
      <c r="S2056" s="19">
        <v>0.18</v>
      </c>
      <c r="T2056" s="336">
        <f>SUM(R2057:S2057)</f>
        <v>154181</v>
      </c>
      <c r="U2056" s="19">
        <v>0.19</v>
      </c>
      <c r="V2056" s="19">
        <v>7.0999999999999994E-2</v>
      </c>
      <c r="W2056" s="336">
        <f>SUM(U2057:V2057)</f>
        <v>19802</v>
      </c>
      <c r="X2056" s="19">
        <v>0.81</v>
      </c>
      <c r="Y2056" s="19">
        <v>0.39</v>
      </c>
      <c r="Z2056" s="19">
        <v>0.6</v>
      </c>
      <c r="AA2056" s="338">
        <f>SUM(X2057:Z2057)</f>
        <v>149460</v>
      </c>
      <c r="AB2056" s="327">
        <f>ROUNDDOWN((T2056+AA2056)*0.05,0)</f>
        <v>15182</v>
      </c>
      <c r="AC2056" s="327">
        <f>ROUNDDOWN((T2056+W2056+AA2056+AB2056)*0.1,0)</f>
        <v>33862</v>
      </c>
      <c r="AD2056" s="327">
        <f>ROUNDDOWN(AG2056*0.1,0)</f>
        <v>43501</v>
      </c>
      <c r="AE2056" s="327">
        <f>T2056+W2056+AA2056+AB2056+AC2056+AD2056</f>
        <v>415988</v>
      </c>
      <c r="AF2056" s="328">
        <v>609000</v>
      </c>
      <c r="AG2056" s="330">
        <f>AF2056-T2056-W2056</f>
        <v>435017</v>
      </c>
      <c r="AH2056" s="332">
        <f t="shared" si="21"/>
        <v>415988</v>
      </c>
    </row>
    <row r="2057" spans="1:34" ht="12.75" hidden="1" customHeight="1">
      <c r="A2057" s="344"/>
      <c r="B2057" s="27"/>
      <c r="C2057" s="28"/>
      <c r="D2057" s="344"/>
      <c r="E2057" s="28"/>
      <c r="F2057" s="28"/>
      <c r="G2057" s="344"/>
      <c r="H2057" s="28"/>
      <c r="I2057" s="28"/>
      <c r="J2057" s="344"/>
      <c r="K2057" s="28"/>
      <c r="L2057" s="28"/>
      <c r="M2057" s="346"/>
      <c r="N2057" s="28"/>
      <c r="O2057" s="28"/>
      <c r="P2057" s="346"/>
      <c r="Q2057" s="25"/>
      <c r="R2057" s="23">
        <f>ROUNDDOWN($R$3*R2056,0)</f>
        <v>139522</v>
      </c>
      <c r="S2057" s="23">
        <f>ROUNDDOWN($S$3*S2056,0)</f>
        <v>14659</v>
      </c>
      <c r="T2057" s="337"/>
      <c r="U2057" s="23">
        <f>ROUNDDOWN(U2056*$U$3,0)</f>
        <v>15474</v>
      </c>
      <c r="V2057" s="23">
        <f>ROUNDDOWN(V2056*$V$3,0)</f>
        <v>4328</v>
      </c>
      <c r="W2057" s="337"/>
      <c r="X2057" s="23">
        <f>ROUNDDOWN($X$3*X2056,0)</f>
        <v>84972</v>
      </c>
      <c r="Y2057" s="23">
        <f>ROUNDDOWN(Y2056*$Y$3,0)</f>
        <v>31762</v>
      </c>
      <c r="Z2057" s="24">
        <f>ROUNDDOWN(Z2056*$Z$3,0)</f>
        <v>32726</v>
      </c>
      <c r="AA2057" s="338"/>
      <c r="AB2057" s="327"/>
      <c r="AC2057" s="327"/>
      <c r="AD2057" s="327"/>
      <c r="AE2057" s="327"/>
      <c r="AF2057" s="329"/>
      <c r="AG2057" s="331"/>
      <c r="AH2057" s="332">
        <f t="shared" si="21"/>
        <v>0</v>
      </c>
    </row>
    <row r="2058" spans="1:34" ht="12.75" hidden="1" customHeight="1">
      <c r="A2058" s="344" t="s">
        <v>308</v>
      </c>
      <c r="B2058" s="27" t="s">
        <v>43</v>
      </c>
      <c r="C2058" s="28">
        <v>4.5</v>
      </c>
      <c r="D2058" s="344" t="str">
        <f>B2058&amp;C2058</f>
        <v>H4.5</v>
      </c>
      <c r="E2058" s="28" t="s">
        <v>38</v>
      </c>
      <c r="F2058" s="28">
        <v>0</v>
      </c>
      <c r="G2058" s="344" t="str">
        <f>E2058&amp;F2058</f>
        <v>W0</v>
      </c>
      <c r="H2058" s="28" t="s">
        <v>39</v>
      </c>
      <c r="I2058" s="28">
        <v>0</v>
      </c>
      <c r="J2058" s="344" t="str">
        <f>H2058&amp;I2058</f>
        <v>L0</v>
      </c>
      <c r="K2058" s="28" t="s">
        <v>40</v>
      </c>
      <c r="L2058" s="28">
        <v>0</v>
      </c>
      <c r="M2058" s="345" t="str">
        <f>K2058&amp;L2058</f>
        <v>B0</v>
      </c>
      <c r="N2058" s="28" t="s">
        <v>41</v>
      </c>
      <c r="O2058" s="28">
        <v>25</v>
      </c>
      <c r="P2058" s="345" t="str">
        <f>N2058&amp;O2058</f>
        <v>R25</v>
      </c>
      <c r="Q2058" s="25" t="s">
        <v>42</v>
      </c>
      <c r="R2058" s="26">
        <v>1.85</v>
      </c>
      <c r="S2058" s="26">
        <v>0.25</v>
      </c>
      <c r="T2058" s="336">
        <f>SUM(R2059:S2059)</f>
        <v>214432</v>
      </c>
      <c r="U2058" s="19">
        <v>0.22</v>
      </c>
      <c r="V2058" s="19">
        <v>0.14299999999999999</v>
      </c>
      <c r="W2058" s="336">
        <f>SUM(U2059:V2059)</f>
        <v>26635</v>
      </c>
      <c r="X2058" s="19">
        <v>1.02</v>
      </c>
      <c r="Y2058" s="19">
        <v>0.51</v>
      </c>
      <c r="Z2058" s="19">
        <v>0.67</v>
      </c>
      <c r="AA2058" s="338">
        <f>SUM(X2059:Z2059)</f>
        <v>185081</v>
      </c>
      <c r="AB2058" s="327">
        <f>ROUNDDOWN((T2058+AA2058)*0.05,0)</f>
        <v>19975</v>
      </c>
      <c r="AC2058" s="327">
        <f>ROUNDDOWN((T2058+W2058+AA2058+AB2058)*0.1,0)</f>
        <v>44612</v>
      </c>
      <c r="AD2058" s="327">
        <f>ROUNDDOWN(AG2058*0.1,0)</f>
        <v>55993</v>
      </c>
      <c r="AE2058" s="327">
        <f>T2058+W2058+AA2058+AB2058+AC2058+AD2058</f>
        <v>546728</v>
      </c>
      <c r="AF2058" s="328">
        <v>801000</v>
      </c>
      <c r="AG2058" s="330">
        <f>AF2058-T2058-W2058</f>
        <v>559933</v>
      </c>
      <c r="AH2058" s="332">
        <f t="shared" si="21"/>
        <v>546728</v>
      </c>
    </row>
    <row r="2059" spans="1:34" ht="12.75" hidden="1" customHeight="1">
      <c r="A2059" s="344"/>
      <c r="B2059" s="27"/>
      <c r="C2059" s="28"/>
      <c r="D2059" s="344"/>
      <c r="E2059" s="28"/>
      <c r="F2059" s="28"/>
      <c r="G2059" s="344"/>
      <c r="H2059" s="28"/>
      <c r="I2059" s="28"/>
      <c r="J2059" s="344"/>
      <c r="K2059" s="28"/>
      <c r="L2059" s="28"/>
      <c r="M2059" s="346"/>
      <c r="N2059" s="28"/>
      <c r="O2059" s="28"/>
      <c r="P2059" s="346"/>
      <c r="Q2059" s="22"/>
      <c r="R2059" s="23">
        <f>ROUNDDOWN($R$3*R2058,0)</f>
        <v>194072</v>
      </c>
      <c r="S2059" s="23">
        <f>ROUNDDOWN($S$3*S2058,0)</f>
        <v>20360</v>
      </c>
      <c r="T2059" s="337"/>
      <c r="U2059" s="23">
        <f>ROUNDDOWN(U2058*$U$3,0)</f>
        <v>17917</v>
      </c>
      <c r="V2059" s="23">
        <f>ROUNDDOWN(V2058*$V$3,0)</f>
        <v>8718</v>
      </c>
      <c r="W2059" s="337"/>
      <c r="X2059" s="23">
        <f>ROUNDDOWN($X$3*X2058,0)</f>
        <v>107002</v>
      </c>
      <c r="Y2059" s="23">
        <f>ROUNDDOWN(Y2058*$Y$3,0)</f>
        <v>41535</v>
      </c>
      <c r="Z2059" s="24">
        <f>ROUNDDOWN(Z2058*$Z$3,0)</f>
        <v>36544</v>
      </c>
      <c r="AA2059" s="338"/>
      <c r="AB2059" s="327"/>
      <c r="AC2059" s="327"/>
      <c r="AD2059" s="327"/>
      <c r="AE2059" s="327"/>
      <c r="AF2059" s="329"/>
      <c r="AG2059" s="331"/>
      <c r="AH2059" s="332">
        <f t="shared" si="21"/>
        <v>0</v>
      </c>
    </row>
    <row r="2060" spans="1:34" ht="12.75" hidden="1" customHeight="1">
      <c r="A2060" s="344" t="s">
        <v>308</v>
      </c>
      <c r="B2060" s="27" t="s">
        <v>43</v>
      </c>
      <c r="C2060" s="28">
        <v>4.5</v>
      </c>
      <c r="D2060" s="344" t="str">
        <f>B2060&amp;C2060</f>
        <v>H4.5</v>
      </c>
      <c r="E2060" s="28" t="s">
        <v>38</v>
      </c>
      <c r="F2060" s="28">
        <v>0</v>
      </c>
      <c r="G2060" s="344" t="str">
        <f>E2060&amp;F2060</f>
        <v>W0</v>
      </c>
      <c r="H2060" s="28" t="s">
        <v>39</v>
      </c>
      <c r="I2060" s="28">
        <v>0</v>
      </c>
      <c r="J2060" s="344" t="str">
        <f>H2060&amp;I2060</f>
        <v>L0</v>
      </c>
      <c r="K2060" s="28" t="s">
        <v>40</v>
      </c>
      <c r="L2060" s="28">
        <v>0</v>
      </c>
      <c r="M2060" s="345" t="str">
        <f>K2060&amp;L2060</f>
        <v>B0</v>
      </c>
      <c r="N2060" s="28" t="s">
        <v>41</v>
      </c>
      <c r="O2060" s="28">
        <v>30</v>
      </c>
      <c r="P2060" s="345" t="str">
        <f>N2060&amp;O2060</f>
        <v>R30</v>
      </c>
      <c r="Q2060" s="25" t="s">
        <v>42</v>
      </c>
      <c r="R2060" s="19">
        <v>2.2000000000000002</v>
      </c>
      <c r="S2060" s="19">
        <v>0.31</v>
      </c>
      <c r="T2060" s="336">
        <f>SUM(R2061:S2061)</f>
        <v>256035</v>
      </c>
      <c r="U2060" s="19">
        <v>0.3</v>
      </c>
      <c r="V2060" s="19">
        <v>0.25</v>
      </c>
      <c r="W2060" s="29">
        <f>SUM(U2061:V2061)</f>
        <v>39673</v>
      </c>
      <c r="X2060" s="19">
        <v>1.23</v>
      </c>
      <c r="Y2060" s="19">
        <v>0.6</v>
      </c>
      <c r="Z2060" s="19">
        <v>0.78</v>
      </c>
      <c r="AA2060" s="338">
        <f>SUM(X2061:Z2061)</f>
        <v>220440</v>
      </c>
      <c r="AB2060" s="327">
        <f>ROUNDDOWN((T2060+AA2060)*0.05,0)</f>
        <v>23823</v>
      </c>
      <c r="AC2060" s="327">
        <f>ROUNDDOWN((T2060+W2060+AA2060+AB2060)*0.1,0)</f>
        <v>53997</v>
      </c>
      <c r="AD2060" s="327">
        <f>ROUNDDOWN(AG2060*0.1,0)</f>
        <v>87429</v>
      </c>
      <c r="AE2060" s="327">
        <f>T2060+W2060+AA2060+AB2060+AC2060+AD2060</f>
        <v>681397</v>
      </c>
      <c r="AF2060" s="328">
        <v>1170000</v>
      </c>
      <c r="AG2060" s="330">
        <f>AF2060-T2060-W2060</f>
        <v>874292</v>
      </c>
      <c r="AH2060" s="332">
        <f t="shared" si="21"/>
        <v>681397</v>
      </c>
    </row>
    <row r="2061" spans="1:34" ht="12.75" hidden="1" customHeight="1">
      <c r="A2061" s="344"/>
      <c r="B2061" s="27"/>
      <c r="C2061" s="28"/>
      <c r="D2061" s="344"/>
      <c r="E2061" s="28"/>
      <c r="F2061" s="28"/>
      <c r="G2061" s="344"/>
      <c r="H2061" s="28"/>
      <c r="I2061" s="28"/>
      <c r="J2061" s="344"/>
      <c r="K2061" s="28"/>
      <c r="L2061" s="28"/>
      <c r="M2061" s="346"/>
      <c r="N2061" s="28"/>
      <c r="O2061" s="28"/>
      <c r="P2061" s="346"/>
      <c r="Q2061" s="22"/>
      <c r="R2061" s="23">
        <f>ROUNDDOWN($R$3*R2060,0)</f>
        <v>230788</v>
      </c>
      <c r="S2061" s="23">
        <f>ROUNDDOWN($S$3*S2060,0)</f>
        <v>25247</v>
      </c>
      <c r="T2061" s="337"/>
      <c r="U2061" s="23">
        <f>ROUNDDOWN(U2060*$U$3,0)</f>
        <v>24432</v>
      </c>
      <c r="V2061" s="23">
        <f>ROUNDDOWN(V2060*$V$3,0)</f>
        <v>15241</v>
      </c>
      <c r="W2061" s="30"/>
      <c r="X2061" s="23">
        <f>ROUNDDOWN($X$3*X2060,0)</f>
        <v>129031</v>
      </c>
      <c r="Y2061" s="23">
        <f>ROUNDDOWN(Y2060*$Y$3,0)</f>
        <v>48865</v>
      </c>
      <c r="Z2061" s="24">
        <f>ROUNDDOWN(Z2060*$Z$3,0)</f>
        <v>42544</v>
      </c>
      <c r="AA2061" s="338"/>
      <c r="AB2061" s="327"/>
      <c r="AC2061" s="327"/>
      <c r="AD2061" s="327"/>
      <c r="AE2061" s="327"/>
      <c r="AF2061" s="329"/>
      <c r="AG2061" s="331"/>
      <c r="AH2061" s="332">
        <f t="shared" si="21"/>
        <v>0</v>
      </c>
    </row>
    <row r="2062" spans="1:34" ht="12.75" hidden="1" customHeight="1">
      <c r="A2062" s="344" t="s">
        <v>308</v>
      </c>
      <c r="B2062" s="27" t="s">
        <v>43</v>
      </c>
      <c r="C2062" s="28">
        <v>5</v>
      </c>
      <c r="D2062" s="344" t="str">
        <f>B2062&amp;C2062</f>
        <v>H5</v>
      </c>
      <c r="E2062" s="28" t="s">
        <v>38</v>
      </c>
      <c r="F2062" s="28">
        <v>0</v>
      </c>
      <c r="G2062" s="344" t="str">
        <f>E2062&amp;F2062</f>
        <v>W0</v>
      </c>
      <c r="H2062" s="28" t="s">
        <v>39</v>
      </c>
      <c r="I2062" s="28">
        <v>0</v>
      </c>
      <c r="J2062" s="344" t="str">
        <f>H2062&amp;I2062</f>
        <v>L0</v>
      </c>
      <c r="K2062" s="28" t="s">
        <v>40</v>
      </c>
      <c r="L2062" s="28">
        <v>0</v>
      </c>
      <c r="M2062" s="345" t="str">
        <f>K2062&amp;L2062</f>
        <v>B0</v>
      </c>
      <c r="N2062" s="28" t="s">
        <v>41</v>
      </c>
      <c r="O2062" s="28">
        <v>35</v>
      </c>
      <c r="P2062" s="345" t="str">
        <f>N2062&amp;O2062</f>
        <v>R35</v>
      </c>
      <c r="Q2062" s="25" t="s">
        <v>42</v>
      </c>
      <c r="R2062" s="19">
        <v>2.66</v>
      </c>
      <c r="S2062" s="19">
        <v>0.37</v>
      </c>
      <c r="T2062" s="336">
        <f>SUM(R2063:S2063)</f>
        <v>309177</v>
      </c>
      <c r="U2062" s="19">
        <v>0.3</v>
      </c>
      <c r="V2062" s="19">
        <v>0.25</v>
      </c>
      <c r="W2062" s="336">
        <f>SUM(U2063:V2063)</f>
        <v>39673</v>
      </c>
      <c r="X2062" s="19">
        <v>1.42</v>
      </c>
      <c r="Y2062" s="19">
        <v>0.69</v>
      </c>
      <c r="Z2062" s="19">
        <v>0.9</v>
      </c>
      <c r="AA2062" s="338">
        <f>SUM(X2063:Z2063)</f>
        <v>254247</v>
      </c>
      <c r="AB2062" s="327">
        <f>ROUNDDOWN((T2062+AA2062)*0.05,0)</f>
        <v>28171</v>
      </c>
      <c r="AC2062" s="327">
        <f>ROUNDDOWN((T2062+W2062+AA2062+AB2062)*0.1,0)</f>
        <v>63126</v>
      </c>
      <c r="AD2062" s="327">
        <f>ROUNDDOWN(AG2062*0.1,0)</f>
        <v>154115</v>
      </c>
      <c r="AE2062" s="327">
        <f>T2062+W2062+AA2062+AB2062+AC2062+AD2062</f>
        <v>848509</v>
      </c>
      <c r="AF2062" s="328">
        <v>1890000</v>
      </c>
      <c r="AG2062" s="330">
        <f>AF2062-T2062-W2062</f>
        <v>1541150</v>
      </c>
      <c r="AH2062" s="332">
        <f t="shared" si="21"/>
        <v>848509</v>
      </c>
    </row>
    <row r="2063" spans="1:34" ht="12.75" hidden="1" customHeight="1">
      <c r="A2063" s="344"/>
      <c r="B2063" s="27"/>
      <c r="C2063" s="28"/>
      <c r="D2063" s="344"/>
      <c r="E2063" s="28"/>
      <c r="F2063" s="28"/>
      <c r="G2063" s="344"/>
      <c r="H2063" s="28"/>
      <c r="I2063" s="28"/>
      <c r="J2063" s="344"/>
      <c r="K2063" s="28"/>
      <c r="L2063" s="28"/>
      <c r="M2063" s="346"/>
      <c r="N2063" s="28"/>
      <c r="O2063" s="28"/>
      <c r="P2063" s="346"/>
      <c r="Q2063" s="22"/>
      <c r="R2063" s="23">
        <f>ROUNDDOWN($R$3*R2062,0)</f>
        <v>279044</v>
      </c>
      <c r="S2063" s="23">
        <f>ROUNDDOWN($S$3*S2062,0)</f>
        <v>30133</v>
      </c>
      <c r="T2063" s="337"/>
      <c r="U2063" s="23">
        <f>ROUNDDOWN(U2062*$U$3,0)</f>
        <v>24432</v>
      </c>
      <c r="V2063" s="23">
        <f>ROUNDDOWN(V2062*$V$3,0)</f>
        <v>15241</v>
      </c>
      <c r="W2063" s="337"/>
      <c r="X2063" s="23">
        <f>ROUNDDOWN($X$3*X2062,0)</f>
        <v>148963</v>
      </c>
      <c r="Y2063" s="23">
        <f>ROUNDDOWN(Y2062*$Y$3,0)</f>
        <v>56195</v>
      </c>
      <c r="Z2063" s="24">
        <f>ROUNDDOWN(Z2062*$Z$3,0)</f>
        <v>49089</v>
      </c>
      <c r="AA2063" s="338"/>
      <c r="AB2063" s="327"/>
      <c r="AC2063" s="327"/>
      <c r="AD2063" s="327"/>
      <c r="AE2063" s="327"/>
      <c r="AF2063" s="329"/>
      <c r="AG2063" s="331"/>
      <c r="AH2063" s="332">
        <f t="shared" si="21"/>
        <v>0</v>
      </c>
    </row>
    <row r="2064" spans="1:34" ht="12.75" hidden="1" customHeight="1">
      <c r="A2064" s="333" t="s">
        <v>309</v>
      </c>
      <c r="B2064" s="20" t="s">
        <v>43</v>
      </c>
      <c r="C2064" s="21">
        <v>1</v>
      </c>
      <c r="D2064" s="333" t="str">
        <f>B2064&amp;C2064</f>
        <v>H1</v>
      </c>
      <c r="E2064" s="21" t="s">
        <v>38</v>
      </c>
      <c r="F2064" s="21">
        <v>0.3</v>
      </c>
      <c r="G2064" s="333" t="str">
        <f>E2064&amp;F2064</f>
        <v>W0.3</v>
      </c>
      <c r="H2064" s="21" t="s">
        <v>39</v>
      </c>
      <c r="I2064" s="21">
        <v>0</v>
      </c>
      <c r="J2064" s="333" t="str">
        <f>H2064&amp;I2064</f>
        <v>L0</v>
      </c>
      <c r="K2064" s="21" t="s">
        <v>40</v>
      </c>
      <c r="L2064" s="21">
        <v>0</v>
      </c>
      <c r="M2064" s="334" t="str">
        <f>K2064&amp;L2064</f>
        <v>B0</v>
      </c>
      <c r="N2064" s="21" t="s">
        <v>41</v>
      </c>
      <c r="O2064" s="21">
        <v>0</v>
      </c>
      <c r="P2064" s="334" t="str">
        <f>N2064&amp;O2064</f>
        <v>R0</v>
      </c>
      <c r="Q2064" s="25" t="s">
        <v>109</v>
      </c>
      <c r="R2064" s="26">
        <v>0.04</v>
      </c>
      <c r="S2064" s="26">
        <v>6.0000000000000001E-3</v>
      </c>
      <c r="T2064" s="336">
        <f>SUM(R2065:S2065)</f>
        <v>4684</v>
      </c>
      <c r="U2064" s="19">
        <v>2E-3</v>
      </c>
      <c r="V2064" s="19">
        <v>1E-3</v>
      </c>
      <c r="W2064" s="336">
        <f>SUM(U2065:V2065)</f>
        <v>222</v>
      </c>
      <c r="X2064" s="19">
        <v>0.03</v>
      </c>
      <c r="Y2064" s="19">
        <v>0.02</v>
      </c>
      <c r="Z2064" s="19">
        <v>0</v>
      </c>
      <c r="AA2064" s="338">
        <f>SUM(X2065:Z2065)</f>
        <v>4775</v>
      </c>
      <c r="AB2064" s="327">
        <f>ROUNDDOWN((T2064+AA2064)*0.05,0)</f>
        <v>472</v>
      </c>
      <c r="AC2064" s="327">
        <f>ROUNDDOWN((T2064+W2064+AA2064+AB2064)*0.1,0)</f>
        <v>1015</v>
      </c>
      <c r="AD2064" s="327">
        <f>ROUNDDOWN(AG2064*0.1,0)</f>
        <v>-390</v>
      </c>
      <c r="AE2064" s="327">
        <f>T2064+W2064+AA2064+AB2064+AC2064+AD2064</f>
        <v>10778</v>
      </c>
      <c r="AF2064" s="328">
        <v>1000</v>
      </c>
      <c r="AG2064" s="330">
        <f>AF2064-T2064-W2064</f>
        <v>-3906</v>
      </c>
      <c r="AH2064" s="332">
        <f t="shared" si="21"/>
        <v>-3906</v>
      </c>
    </row>
    <row r="2065" spans="1:34" ht="12.75" hidden="1" customHeight="1">
      <c r="A2065" s="333"/>
      <c r="B2065" s="20"/>
      <c r="C2065" s="21"/>
      <c r="D2065" s="333"/>
      <c r="E2065" s="21"/>
      <c r="F2065" s="21"/>
      <c r="G2065" s="333"/>
      <c r="H2065" s="21"/>
      <c r="I2065" s="21"/>
      <c r="J2065" s="333"/>
      <c r="K2065" s="21"/>
      <c r="L2065" s="21"/>
      <c r="M2065" s="335"/>
      <c r="N2065" s="21"/>
      <c r="O2065" s="21"/>
      <c r="P2065" s="335"/>
      <c r="Q2065" s="25"/>
      <c r="R2065" s="23">
        <f>ROUNDDOWN($R$3*R2064,0)</f>
        <v>4196</v>
      </c>
      <c r="S2065" s="23">
        <f>ROUNDDOWN($S$3*S2064,0)</f>
        <v>488</v>
      </c>
      <c r="T2065" s="337"/>
      <c r="U2065" s="23">
        <f>ROUNDDOWN(U2064*$U$3,0)</f>
        <v>162</v>
      </c>
      <c r="V2065" s="23">
        <f>ROUNDDOWN(V2064*$V$3,0)</f>
        <v>60</v>
      </c>
      <c r="W2065" s="337"/>
      <c r="X2065" s="23">
        <f>ROUNDDOWN($X$3*X2064,0)</f>
        <v>3147</v>
      </c>
      <c r="Y2065" s="23">
        <f>ROUNDDOWN(Y2064*$Y$3,0)</f>
        <v>1628</v>
      </c>
      <c r="Z2065" s="24">
        <f>ROUNDDOWN(Z2064*$Z$3,0)</f>
        <v>0</v>
      </c>
      <c r="AA2065" s="338"/>
      <c r="AB2065" s="327"/>
      <c r="AC2065" s="327"/>
      <c r="AD2065" s="327"/>
      <c r="AE2065" s="327"/>
      <c r="AF2065" s="329"/>
      <c r="AG2065" s="331"/>
      <c r="AH2065" s="332">
        <f t="shared" si="21"/>
        <v>0</v>
      </c>
    </row>
    <row r="2066" spans="1:34" ht="12.75" hidden="1" customHeight="1">
      <c r="A2066" s="333" t="s">
        <v>309</v>
      </c>
      <c r="B2066" s="20" t="s">
        <v>43</v>
      </c>
      <c r="C2066" s="21">
        <v>1.2</v>
      </c>
      <c r="D2066" s="333" t="str">
        <f>B2066&amp;C2066</f>
        <v>H1.2</v>
      </c>
      <c r="E2066" s="21" t="s">
        <v>38</v>
      </c>
      <c r="F2066" s="21">
        <v>0.3</v>
      </c>
      <c r="G2066" s="333" t="str">
        <f>E2066&amp;F2066</f>
        <v>W0.3</v>
      </c>
      <c r="H2066" s="21" t="s">
        <v>39</v>
      </c>
      <c r="I2066" s="21">
        <v>0</v>
      </c>
      <c r="J2066" s="333" t="str">
        <f>H2066&amp;I2066</f>
        <v>L0</v>
      </c>
      <c r="K2066" s="21" t="s">
        <v>40</v>
      </c>
      <c r="L2066" s="21">
        <v>0</v>
      </c>
      <c r="M2066" s="334" t="str">
        <f>K2066&amp;L2066</f>
        <v>B0</v>
      </c>
      <c r="N2066" s="21" t="s">
        <v>41</v>
      </c>
      <c r="O2066" s="21">
        <v>0</v>
      </c>
      <c r="P2066" s="334" t="str">
        <f>N2066&amp;O2066</f>
        <v>R0</v>
      </c>
      <c r="Q2066" s="25" t="s">
        <v>109</v>
      </c>
      <c r="R2066" s="26">
        <v>0.04</v>
      </c>
      <c r="S2066" s="26">
        <v>6.0000000000000001E-3</v>
      </c>
      <c r="T2066" s="336">
        <f>SUM(R2067:S2067)</f>
        <v>4684</v>
      </c>
      <c r="U2066" s="19">
        <v>2E-3</v>
      </c>
      <c r="V2066" s="19">
        <v>1E-3</v>
      </c>
      <c r="W2066" s="336">
        <f>SUM(U2067:V2067)</f>
        <v>222</v>
      </c>
      <c r="X2066" s="19">
        <v>0.03</v>
      </c>
      <c r="Y2066" s="19">
        <v>0.02</v>
      </c>
      <c r="Z2066" s="19">
        <v>0</v>
      </c>
      <c r="AA2066" s="338">
        <f>SUM(X2067:Z2067)</f>
        <v>4775</v>
      </c>
      <c r="AB2066" s="327">
        <f>ROUNDDOWN((T2066+AA2066)*0.05,0)</f>
        <v>472</v>
      </c>
      <c r="AC2066" s="327">
        <f>ROUNDDOWN((T2066+W2066+AA2066+AB2066)*0.1,0)</f>
        <v>1015</v>
      </c>
      <c r="AD2066" s="327">
        <f>ROUNDDOWN(AG2066*0.1,0)</f>
        <v>-350</v>
      </c>
      <c r="AE2066" s="327">
        <f>T2066+W2066+AA2066+AB2066+AC2066+AD2066</f>
        <v>10818</v>
      </c>
      <c r="AF2066" s="328">
        <v>1400</v>
      </c>
      <c r="AG2066" s="330">
        <f>AF2066-T2066-W2066</f>
        <v>-3506</v>
      </c>
      <c r="AH2066" s="332">
        <f t="shared" si="21"/>
        <v>-3506</v>
      </c>
    </row>
    <row r="2067" spans="1:34" ht="12.75" hidden="1" customHeight="1">
      <c r="A2067" s="333"/>
      <c r="B2067" s="20"/>
      <c r="C2067" s="21"/>
      <c r="D2067" s="333"/>
      <c r="E2067" s="21"/>
      <c r="F2067" s="21"/>
      <c r="G2067" s="333"/>
      <c r="H2067" s="21"/>
      <c r="I2067" s="21"/>
      <c r="J2067" s="333"/>
      <c r="K2067" s="21"/>
      <c r="L2067" s="21"/>
      <c r="M2067" s="335"/>
      <c r="N2067" s="21"/>
      <c r="O2067" s="21"/>
      <c r="P2067" s="335"/>
      <c r="Q2067" s="25"/>
      <c r="R2067" s="23">
        <f>ROUNDDOWN($R$3*R2066,0)</f>
        <v>4196</v>
      </c>
      <c r="S2067" s="23">
        <f>ROUNDDOWN($S$3*S2066,0)</f>
        <v>488</v>
      </c>
      <c r="T2067" s="337"/>
      <c r="U2067" s="23">
        <f>ROUNDDOWN(U2066*$U$3,0)</f>
        <v>162</v>
      </c>
      <c r="V2067" s="23">
        <f>ROUNDDOWN(V2066*$V$3,0)</f>
        <v>60</v>
      </c>
      <c r="W2067" s="337"/>
      <c r="X2067" s="23">
        <f>ROUNDDOWN($X$3*X2066,0)</f>
        <v>3147</v>
      </c>
      <c r="Y2067" s="23">
        <f>ROUNDDOWN(Y2066*$Y$3,0)</f>
        <v>1628</v>
      </c>
      <c r="Z2067" s="24">
        <f>ROUNDDOWN(Z2066*$Z$3,0)</f>
        <v>0</v>
      </c>
      <c r="AA2067" s="338"/>
      <c r="AB2067" s="327"/>
      <c r="AC2067" s="327"/>
      <c r="AD2067" s="327"/>
      <c r="AE2067" s="327"/>
      <c r="AF2067" s="329"/>
      <c r="AG2067" s="331"/>
      <c r="AH2067" s="332">
        <f t="shared" si="21"/>
        <v>0</v>
      </c>
    </row>
    <row r="2068" spans="1:34" ht="12.75" hidden="1" customHeight="1">
      <c r="A2068" s="333" t="s">
        <v>309</v>
      </c>
      <c r="B2068" s="20" t="s">
        <v>43</v>
      </c>
      <c r="C2068" s="21">
        <v>1.5</v>
      </c>
      <c r="D2068" s="333" t="str">
        <f>B2068&amp;C2068</f>
        <v>H1.5</v>
      </c>
      <c r="E2068" s="21" t="s">
        <v>38</v>
      </c>
      <c r="F2068" s="21">
        <v>0.4</v>
      </c>
      <c r="G2068" s="333" t="str">
        <f>E2068&amp;F2068</f>
        <v>W0.4</v>
      </c>
      <c r="H2068" s="21" t="s">
        <v>39</v>
      </c>
      <c r="I2068" s="21">
        <v>0</v>
      </c>
      <c r="J2068" s="333" t="str">
        <f>H2068&amp;I2068</f>
        <v>L0</v>
      </c>
      <c r="K2068" s="21" t="s">
        <v>40</v>
      </c>
      <c r="L2068" s="21">
        <v>0</v>
      </c>
      <c r="M2068" s="334" t="str">
        <f>K2068&amp;L2068</f>
        <v>B0</v>
      </c>
      <c r="N2068" s="21" t="s">
        <v>41</v>
      </c>
      <c r="O2068" s="21">
        <v>0</v>
      </c>
      <c r="P2068" s="334" t="str">
        <f>N2068&amp;O2068</f>
        <v>R0</v>
      </c>
      <c r="Q2068" s="25" t="s">
        <v>109</v>
      </c>
      <c r="R2068" s="26">
        <v>0.04</v>
      </c>
      <c r="S2068" s="26">
        <v>6.0000000000000001E-3</v>
      </c>
      <c r="T2068" s="336">
        <f>SUM(R2069:S2069)</f>
        <v>4684</v>
      </c>
      <c r="U2068" s="19">
        <v>2E-3</v>
      </c>
      <c r="V2068" s="19">
        <v>1E-3</v>
      </c>
      <c r="W2068" s="336">
        <f>SUM(U2069:V2069)</f>
        <v>222</v>
      </c>
      <c r="X2068" s="19">
        <v>0.03</v>
      </c>
      <c r="Y2068" s="19">
        <v>0.02</v>
      </c>
      <c r="Z2068" s="19">
        <v>0</v>
      </c>
      <c r="AA2068" s="338">
        <f>SUM(X2069:Z2069)</f>
        <v>4775</v>
      </c>
      <c r="AB2068" s="327">
        <f>ROUNDDOWN((T2068+AA2068)*0.05,0)</f>
        <v>472</v>
      </c>
      <c r="AC2068" s="327">
        <f>ROUNDDOWN((T2068+W2068+AA2068+AB2068)*0.1,0)</f>
        <v>1015</v>
      </c>
      <c r="AD2068" s="327">
        <f>ROUNDDOWN(AG2068*0.1,0)</f>
        <v>-230</v>
      </c>
      <c r="AE2068" s="327">
        <f>T2068+W2068+AA2068+AB2068+AC2068+AD2068</f>
        <v>10938</v>
      </c>
      <c r="AF2068" s="328">
        <v>2600</v>
      </c>
      <c r="AG2068" s="330">
        <f>AF2068-T2068-W2068</f>
        <v>-2306</v>
      </c>
      <c r="AH2068" s="332">
        <f t="shared" si="21"/>
        <v>-2306</v>
      </c>
    </row>
    <row r="2069" spans="1:34" ht="12.75" hidden="1" customHeight="1">
      <c r="A2069" s="333"/>
      <c r="B2069" s="20"/>
      <c r="C2069" s="21"/>
      <c r="D2069" s="333"/>
      <c r="E2069" s="21"/>
      <c r="F2069" s="21"/>
      <c r="G2069" s="333"/>
      <c r="H2069" s="21"/>
      <c r="I2069" s="21"/>
      <c r="J2069" s="333"/>
      <c r="K2069" s="21"/>
      <c r="L2069" s="21"/>
      <c r="M2069" s="335"/>
      <c r="N2069" s="21"/>
      <c r="O2069" s="21"/>
      <c r="P2069" s="335"/>
      <c r="Q2069" s="25"/>
      <c r="R2069" s="23">
        <f>ROUNDDOWN($R$3*R2068,0)</f>
        <v>4196</v>
      </c>
      <c r="S2069" s="23">
        <f>ROUNDDOWN($S$3*S2068,0)</f>
        <v>488</v>
      </c>
      <c r="T2069" s="337"/>
      <c r="U2069" s="23">
        <f>ROUNDDOWN(U2068*$U$3,0)</f>
        <v>162</v>
      </c>
      <c r="V2069" s="23">
        <f>ROUNDDOWN(V2068*$V$3,0)</f>
        <v>60</v>
      </c>
      <c r="W2069" s="337"/>
      <c r="X2069" s="23">
        <f>ROUNDDOWN($X$3*X2068,0)</f>
        <v>3147</v>
      </c>
      <c r="Y2069" s="23">
        <f>ROUNDDOWN(Y2068*$Y$3,0)</f>
        <v>1628</v>
      </c>
      <c r="Z2069" s="24">
        <f>ROUNDDOWN(Z2068*$Z$3,0)</f>
        <v>0</v>
      </c>
      <c r="AA2069" s="338"/>
      <c r="AB2069" s="327"/>
      <c r="AC2069" s="327"/>
      <c r="AD2069" s="327"/>
      <c r="AE2069" s="327"/>
      <c r="AF2069" s="329"/>
      <c r="AG2069" s="331"/>
      <c r="AH2069" s="332">
        <f t="shared" si="21"/>
        <v>0</v>
      </c>
    </row>
    <row r="2070" spans="1:34" ht="12.75" hidden="1" customHeight="1">
      <c r="A2070" s="344" t="s">
        <v>310</v>
      </c>
      <c r="B2070" s="27" t="s">
        <v>43</v>
      </c>
      <c r="C2070" s="28">
        <v>0.4</v>
      </c>
      <c r="D2070" s="344" t="str">
        <f>B2070&amp;C2070</f>
        <v>H0.4</v>
      </c>
      <c r="E2070" s="28" t="s">
        <v>38</v>
      </c>
      <c r="F2070" s="28">
        <v>0.3</v>
      </c>
      <c r="G2070" s="344" t="str">
        <f>E2070&amp;F2070</f>
        <v>W0.3</v>
      </c>
      <c r="H2070" s="28" t="s">
        <v>39</v>
      </c>
      <c r="I2070" s="28">
        <v>0</v>
      </c>
      <c r="J2070" s="344" t="str">
        <f>H2070&amp;I2070</f>
        <v>L0</v>
      </c>
      <c r="K2070" s="28" t="s">
        <v>40</v>
      </c>
      <c r="L2070" s="28">
        <v>0</v>
      </c>
      <c r="M2070" s="345" t="str">
        <f>K2070&amp;L2070</f>
        <v>B0</v>
      </c>
      <c r="N2070" s="28" t="s">
        <v>41</v>
      </c>
      <c r="O2070" s="28">
        <v>0</v>
      </c>
      <c r="P2070" s="345" t="str">
        <f>N2070&amp;O2070</f>
        <v>R0</v>
      </c>
      <c r="Q2070" s="25" t="s">
        <v>109</v>
      </c>
      <c r="R2070" s="26">
        <v>0.04</v>
      </c>
      <c r="S2070" s="26">
        <v>6.0000000000000001E-3</v>
      </c>
      <c r="T2070" s="336">
        <f>SUM(R2071:S2071)</f>
        <v>4684</v>
      </c>
      <c r="U2070" s="19">
        <v>2E-3</v>
      </c>
      <c r="V2070" s="19">
        <v>1E-3</v>
      </c>
      <c r="W2070" s="336">
        <f>SUM(U2071:V2071)</f>
        <v>222</v>
      </c>
      <c r="X2070" s="19">
        <v>0.03</v>
      </c>
      <c r="Y2070" s="19">
        <v>0.02</v>
      </c>
      <c r="Z2070" s="19">
        <v>0</v>
      </c>
      <c r="AA2070" s="338">
        <f>SUM(X2071:Z2071)</f>
        <v>4775</v>
      </c>
      <c r="AB2070" s="327">
        <f>ROUNDDOWN((T2070+AA2070)*0.05,0)</f>
        <v>472</v>
      </c>
      <c r="AC2070" s="327">
        <f>ROUNDDOWN((T2070+W2070+AA2070+AB2070)*0.1,0)</f>
        <v>1015</v>
      </c>
      <c r="AD2070" s="327">
        <f>ROUNDDOWN(AG2070*0.1,0)</f>
        <v>-300</v>
      </c>
      <c r="AE2070" s="327">
        <f>T2070+W2070+AA2070+AB2070+AC2070+AD2070</f>
        <v>10868</v>
      </c>
      <c r="AF2070" s="328">
        <v>1900</v>
      </c>
      <c r="AG2070" s="330">
        <f>AF2070-T2070-W2070</f>
        <v>-3006</v>
      </c>
      <c r="AH2070" s="332">
        <f t="shared" si="21"/>
        <v>-3006</v>
      </c>
    </row>
    <row r="2071" spans="1:34" ht="12.75" hidden="1" customHeight="1">
      <c r="A2071" s="344"/>
      <c r="B2071" s="27"/>
      <c r="C2071" s="28"/>
      <c r="D2071" s="344"/>
      <c r="E2071" s="28"/>
      <c r="F2071" s="28"/>
      <c r="G2071" s="344"/>
      <c r="H2071" s="28"/>
      <c r="I2071" s="28"/>
      <c r="J2071" s="344"/>
      <c r="K2071" s="28"/>
      <c r="L2071" s="28"/>
      <c r="M2071" s="346"/>
      <c r="N2071" s="28"/>
      <c r="O2071" s="28"/>
      <c r="P2071" s="346"/>
      <c r="Q2071" s="25"/>
      <c r="R2071" s="23">
        <f>ROUNDDOWN($R$3*R2070,0)</f>
        <v>4196</v>
      </c>
      <c r="S2071" s="23">
        <f>ROUNDDOWN($S$3*S2070,0)</f>
        <v>488</v>
      </c>
      <c r="T2071" s="337"/>
      <c r="U2071" s="23">
        <f>ROUNDDOWN(U2070*$U$3,0)</f>
        <v>162</v>
      </c>
      <c r="V2071" s="23">
        <f>ROUNDDOWN(V2070*$V$3,0)</f>
        <v>60</v>
      </c>
      <c r="W2071" s="337"/>
      <c r="X2071" s="23">
        <f>ROUNDDOWN($X$3*X2070,0)</f>
        <v>3147</v>
      </c>
      <c r="Y2071" s="23">
        <f>ROUNDDOWN(Y2070*$Y$3,0)</f>
        <v>1628</v>
      </c>
      <c r="Z2071" s="24">
        <f>ROUNDDOWN(Z2070*$Z$3,0)</f>
        <v>0</v>
      </c>
      <c r="AA2071" s="338"/>
      <c r="AB2071" s="327"/>
      <c r="AC2071" s="327"/>
      <c r="AD2071" s="327"/>
      <c r="AE2071" s="327"/>
      <c r="AF2071" s="329"/>
      <c r="AG2071" s="331"/>
      <c r="AH2071" s="332">
        <f t="shared" si="21"/>
        <v>0</v>
      </c>
    </row>
    <row r="2072" spans="1:34" ht="12.75" hidden="1" customHeight="1">
      <c r="A2072" s="344" t="s">
        <v>310</v>
      </c>
      <c r="B2072" s="27" t="s">
        <v>43</v>
      </c>
      <c r="C2072" s="28">
        <v>0.5</v>
      </c>
      <c r="D2072" s="344" t="str">
        <f>B2072&amp;C2072</f>
        <v>H0.5</v>
      </c>
      <c r="E2072" s="28" t="s">
        <v>38</v>
      </c>
      <c r="F2072" s="28">
        <v>0.4</v>
      </c>
      <c r="G2072" s="344" t="str">
        <f>E2072&amp;F2072</f>
        <v>W0.4</v>
      </c>
      <c r="H2072" s="28" t="s">
        <v>39</v>
      </c>
      <c r="I2072" s="28">
        <v>0</v>
      </c>
      <c r="J2072" s="344" t="str">
        <f>H2072&amp;I2072</f>
        <v>L0</v>
      </c>
      <c r="K2072" s="28" t="s">
        <v>40</v>
      </c>
      <c r="L2072" s="28">
        <v>0</v>
      </c>
      <c r="M2072" s="345" t="str">
        <f>K2072&amp;L2072</f>
        <v>B0</v>
      </c>
      <c r="N2072" s="28" t="s">
        <v>41</v>
      </c>
      <c r="O2072" s="28">
        <v>0</v>
      </c>
      <c r="P2072" s="345" t="str">
        <f>N2072&amp;O2072</f>
        <v>R0</v>
      </c>
      <c r="Q2072" s="25" t="s">
        <v>109</v>
      </c>
      <c r="R2072" s="26">
        <v>0.04</v>
      </c>
      <c r="S2072" s="26">
        <v>6.0000000000000001E-3</v>
      </c>
      <c r="T2072" s="336">
        <f>SUM(R2073:S2073)</f>
        <v>4684</v>
      </c>
      <c r="U2072" s="19">
        <v>2E-3</v>
      </c>
      <c r="V2072" s="19">
        <v>1E-3</v>
      </c>
      <c r="W2072" s="336">
        <f>SUM(U2073:V2073)</f>
        <v>222</v>
      </c>
      <c r="X2072" s="19">
        <v>0.03</v>
      </c>
      <c r="Y2072" s="19">
        <v>0.02</v>
      </c>
      <c r="Z2072" s="19">
        <v>0</v>
      </c>
      <c r="AA2072" s="338">
        <f>SUM(X2073:Z2073)</f>
        <v>4775</v>
      </c>
      <c r="AB2072" s="327">
        <f>ROUNDDOWN((T2072+AA2072)*0.05,0)</f>
        <v>472</v>
      </c>
      <c r="AC2072" s="327">
        <f>ROUNDDOWN((T2072+W2072+AA2072+AB2072)*0.1,0)</f>
        <v>1015</v>
      </c>
      <c r="AD2072" s="327">
        <f>ROUNDDOWN(AG2072*0.1,0)</f>
        <v>-190</v>
      </c>
      <c r="AE2072" s="327">
        <f>T2072+W2072+AA2072+AB2072+AC2072+AD2072</f>
        <v>10978</v>
      </c>
      <c r="AF2072" s="328">
        <v>3000</v>
      </c>
      <c r="AG2072" s="330">
        <f>AF2072-T2072-W2072</f>
        <v>-1906</v>
      </c>
      <c r="AH2072" s="332">
        <f t="shared" si="21"/>
        <v>-1906</v>
      </c>
    </row>
    <row r="2073" spans="1:34" ht="12.75" hidden="1" customHeight="1">
      <c r="A2073" s="344"/>
      <c r="B2073" s="27"/>
      <c r="C2073" s="28"/>
      <c r="D2073" s="344"/>
      <c r="E2073" s="28"/>
      <c r="F2073" s="28"/>
      <c r="G2073" s="344"/>
      <c r="H2073" s="28"/>
      <c r="I2073" s="28"/>
      <c r="J2073" s="344"/>
      <c r="K2073" s="28"/>
      <c r="L2073" s="28"/>
      <c r="M2073" s="346"/>
      <c r="N2073" s="28"/>
      <c r="O2073" s="28"/>
      <c r="P2073" s="346"/>
      <c r="Q2073" s="25"/>
      <c r="R2073" s="23">
        <f>ROUNDDOWN($R$3*R2072,0)</f>
        <v>4196</v>
      </c>
      <c r="S2073" s="23">
        <f>ROUNDDOWN($S$3*S2072,0)</f>
        <v>488</v>
      </c>
      <c r="T2073" s="337"/>
      <c r="U2073" s="23">
        <f>ROUNDDOWN(U2072*$U$3,0)</f>
        <v>162</v>
      </c>
      <c r="V2073" s="23">
        <f>ROUNDDOWN(V2072*$V$3,0)</f>
        <v>60</v>
      </c>
      <c r="W2073" s="337"/>
      <c r="X2073" s="23">
        <f>ROUNDDOWN($X$3*X2072,0)</f>
        <v>3147</v>
      </c>
      <c r="Y2073" s="23">
        <f>ROUNDDOWN(Y2072*$Y$3,0)</f>
        <v>1628</v>
      </c>
      <c r="Z2073" s="24">
        <f>ROUNDDOWN(Z2072*$Z$3,0)</f>
        <v>0</v>
      </c>
      <c r="AA2073" s="338"/>
      <c r="AB2073" s="327"/>
      <c r="AC2073" s="327"/>
      <c r="AD2073" s="327"/>
      <c r="AE2073" s="327"/>
      <c r="AF2073" s="329"/>
      <c r="AG2073" s="331"/>
      <c r="AH2073" s="332">
        <f t="shared" si="21"/>
        <v>0</v>
      </c>
    </row>
    <row r="2074" spans="1:34" ht="12.75" hidden="1" customHeight="1">
      <c r="A2074" s="344" t="s">
        <v>310</v>
      </c>
      <c r="B2074" s="27" t="s">
        <v>43</v>
      </c>
      <c r="C2074" s="28">
        <v>0.6</v>
      </c>
      <c r="D2074" s="344" t="str">
        <f>B2074&amp;C2074</f>
        <v>H0.6</v>
      </c>
      <c r="E2074" s="28" t="s">
        <v>38</v>
      </c>
      <c r="F2074" s="28">
        <v>0.5</v>
      </c>
      <c r="G2074" s="344" t="str">
        <f>E2074&amp;F2074</f>
        <v>W0.5</v>
      </c>
      <c r="H2074" s="28" t="s">
        <v>39</v>
      </c>
      <c r="I2074" s="28">
        <v>0</v>
      </c>
      <c r="J2074" s="344" t="str">
        <f>H2074&amp;I2074</f>
        <v>L0</v>
      </c>
      <c r="K2074" s="28" t="s">
        <v>40</v>
      </c>
      <c r="L2074" s="28">
        <v>0</v>
      </c>
      <c r="M2074" s="345" t="str">
        <f>K2074&amp;L2074</f>
        <v>B0</v>
      </c>
      <c r="N2074" s="28" t="s">
        <v>41</v>
      </c>
      <c r="O2074" s="28">
        <v>0</v>
      </c>
      <c r="P2074" s="345" t="str">
        <f>N2074&amp;O2074</f>
        <v>R0</v>
      </c>
      <c r="Q2074" s="25" t="s">
        <v>109</v>
      </c>
      <c r="R2074" s="26">
        <v>0.04</v>
      </c>
      <c r="S2074" s="26">
        <v>6.0000000000000001E-3</v>
      </c>
      <c r="T2074" s="336">
        <f>SUM(R2075:S2075)</f>
        <v>4684</v>
      </c>
      <c r="U2074" s="19">
        <v>2E-3</v>
      </c>
      <c r="V2074" s="19">
        <v>1E-3</v>
      </c>
      <c r="W2074" s="336">
        <f>SUM(U2075:V2075)</f>
        <v>222</v>
      </c>
      <c r="X2074" s="19">
        <v>0.03</v>
      </c>
      <c r="Y2074" s="19">
        <v>0.02</v>
      </c>
      <c r="Z2074" s="19">
        <v>0</v>
      </c>
      <c r="AA2074" s="338">
        <f>SUM(X2075:Z2075)</f>
        <v>4775</v>
      </c>
      <c r="AB2074" s="327">
        <f>ROUNDDOWN((T2074+AA2074)*0.05,0)</f>
        <v>472</v>
      </c>
      <c r="AC2074" s="327">
        <f>ROUNDDOWN((T2074+W2074+AA2074+AB2074)*0.1,0)</f>
        <v>1015</v>
      </c>
      <c r="AD2074" s="327">
        <f>ROUNDDOWN(AG2074*0.1,0)</f>
        <v>59</v>
      </c>
      <c r="AE2074" s="327">
        <f>T2074+W2074+AA2074+AB2074+AC2074+AD2074</f>
        <v>11227</v>
      </c>
      <c r="AF2074" s="328">
        <v>5500</v>
      </c>
      <c r="AG2074" s="330">
        <f>AF2074-T2074-W2074</f>
        <v>594</v>
      </c>
      <c r="AH2074" s="332">
        <f t="shared" si="21"/>
        <v>594</v>
      </c>
    </row>
    <row r="2075" spans="1:34" ht="12.75" hidden="1" customHeight="1">
      <c r="A2075" s="344"/>
      <c r="B2075" s="27"/>
      <c r="C2075" s="28"/>
      <c r="D2075" s="344"/>
      <c r="E2075" s="28"/>
      <c r="F2075" s="28"/>
      <c r="G2075" s="344"/>
      <c r="H2075" s="28"/>
      <c r="I2075" s="28"/>
      <c r="J2075" s="344"/>
      <c r="K2075" s="28"/>
      <c r="L2075" s="28"/>
      <c r="M2075" s="346"/>
      <c r="N2075" s="28"/>
      <c r="O2075" s="28"/>
      <c r="P2075" s="346"/>
      <c r="Q2075" s="25"/>
      <c r="R2075" s="23">
        <f>ROUNDDOWN($R$3*R2074,0)</f>
        <v>4196</v>
      </c>
      <c r="S2075" s="23">
        <f>ROUNDDOWN($S$3*S2074,0)</f>
        <v>488</v>
      </c>
      <c r="T2075" s="337"/>
      <c r="U2075" s="23">
        <f>ROUNDDOWN(U2074*$U$3,0)</f>
        <v>162</v>
      </c>
      <c r="V2075" s="23">
        <f>ROUNDDOWN(V2074*$V$3,0)</f>
        <v>60</v>
      </c>
      <c r="W2075" s="337"/>
      <c r="X2075" s="23">
        <f>ROUNDDOWN($X$3*X2074,0)</f>
        <v>3147</v>
      </c>
      <c r="Y2075" s="23">
        <f>ROUNDDOWN(Y2074*$Y$3,0)</f>
        <v>1628</v>
      </c>
      <c r="Z2075" s="24">
        <f>ROUNDDOWN(Z2074*$Z$3,0)</f>
        <v>0</v>
      </c>
      <c r="AA2075" s="338"/>
      <c r="AB2075" s="327"/>
      <c r="AC2075" s="327"/>
      <c r="AD2075" s="327"/>
      <c r="AE2075" s="327"/>
      <c r="AF2075" s="329"/>
      <c r="AG2075" s="331"/>
      <c r="AH2075" s="332">
        <f t="shared" si="21"/>
        <v>0</v>
      </c>
    </row>
    <row r="2076" spans="1:34" ht="12.75" hidden="1" customHeight="1">
      <c r="A2076" s="344" t="s">
        <v>310</v>
      </c>
      <c r="B2076" s="27" t="s">
        <v>43</v>
      </c>
      <c r="C2076" s="28">
        <v>0.6</v>
      </c>
      <c r="D2076" s="344" t="str">
        <f>B2076&amp;C2076</f>
        <v>H0.6</v>
      </c>
      <c r="E2076" s="28" t="s">
        <v>38</v>
      </c>
      <c r="F2076" s="28">
        <v>0.6</v>
      </c>
      <c r="G2076" s="344" t="str">
        <f>E2076&amp;F2076</f>
        <v>W0.6</v>
      </c>
      <c r="H2076" s="28" t="s">
        <v>39</v>
      </c>
      <c r="I2076" s="28">
        <v>0</v>
      </c>
      <c r="J2076" s="344" t="str">
        <f>H2076&amp;I2076</f>
        <v>L0</v>
      </c>
      <c r="K2076" s="28" t="s">
        <v>40</v>
      </c>
      <c r="L2076" s="28">
        <v>0</v>
      </c>
      <c r="M2076" s="345" t="str">
        <f>K2076&amp;L2076</f>
        <v>B0</v>
      </c>
      <c r="N2076" s="28" t="s">
        <v>41</v>
      </c>
      <c r="O2076" s="28">
        <v>0</v>
      </c>
      <c r="P2076" s="345" t="str">
        <f>N2076&amp;O2076</f>
        <v>R0</v>
      </c>
      <c r="Q2076" s="25" t="s">
        <v>109</v>
      </c>
      <c r="R2076" s="26">
        <v>0.04</v>
      </c>
      <c r="S2076" s="26">
        <v>6.0000000000000001E-3</v>
      </c>
      <c r="T2076" s="336">
        <f>SUM(R2077:S2077)</f>
        <v>4684</v>
      </c>
      <c r="U2076" s="19">
        <v>2E-3</v>
      </c>
      <c r="V2076" s="19">
        <v>1E-3</v>
      </c>
      <c r="W2076" s="336">
        <f>SUM(U2077:V2077)</f>
        <v>222</v>
      </c>
      <c r="X2076" s="19">
        <v>0.03</v>
      </c>
      <c r="Y2076" s="19">
        <v>0.02</v>
      </c>
      <c r="Z2076" s="19">
        <v>0</v>
      </c>
      <c r="AA2076" s="338">
        <f>SUM(X2077:Z2077)</f>
        <v>4775</v>
      </c>
      <c r="AB2076" s="327">
        <f>ROUNDDOWN((T2076+AA2076)*0.05,0)</f>
        <v>472</v>
      </c>
      <c r="AC2076" s="327">
        <f>ROUNDDOWN((T2076+W2076+AA2076+AB2076)*0.1,0)</f>
        <v>1015</v>
      </c>
      <c r="AD2076" s="327">
        <f>ROUNDDOWN(AG2076*0.1,0)</f>
        <v>469</v>
      </c>
      <c r="AE2076" s="327">
        <f>T2076+W2076+AA2076+AB2076+AC2076+AD2076</f>
        <v>11637</v>
      </c>
      <c r="AF2076" s="328">
        <v>9600</v>
      </c>
      <c r="AG2076" s="330">
        <f>AF2076-T2076-W2076</f>
        <v>4694</v>
      </c>
      <c r="AH2076" s="332">
        <f t="shared" si="21"/>
        <v>4694</v>
      </c>
    </row>
    <row r="2077" spans="1:34" ht="12.75" hidden="1" customHeight="1">
      <c r="A2077" s="344"/>
      <c r="B2077" s="27"/>
      <c r="C2077" s="28"/>
      <c r="D2077" s="344"/>
      <c r="E2077" s="28"/>
      <c r="F2077" s="28"/>
      <c r="G2077" s="344"/>
      <c r="H2077" s="28"/>
      <c r="I2077" s="28"/>
      <c r="J2077" s="344"/>
      <c r="K2077" s="28"/>
      <c r="L2077" s="28"/>
      <c r="M2077" s="346"/>
      <c r="N2077" s="28"/>
      <c r="O2077" s="28"/>
      <c r="P2077" s="346"/>
      <c r="Q2077" s="22"/>
      <c r="R2077" s="23">
        <f>ROUNDDOWN($R$3*R2076,0)</f>
        <v>4196</v>
      </c>
      <c r="S2077" s="23">
        <f>ROUNDDOWN($S$3*S2076,0)</f>
        <v>488</v>
      </c>
      <c r="T2077" s="337"/>
      <c r="U2077" s="23">
        <f>ROUNDDOWN(U2076*$U$3,0)</f>
        <v>162</v>
      </c>
      <c r="V2077" s="23">
        <f>ROUNDDOWN(V2076*$V$3,0)</f>
        <v>60</v>
      </c>
      <c r="W2077" s="337"/>
      <c r="X2077" s="23">
        <f>ROUNDDOWN($X$3*X2076,0)</f>
        <v>3147</v>
      </c>
      <c r="Y2077" s="23">
        <f>ROUNDDOWN(Y2076*$Y$3,0)</f>
        <v>1628</v>
      </c>
      <c r="Z2077" s="24">
        <f>ROUNDDOWN(Z2076*$Z$3,0)</f>
        <v>0</v>
      </c>
      <c r="AA2077" s="338"/>
      <c r="AB2077" s="327"/>
      <c r="AC2077" s="327"/>
      <c r="AD2077" s="327"/>
      <c r="AE2077" s="327"/>
      <c r="AF2077" s="329"/>
      <c r="AG2077" s="331"/>
      <c r="AH2077" s="332">
        <f t="shared" si="21"/>
        <v>0</v>
      </c>
    </row>
    <row r="2078" spans="1:34" ht="12.75" hidden="1" customHeight="1">
      <c r="A2078" s="344" t="s">
        <v>310</v>
      </c>
      <c r="B2078" s="27" t="s">
        <v>43</v>
      </c>
      <c r="C2078" s="28">
        <v>0.8</v>
      </c>
      <c r="D2078" s="344" t="str">
        <f>B2078&amp;C2078</f>
        <v>H0.8</v>
      </c>
      <c r="E2078" s="28" t="s">
        <v>38</v>
      </c>
      <c r="F2078" s="28">
        <v>0.8</v>
      </c>
      <c r="G2078" s="344" t="str">
        <f>E2078&amp;F2078</f>
        <v>W0.8</v>
      </c>
      <c r="H2078" s="28" t="s">
        <v>39</v>
      </c>
      <c r="I2078" s="28">
        <v>0</v>
      </c>
      <c r="J2078" s="344" t="str">
        <f>H2078&amp;I2078</f>
        <v>L0</v>
      </c>
      <c r="K2078" s="28" t="s">
        <v>40</v>
      </c>
      <c r="L2078" s="28">
        <v>0</v>
      </c>
      <c r="M2078" s="345" t="str">
        <f>K2078&amp;L2078</f>
        <v>B0</v>
      </c>
      <c r="N2078" s="28" t="s">
        <v>41</v>
      </c>
      <c r="O2078" s="28">
        <v>0</v>
      </c>
      <c r="P2078" s="345" t="str">
        <f>N2078&amp;O2078</f>
        <v>R0</v>
      </c>
      <c r="Q2078" s="25" t="s">
        <v>109</v>
      </c>
      <c r="R2078" s="19">
        <v>0.08</v>
      </c>
      <c r="S2078" s="19">
        <v>0.01</v>
      </c>
      <c r="T2078" s="336">
        <f>SUM(R2079:S2079)</f>
        <v>9206</v>
      </c>
      <c r="U2078" s="19">
        <v>2E-3</v>
      </c>
      <c r="V2078" s="19">
        <v>2E-3</v>
      </c>
      <c r="W2078" s="336">
        <f>SUM(U2079:V2079)</f>
        <v>283</v>
      </c>
      <c r="X2078" s="19">
        <v>0.05</v>
      </c>
      <c r="Y2078" s="19">
        <v>0.03</v>
      </c>
      <c r="Z2078" s="19">
        <v>0</v>
      </c>
      <c r="AA2078" s="338">
        <f>SUM(X2079:Z2079)</f>
        <v>7688</v>
      </c>
      <c r="AB2078" s="327">
        <f>ROUNDDOWN((T2078+AA2078)*0.05,0)</f>
        <v>844</v>
      </c>
      <c r="AC2078" s="327">
        <f>ROUNDDOWN((T2078+W2078+AA2078+AB2078)*0.1,0)</f>
        <v>1802</v>
      </c>
      <c r="AD2078" s="327">
        <f>ROUNDDOWN(AG2078*0.1,0)</f>
        <v>1051</v>
      </c>
      <c r="AE2078" s="327">
        <f>T2078+W2078+AA2078+AB2078+AC2078+AD2078</f>
        <v>20874</v>
      </c>
      <c r="AF2078" s="328">
        <v>20000</v>
      </c>
      <c r="AG2078" s="330">
        <f>AF2078-T2078-W2078</f>
        <v>10511</v>
      </c>
      <c r="AH2078" s="332">
        <f t="shared" ref="AH2078:AH2155" si="22">IF(AE2078&lt;AG2078,AE2078,AG2078)</f>
        <v>10511</v>
      </c>
    </row>
    <row r="2079" spans="1:34" ht="12.75" hidden="1" customHeight="1">
      <c r="A2079" s="344"/>
      <c r="B2079" s="27"/>
      <c r="C2079" s="28"/>
      <c r="D2079" s="344"/>
      <c r="E2079" s="28"/>
      <c r="F2079" s="28"/>
      <c r="G2079" s="344"/>
      <c r="H2079" s="28"/>
      <c r="I2079" s="28"/>
      <c r="J2079" s="344"/>
      <c r="K2079" s="28"/>
      <c r="L2079" s="28"/>
      <c r="M2079" s="346"/>
      <c r="N2079" s="28"/>
      <c r="O2079" s="28"/>
      <c r="P2079" s="346"/>
      <c r="Q2079" s="25"/>
      <c r="R2079" s="23">
        <f>ROUNDDOWN($R$3*R2078,0)</f>
        <v>8392</v>
      </c>
      <c r="S2079" s="23">
        <f>ROUNDDOWN($S$3*S2078,0)</f>
        <v>814</v>
      </c>
      <c r="T2079" s="337"/>
      <c r="U2079" s="23">
        <f>ROUNDDOWN(U2078*$U$3,0)</f>
        <v>162</v>
      </c>
      <c r="V2079" s="23">
        <f>ROUNDDOWN(V2078*$V$3,0)</f>
        <v>121</v>
      </c>
      <c r="W2079" s="337"/>
      <c r="X2079" s="23">
        <f>ROUNDDOWN($X$3*X2078,0)</f>
        <v>5245</v>
      </c>
      <c r="Y2079" s="23">
        <f>ROUNDDOWN(Y2078*$Y$3,0)</f>
        <v>2443</v>
      </c>
      <c r="Z2079" s="24">
        <f>ROUNDDOWN(Z2078*$Z$3,0)</f>
        <v>0</v>
      </c>
      <c r="AA2079" s="338"/>
      <c r="AB2079" s="327"/>
      <c r="AC2079" s="327"/>
      <c r="AD2079" s="327"/>
      <c r="AE2079" s="327"/>
      <c r="AF2079" s="329"/>
      <c r="AG2079" s="331"/>
      <c r="AH2079" s="332">
        <f t="shared" si="22"/>
        <v>0</v>
      </c>
    </row>
    <row r="2080" spans="1:34" ht="12.75" hidden="1" customHeight="1">
      <c r="A2080" s="344" t="s">
        <v>310</v>
      </c>
      <c r="B2080" s="27" t="s">
        <v>43</v>
      </c>
      <c r="C2080" s="28">
        <v>1</v>
      </c>
      <c r="D2080" s="344" t="str">
        <f>B2080&amp;C2080</f>
        <v>H1</v>
      </c>
      <c r="E2080" s="28" t="s">
        <v>38</v>
      </c>
      <c r="F2080" s="28">
        <v>1</v>
      </c>
      <c r="G2080" s="344" t="str">
        <f>E2080&amp;F2080</f>
        <v>W1</v>
      </c>
      <c r="H2080" s="28" t="s">
        <v>39</v>
      </c>
      <c r="I2080" s="28">
        <v>0</v>
      </c>
      <c r="J2080" s="344" t="str">
        <f>H2080&amp;I2080</f>
        <v>L0</v>
      </c>
      <c r="K2080" s="28" t="s">
        <v>40</v>
      </c>
      <c r="L2080" s="28">
        <v>0</v>
      </c>
      <c r="M2080" s="345" t="str">
        <f>K2080&amp;L2080</f>
        <v>B0</v>
      </c>
      <c r="N2080" s="28" t="s">
        <v>41</v>
      </c>
      <c r="O2080" s="28">
        <v>0</v>
      </c>
      <c r="P2080" s="345" t="str">
        <f>N2080&amp;O2080</f>
        <v>R0</v>
      </c>
      <c r="Q2080" s="25" t="s">
        <v>109</v>
      </c>
      <c r="R2080" s="19">
        <v>0.08</v>
      </c>
      <c r="S2080" s="19">
        <v>0.01</v>
      </c>
      <c r="T2080" s="336">
        <f>SUM(R2081:S2081)</f>
        <v>9206</v>
      </c>
      <c r="U2080" s="19">
        <v>2E-3</v>
      </c>
      <c r="V2080" s="19">
        <v>2E-3</v>
      </c>
      <c r="W2080" s="336">
        <f>SUM(U2081:V2081)</f>
        <v>283</v>
      </c>
      <c r="X2080" s="19">
        <v>0.05</v>
      </c>
      <c r="Y2080" s="19">
        <v>0.03</v>
      </c>
      <c r="Z2080" s="19">
        <v>0</v>
      </c>
      <c r="AA2080" s="338">
        <f>SUM(X2081:Z2081)</f>
        <v>7688</v>
      </c>
      <c r="AB2080" s="327">
        <f>ROUNDDOWN((T2080+AA2080)*0.05,0)</f>
        <v>844</v>
      </c>
      <c r="AC2080" s="327">
        <f>ROUNDDOWN((T2080+W2080+AA2080+AB2080)*0.1,0)</f>
        <v>1802</v>
      </c>
      <c r="AD2080" s="327">
        <f>ROUNDDOWN(AG2080*0.1,0)</f>
        <v>3151</v>
      </c>
      <c r="AE2080" s="327">
        <f>T2080+W2080+AA2080+AB2080+AC2080+AD2080</f>
        <v>22974</v>
      </c>
      <c r="AF2080" s="328">
        <v>41000</v>
      </c>
      <c r="AG2080" s="330">
        <f>AF2080-T2080-W2080</f>
        <v>31511</v>
      </c>
      <c r="AH2080" s="332">
        <f t="shared" si="22"/>
        <v>22974</v>
      </c>
    </row>
    <row r="2081" spans="1:34" ht="12.75" hidden="1" customHeight="1">
      <c r="A2081" s="344"/>
      <c r="B2081" s="27"/>
      <c r="C2081" s="28"/>
      <c r="D2081" s="344"/>
      <c r="E2081" s="28"/>
      <c r="F2081" s="28"/>
      <c r="G2081" s="344"/>
      <c r="H2081" s="28"/>
      <c r="I2081" s="28"/>
      <c r="J2081" s="344"/>
      <c r="K2081" s="28"/>
      <c r="L2081" s="28"/>
      <c r="M2081" s="346"/>
      <c r="N2081" s="28"/>
      <c r="O2081" s="28"/>
      <c r="P2081" s="346"/>
      <c r="Q2081" s="25"/>
      <c r="R2081" s="23">
        <f>ROUNDDOWN($R$3*R2080,0)</f>
        <v>8392</v>
      </c>
      <c r="S2081" s="23">
        <f>ROUNDDOWN($S$3*S2080,0)</f>
        <v>814</v>
      </c>
      <c r="T2081" s="337"/>
      <c r="U2081" s="23">
        <f>ROUNDDOWN(U2080*$U$3,0)</f>
        <v>162</v>
      </c>
      <c r="V2081" s="23">
        <f>ROUNDDOWN(V2080*$V$3,0)</f>
        <v>121</v>
      </c>
      <c r="W2081" s="337"/>
      <c r="X2081" s="23">
        <f>ROUNDDOWN($X$3*X2080,0)</f>
        <v>5245</v>
      </c>
      <c r="Y2081" s="23">
        <f>ROUNDDOWN(Y2080*$Y$3,0)</f>
        <v>2443</v>
      </c>
      <c r="Z2081" s="24">
        <f>ROUNDDOWN(Z2080*$Z$3,0)</f>
        <v>0</v>
      </c>
      <c r="AA2081" s="338"/>
      <c r="AB2081" s="327"/>
      <c r="AC2081" s="327"/>
      <c r="AD2081" s="327"/>
      <c r="AE2081" s="327"/>
      <c r="AF2081" s="329"/>
      <c r="AG2081" s="331"/>
      <c r="AH2081" s="332">
        <f t="shared" si="22"/>
        <v>0</v>
      </c>
    </row>
    <row r="2082" spans="1:34" ht="12.75" hidden="1" customHeight="1">
      <c r="A2082" s="344" t="s">
        <v>310</v>
      </c>
      <c r="B2082" s="27" t="s">
        <v>43</v>
      </c>
      <c r="C2082" s="28">
        <v>1.2</v>
      </c>
      <c r="D2082" s="344" t="str">
        <f>B2082&amp;C2082</f>
        <v>H1.2</v>
      </c>
      <c r="E2082" s="28" t="s">
        <v>38</v>
      </c>
      <c r="F2082" s="28">
        <v>1.2</v>
      </c>
      <c r="G2082" s="344" t="str">
        <f>E2082&amp;F2082</f>
        <v>W1.2</v>
      </c>
      <c r="H2082" s="28" t="s">
        <v>39</v>
      </c>
      <c r="I2082" s="28">
        <v>0</v>
      </c>
      <c r="J2082" s="344" t="str">
        <f>H2082&amp;I2082</f>
        <v>L0</v>
      </c>
      <c r="K2082" s="28" t="s">
        <v>40</v>
      </c>
      <c r="L2082" s="28">
        <v>0</v>
      </c>
      <c r="M2082" s="345" t="str">
        <f>K2082&amp;L2082</f>
        <v>B0</v>
      </c>
      <c r="N2082" s="28" t="s">
        <v>41</v>
      </c>
      <c r="O2082" s="28">
        <v>0</v>
      </c>
      <c r="P2082" s="345" t="str">
        <f>N2082&amp;O2082</f>
        <v>R0</v>
      </c>
      <c r="Q2082" s="25" t="s">
        <v>109</v>
      </c>
      <c r="R2082" s="26">
        <v>0.11</v>
      </c>
      <c r="S2082" s="26">
        <v>0.02</v>
      </c>
      <c r="T2082" s="336">
        <f>SUM(R2083:S2083)</f>
        <v>13167</v>
      </c>
      <c r="U2082" s="19">
        <v>2E-3</v>
      </c>
      <c r="V2082" s="19">
        <v>3.0000000000000001E-3</v>
      </c>
      <c r="W2082" s="336">
        <f>SUM(U2083:V2083)</f>
        <v>344</v>
      </c>
      <c r="X2082" s="19">
        <v>7.0000000000000007E-2</v>
      </c>
      <c r="Y2082" s="19">
        <v>0.04</v>
      </c>
      <c r="Z2082" s="19">
        <v>0</v>
      </c>
      <c r="AA2082" s="338">
        <f>SUM(X2083:Z2083)</f>
        <v>10600</v>
      </c>
      <c r="AB2082" s="327">
        <f>ROUNDDOWN((T2082+AA2082)*0.05,0)</f>
        <v>1188</v>
      </c>
      <c r="AC2082" s="327">
        <f>ROUNDDOWN((T2082+W2082+AA2082+AB2082)*0.1,0)</f>
        <v>2529</v>
      </c>
      <c r="AD2082" s="327">
        <f>ROUNDDOWN(AG2082*0.1,0)</f>
        <v>4718</v>
      </c>
      <c r="AE2082" s="327">
        <f>T2082+W2082+AA2082+AB2082+AC2082+AD2082</f>
        <v>32546</v>
      </c>
      <c r="AF2082" s="328">
        <v>60700</v>
      </c>
      <c r="AG2082" s="330">
        <f>AF2082-T2082-W2082</f>
        <v>47189</v>
      </c>
      <c r="AH2082" s="332">
        <f t="shared" si="22"/>
        <v>32546</v>
      </c>
    </row>
    <row r="2083" spans="1:34" ht="12.75" hidden="1" customHeight="1">
      <c r="A2083" s="344"/>
      <c r="B2083" s="27"/>
      <c r="C2083" s="28"/>
      <c r="D2083" s="344"/>
      <c r="E2083" s="28"/>
      <c r="F2083" s="28"/>
      <c r="G2083" s="344"/>
      <c r="H2083" s="28"/>
      <c r="I2083" s="28"/>
      <c r="J2083" s="344"/>
      <c r="K2083" s="28"/>
      <c r="L2083" s="28"/>
      <c r="M2083" s="346"/>
      <c r="N2083" s="28"/>
      <c r="O2083" s="28"/>
      <c r="P2083" s="346"/>
      <c r="Q2083" s="25"/>
      <c r="R2083" s="23">
        <f>ROUNDDOWN($R$3*R2082,0)</f>
        <v>11539</v>
      </c>
      <c r="S2083" s="23">
        <f>ROUNDDOWN($S$3*S2082,0)</f>
        <v>1628</v>
      </c>
      <c r="T2083" s="337"/>
      <c r="U2083" s="23">
        <f>ROUNDDOWN(U2082*$U$3,0)</f>
        <v>162</v>
      </c>
      <c r="V2083" s="23">
        <f>ROUNDDOWN(V2082*$V$3,0)</f>
        <v>182</v>
      </c>
      <c r="W2083" s="337"/>
      <c r="X2083" s="23">
        <f>ROUNDDOWN($X$3*X2082,0)</f>
        <v>7343</v>
      </c>
      <c r="Y2083" s="23">
        <f>ROUNDDOWN(Y2082*$Y$3,0)</f>
        <v>3257</v>
      </c>
      <c r="Z2083" s="24">
        <f>ROUNDDOWN(Z2082*$Z$3,0)</f>
        <v>0</v>
      </c>
      <c r="AA2083" s="338"/>
      <c r="AB2083" s="327"/>
      <c r="AC2083" s="327"/>
      <c r="AD2083" s="327"/>
      <c r="AE2083" s="327"/>
      <c r="AF2083" s="329"/>
      <c r="AG2083" s="331"/>
      <c r="AH2083" s="332">
        <f t="shared" si="22"/>
        <v>0</v>
      </c>
    </row>
    <row r="2084" spans="1:34" ht="12.75" hidden="1" customHeight="1">
      <c r="A2084" s="333" t="s">
        <v>311</v>
      </c>
      <c r="B2084" s="20" t="s">
        <v>43</v>
      </c>
      <c r="C2084" s="21">
        <v>2</v>
      </c>
      <c r="D2084" s="333" t="str">
        <f>B2084&amp;C2084</f>
        <v>H2</v>
      </c>
      <c r="E2084" s="21" t="s">
        <v>38</v>
      </c>
      <c r="F2084" s="21">
        <v>0</v>
      </c>
      <c r="G2084" s="333" t="str">
        <f>E2084&amp;F2084</f>
        <v>W0</v>
      </c>
      <c r="H2084" s="21" t="s">
        <v>39</v>
      </c>
      <c r="I2084" s="21">
        <v>0</v>
      </c>
      <c r="J2084" s="333" t="str">
        <f>H2084&amp;I2084</f>
        <v>L0</v>
      </c>
      <c r="K2084" s="21" t="s">
        <v>40</v>
      </c>
      <c r="L2084" s="21">
        <v>0</v>
      </c>
      <c r="M2084" s="334" t="str">
        <f>K2084&amp;L2084</f>
        <v>B0</v>
      </c>
      <c r="N2084" s="21" t="s">
        <v>41</v>
      </c>
      <c r="O2084" s="21">
        <v>4</v>
      </c>
      <c r="P2084" s="334" t="str">
        <f>N2084&amp;O2084</f>
        <v>R4</v>
      </c>
      <c r="Q2084" s="25" t="s">
        <v>42</v>
      </c>
      <c r="R2084" s="19">
        <v>0.11</v>
      </c>
      <c r="S2084" s="19">
        <v>0.1</v>
      </c>
      <c r="T2084" s="336">
        <f>SUM(R2085:S2085)</f>
        <v>19683</v>
      </c>
      <c r="U2084" s="19">
        <v>2E-3</v>
      </c>
      <c r="V2084" s="19">
        <v>5.0000000000000001E-3</v>
      </c>
      <c r="W2084" s="336">
        <f>SUM(U2085:V2085)</f>
        <v>466</v>
      </c>
      <c r="X2084" s="19">
        <v>0.11</v>
      </c>
      <c r="Y2084" s="19">
        <v>7.0000000000000007E-2</v>
      </c>
      <c r="Z2084" s="19">
        <v>0</v>
      </c>
      <c r="AA2084" s="338">
        <f>SUM(X2085:Z2085)</f>
        <v>17240</v>
      </c>
      <c r="AB2084" s="327">
        <f>ROUNDDOWN((T2084+AA2084)*0.05,0)</f>
        <v>1846</v>
      </c>
      <c r="AC2084" s="327">
        <f>ROUNDDOWN((T2084+W2084+AA2084+AB2084)*0.1,0)</f>
        <v>3923</v>
      </c>
      <c r="AD2084" s="327">
        <f>ROUNDDOWN(AG2084*0.1,0)</f>
        <v>855</v>
      </c>
      <c r="AE2084" s="327">
        <f>T2084+W2084+AA2084+AB2084+AC2084+AD2084</f>
        <v>44013</v>
      </c>
      <c r="AF2084" s="328">
        <v>28700</v>
      </c>
      <c r="AG2084" s="330">
        <f>AF2084-T2084-W2084</f>
        <v>8551</v>
      </c>
      <c r="AH2084" s="332">
        <f t="shared" si="22"/>
        <v>8551</v>
      </c>
    </row>
    <row r="2085" spans="1:34" ht="12.75" hidden="1" customHeight="1">
      <c r="A2085" s="333"/>
      <c r="B2085" s="20"/>
      <c r="C2085" s="21"/>
      <c r="D2085" s="333"/>
      <c r="E2085" s="21"/>
      <c r="F2085" s="21"/>
      <c r="G2085" s="333"/>
      <c r="H2085" s="21"/>
      <c r="I2085" s="21"/>
      <c r="J2085" s="333"/>
      <c r="K2085" s="21"/>
      <c r="L2085" s="21"/>
      <c r="M2085" s="335"/>
      <c r="N2085" s="21"/>
      <c r="O2085" s="21"/>
      <c r="P2085" s="335"/>
      <c r="Q2085" s="22"/>
      <c r="R2085" s="23">
        <f>ROUNDDOWN($R$3*R2084,0)</f>
        <v>11539</v>
      </c>
      <c r="S2085" s="23">
        <f>ROUNDDOWN($S$3*S2084,0)</f>
        <v>8144</v>
      </c>
      <c r="T2085" s="337"/>
      <c r="U2085" s="23">
        <f>ROUNDDOWN(U2084*$U$3,0)</f>
        <v>162</v>
      </c>
      <c r="V2085" s="23">
        <f>ROUNDDOWN(V2084*$V$3,0)</f>
        <v>304</v>
      </c>
      <c r="W2085" s="337"/>
      <c r="X2085" s="23">
        <f>ROUNDDOWN($X$3*X2084,0)</f>
        <v>11539</v>
      </c>
      <c r="Y2085" s="23">
        <f>ROUNDDOWN(Y2084*$Y$3,0)</f>
        <v>5701</v>
      </c>
      <c r="Z2085" s="24">
        <f>ROUNDDOWN(Z2084*$Z$3,0)</f>
        <v>0</v>
      </c>
      <c r="AA2085" s="338"/>
      <c r="AB2085" s="327"/>
      <c r="AC2085" s="327"/>
      <c r="AD2085" s="327"/>
      <c r="AE2085" s="327"/>
      <c r="AF2085" s="329"/>
      <c r="AG2085" s="331"/>
      <c r="AH2085" s="332">
        <f t="shared" si="22"/>
        <v>0</v>
      </c>
    </row>
    <row r="2086" spans="1:34" ht="12.75" hidden="1" customHeight="1">
      <c r="A2086" s="333" t="s">
        <v>311</v>
      </c>
      <c r="B2086" s="20" t="s">
        <v>43</v>
      </c>
      <c r="C2086" s="21">
        <v>2</v>
      </c>
      <c r="D2086" s="333" t="str">
        <f>B2086&amp;C2086</f>
        <v>H2</v>
      </c>
      <c r="E2086" s="21" t="s">
        <v>38</v>
      </c>
      <c r="F2086" s="21">
        <v>0</v>
      </c>
      <c r="G2086" s="333" t="str">
        <f>E2086&amp;F2086</f>
        <v>W0</v>
      </c>
      <c r="H2086" s="21" t="s">
        <v>39</v>
      </c>
      <c r="I2086" s="21">
        <v>0</v>
      </c>
      <c r="J2086" s="333" t="str">
        <f>H2086&amp;I2086</f>
        <v>L0</v>
      </c>
      <c r="K2086" s="21" t="s">
        <v>40</v>
      </c>
      <c r="L2086" s="21">
        <v>0</v>
      </c>
      <c r="M2086" s="334" t="str">
        <f>K2086&amp;L2086</f>
        <v>B0</v>
      </c>
      <c r="N2086" s="21" t="s">
        <v>41</v>
      </c>
      <c r="O2086" s="21">
        <v>5</v>
      </c>
      <c r="P2086" s="334" t="str">
        <f>N2086&amp;O2086</f>
        <v>R5</v>
      </c>
      <c r="Q2086" s="25" t="s">
        <v>42</v>
      </c>
      <c r="R2086" s="26">
        <v>0.13</v>
      </c>
      <c r="S2086" s="26">
        <v>0.02</v>
      </c>
      <c r="T2086" s="336">
        <f>SUM(R2087:S2087)</f>
        <v>15265</v>
      </c>
      <c r="U2086" s="19">
        <v>5.0000000000000001E-3</v>
      </c>
      <c r="V2086" s="19">
        <v>7.0000000000000001E-3</v>
      </c>
      <c r="W2086" s="336">
        <f>SUM(U2087:V2087)</f>
        <v>833</v>
      </c>
      <c r="X2086" s="19">
        <v>0.17</v>
      </c>
      <c r="Y2086" s="19">
        <v>0.1</v>
      </c>
      <c r="Z2086" s="19">
        <v>0</v>
      </c>
      <c r="AA2086" s="338">
        <f>SUM(X2087:Z2087)</f>
        <v>25977</v>
      </c>
      <c r="AB2086" s="327">
        <f>ROUNDDOWN((T2086+AA2086)*0.05,0)</f>
        <v>2062</v>
      </c>
      <c r="AC2086" s="327">
        <f>ROUNDDOWN((T2086+W2086+AA2086+AB2086)*0.1,0)</f>
        <v>4413</v>
      </c>
      <c r="AD2086" s="327">
        <f>ROUNDDOWN(AG2086*0.1,0)</f>
        <v>3180</v>
      </c>
      <c r="AE2086" s="327">
        <f>T2086+W2086+AA2086+AB2086+AC2086+AD2086</f>
        <v>51730</v>
      </c>
      <c r="AF2086" s="328">
        <v>47900</v>
      </c>
      <c r="AG2086" s="330">
        <f>AF2086-T2086-W2086</f>
        <v>31802</v>
      </c>
      <c r="AH2086" s="332">
        <f t="shared" si="22"/>
        <v>31802</v>
      </c>
    </row>
    <row r="2087" spans="1:34" ht="12.75" hidden="1" customHeight="1">
      <c r="A2087" s="333"/>
      <c r="B2087" s="20"/>
      <c r="C2087" s="21"/>
      <c r="D2087" s="333"/>
      <c r="E2087" s="21"/>
      <c r="F2087" s="21"/>
      <c r="G2087" s="333"/>
      <c r="H2087" s="21"/>
      <c r="I2087" s="21"/>
      <c r="J2087" s="333"/>
      <c r="K2087" s="21"/>
      <c r="L2087" s="21"/>
      <c r="M2087" s="335"/>
      <c r="N2087" s="21"/>
      <c r="O2087" s="21"/>
      <c r="P2087" s="335"/>
      <c r="Q2087" s="22"/>
      <c r="R2087" s="23">
        <f>ROUNDDOWN($R$3*R2086,0)</f>
        <v>13637</v>
      </c>
      <c r="S2087" s="23">
        <f>ROUNDDOWN($S$3*S2086,0)</f>
        <v>1628</v>
      </c>
      <c r="T2087" s="337"/>
      <c r="U2087" s="23">
        <f>ROUNDDOWN(U2086*$U$3,0)</f>
        <v>407</v>
      </c>
      <c r="V2087" s="23">
        <f>ROUNDDOWN(V2086*$V$3,0)</f>
        <v>426</v>
      </c>
      <c r="W2087" s="337"/>
      <c r="X2087" s="23">
        <f>ROUNDDOWN($X$3*X2086,0)</f>
        <v>17833</v>
      </c>
      <c r="Y2087" s="23">
        <f>ROUNDDOWN(Y2086*$Y$3,0)</f>
        <v>8144</v>
      </c>
      <c r="Z2087" s="24">
        <f>ROUNDDOWN(Z2086*$Z$3,0)</f>
        <v>0</v>
      </c>
      <c r="AA2087" s="338"/>
      <c r="AB2087" s="327"/>
      <c r="AC2087" s="327"/>
      <c r="AD2087" s="327"/>
      <c r="AE2087" s="327"/>
      <c r="AF2087" s="329"/>
      <c r="AG2087" s="331"/>
      <c r="AH2087" s="332">
        <f t="shared" si="22"/>
        <v>0</v>
      </c>
    </row>
    <row r="2088" spans="1:34" ht="12.75" hidden="1" customHeight="1">
      <c r="A2088" s="333" t="s">
        <v>311</v>
      </c>
      <c r="B2088" s="20" t="s">
        <v>43</v>
      </c>
      <c r="C2088" s="21">
        <v>2.5</v>
      </c>
      <c r="D2088" s="333" t="str">
        <f>B2088&amp;C2088</f>
        <v>H2.5</v>
      </c>
      <c r="E2088" s="21" t="s">
        <v>38</v>
      </c>
      <c r="F2088" s="21">
        <v>0</v>
      </c>
      <c r="G2088" s="333" t="str">
        <f>E2088&amp;F2088</f>
        <v>W0</v>
      </c>
      <c r="H2088" s="21" t="s">
        <v>39</v>
      </c>
      <c r="I2088" s="21">
        <v>0</v>
      </c>
      <c r="J2088" s="333" t="str">
        <f>H2088&amp;I2088</f>
        <v>L0</v>
      </c>
      <c r="K2088" s="21" t="s">
        <v>40</v>
      </c>
      <c r="L2088" s="21">
        <v>0</v>
      </c>
      <c r="M2088" s="334" t="str">
        <f>K2088&amp;L2088</f>
        <v>B0</v>
      </c>
      <c r="N2088" s="21" t="s">
        <v>41</v>
      </c>
      <c r="O2088" s="21">
        <v>6</v>
      </c>
      <c r="P2088" s="334" t="str">
        <f>N2088&amp;O2088</f>
        <v>R6</v>
      </c>
      <c r="Q2088" s="25" t="s">
        <v>42</v>
      </c>
      <c r="R2088" s="19">
        <v>0.19</v>
      </c>
      <c r="S2088" s="19">
        <v>0.02</v>
      </c>
      <c r="T2088" s="336">
        <f>SUM(R2089:S2089)</f>
        <v>21559</v>
      </c>
      <c r="U2088" s="19">
        <v>8.0000000000000002E-3</v>
      </c>
      <c r="V2088" s="19">
        <v>0.01</v>
      </c>
      <c r="W2088" s="336">
        <f>SUM(U2089:V2089)</f>
        <v>1260</v>
      </c>
      <c r="X2088" s="19">
        <v>0.23</v>
      </c>
      <c r="Y2088" s="19">
        <v>0.14000000000000001</v>
      </c>
      <c r="Z2088" s="19">
        <v>0</v>
      </c>
      <c r="AA2088" s="338">
        <f>SUM(X2089:Z2089)</f>
        <v>35529</v>
      </c>
      <c r="AB2088" s="327">
        <f>ROUNDDOWN((T2088+AA2088)*0.05,0)</f>
        <v>2854</v>
      </c>
      <c r="AC2088" s="327">
        <f>ROUNDDOWN((T2088+W2088+AA2088+AB2088)*0.1,0)</f>
        <v>6120</v>
      </c>
      <c r="AD2088" s="327">
        <f>ROUNDDOWN(AG2088*0.1,0)</f>
        <v>4778</v>
      </c>
      <c r="AE2088" s="327">
        <f>T2088+W2088+AA2088+AB2088+AC2088+AD2088</f>
        <v>72100</v>
      </c>
      <c r="AF2088" s="328">
        <v>70600</v>
      </c>
      <c r="AG2088" s="330">
        <f>AF2088-T2088-W2088</f>
        <v>47781</v>
      </c>
      <c r="AH2088" s="332">
        <f t="shared" si="22"/>
        <v>47781</v>
      </c>
    </row>
    <row r="2089" spans="1:34" ht="12.75" hidden="1" customHeight="1">
      <c r="A2089" s="333"/>
      <c r="B2089" s="20"/>
      <c r="C2089" s="21"/>
      <c r="D2089" s="333"/>
      <c r="E2089" s="21"/>
      <c r="F2089" s="21"/>
      <c r="G2089" s="333"/>
      <c r="H2089" s="21"/>
      <c r="I2089" s="21"/>
      <c r="J2089" s="333"/>
      <c r="K2089" s="21"/>
      <c r="L2089" s="21"/>
      <c r="M2089" s="335"/>
      <c r="N2089" s="21"/>
      <c r="O2089" s="21"/>
      <c r="P2089" s="335"/>
      <c r="Q2089" s="22"/>
      <c r="R2089" s="23">
        <f>ROUNDDOWN($R$3*R2088,0)</f>
        <v>19931</v>
      </c>
      <c r="S2089" s="23">
        <f>ROUNDDOWN($S$3*S2088,0)</f>
        <v>1628</v>
      </c>
      <c r="T2089" s="337"/>
      <c r="U2089" s="23">
        <f>ROUNDDOWN(U2088*$U$3,0)</f>
        <v>651</v>
      </c>
      <c r="V2089" s="23">
        <f>ROUNDDOWN(V2088*$V$3,0)</f>
        <v>609</v>
      </c>
      <c r="W2089" s="337"/>
      <c r="X2089" s="23">
        <f>ROUNDDOWN($X$3*X2088,0)</f>
        <v>24127</v>
      </c>
      <c r="Y2089" s="23">
        <f>ROUNDDOWN(Y2088*$Y$3,0)</f>
        <v>11402</v>
      </c>
      <c r="Z2089" s="24">
        <f>ROUNDDOWN(Z2088*$Z$3,0)</f>
        <v>0</v>
      </c>
      <c r="AA2089" s="338"/>
      <c r="AB2089" s="327"/>
      <c r="AC2089" s="327"/>
      <c r="AD2089" s="327"/>
      <c r="AE2089" s="327"/>
      <c r="AF2089" s="329"/>
      <c r="AG2089" s="331"/>
      <c r="AH2089" s="332">
        <f t="shared" si="22"/>
        <v>0</v>
      </c>
    </row>
    <row r="2090" spans="1:34" ht="12.75" hidden="1" customHeight="1">
      <c r="A2090" s="333" t="s">
        <v>311</v>
      </c>
      <c r="B2090" s="20" t="s">
        <v>43</v>
      </c>
      <c r="C2090" s="21">
        <v>2.5</v>
      </c>
      <c r="D2090" s="333" t="str">
        <f>B2090&amp;C2090</f>
        <v>H2.5</v>
      </c>
      <c r="E2090" s="21" t="s">
        <v>38</v>
      </c>
      <c r="F2090" s="21">
        <v>0</v>
      </c>
      <c r="G2090" s="333" t="str">
        <f>E2090&amp;F2090</f>
        <v>W0</v>
      </c>
      <c r="H2090" s="21" t="s">
        <v>39</v>
      </c>
      <c r="I2090" s="21">
        <v>0</v>
      </c>
      <c r="J2090" s="333" t="str">
        <f>H2090&amp;I2090</f>
        <v>L0</v>
      </c>
      <c r="K2090" s="21" t="s">
        <v>40</v>
      </c>
      <c r="L2090" s="21">
        <v>0</v>
      </c>
      <c r="M2090" s="334" t="str">
        <f>K2090&amp;L2090</f>
        <v>B0</v>
      </c>
      <c r="N2090" s="21" t="s">
        <v>41</v>
      </c>
      <c r="O2090" s="21">
        <v>8</v>
      </c>
      <c r="P2090" s="334" t="str">
        <f>N2090&amp;O2090</f>
        <v>R8</v>
      </c>
      <c r="Q2090" s="25" t="s">
        <v>42</v>
      </c>
      <c r="R2090" s="19">
        <v>0.33</v>
      </c>
      <c r="S2090" s="19">
        <v>0.04</v>
      </c>
      <c r="T2090" s="336">
        <f>SUM(R2091:S2091)</f>
        <v>37875</v>
      </c>
      <c r="U2090" s="19">
        <v>2.1000000000000001E-2</v>
      </c>
      <c r="V2090" s="19">
        <v>1.2E-2</v>
      </c>
      <c r="W2090" s="336">
        <f>SUM(U2091:V2091)</f>
        <v>2441</v>
      </c>
      <c r="X2090" s="19">
        <v>0.37</v>
      </c>
      <c r="Y2090" s="19">
        <v>0.22</v>
      </c>
      <c r="Z2090" s="19">
        <v>0</v>
      </c>
      <c r="AA2090" s="338">
        <f>SUM(X2091:Z2091)</f>
        <v>56731</v>
      </c>
      <c r="AB2090" s="327">
        <f>ROUNDDOWN((T2090+AA2090)*0.05,0)</f>
        <v>4730</v>
      </c>
      <c r="AC2090" s="327">
        <f>ROUNDDOWN((T2090+W2090+AA2090+AB2090)*0.1,0)</f>
        <v>10177</v>
      </c>
      <c r="AD2090" s="327">
        <f>ROUNDDOWN(AG2090*0.1,0)</f>
        <v>9868</v>
      </c>
      <c r="AE2090" s="327">
        <f>T2090+W2090+AA2090+AB2090+AC2090+AD2090</f>
        <v>121822</v>
      </c>
      <c r="AF2090" s="328">
        <v>139000</v>
      </c>
      <c r="AG2090" s="330">
        <f>AF2090-T2090-W2090</f>
        <v>98684</v>
      </c>
      <c r="AH2090" s="332">
        <f t="shared" si="22"/>
        <v>98684</v>
      </c>
    </row>
    <row r="2091" spans="1:34" ht="12.75" hidden="1" customHeight="1">
      <c r="A2091" s="333"/>
      <c r="B2091" s="20"/>
      <c r="C2091" s="21"/>
      <c r="D2091" s="333"/>
      <c r="E2091" s="21"/>
      <c r="F2091" s="21"/>
      <c r="G2091" s="333"/>
      <c r="H2091" s="21"/>
      <c r="I2091" s="21"/>
      <c r="J2091" s="333"/>
      <c r="K2091" s="21"/>
      <c r="L2091" s="21"/>
      <c r="M2091" s="335"/>
      <c r="N2091" s="21"/>
      <c r="O2091" s="21"/>
      <c r="P2091" s="335"/>
      <c r="Q2091" s="22"/>
      <c r="R2091" s="23">
        <f>ROUNDDOWN($R$3*R2090,0)</f>
        <v>34618</v>
      </c>
      <c r="S2091" s="23">
        <f>ROUNDDOWN($S$3*S2090,0)</f>
        <v>3257</v>
      </c>
      <c r="T2091" s="337"/>
      <c r="U2091" s="23">
        <f>ROUNDDOWN(U2090*$U$3,0)</f>
        <v>1710</v>
      </c>
      <c r="V2091" s="23">
        <f>ROUNDDOWN(V2090*$V$3,0)</f>
        <v>731</v>
      </c>
      <c r="W2091" s="337"/>
      <c r="X2091" s="23">
        <f>ROUNDDOWN($X$3*X2090,0)</f>
        <v>38814</v>
      </c>
      <c r="Y2091" s="23">
        <f>ROUNDDOWN(Y2090*$Y$3,0)</f>
        <v>17917</v>
      </c>
      <c r="Z2091" s="24">
        <f>ROUNDDOWN(Z2090*$Z$3,0)</f>
        <v>0</v>
      </c>
      <c r="AA2091" s="338"/>
      <c r="AB2091" s="327"/>
      <c r="AC2091" s="327"/>
      <c r="AD2091" s="327"/>
      <c r="AE2091" s="327"/>
      <c r="AF2091" s="329"/>
      <c r="AG2091" s="331"/>
      <c r="AH2091" s="332">
        <f t="shared" si="22"/>
        <v>0</v>
      </c>
    </row>
    <row r="2092" spans="1:34" ht="12.75" hidden="1" customHeight="1">
      <c r="A2092" s="333" t="s">
        <v>311</v>
      </c>
      <c r="B2092" s="20" t="s">
        <v>43</v>
      </c>
      <c r="C2092" s="21">
        <v>3</v>
      </c>
      <c r="D2092" s="333" t="str">
        <f>B2092&amp;C2092</f>
        <v>H3</v>
      </c>
      <c r="E2092" s="21" t="s">
        <v>38</v>
      </c>
      <c r="F2092" s="21">
        <v>0</v>
      </c>
      <c r="G2092" s="333" t="str">
        <f>E2092&amp;F2092</f>
        <v>W0</v>
      </c>
      <c r="H2092" s="21" t="s">
        <v>39</v>
      </c>
      <c r="I2092" s="21">
        <v>0</v>
      </c>
      <c r="J2092" s="333" t="str">
        <f>H2092&amp;I2092</f>
        <v>L0</v>
      </c>
      <c r="K2092" s="21" t="s">
        <v>40</v>
      </c>
      <c r="L2092" s="21">
        <v>0</v>
      </c>
      <c r="M2092" s="334" t="str">
        <f>K2092&amp;L2092</f>
        <v>B0</v>
      </c>
      <c r="N2092" s="21" t="s">
        <v>41</v>
      </c>
      <c r="O2092" s="21">
        <v>10</v>
      </c>
      <c r="P2092" s="334" t="str">
        <f>N2092&amp;O2092</f>
        <v>R10</v>
      </c>
      <c r="Q2092" s="25" t="s">
        <v>42</v>
      </c>
      <c r="R2092" s="26">
        <v>0.47</v>
      </c>
      <c r="S2092" s="26">
        <v>0.06</v>
      </c>
      <c r="T2092" s="336">
        <f>SUM(R2093:S2093)</f>
        <v>54190</v>
      </c>
      <c r="U2092" s="19">
        <v>4.2000000000000003E-2</v>
      </c>
      <c r="V2092" s="19">
        <v>0.02</v>
      </c>
      <c r="W2092" s="336">
        <f>SUM(U2093:V2093)</f>
        <v>4639</v>
      </c>
      <c r="X2092" s="19">
        <v>0.33</v>
      </c>
      <c r="Y2092" s="19">
        <v>0.16</v>
      </c>
      <c r="Z2092" s="19">
        <v>0.24</v>
      </c>
      <c r="AA2092" s="338">
        <f>SUM(X2093:Z2093)</f>
        <v>60738</v>
      </c>
      <c r="AB2092" s="327">
        <f>ROUNDDOWN((T2092+AA2092)*0.05,0)</f>
        <v>5746</v>
      </c>
      <c r="AC2092" s="327">
        <f>ROUNDDOWN((T2092+W2092+AA2092+AB2092)*0.1,0)</f>
        <v>12531</v>
      </c>
      <c r="AD2092" s="327">
        <f>ROUNDDOWN(AG2092*0.1,0)</f>
        <v>12317</v>
      </c>
      <c r="AE2092" s="327">
        <f>T2092+W2092+AA2092+AB2092+AC2092+AD2092</f>
        <v>150161</v>
      </c>
      <c r="AF2092" s="328">
        <v>182000</v>
      </c>
      <c r="AG2092" s="330">
        <f>AF2092-T2092-W2092</f>
        <v>123171</v>
      </c>
      <c r="AH2092" s="332">
        <f t="shared" si="22"/>
        <v>123171</v>
      </c>
    </row>
    <row r="2093" spans="1:34" ht="12.75" hidden="1" customHeight="1">
      <c r="A2093" s="333"/>
      <c r="B2093" s="20"/>
      <c r="C2093" s="21"/>
      <c r="D2093" s="333"/>
      <c r="E2093" s="21"/>
      <c r="F2093" s="21"/>
      <c r="G2093" s="333"/>
      <c r="H2093" s="21"/>
      <c r="I2093" s="21"/>
      <c r="J2093" s="333"/>
      <c r="K2093" s="21"/>
      <c r="L2093" s="21"/>
      <c r="M2093" s="335"/>
      <c r="N2093" s="21"/>
      <c r="O2093" s="21"/>
      <c r="P2093" s="335"/>
      <c r="Q2093" s="25"/>
      <c r="R2093" s="23">
        <f>ROUNDDOWN($R$3*R2092,0)</f>
        <v>49304</v>
      </c>
      <c r="S2093" s="23">
        <f>ROUNDDOWN($S$3*S2092,0)</f>
        <v>4886</v>
      </c>
      <c r="T2093" s="337"/>
      <c r="U2093" s="23">
        <f>ROUNDDOWN(U2092*$U$3,0)</f>
        <v>3420</v>
      </c>
      <c r="V2093" s="23">
        <f>ROUNDDOWN(V2092*$V$3,0)</f>
        <v>1219</v>
      </c>
      <c r="W2093" s="337"/>
      <c r="X2093" s="23">
        <f>ROUNDDOWN($X$3*X2092,0)</f>
        <v>34618</v>
      </c>
      <c r="Y2093" s="23">
        <f>ROUNDDOWN(Y2092*$Y$3,0)</f>
        <v>13030</v>
      </c>
      <c r="Z2093" s="24">
        <f>ROUNDDOWN(Z2092*$Z$3,0)</f>
        <v>13090</v>
      </c>
      <c r="AA2093" s="338"/>
      <c r="AB2093" s="327"/>
      <c r="AC2093" s="327"/>
      <c r="AD2093" s="327"/>
      <c r="AE2093" s="327"/>
      <c r="AF2093" s="329"/>
      <c r="AG2093" s="331"/>
      <c r="AH2093" s="332">
        <f t="shared" si="22"/>
        <v>0</v>
      </c>
    </row>
    <row r="2094" spans="1:34" ht="12.75" hidden="1" customHeight="1">
      <c r="A2094" s="333" t="s">
        <v>311</v>
      </c>
      <c r="B2094" s="20" t="s">
        <v>43</v>
      </c>
      <c r="C2094" s="21">
        <v>3.5</v>
      </c>
      <c r="D2094" s="333" t="str">
        <f>B2094&amp;C2094</f>
        <v>H3.5</v>
      </c>
      <c r="E2094" s="21" t="s">
        <v>38</v>
      </c>
      <c r="F2094" s="21">
        <v>0</v>
      </c>
      <c r="G2094" s="333" t="str">
        <f>E2094&amp;F2094</f>
        <v>W0</v>
      </c>
      <c r="H2094" s="21" t="s">
        <v>39</v>
      </c>
      <c r="I2094" s="21">
        <v>0</v>
      </c>
      <c r="J2094" s="333" t="str">
        <f>H2094&amp;I2094</f>
        <v>L0</v>
      </c>
      <c r="K2094" s="21" t="s">
        <v>40</v>
      </c>
      <c r="L2094" s="21">
        <v>0</v>
      </c>
      <c r="M2094" s="334" t="str">
        <f>K2094&amp;L2094</f>
        <v>B0</v>
      </c>
      <c r="N2094" s="21" t="s">
        <v>41</v>
      </c>
      <c r="O2094" s="21">
        <v>12</v>
      </c>
      <c r="P2094" s="334" t="str">
        <f>N2094&amp;O2094</f>
        <v>R12</v>
      </c>
      <c r="Q2094" s="25" t="s">
        <v>42</v>
      </c>
      <c r="R2094" s="19">
        <v>0.63</v>
      </c>
      <c r="S2094" s="19">
        <v>0.1</v>
      </c>
      <c r="T2094" s="336">
        <f>SUM(R2095:S2095)</f>
        <v>74233</v>
      </c>
      <c r="U2094" s="19">
        <v>7.4999999999999997E-2</v>
      </c>
      <c r="V2094" s="19">
        <v>0.02</v>
      </c>
      <c r="W2094" s="29">
        <f>SUM(U2095:V2095)</f>
        <v>7327</v>
      </c>
      <c r="X2094" s="19">
        <v>0.42</v>
      </c>
      <c r="Y2094" s="19">
        <v>0.2</v>
      </c>
      <c r="Z2094" s="19">
        <v>0.31</v>
      </c>
      <c r="AA2094" s="338">
        <f>SUM(X2095:Z2095)</f>
        <v>77255</v>
      </c>
      <c r="AB2094" s="327">
        <f>ROUNDDOWN((T2094+AA2094)*0.05,0)</f>
        <v>7574</v>
      </c>
      <c r="AC2094" s="327">
        <f>ROUNDDOWN((T2094+W2094+AA2094+AB2094)*0.1,0)</f>
        <v>16638</v>
      </c>
      <c r="AD2094" s="327">
        <f>ROUNDDOWN(AG2094*0.1,0)</f>
        <v>17744</v>
      </c>
      <c r="AE2094" s="327">
        <f>T2094+W2094+AA2094+AB2094+AC2094+AD2094</f>
        <v>200771</v>
      </c>
      <c r="AF2094" s="328">
        <v>259000</v>
      </c>
      <c r="AG2094" s="330">
        <f>AF2094-T2094-W2094</f>
        <v>177440</v>
      </c>
      <c r="AH2094" s="332">
        <f t="shared" si="22"/>
        <v>177440</v>
      </c>
    </row>
    <row r="2095" spans="1:34" ht="12.75" hidden="1" customHeight="1">
      <c r="A2095" s="333"/>
      <c r="B2095" s="20"/>
      <c r="C2095" s="21"/>
      <c r="D2095" s="333"/>
      <c r="E2095" s="21"/>
      <c r="F2095" s="21"/>
      <c r="G2095" s="333"/>
      <c r="H2095" s="21"/>
      <c r="I2095" s="21"/>
      <c r="J2095" s="333"/>
      <c r="K2095" s="21"/>
      <c r="L2095" s="21"/>
      <c r="M2095" s="335"/>
      <c r="N2095" s="21"/>
      <c r="O2095" s="21"/>
      <c r="P2095" s="335"/>
      <c r="Q2095" s="22"/>
      <c r="R2095" s="23">
        <f>ROUNDDOWN($R$3*R2094,0)</f>
        <v>66089</v>
      </c>
      <c r="S2095" s="23">
        <f>ROUNDDOWN($S$3*S2094,0)</f>
        <v>8144</v>
      </c>
      <c r="T2095" s="337"/>
      <c r="U2095" s="23">
        <f>ROUNDDOWN(U2094*$U$3,0)</f>
        <v>6108</v>
      </c>
      <c r="V2095" s="23">
        <f>ROUNDDOWN(V2094*$V$3,0)</f>
        <v>1219</v>
      </c>
      <c r="W2095" s="30"/>
      <c r="X2095" s="23">
        <f>ROUNDDOWN($X$3*X2094,0)</f>
        <v>44059</v>
      </c>
      <c r="Y2095" s="23">
        <f>ROUNDDOWN(Y2094*$Y$3,0)</f>
        <v>16288</v>
      </c>
      <c r="Z2095" s="24">
        <f>ROUNDDOWN(Z2094*$Z$3,0)</f>
        <v>16908</v>
      </c>
      <c r="AA2095" s="338"/>
      <c r="AB2095" s="327"/>
      <c r="AC2095" s="327"/>
      <c r="AD2095" s="327"/>
      <c r="AE2095" s="327"/>
      <c r="AF2095" s="329"/>
      <c r="AG2095" s="331"/>
      <c r="AH2095" s="332">
        <f t="shared" si="22"/>
        <v>0</v>
      </c>
    </row>
    <row r="2096" spans="1:34" ht="12.75" hidden="1" customHeight="1">
      <c r="A2096" s="333" t="s">
        <v>311</v>
      </c>
      <c r="B2096" s="20" t="s">
        <v>43</v>
      </c>
      <c r="C2096" s="21">
        <v>4</v>
      </c>
      <c r="D2096" s="333" t="str">
        <f>B2096&amp;C2096</f>
        <v>H4</v>
      </c>
      <c r="E2096" s="21" t="s">
        <v>38</v>
      </c>
      <c r="F2096" s="21">
        <v>0</v>
      </c>
      <c r="G2096" s="333" t="str">
        <f>E2096&amp;F2096</f>
        <v>W0</v>
      </c>
      <c r="H2096" s="21" t="s">
        <v>39</v>
      </c>
      <c r="I2096" s="21">
        <v>0</v>
      </c>
      <c r="J2096" s="333" t="str">
        <f>H2096&amp;I2096</f>
        <v>L0</v>
      </c>
      <c r="K2096" s="21" t="s">
        <v>40</v>
      </c>
      <c r="L2096" s="21">
        <v>0</v>
      </c>
      <c r="M2096" s="334" t="str">
        <f>K2096&amp;L2096</f>
        <v>B0</v>
      </c>
      <c r="N2096" s="21" t="s">
        <v>41</v>
      </c>
      <c r="O2096" s="21">
        <v>15</v>
      </c>
      <c r="P2096" s="334" t="str">
        <f>N2096&amp;O2096</f>
        <v>R15</v>
      </c>
      <c r="Q2096" s="25" t="s">
        <v>42</v>
      </c>
      <c r="R2096" s="19">
        <v>0.88</v>
      </c>
      <c r="S2096" s="19">
        <v>0.12</v>
      </c>
      <c r="T2096" s="336">
        <f>SUM(R2097:S2097)</f>
        <v>102088</v>
      </c>
      <c r="U2096" s="19">
        <v>0.19</v>
      </c>
      <c r="V2096" s="19">
        <v>3.9E-2</v>
      </c>
      <c r="W2096" s="336">
        <f>SUM(U2097:V2097)</f>
        <v>17851</v>
      </c>
      <c r="X2096" s="19">
        <v>0.56000000000000005</v>
      </c>
      <c r="Y2096" s="19">
        <v>0.27</v>
      </c>
      <c r="Z2096" s="19">
        <v>0.41</v>
      </c>
      <c r="AA2096" s="338">
        <f>SUM(X2097:Z2097)</f>
        <v>103098</v>
      </c>
      <c r="AB2096" s="327">
        <f>ROUNDDOWN((T2096+AA2096)*0.05,0)</f>
        <v>10259</v>
      </c>
      <c r="AC2096" s="327">
        <f>ROUNDDOWN((T2096+W2096+AA2096+AB2096)*0.1,0)</f>
        <v>23329</v>
      </c>
      <c r="AD2096" s="327">
        <f>ROUNDDOWN(AG2096*0.1,0)</f>
        <v>21806</v>
      </c>
      <c r="AE2096" s="327">
        <f>T2096+W2096+AA2096+AB2096+AC2096+AD2096</f>
        <v>278431</v>
      </c>
      <c r="AF2096" s="328">
        <v>338000</v>
      </c>
      <c r="AG2096" s="330">
        <f>AF2096-T2096-W2096</f>
        <v>218061</v>
      </c>
      <c r="AH2096" s="332">
        <f t="shared" si="22"/>
        <v>218061</v>
      </c>
    </row>
    <row r="2097" spans="1:34" ht="12.75" hidden="1" customHeight="1">
      <c r="A2097" s="333"/>
      <c r="B2097" s="20"/>
      <c r="C2097" s="21"/>
      <c r="D2097" s="333"/>
      <c r="E2097" s="21"/>
      <c r="F2097" s="21"/>
      <c r="G2097" s="333"/>
      <c r="H2097" s="21"/>
      <c r="I2097" s="21"/>
      <c r="J2097" s="333"/>
      <c r="K2097" s="21"/>
      <c r="L2097" s="21"/>
      <c r="M2097" s="335"/>
      <c r="N2097" s="21"/>
      <c r="O2097" s="21"/>
      <c r="P2097" s="335"/>
      <c r="Q2097" s="22"/>
      <c r="R2097" s="23">
        <f>ROUNDDOWN($R$3*R2096,0)</f>
        <v>92315</v>
      </c>
      <c r="S2097" s="23">
        <f>ROUNDDOWN($S$3*S2096,0)</f>
        <v>9773</v>
      </c>
      <c r="T2097" s="337"/>
      <c r="U2097" s="23">
        <f>ROUNDDOWN(U2096*$U$3,0)</f>
        <v>15474</v>
      </c>
      <c r="V2097" s="23">
        <f>ROUNDDOWN(V2096*$V$3,0)</f>
        <v>2377</v>
      </c>
      <c r="W2097" s="337"/>
      <c r="X2097" s="23">
        <f>ROUNDDOWN($X$3*X2096,0)</f>
        <v>58746</v>
      </c>
      <c r="Y2097" s="23">
        <f>ROUNDDOWN(Y2096*$Y$3,0)</f>
        <v>21989</v>
      </c>
      <c r="Z2097" s="24">
        <f>ROUNDDOWN(Z2096*$Z$3,0)</f>
        <v>22363</v>
      </c>
      <c r="AA2097" s="338"/>
      <c r="AB2097" s="327"/>
      <c r="AC2097" s="327"/>
      <c r="AD2097" s="327"/>
      <c r="AE2097" s="327"/>
      <c r="AF2097" s="329"/>
      <c r="AG2097" s="331"/>
      <c r="AH2097" s="332">
        <f t="shared" si="22"/>
        <v>0</v>
      </c>
    </row>
    <row r="2098" spans="1:34" ht="12.75" hidden="1" customHeight="1">
      <c r="A2098" s="344" t="s">
        <v>312</v>
      </c>
      <c r="B2098" s="27" t="s">
        <v>43</v>
      </c>
      <c r="C2098" s="28">
        <v>2.5</v>
      </c>
      <c r="D2098" s="344" t="str">
        <f>B2098&amp;C2098</f>
        <v>H2.5</v>
      </c>
      <c r="E2098" s="28" t="s">
        <v>38</v>
      </c>
      <c r="F2098" s="28">
        <v>0</v>
      </c>
      <c r="G2098" s="344" t="str">
        <f>E2098&amp;F2098</f>
        <v>W0</v>
      </c>
      <c r="H2098" s="28" t="s">
        <v>39</v>
      </c>
      <c r="I2098" s="28">
        <v>0</v>
      </c>
      <c r="J2098" s="344" t="str">
        <f>H2098&amp;I2098</f>
        <v>L0</v>
      </c>
      <c r="K2098" s="28" t="s">
        <v>40</v>
      </c>
      <c r="L2098" s="28">
        <v>0</v>
      </c>
      <c r="M2098" s="345" t="str">
        <f>K2098&amp;L2098</f>
        <v>B0</v>
      </c>
      <c r="N2098" s="28" t="s">
        <v>41</v>
      </c>
      <c r="O2098" s="28">
        <v>6</v>
      </c>
      <c r="P2098" s="345" t="str">
        <f>N2098&amp;O2098</f>
        <v>R6</v>
      </c>
      <c r="Q2098" s="25"/>
      <c r="R2098" s="19"/>
      <c r="S2098" s="19"/>
      <c r="T2098" s="336">
        <f>SUM(R2099:S2099)</f>
        <v>0</v>
      </c>
      <c r="U2098" s="19"/>
      <c r="V2098" s="19"/>
      <c r="W2098" s="336">
        <f>SUM(U2099:V2099)</f>
        <v>0</v>
      </c>
      <c r="X2098" s="19"/>
      <c r="Y2098" s="19"/>
      <c r="Z2098" s="19"/>
      <c r="AA2098" s="338">
        <f>SUM(X2099:Z2099)</f>
        <v>0</v>
      </c>
      <c r="AB2098" s="327">
        <f>ROUNDDOWN((T2098+AA2098)*0.05,0)</f>
        <v>0</v>
      </c>
      <c r="AC2098" s="327">
        <f>ROUNDDOWN((T2098+W2098+AA2098+AB2098)*0.1,0)</f>
        <v>0</v>
      </c>
      <c r="AD2098" s="327">
        <f>ROUNDDOWN(AG2098*0.1,0)</f>
        <v>6760</v>
      </c>
      <c r="AE2098" s="327">
        <f>T2098+W2098+AA2098+AB2098+AC2098+AD2098</f>
        <v>6760</v>
      </c>
      <c r="AF2098" s="328">
        <v>67600</v>
      </c>
      <c r="AG2098" s="330">
        <f>AF2098-T2098-W2098</f>
        <v>67600</v>
      </c>
      <c r="AH2098" s="332">
        <f>IF(AE2098&lt;AG2098,AE2098,AG2098)</f>
        <v>6760</v>
      </c>
    </row>
    <row r="2099" spans="1:34" ht="12.75" hidden="1" customHeight="1">
      <c r="A2099" s="344"/>
      <c r="B2099" s="27"/>
      <c r="C2099" s="28"/>
      <c r="D2099" s="344"/>
      <c r="E2099" s="28"/>
      <c r="F2099" s="28"/>
      <c r="G2099" s="344"/>
      <c r="H2099" s="28"/>
      <c r="I2099" s="28"/>
      <c r="J2099" s="344"/>
      <c r="K2099" s="28"/>
      <c r="L2099" s="28"/>
      <c r="M2099" s="346"/>
      <c r="N2099" s="28"/>
      <c r="O2099" s="28"/>
      <c r="P2099" s="346"/>
      <c r="Q2099" s="25"/>
      <c r="R2099" s="23">
        <f>ROUNDDOWN($R$3*R2098,0)</f>
        <v>0</v>
      </c>
      <c r="S2099" s="23">
        <f>ROUNDDOWN($S$3*S2098,0)</f>
        <v>0</v>
      </c>
      <c r="T2099" s="337"/>
      <c r="U2099" s="23">
        <f>ROUNDDOWN(U2098*$U$3,0)</f>
        <v>0</v>
      </c>
      <c r="V2099" s="23">
        <f>ROUNDDOWN(V2098*$V$3,0)</f>
        <v>0</v>
      </c>
      <c r="W2099" s="337"/>
      <c r="X2099" s="23">
        <f>ROUNDDOWN($X$3*X2098,0)</f>
        <v>0</v>
      </c>
      <c r="Y2099" s="23">
        <f>ROUNDDOWN(Y2098*$Y$3,0)</f>
        <v>0</v>
      </c>
      <c r="Z2099" s="24">
        <f>ROUNDDOWN(Z2098*$Z$3,0)</f>
        <v>0</v>
      </c>
      <c r="AA2099" s="338"/>
      <c r="AB2099" s="327"/>
      <c r="AC2099" s="327"/>
      <c r="AD2099" s="327"/>
      <c r="AE2099" s="327"/>
      <c r="AF2099" s="329"/>
      <c r="AG2099" s="331"/>
      <c r="AH2099" s="332"/>
    </row>
    <row r="2100" spans="1:34" ht="12.75" hidden="1" customHeight="1">
      <c r="A2100" s="344" t="s">
        <v>312</v>
      </c>
      <c r="B2100" s="27" t="s">
        <v>43</v>
      </c>
      <c r="C2100" s="28">
        <v>2.5</v>
      </c>
      <c r="D2100" s="344" t="str">
        <f>B2100&amp;C2100</f>
        <v>H2.5</v>
      </c>
      <c r="E2100" s="28" t="s">
        <v>38</v>
      </c>
      <c r="F2100" s="28">
        <v>0</v>
      </c>
      <c r="G2100" s="344" t="str">
        <f>E2100&amp;F2100</f>
        <v>W0</v>
      </c>
      <c r="H2100" s="28" t="s">
        <v>39</v>
      </c>
      <c r="I2100" s="28">
        <v>0</v>
      </c>
      <c r="J2100" s="344" t="str">
        <f>H2100&amp;I2100</f>
        <v>L0</v>
      </c>
      <c r="K2100" s="28" t="s">
        <v>40</v>
      </c>
      <c r="L2100" s="28">
        <v>0</v>
      </c>
      <c r="M2100" s="345" t="str">
        <f>K2100&amp;L2100</f>
        <v>B0</v>
      </c>
      <c r="N2100" s="28" t="s">
        <v>41</v>
      </c>
      <c r="O2100" s="28">
        <v>8</v>
      </c>
      <c r="P2100" s="345" t="str">
        <f>N2100&amp;O2100</f>
        <v>R8</v>
      </c>
      <c r="Q2100" s="25"/>
      <c r="R2100" s="26"/>
      <c r="S2100" s="26"/>
      <c r="T2100" s="336">
        <f>SUM(R2101:S2101)</f>
        <v>0</v>
      </c>
      <c r="U2100" s="19"/>
      <c r="V2100" s="19"/>
      <c r="W2100" s="336">
        <f>SUM(U2101:V2101)</f>
        <v>0</v>
      </c>
      <c r="X2100" s="19"/>
      <c r="Y2100" s="19"/>
      <c r="Z2100" s="19"/>
      <c r="AA2100" s="338">
        <f>SUM(X2101:Z2101)</f>
        <v>0</v>
      </c>
      <c r="AB2100" s="327">
        <f>ROUNDDOWN((T2100+AA2100)*0.05,0)</f>
        <v>0</v>
      </c>
      <c r="AC2100" s="327">
        <f>ROUNDDOWN((T2100+W2100+AA2100+AB2100)*0.1,0)</f>
        <v>0</v>
      </c>
      <c r="AD2100" s="327">
        <f>ROUNDDOWN(AG2100*0.1,0)</f>
        <v>10400</v>
      </c>
      <c r="AE2100" s="327">
        <f>T2100+W2100+AA2100+AB2100+AC2100+AD2100</f>
        <v>10400</v>
      </c>
      <c r="AF2100" s="328">
        <v>104000</v>
      </c>
      <c r="AG2100" s="330">
        <f>AF2100-T2100-W2100</f>
        <v>104000</v>
      </c>
      <c r="AH2100" s="332">
        <f>IF(AE2100&lt;AG2100,AE2100,AG2100)</f>
        <v>10400</v>
      </c>
    </row>
    <row r="2101" spans="1:34" ht="12.75" hidden="1" customHeight="1">
      <c r="A2101" s="344"/>
      <c r="B2101" s="27"/>
      <c r="C2101" s="28"/>
      <c r="D2101" s="344"/>
      <c r="E2101" s="28"/>
      <c r="F2101" s="28"/>
      <c r="G2101" s="344"/>
      <c r="H2101" s="28"/>
      <c r="I2101" s="28"/>
      <c r="J2101" s="344"/>
      <c r="K2101" s="28"/>
      <c r="L2101" s="28"/>
      <c r="M2101" s="346"/>
      <c r="N2101" s="28"/>
      <c r="O2101" s="28"/>
      <c r="P2101" s="346"/>
      <c r="Q2101" s="25"/>
      <c r="R2101" s="23">
        <f>ROUNDDOWN($R$3*R2100,0)</f>
        <v>0</v>
      </c>
      <c r="S2101" s="23">
        <f>ROUNDDOWN($S$3*S2100,0)</f>
        <v>0</v>
      </c>
      <c r="T2101" s="337"/>
      <c r="U2101" s="23">
        <f>ROUNDDOWN(U2100*$U$3,0)</f>
        <v>0</v>
      </c>
      <c r="V2101" s="23">
        <f>ROUNDDOWN(V2100*$V$3,0)</f>
        <v>0</v>
      </c>
      <c r="W2101" s="337"/>
      <c r="X2101" s="23">
        <f>ROUNDDOWN($X$3*X2100,0)</f>
        <v>0</v>
      </c>
      <c r="Y2101" s="23">
        <f>ROUNDDOWN(Y2100*$Y$3,0)</f>
        <v>0</v>
      </c>
      <c r="Z2101" s="24">
        <f>ROUNDDOWN(Z2100*$Z$3,0)</f>
        <v>0</v>
      </c>
      <c r="AA2101" s="338"/>
      <c r="AB2101" s="327"/>
      <c r="AC2101" s="327"/>
      <c r="AD2101" s="327"/>
      <c r="AE2101" s="327"/>
      <c r="AF2101" s="329"/>
      <c r="AG2101" s="331"/>
      <c r="AH2101" s="332"/>
    </row>
    <row r="2102" spans="1:34" ht="12.75" hidden="1" customHeight="1">
      <c r="A2102" s="344" t="s">
        <v>312</v>
      </c>
      <c r="B2102" s="27" t="s">
        <v>43</v>
      </c>
      <c r="C2102" s="28">
        <v>3</v>
      </c>
      <c r="D2102" s="344" t="str">
        <f>B2102&amp;C2102</f>
        <v>H3</v>
      </c>
      <c r="E2102" s="28" t="s">
        <v>38</v>
      </c>
      <c r="F2102" s="28">
        <v>0</v>
      </c>
      <c r="G2102" s="344" t="str">
        <f>E2102&amp;F2102</f>
        <v>W0</v>
      </c>
      <c r="H2102" s="28" t="s">
        <v>39</v>
      </c>
      <c r="I2102" s="28">
        <v>0</v>
      </c>
      <c r="J2102" s="344" t="str">
        <f>H2102&amp;I2102</f>
        <v>L0</v>
      </c>
      <c r="K2102" s="28" t="s">
        <v>40</v>
      </c>
      <c r="L2102" s="28">
        <v>0</v>
      </c>
      <c r="M2102" s="345" t="str">
        <f>K2102&amp;L2102</f>
        <v>B0</v>
      </c>
      <c r="N2102" s="28" t="s">
        <v>41</v>
      </c>
      <c r="O2102" s="28">
        <v>10</v>
      </c>
      <c r="P2102" s="345" t="str">
        <f>N2102&amp;O2102</f>
        <v>R10</v>
      </c>
      <c r="Q2102" s="25"/>
      <c r="R2102" s="19"/>
      <c r="S2102" s="19"/>
      <c r="T2102" s="336">
        <f>SUM(R2103:S2103)</f>
        <v>0</v>
      </c>
      <c r="U2102" s="19"/>
      <c r="V2102" s="19"/>
      <c r="W2102" s="336">
        <f>SUM(U2103:V2103)</f>
        <v>0</v>
      </c>
      <c r="X2102" s="19"/>
      <c r="Y2102" s="19"/>
      <c r="Z2102" s="19"/>
      <c r="AA2102" s="338">
        <f>SUM(X2103:Z2103)</f>
        <v>0</v>
      </c>
      <c r="AB2102" s="327">
        <f>ROUNDDOWN((T2102+AA2102)*0.05,0)</f>
        <v>0</v>
      </c>
      <c r="AC2102" s="327">
        <f>ROUNDDOWN((T2102+W2102+AA2102+AB2102)*0.1,0)</f>
        <v>0</v>
      </c>
      <c r="AD2102" s="327">
        <f>ROUNDDOWN(AG2102*0.1,0)</f>
        <v>15900</v>
      </c>
      <c r="AE2102" s="327">
        <f>T2102+W2102+AA2102+AB2102+AC2102+AD2102</f>
        <v>15900</v>
      </c>
      <c r="AF2102" s="328">
        <v>159000</v>
      </c>
      <c r="AG2102" s="330">
        <f>AF2102-T2102-W2102</f>
        <v>159000</v>
      </c>
      <c r="AH2102" s="332">
        <f>IF(AE2102&lt;AG2102,AE2102,AG2102)</f>
        <v>15900</v>
      </c>
    </row>
    <row r="2103" spans="1:34" ht="12.75" hidden="1" customHeight="1">
      <c r="A2103" s="344"/>
      <c r="B2103" s="27"/>
      <c r="C2103" s="28"/>
      <c r="D2103" s="344"/>
      <c r="E2103" s="28"/>
      <c r="F2103" s="28"/>
      <c r="G2103" s="344"/>
      <c r="H2103" s="28"/>
      <c r="I2103" s="28"/>
      <c r="J2103" s="344"/>
      <c r="K2103" s="28"/>
      <c r="L2103" s="28"/>
      <c r="M2103" s="346"/>
      <c r="N2103" s="28"/>
      <c r="O2103" s="28"/>
      <c r="P2103" s="346"/>
      <c r="Q2103" s="25"/>
      <c r="R2103" s="23">
        <f>ROUNDDOWN($R$3*R2102,0)</f>
        <v>0</v>
      </c>
      <c r="S2103" s="23">
        <f>ROUNDDOWN($S$3*S2102,0)</f>
        <v>0</v>
      </c>
      <c r="T2103" s="337"/>
      <c r="U2103" s="23">
        <f>ROUNDDOWN(U2102*$U$3,0)</f>
        <v>0</v>
      </c>
      <c r="V2103" s="23">
        <f>ROUNDDOWN(V2102*$V$3,0)</f>
        <v>0</v>
      </c>
      <c r="W2103" s="337"/>
      <c r="X2103" s="23">
        <f>ROUNDDOWN($X$3*X2102,0)</f>
        <v>0</v>
      </c>
      <c r="Y2103" s="23">
        <f>ROUNDDOWN(Y2102*$Y$3,0)</f>
        <v>0</v>
      </c>
      <c r="Z2103" s="24">
        <f>ROUNDDOWN(Z2102*$Z$3,0)</f>
        <v>0</v>
      </c>
      <c r="AA2103" s="338"/>
      <c r="AB2103" s="327"/>
      <c r="AC2103" s="327"/>
      <c r="AD2103" s="327"/>
      <c r="AE2103" s="327"/>
      <c r="AF2103" s="329"/>
      <c r="AG2103" s="331"/>
      <c r="AH2103" s="332"/>
    </row>
    <row r="2104" spans="1:34" ht="12.75" hidden="1" customHeight="1">
      <c r="A2104" s="344" t="s">
        <v>312</v>
      </c>
      <c r="B2104" s="27" t="s">
        <v>43</v>
      </c>
      <c r="C2104" s="28">
        <v>3</v>
      </c>
      <c r="D2104" s="344" t="str">
        <f>B2104&amp;C2104</f>
        <v>H3</v>
      </c>
      <c r="E2104" s="28" t="s">
        <v>38</v>
      </c>
      <c r="F2104" s="28">
        <v>0</v>
      </c>
      <c r="G2104" s="344" t="str">
        <f>E2104&amp;F2104</f>
        <v>W0</v>
      </c>
      <c r="H2104" s="28" t="s">
        <v>39</v>
      </c>
      <c r="I2104" s="28">
        <v>0</v>
      </c>
      <c r="J2104" s="344" t="str">
        <f>H2104&amp;I2104</f>
        <v>L0</v>
      </c>
      <c r="K2104" s="28" t="s">
        <v>40</v>
      </c>
      <c r="L2104" s="28">
        <v>0</v>
      </c>
      <c r="M2104" s="345" t="str">
        <f>K2104&amp;L2104</f>
        <v>B0</v>
      </c>
      <c r="N2104" s="28" t="s">
        <v>41</v>
      </c>
      <c r="O2104" s="28">
        <v>12</v>
      </c>
      <c r="P2104" s="345" t="str">
        <f>N2104&amp;O2104</f>
        <v>R12</v>
      </c>
      <c r="Q2104" s="25"/>
      <c r="R2104" s="26"/>
      <c r="S2104" s="26"/>
      <c r="T2104" s="336">
        <f>R2105+S2105</f>
        <v>0</v>
      </c>
      <c r="U2104" s="19"/>
      <c r="V2104" s="19"/>
      <c r="W2104" s="336">
        <f>SUM(U2105:V2105)</f>
        <v>0</v>
      </c>
      <c r="X2104" s="19"/>
      <c r="Y2104" s="19"/>
      <c r="Z2104" s="19"/>
      <c r="AA2104" s="338">
        <f>SUM(X2105:Z2105)</f>
        <v>0</v>
      </c>
      <c r="AB2104" s="327">
        <f>ROUNDDOWN((T2104+AA2104)*0.05,0)</f>
        <v>0</v>
      </c>
      <c r="AC2104" s="327">
        <f>ROUNDDOWN((T2104+W2104+AA2104+AB2104)*0.1,0)</f>
        <v>0</v>
      </c>
      <c r="AD2104" s="327">
        <f>ROUNDDOWN(AG2104*0.1,0)</f>
        <v>25900</v>
      </c>
      <c r="AE2104" s="327">
        <f>T2104+W2104+AA2104+AB2104+AC2104+AD2104</f>
        <v>25900</v>
      </c>
      <c r="AF2104" s="328">
        <v>259000</v>
      </c>
      <c r="AG2104" s="330">
        <f>AF2104-T2104-W2104</f>
        <v>259000</v>
      </c>
      <c r="AH2104" s="332">
        <f>IF(AE2104&lt;AG2104,AE2104,AG2104)</f>
        <v>25900</v>
      </c>
    </row>
    <row r="2105" spans="1:34" ht="12.75" hidden="1" customHeight="1">
      <c r="A2105" s="344"/>
      <c r="B2105" s="27"/>
      <c r="C2105" s="28"/>
      <c r="D2105" s="344"/>
      <c r="E2105" s="28"/>
      <c r="F2105" s="28"/>
      <c r="G2105" s="344"/>
      <c r="H2105" s="28"/>
      <c r="I2105" s="28"/>
      <c r="J2105" s="344"/>
      <c r="K2105" s="28"/>
      <c r="L2105" s="28"/>
      <c r="M2105" s="346"/>
      <c r="N2105" s="28"/>
      <c r="O2105" s="28"/>
      <c r="P2105" s="346"/>
      <c r="Q2105" s="25"/>
      <c r="R2105" s="23">
        <f>ROUNDDOWN($R$3*R2104,0)</f>
        <v>0</v>
      </c>
      <c r="S2105" s="23">
        <f>ROUNDDOWN($S$3*S2104,0)</f>
        <v>0</v>
      </c>
      <c r="T2105" s="336"/>
      <c r="U2105" s="23">
        <f>ROUNDDOWN(U2104*$U$3,0)</f>
        <v>0</v>
      </c>
      <c r="V2105" s="23">
        <f>ROUNDDOWN(V2104*$V$3,0)</f>
        <v>0</v>
      </c>
      <c r="W2105" s="337"/>
      <c r="X2105" s="23">
        <f>ROUNDDOWN($X$3*X2104,0)</f>
        <v>0</v>
      </c>
      <c r="Y2105" s="23">
        <f>ROUNDDOWN(Y2104*$Y$3,0)</f>
        <v>0</v>
      </c>
      <c r="Z2105" s="24">
        <f>ROUNDDOWN(Z2104*$Z$3,0)</f>
        <v>0</v>
      </c>
      <c r="AA2105" s="338"/>
      <c r="AB2105" s="327"/>
      <c r="AC2105" s="327"/>
      <c r="AD2105" s="327"/>
      <c r="AE2105" s="327"/>
      <c r="AF2105" s="329"/>
      <c r="AG2105" s="331"/>
      <c r="AH2105" s="332"/>
    </row>
    <row r="2106" spans="1:34" ht="12.75" hidden="1" customHeight="1">
      <c r="A2106" s="344" t="s">
        <v>312</v>
      </c>
      <c r="B2106" s="27" t="s">
        <v>43</v>
      </c>
      <c r="C2106" s="28">
        <v>3.5</v>
      </c>
      <c r="D2106" s="344" t="str">
        <f>B2106&amp;C2106</f>
        <v>H3.5</v>
      </c>
      <c r="E2106" s="28" t="s">
        <v>38</v>
      </c>
      <c r="F2106" s="28">
        <v>0</v>
      </c>
      <c r="G2106" s="344" t="str">
        <f>E2106&amp;F2106</f>
        <v>W0</v>
      </c>
      <c r="H2106" s="28" t="s">
        <v>39</v>
      </c>
      <c r="I2106" s="28">
        <v>0</v>
      </c>
      <c r="J2106" s="344" t="str">
        <f>H2106&amp;I2106</f>
        <v>L0</v>
      </c>
      <c r="K2106" s="28" t="s">
        <v>40</v>
      </c>
      <c r="L2106" s="28">
        <v>0</v>
      </c>
      <c r="M2106" s="345" t="str">
        <f>K2106&amp;L2106</f>
        <v>B0</v>
      </c>
      <c r="N2106" s="28" t="s">
        <v>41</v>
      </c>
      <c r="O2106" s="28">
        <v>15</v>
      </c>
      <c r="P2106" s="345" t="str">
        <f>N2106&amp;O2106</f>
        <v>R15</v>
      </c>
      <c r="Q2106" s="25"/>
      <c r="R2106" s="19"/>
      <c r="S2106" s="19"/>
      <c r="T2106" s="336">
        <f>SUM(R2107:S2107)</f>
        <v>0</v>
      </c>
      <c r="U2106" s="19"/>
      <c r="V2106" s="19"/>
      <c r="W2106" s="336">
        <f>SUM(U2107:V2107)</f>
        <v>0</v>
      </c>
      <c r="X2106" s="19"/>
      <c r="Y2106" s="19"/>
      <c r="Z2106" s="19"/>
      <c r="AA2106" s="338">
        <f>SUM(X2107:Z2107)</f>
        <v>0</v>
      </c>
      <c r="AB2106" s="327">
        <f>ROUNDDOWN((T2106+AA2106)*0.05,0)</f>
        <v>0</v>
      </c>
      <c r="AC2106" s="327">
        <f>ROUNDDOWN((T2106+W2106+AA2106+AB2106)*0.1,0)</f>
        <v>0</v>
      </c>
      <c r="AD2106" s="327">
        <f>ROUNDDOWN(AG2106*0.1,0)</f>
        <v>37000</v>
      </c>
      <c r="AE2106" s="327">
        <f>T2106+W2106+AA2106+AB2106+AC2106+AD2106</f>
        <v>37000</v>
      </c>
      <c r="AF2106" s="328">
        <v>370000</v>
      </c>
      <c r="AG2106" s="330">
        <f>AF2106-T2106-W2106</f>
        <v>370000</v>
      </c>
      <c r="AH2106" s="332">
        <f>IF(AE2106&lt;AG2106,AE2106,AG2106)</f>
        <v>37000</v>
      </c>
    </row>
    <row r="2107" spans="1:34" ht="12.75" hidden="1" customHeight="1">
      <c r="A2107" s="344"/>
      <c r="B2107" s="27"/>
      <c r="C2107" s="28"/>
      <c r="D2107" s="344"/>
      <c r="E2107" s="28"/>
      <c r="F2107" s="28"/>
      <c r="G2107" s="344"/>
      <c r="H2107" s="28"/>
      <c r="I2107" s="28"/>
      <c r="J2107" s="344"/>
      <c r="K2107" s="28"/>
      <c r="L2107" s="28"/>
      <c r="M2107" s="346"/>
      <c r="N2107" s="28"/>
      <c r="O2107" s="28"/>
      <c r="P2107" s="346"/>
      <c r="Q2107" s="25"/>
      <c r="R2107" s="23">
        <f>ROUNDDOWN($R$3*R2106,0)</f>
        <v>0</v>
      </c>
      <c r="S2107" s="23">
        <f>ROUNDDOWN($S$3*S2106,0)</f>
        <v>0</v>
      </c>
      <c r="T2107" s="337"/>
      <c r="U2107" s="23">
        <f>ROUNDDOWN(U2106*$U$3,0)</f>
        <v>0</v>
      </c>
      <c r="V2107" s="23">
        <f>ROUNDDOWN(V2106*$V$3,0)</f>
        <v>0</v>
      </c>
      <c r="W2107" s="337"/>
      <c r="X2107" s="23">
        <f>ROUNDDOWN($X$3*X2106,0)</f>
        <v>0</v>
      </c>
      <c r="Y2107" s="23">
        <f>ROUNDDOWN(Y2106*$Y$3,0)</f>
        <v>0</v>
      </c>
      <c r="Z2107" s="24">
        <f>ROUNDDOWN(Z2106*$Z$3,0)</f>
        <v>0</v>
      </c>
      <c r="AA2107" s="338"/>
      <c r="AB2107" s="327"/>
      <c r="AC2107" s="327"/>
      <c r="AD2107" s="327"/>
      <c r="AE2107" s="327"/>
      <c r="AF2107" s="329"/>
      <c r="AG2107" s="331"/>
      <c r="AH2107" s="332"/>
    </row>
    <row r="2108" spans="1:34" ht="12.75" hidden="1" customHeight="1">
      <c r="A2108" s="333" t="s">
        <v>313</v>
      </c>
      <c r="B2108" s="20" t="s">
        <v>43</v>
      </c>
      <c r="C2108" s="21">
        <v>2</v>
      </c>
      <c r="D2108" s="333" t="str">
        <f>B2108&amp;C2108</f>
        <v>H2</v>
      </c>
      <c r="E2108" s="21" t="s">
        <v>38</v>
      </c>
      <c r="F2108" s="21">
        <v>0</v>
      </c>
      <c r="G2108" s="333" t="str">
        <f>E2108&amp;F2108</f>
        <v>W0</v>
      </c>
      <c r="H2108" s="21" t="s">
        <v>39</v>
      </c>
      <c r="I2108" s="21">
        <v>0</v>
      </c>
      <c r="J2108" s="333" t="str">
        <f>H2108&amp;I2108</f>
        <v>L0</v>
      </c>
      <c r="K2108" s="21" t="s">
        <v>40</v>
      </c>
      <c r="L2108" s="21"/>
      <c r="M2108" s="334" t="str">
        <f>K2108&amp;L2108</f>
        <v>B</v>
      </c>
      <c r="N2108" s="21" t="s">
        <v>41</v>
      </c>
      <c r="O2108" s="21">
        <v>5</v>
      </c>
      <c r="P2108" s="334" t="str">
        <f>N2108&amp;O2108</f>
        <v>R5</v>
      </c>
      <c r="Q2108" s="25" t="s">
        <v>42</v>
      </c>
      <c r="R2108" s="26">
        <v>0.13</v>
      </c>
      <c r="S2108" s="26">
        <v>0.02</v>
      </c>
      <c r="T2108" s="336">
        <f>SUM(R2109:S2109)</f>
        <v>15265</v>
      </c>
      <c r="U2108" s="19">
        <v>5.0000000000000001E-3</v>
      </c>
      <c r="V2108" s="19">
        <v>7.0000000000000001E-3</v>
      </c>
      <c r="W2108" s="336">
        <f>SUM(U2109:V2109)</f>
        <v>833</v>
      </c>
      <c r="X2108" s="19">
        <v>0.17</v>
      </c>
      <c r="Y2108" s="19">
        <v>0.1</v>
      </c>
      <c r="Z2108" s="19">
        <v>0</v>
      </c>
      <c r="AA2108" s="338">
        <f>SUM(X2109:Z2109)</f>
        <v>25977</v>
      </c>
      <c r="AB2108" s="327">
        <f>ROUNDDOWN((T2108+AA2108)*0.05,0)</f>
        <v>2062</v>
      </c>
      <c r="AC2108" s="327">
        <f>ROUNDDOWN((T2108+W2108+AA2108+AB2108)*0.1,0)</f>
        <v>4413</v>
      </c>
      <c r="AD2108" s="327">
        <f>ROUNDDOWN(AG2108*0.1,0)</f>
        <v>2350</v>
      </c>
      <c r="AE2108" s="327">
        <f>T2108+W2108+AA2108+AB2108+AC2108+AD2108</f>
        <v>50900</v>
      </c>
      <c r="AF2108" s="328">
        <v>39600</v>
      </c>
      <c r="AG2108" s="330">
        <f>AF2108-T2108-W2108</f>
        <v>23502</v>
      </c>
      <c r="AH2108" s="332">
        <f>IF(AE2108&lt;AG2108,AE2108,AG2108)</f>
        <v>23502</v>
      </c>
    </row>
    <row r="2109" spans="1:34" ht="12.75" hidden="1" customHeight="1">
      <c r="A2109" s="333"/>
      <c r="B2109" s="20"/>
      <c r="C2109" s="21"/>
      <c r="D2109" s="333"/>
      <c r="E2109" s="21"/>
      <c r="F2109" s="21"/>
      <c r="G2109" s="333"/>
      <c r="H2109" s="21"/>
      <c r="I2109" s="21"/>
      <c r="J2109" s="333"/>
      <c r="K2109" s="21"/>
      <c r="L2109" s="21"/>
      <c r="M2109" s="335"/>
      <c r="N2109" s="21"/>
      <c r="O2109" s="21"/>
      <c r="P2109" s="335"/>
      <c r="Q2109" s="25"/>
      <c r="R2109" s="23">
        <f>ROUNDDOWN($R$3*R2108,0)</f>
        <v>13637</v>
      </c>
      <c r="S2109" s="23">
        <f>ROUNDDOWN($S$3*S2108,0)</f>
        <v>1628</v>
      </c>
      <c r="T2109" s="337"/>
      <c r="U2109" s="23">
        <f>ROUNDDOWN(U2108*$U$3,0)</f>
        <v>407</v>
      </c>
      <c r="V2109" s="23">
        <f>ROUNDDOWN(V2108*$V$3,0)</f>
        <v>426</v>
      </c>
      <c r="W2109" s="337"/>
      <c r="X2109" s="23">
        <f>ROUNDDOWN($X$3*X2108,0)</f>
        <v>17833</v>
      </c>
      <c r="Y2109" s="23">
        <f>ROUNDDOWN(Y2108*$Y$3,0)</f>
        <v>8144</v>
      </c>
      <c r="Z2109" s="24">
        <f>ROUNDDOWN(Z2108*$Z$3,0)</f>
        <v>0</v>
      </c>
      <c r="AA2109" s="338"/>
      <c r="AB2109" s="327"/>
      <c r="AC2109" s="327"/>
      <c r="AD2109" s="327"/>
      <c r="AE2109" s="327"/>
      <c r="AF2109" s="329"/>
      <c r="AG2109" s="331"/>
      <c r="AH2109" s="332"/>
    </row>
    <row r="2110" spans="1:34" ht="12.75" hidden="1" customHeight="1">
      <c r="A2110" s="333" t="s">
        <v>313</v>
      </c>
      <c r="B2110" s="20" t="s">
        <v>43</v>
      </c>
      <c r="C2110" s="21">
        <v>2.5</v>
      </c>
      <c r="D2110" s="333" t="str">
        <f>B2110&amp;C2110</f>
        <v>H2.5</v>
      </c>
      <c r="E2110" s="21" t="s">
        <v>38</v>
      </c>
      <c r="F2110" s="21">
        <v>0</v>
      </c>
      <c r="G2110" s="333" t="str">
        <f>E2110&amp;F2110</f>
        <v>W0</v>
      </c>
      <c r="H2110" s="21" t="s">
        <v>39</v>
      </c>
      <c r="I2110" s="21">
        <v>0</v>
      </c>
      <c r="J2110" s="333" t="str">
        <f>H2110&amp;I2110</f>
        <v>L0</v>
      </c>
      <c r="K2110" s="21" t="s">
        <v>40</v>
      </c>
      <c r="L2110" s="21">
        <v>0</v>
      </c>
      <c r="M2110" s="334" t="str">
        <f>K2110&amp;L2110</f>
        <v>B0</v>
      </c>
      <c r="N2110" s="21" t="s">
        <v>41</v>
      </c>
      <c r="O2110" s="21">
        <v>6</v>
      </c>
      <c r="P2110" s="334" t="str">
        <f>N2110&amp;O2110</f>
        <v>R6</v>
      </c>
      <c r="Q2110" s="25" t="s">
        <v>42</v>
      </c>
      <c r="R2110" s="19">
        <v>0.19</v>
      </c>
      <c r="S2110" s="19">
        <v>0.02</v>
      </c>
      <c r="T2110" s="336">
        <f>SUM(R2111:S2111)</f>
        <v>21559</v>
      </c>
      <c r="U2110" s="19">
        <v>8.0000000000000002E-3</v>
      </c>
      <c r="V2110" s="19">
        <v>0.01</v>
      </c>
      <c r="W2110" s="336">
        <f>SUM(U2111:V2111)</f>
        <v>1260</v>
      </c>
      <c r="X2110" s="19">
        <v>0.23</v>
      </c>
      <c r="Y2110" s="19">
        <v>0.14000000000000001</v>
      </c>
      <c r="Z2110" s="19">
        <v>0</v>
      </c>
      <c r="AA2110" s="338">
        <f>SUM(X2111:Z2111)</f>
        <v>35529</v>
      </c>
      <c r="AB2110" s="327">
        <f>ROUNDDOWN((T2110+AA2110)*0.05,0)</f>
        <v>2854</v>
      </c>
      <c r="AC2110" s="327">
        <f>ROUNDDOWN((T2110+W2110+AA2110+AB2110)*0.1,0)</f>
        <v>6120</v>
      </c>
      <c r="AD2110" s="327">
        <f>ROUNDDOWN(AG2110*0.1,0)</f>
        <v>5878</v>
      </c>
      <c r="AE2110" s="327">
        <f>T2110+W2110+AA2110+AB2110+AC2110+AD2110</f>
        <v>73200</v>
      </c>
      <c r="AF2110" s="328">
        <v>81600</v>
      </c>
      <c r="AG2110" s="330">
        <f>AF2110-T2110-W2110</f>
        <v>58781</v>
      </c>
      <c r="AH2110" s="332">
        <f>IF(AE2110&lt;AG2110,AE2110,AG2110)</f>
        <v>58781</v>
      </c>
    </row>
    <row r="2111" spans="1:34" ht="12.75" hidden="1" customHeight="1">
      <c r="A2111" s="333"/>
      <c r="B2111" s="20"/>
      <c r="C2111" s="21"/>
      <c r="D2111" s="333"/>
      <c r="E2111" s="21"/>
      <c r="F2111" s="21"/>
      <c r="G2111" s="333"/>
      <c r="H2111" s="21"/>
      <c r="I2111" s="21"/>
      <c r="J2111" s="333"/>
      <c r="K2111" s="21"/>
      <c r="L2111" s="21"/>
      <c r="M2111" s="335"/>
      <c r="N2111" s="21"/>
      <c r="O2111" s="21"/>
      <c r="P2111" s="335"/>
      <c r="Q2111" s="22"/>
      <c r="R2111" s="23">
        <f>ROUNDDOWN($R$3*R2110,0)</f>
        <v>19931</v>
      </c>
      <c r="S2111" s="23">
        <f>ROUNDDOWN($S$3*S2110,0)</f>
        <v>1628</v>
      </c>
      <c r="T2111" s="337"/>
      <c r="U2111" s="23">
        <f>ROUNDDOWN(U2110*$U$3,0)</f>
        <v>651</v>
      </c>
      <c r="V2111" s="23">
        <f>ROUNDDOWN(V2110*$V$3,0)</f>
        <v>609</v>
      </c>
      <c r="W2111" s="337"/>
      <c r="X2111" s="23">
        <f>ROUNDDOWN($X$3*X2110,0)</f>
        <v>24127</v>
      </c>
      <c r="Y2111" s="23">
        <f>ROUNDDOWN(Y2110*$Y$3,0)</f>
        <v>11402</v>
      </c>
      <c r="Z2111" s="24">
        <f>ROUNDDOWN(Z2110*$Z$3,0)</f>
        <v>0</v>
      </c>
      <c r="AA2111" s="338"/>
      <c r="AB2111" s="327"/>
      <c r="AC2111" s="327"/>
      <c r="AD2111" s="327"/>
      <c r="AE2111" s="327"/>
      <c r="AF2111" s="329"/>
      <c r="AG2111" s="331"/>
      <c r="AH2111" s="332"/>
    </row>
    <row r="2112" spans="1:34" ht="12.75" hidden="1" customHeight="1">
      <c r="A2112" s="333" t="s">
        <v>313</v>
      </c>
      <c r="B2112" s="20" t="s">
        <v>43</v>
      </c>
      <c r="C2112" s="21">
        <v>2.5</v>
      </c>
      <c r="D2112" s="333" t="str">
        <f>B2112&amp;C2112</f>
        <v>H2.5</v>
      </c>
      <c r="E2112" s="21" t="s">
        <v>38</v>
      </c>
      <c r="F2112" s="21">
        <v>0</v>
      </c>
      <c r="G2112" s="333" t="str">
        <f>E2112&amp;F2112</f>
        <v>W0</v>
      </c>
      <c r="H2112" s="21" t="s">
        <v>39</v>
      </c>
      <c r="I2112" s="21">
        <v>0</v>
      </c>
      <c r="J2112" s="333" t="str">
        <f>H2112&amp;I2112</f>
        <v>L0</v>
      </c>
      <c r="K2112" s="21" t="s">
        <v>40</v>
      </c>
      <c r="L2112" s="21">
        <v>0</v>
      </c>
      <c r="M2112" s="334" t="str">
        <f>K2112&amp;L2112</f>
        <v>B0</v>
      </c>
      <c r="N2112" s="21" t="s">
        <v>41</v>
      </c>
      <c r="O2112" s="21">
        <v>8</v>
      </c>
      <c r="P2112" s="334" t="str">
        <f>N2112&amp;O2112</f>
        <v>R8</v>
      </c>
      <c r="Q2112" s="25" t="s">
        <v>42</v>
      </c>
      <c r="R2112" s="19">
        <v>0.33</v>
      </c>
      <c r="S2112" s="19">
        <v>0.04</v>
      </c>
      <c r="T2112" s="336">
        <f>SUM(R2113:S2113)</f>
        <v>37875</v>
      </c>
      <c r="U2112" s="19">
        <v>2.1000000000000001E-2</v>
      </c>
      <c r="V2112" s="19">
        <v>1.2E-2</v>
      </c>
      <c r="W2112" s="336">
        <f>SUM(U2113:V2113)</f>
        <v>2441</v>
      </c>
      <c r="X2112" s="19">
        <v>0.37</v>
      </c>
      <c r="Y2112" s="19">
        <v>0.22</v>
      </c>
      <c r="Z2112" s="19">
        <v>0</v>
      </c>
      <c r="AA2112" s="338">
        <f>SUM(X2113:Z2113)</f>
        <v>56731</v>
      </c>
      <c r="AB2112" s="327">
        <f>ROUNDDOWN((T2112+AA2112)*0.05,0)</f>
        <v>4730</v>
      </c>
      <c r="AC2112" s="327">
        <f>ROUNDDOWN((T2112+W2112+AA2112+AB2112)*0.1,0)</f>
        <v>10177</v>
      </c>
      <c r="AD2112" s="327">
        <f>ROUNDDOWN(AG2112*0.1,0)</f>
        <v>9888</v>
      </c>
      <c r="AE2112" s="327">
        <f>T2112+W2112+AA2112+AB2112+AC2112+AD2112</f>
        <v>121842</v>
      </c>
      <c r="AF2112" s="328">
        <v>139200</v>
      </c>
      <c r="AG2112" s="330">
        <f>AF2112-T2112-W2112</f>
        <v>98884</v>
      </c>
      <c r="AH2112" s="332">
        <f>IF(AE2112&lt;AG2112,AE2112,AG2112)</f>
        <v>98884</v>
      </c>
    </row>
    <row r="2113" spans="1:34" ht="12.75" hidden="1" customHeight="1">
      <c r="A2113" s="333"/>
      <c r="B2113" s="20"/>
      <c r="C2113" s="21"/>
      <c r="D2113" s="333"/>
      <c r="E2113" s="21"/>
      <c r="F2113" s="21"/>
      <c r="G2113" s="333"/>
      <c r="H2113" s="21"/>
      <c r="I2113" s="21"/>
      <c r="J2113" s="333"/>
      <c r="K2113" s="21"/>
      <c r="L2113" s="21"/>
      <c r="M2113" s="335"/>
      <c r="N2113" s="21"/>
      <c r="O2113" s="21"/>
      <c r="P2113" s="335"/>
      <c r="Q2113" s="22"/>
      <c r="R2113" s="23">
        <f>ROUNDDOWN($R$3*R2112,0)</f>
        <v>34618</v>
      </c>
      <c r="S2113" s="23">
        <f>ROUNDDOWN($S$3*S2112,0)</f>
        <v>3257</v>
      </c>
      <c r="T2113" s="337"/>
      <c r="U2113" s="23">
        <f>ROUNDDOWN(U2112*$U$3,0)</f>
        <v>1710</v>
      </c>
      <c r="V2113" s="23">
        <f>ROUNDDOWN(V2112*$V$3,0)</f>
        <v>731</v>
      </c>
      <c r="W2113" s="337"/>
      <c r="X2113" s="23">
        <f>ROUNDDOWN($X$3*X2112,0)</f>
        <v>38814</v>
      </c>
      <c r="Y2113" s="23">
        <f>ROUNDDOWN(Y2112*$Y$3,0)</f>
        <v>17917</v>
      </c>
      <c r="Z2113" s="24">
        <f>ROUNDDOWN(Z2112*$Z$3,0)</f>
        <v>0</v>
      </c>
      <c r="AA2113" s="338"/>
      <c r="AB2113" s="327"/>
      <c r="AC2113" s="327"/>
      <c r="AD2113" s="327"/>
      <c r="AE2113" s="327"/>
      <c r="AF2113" s="329"/>
      <c r="AG2113" s="331"/>
      <c r="AH2113" s="332"/>
    </row>
    <row r="2114" spans="1:34" ht="12.75" hidden="1" customHeight="1">
      <c r="A2114" s="344" t="s">
        <v>314</v>
      </c>
      <c r="B2114" s="27" t="s">
        <v>43</v>
      </c>
      <c r="C2114" s="28">
        <v>0.4</v>
      </c>
      <c r="D2114" s="344" t="str">
        <f>B2114&amp;C2114</f>
        <v>H0.4</v>
      </c>
      <c r="E2114" s="28" t="s">
        <v>38</v>
      </c>
      <c r="F2114" s="28">
        <v>0</v>
      </c>
      <c r="G2114" s="344" t="str">
        <f>E2114&amp;F2114</f>
        <v>W0</v>
      </c>
      <c r="H2114" s="28" t="s">
        <v>39</v>
      </c>
      <c r="I2114" s="28">
        <v>0</v>
      </c>
      <c r="J2114" s="344" t="str">
        <f>H2114&amp;I2114</f>
        <v>L0</v>
      </c>
      <c r="K2114" s="28" t="s">
        <v>40</v>
      </c>
      <c r="L2114" s="28">
        <v>0</v>
      </c>
      <c r="M2114" s="345" t="str">
        <f>K2114&amp;L2114</f>
        <v>B0</v>
      </c>
      <c r="N2114" s="28" t="s">
        <v>41</v>
      </c>
      <c r="O2114" s="28">
        <v>0</v>
      </c>
      <c r="P2114" s="345" t="str">
        <f>N2114&amp;O2114</f>
        <v>R0</v>
      </c>
      <c r="Q2114" s="25"/>
      <c r="R2114" s="26"/>
      <c r="S2114" s="26"/>
      <c r="T2114" s="336">
        <f>SUM(R2115:S2115)</f>
        <v>0</v>
      </c>
      <c r="U2114" s="19"/>
      <c r="V2114" s="19"/>
      <c r="W2114" s="336">
        <f>SUM(U2115:V2115)</f>
        <v>0</v>
      </c>
      <c r="X2114" s="19"/>
      <c r="Y2114" s="19"/>
      <c r="Z2114" s="19"/>
      <c r="AA2114" s="338">
        <f>SUM(X2115:Z2115)</f>
        <v>0</v>
      </c>
      <c r="AB2114" s="327">
        <f>ROUNDDOWN((T2114+AA2114)*0.05,0)</f>
        <v>0</v>
      </c>
      <c r="AC2114" s="327">
        <f>ROUNDDOWN((T2114+W2114+AA2114+AB2114)*0.1,0)</f>
        <v>0</v>
      </c>
      <c r="AD2114" s="327">
        <f>ROUNDDOWN(AG2114*0.1,0)</f>
        <v>240</v>
      </c>
      <c r="AE2114" s="327">
        <f>T2114+W2114+AA2114+AB2114+AC2114+AD2114</f>
        <v>240</v>
      </c>
      <c r="AF2114" s="328">
        <v>2400</v>
      </c>
      <c r="AG2114" s="330">
        <f>AF2114-T2114-W2114</f>
        <v>2400</v>
      </c>
      <c r="AH2114" s="332">
        <f t="shared" si="22"/>
        <v>240</v>
      </c>
    </row>
    <row r="2115" spans="1:34" ht="12.75" hidden="1" customHeight="1">
      <c r="A2115" s="344"/>
      <c r="B2115" s="27"/>
      <c r="C2115" s="28"/>
      <c r="D2115" s="344"/>
      <c r="E2115" s="28"/>
      <c r="F2115" s="28"/>
      <c r="G2115" s="344"/>
      <c r="H2115" s="28"/>
      <c r="I2115" s="28"/>
      <c r="J2115" s="344"/>
      <c r="K2115" s="28"/>
      <c r="L2115" s="28"/>
      <c r="M2115" s="346"/>
      <c r="N2115" s="28"/>
      <c r="O2115" s="28"/>
      <c r="P2115" s="346"/>
      <c r="Q2115" s="25"/>
      <c r="R2115" s="23">
        <f>ROUNDDOWN($R$3*R2114,0)</f>
        <v>0</v>
      </c>
      <c r="S2115" s="23">
        <f>ROUNDDOWN($S$3*S2114,0)</f>
        <v>0</v>
      </c>
      <c r="T2115" s="337"/>
      <c r="U2115" s="23">
        <f>ROUNDDOWN(U2114*$U$3,0)</f>
        <v>0</v>
      </c>
      <c r="V2115" s="23">
        <f>ROUNDDOWN(V2114*$V$3,0)</f>
        <v>0</v>
      </c>
      <c r="W2115" s="337"/>
      <c r="X2115" s="23">
        <f>ROUNDDOWN($X$3*X2114,0)</f>
        <v>0</v>
      </c>
      <c r="Y2115" s="23">
        <f>ROUNDDOWN(Y2114*$Y$3,0)</f>
        <v>0</v>
      </c>
      <c r="Z2115" s="24">
        <f>ROUNDDOWN(Z2114*$Z$3,0)</f>
        <v>0</v>
      </c>
      <c r="AA2115" s="338"/>
      <c r="AB2115" s="327"/>
      <c r="AC2115" s="327"/>
      <c r="AD2115" s="327"/>
      <c r="AE2115" s="327"/>
      <c r="AF2115" s="329"/>
      <c r="AG2115" s="331"/>
      <c r="AH2115" s="332">
        <f t="shared" si="22"/>
        <v>0</v>
      </c>
    </row>
    <row r="2116" spans="1:34" ht="12.75" hidden="1" customHeight="1">
      <c r="A2116" s="344" t="s">
        <v>314</v>
      </c>
      <c r="B2116" s="27" t="s">
        <v>43</v>
      </c>
      <c r="C2116" s="28">
        <v>0.5</v>
      </c>
      <c r="D2116" s="344" t="str">
        <f>B2116&amp;C2116</f>
        <v>H0.5</v>
      </c>
      <c r="E2116" s="28" t="s">
        <v>38</v>
      </c>
      <c r="F2116" s="28">
        <v>0</v>
      </c>
      <c r="G2116" s="344" t="str">
        <f>E2116&amp;F2116</f>
        <v>W0</v>
      </c>
      <c r="H2116" s="28" t="s">
        <v>39</v>
      </c>
      <c r="I2116" s="28">
        <v>0</v>
      </c>
      <c r="J2116" s="344" t="str">
        <f>H2116&amp;I2116</f>
        <v>L0</v>
      </c>
      <c r="K2116" s="28" t="s">
        <v>40</v>
      </c>
      <c r="L2116" s="28">
        <v>0</v>
      </c>
      <c r="M2116" s="345" t="str">
        <f>K2116&amp;L2116</f>
        <v>B0</v>
      </c>
      <c r="N2116" s="28" t="s">
        <v>41</v>
      </c>
      <c r="O2116" s="28">
        <v>0</v>
      </c>
      <c r="P2116" s="345" t="str">
        <f>N2116&amp;O2116</f>
        <v>R0</v>
      </c>
      <c r="Q2116" s="25"/>
      <c r="R2116" s="19"/>
      <c r="S2116" s="19"/>
      <c r="T2116" s="336">
        <f>SUM(R2117:S2117)</f>
        <v>0</v>
      </c>
      <c r="U2116" s="19"/>
      <c r="V2116" s="19"/>
      <c r="W2116" s="336">
        <f>SUM(U2117:V2117)</f>
        <v>0</v>
      </c>
      <c r="X2116" s="19"/>
      <c r="Y2116" s="19"/>
      <c r="Z2116" s="19"/>
      <c r="AA2116" s="338">
        <f>SUM(X2117:Z2117)</f>
        <v>0</v>
      </c>
      <c r="AB2116" s="327">
        <f>ROUNDDOWN((T2116+AA2116)*0.05,0)</f>
        <v>0</v>
      </c>
      <c r="AC2116" s="327">
        <f>ROUNDDOWN((T2116+W2116+AA2116+AB2116)*0.1,0)</f>
        <v>0</v>
      </c>
      <c r="AD2116" s="327">
        <f>ROUNDDOWN(AG2116*0.1,0)</f>
        <v>300</v>
      </c>
      <c r="AE2116" s="327">
        <f>T2116+W2116+AA2116+AB2116+AC2116+AD2116</f>
        <v>300</v>
      </c>
      <c r="AF2116" s="328">
        <v>3000</v>
      </c>
      <c r="AG2116" s="330">
        <f>AF2116-T2116-W2116</f>
        <v>3000</v>
      </c>
      <c r="AH2116" s="332">
        <f t="shared" si="22"/>
        <v>300</v>
      </c>
    </row>
    <row r="2117" spans="1:34" ht="12.75" hidden="1" customHeight="1">
      <c r="A2117" s="344"/>
      <c r="B2117" s="27"/>
      <c r="C2117" s="28"/>
      <c r="D2117" s="344"/>
      <c r="E2117" s="28"/>
      <c r="F2117" s="28"/>
      <c r="G2117" s="344"/>
      <c r="H2117" s="28"/>
      <c r="I2117" s="28"/>
      <c r="J2117" s="344"/>
      <c r="K2117" s="28"/>
      <c r="L2117" s="28"/>
      <c r="M2117" s="346"/>
      <c r="N2117" s="28"/>
      <c r="O2117" s="28"/>
      <c r="P2117" s="346"/>
      <c r="Q2117" s="22"/>
      <c r="R2117" s="23">
        <f>ROUNDDOWN($R$3*R2116,0)</f>
        <v>0</v>
      </c>
      <c r="S2117" s="23">
        <f>ROUNDDOWN($S$3*S2116,0)</f>
        <v>0</v>
      </c>
      <c r="T2117" s="337"/>
      <c r="U2117" s="23">
        <f>ROUNDDOWN(U2116*$U$3,0)</f>
        <v>0</v>
      </c>
      <c r="V2117" s="23">
        <f>ROUNDDOWN(V2116*$V$3,0)</f>
        <v>0</v>
      </c>
      <c r="W2117" s="337"/>
      <c r="X2117" s="23">
        <f>ROUNDDOWN($X$3*X2116,0)</f>
        <v>0</v>
      </c>
      <c r="Y2117" s="23">
        <f>ROUNDDOWN(Y2116*$Y$3,0)</f>
        <v>0</v>
      </c>
      <c r="Z2117" s="24">
        <f>ROUNDDOWN(Z2116*$Z$3,0)</f>
        <v>0</v>
      </c>
      <c r="AA2117" s="338"/>
      <c r="AB2117" s="327"/>
      <c r="AC2117" s="327"/>
      <c r="AD2117" s="327"/>
      <c r="AE2117" s="327"/>
      <c r="AF2117" s="329"/>
      <c r="AG2117" s="331"/>
      <c r="AH2117" s="332">
        <f t="shared" si="22"/>
        <v>0</v>
      </c>
    </row>
    <row r="2118" spans="1:34" ht="12.75" hidden="1" customHeight="1">
      <c r="A2118" s="333" t="s">
        <v>315</v>
      </c>
      <c r="B2118" s="20" t="s">
        <v>43</v>
      </c>
      <c r="C2118" s="21">
        <v>2</v>
      </c>
      <c r="D2118" s="333" t="str">
        <f>B2118&amp;C2118</f>
        <v>H2</v>
      </c>
      <c r="E2118" s="21" t="s">
        <v>38</v>
      </c>
      <c r="F2118" s="21">
        <v>0</v>
      </c>
      <c r="G2118" s="333" t="str">
        <f>E2118&amp;F2118</f>
        <v>W0</v>
      </c>
      <c r="H2118" s="21" t="s">
        <v>39</v>
      </c>
      <c r="I2118" s="21">
        <v>0</v>
      </c>
      <c r="J2118" s="333" t="str">
        <f>H2118&amp;I2118</f>
        <v>L0</v>
      </c>
      <c r="K2118" s="21" t="s">
        <v>40</v>
      </c>
      <c r="L2118" s="21">
        <v>0</v>
      </c>
      <c r="M2118" s="334" t="str">
        <f>K2118&amp;L2118</f>
        <v>B0</v>
      </c>
      <c r="N2118" s="21" t="s">
        <v>41</v>
      </c>
      <c r="O2118" s="21">
        <v>4</v>
      </c>
      <c r="P2118" s="334" t="str">
        <f>N2118&amp;O2118</f>
        <v>R4</v>
      </c>
      <c r="Q2118" s="25" t="s">
        <v>42</v>
      </c>
      <c r="R2118" s="19">
        <v>0.11</v>
      </c>
      <c r="S2118" s="19">
        <v>0.1</v>
      </c>
      <c r="T2118" s="336">
        <f>SUM(R2119:S2119)</f>
        <v>19683</v>
      </c>
      <c r="U2118" s="19">
        <v>2E-3</v>
      </c>
      <c r="V2118" s="19">
        <v>5.0000000000000001E-3</v>
      </c>
      <c r="W2118" s="336">
        <f>SUM(U2119:V2119)</f>
        <v>466</v>
      </c>
      <c r="X2118" s="19">
        <v>0.11</v>
      </c>
      <c r="Y2118" s="19">
        <v>7.0000000000000007E-2</v>
      </c>
      <c r="Z2118" s="19">
        <v>0</v>
      </c>
      <c r="AA2118" s="338">
        <f>SUM(X2119:Z2119)</f>
        <v>17240</v>
      </c>
      <c r="AB2118" s="327">
        <f>ROUNDDOWN((T2118+AA2118)*0.05,0)</f>
        <v>1846</v>
      </c>
      <c r="AC2118" s="327">
        <f>ROUNDDOWN((T2118+W2118+AA2118+AB2118)*0.1,0)</f>
        <v>3923</v>
      </c>
      <c r="AD2118" s="327">
        <f>ROUNDDOWN(AG2118*0.1,0)</f>
        <v>1245</v>
      </c>
      <c r="AE2118" s="327">
        <f>T2118+W2118+AA2118+AB2118+AC2118+AD2118</f>
        <v>44403</v>
      </c>
      <c r="AF2118" s="328">
        <v>32600</v>
      </c>
      <c r="AG2118" s="330">
        <f>AF2118-T2118-W2118</f>
        <v>12451</v>
      </c>
      <c r="AH2118" s="332">
        <f t="shared" si="22"/>
        <v>12451</v>
      </c>
    </row>
    <row r="2119" spans="1:34" ht="12.75" hidden="1" customHeight="1">
      <c r="A2119" s="333"/>
      <c r="B2119" s="20"/>
      <c r="C2119" s="21"/>
      <c r="D2119" s="333"/>
      <c r="E2119" s="21"/>
      <c r="F2119" s="21"/>
      <c r="G2119" s="333"/>
      <c r="H2119" s="21"/>
      <c r="I2119" s="21"/>
      <c r="J2119" s="333"/>
      <c r="K2119" s="21"/>
      <c r="L2119" s="21"/>
      <c r="M2119" s="335"/>
      <c r="N2119" s="21"/>
      <c r="O2119" s="21"/>
      <c r="P2119" s="335"/>
      <c r="Q2119" s="22"/>
      <c r="R2119" s="23">
        <f>ROUNDDOWN($R$3*R2118,0)</f>
        <v>11539</v>
      </c>
      <c r="S2119" s="23">
        <f>ROUNDDOWN($S$3*S2118,0)</f>
        <v>8144</v>
      </c>
      <c r="T2119" s="337"/>
      <c r="U2119" s="23">
        <f>ROUNDDOWN(U2118*$U$3,0)</f>
        <v>162</v>
      </c>
      <c r="V2119" s="23">
        <f>ROUNDDOWN(V2118*$V$3,0)</f>
        <v>304</v>
      </c>
      <c r="W2119" s="337"/>
      <c r="X2119" s="23">
        <f>ROUNDDOWN($X$3*X2118,0)</f>
        <v>11539</v>
      </c>
      <c r="Y2119" s="23">
        <f>ROUNDDOWN(Y2118*$Y$3,0)</f>
        <v>5701</v>
      </c>
      <c r="Z2119" s="24">
        <f>ROUNDDOWN(Z2118*$Z$3,0)</f>
        <v>0</v>
      </c>
      <c r="AA2119" s="338"/>
      <c r="AB2119" s="327"/>
      <c r="AC2119" s="327"/>
      <c r="AD2119" s="327"/>
      <c r="AE2119" s="327"/>
      <c r="AF2119" s="329"/>
      <c r="AG2119" s="331"/>
      <c r="AH2119" s="332">
        <f t="shared" si="22"/>
        <v>0</v>
      </c>
    </row>
    <row r="2120" spans="1:34" ht="12.75" hidden="1" customHeight="1">
      <c r="A2120" s="333" t="s">
        <v>315</v>
      </c>
      <c r="B2120" s="20" t="s">
        <v>43</v>
      </c>
      <c r="C2120" s="21">
        <v>2</v>
      </c>
      <c r="D2120" s="333" t="str">
        <f>B2120&amp;C2120</f>
        <v>H2</v>
      </c>
      <c r="E2120" s="21" t="s">
        <v>38</v>
      </c>
      <c r="F2120" s="21">
        <v>0</v>
      </c>
      <c r="G2120" s="333" t="str">
        <f>E2120&amp;F2120</f>
        <v>W0</v>
      </c>
      <c r="H2120" s="21" t="s">
        <v>39</v>
      </c>
      <c r="I2120" s="21">
        <v>0</v>
      </c>
      <c r="J2120" s="333" t="str">
        <f>H2120&amp;I2120</f>
        <v>L0</v>
      </c>
      <c r="K2120" s="21" t="s">
        <v>40</v>
      </c>
      <c r="L2120" s="21">
        <v>0</v>
      </c>
      <c r="M2120" s="334" t="str">
        <f>K2120&amp;L2120</f>
        <v>B0</v>
      </c>
      <c r="N2120" s="21" t="s">
        <v>41</v>
      </c>
      <c r="O2120" s="21">
        <v>5</v>
      </c>
      <c r="P2120" s="334" t="str">
        <f>N2120&amp;O2120</f>
        <v>R5</v>
      </c>
      <c r="Q2120" s="25" t="s">
        <v>42</v>
      </c>
      <c r="R2120" s="26">
        <v>0.13</v>
      </c>
      <c r="S2120" s="26">
        <v>0.02</v>
      </c>
      <c r="T2120" s="336">
        <f>SUM(R2121:S2121)</f>
        <v>15265</v>
      </c>
      <c r="U2120" s="19">
        <v>5.0000000000000001E-3</v>
      </c>
      <c r="V2120" s="19">
        <v>7.0000000000000001E-3</v>
      </c>
      <c r="W2120" s="336">
        <f>SUM(U2121:V2121)</f>
        <v>833</v>
      </c>
      <c r="X2120" s="19">
        <v>0.17</v>
      </c>
      <c r="Y2120" s="19">
        <v>0.1</v>
      </c>
      <c r="Z2120" s="19">
        <v>0</v>
      </c>
      <c r="AA2120" s="338">
        <f>SUM(X2121:Z2121)</f>
        <v>25977</v>
      </c>
      <c r="AB2120" s="327">
        <f>ROUNDDOWN((T2120+AA2120)*0.05,0)</f>
        <v>2062</v>
      </c>
      <c r="AC2120" s="327">
        <f>ROUNDDOWN((T2120+W2120+AA2120+AB2120)*0.1,0)</f>
        <v>4413</v>
      </c>
      <c r="AD2120" s="327">
        <f>ROUNDDOWN(AG2120*0.1,0)</f>
        <v>3320</v>
      </c>
      <c r="AE2120" s="327">
        <f>T2120+W2120+AA2120+AB2120+AC2120+AD2120</f>
        <v>51870</v>
      </c>
      <c r="AF2120" s="328">
        <v>49300</v>
      </c>
      <c r="AG2120" s="330">
        <f>AF2120-T2120-W2120</f>
        <v>33202</v>
      </c>
      <c r="AH2120" s="332">
        <f t="shared" si="22"/>
        <v>33202</v>
      </c>
    </row>
    <row r="2121" spans="1:34" ht="12.75" hidden="1" customHeight="1">
      <c r="A2121" s="333"/>
      <c r="B2121" s="20"/>
      <c r="C2121" s="21"/>
      <c r="D2121" s="333"/>
      <c r="E2121" s="21"/>
      <c r="F2121" s="21"/>
      <c r="G2121" s="333"/>
      <c r="H2121" s="21"/>
      <c r="I2121" s="21"/>
      <c r="J2121" s="333"/>
      <c r="K2121" s="21"/>
      <c r="L2121" s="21"/>
      <c r="M2121" s="335"/>
      <c r="N2121" s="21"/>
      <c r="O2121" s="21"/>
      <c r="P2121" s="335"/>
      <c r="Q2121" s="22"/>
      <c r="R2121" s="23">
        <f>ROUNDDOWN($R$3*R2120,0)</f>
        <v>13637</v>
      </c>
      <c r="S2121" s="23">
        <f>ROUNDDOWN($S$3*S2120,0)</f>
        <v>1628</v>
      </c>
      <c r="T2121" s="337"/>
      <c r="U2121" s="23">
        <f>ROUNDDOWN(U2120*$U$3,0)</f>
        <v>407</v>
      </c>
      <c r="V2121" s="23">
        <f>ROUNDDOWN(V2120*$V$3,0)</f>
        <v>426</v>
      </c>
      <c r="W2121" s="337"/>
      <c r="X2121" s="23">
        <f>ROUNDDOWN($X$3*X2120,0)</f>
        <v>17833</v>
      </c>
      <c r="Y2121" s="23">
        <f>ROUNDDOWN(Y2120*$Y$3,0)</f>
        <v>8144</v>
      </c>
      <c r="Z2121" s="24">
        <f>ROUNDDOWN(Z2120*$Z$3,0)</f>
        <v>0</v>
      </c>
      <c r="AA2121" s="338"/>
      <c r="AB2121" s="327"/>
      <c r="AC2121" s="327"/>
      <c r="AD2121" s="327"/>
      <c r="AE2121" s="327"/>
      <c r="AF2121" s="329"/>
      <c r="AG2121" s="331"/>
      <c r="AH2121" s="332">
        <f t="shared" si="22"/>
        <v>0</v>
      </c>
    </row>
    <row r="2122" spans="1:34" ht="12.75" hidden="1" customHeight="1">
      <c r="A2122" s="333" t="s">
        <v>315</v>
      </c>
      <c r="B2122" s="20" t="s">
        <v>43</v>
      </c>
      <c r="C2122" s="21">
        <v>2</v>
      </c>
      <c r="D2122" s="333" t="str">
        <f>B2122&amp;C2122</f>
        <v>H2</v>
      </c>
      <c r="E2122" s="21" t="s">
        <v>38</v>
      </c>
      <c r="F2122" s="21">
        <v>0</v>
      </c>
      <c r="G2122" s="333" t="str">
        <f>E2122&amp;F2122</f>
        <v>W0</v>
      </c>
      <c r="H2122" s="21" t="s">
        <v>39</v>
      </c>
      <c r="I2122" s="21">
        <v>0</v>
      </c>
      <c r="J2122" s="333" t="str">
        <f>H2122&amp;I2122</f>
        <v>L0</v>
      </c>
      <c r="K2122" s="21" t="s">
        <v>40</v>
      </c>
      <c r="L2122" s="21">
        <v>0</v>
      </c>
      <c r="M2122" s="334" t="str">
        <f>K2122&amp;L2122</f>
        <v>B0</v>
      </c>
      <c r="N2122" s="21" t="s">
        <v>41</v>
      </c>
      <c r="O2122" s="21">
        <v>6</v>
      </c>
      <c r="P2122" s="334" t="str">
        <f>N2122&amp;O2122</f>
        <v>R6</v>
      </c>
      <c r="Q2122" s="25" t="s">
        <v>42</v>
      </c>
      <c r="R2122" s="19">
        <v>0.19</v>
      </c>
      <c r="S2122" s="19">
        <v>0.02</v>
      </c>
      <c r="T2122" s="336">
        <f>SUM(R2123:S2123)</f>
        <v>21559</v>
      </c>
      <c r="U2122" s="19">
        <v>8.0000000000000002E-3</v>
      </c>
      <c r="V2122" s="19">
        <v>0.01</v>
      </c>
      <c r="W2122" s="336">
        <f>SUM(U2123:V2123)</f>
        <v>1260</v>
      </c>
      <c r="X2122" s="19">
        <v>0.23</v>
      </c>
      <c r="Y2122" s="19">
        <v>0.14000000000000001</v>
      </c>
      <c r="Z2122" s="19">
        <v>0</v>
      </c>
      <c r="AA2122" s="338">
        <f>SUM(X2123:Z2123)</f>
        <v>35529</v>
      </c>
      <c r="AB2122" s="327">
        <f>ROUNDDOWN((T2122+AA2122)*0.05,0)</f>
        <v>2854</v>
      </c>
      <c r="AC2122" s="327">
        <f>ROUNDDOWN((T2122+W2122+AA2122+AB2122)*0.1,0)</f>
        <v>6120</v>
      </c>
      <c r="AD2122" s="327">
        <f>ROUNDDOWN(AG2122*0.1,0)</f>
        <v>4848</v>
      </c>
      <c r="AE2122" s="327">
        <f>T2122+W2122+AA2122+AB2122+AC2122+AD2122</f>
        <v>72170</v>
      </c>
      <c r="AF2122" s="328">
        <v>71300</v>
      </c>
      <c r="AG2122" s="330">
        <f>AF2122-T2122-W2122</f>
        <v>48481</v>
      </c>
      <c r="AH2122" s="332">
        <f t="shared" si="22"/>
        <v>48481</v>
      </c>
    </row>
    <row r="2123" spans="1:34" ht="12.75" hidden="1" customHeight="1">
      <c r="A2123" s="333"/>
      <c r="B2123" s="20"/>
      <c r="C2123" s="21"/>
      <c r="D2123" s="333"/>
      <c r="E2123" s="21"/>
      <c r="F2123" s="21"/>
      <c r="G2123" s="333"/>
      <c r="H2123" s="21"/>
      <c r="I2123" s="21"/>
      <c r="J2123" s="333"/>
      <c r="K2123" s="21"/>
      <c r="L2123" s="21"/>
      <c r="M2123" s="335"/>
      <c r="N2123" s="21"/>
      <c r="O2123" s="21"/>
      <c r="P2123" s="335"/>
      <c r="Q2123" s="22"/>
      <c r="R2123" s="23">
        <f>ROUNDDOWN($R$3*R2122,0)</f>
        <v>19931</v>
      </c>
      <c r="S2123" s="23">
        <f>ROUNDDOWN($S$3*S2122,0)</f>
        <v>1628</v>
      </c>
      <c r="T2123" s="337"/>
      <c r="U2123" s="23">
        <f>ROUNDDOWN(U2122*$U$3,0)</f>
        <v>651</v>
      </c>
      <c r="V2123" s="23">
        <f>ROUNDDOWN(V2122*$V$3,0)</f>
        <v>609</v>
      </c>
      <c r="W2123" s="337"/>
      <c r="X2123" s="23">
        <f>ROUNDDOWN($X$3*X2122,0)</f>
        <v>24127</v>
      </c>
      <c r="Y2123" s="23">
        <f>ROUNDDOWN(Y2122*$Y$3,0)</f>
        <v>11402</v>
      </c>
      <c r="Z2123" s="24">
        <f>ROUNDDOWN(Z2122*$Z$3,0)</f>
        <v>0</v>
      </c>
      <c r="AA2123" s="338"/>
      <c r="AB2123" s="327"/>
      <c r="AC2123" s="327"/>
      <c r="AD2123" s="327"/>
      <c r="AE2123" s="327"/>
      <c r="AF2123" s="329"/>
      <c r="AG2123" s="331"/>
      <c r="AH2123" s="332">
        <f t="shared" si="22"/>
        <v>0</v>
      </c>
    </row>
    <row r="2124" spans="1:34" ht="12.75" hidden="1" customHeight="1">
      <c r="A2124" s="333" t="s">
        <v>315</v>
      </c>
      <c r="B2124" s="20" t="s">
        <v>43</v>
      </c>
      <c r="C2124" s="21">
        <v>2.5</v>
      </c>
      <c r="D2124" s="333" t="str">
        <f>B2124&amp;C2124</f>
        <v>H2.5</v>
      </c>
      <c r="E2124" s="21" t="s">
        <v>38</v>
      </c>
      <c r="F2124" s="21">
        <v>0</v>
      </c>
      <c r="G2124" s="333" t="str">
        <f>E2124&amp;F2124</f>
        <v>W0</v>
      </c>
      <c r="H2124" s="21" t="s">
        <v>39</v>
      </c>
      <c r="I2124" s="21">
        <v>0</v>
      </c>
      <c r="J2124" s="333" t="str">
        <f>H2124&amp;I2124</f>
        <v>L0</v>
      </c>
      <c r="K2124" s="21" t="s">
        <v>40</v>
      </c>
      <c r="L2124" s="21">
        <v>0</v>
      </c>
      <c r="M2124" s="334" t="str">
        <f>K2124&amp;L2124</f>
        <v>B0</v>
      </c>
      <c r="N2124" s="21" t="s">
        <v>41</v>
      </c>
      <c r="O2124" s="21">
        <v>8</v>
      </c>
      <c r="P2124" s="334" t="str">
        <f>N2124&amp;O2124</f>
        <v>R8</v>
      </c>
      <c r="Q2124" s="25" t="s">
        <v>42</v>
      </c>
      <c r="R2124" s="19">
        <v>0.33</v>
      </c>
      <c r="S2124" s="19">
        <v>0.04</v>
      </c>
      <c r="T2124" s="336">
        <f>SUM(R2125:S2125)</f>
        <v>37875</v>
      </c>
      <c r="U2124" s="19">
        <v>2.1000000000000001E-2</v>
      </c>
      <c r="V2124" s="19">
        <v>1.2E-2</v>
      </c>
      <c r="W2124" s="336">
        <f>SUM(U2125:V2125)</f>
        <v>2441</v>
      </c>
      <c r="X2124" s="19">
        <v>0.37</v>
      </c>
      <c r="Y2124" s="19">
        <v>0.22</v>
      </c>
      <c r="Z2124" s="19">
        <v>0</v>
      </c>
      <c r="AA2124" s="338">
        <f>SUM(X2125:Z2125)</f>
        <v>56731</v>
      </c>
      <c r="AB2124" s="327">
        <f>ROUNDDOWN((T2124+AA2124)*0.05,0)</f>
        <v>4730</v>
      </c>
      <c r="AC2124" s="327">
        <f>ROUNDDOWN((T2124+W2124+AA2124+AB2124)*0.1,0)</f>
        <v>10177</v>
      </c>
      <c r="AD2124" s="327">
        <f>ROUNDDOWN(AG2124*0.1,0)</f>
        <v>8168</v>
      </c>
      <c r="AE2124" s="327">
        <f>T2124+W2124+AA2124+AB2124+AC2124+AD2124</f>
        <v>120122</v>
      </c>
      <c r="AF2124" s="328">
        <v>122000</v>
      </c>
      <c r="AG2124" s="330">
        <f>AF2124-T2124-W2124</f>
        <v>81684</v>
      </c>
      <c r="AH2124" s="332">
        <f t="shared" si="22"/>
        <v>81684</v>
      </c>
    </row>
    <row r="2125" spans="1:34" ht="12.75" hidden="1" customHeight="1">
      <c r="A2125" s="333"/>
      <c r="B2125" s="20"/>
      <c r="C2125" s="21"/>
      <c r="D2125" s="333"/>
      <c r="E2125" s="21"/>
      <c r="F2125" s="21"/>
      <c r="G2125" s="333"/>
      <c r="H2125" s="21"/>
      <c r="I2125" s="21"/>
      <c r="J2125" s="333"/>
      <c r="K2125" s="21"/>
      <c r="L2125" s="21"/>
      <c r="M2125" s="335"/>
      <c r="N2125" s="21"/>
      <c r="O2125" s="21"/>
      <c r="P2125" s="335"/>
      <c r="Q2125" s="22"/>
      <c r="R2125" s="23">
        <f>ROUNDDOWN($R$3*R2124,0)</f>
        <v>34618</v>
      </c>
      <c r="S2125" s="23">
        <f>ROUNDDOWN($S$3*S2124,0)</f>
        <v>3257</v>
      </c>
      <c r="T2125" s="337"/>
      <c r="U2125" s="23">
        <f>ROUNDDOWN(U2124*$U$3,0)</f>
        <v>1710</v>
      </c>
      <c r="V2125" s="23">
        <f>ROUNDDOWN(V2124*$V$3,0)</f>
        <v>731</v>
      </c>
      <c r="W2125" s="337"/>
      <c r="X2125" s="23">
        <f>ROUNDDOWN($X$3*X2124,0)</f>
        <v>38814</v>
      </c>
      <c r="Y2125" s="23">
        <f>ROUNDDOWN(Y2124*$Y$3,0)</f>
        <v>17917</v>
      </c>
      <c r="Z2125" s="24">
        <f>ROUNDDOWN(Z2124*$Z$3,0)</f>
        <v>0</v>
      </c>
      <c r="AA2125" s="338"/>
      <c r="AB2125" s="327"/>
      <c r="AC2125" s="327"/>
      <c r="AD2125" s="327"/>
      <c r="AE2125" s="327"/>
      <c r="AF2125" s="329"/>
      <c r="AG2125" s="331"/>
      <c r="AH2125" s="332">
        <f t="shared" si="22"/>
        <v>0</v>
      </c>
    </row>
    <row r="2126" spans="1:34" ht="12.75" hidden="1" customHeight="1">
      <c r="A2126" s="333" t="s">
        <v>315</v>
      </c>
      <c r="B2126" s="20" t="s">
        <v>43</v>
      </c>
      <c r="C2126" s="21">
        <v>3</v>
      </c>
      <c r="D2126" s="333" t="str">
        <f>B2126&amp;C2126</f>
        <v>H3</v>
      </c>
      <c r="E2126" s="21" t="s">
        <v>38</v>
      </c>
      <c r="F2126" s="21">
        <v>0</v>
      </c>
      <c r="G2126" s="333" t="str">
        <f>E2126&amp;F2126</f>
        <v>W0</v>
      </c>
      <c r="H2126" s="21" t="s">
        <v>39</v>
      </c>
      <c r="I2126" s="21">
        <v>0</v>
      </c>
      <c r="J2126" s="333" t="str">
        <f>H2126&amp;I2126</f>
        <v>L0</v>
      </c>
      <c r="K2126" s="21" t="s">
        <v>40</v>
      </c>
      <c r="L2126" s="21">
        <v>0</v>
      </c>
      <c r="M2126" s="334" t="str">
        <f>K2126&amp;L2126</f>
        <v>B0</v>
      </c>
      <c r="N2126" s="21" t="s">
        <v>41</v>
      </c>
      <c r="O2126" s="21">
        <v>10</v>
      </c>
      <c r="P2126" s="334" t="str">
        <f>N2126&amp;O2126</f>
        <v>R10</v>
      </c>
      <c r="Q2126" s="25" t="s">
        <v>42</v>
      </c>
      <c r="R2126" s="26">
        <v>0.47</v>
      </c>
      <c r="S2126" s="26">
        <v>0.06</v>
      </c>
      <c r="T2126" s="336">
        <f>SUM(R2127:S2127)</f>
        <v>54190</v>
      </c>
      <c r="U2126" s="19">
        <v>4.2000000000000003E-2</v>
      </c>
      <c r="V2126" s="19">
        <v>0.02</v>
      </c>
      <c r="W2126" s="336">
        <f>SUM(U2127:V2127)</f>
        <v>4639</v>
      </c>
      <c r="X2126" s="19">
        <v>0.33</v>
      </c>
      <c r="Y2126" s="19">
        <v>0.16</v>
      </c>
      <c r="Z2126" s="19">
        <v>0.24</v>
      </c>
      <c r="AA2126" s="338">
        <f>SUM(X2127:Z2127)</f>
        <v>60738</v>
      </c>
      <c r="AB2126" s="327">
        <f>ROUNDDOWN((T2126+AA2126)*0.05,0)</f>
        <v>5746</v>
      </c>
      <c r="AC2126" s="327">
        <f>ROUNDDOWN((T2126+W2126+AA2126+AB2126)*0.1,0)</f>
        <v>12531</v>
      </c>
      <c r="AD2126" s="327">
        <f>ROUNDDOWN(AG2126*0.1,0)</f>
        <v>13217</v>
      </c>
      <c r="AE2126" s="327">
        <f>T2126+W2126+AA2126+AB2126+AC2126+AD2126</f>
        <v>151061</v>
      </c>
      <c r="AF2126" s="328">
        <v>191000</v>
      </c>
      <c r="AG2126" s="330">
        <f>AF2126-T2126-W2126</f>
        <v>132171</v>
      </c>
      <c r="AH2126" s="332">
        <f t="shared" si="22"/>
        <v>132171</v>
      </c>
    </row>
    <row r="2127" spans="1:34" ht="12.75" hidden="1" customHeight="1">
      <c r="A2127" s="333"/>
      <c r="B2127" s="20"/>
      <c r="C2127" s="21"/>
      <c r="D2127" s="333"/>
      <c r="E2127" s="21"/>
      <c r="F2127" s="21"/>
      <c r="G2127" s="333"/>
      <c r="H2127" s="21"/>
      <c r="I2127" s="21"/>
      <c r="J2127" s="333"/>
      <c r="K2127" s="21"/>
      <c r="L2127" s="21"/>
      <c r="M2127" s="335"/>
      <c r="N2127" s="21"/>
      <c r="O2127" s="21"/>
      <c r="P2127" s="335"/>
      <c r="Q2127" s="22"/>
      <c r="R2127" s="23">
        <f>ROUNDDOWN($R$3*R2126,0)</f>
        <v>49304</v>
      </c>
      <c r="S2127" s="23">
        <f>ROUNDDOWN($S$3*S2126,0)</f>
        <v>4886</v>
      </c>
      <c r="T2127" s="337"/>
      <c r="U2127" s="23">
        <f>ROUNDDOWN(U2126*$U$3,0)</f>
        <v>3420</v>
      </c>
      <c r="V2127" s="23">
        <f>ROUNDDOWN(V2126*$V$3,0)</f>
        <v>1219</v>
      </c>
      <c r="W2127" s="337"/>
      <c r="X2127" s="23">
        <f>ROUNDDOWN($X$3*X2126,0)</f>
        <v>34618</v>
      </c>
      <c r="Y2127" s="23">
        <f>ROUNDDOWN(Y2126*$Y$3,0)</f>
        <v>13030</v>
      </c>
      <c r="Z2127" s="24">
        <f>ROUNDDOWN(Z2126*$Z$3,0)</f>
        <v>13090</v>
      </c>
      <c r="AA2127" s="338"/>
      <c r="AB2127" s="327"/>
      <c r="AC2127" s="327"/>
      <c r="AD2127" s="327"/>
      <c r="AE2127" s="327"/>
      <c r="AF2127" s="329"/>
      <c r="AG2127" s="331"/>
      <c r="AH2127" s="332">
        <f t="shared" si="22"/>
        <v>0</v>
      </c>
    </row>
    <row r="2128" spans="1:34" ht="12.75" hidden="1" customHeight="1">
      <c r="A2128" s="333" t="s">
        <v>315</v>
      </c>
      <c r="B2128" s="20" t="s">
        <v>43</v>
      </c>
      <c r="C2128" s="21">
        <v>3.5</v>
      </c>
      <c r="D2128" s="333" t="str">
        <f>B2128&amp;C2128</f>
        <v>H3.5</v>
      </c>
      <c r="E2128" s="21" t="s">
        <v>38</v>
      </c>
      <c r="F2128" s="21">
        <v>0</v>
      </c>
      <c r="G2128" s="333" t="str">
        <f>E2128&amp;F2128</f>
        <v>W0</v>
      </c>
      <c r="H2128" s="21" t="s">
        <v>39</v>
      </c>
      <c r="I2128" s="21">
        <v>0</v>
      </c>
      <c r="J2128" s="333" t="str">
        <f>H2128&amp;I2128</f>
        <v>L0</v>
      </c>
      <c r="K2128" s="21" t="s">
        <v>40</v>
      </c>
      <c r="L2128" s="21">
        <v>0</v>
      </c>
      <c r="M2128" s="334" t="str">
        <f>K2128&amp;L2128</f>
        <v>B0</v>
      </c>
      <c r="N2128" s="21" t="s">
        <v>41</v>
      </c>
      <c r="O2128" s="21">
        <v>12</v>
      </c>
      <c r="P2128" s="334" t="str">
        <f>N2128&amp;O2128</f>
        <v>R12</v>
      </c>
      <c r="Q2128" s="25" t="s">
        <v>42</v>
      </c>
      <c r="R2128" s="19">
        <v>0.63</v>
      </c>
      <c r="S2128" s="19">
        <v>0.1</v>
      </c>
      <c r="T2128" s="336">
        <f>SUM(R2129:S2129)</f>
        <v>74233</v>
      </c>
      <c r="U2128" s="19">
        <v>7.4999999999999997E-2</v>
      </c>
      <c r="V2128" s="19">
        <v>0.02</v>
      </c>
      <c r="W2128" s="336">
        <f>SUM(U2129:V2129)</f>
        <v>7327</v>
      </c>
      <c r="X2128" s="19">
        <v>0.42</v>
      </c>
      <c r="Y2128" s="19">
        <v>0.2</v>
      </c>
      <c r="Z2128" s="19">
        <v>0.31</v>
      </c>
      <c r="AA2128" s="338">
        <f>SUM(X2129:Z2129)</f>
        <v>77255</v>
      </c>
      <c r="AB2128" s="327">
        <f>ROUNDDOWN((T2128+AA2128)*0.05,0)</f>
        <v>7574</v>
      </c>
      <c r="AC2128" s="327">
        <f>ROUNDDOWN((T2128+W2128+AA2128+AB2128)*0.1,0)</f>
        <v>16638</v>
      </c>
      <c r="AD2128" s="327">
        <f>ROUNDDOWN(AG2128*0.1,0)</f>
        <v>21444</v>
      </c>
      <c r="AE2128" s="327">
        <f>T2128+W2128+AA2128+AB2128+AC2128+AD2128</f>
        <v>204471</v>
      </c>
      <c r="AF2128" s="328">
        <v>296000</v>
      </c>
      <c r="AG2128" s="330">
        <f>AF2128-T2128-W2128</f>
        <v>214440</v>
      </c>
      <c r="AH2128" s="332">
        <f t="shared" si="22"/>
        <v>204471</v>
      </c>
    </row>
    <row r="2129" spans="1:34" ht="12.75" hidden="1" customHeight="1">
      <c r="A2129" s="333"/>
      <c r="B2129" s="20"/>
      <c r="C2129" s="21"/>
      <c r="D2129" s="333"/>
      <c r="E2129" s="21"/>
      <c r="F2129" s="21"/>
      <c r="G2129" s="333"/>
      <c r="H2129" s="21"/>
      <c r="I2129" s="21"/>
      <c r="J2129" s="333"/>
      <c r="K2129" s="21"/>
      <c r="L2129" s="21"/>
      <c r="M2129" s="335"/>
      <c r="N2129" s="21"/>
      <c r="O2129" s="21"/>
      <c r="P2129" s="335"/>
      <c r="Q2129" s="22"/>
      <c r="R2129" s="23">
        <f>ROUNDDOWN($R$3*R2128,0)</f>
        <v>66089</v>
      </c>
      <c r="S2129" s="23">
        <f>ROUNDDOWN($S$3*S2128,0)</f>
        <v>8144</v>
      </c>
      <c r="T2129" s="337"/>
      <c r="U2129" s="23">
        <f>ROUNDDOWN(U2128*$U$3,0)</f>
        <v>6108</v>
      </c>
      <c r="V2129" s="23">
        <f>ROUNDDOWN(V2128*$V$3,0)</f>
        <v>1219</v>
      </c>
      <c r="W2129" s="337"/>
      <c r="X2129" s="23">
        <f>ROUNDDOWN($X$3*X2128,0)</f>
        <v>44059</v>
      </c>
      <c r="Y2129" s="23">
        <f>ROUNDDOWN(Y2128*$Y$3,0)</f>
        <v>16288</v>
      </c>
      <c r="Z2129" s="24">
        <f>ROUNDDOWN(Z2128*$Z$3,0)</f>
        <v>16908</v>
      </c>
      <c r="AA2129" s="338"/>
      <c r="AB2129" s="327"/>
      <c r="AC2129" s="327"/>
      <c r="AD2129" s="327"/>
      <c r="AE2129" s="327"/>
      <c r="AF2129" s="329"/>
      <c r="AG2129" s="331"/>
      <c r="AH2129" s="332">
        <f t="shared" si="22"/>
        <v>0</v>
      </c>
    </row>
    <row r="2130" spans="1:34" ht="12.75" hidden="1" customHeight="1">
      <c r="A2130" s="333" t="s">
        <v>315</v>
      </c>
      <c r="B2130" s="20" t="s">
        <v>43</v>
      </c>
      <c r="C2130" s="21">
        <v>3.5</v>
      </c>
      <c r="D2130" s="333" t="str">
        <f>B2130&amp;C2130</f>
        <v>H3.5</v>
      </c>
      <c r="E2130" s="21" t="s">
        <v>38</v>
      </c>
      <c r="F2130" s="21">
        <v>0</v>
      </c>
      <c r="G2130" s="333" t="str">
        <f>E2130&amp;F2130</f>
        <v>W0</v>
      </c>
      <c r="H2130" s="21" t="s">
        <v>39</v>
      </c>
      <c r="I2130" s="21">
        <v>0</v>
      </c>
      <c r="J2130" s="333" t="str">
        <f>H2130&amp;I2130</f>
        <v>L0</v>
      </c>
      <c r="K2130" s="21" t="s">
        <v>40</v>
      </c>
      <c r="L2130" s="21">
        <v>0</v>
      </c>
      <c r="M2130" s="334" t="str">
        <f>K2130&amp;L2130</f>
        <v>B0</v>
      </c>
      <c r="N2130" s="21" t="s">
        <v>41</v>
      </c>
      <c r="O2130" s="21">
        <v>15</v>
      </c>
      <c r="P2130" s="334" t="str">
        <f>N2130&amp;O2130</f>
        <v>R15</v>
      </c>
      <c r="Q2130" s="25" t="s">
        <v>42</v>
      </c>
      <c r="R2130" s="19">
        <v>0.88</v>
      </c>
      <c r="S2130" s="19">
        <v>0.12</v>
      </c>
      <c r="T2130" s="336">
        <f>SUM(R2131:S2131)</f>
        <v>102088</v>
      </c>
      <c r="U2130" s="19">
        <v>0.19</v>
      </c>
      <c r="V2130" s="19">
        <v>3.9E-2</v>
      </c>
      <c r="W2130" s="29">
        <f>SUM(U2131:V2131)</f>
        <v>17851</v>
      </c>
      <c r="X2130" s="19">
        <v>0.56000000000000005</v>
      </c>
      <c r="Y2130" s="19">
        <v>0.27</v>
      </c>
      <c r="Z2130" s="19">
        <v>0.41</v>
      </c>
      <c r="AA2130" s="338">
        <f>SUM(X2131:Z2131)</f>
        <v>103098</v>
      </c>
      <c r="AB2130" s="327">
        <f>ROUNDDOWN((T2130+AA2130)*0.05,0)</f>
        <v>10259</v>
      </c>
      <c r="AC2130" s="327">
        <f>ROUNDDOWN((T2130+W2130+AA2130+AB2130)*0.1,0)</f>
        <v>23329</v>
      </c>
      <c r="AD2130" s="327">
        <f>ROUNDDOWN(AG2130*0.1,0)</f>
        <v>33806</v>
      </c>
      <c r="AE2130" s="327">
        <f>T2130+W2130+AA2130+AB2130+AC2130+AD2130</f>
        <v>290431</v>
      </c>
      <c r="AF2130" s="328">
        <v>458000</v>
      </c>
      <c r="AG2130" s="330">
        <f>AF2130-T2130-W2130</f>
        <v>338061</v>
      </c>
      <c r="AH2130" s="332">
        <f t="shared" si="22"/>
        <v>290431</v>
      </c>
    </row>
    <row r="2131" spans="1:34" ht="12.75" hidden="1" customHeight="1">
      <c r="A2131" s="333"/>
      <c r="B2131" s="20"/>
      <c r="C2131" s="21"/>
      <c r="D2131" s="333"/>
      <c r="E2131" s="21"/>
      <c r="F2131" s="21"/>
      <c r="G2131" s="333"/>
      <c r="H2131" s="21"/>
      <c r="I2131" s="21"/>
      <c r="J2131" s="333"/>
      <c r="K2131" s="21"/>
      <c r="L2131" s="21"/>
      <c r="M2131" s="335"/>
      <c r="N2131" s="21"/>
      <c r="O2131" s="21"/>
      <c r="P2131" s="335"/>
      <c r="Q2131" s="25"/>
      <c r="R2131" s="23">
        <f>ROUNDDOWN($R$3*R2130,0)</f>
        <v>92315</v>
      </c>
      <c r="S2131" s="23">
        <f>ROUNDDOWN($S$3*S2130,0)</f>
        <v>9773</v>
      </c>
      <c r="T2131" s="337"/>
      <c r="U2131" s="23">
        <f>ROUNDDOWN(U2130*$U$3,0)</f>
        <v>15474</v>
      </c>
      <c r="V2131" s="23">
        <f>ROUNDDOWN(V2130*$V$3,0)</f>
        <v>2377</v>
      </c>
      <c r="W2131" s="30"/>
      <c r="X2131" s="23">
        <f>ROUNDDOWN($X$3*X2130,0)</f>
        <v>58746</v>
      </c>
      <c r="Y2131" s="23">
        <f>ROUNDDOWN(Y2130*$Y$3,0)</f>
        <v>21989</v>
      </c>
      <c r="Z2131" s="24">
        <f>ROUNDDOWN(Z2130*$Z$3,0)</f>
        <v>22363</v>
      </c>
      <c r="AA2131" s="338"/>
      <c r="AB2131" s="327"/>
      <c r="AC2131" s="327"/>
      <c r="AD2131" s="327"/>
      <c r="AE2131" s="327"/>
      <c r="AF2131" s="329"/>
      <c r="AG2131" s="331"/>
      <c r="AH2131" s="332">
        <f t="shared" si="22"/>
        <v>0</v>
      </c>
    </row>
    <row r="2132" spans="1:34" ht="12.75" hidden="1" customHeight="1">
      <c r="A2132" s="333" t="s">
        <v>315</v>
      </c>
      <c r="B2132" s="20" t="s">
        <v>43</v>
      </c>
      <c r="C2132" s="21">
        <v>3.5</v>
      </c>
      <c r="D2132" s="333" t="str">
        <f>B2132&amp;C2132</f>
        <v>H3.5</v>
      </c>
      <c r="E2132" s="21" t="s">
        <v>38</v>
      </c>
      <c r="F2132" s="21">
        <v>0</v>
      </c>
      <c r="G2132" s="333" t="str">
        <f>E2132&amp;F2132</f>
        <v>W0</v>
      </c>
      <c r="H2132" s="21" t="s">
        <v>39</v>
      </c>
      <c r="I2132" s="21">
        <v>0</v>
      </c>
      <c r="J2132" s="333" t="str">
        <f>H2132&amp;I2132</f>
        <v>L0</v>
      </c>
      <c r="K2132" s="21" t="s">
        <v>40</v>
      </c>
      <c r="L2132" s="21">
        <v>0</v>
      </c>
      <c r="M2132" s="334" t="str">
        <f>K2132&amp;L2132</f>
        <v>B0</v>
      </c>
      <c r="N2132" s="21" t="s">
        <v>41</v>
      </c>
      <c r="O2132" s="21">
        <v>18</v>
      </c>
      <c r="P2132" s="334" t="str">
        <f>N2132&amp;O2132</f>
        <v>R18</v>
      </c>
      <c r="Q2132" s="25" t="s">
        <v>42</v>
      </c>
      <c r="R2132" s="26">
        <v>1.1499999999999999</v>
      </c>
      <c r="S2132" s="26">
        <v>0.15</v>
      </c>
      <c r="T2132" s="336">
        <f>SUM(R2133:S2133)</f>
        <v>132855</v>
      </c>
      <c r="U2132" s="19">
        <v>0.19</v>
      </c>
      <c r="V2132" s="19">
        <v>7.0999999999999994E-2</v>
      </c>
      <c r="W2132" s="336">
        <f>SUM(U2133:V2133)</f>
        <v>19802</v>
      </c>
      <c r="X2132" s="19">
        <v>0.7</v>
      </c>
      <c r="Y2132" s="19">
        <v>0.34</v>
      </c>
      <c r="Z2132" s="19">
        <v>0.52</v>
      </c>
      <c r="AA2132" s="338">
        <f>SUM(X2133:Z2133)</f>
        <v>129484</v>
      </c>
      <c r="AB2132" s="327">
        <f>ROUNDDOWN((T2132+AA2132)*0.05,0)</f>
        <v>13116</v>
      </c>
      <c r="AC2132" s="327">
        <f>ROUNDDOWN((T2132+W2132+AA2132+AB2132)*0.1,0)</f>
        <v>29525</v>
      </c>
      <c r="AD2132" s="327">
        <f>ROUNDDOWN(AG2132*0.1,0)</f>
        <v>47434</v>
      </c>
      <c r="AE2132" s="327">
        <f>T2132+W2132+AA2132+AB2132+AC2132+AD2132</f>
        <v>372216</v>
      </c>
      <c r="AF2132" s="328">
        <v>627000</v>
      </c>
      <c r="AG2132" s="330">
        <f>AF2132-T2132-W2132</f>
        <v>474343</v>
      </c>
      <c r="AH2132" s="332">
        <f t="shared" si="22"/>
        <v>372216</v>
      </c>
    </row>
    <row r="2133" spans="1:34" ht="12.75" hidden="1" customHeight="1">
      <c r="A2133" s="333"/>
      <c r="B2133" s="20"/>
      <c r="C2133" s="21"/>
      <c r="D2133" s="333"/>
      <c r="E2133" s="21"/>
      <c r="F2133" s="21"/>
      <c r="G2133" s="333"/>
      <c r="H2133" s="21"/>
      <c r="I2133" s="21"/>
      <c r="J2133" s="333"/>
      <c r="K2133" s="21"/>
      <c r="L2133" s="21"/>
      <c r="M2133" s="335"/>
      <c r="N2133" s="21"/>
      <c r="O2133" s="21"/>
      <c r="P2133" s="335"/>
      <c r="Q2133" s="22"/>
      <c r="R2133" s="23">
        <f>ROUNDDOWN($R$3*R2132,0)</f>
        <v>120639</v>
      </c>
      <c r="S2133" s="23">
        <f>ROUNDDOWN($S$3*S2132,0)</f>
        <v>12216</v>
      </c>
      <c r="T2133" s="337"/>
      <c r="U2133" s="23">
        <f>ROUNDDOWN(U2132*$U$3,0)</f>
        <v>15474</v>
      </c>
      <c r="V2133" s="23">
        <f>ROUNDDOWN(V2132*$V$3,0)</f>
        <v>4328</v>
      </c>
      <c r="W2133" s="337"/>
      <c r="X2133" s="23">
        <f>ROUNDDOWN($X$3*X2132,0)</f>
        <v>73432</v>
      </c>
      <c r="Y2133" s="23">
        <f>ROUNDDOWN(Y2132*$Y$3,0)</f>
        <v>27690</v>
      </c>
      <c r="Z2133" s="24">
        <f>ROUNDDOWN(Z2132*$Z$3,0)</f>
        <v>28362</v>
      </c>
      <c r="AA2133" s="338"/>
      <c r="AB2133" s="327"/>
      <c r="AC2133" s="327"/>
      <c r="AD2133" s="327"/>
      <c r="AE2133" s="327"/>
      <c r="AF2133" s="329"/>
      <c r="AG2133" s="331"/>
      <c r="AH2133" s="332">
        <f t="shared" si="22"/>
        <v>0</v>
      </c>
    </row>
    <row r="2134" spans="1:34" ht="12.75" hidden="1" customHeight="1">
      <c r="A2134" s="333" t="s">
        <v>315</v>
      </c>
      <c r="B2134" s="20" t="s">
        <v>43</v>
      </c>
      <c r="C2134" s="21">
        <v>4</v>
      </c>
      <c r="D2134" s="333" t="str">
        <f>B2134&amp;C2134</f>
        <v>H4</v>
      </c>
      <c r="E2134" s="21" t="s">
        <v>38</v>
      </c>
      <c r="F2134" s="21">
        <v>0</v>
      </c>
      <c r="G2134" s="333" t="str">
        <f>E2134&amp;F2134</f>
        <v>W0</v>
      </c>
      <c r="H2134" s="21" t="s">
        <v>39</v>
      </c>
      <c r="I2134" s="21">
        <v>0</v>
      </c>
      <c r="J2134" s="333" t="str">
        <f>H2134&amp;I2134</f>
        <v>L0</v>
      </c>
      <c r="K2134" s="21" t="s">
        <v>40</v>
      </c>
      <c r="L2134" s="21">
        <v>0</v>
      </c>
      <c r="M2134" s="334" t="str">
        <f>K2134&amp;L2134</f>
        <v>B0</v>
      </c>
      <c r="N2134" s="21" t="s">
        <v>41</v>
      </c>
      <c r="O2134" s="21">
        <v>20</v>
      </c>
      <c r="P2134" s="334" t="str">
        <f>N2134&amp;O2134</f>
        <v>R20</v>
      </c>
      <c r="Q2134" s="25" t="s">
        <v>42</v>
      </c>
      <c r="R2134" s="19">
        <v>1.33</v>
      </c>
      <c r="S2134" s="19">
        <v>0.18</v>
      </c>
      <c r="T2134" s="336">
        <f>SUM(R2135:S2135)</f>
        <v>154181</v>
      </c>
      <c r="U2134" s="19">
        <v>0.19</v>
      </c>
      <c r="V2134" s="19">
        <v>7.0999999999999994E-2</v>
      </c>
      <c r="W2134" s="336">
        <f>SUM(U2135:V2135)</f>
        <v>19802</v>
      </c>
      <c r="X2134" s="19">
        <v>0.81</v>
      </c>
      <c r="Y2134" s="19">
        <v>0.39</v>
      </c>
      <c r="Z2134" s="19">
        <v>0.6</v>
      </c>
      <c r="AA2134" s="338">
        <f>SUM(X2135:Z2135)</f>
        <v>149460</v>
      </c>
      <c r="AB2134" s="327">
        <f>ROUNDDOWN((T2134+AA2134)*0.05,0)</f>
        <v>15182</v>
      </c>
      <c r="AC2134" s="327">
        <f>ROUNDDOWN((T2134+W2134+AA2134+AB2134)*0.1,0)</f>
        <v>33862</v>
      </c>
      <c r="AD2134" s="327">
        <f>ROUNDDOWN(AG2134*0.1,0)</f>
        <v>62201</v>
      </c>
      <c r="AE2134" s="327">
        <f>T2134+W2134+AA2134+AB2134+AC2134+AD2134</f>
        <v>434688</v>
      </c>
      <c r="AF2134" s="328">
        <v>796000</v>
      </c>
      <c r="AG2134" s="330">
        <f>AF2134-T2134-W2134</f>
        <v>622017</v>
      </c>
      <c r="AH2134" s="332">
        <f t="shared" si="22"/>
        <v>434688</v>
      </c>
    </row>
    <row r="2135" spans="1:34" ht="12.75" hidden="1" customHeight="1">
      <c r="A2135" s="333"/>
      <c r="B2135" s="20"/>
      <c r="C2135" s="21"/>
      <c r="D2135" s="333"/>
      <c r="E2135" s="21"/>
      <c r="F2135" s="21"/>
      <c r="G2135" s="333"/>
      <c r="H2135" s="21"/>
      <c r="I2135" s="21"/>
      <c r="J2135" s="333"/>
      <c r="K2135" s="21"/>
      <c r="L2135" s="21"/>
      <c r="M2135" s="335"/>
      <c r="N2135" s="21"/>
      <c r="O2135" s="21"/>
      <c r="P2135" s="335"/>
      <c r="Q2135" s="22"/>
      <c r="R2135" s="23">
        <f>ROUNDDOWN($R$3*R2134,0)</f>
        <v>139522</v>
      </c>
      <c r="S2135" s="23">
        <f>ROUNDDOWN($S$3*S2134,0)</f>
        <v>14659</v>
      </c>
      <c r="T2135" s="337"/>
      <c r="U2135" s="23">
        <f>ROUNDDOWN(U2134*$U$3,0)</f>
        <v>15474</v>
      </c>
      <c r="V2135" s="23">
        <f>ROUNDDOWN(V2134*$V$3,0)</f>
        <v>4328</v>
      </c>
      <c r="W2135" s="337"/>
      <c r="X2135" s="23">
        <f>ROUNDDOWN($X$3*X2134,0)</f>
        <v>84972</v>
      </c>
      <c r="Y2135" s="23">
        <f>ROUNDDOWN(Y2134*$Y$3,0)</f>
        <v>31762</v>
      </c>
      <c r="Z2135" s="24">
        <f>ROUNDDOWN(Z2134*$Z$3,0)</f>
        <v>32726</v>
      </c>
      <c r="AA2135" s="338"/>
      <c r="AB2135" s="327"/>
      <c r="AC2135" s="327"/>
      <c r="AD2135" s="327"/>
      <c r="AE2135" s="327"/>
      <c r="AF2135" s="329"/>
      <c r="AG2135" s="331"/>
      <c r="AH2135" s="332">
        <f t="shared" si="22"/>
        <v>0</v>
      </c>
    </row>
    <row r="2136" spans="1:34" ht="12.75" hidden="1" customHeight="1">
      <c r="A2136" s="333" t="s">
        <v>315</v>
      </c>
      <c r="B2136" s="20" t="s">
        <v>43</v>
      </c>
      <c r="C2136" s="21">
        <v>4.5</v>
      </c>
      <c r="D2136" s="333" t="str">
        <f>B2136&amp;C2136</f>
        <v>H4.5</v>
      </c>
      <c r="E2136" s="21" t="s">
        <v>38</v>
      </c>
      <c r="F2136" s="21">
        <v>0</v>
      </c>
      <c r="G2136" s="333" t="str">
        <f>E2136&amp;F2136</f>
        <v>W0</v>
      </c>
      <c r="H2136" s="21" t="s">
        <v>39</v>
      </c>
      <c r="I2136" s="21">
        <v>0</v>
      </c>
      <c r="J2136" s="333" t="str">
        <f>H2136&amp;I2136</f>
        <v>L0</v>
      </c>
      <c r="K2136" s="21" t="s">
        <v>40</v>
      </c>
      <c r="L2136" s="21">
        <v>0</v>
      </c>
      <c r="M2136" s="334" t="str">
        <f>K2136&amp;L2136</f>
        <v>B0</v>
      </c>
      <c r="N2136" s="21" t="s">
        <v>41</v>
      </c>
      <c r="O2136" s="21">
        <v>25</v>
      </c>
      <c r="P2136" s="334" t="str">
        <f>N2136&amp;O2136</f>
        <v>R25</v>
      </c>
      <c r="Q2136" s="25" t="s">
        <v>42</v>
      </c>
      <c r="R2136" s="26">
        <v>1.85</v>
      </c>
      <c r="S2136" s="26">
        <v>0.25</v>
      </c>
      <c r="T2136" s="336">
        <f>SUM(R2137:S2137)</f>
        <v>214432</v>
      </c>
      <c r="U2136" s="19">
        <v>0.22</v>
      </c>
      <c r="V2136" s="19">
        <v>0.14299999999999999</v>
      </c>
      <c r="W2136" s="336">
        <f>SUM(U2137:V2137)</f>
        <v>26635</v>
      </c>
      <c r="X2136" s="19">
        <v>1.02</v>
      </c>
      <c r="Y2136" s="19">
        <v>0.51</v>
      </c>
      <c r="Z2136" s="19">
        <v>0.67</v>
      </c>
      <c r="AA2136" s="338">
        <f>SUM(X2137:Z2137)</f>
        <v>185081</v>
      </c>
      <c r="AB2136" s="327">
        <f>ROUNDDOWN((T2136+AA2136)*0.05,0)</f>
        <v>19975</v>
      </c>
      <c r="AC2136" s="327">
        <f>ROUNDDOWN((T2136+W2136+AA2136+AB2136)*0.1,0)</f>
        <v>44612</v>
      </c>
      <c r="AD2136" s="327">
        <f>ROUNDDOWN(AG2136*0.1,0)</f>
        <v>139893</v>
      </c>
      <c r="AE2136" s="327">
        <f>T2136+W2136+AA2136+AB2136+AC2136+AD2136</f>
        <v>630628</v>
      </c>
      <c r="AF2136" s="328">
        <v>1640000</v>
      </c>
      <c r="AG2136" s="330">
        <f>AF2136-T2136-W2136</f>
        <v>1398933</v>
      </c>
      <c r="AH2136" s="332">
        <f t="shared" si="22"/>
        <v>630628</v>
      </c>
    </row>
    <row r="2137" spans="1:34" ht="12.75" hidden="1" customHeight="1">
      <c r="A2137" s="333"/>
      <c r="B2137" s="20"/>
      <c r="C2137" s="21"/>
      <c r="D2137" s="333"/>
      <c r="E2137" s="21"/>
      <c r="F2137" s="21"/>
      <c r="G2137" s="333"/>
      <c r="H2137" s="21"/>
      <c r="I2137" s="21"/>
      <c r="J2137" s="333"/>
      <c r="K2137" s="21"/>
      <c r="L2137" s="21"/>
      <c r="M2137" s="335"/>
      <c r="N2137" s="21"/>
      <c r="O2137" s="21"/>
      <c r="P2137" s="335"/>
      <c r="Q2137" s="22"/>
      <c r="R2137" s="23">
        <f>ROUNDDOWN($R$3*R2136,0)</f>
        <v>194072</v>
      </c>
      <c r="S2137" s="23">
        <f>ROUNDDOWN($S$3*S2136,0)</f>
        <v>20360</v>
      </c>
      <c r="T2137" s="337"/>
      <c r="U2137" s="23">
        <f>ROUNDDOWN(U2136*$U$3,0)</f>
        <v>17917</v>
      </c>
      <c r="V2137" s="23">
        <f>ROUNDDOWN(V2136*$V$3,0)</f>
        <v>8718</v>
      </c>
      <c r="W2137" s="337"/>
      <c r="X2137" s="23">
        <f>ROUNDDOWN($X$3*X2136,0)</f>
        <v>107002</v>
      </c>
      <c r="Y2137" s="23">
        <f>ROUNDDOWN(Y2136*$Y$3,0)</f>
        <v>41535</v>
      </c>
      <c r="Z2137" s="24">
        <f>ROUNDDOWN(Z2136*$Z$3,0)</f>
        <v>36544</v>
      </c>
      <c r="AA2137" s="338"/>
      <c r="AB2137" s="327"/>
      <c r="AC2137" s="327"/>
      <c r="AD2137" s="327"/>
      <c r="AE2137" s="327"/>
      <c r="AF2137" s="329"/>
      <c r="AG2137" s="331"/>
      <c r="AH2137" s="332">
        <f t="shared" si="22"/>
        <v>0</v>
      </c>
    </row>
    <row r="2138" spans="1:34" ht="12.75" hidden="1" customHeight="1">
      <c r="A2138" s="333" t="s">
        <v>315</v>
      </c>
      <c r="B2138" s="20" t="s">
        <v>43</v>
      </c>
      <c r="C2138" s="21">
        <v>5</v>
      </c>
      <c r="D2138" s="333" t="str">
        <f>B2138&amp;C2138</f>
        <v>H5</v>
      </c>
      <c r="E2138" s="21" t="s">
        <v>38</v>
      </c>
      <c r="F2138" s="21">
        <v>0</v>
      </c>
      <c r="G2138" s="333" t="str">
        <f>E2138&amp;F2138</f>
        <v>W0</v>
      </c>
      <c r="H2138" s="21" t="s">
        <v>39</v>
      </c>
      <c r="I2138" s="21">
        <v>0</v>
      </c>
      <c r="J2138" s="333" t="str">
        <f>H2138&amp;I2138</f>
        <v>L0</v>
      </c>
      <c r="K2138" s="21" t="s">
        <v>40</v>
      </c>
      <c r="L2138" s="21">
        <v>0</v>
      </c>
      <c r="M2138" s="334" t="str">
        <f>K2138&amp;L2138</f>
        <v>B0</v>
      </c>
      <c r="N2138" s="21" t="s">
        <v>41</v>
      </c>
      <c r="O2138" s="21">
        <v>30</v>
      </c>
      <c r="P2138" s="334" t="str">
        <f>N2138&amp;O2138</f>
        <v>R30</v>
      </c>
      <c r="Q2138" s="25" t="s">
        <v>42</v>
      </c>
      <c r="R2138" s="19">
        <v>2.2000000000000002</v>
      </c>
      <c r="S2138" s="19">
        <v>0.31</v>
      </c>
      <c r="T2138" s="336">
        <f>SUM(R2139:S2139)</f>
        <v>256035</v>
      </c>
      <c r="U2138" s="19">
        <v>0.3</v>
      </c>
      <c r="V2138" s="19">
        <v>0.25</v>
      </c>
      <c r="W2138" s="336">
        <f>SUM(U2139:V2139)</f>
        <v>39673</v>
      </c>
      <c r="X2138" s="19">
        <v>1.23</v>
      </c>
      <c r="Y2138" s="19">
        <v>0.6</v>
      </c>
      <c r="Z2138" s="19">
        <v>0.78</v>
      </c>
      <c r="AA2138" s="338">
        <f>SUM(X2139:Z2139)</f>
        <v>220440</v>
      </c>
      <c r="AB2138" s="327">
        <f>ROUNDDOWN((T2138+AA2138)*0.05,0)</f>
        <v>23823</v>
      </c>
      <c r="AC2138" s="327">
        <f>ROUNDDOWN((T2138+W2138+AA2138+AB2138)*0.1,0)</f>
        <v>53997</v>
      </c>
      <c r="AD2138" s="327">
        <f>ROUNDDOWN(AG2138*0.1,0)</f>
        <v>231429</v>
      </c>
      <c r="AE2138" s="327">
        <f>T2138+W2138+AA2138+AB2138+AC2138+AD2138</f>
        <v>825397</v>
      </c>
      <c r="AF2138" s="328">
        <v>2610000</v>
      </c>
      <c r="AG2138" s="330">
        <f>AF2138-T2138-W2138</f>
        <v>2314292</v>
      </c>
      <c r="AH2138" s="332">
        <f t="shared" si="22"/>
        <v>825397</v>
      </c>
    </row>
    <row r="2139" spans="1:34" ht="12.75" hidden="1" customHeight="1">
      <c r="A2139" s="333"/>
      <c r="B2139" s="20"/>
      <c r="C2139" s="21"/>
      <c r="D2139" s="333"/>
      <c r="E2139" s="21"/>
      <c r="F2139" s="21"/>
      <c r="G2139" s="333"/>
      <c r="H2139" s="21"/>
      <c r="I2139" s="21"/>
      <c r="J2139" s="333"/>
      <c r="K2139" s="21"/>
      <c r="L2139" s="21"/>
      <c r="M2139" s="335"/>
      <c r="N2139" s="21"/>
      <c r="O2139" s="21"/>
      <c r="P2139" s="335"/>
      <c r="Q2139" s="22"/>
      <c r="R2139" s="23">
        <f>ROUNDDOWN($R$3*R2138,0)</f>
        <v>230788</v>
      </c>
      <c r="S2139" s="23">
        <f>ROUNDDOWN($S$3*S2138,0)</f>
        <v>25247</v>
      </c>
      <c r="T2139" s="337"/>
      <c r="U2139" s="23">
        <f>ROUNDDOWN(U2138*$U$3,0)</f>
        <v>24432</v>
      </c>
      <c r="V2139" s="23">
        <f>ROUNDDOWN(V2138*$V$3,0)</f>
        <v>15241</v>
      </c>
      <c r="W2139" s="337"/>
      <c r="X2139" s="23">
        <f>ROUNDDOWN($X$3*X2138,0)</f>
        <v>129031</v>
      </c>
      <c r="Y2139" s="23">
        <f>ROUNDDOWN(Y2138*$Y$3,0)</f>
        <v>48865</v>
      </c>
      <c r="Z2139" s="24">
        <f>ROUNDDOWN(Z2138*$Z$3,0)</f>
        <v>42544</v>
      </c>
      <c r="AA2139" s="338"/>
      <c r="AB2139" s="327"/>
      <c r="AC2139" s="327"/>
      <c r="AD2139" s="327"/>
      <c r="AE2139" s="327"/>
      <c r="AF2139" s="329"/>
      <c r="AG2139" s="331"/>
      <c r="AH2139" s="332">
        <f t="shared" si="22"/>
        <v>0</v>
      </c>
    </row>
    <row r="2140" spans="1:34" ht="12.75" hidden="1" customHeight="1">
      <c r="A2140" s="333" t="s">
        <v>315</v>
      </c>
      <c r="B2140" s="20" t="s">
        <v>43</v>
      </c>
      <c r="C2140" s="21">
        <v>5.5</v>
      </c>
      <c r="D2140" s="333" t="str">
        <f>B2140&amp;C2140</f>
        <v>H5.5</v>
      </c>
      <c r="E2140" s="21" t="s">
        <v>38</v>
      </c>
      <c r="F2140" s="21">
        <v>0</v>
      </c>
      <c r="G2140" s="333" t="str">
        <f>E2140&amp;F2140</f>
        <v>W0</v>
      </c>
      <c r="H2140" s="21" t="s">
        <v>39</v>
      </c>
      <c r="I2140" s="21">
        <v>0</v>
      </c>
      <c r="J2140" s="333" t="str">
        <f>H2140&amp;I2140</f>
        <v>L0</v>
      </c>
      <c r="K2140" s="21" t="s">
        <v>40</v>
      </c>
      <c r="L2140" s="21">
        <v>0</v>
      </c>
      <c r="M2140" s="334" t="str">
        <f>K2140&amp;L2140</f>
        <v>B0</v>
      </c>
      <c r="N2140" s="21" t="s">
        <v>41</v>
      </c>
      <c r="O2140" s="21">
        <v>35</v>
      </c>
      <c r="P2140" s="334" t="str">
        <f>N2140&amp;O2140</f>
        <v>R35</v>
      </c>
      <c r="Q2140" s="25" t="s">
        <v>42</v>
      </c>
      <c r="R2140" s="19">
        <v>2.66</v>
      </c>
      <c r="S2140" s="19">
        <v>0.37</v>
      </c>
      <c r="T2140" s="336">
        <f>SUM(R2141:S2141)</f>
        <v>309177</v>
      </c>
      <c r="U2140" s="19">
        <v>0.3</v>
      </c>
      <c r="V2140" s="19">
        <v>0.25</v>
      </c>
      <c r="W2140" s="336">
        <f>SUM(U2141:V2141)</f>
        <v>39673</v>
      </c>
      <c r="X2140" s="19">
        <v>1.42</v>
      </c>
      <c r="Y2140" s="19">
        <v>0.69</v>
      </c>
      <c r="Z2140" s="19">
        <v>0.9</v>
      </c>
      <c r="AA2140" s="338">
        <f>SUM(X2141:Z2141)</f>
        <v>254247</v>
      </c>
      <c r="AB2140" s="327">
        <f>ROUNDDOWN((T2140+AA2140)*0.05,0)</f>
        <v>28171</v>
      </c>
      <c r="AC2140" s="327">
        <f>ROUNDDOWN((T2140+W2140+AA2140+AB2140)*0.1,0)</f>
        <v>63126</v>
      </c>
      <c r="AD2140" s="327">
        <f>ROUNDDOWN(AG2140*0.1,0)</f>
        <v>376115</v>
      </c>
      <c r="AE2140" s="327">
        <f>T2140+W2140+AA2140+AB2140+AC2140+AD2140</f>
        <v>1070509</v>
      </c>
      <c r="AF2140" s="328">
        <v>4110000</v>
      </c>
      <c r="AG2140" s="330">
        <f>AF2140-T2140-W2140</f>
        <v>3761150</v>
      </c>
      <c r="AH2140" s="332">
        <f t="shared" si="22"/>
        <v>1070509</v>
      </c>
    </row>
    <row r="2141" spans="1:34" ht="12.75" hidden="1" customHeight="1">
      <c r="A2141" s="333"/>
      <c r="B2141" s="20"/>
      <c r="C2141" s="21"/>
      <c r="D2141" s="333"/>
      <c r="E2141" s="21"/>
      <c r="F2141" s="21"/>
      <c r="G2141" s="333"/>
      <c r="H2141" s="21"/>
      <c r="I2141" s="21"/>
      <c r="J2141" s="333"/>
      <c r="K2141" s="21"/>
      <c r="L2141" s="21"/>
      <c r="M2141" s="335"/>
      <c r="N2141" s="21"/>
      <c r="O2141" s="21"/>
      <c r="P2141" s="335"/>
      <c r="Q2141" s="22"/>
      <c r="R2141" s="23">
        <f>ROUNDDOWN($R$3*R2140,0)</f>
        <v>279044</v>
      </c>
      <c r="S2141" s="23">
        <f>ROUNDDOWN($S$3*S2140,0)</f>
        <v>30133</v>
      </c>
      <c r="T2141" s="337"/>
      <c r="U2141" s="23">
        <f>ROUNDDOWN(U2140*$U$3,0)</f>
        <v>24432</v>
      </c>
      <c r="V2141" s="23">
        <f>ROUNDDOWN(V2140*$V$3,0)</f>
        <v>15241</v>
      </c>
      <c r="W2141" s="337"/>
      <c r="X2141" s="23">
        <f>ROUNDDOWN($X$3*X2140,0)</f>
        <v>148963</v>
      </c>
      <c r="Y2141" s="23">
        <f>ROUNDDOWN(Y2140*$Y$3,0)</f>
        <v>56195</v>
      </c>
      <c r="Z2141" s="24">
        <f>ROUNDDOWN(Z2140*$Z$3,0)</f>
        <v>49089</v>
      </c>
      <c r="AA2141" s="338"/>
      <c r="AB2141" s="327"/>
      <c r="AC2141" s="327"/>
      <c r="AD2141" s="327"/>
      <c r="AE2141" s="327"/>
      <c r="AF2141" s="329"/>
      <c r="AG2141" s="331"/>
      <c r="AH2141" s="332">
        <f t="shared" si="22"/>
        <v>0</v>
      </c>
    </row>
    <row r="2142" spans="1:34" ht="12.75" hidden="1" customHeight="1">
      <c r="A2142" s="333" t="s">
        <v>315</v>
      </c>
      <c r="B2142" s="20" t="s">
        <v>43</v>
      </c>
      <c r="C2142" s="21">
        <v>6</v>
      </c>
      <c r="D2142" s="333" t="str">
        <f>B2142&amp;C2142</f>
        <v>H6</v>
      </c>
      <c r="E2142" s="21" t="s">
        <v>38</v>
      </c>
      <c r="F2142" s="21">
        <v>0</v>
      </c>
      <c r="G2142" s="333" t="str">
        <f>E2142&amp;F2142</f>
        <v>W0</v>
      </c>
      <c r="H2142" s="21" t="s">
        <v>39</v>
      </c>
      <c r="I2142" s="21">
        <v>0</v>
      </c>
      <c r="J2142" s="333" t="str">
        <f>H2142&amp;I2142</f>
        <v>L0</v>
      </c>
      <c r="K2142" s="21" t="s">
        <v>40</v>
      </c>
      <c r="L2142" s="21">
        <v>0</v>
      </c>
      <c r="M2142" s="334" t="str">
        <f>K2142&amp;L2142</f>
        <v>B0</v>
      </c>
      <c r="N2142" s="21" t="s">
        <v>41</v>
      </c>
      <c r="O2142" s="21">
        <v>40</v>
      </c>
      <c r="P2142" s="334" t="str">
        <f>N2142&amp;O2142</f>
        <v>R40</v>
      </c>
      <c r="Q2142" s="25" t="s">
        <v>42</v>
      </c>
      <c r="R2142" s="26">
        <v>3.09</v>
      </c>
      <c r="S2142" s="26">
        <v>0.43</v>
      </c>
      <c r="T2142" s="336">
        <f>SUM(R2143:S2143)</f>
        <v>359173</v>
      </c>
      <c r="U2142" s="19">
        <v>0.57999999999999996</v>
      </c>
      <c r="V2142" s="19">
        <v>0.33</v>
      </c>
      <c r="W2142" s="336">
        <f>SUM(U2143:V2143)</f>
        <v>67355</v>
      </c>
      <c r="X2142" s="19">
        <v>1.56</v>
      </c>
      <c r="Y2142" s="19">
        <v>0.76</v>
      </c>
      <c r="Z2142" s="19">
        <v>0.99</v>
      </c>
      <c r="AA2142" s="338">
        <f>SUM(X2143:Z2143)</f>
        <v>279544</v>
      </c>
      <c r="AB2142" s="327">
        <f>ROUNDDOWN((T2142+AA2142)*0.05,0)</f>
        <v>31935</v>
      </c>
      <c r="AC2142" s="327">
        <f>ROUNDDOWN((T2142+W2142+AA2142+AB2142)*0.1,0)</f>
        <v>73800</v>
      </c>
      <c r="AD2142" s="327">
        <f>ROUNDDOWN(AG2142*0.1,0)</f>
        <v>579347</v>
      </c>
      <c r="AE2142" s="327">
        <f>T2142+W2142+AA2142+AB2142+AC2142+AD2142</f>
        <v>1391154</v>
      </c>
      <c r="AF2142" s="328">
        <v>6220000</v>
      </c>
      <c r="AG2142" s="330">
        <f>AF2142-T2142-W2142</f>
        <v>5793472</v>
      </c>
      <c r="AH2142" s="332">
        <f t="shared" si="22"/>
        <v>1391154</v>
      </c>
    </row>
    <row r="2143" spans="1:34" ht="12.75" hidden="1" customHeight="1">
      <c r="A2143" s="333"/>
      <c r="B2143" s="20"/>
      <c r="C2143" s="21"/>
      <c r="D2143" s="333"/>
      <c r="E2143" s="21"/>
      <c r="F2143" s="21"/>
      <c r="G2143" s="333"/>
      <c r="H2143" s="21"/>
      <c r="I2143" s="21"/>
      <c r="J2143" s="333"/>
      <c r="K2143" s="21"/>
      <c r="L2143" s="21"/>
      <c r="M2143" s="335"/>
      <c r="N2143" s="21"/>
      <c r="O2143" s="21"/>
      <c r="P2143" s="335"/>
      <c r="Q2143" s="22"/>
      <c r="R2143" s="23">
        <f>ROUNDDOWN($R$3*R2142,0)</f>
        <v>324153</v>
      </c>
      <c r="S2143" s="23">
        <f>ROUNDDOWN($S$3*S2142,0)</f>
        <v>35020</v>
      </c>
      <c r="T2143" s="337"/>
      <c r="U2143" s="23">
        <f>ROUNDDOWN(U2142*$U$3,0)</f>
        <v>47236</v>
      </c>
      <c r="V2143" s="23">
        <f>ROUNDDOWN(V2142*$V$3,0)</f>
        <v>20119</v>
      </c>
      <c r="W2143" s="337"/>
      <c r="X2143" s="23">
        <f>ROUNDDOWN($X$3*X2142,0)</f>
        <v>163650</v>
      </c>
      <c r="Y2143" s="23">
        <f>ROUNDDOWN(Y2142*$Y$3,0)</f>
        <v>61896</v>
      </c>
      <c r="Z2143" s="24">
        <f>ROUNDDOWN(Z2142*$Z$3,0)</f>
        <v>53998</v>
      </c>
      <c r="AA2143" s="338"/>
      <c r="AB2143" s="327"/>
      <c r="AC2143" s="327"/>
      <c r="AD2143" s="327"/>
      <c r="AE2143" s="327"/>
      <c r="AF2143" s="329"/>
      <c r="AG2143" s="331"/>
      <c r="AH2143" s="332">
        <f t="shared" si="22"/>
        <v>0</v>
      </c>
    </row>
    <row r="2144" spans="1:34" ht="12.75" hidden="1" customHeight="1">
      <c r="A2144" s="344" t="s">
        <v>316</v>
      </c>
      <c r="B2144" s="27" t="s">
        <v>43</v>
      </c>
      <c r="C2144" s="28">
        <v>0</v>
      </c>
      <c r="D2144" s="344" t="str">
        <f>B2144&amp;C2144</f>
        <v>H0</v>
      </c>
      <c r="E2144" s="28" t="s">
        <v>38</v>
      </c>
      <c r="F2144" s="28">
        <v>0</v>
      </c>
      <c r="G2144" s="344" t="str">
        <f>E2144&amp;F2144</f>
        <v>W0</v>
      </c>
      <c r="H2144" s="28" t="s">
        <v>39</v>
      </c>
      <c r="I2144" s="28">
        <v>0.4</v>
      </c>
      <c r="J2144" s="344" t="str">
        <f>H2144&amp;I2144</f>
        <v>L0.4</v>
      </c>
      <c r="K2144" s="28" t="s">
        <v>40</v>
      </c>
      <c r="L2144" s="28">
        <v>0</v>
      </c>
      <c r="M2144" s="345" t="str">
        <f>K2144&amp;L2144</f>
        <v>B0</v>
      </c>
      <c r="N2144" s="28" t="s">
        <v>41</v>
      </c>
      <c r="O2144" s="28">
        <v>0</v>
      </c>
      <c r="P2144" s="345" t="str">
        <f>N2144&amp;O2144</f>
        <v>R0</v>
      </c>
      <c r="Q2144" s="25" t="s">
        <v>109</v>
      </c>
      <c r="R2144" s="19"/>
      <c r="S2144" s="19"/>
      <c r="T2144" s="336">
        <f>SUM(R2145:S2145)</f>
        <v>0</v>
      </c>
      <c r="U2144" s="19"/>
      <c r="V2144" s="19"/>
      <c r="W2144" s="336">
        <f>SUM(U2145:V2145)</f>
        <v>0</v>
      </c>
      <c r="X2144" s="19"/>
      <c r="Y2144" s="19"/>
      <c r="Z2144" s="19"/>
      <c r="AA2144" s="338">
        <f>SUM(X2145:Z2145)</f>
        <v>0</v>
      </c>
      <c r="AB2144" s="327">
        <f>ROUNDDOWN((T2144+AA2144)*0.05,0)</f>
        <v>0</v>
      </c>
      <c r="AC2144" s="327">
        <f>ROUNDDOWN((T2144+W2144+AA2144+AB2144)*0.1,0)</f>
        <v>0</v>
      </c>
      <c r="AD2144" s="327">
        <f>ROUNDDOWN(AG2144*0.1,0)</f>
        <v>240</v>
      </c>
      <c r="AE2144" s="327">
        <f>T2144+W2144+AA2144+AB2144+AC2144+AD2144</f>
        <v>240</v>
      </c>
      <c r="AF2144" s="328">
        <v>2400</v>
      </c>
      <c r="AG2144" s="330">
        <f>AF2144-T2144-W2144</f>
        <v>2400</v>
      </c>
      <c r="AH2144" s="332">
        <f t="shared" si="22"/>
        <v>240</v>
      </c>
    </row>
    <row r="2145" spans="1:34" ht="12.75" hidden="1" customHeight="1">
      <c r="A2145" s="344"/>
      <c r="B2145" s="27"/>
      <c r="C2145" s="28"/>
      <c r="D2145" s="344"/>
      <c r="E2145" s="28"/>
      <c r="F2145" s="28"/>
      <c r="G2145" s="344"/>
      <c r="H2145" s="28"/>
      <c r="I2145" s="28"/>
      <c r="J2145" s="344"/>
      <c r="K2145" s="28"/>
      <c r="L2145" s="28"/>
      <c r="M2145" s="346"/>
      <c r="N2145" s="28"/>
      <c r="O2145" s="28"/>
      <c r="P2145" s="346"/>
      <c r="Q2145" s="25"/>
      <c r="R2145" s="23">
        <f>ROUNDDOWN($R$3*R2144,0)</f>
        <v>0</v>
      </c>
      <c r="S2145" s="23">
        <f>ROUNDDOWN($S$3*S2144,0)</f>
        <v>0</v>
      </c>
      <c r="T2145" s="337"/>
      <c r="U2145" s="23">
        <f>ROUNDDOWN(U2144*$U$3,0)</f>
        <v>0</v>
      </c>
      <c r="V2145" s="23">
        <f>ROUNDDOWN(V2144*$V$3,0)</f>
        <v>0</v>
      </c>
      <c r="W2145" s="337"/>
      <c r="X2145" s="23">
        <f>ROUNDDOWN($X$3*X2144,0)</f>
        <v>0</v>
      </c>
      <c r="Y2145" s="23">
        <f>ROUNDDOWN(Y2144*$Y$3,0)</f>
        <v>0</v>
      </c>
      <c r="Z2145" s="24">
        <f>ROUNDDOWN(Z2144*$Z$3,0)</f>
        <v>0</v>
      </c>
      <c r="AA2145" s="338"/>
      <c r="AB2145" s="327"/>
      <c r="AC2145" s="327"/>
      <c r="AD2145" s="327"/>
      <c r="AE2145" s="327"/>
      <c r="AF2145" s="329"/>
      <c r="AG2145" s="331"/>
      <c r="AH2145" s="332">
        <f t="shared" si="22"/>
        <v>0</v>
      </c>
    </row>
    <row r="2146" spans="1:34" ht="12.75" hidden="1" customHeight="1">
      <c r="A2146" s="344" t="s">
        <v>316</v>
      </c>
      <c r="B2146" s="27" t="s">
        <v>43</v>
      </c>
      <c r="C2146" s="28">
        <v>0</v>
      </c>
      <c r="D2146" s="344" t="str">
        <f>B2146&amp;C2146</f>
        <v>H0</v>
      </c>
      <c r="E2146" s="28" t="s">
        <v>38</v>
      </c>
      <c r="F2146" s="28">
        <v>0</v>
      </c>
      <c r="G2146" s="344" t="str">
        <f>E2146&amp;F2146</f>
        <v>W0</v>
      </c>
      <c r="H2146" s="28" t="s">
        <v>39</v>
      </c>
      <c r="I2146" s="28">
        <v>0.5</v>
      </c>
      <c r="J2146" s="344" t="str">
        <f>H2146&amp;I2146</f>
        <v>L0.5</v>
      </c>
      <c r="K2146" s="28" t="s">
        <v>40</v>
      </c>
      <c r="L2146" s="28">
        <v>0</v>
      </c>
      <c r="M2146" s="345" t="str">
        <f>K2146&amp;L2146</f>
        <v>B0</v>
      </c>
      <c r="N2146" s="28" t="s">
        <v>41</v>
      </c>
      <c r="O2146" s="28">
        <v>0</v>
      </c>
      <c r="P2146" s="345" t="str">
        <f>N2146&amp;O2146</f>
        <v>R0</v>
      </c>
      <c r="Q2146" s="25" t="s">
        <v>109</v>
      </c>
      <c r="R2146" s="19"/>
      <c r="S2146" s="19"/>
      <c r="T2146" s="336">
        <f>SUM(R2147:S2147)</f>
        <v>0</v>
      </c>
      <c r="U2146" s="19"/>
      <c r="V2146" s="19"/>
      <c r="W2146" s="336">
        <f>SUM(U2147:V2147)</f>
        <v>0</v>
      </c>
      <c r="X2146" s="19"/>
      <c r="Y2146" s="19"/>
      <c r="Z2146" s="19"/>
      <c r="AA2146" s="338">
        <f>SUM(X2147:Z2147)</f>
        <v>0</v>
      </c>
      <c r="AB2146" s="327">
        <f>ROUNDDOWN((T2146+AA2146)*0.05,0)</f>
        <v>0</v>
      </c>
      <c r="AC2146" s="327">
        <f>ROUNDDOWN((T2146+W2146+AA2146+AB2146)*0.1,0)</f>
        <v>0</v>
      </c>
      <c r="AD2146" s="327">
        <f>ROUNDDOWN(AG2146*0.1,0)</f>
        <v>300</v>
      </c>
      <c r="AE2146" s="327">
        <f>T2146+W2146+AA2146+AB2146+AC2146+AD2146</f>
        <v>300</v>
      </c>
      <c r="AF2146" s="328">
        <v>3000</v>
      </c>
      <c r="AG2146" s="330">
        <f>AF2146-T2146-W2146</f>
        <v>3000</v>
      </c>
      <c r="AH2146" s="332">
        <f t="shared" si="22"/>
        <v>300</v>
      </c>
    </row>
    <row r="2147" spans="1:34" ht="12.75" hidden="1" customHeight="1">
      <c r="A2147" s="344"/>
      <c r="B2147" s="27"/>
      <c r="C2147" s="28"/>
      <c r="D2147" s="344"/>
      <c r="E2147" s="28"/>
      <c r="F2147" s="28"/>
      <c r="G2147" s="344"/>
      <c r="H2147" s="28"/>
      <c r="I2147" s="28"/>
      <c r="J2147" s="344"/>
      <c r="K2147" s="28"/>
      <c r="L2147" s="28"/>
      <c r="M2147" s="346"/>
      <c r="N2147" s="28"/>
      <c r="O2147" s="28"/>
      <c r="P2147" s="346"/>
      <c r="Q2147" s="25"/>
      <c r="R2147" s="23">
        <f>ROUNDDOWN($R$3*R2146,0)</f>
        <v>0</v>
      </c>
      <c r="S2147" s="23">
        <f>ROUNDDOWN($S$3*S2146,0)</f>
        <v>0</v>
      </c>
      <c r="T2147" s="337"/>
      <c r="U2147" s="23">
        <f>ROUNDDOWN(U2146*$U$3,0)</f>
        <v>0</v>
      </c>
      <c r="V2147" s="23">
        <f>ROUNDDOWN(V2146*$V$3,0)</f>
        <v>0</v>
      </c>
      <c r="W2147" s="337"/>
      <c r="X2147" s="23">
        <f>ROUNDDOWN($X$3*X2146,0)</f>
        <v>0</v>
      </c>
      <c r="Y2147" s="23">
        <f>ROUNDDOWN(Y2146*$Y$3,0)</f>
        <v>0</v>
      </c>
      <c r="Z2147" s="24">
        <f>ROUNDDOWN(Z2146*$Z$3,0)</f>
        <v>0</v>
      </c>
      <c r="AA2147" s="338"/>
      <c r="AB2147" s="327"/>
      <c r="AC2147" s="327"/>
      <c r="AD2147" s="327"/>
      <c r="AE2147" s="327"/>
      <c r="AF2147" s="329"/>
      <c r="AG2147" s="331"/>
      <c r="AH2147" s="332">
        <f t="shared" si="22"/>
        <v>0</v>
      </c>
    </row>
    <row r="2148" spans="1:34" ht="12.75" hidden="1" customHeight="1">
      <c r="A2148" s="333" t="s">
        <v>317</v>
      </c>
      <c r="B2148" s="20" t="s">
        <v>43</v>
      </c>
      <c r="C2148" s="21">
        <v>1.2</v>
      </c>
      <c r="D2148" s="333" t="str">
        <f>B2148&amp;C2148</f>
        <v>H1.2</v>
      </c>
      <c r="E2148" s="21" t="s">
        <v>38</v>
      </c>
      <c r="F2148" s="21">
        <v>0.3</v>
      </c>
      <c r="G2148" s="333" t="str">
        <f>E2148&amp;F2148</f>
        <v>W0.3</v>
      </c>
      <c r="H2148" s="21" t="s">
        <v>39</v>
      </c>
      <c r="I2148" s="21">
        <v>0</v>
      </c>
      <c r="J2148" s="333" t="str">
        <f>H2148&amp;I2148</f>
        <v>L0</v>
      </c>
      <c r="K2148" s="21" t="s">
        <v>40</v>
      </c>
      <c r="L2148" s="21">
        <v>0</v>
      </c>
      <c r="M2148" s="334" t="str">
        <f>K2148&amp;L2148</f>
        <v>B0</v>
      </c>
      <c r="N2148" s="21" t="s">
        <v>41</v>
      </c>
      <c r="O2148" s="21">
        <v>0</v>
      </c>
      <c r="P2148" s="334" t="str">
        <f>N2148&amp;O2148</f>
        <v>R0</v>
      </c>
      <c r="Q2148" s="25" t="s">
        <v>45</v>
      </c>
      <c r="R2148" s="19">
        <v>0.06</v>
      </c>
      <c r="S2148" s="19">
        <v>0.01</v>
      </c>
      <c r="T2148" s="336">
        <f>SUM(R2149:S2149)</f>
        <v>7108</v>
      </c>
      <c r="U2148" s="19">
        <v>2E-3</v>
      </c>
      <c r="V2148" s="19">
        <v>5.0000000000000001E-3</v>
      </c>
      <c r="W2148" s="336">
        <f>SUM(U2149:V2149)</f>
        <v>466</v>
      </c>
      <c r="X2148" s="19">
        <v>0.08</v>
      </c>
      <c r="Y2148" s="19">
        <v>7.0000000000000007E-2</v>
      </c>
      <c r="Z2148" s="19">
        <v>0</v>
      </c>
      <c r="AA2148" s="338">
        <f>SUM(X2149:Z2149)</f>
        <v>14093</v>
      </c>
      <c r="AB2148" s="327">
        <f>ROUNDDOWN((T2148+AA2148)*0.05,0)</f>
        <v>1060</v>
      </c>
      <c r="AC2148" s="327">
        <f>ROUNDDOWN((T2148+W2148+AA2148+AB2148)*0.1,0)</f>
        <v>2272</v>
      </c>
      <c r="AD2148" s="327">
        <f>ROUNDDOWN(AG2148*0.1,0)</f>
        <v>-397</v>
      </c>
      <c r="AE2148" s="327">
        <f>T2148+W2148+AA2148+AB2148+AC2148+AD2148</f>
        <v>24602</v>
      </c>
      <c r="AF2148" s="328">
        <v>3600</v>
      </c>
      <c r="AG2148" s="330">
        <f>AF2148-T2148-W2148</f>
        <v>-3974</v>
      </c>
      <c r="AH2148" s="332">
        <f t="shared" si="22"/>
        <v>-3974</v>
      </c>
    </row>
    <row r="2149" spans="1:34" ht="12.75" hidden="1" customHeight="1">
      <c r="A2149" s="333"/>
      <c r="B2149" s="20"/>
      <c r="C2149" s="21"/>
      <c r="D2149" s="333"/>
      <c r="E2149" s="21"/>
      <c r="F2149" s="21"/>
      <c r="G2149" s="333"/>
      <c r="H2149" s="21"/>
      <c r="I2149" s="21"/>
      <c r="J2149" s="333"/>
      <c r="K2149" s="21"/>
      <c r="L2149" s="21"/>
      <c r="M2149" s="335"/>
      <c r="N2149" s="21"/>
      <c r="O2149" s="21"/>
      <c r="P2149" s="335"/>
      <c r="Q2149" s="25"/>
      <c r="R2149" s="23">
        <f>ROUNDDOWN($R$3*R2148,0)</f>
        <v>6294</v>
      </c>
      <c r="S2149" s="23">
        <f>ROUNDDOWN($S$3*S2148,0)</f>
        <v>814</v>
      </c>
      <c r="T2149" s="337"/>
      <c r="U2149" s="23">
        <f>ROUNDDOWN(U2148*$U$3,0)</f>
        <v>162</v>
      </c>
      <c r="V2149" s="23">
        <f>ROUNDDOWN(V2148*$V$3,0)</f>
        <v>304</v>
      </c>
      <c r="W2149" s="337"/>
      <c r="X2149" s="23">
        <f>ROUNDDOWN($X$3*X2148,0)</f>
        <v>8392</v>
      </c>
      <c r="Y2149" s="23">
        <f>ROUNDDOWN(Y2148*$Y$3,0)</f>
        <v>5701</v>
      </c>
      <c r="Z2149" s="24">
        <f>ROUNDDOWN(Z2148*$Z$3,0)</f>
        <v>0</v>
      </c>
      <c r="AA2149" s="338"/>
      <c r="AB2149" s="327"/>
      <c r="AC2149" s="327"/>
      <c r="AD2149" s="327"/>
      <c r="AE2149" s="327"/>
      <c r="AF2149" s="329"/>
      <c r="AG2149" s="331"/>
      <c r="AH2149" s="332">
        <f t="shared" si="22"/>
        <v>0</v>
      </c>
    </row>
    <row r="2150" spans="1:34" ht="12.75" hidden="1" customHeight="1">
      <c r="A2150" s="333" t="s">
        <v>317</v>
      </c>
      <c r="B2150" s="20" t="s">
        <v>43</v>
      </c>
      <c r="C2150" s="21">
        <v>1.5</v>
      </c>
      <c r="D2150" s="333" t="str">
        <f>B2150&amp;C2150</f>
        <v>H1.5</v>
      </c>
      <c r="E2150" s="21" t="s">
        <v>38</v>
      </c>
      <c r="F2150" s="21">
        <v>0.4</v>
      </c>
      <c r="G2150" s="333" t="str">
        <f>E2150&amp;F2150</f>
        <v>W0.4</v>
      </c>
      <c r="H2150" s="21" t="s">
        <v>39</v>
      </c>
      <c r="I2150" s="21">
        <v>0</v>
      </c>
      <c r="J2150" s="333" t="str">
        <f>H2150&amp;I2150</f>
        <v>L0</v>
      </c>
      <c r="K2150" s="21" t="s">
        <v>40</v>
      </c>
      <c r="L2150" s="21">
        <v>0</v>
      </c>
      <c r="M2150" s="334" t="str">
        <f>K2150&amp;L2150</f>
        <v>B0</v>
      </c>
      <c r="N2150" s="21" t="s">
        <v>41</v>
      </c>
      <c r="O2150" s="21">
        <v>0</v>
      </c>
      <c r="P2150" s="334" t="str">
        <f>N2150&amp;O2150</f>
        <v>R0</v>
      </c>
      <c r="Q2150" s="25" t="s">
        <v>45</v>
      </c>
      <c r="R2150" s="26">
        <v>0.06</v>
      </c>
      <c r="S2150" s="26">
        <v>0.01</v>
      </c>
      <c r="T2150" s="336">
        <f>SUM(R2151:S2151)</f>
        <v>7108</v>
      </c>
      <c r="U2150" s="19">
        <v>2E-3</v>
      </c>
      <c r="V2150" s="19">
        <v>5.0000000000000001E-3</v>
      </c>
      <c r="W2150" s="336">
        <f>SUM(U2151:V2151)</f>
        <v>466</v>
      </c>
      <c r="X2150" s="19">
        <v>0.09</v>
      </c>
      <c r="Y2150" s="19">
        <v>7.0000000000000007E-2</v>
      </c>
      <c r="Z2150" s="19">
        <v>0</v>
      </c>
      <c r="AA2150" s="338">
        <f>SUM(X2151:Z2151)</f>
        <v>15142</v>
      </c>
      <c r="AB2150" s="327">
        <f>ROUNDDOWN((T2150+AA2150)*0.05,0)</f>
        <v>1112</v>
      </c>
      <c r="AC2150" s="327">
        <f>ROUNDDOWN((T2150+W2150+AA2150+AB2150)*0.1,0)</f>
        <v>2382</v>
      </c>
      <c r="AD2150" s="327">
        <f>ROUNDDOWN(AG2150*0.1,0)</f>
        <v>12</v>
      </c>
      <c r="AE2150" s="327">
        <f>T2150+W2150+AA2150+AB2150+AC2150+AD2150</f>
        <v>26222</v>
      </c>
      <c r="AF2150" s="328">
        <v>7700</v>
      </c>
      <c r="AG2150" s="330">
        <f>AF2150-T2150-W2150</f>
        <v>126</v>
      </c>
      <c r="AH2150" s="332">
        <f t="shared" si="22"/>
        <v>126</v>
      </c>
    </row>
    <row r="2151" spans="1:34" ht="12.75" hidden="1" customHeight="1">
      <c r="A2151" s="333"/>
      <c r="B2151" s="20"/>
      <c r="C2151" s="21"/>
      <c r="D2151" s="333"/>
      <c r="E2151" s="21"/>
      <c r="F2151" s="21"/>
      <c r="G2151" s="333"/>
      <c r="H2151" s="21"/>
      <c r="I2151" s="21"/>
      <c r="J2151" s="333"/>
      <c r="K2151" s="21"/>
      <c r="L2151" s="21"/>
      <c r="M2151" s="335"/>
      <c r="N2151" s="21"/>
      <c r="O2151" s="21"/>
      <c r="P2151" s="335"/>
      <c r="Q2151" s="25"/>
      <c r="R2151" s="23">
        <f>ROUNDDOWN($R$3*R2150,0)</f>
        <v>6294</v>
      </c>
      <c r="S2151" s="23">
        <f>ROUNDDOWN($S$3*S2150,0)</f>
        <v>814</v>
      </c>
      <c r="T2151" s="337"/>
      <c r="U2151" s="23">
        <f>ROUNDDOWN(U2150*$U$3,0)</f>
        <v>162</v>
      </c>
      <c r="V2151" s="23">
        <f>ROUNDDOWN(V2150*$V$3,0)</f>
        <v>304</v>
      </c>
      <c r="W2151" s="337"/>
      <c r="X2151" s="23">
        <f>ROUNDDOWN($X$3*X2150,0)</f>
        <v>9441</v>
      </c>
      <c r="Y2151" s="23">
        <f>ROUNDDOWN(Y2150*$Y$3,0)</f>
        <v>5701</v>
      </c>
      <c r="Z2151" s="24">
        <f>ROUNDDOWN(Z2150*$Z$3,0)</f>
        <v>0</v>
      </c>
      <c r="AA2151" s="338"/>
      <c r="AB2151" s="327"/>
      <c r="AC2151" s="327"/>
      <c r="AD2151" s="327"/>
      <c r="AE2151" s="327"/>
      <c r="AF2151" s="329"/>
      <c r="AG2151" s="331"/>
      <c r="AH2151" s="332">
        <f t="shared" si="22"/>
        <v>0</v>
      </c>
    </row>
    <row r="2152" spans="1:34" ht="12.75" hidden="1" customHeight="1">
      <c r="A2152" s="333" t="s">
        <v>317</v>
      </c>
      <c r="B2152" s="20" t="s">
        <v>43</v>
      </c>
      <c r="C2152" s="21">
        <v>2</v>
      </c>
      <c r="D2152" s="333" t="str">
        <f>B2152&amp;C2152</f>
        <v>H2</v>
      </c>
      <c r="E2152" s="21" t="s">
        <v>38</v>
      </c>
      <c r="F2152" s="21">
        <v>0.6</v>
      </c>
      <c r="G2152" s="333" t="str">
        <f>E2152&amp;F2152</f>
        <v>W0.6</v>
      </c>
      <c r="H2152" s="21" t="s">
        <v>39</v>
      </c>
      <c r="I2152" s="21">
        <v>0</v>
      </c>
      <c r="J2152" s="333" t="str">
        <f>H2152&amp;I2152</f>
        <v>L0</v>
      </c>
      <c r="K2152" s="21" t="s">
        <v>40</v>
      </c>
      <c r="L2152" s="21">
        <v>0</v>
      </c>
      <c r="M2152" s="334" t="str">
        <f>K2152&amp;L2152</f>
        <v>B0</v>
      </c>
      <c r="N2152" s="21" t="s">
        <v>41</v>
      </c>
      <c r="O2152" s="21">
        <v>0</v>
      </c>
      <c r="P2152" s="334" t="str">
        <f>N2152&amp;O2152</f>
        <v>R0</v>
      </c>
      <c r="Q2152" s="25" t="s">
        <v>45</v>
      </c>
      <c r="R2152" s="19">
        <v>0.08</v>
      </c>
      <c r="S2152" s="19">
        <v>0.01</v>
      </c>
      <c r="T2152" s="336">
        <f>SUM(R2153:S2153)</f>
        <v>9206</v>
      </c>
      <c r="U2152" s="19">
        <v>2E-3</v>
      </c>
      <c r="V2152" s="19">
        <v>7.0000000000000001E-3</v>
      </c>
      <c r="W2152" s="336">
        <f>SUM(U2153:V2153)</f>
        <v>588</v>
      </c>
      <c r="X2152" s="19">
        <v>0.11</v>
      </c>
      <c r="Y2152" s="19">
        <v>0.09</v>
      </c>
      <c r="Z2152" s="19">
        <v>0</v>
      </c>
      <c r="AA2152" s="338">
        <f>SUM(X2153:Z2153)</f>
        <v>18868</v>
      </c>
      <c r="AB2152" s="327">
        <f>ROUNDDOWN((T2152+AA2152)*0.05,0)</f>
        <v>1403</v>
      </c>
      <c r="AC2152" s="327">
        <f>ROUNDDOWN((T2152+W2152+AA2152+AB2152)*0.1,0)</f>
        <v>3006</v>
      </c>
      <c r="AD2152" s="327">
        <f>ROUNDDOWN(AG2152*0.1,0)</f>
        <v>630</v>
      </c>
      <c r="AE2152" s="327">
        <f>T2152+W2152+AA2152+AB2152+AC2152+AD2152</f>
        <v>33701</v>
      </c>
      <c r="AF2152" s="328">
        <v>16100</v>
      </c>
      <c r="AG2152" s="330">
        <f>AF2152-T2152-W2152</f>
        <v>6306</v>
      </c>
      <c r="AH2152" s="332">
        <f t="shared" si="22"/>
        <v>6306</v>
      </c>
    </row>
    <row r="2153" spans="1:34" ht="12.75" hidden="1" customHeight="1">
      <c r="A2153" s="333"/>
      <c r="B2153" s="20"/>
      <c r="C2153" s="21"/>
      <c r="D2153" s="333"/>
      <c r="E2153" s="21"/>
      <c r="F2153" s="21"/>
      <c r="G2153" s="333"/>
      <c r="H2153" s="21"/>
      <c r="I2153" s="21"/>
      <c r="J2153" s="333"/>
      <c r="K2153" s="21"/>
      <c r="L2153" s="21"/>
      <c r="M2153" s="335"/>
      <c r="N2153" s="21"/>
      <c r="O2153" s="21"/>
      <c r="P2153" s="335"/>
      <c r="Q2153" s="25"/>
      <c r="R2153" s="23">
        <f>ROUNDDOWN($R$3*R2152,0)</f>
        <v>8392</v>
      </c>
      <c r="S2153" s="23">
        <f>ROUNDDOWN($S$3*S2152,0)</f>
        <v>814</v>
      </c>
      <c r="T2153" s="337"/>
      <c r="U2153" s="23">
        <f>ROUNDDOWN(U2152*$U$3,0)</f>
        <v>162</v>
      </c>
      <c r="V2153" s="23">
        <f>ROUNDDOWN(V2152*$V$3,0)</f>
        <v>426</v>
      </c>
      <c r="W2153" s="337"/>
      <c r="X2153" s="23">
        <f>ROUNDDOWN($X$3*X2152,0)</f>
        <v>11539</v>
      </c>
      <c r="Y2153" s="23">
        <f>ROUNDDOWN(Y2152*$Y$3,0)</f>
        <v>7329</v>
      </c>
      <c r="Z2153" s="24">
        <f>ROUNDDOWN(Z2152*$Z$3,0)</f>
        <v>0</v>
      </c>
      <c r="AA2153" s="338"/>
      <c r="AB2153" s="327"/>
      <c r="AC2153" s="327"/>
      <c r="AD2153" s="327"/>
      <c r="AE2153" s="327"/>
      <c r="AF2153" s="329"/>
      <c r="AG2153" s="331"/>
      <c r="AH2153" s="332">
        <f t="shared" si="22"/>
        <v>0</v>
      </c>
    </row>
    <row r="2154" spans="1:34" ht="12.75" hidden="1" customHeight="1">
      <c r="A2154" s="333" t="s">
        <v>317</v>
      </c>
      <c r="B2154" s="20" t="s">
        <v>43</v>
      </c>
      <c r="C2154" s="21">
        <v>2.5</v>
      </c>
      <c r="D2154" s="333" t="str">
        <f>B2154&amp;C2154</f>
        <v>H2.5</v>
      </c>
      <c r="E2154" s="21" t="s">
        <v>38</v>
      </c>
      <c r="F2154" s="21">
        <v>0.8</v>
      </c>
      <c r="G2154" s="333" t="str">
        <f>E2154&amp;F2154</f>
        <v>W0.8</v>
      </c>
      <c r="H2154" s="21" t="s">
        <v>39</v>
      </c>
      <c r="I2154" s="21">
        <v>0</v>
      </c>
      <c r="J2154" s="333" t="str">
        <f>H2154&amp;I2154</f>
        <v>L0</v>
      </c>
      <c r="K2154" s="21" t="s">
        <v>40</v>
      </c>
      <c r="L2154" s="21">
        <v>0</v>
      </c>
      <c r="M2154" s="334" t="str">
        <f>K2154&amp;L2154</f>
        <v>B0</v>
      </c>
      <c r="N2154" s="21" t="s">
        <v>41</v>
      </c>
      <c r="O2154" s="21">
        <v>0</v>
      </c>
      <c r="P2154" s="334" t="str">
        <f>N2154&amp;O2154</f>
        <v>R0</v>
      </c>
      <c r="Q2154" s="25" t="s">
        <v>45</v>
      </c>
      <c r="R2154" s="26">
        <v>0.1</v>
      </c>
      <c r="S2154" s="26">
        <v>0.02</v>
      </c>
      <c r="T2154" s="336">
        <f>SUM(R2155:S2155)</f>
        <v>12118</v>
      </c>
      <c r="U2154" s="19">
        <v>5.0000000000000001E-3</v>
      </c>
      <c r="V2154" s="19">
        <v>0.01</v>
      </c>
      <c r="W2154" s="336">
        <f>SUM(U2155:V2155)</f>
        <v>1016</v>
      </c>
      <c r="X2154" s="19">
        <v>0.15</v>
      </c>
      <c r="Y2154" s="19">
        <v>0.12</v>
      </c>
      <c r="Z2154" s="19">
        <v>0</v>
      </c>
      <c r="AA2154" s="338">
        <f>SUM(X2155:Z2155)</f>
        <v>25508</v>
      </c>
      <c r="AB2154" s="327">
        <f>ROUNDDOWN((T2154+AA2154)*0.05,0)</f>
        <v>1881</v>
      </c>
      <c r="AC2154" s="327">
        <f>ROUNDDOWN((T2154+W2154+AA2154+AB2154)*0.1,0)</f>
        <v>4052</v>
      </c>
      <c r="AD2154" s="327">
        <f>ROUNDDOWN(AG2154*0.1,0)</f>
        <v>2646</v>
      </c>
      <c r="AE2154" s="327">
        <f>T2154+W2154+AA2154+AB2154+AC2154+AD2154</f>
        <v>47221</v>
      </c>
      <c r="AF2154" s="328">
        <v>39600</v>
      </c>
      <c r="AG2154" s="330">
        <f>AF2154-T2154-W2154</f>
        <v>26466</v>
      </c>
      <c r="AH2154" s="332">
        <f t="shared" si="22"/>
        <v>26466</v>
      </c>
    </row>
    <row r="2155" spans="1:34" ht="12.75" hidden="1" customHeight="1">
      <c r="A2155" s="333"/>
      <c r="B2155" s="20"/>
      <c r="C2155" s="21"/>
      <c r="D2155" s="333"/>
      <c r="E2155" s="21"/>
      <c r="F2155" s="21"/>
      <c r="G2155" s="333"/>
      <c r="H2155" s="21"/>
      <c r="I2155" s="21"/>
      <c r="J2155" s="333"/>
      <c r="K2155" s="21"/>
      <c r="L2155" s="21"/>
      <c r="M2155" s="335"/>
      <c r="N2155" s="21"/>
      <c r="O2155" s="21"/>
      <c r="P2155" s="335"/>
      <c r="Q2155" s="25"/>
      <c r="R2155" s="23">
        <f>ROUNDDOWN($R$3*R2154,0)</f>
        <v>10490</v>
      </c>
      <c r="S2155" s="23">
        <f>ROUNDDOWN($S$3*S2154,0)</f>
        <v>1628</v>
      </c>
      <c r="T2155" s="337"/>
      <c r="U2155" s="23">
        <f>ROUNDDOWN(U2154*$U$3,0)</f>
        <v>407</v>
      </c>
      <c r="V2155" s="23">
        <f>ROUNDDOWN(V2154*$V$3,0)</f>
        <v>609</v>
      </c>
      <c r="W2155" s="337"/>
      <c r="X2155" s="23">
        <f>ROUNDDOWN($X$3*X2154,0)</f>
        <v>15735</v>
      </c>
      <c r="Y2155" s="23">
        <f>ROUNDDOWN(Y2154*$Y$3,0)</f>
        <v>9773</v>
      </c>
      <c r="Z2155" s="24">
        <f>ROUNDDOWN(Z2154*$Z$3,0)</f>
        <v>0</v>
      </c>
      <c r="AA2155" s="338"/>
      <c r="AB2155" s="327"/>
      <c r="AC2155" s="327"/>
      <c r="AD2155" s="327"/>
      <c r="AE2155" s="327"/>
      <c r="AF2155" s="329"/>
      <c r="AG2155" s="331"/>
      <c r="AH2155" s="332">
        <f t="shared" si="22"/>
        <v>0</v>
      </c>
    </row>
    <row r="2156" spans="1:34" ht="12.75" hidden="1" customHeight="1">
      <c r="A2156" s="333" t="s">
        <v>317</v>
      </c>
      <c r="B2156" s="20" t="s">
        <v>43</v>
      </c>
      <c r="C2156" s="21">
        <v>3</v>
      </c>
      <c r="D2156" s="333" t="str">
        <f>B2156&amp;C2156</f>
        <v>H3</v>
      </c>
      <c r="E2156" s="21" t="s">
        <v>38</v>
      </c>
      <c r="F2156" s="21">
        <v>1</v>
      </c>
      <c r="G2156" s="333" t="str">
        <f>E2156&amp;F2156</f>
        <v>W1</v>
      </c>
      <c r="H2156" s="21" t="s">
        <v>39</v>
      </c>
      <c r="I2156" s="21">
        <v>0</v>
      </c>
      <c r="J2156" s="333" t="str">
        <f>H2156&amp;I2156</f>
        <v>L0</v>
      </c>
      <c r="K2156" s="21" t="s">
        <v>40</v>
      </c>
      <c r="L2156" s="21">
        <v>0</v>
      </c>
      <c r="M2156" s="334" t="str">
        <f>K2156&amp;L2156</f>
        <v>B0</v>
      </c>
      <c r="N2156" s="21" t="s">
        <v>41</v>
      </c>
      <c r="O2156" s="21">
        <v>0</v>
      </c>
      <c r="P2156" s="334" t="str">
        <f>N2156&amp;O2156</f>
        <v>R0</v>
      </c>
      <c r="Q2156" s="25" t="s">
        <v>45</v>
      </c>
      <c r="R2156" s="26">
        <v>0.12</v>
      </c>
      <c r="S2156" s="26">
        <v>0.02</v>
      </c>
      <c r="T2156" s="336">
        <f>SUM(R2157:S2157)</f>
        <v>14216</v>
      </c>
      <c r="U2156" s="19">
        <v>8.0000000000000002E-3</v>
      </c>
      <c r="V2156" s="19">
        <v>1.2E-2</v>
      </c>
      <c r="W2156" s="336">
        <f>SUM(U2157:V2157)</f>
        <v>1382</v>
      </c>
      <c r="X2156" s="19">
        <v>0.19</v>
      </c>
      <c r="Y2156" s="19">
        <v>0.14000000000000001</v>
      </c>
      <c r="Z2156" s="19">
        <v>0</v>
      </c>
      <c r="AA2156" s="338">
        <f>SUM(X2157:Z2157)</f>
        <v>31333</v>
      </c>
      <c r="AB2156" s="327">
        <f>ROUNDDOWN((T2156+AA2156)*0.05,0)</f>
        <v>2277</v>
      </c>
      <c r="AC2156" s="327">
        <f>ROUNDDOWN((T2156+W2156+AA2156+AB2156)*0.1,0)</f>
        <v>4920</v>
      </c>
      <c r="AD2156" s="327">
        <f>ROUNDDOWN(AG2156*0.1,0)</f>
        <v>5210</v>
      </c>
      <c r="AE2156" s="327">
        <f>T2156+W2156+AA2156+AB2156+AC2156+AD2156</f>
        <v>59338</v>
      </c>
      <c r="AF2156" s="328">
        <v>67700</v>
      </c>
      <c r="AG2156" s="330">
        <f>AF2156-T2156-W2156</f>
        <v>52102</v>
      </c>
      <c r="AH2156" s="332">
        <f t="shared" ref="AH2156:AH2219" si="23">IF(AE2156&lt;AG2156,AE2156,AG2156)</f>
        <v>52102</v>
      </c>
    </row>
    <row r="2157" spans="1:34" ht="12.75" hidden="1" customHeight="1">
      <c r="A2157" s="333"/>
      <c r="B2157" s="20"/>
      <c r="C2157" s="21"/>
      <c r="D2157" s="333"/>
      <c r="E2157" s="21"/>
      <c r="F2157" s="21"/>
      <c r="G2157" s="333"/>
      <c r="H2157" s="21"/>
      <c r="I2157" s="21"/>
      <c r="J2157" s="333"/>
      <c r="K2157" s="21"/>
      <c r="L2157" s="21"/>
      <c r="M2157" s="335"/>
      <c r="N2157" s="21"/>
      <c r="O2157" s="21"/>
      <c r="P2157" s="335"/>
      <c r="Q2157" s="25"/>
      <c r="R2157" s="23">
        <f>ROUNDDOWN($R$3*R2156,0)</f>
        <v>12588</v>
      </c>
      <c r="S2157" s="23">
        <f>ROUNDDOWN($S$3*S2156,0)</f>
        <v>1628</v>
      </c>
      <c r="T2157" s="337"/>
      <c r="U2157" s="23">
        <f>ROUNDDOWN(U2156*$U$3,0)</f>
        <v>651</v>
      </c>
      <c r="V2157" s="23">
        <f>ROUNDDOWN(V2156*$V$3,0)</f>
        <v>731</v>
      </c>
      <c r="W2157" s="337"/>
      <c r="X2157" s="23">
        <f>ROUNDDOWN($X$3*X2156,0)</f>
        <v>19931</v>
      </c>
      <c r="Y2157" s="23">
        <f>ROUNDDOWN(Y2156*$Y$3,0)</f>
        <v>11402</v>
      </c>
      <c r="Z2157" s="24">
        <f>ROUNDDOWN(Z2156*$Z$3,0)</f>
        <v>0</v>
      </c>
      <c r="AA2157" s="338"/>
      <c r="AB2157" s="327"/>
      <c r="AC2157" s="327"/>
      <c r="AD2157" s="327"/>
      <c r="AE2157" s="327"/>
      <c r="AF2157" s="329"/>
      <c r="AG2157" s="331"/>
      <c r="AH2157" s="332">
        <f t="shared" si="23"/>
        <v>0</v>
      </c>
    </row>
    <row r="2158" spans="1:34" ht="12.75" hidden="1" customHeight="1">
      <c r="A2158" s="333" t="s">
        <v>317</v>
      </c>
      <c r="B2158" s="20" t="s">
        <v>43</v>
      </c>
      <c r="C2158" s="21">
        <v>3</v>
      </c>
      <c r="D2158" s="333" t="str">
        <f>B2158&amp;C2158</f>
        <v>H3</v>
      </c>
      <c r="E2158" s="21" t="s">
        <v>38</v>
      </c>
      <c r="F2158" s="21">
        <v>1.2</v>
      </c>
      <c r="G2158" s="333" t="str">
        <f>E2158&amp;F2158</f>
        <v>W1.2</v>
      </c>
      <c r="H2158" s="21" t="s">
        <v>39</v>
      </c>
      <c r="I2158" s="21">
        <v>0</v>
      </c>
      <c r="J2158" s="333" t="str">
        <f>H2158&amp;I2158</f>
        <v>L0</v>
      </c>
      <c r="K2158" s="21" t="s">
        <v>40</v>
      </c>
      <c r="L2158" s="21">
        <v>0</v>
      </c>
      <c r="M2158" s="334" t="str">
        <f>K2158&amp;L2158</f>
        <v>B0</v>
      </c>
      <c r="N2158" s="21" t="s">
        <v>41</v>
      </c>
      <c r="O2158" s="21">
        <v>0</v>
      </c>
      <c r="P2158" s="334" t="str">
        <f>N2158&amp;O2158</f>
        <v>R0</v>
      </c>
      <c r="Q2158" s="25" t="s">
        <v>45</v>
      </c>
      <c r="R2158" s="26">
        <v>0.12</v>
      </c>
      <c r="S2158" s="26">
        <v>0.02</v>
      </c>
      <c r="T2158" s="336">
        <f>SUM(R2159:S2159)</f>
        <v>14216</v>
      </c>
      <c r="U2158" s="19">
        <v>8.0000000000000002E-3</v>
      </c>
      <c r="V2158" s="19">
        <v>1.2E-2</v>
      </c>
      <c r="W2158" s="336">
        <f>SUM(U2159:V2159)</f>
        <v>1382</v>
      </c>
      <c r="X2158" s="19">
        <v>0.19</v>
      </c>
      <c r="Y2158" s="19">
        <v>0.14000000000000001</v>
      </c>
      <c r="Z2158" s="19">
        <v>0</v>
      </c>
      <c r="AA2158" s="338">
        <f>SUM(X2159:Z2159)</f>
        <v>31333</v>
      </c>
      <c r="AB2158" s="327">
        <f>ROUNDDOWN((T2158+AA2158)*0.05,0)</f>
        <v>2277</v>
      </c>
      <c r="AC2158" s="327">
        <f>ROUNDDOWN((T2158+W2158+AA2158+AB2158)*0.1,0)</f>
        <v>4920</v>
      </c>
      <c r="AD2158" s="327">
        <f>ROUNDDOWN(AG2158*0.1,0)</f>
        <v>8340</v>
      </c>
      <c r="AE2158" s="327">
        <f>T2158+W2158+AA2158+AB2158+AC2158+AD2158</f>
        <v>62468</v>
      </c>
      <c r="AF2158" s="328">
        <v>99000</v>
      </c>
      <c r="AG2158" s="330">
        <f>AF2158-T2158-W2158</f>
        <v>83402</v>
      </c>
      <c r="AH2158" s="332">
        <f t="shared" si="23"/>
        <v>62468</v>
      </c>
    </row>
    <row r="2159" spans="1:34" ht="12.75" hidden="1" customHeight="1">
      <c r="A2159" s="333"/>
      <c r="B2159" s="20"/>
      <c r="C2159" s="21"/>
      <c r="D2159" s="333"/>
      <c r="E2159" s="21"/>
      <c r="F2159" s="21"/>
      <c r="G2159" s="333"/>
      <c r="H2159" s="21"/>
      <c r="I2159" s="21"/>
      <c r="J2159" s="333"/>
      <c r="K2159" s="21"/>
      <c r="L2159" s="21"/>
      <c r="M2159" s="335"/>
      <c r="N2159" s="21"/>
      <c r="O2159" s="21"/>
      <c r="P2159" s="335"/>
      <c r="Q2159" s="25"/>
      <c r="R2159" s="23">
        <f>ROUNDDOWN($R$3*R2158,0)</f>
        <v>12588</v>
      </c>
      <c r="S2159" s="23">
        <f>ROUNDDOWN($S$3*S2158,0)</f>
        <v>1628</v>
      </c>
      <c r="T2159" s="337"/>
      <c r="U2159" s="23">
        <f>ROUNDDOWN(U2158*$U$3,0)</f>
        <v>651</v>
      </c>
      <c r="V2159" s="23">
        <f>ROUNDDOWN(V2158*$V$3,0)</f>
        <v>731</v>
      </c>
      <c r="W2159" s="337"/>
      <c r="X2159" s="23">
        <f>ROUNDDOWN($X$3*X2158,0)</f>
        <v>19931</v>
      </c>
      <c r="Y2159" s="23">
        <f>ROUNDDOWN(Y2158*$Y$3,0)</f>
        <v>11402</v>
      </c>
      <c r="Z2159" s="24">
        <f>ROUNDDOWN(Z2158*$Z$3,0)</f>
        <v>0</v>
      </c>
      <c r="AA2159" s="338"/>
      <c r="AB2159" s="327"/>
      <c r="AC2159" s="327"/>
      <c r="AD2159" s="327"/>
      <c r="AE2159" s="327"/>
      <c r="AF2159" s="329"/>
      <c r="AG2159" s="331"/>
      <c r="AH2159" s="332">
        <f t="shared" si="23"/>
        <v>0</v>
      </c>
    </row>
    <row r="2160" spans="1:34" ht="12.75" hidden="1" customHeight="1">
      <c r="A2160" s="333" t="s">
        <v>317</v>
      </c>
      <c r="B2160" s="20" t="s">
        <v>43</v>
      </c>
      <c r="C2160" s="21">
        <v>3.5</v>
      </c>
      <c r="D2160" s="333" t="str">
        <f>B2160&amp;C2160</f>
        <v>H3.5</v>
      </c>
      <c r="E2160" s="21" t="s">
        <v>38</v>
      </c>
      <c r="F2160" s="21">
        <v>1.5</v>
      </c>
      <c r="G2160" s="333" t="str">
        <f>E2160&amp;F2160</f>
        <v>W1.5</v>
      </c>
      <c r="H2160" s="21" t="s">
        <v>39</v>
      </c>
      <c r="I2160" s="21">
        <v>0</v>
      </c>
      <c r="J2160" s="333" t="str">
        <f>H2160&amp;I2160</f>
        <v>L0</v>
      </c>
      <c r="K2160" s="21" t="s">
        <v>40</v>
      </c>
      <c r="L2160" s="21">
        <v>0</v>
      </c>
      <c r="M2160" s="334" t="str">
        <f>K2160&amp;L2160</f>
        <v>B0</v>
      </c>
      <c r="N2160" s="21" t="s">
        <v>41</v>
      </c>
      <c r="O2160" s="21">
        <v>0</v>
      </c>
      <c r="P2160" s="334" t="str">
        <f>N2160&amp;O2160</f>
        <v>R0</v>
      </c>
      <c r="Q2160" s="25" t="s">
        <v>45</v>
      </c>
      <c r="R2160" s="19">
        <v>0.15</v>
      </c>
      <c r="S2160" s="19">
        <v>0.03</v>
      </c>
      <c r="T2160" s="336">
        <f>SUM(R2161:S2161)</f>
        <v>18178</v>
      </c>
      <c r="U2160" s="19">
        <v>1.2999999999999999E-2</v>
      </c>
      <c r="V2160" s="19">
        <v>0.02</v>
      </c>
      <c r="W2160" s="336">
        <f>SUM(U2161:V2161)</f>
        <v>2277</v>
      </c>
      <c r="X2160" s="19">
        <v>0.16</v>
      </c>
      <c r="Y2160" s="19">
        <v>0.08</v>
      </c>
      <c r="Z2160" s="19">
        <v>0.12</v>
      </c>
      <c r="AA2160" s="338">
        <f>SUM(X2161:Z2161)</f>
        <v>29844</v>
      </c>
      <c r="AB2160" s="327">
        <f>ROUNDDOWN((T2160+AA2160)*0.05,0)</f>
        <v>2401</v>
      </c>
      <c r="AC2160" s="327">
        <f>ROUNDDOWN((T2160+W2160+AA2160+AB2160)*0.1,0)</f>
        <v>5270</v>
      </c>
      <c r="AD2160" s="327">
        <f>ROUNDDOWN(AG2160*0.1,0)</f>
        <v>11854</v>
      </c>
      <c r="AE2160" s="327">
        <f>T2160+W2160+AA2160+AB2160+AC2160+AD2160</f>
        <v>69824</v>
      </c>
      <c r="AF2160" s="328">
        <v>139000</v>
      </c>
      <c r="AG2160" s="330">
        <f>AF2160-T2160-W2160</f>
        <v>118545</v>
      </c>
      <c r="AH2160" s="332">
        <f t="shared" si="23"/>
        <v>69824</v>
      </c>
    </row>
    <row r="2161" spans="1:34" ht="12.75" hidden="1" customHeight="1">
      <c r="A2161" s="333"/>
      <c r="B2161" s="20"/>
      <c r="C2161" s="21"/>
      <c r="D2161" s="333"/>
      <c r="E2161" s="21"/>
      <c r="F2161" s="21"/>
      <c r="G2161" s="333"/>
      <c r="H2161" s="21"/>
      <c r="I2161" s="21"/>
      <c r="J2161" s="333"/>
      <c r="K2161" s="21"/>
      <c r="L2161" s="21"/>
      <c r="M2161" s="335"/>
      <c r="N2161" s="21"/>
      <c r="O2161" s="21"/>
      <c r="P2161" s="335"/>
      <c r="Q2161" s="25"/>
      <c r="R2161" s="23">
        <f>ROUNDDOWN($R$3*R2160,0)</f>
        <v>15735</v>
      </c>
      <c r="S2161" s="23">
        <f>ROUNDDOWN($S$3*S2160,0)</f>
        <v>2443</v>
      </c>
      <c r="T2161" s="337"/>
      <c r="U2161" s="23">
        <f>ROUNDDOWN(U2160*$U$3,0)</f>
        <v>1058</v>
      </c>
      <c r="V2161" s="23">
        <f>ROUNDDOWN(V2160*$V$3,0)</f>
        <v>1219</v>
      </c>
      <c r="W2161" s="337"/>
      <c r="X2161" s="23">
        <f>ROUNDDOWN($X$3*X2160,0)</f>
        <v>16784</v>
      </c>
      <c r="Y2161" s="23">
        <f>ROUNDDOWN(Y2160*$Y$3,0)</f>
        <v>6515</v>
      </c>
      <c r="Z2161" s="24">
        <f>ROUNDDOWN(Z2160*$Z$3,0)</f>
        <v>6545</v>
      </c>
      <c r="AA2161" s="338"/>
      <c r="AB2161" s="327"/>
      <c r="AC2161" s="327"/>
      <c r="AD2161" s="327"/>
      <c r="AE2161" s="327"/>
      <c r="AF2161" s="329"/>
      <c r="AG2161" s="331"/>
      <c r="AH2161" s="332">
        <f t="shared" si="23"/>
        <v>0</v>
      </c>
    </row>
    <row r="2162" spans="1:34" ht="12.75" hidden="1" customHeight="1">
      <c r="A2162" s="344" t="s">
        <v>318</v>
      </c>
      <c r="B2162" s="27" t="s">
        <v>43</v>
      </c>
      <c r="C2162" s="28">
        <v>0.6</v>
      </c>
      <c r="D2162" s="344" t="str">
        <f>B2162&amp;C2162</f>
        <v>H0.6</v>
      </c>
      <c r="E2162" s="28" t="s">
        <v>38</v>
      </c>
      <c r="F2162" s="28">
        <v>0.4</v>
      </c>
      <c r="G2162" s="344" t="str">
        <f>E2162&amp;F2162</f>
        <v>W0.4</v>
      </c>
      <c r="H2162" s="28" t="s">
        <v>39</v>
      </c>
      <c r="I2162" s="28">
        <v>0</v>
      </c>
      <c r="J2162" s="344" t="str">
        <f>H2162&amp;I2162</f>
        <v>L0</v>
      </c>
      <c r="K2162" s="28" t="s">
        <v>40</v>
      </c>
      <c r="L2162" s="28">
        <v>0</v>
      </c>
      <c r="M2162" s="345" t="str">
        <f>K2162&amp;L2162</f>
        <v>B0</v>
      </c>
      <c r="N2162" s="28" t="s">
        <v>41</v>
      </c>
      <c r="O2162" s="28">
        <v>0</v>
      </c>
      <c r="P2162" s="345" t="str">
        <f>N2162&amp;O2162</f>
        <v>R0</v>
      </c>
      <c r="Q2162" s="25" t="s">
        <v>109</v>
      </c>
      <c r="R2162" s="26">
        <v>0.04</v>
      </c>
      <c r="S2162" s="26">
        <v>6.0000000000000001E-3</v>
      </c>
      <c r="T2162" s="336">
        <f>SUM(R2163:S2163)</f>
        <v>4684</v>
      </c>
      <c r="U2162" s="19">
        <v>2E-3</v>
      </c>
      <c r="V2162" s="19">
        <v>1E-3</v>
      </c>
      <c r="W2162" s="336">
        <f>SUM(U2163:V2163)</f>
        <v>222</v>
      </c>
      <c r="X2162" s="19">
        <v>0.03</v>
      </c>
      <c r="Y2162" s="19">
        <v>0.02</v>
      </c>
      <c r="Z2162" s="19">
        <v>0</v>
      </c>
      <c r="AA2162" s="338">
        <f>SUM(X2163:Z2163)</f>
        <v>4775</v>
      </c>
      <c r="AB2162" s="327">
        <f>ROUNDDOWN((T2162+AA2162)*0.05,0)</f>
        <v>472</v>
      </c>
      <c r="AC2162" s="327">
        <f>ROUNDDOWN((T2162+W2162+AA2162+AB2162)*0.1,0)</f>
        <v>1015</v>
      </c>
      <c r="AD2162" s="327">
        <f>ROUNDDOWN(AG2162*0.1,0)</f>
        <v>-160</v>
      </c>
      <c r="AE2162" s="327">
        <f>T2162+W2162+AA2162+AB2162+AC2162+AD2162</f>
        <v>11008</v>
      </c>
      <c r="AF2162" s="328">
        <v>3300</v>
      </c>
      <c r="AG2162" s="330">
        <f>AF2162-T2162-W2162</f>
        <v>-1606</v>
      </c>
      <c r="AH2162" s="332">
        <f t="shared" si="23"/>
        <v>-1606</v>
      </c>
    </row>
    <row r="2163" spans="1:34" ht="12.75" hidden="1" customHeight="1">
      <c r="A2163" s="344"/>
      <c r="B2163" s="27"/>
      <c r="C2163" s="28"/>
      <c r="D2163" s="344"/>
      <c r="E2163" s="28"/>
      <c r="F2163" s="28"/>
      <c r="G2163" s="344"/>
      <c r="H2163" s="28"/>
      <c r="I2163" s="28"/>
      <c r="J2163" s="344"/>
      <c r="K2163" s="28"/>
      <c r="L2163" s="28"/>
      <c r="M2163" s="346"/>
      <c r="N2163" s="28"/>
      <c r="O2163" s="28"/>
      <c r="P2163" s="346"/>
      <c r="Q2163" s="22"/>
      <c r="R2163" s="23">
        <f>ROUNDDOWN($R$3*R2162,0)</f>
        <v>4196</v>
      </c>
      <c r="S2163" s="23">
        <f>ROUNDDOWN($S$3*S2162,0)</f>
        <v>488</v>
      </c>
      <c r="T2163" s="337"/>
      <c r="U2163" s="23">
        <f>ROUNDDOWN(U2162*$U$3,0)</f>
        <v>162</v>
      </c>
      <c r="V2163" s="23">
        <f>ROUNDDOWN(V2162*$V$3,0)</f>
        <v>60</v>
      </c>
      <c r="W2163" s="337"/>
      <c r="X2163" s="23">
        <f>ROUNDDOWN($X$3*X2162,0)</f>
        <v>3147</v>
      </c>
      <c r="Y2163" s="23">
        <f>ROUNDDOWN(Y2162*$Y$3,0)</f>
        <v>1628</v>
      </c>
      <c r="Z2163" s="24">
        <f>ROUNDDOWN(Z2162*$Z$3,0)</f>
        <v>0</v>
      </c>
      <c r="AA2163" s="338"/>
      <c r="AB2163" s="327"/>
      <c r="AC2163" s="327"/>
      <c r="AD2163" s="327"/>
      <c r="AE2163" s="327"/>
      <c r="AF2163" s="329"/>
      <c r="AG2163" s="331"/>
      <c r="AH2163" s="332">
        <f t="shared" si="23"/>
        <v>0</v>
      </c>
    </row>
    <row r="2164" spans="1:34" ht="12.75" hidden="1" customHeight="1">
      <c r="A2164" s="344" t="s">
        <v>318</v>
      </c>
      <c r="B2164" s="27" t="s">
        <v>43</v>
      </c>
      <c r="C2164" s="28">
        <v>0.8</v>
      </c>
      <c r="D2164" s="344" t="str">
        <f>B2164&amp;C2164</f>
        <v>H0.8</v>
      </c>
      <c r="E2164" s="28" t="s">
        <v>38</v>
      </c>
      <c r="F2164" s="28">
        <v>0.5</v>
      </c>
      <c r="G2164" s="344" t="str">
        <f>E2164&amp;F2164</f>
        <v>W0.5</v>
      </c>
      <c r="H2164" s="28" t="s">
        <v>39</v>
      </c>
      <c r="I2164" s="28">
        <v>0</v>
      </c>
      <c r="J2164" s="344" t="str">
        <f>H2164&amp;I2164</f>
        <v>L0</v>
      </c>
      <c r="K2164" s="28" t="s">
        <v>40</v>
      </c>
      <c r="L2164" s="28">
        <v>0</v>
      </c>
      <c r="M2164" s="345" t="str">
        <f>K2164&amp;L2164</f>
        <v>B0</v>
      </c>
      <c r="N2164" s="28" t="s">
        <v>41</v>
      </c>
      <c r="O2164" s="28">
        <v>0</v>
      </c>
      <c r="P2164" s="345" t="str">
        <f>N2164&amp;O2164</f>
        <v>R0</v>
      </c>
      <c r="Q2164" s="25" t="s">
        <v>109</v>
      </c>
      <c r="R2164" s="26">
        <v>0.04</v>
      </c>
      <c r="S2164" s="26">
        <v>6.0000000000000001E-3</v>
      </c>
      <c r="T2164" s="336">
        <f>SUM(R2165:S2165)</f>
        <v>4684</v>
      </c>
      <c r="U2164" s="19">
        <v>2E-3</v>
      </c>
      <c r="V2164" s="19">
        <v>1E-3</v>
      </c>
      <c r="W2164" s="29">
        <f>SUM(U2165:V2165)</f>
        <v>222</v>
      </c>
      <c r="X2164" s="19">
        <v>0.03</v>
      </c>
      <c r="Y2164" s="19">
        <v>0.02</v>
      </c>
      <c r="Z2164" s="19">
        <v>0</v>
      </c>
      <c r="AA2164" s="338">
        <f>SUM(X2165:Z2165)</f>
        <v>4775</v>
      </c>
      <c r="AB2164" s="327">
        <f>ROUNDDOWN((T2164+AA2164)*0.05,0)</f>
        <v>472</v>
      </c>
      <c r="AC2164" s="327">
        <f>ROUNDDOWN((T2164+W2164+AA2164+AB2164)*0.1,0)</f>
        <v>1015</v>
      </c>
      <c r="AD2164" s="327">
        <f>ROUNDDOWN(AG2164*0.1,0)</f>
        <v>79</v>
      </c>
      <c r="AE2164" s="327">
        <f>T2164+W2164+AA2164+AB2164+AC2164+AD2164</f>
        <v>11247</v>
      </c>
      <c r="AF2164" s="328">
        <v>5700</v>
      </c>
      <c r="AG2164" s="330">
        <f>AF2164-T2164-W2164</f>
        <v>794</v>
      </c>
      <c r="AH2164" s="332">
        <f t="shared" si="23"/>
        <v>794</v>
      </c>
    </row>
    <row r="2165" spans="1:34" ht="12.75" hidden="1" customHeight="1">
      <c r="A2165" s="344"/>
      <c r="B2165" s="27"/>
      <c r="C2165" s="28"/>
      <c r="D2165" s="344"/>
      <c r="E2165" s="28"/>
      <c r="F2165" s="28"/>
      <c r="G2165" s="344"/>
      <c r="H2165" s="28"/>
      <c r="I2165" s="28"/>
      <c r="J2165" s="344"/>
      <c r="K2165" s="28"/>
      <c r="L2165" s="28"/>
      <c r="M2165" s="346"/>
      <c r="N2165" s="28"/>
      <c r="O2165" s="28"/>
      <c r="P2165" s="346"/>
      <c r="Q2165" s="25"/>
      <c r="R2165" s="23">
        <f>ROUNDDOWN($R$3*R2164,0)</f>
        <v>4196</v>
      </c>
      <c r="S2165" s="23">
        <f>ROUNDDOWN($S$3*S2164,0)</f>
        <v>488</v>
      </c>
      <c r="T2165" s="337"/>
      <c r="U2165" s="23">
        <f>ROUNDDOWN(U2164*$U$3,0)</f>
        <v>162</v>
      </c>
      <c r="V2165" s="23">
        <f>ROUNDDOWN(V2164*$V$3,0)</f>
        <v>60</v>
      </c>
      <c r="W2165" s="30"/>
      <c r="X2165" s="23">
        <f>ROUNDDOWN($X$3*X2164,0)</f>
        <v>3147</v>
      </c>
      <c r="Y2165" s="23">
        <f>ROUNDDOWN(Y2164*$Y$3,0)</f>
        <v>1628</v>
      </c>
      <c r="Z2165" s="24">
        <f>ROUNDDOWN(Z2164*$Z$3,0)</f>
        <v>0</v>
      </c>
      <c r="AA2165" s="338"/>
      <c r="AB2165" s="327"/>
      <c r="AC2165" s="327"/>
      <c r="AD2165" s="327"/>
      <c r="AE2165" s="327"/>
      <c r="AF2165" s="329"/>
      <c r="AG2165" s="331"/>
      <c r="AH2165" s="332">
        <f t="shared" si="23"/>
        <v>0</v>
      </c>
    </row>
    <row r="2166" spans="1:34" ht="12.75" hidden="1" customHeight="1">
      <c r="A2166" s="344" t="s">
        <v>318</v>
      </c>
      <c r="B2166" s="27" t="s">
        <v>43</v>
      </c>
      <c r="C2166" s="28">
        <v>1</v>
      </c>
      <c r="D2166" s="344" t="str">
        <f>B2166&amp;C2166</f>
        <v>H1</v>
      </c>
      <c r="E2166" s="28" t="s">
        <v>38</v>
      </c>
      <c r="F2166" s="28">
        <v>0.6</v>
      </c>
      <c r="G2166" s="344" t="str">
        <f>E2166&amp;F2166</f>
        <v>W0.6</v>
      </c>
      <c r="H2166" s="28" t="s">
        <v>39</v>
      </c>
      <c r="I2166" s="28">
        <v>0</v>
      </c>
      <c r="J2166" s="344" t="str">
        <f>H2166&amp;I2166</f>
        <v>L0</v>
      </c>
      <c r="K2166" s="28" t="s">
        <v>40</v>
      </c>
      <c r="L2166" s="28">
        <v>0</v>
      </c>
      <c r="M2166" s="345" t="str">
        <f>K2166&amp;L2166</f>
        <v>B0</v>
      </c>
      <c r="N2166" s="28" t="s">
        <v>41</v>
      </c>
      <c r="O2166" s="28">
        <v>0</v>
      </c>
      <c r="P2166" s="345" t="str">
        <f>N2166&amp;O2166</f>
        <v>R0</v>
      </c>
      <c r="Q2166" s="25" t="s">
        <v>109</v>
      </c>
      <c r="R2166" s="26">
        <v>0.04</v>
      </c>
      <c r="S2166" s="26">
        <v>6.0000000000000001E-3</v>
      </c>
      <c r="T2166" s="336">
        <f>SUM(R2167:S2167)</f>
        <v>4684</v>
      </c>
      <c r="U2166" s="19">
        <v>2E-3</v>
      </c>
      <c r="V2166" s="19">
        <v>1E-3</v>
      </c>
      <c r="W2166" s="336">
        <f>SUM(U2167:V2167)</f>
        <v>222</v>
      </c>
      <c r="X2166" s="19">
        <v>0.03</v>
      </c>
      <c r="Y2166" s="19">
        <v>0.02</v>
      </c>
      <c r="Z2166" s="19">
        <v>0</v>
      </c>
      <c r="AA2166" s="338">
        <f>SUM(X2167:Z2167)</f>
        <v>4775</v>
      </c>
      <c r="AB2166" s="327">
        <f>ROUNDDOWN((T2166+AA2166)*0.05,0)</f>
        <v>472</v>
      </c>
      <c r="AC2166" s="327">
        <f>ROUNDDOWN((T2166+W2166+AA2166+AB2166)*0.1,0)</f>
        <v>1015</v>
      </c>
      <c r="AD2166" s="327">
        <f>ROUNDDOWN(AG2166*0.1,0)</f>
        <v>409</v>
      </c>
      <c r="AE2166" s="327">
        <f>T2166+W2166+AA2166+AB2166+AC2166+AD2166</f>
        <v>11577</v>
      </c>
      <c r="AF2166" s="328">
        <v>9000</v>
      </c>
      <c r="AG2166" s="330">
        <f>AF2166-T2166-W2166</f>
        <v>4094</v>
      </c>
      <c r="AH2166" s="332">
        <f t="shared" si="23"/>
        <v>4094</v>
      </c>
    </row>
    <row r="2167" spans="1:34" ht="12.75" hidden="1" customHeight="1">
      <c r="A2167" s="344"/>
      <c r="B2167" s="27"/>
      <c r="C2167" s="28"/>
      <c r="D2167" s="344"/>
      <c r="E2167" s="28"/>
      <c r="F2167" s="28"/>
      <c r="G2167" s="344"/>
      <c r="H2167" s="28"/>
      <c r="I2167" s="28"/>
      <c r="J2167" s="344"/>
      <c r="K2167" s="28"/>
      <c r="L2167" s="28"/>
      <c r="M2167" s="346"/>
      <c r="N2167" s="28"/>
      <c r="O2167" s="28"/>
      <c r="P2167" s="346"/>
      <c r="Q2167" s="25"/>
      <c r="R2167" s="23">
        <f>ROUNDDOWN($R$3*R2166,0)</f>
        <v>4196</v>
      </c>
      <c r="S2167" s="23">
        <f>ROUNDDOWN($S$3*S2166,0)</f>
        <v>488</v>
      </c>
      <c r="T2167" s="337"/>
      <c r="U2167" s="23">
        <f>ROUNDDOWN(U2166*$U$3,0)</f>
        <v>162</v>
      </c>
      <c r="V2167" s="23">
        <f>ROUNDDOWN(V2166*$V$3,0)</f>
        <v>60</v>
      </c>
      <c r="W2167" s="337"/>
      <c r="X2167" s="23">
        <f>ROUNDDOWN($X$3*X2166,0)</f>
        <v>3147</v>
      </c>
      <c r="Y2167" s="23">
        <f>ROUNDDOWN(Y2166*$Y$3,0)</f>
        <v>1628</v>
      </c>
      <c r="Z2167" s="24">
        <f>ROUNDDOWN(Z2166*$Z$3,0)</f>
        <v>0</v>
      </c>
      <c r="AA2167" s="338"/>
      <c r="AB2167" s="327"/>
      <c r="AC2167" s="327"/>
      <c r="AD2167" s="327"/>
      <c r="AE2167" s="327"/>
      <c r="AF2167" s="329"/>
      <c r="AG2167" s="331"/>
      <c r="AH2167" s="332">
        <f t="shared" si="23"/>
        <v>0</v>
      </c>
    </row>
    <row r="2168" spans="1:34" ht="12.75" hidden="1" customHeight="1">
      <c r="A2168" s="344" t="s">
        <v>318</v>
      </c>
      <c r="B2168" s="27" t="s">
        <v>43</v>
      </c>
      <c r="C2168" s="28">
        <v>1.5</v>
      </c>
      <c r="D2168" s="344" t="str">
        <f>B2168&amp;C2168</f>
        <v>H1.5</v>
      </c>
      <c r="E2168" s="28" t="s">
        <v>38</v>
      </c>
      <c r="F2168" s="28">
        <v>0.8</v>
      </c>
      <c r="G2168" s="344" t="str">
        <f>E2168&amp;F2168</f>
        <v>W0.8</v>
      </c>
      <c r="H2168" s="28" t="s">
        <v>39</v>
      </c>
      <c r="I2168" s="28">
        <v>0</v>
      </c>
      <c r="J2168" s="344" t="str">
        <f>H2168&amp;I2168</f>
        <v>L0</v>
      </c>
      <c r="K2168" s="28" t="s">
        <v>40</v>
      </c>
      <c r="L2168" s="28">
        <v>0</v>
      </c>
      <c r="M2168" s="345" t="str">
        <f>K2168&amp;L2168</f>
        <v>B0</v>
      </c>
      <c r="N2168" s="28" t="s">
        <v>41</v>
      </c>
      <c r="O2168" s="28">
        <v>0</v>
      </c>
      <c r="P2168" s="345" t="str">
        <f>N2168&amp;O2168</f>
        <v>R0</v>
      </c>
      <c r="Q2168" s="25" t="s">
        <v>109</v>
      </c>
      <c r="R2168" s="19">
        <v>0.08</v>
      </c>
      <c r="S2168" s="19">
        <v>0.01</v>
      </c>
      <c r="T2168" s="336">
        <f>SUM(R2169:S2169)</f>
        <v>9206</v>
      </c>
      <c r="U2168" s="19">
        <v>2E-3</v>
      </c>
      <c r="V2168" s="19">
        <v>2E-3</v>
      </c>
      <c r="W2168" s="336">
        <f>SUM(U2169:V2169)</f>
        <v>283</v>
      </c>
      <c r="X2168" s="19">
        <v>0.05</v>
      </c>
      <c r="Y2168" s="19">
        <v>0.03</v>
      </c>
      <c r="Z2168" s="19">
        <v>0</v>
      </c>
      <c r="AA2168" s="338">
        <f>SUM(X2169:Z2169)</f>
        <v>7688</v>
      </c>
      <c r="AB2168" s="327">
        <f>ROUNDDOWN((T2168+AA2168)*0.05,0)</f>
        <v>844</v>
      </c>
      <c r="AC2168" s="327">
        <f>ROUNDDOWN((T2168+W2168+AA2168+AB2168)*0.1,0)</f>
        <v>1802</v>
      </c>
      <c r="AD2168" s="327">
        <f>ROUNDDOWN(AG2168*0.1,0)</f>
        <v>501</v>
      </c>
      <c r="AE2168" s="327">
        <f>T2168+W2168+AA2168+AB2168+AC2168+AD2168</f>
        <v>20324</v>
      </c>
      <c r="AF2168" s="328">
        <v>14500</v>
      </c>
      <c r="AG2168" s="330">
        <f>AF2168-T2168-W2168</f>
        <v>5011</v>
      </c>
      <c r="AH2168" s="332">
        <f t="shared" si="23"/>
        <v>5011</v>
      </c>
    </row>
    <row r="2169" spans="1:34" ht="12.75" hidden="1" customHeight="1">
      <c r="A2169" s="344"/>
      <c r="B2169" s="27"/>
      <c r="C2169" s="28"/>
      <c r="D2169" s="344"/>
      <c r="E2169" s="28"/>
      <c r="F2169" s="28"/>
      <c r="G2169" s="344"/>
      <c r="H2169" s="28"/>
      <c r="I2169" s="28"/>
      <c r="J2169" s="344"/>
      <c r="K2169" s="28"/>
      <c r="L2169" s="28"/>
      <c r="M2169" s="346"/>
      <c r="N2169" s="28"/>
      <c r="O2169" s="28"/>
      <c r="P2169" s="346"/>
      <c r="Q2169" s="25"/>
      <c r="R2169" s="23">
        <f>ROUNDDOWN($R$3*R2168,0)</f>
        <v>8392</v>
      </c>
      <c r="S2169" s="23">
        <f>ROUNDDOWN($S$3*S2168,0)</f>
        <v>814</v>
      </c>
      <c r="T2169" s="337"/>
      <c r="U2169" s="23">
        <f>ROUNDDOWN(U2168*$U$3,0)</f>
        <v>162</v>
      </c>
      <c r="V2169" s="23">
        <f>ROUNDDOWN(V2168*$V$3,0)</f>
        <v>121</v>
      </c>
      <c r="W2169" s="337"/>
      <c r="X2169" s="23">
        <f>ROUNDDOWN($X$3*X2168,0)</f>
        <v>5245</v>
      </c>
      <c r="Y2169" s="23">
        <f>ROUNDDOWN(Y2168*$Y$3,0)</f>
        <v>2443</v>
      </c>
      <c r="Z2169" s="24">
        <f>ROUNDDOWN(Z2168*$Z$3,0)</f>
        <v>0</v>
      </c>
      <c r="AA2169" s="338"/>
      <c r="AB2169" s="327"/>
      <c r="AC2169" s="327"/>
      <c r="AD2169" s="327"/>
      <c r="AE2169" s="327"/>
      <c r="AF2169" s="329"/>
      <c r="AG2169" s="331"/>
      <c r="AH2169" s="332">
        <f t="shared" si="23"/>
        <v>0</v>
      </c>
    </row>
    <row r="2170" spans="1:34" ht="12.75" hidden="1" customHeight="1">
      <c r="A2170" s="333" t="s">
        <v>319</v>
      </c>
      <c r="B2170" s="20" t="s">
        <v>43</v>
      </c>
      <c r="C2170" s="21">
        <v>2.5</v>
      </c>
      <c r="D2170" s="333" t="str">
        <f>B2170&amp;C2170</f>
        <v>H2.5</v>
      </c>
      <c r="E2170" s="21" t="s">
        <v>38</v>
      </c>
      <c r="F2170" s="21">
        <v>0</v>
      </c>
      <c r="G2170" s="333" t="str">
        <f>E2170&amp;F2170</f>
        <v>W0</v>
      </c>
      <c r="H2170" s="21" t="s">
        <v>39</v>
      </c>
      <c r="I2170" s="21">
        <v>0</v>
      </c>
      <c r="J2170" s="333" t="str">
        <f>H2170&amp;I2170</f>
        <v>L0</v>
      </c>
      <c r="K2170" s="21" t="s">
        <v>40</v>
      </c>
      <c r="L2170" s="21">
        <v>0</v>
      </c>
      <c r="M2170" s="334" t="str">
        <f>K2170&amp;L2170</f>
        <v>B0</v>
      </c>
      <c r="N2170" s="21" t="s">
        <v>41</v>
      </c>
      <c r="O2170" s="21">
        <v>4</v>
      </c>
      <c r="P2170" s="334" t="str">
        <f>N2170&amp;O2170</f>
        <v>R4</v>
      </c>
      <c r="Q2170" s="25" t="s">
        <v>42</v>
      </c>
      <c r="R2170" s="19">
        <v>0.11</v>
      </c>
      <c r="S2170" s="19">
        <v>0.1</v>
      </c>
      <c r="T2170" s="336">
        <f>SUM(R2171:S2171)</f>
        <v>19683</v>
      </c>
      <c r="U2170" s="19">
        <v>2E-3</v>
      </c>
      <c r="V2170" s="19">
        <v>5.0000000000000001E-3</v>
      </c>
      <c r="W2170" s="336">
        <f>SUM(U2171:V2171)</f>
        <v>466</v>
      </c>
      <c r="X2170" s="19">
        <v>0.11</v>
      </c>
      <c r="Y2170" s="19">
        <v>7.0000000000000007E-2</v>
      </c>
      <c r="Z2170" s="19">
        <v>0</v>
      </c>
      <c r="AA2170" s="338">
        <f>SUM(X2171:Z2171)</f>
        <v>17240</v>
      </c>
      <c r="AB2170" s="327">
        <f>ROUNDDOWN((T2170+AA2170)*0.05,0)</f>
        <v>1846</v>
      </c>
      <c r="AC2170" s="327">
        <f>ROUNDDOWN((T2170+W2170+AA2170+AB2170)*0.1,0)</f>
        <v>3923</v>
      </c>
      <c r="AD2170" s="327">
        <f>ROUNDDOWN(AG2170*0.1,0)</f>
        <v>2075</v>
      </c>
      <c r="AE2170" s="327">
        <f>T2170+W2170+AA2170+AB2170+AC2170+AD2170</f>
        <v>45233</v>
      </c>
      <c r="AF2170" s="328">
        <v>40900</v>
      </c>
      <c r="AG2170" s="330">
        <f>AF2170-T2170-W2170</f>
        <v>20751</v>
      </c>
      <c r="AH2170" s="332">
        <f t="shared" si="23"/>
        <v>20751</v>
      </c>
    </row>
    <row r="2171" spans="1:34" ht="12.75" hidden="1" customHeight="1">
      <c r="A2171" s="333"/>
      <c r="B2171" s="20"/>
      <c r="C2171" s="21"/>
      <c r="D2171" s="333"/>
      <c r="E2171" s="21"/>
      <c r="F2171" s="21"/>
      <c r="G2171" s="333"/>
      <c r="H2171" s="21"/>
      <c r="I2171" s="21"/>
      <c r="J2171" s="333"/>
      <c r="K2171" s="21"/>
      <c r="L2171" s="21"/>
      <c r="M2171" s="335"/>
      <c r="N2171" s="21"/>
      <c r="O2171" s="21"/>
      <c r="P2171" s="335"/>
      <c r="Q2171" s="22"/>
      <c r="R2171" s="23">
        <f>ROUNDDOWN($R$3*R2170,0)</f>
        <v>11539</v>
      </c>
      <c r="S2171" s="23">
        <f>ROUNDDOWN($S$3*S2170,0)</f>
        <v>8144</v>
      </c>
      <c r="T2171" s="337"/>
      <c r="U2171" s="23">
        <f>ROUNDDOWN(U2170*$U$3,0)</f>
        <v>162</v>
      </c>
      <c r="V2171" s="23">
        <f>ROUNDDOWN(V2170*$V$3,0)</f>
        <v>304</v>
      </c>
      <c r="W2171" s="337"/>
      <c r="X2171" s="23">
        <f>ROUNDDOWN($X$3*X2170,0)</f>
        <v>11539</v>
      </c>
      <c r="Y2171" s="23">
        <f>ROUNDDOWN(Y2170*$Y$3,0)</f>
        <v>5701</v>
      </c>
      <c r="Z2171" s="24">
        <f>ROUNDDOWN(Z2170*$Z$3,0)</f>
        <v>0</v>
      </c>
      <c r="AA2171" s="338"/>
      <c r="AB2171" s="327"/>
      <c r="AC2171" s="327"/>
      <c r="AD2171" s="327"/>
      <c r="AE2171" s="327"/>
      <c r="AF2171" s="329"/>
      <c r="AG2171" s="331"/>
      <c r="AH2171" s="332">
        <f t="shared" si="23"/>
        <v>0</v>
      </c>
    </row>
    <row r="2172" spans="1:34" ht="12.75" hidden="1" customHeight="1">
      <c r="A2172" s="333" t="s">
        <v>319</v>
      </c>
      <c r="B2172" s="20" t="s">
        <v>43</v>
      </c>
      <c r="C2172" s="21">
        <v>2.5</v>
      </c>
      <c r="D2172" s="333" t="str">
        <f>B2172&amp;C2172</f>
        <v>H2.5</v>
      </c>
      <c r="E2172" s="21" t="s">
        <v>38</v>
      </c>
      <c r="F2172" s="21">
        <v>0</v>
      </c>
      <c r="G2172" s="333" t="str">
        <f>E2172&amp;F2172</f>
        <v>W0</v>
      </c>
      <c r="H2172" s="21" t="s">
        <v>39</v>
      </c>
      <c r="I2172" s="21">
        <v>0</v>
      </c>
      <c r="J2172" s="333" t="str">
        <f>H2172&amp;I2172</f>
        <v>L0</v>
      </c>
      <c r="K2172" s="21" t="s">
        <v>40</v>
      </c>
      <c r="L2172" s="21">
        <v>0</v>
      </c>
      <c r="M2172" s="334" t="str">
        <f>K2172&amp;L2172</f>
        <v>B0</v>
      </c>
      <c r="N2172" s="21" t="s">
        <v>41</v>
      </c>
      <c r="O2172" s="21">
        <v>5</v>
      </c>
      <c r="P2172" s="334" t="str">
        <f>N2172&amp;O2172</f>
        <v>R5</v>
      </c>
      <c r="Q2172" s="25" t="s">
        <v>42</v>
      </c>
      <c r="R2172" s="26">
        <v>0.13</v>
      </c>
      <c r="S2172" s="26">
        <v>0.02</v>
      </c>
      <c r="T2172" s="336">
        <f>SUM(R2173:S2173)</f>
        <v>15265</v>
      </c>
      <c r="U2172" s="19">
        <v>5.0000000000000001E-3</v>
      </c>
      <c r="V2172" s="19">
        <v>7.0000000000000001E-3</v>
      </c>
      <c r="W2172" s="336">
        <f>SUM(U2173:V2173)</f>
        <v>833</v>
      </c>
      <c r="X2172" s="19">
        <v>0.17</v>
      </c>
      <c r="Y2172" s="19">
        <v>0.1</v>
      </c>
      <c r="Z2172" s="19">
        <v>0</v>
      </c>
      <c r="AA2172" s="338">
        <f>SUM(X2173:Z2173)</f>
        <v>25977</v>
      </c>
      <c r="AB2172" s="327">
        <f>ROUNDDOWN((T2172+AA2172)*0.05,0)</f>
        <v>2062</v>
      </c>
      <c r="AC2172" s="327">
        <f>ROUNDDOWN((T2172+W2172+AA2172+AB2172)*0.1,0)</f>
        <v>4413</v>
      </c>
      <c r="AD2172" s="327">
        <f>ROUNDDOWN(AG2172*0.1,0)</f>
        <v>4110</v>
      </c>
      <c r="AE2172" s="327">
        <f>T2172+W2172+AA2172+AB2172+AC2172+AD2172</f>
        <v>52660</v>
      </c>
      <c r="AF2172" s="328">
        <v>57200</v>
      </c>
      <c r="AG2172" s="330">
        <f>AF2172-T2172-W2172</f>
        <v>41102</v>
      </c>
      <c r="AH2172" s="332">
        <f t="shared" si="23"/>
        <v>41102</v>
      </c>
    </row>
    <row r="2173" spans="1:34" ht="12.75" hidden="1" customHeight="1">
      <c r="A2173" s="333"/>
      <c r="B2173" s="20"/>
      <c r="C2173" s="21"/>
      <c r="D2173" s="333"/>
      <c r="E2173" s="21"/>
      <c r="F2173" s="21"/>
      <c r="G2173" s="333"/>
      <c r="H2173" s="21"/>
      <c r="I2173" s="21"/>
      <c r="J2173" s="333"/>
      <c r="K2173" s="21"/>
      <c r="L2173" s="21"/>
      <c r="M2173" s="335"/>
      <c r="N2173" s="21"/>
      <c r="O2173" s="21"/>
      <c r="P2173" s="335"/>
      <c r="Q2173" s="22"/>
      <c r="R2173" s="23">
        <f>ROUNDDOWN($R$3*R2172,0)</f>
        <v>13637</v>
      </c>
      <c r="S2173" s="23">
        <f>ROUNDDOWN($S$3*S2172,0)</f>
        <v>1628</v>
      </c>
      <c r="T2173" s="337"/>
      <c r="U2173" s="23">
        <f>ROUNDDOWN(U2172*$U$3,0)</f>
        <v>407</v>
      </c>
      <c r="V2173" s="23">
        <f>ROUNDDOWN(V2172*$V$3,0)</f>
        <v>426</v>
      </c>
      <c r="W2173" s="337"/>
      <c r="X2173" s="23">
        <f>ROUNDDOWN($X$3*X2172,0)</f>
        <v>17833</v>
      </c>
      <c r="Y2173" s="23">
        <f>ROUNDDOWN(Y2172*$Y$3,0)</f>
        <v>8144</v>
      </c>
      <c r="Z2173" s="24">
        <f>ROUNDDOWN(Z2172*$Z$3,0)</f>
        <v>0</v>
      </c>
      <c r="AA2173" s="338"/>
      <c r="AB2173" s="327"/>
      <c r="AC2173" s="327"/>
      <c r="AD2173" s="327"/>
      <c r="AE2173" s="327"/>
      <c r="AF2173" s="329"/>
      <c r="AG2173" s="331"/>
      <c r="AH2173" s="332">
        <f t="shared" si="23"/>
        <v>0</v>
      </c>
    </row>
    <row r="2174" spans="1:34" ht="12.75" hidden="1" customHeight="1">
      <c r="A2174" s="333" t="s">
        <v>319</v>
      </c>
      <c r="B2174" s="20" t="s">
        <v>43</v>
      </c>
      <c r="C2174" s="21">
        <v>3</v>
      </c>
      <c r="D2174" s="333" t="str">
        <f>B2174&amp;C2174</f>
        <v>H3</v>
      </c>
      <c r="E2174" s="21" t="s">
        <v>38</v>
      </c>
      <c r="F2174" s="21">
        <v>0</v>
      </c>
      <c r="G2174" s="333" t="str">
        <f>E2174&amp;F2174</f>
        <v>W0</v>
      </c>
      <c r="H2174" s="21" t="s">
        <v>39</v>
      </c>
      <c r="I2174" s="21">
        <v>0</v>
      </c>
      <c r="J2174" s="333" t="str">
        <f>H2174&amp;I2174</f>
        <v>L0</v>
      </c>
      <c r="K2174" s="21" t="s">
        <v>40</v>
      </c>
      <c r="L2174" s="21">
        <v>0</v>
      </c>
      <c r="M2174" s="334" t="str">
        <f>K2174&amp;L2174</f>
        <v>B0</v>
      </c>
      <c r="N2174" s="21" t="s">
        <v>41</v>
      </c>
      <c r="O2174" s="21">
        <v>6</v>
      </c>
      <c r="P2174" s="334" t="str">
        <f>N2174&amp;O2174</f>
        <v>R6</v>
      </c>
      <c r="Q2174" s="25" t="s">
        <v>42</v>
      </c>
      <c r="R2174" s="19">
        <v>0.19</v>
      </c>
      <c r="S2174" s="19">
        <v>0.02</v>
      </c>
      <c r="T2174" s="336">
        <f>SUM(R2175:S2175)</f>
        <v>21559</v>
      </c>
      <c r="U2174" s="19">
        <v>8.0000000000000002E-3</v>
      </c>
      <c r="V2174" s="19">
        <v>0.01</v>
      </c>
      <c r="W2174" s="336">
        <f>SUM(U2175:V2175)</f>
        <v>1260</v>
      </c>
      <c r="X2174" s="19">
        <v>0.23</v>
      </c>
      <c r="Y2174" s="19">
        <v>0.14000000000000001</v>
      </c>
      <c r="Z2174" s="19">
        <v>0</v>
      </c>
      <c r="AA2174" s="338">
        <f>SUM(X2175:Z2175)</f>
        <v>35529</v>
      </c>
      <c r="AB2174" s="327">
        <f>ROUNDDOWN((T2174+AA2174)*0.05,0)</f>
        <v>2854</v>
      </c>
      <c r="AC2174" s="327">
        <f>ROUNDDOWN((T2174+W2174+AA2174+AB2174)*0.1,0)</f>
        <v>6120</v>
      </c>
      <c r="AD2174" s="327">
        <f>ROUNDDOWN(AG2174*0.1,0)</f>
        <v>7138</v>
      </c>
      <c r="AE2174" s="327">
        <f>T2174+W2174+AA2174+AB2174+AC2174+AD2174</f>
        <v>74460</v>
      </c>
      <c r="AF2174" s="328">
        <v>94200</v>
      </c>
      <c r="AG2174" s="330">
        <f>AF2174-T2174-W2174</f>
        <v>71381</v>
      </c>
      <c r="AH2174" s="332">
        <f t="shared" si="23"/>
        <v>71381</v>
      </c>
    </row>
    <row r="2175" spans="1:34" ht="12.75" hidden="1" customHeight="1">
      <c r="A2175" s="333"/>
      <c r="B2175" s="20"/>
      <c r="C2175" s="21"/>
      <c r="D2175" s="333"/>
      <c r="E2175" s="21"/>
      <c r="F2175" s="21"/>
      <c r="G2175" s="333"/>
      <c r="H2175" s="21"/>
      <c r="I2175" s="21"/>
      <c r="J2175" s="333"/>
      <c r="K2175" s="21"/>
      <c r="L2175" s="21"/>
      <c r="M2175" s="335"/>
      <c r="N2175" s="21"/>
      <c r="O2175" s="21"/>
      <c r="P2175" s="335"/>
      <c r="Q2175" s="22"/>
      <c r="R2175" s="23">
        <f>ROUNDDOWN($R$3*R2174,0)</f>
        <v>19931</v>
      </c>
      <c r="S2175" s="23">
        <f>ROUNDDOWN($S$3*S2174,0)</f>
        <v>1628</v>
      </c>
      <c r="T2175" s="336"/>
      <c r="U2175" s="23">
        <f>ROUNDDOWN(U2174*$U$3,0)</f>
        <v>651</v>
      </c>
      <c r="V2175" s="23">
        <f>ROUNDDOWN(V2174*$V$3,0)</f>
        <v>609</v>
      </c>
      <c r="W2175" s="337"/>
      <c r="X2175" s="23">
        <f>ROUNDDOWN($X$3*X2174,0)</f>
        <v>24127</v>
      </c>
      <c r="Y2175" s="23">
        <f>ROUNDDOWN(Y2174*$Y$3,0)</f>
        <v>11402</v>
      </c>
      <c r="Z2175" s="24">
        <f>ROUNDDOWN(Z2174*$Z$3,0)</f>
        <v>0</v>
      </c>
      <c r="AA2175" s="338"/>
      <c r="AB2175" s="327"/>
      <c r="AC2175" s="327"/>
      <c r="AD2175" s="327"/>
      <c r="AE2175" s="327"/>
      <c r="AF2175" s="329"/>
      <c r="AG2175" s="331"/>
      <c r="AH2175" s="332">
        <f t="shared" si="23"/>
        <v>0</v>
      </c>
    </row>
    <row r="2176" spans="1:34" ht="12.75" hidden="1" customHeight="1">
      <c r="A2176" s="333" t="s">
        <v>319</v>
      </c>
      <c r="B2176" s="20" t="s">
        <v>43</v>
      </c>
      <c r="C2176" s="21">
        <v>3.5</v>
      </c>
      <c r="D2176" s="333" t="str">
        <f>B2176&amp;C2176</f>
        <v>H3.5</v>
      </c>
      <c r="E2176" s="21" t="s">
        <v>38</v>
      </c>
      <c r="F2176" s="21">
        <v>0</v>
      </c>
      <c r="G2176" s="333" t="str">
        <f>E2176&amp;F2176</f>
        <v>W0</v>
      </c>
      <c r="H2176" s="21" t="s">
        <v>39</v>
      </c>
      <c r="I2176" s="21">
        <v>0</v>
      </c>
      <c r="J2176" s="333" t="str">
        <f>H2176&amp;I2176</f>
        <v>L0</v>
      </c>
      <c r="K2176" s="21" t="s">
        <v>40</v>
      </c>
      <c r="L2176" s="21">
        <v>0</v>
      </c>
      <c r="M2176" s="334" t="str">
        <f>K2176&amp;L2176</f>
        <v>B0</v>
      </c>
      <c r="N2176" s="21" t="s">
        <v>41</v>
      </c>
      <c r="O2176" s="21">
        <v>8</v>
      </c>
      <c r="P2176" s="334" t="str">
        <f>N2176&amp;O2176</f>
        <v>R8</v>
      </c>
      <c r="Q2176" s="25" t="s">
        <v>42</v>
      </c>
      <c r="R2176" s="19">
        <v>0.33</v>
      </c>
      <c r="S2176" s="19">
        <v>0.04</v>
      </c>
      <c r="T2176" s="336">
        <f>SUM(R2177:S2177)</f>
        <v>37875</v>
      </c>
      <c r="U2176" s="19">
        <v>2.1000000000000001E-2</v>
      </c>
      <c r="V2176" s="19">
        <v>1.2E-2</v>
      </c>
      <c r="W2176" s="336">
        <f>SUM(U2177:V2177)</f>
        <v>2441</v>
      </c>
      <c r="X2176" s="19">
        <v>0.37</v>
      </c>
      <c r="Y2176" s="19">
        <v>0.22</v>
      </c>
      <c r="Z2176" s="19">
        <v>0</v>
      </c>
      <c r="AA2176" s="338">
        <f>SUM(X2177:Z2177)</f>
        <v>56731</v>
      </c>
      <c r="AB2176" s="327">
        <f>ROUNDDOWN((T2176+AA2176)*0.05,0)</f>
        <v>4730</v>
      </c>
      <c r="AC2176" s="327">
        <f>ROUNDDOWN((T2176+W2176+AA2176+AB2176)*0.1,0)</f>
        <v>10177</v>
      </c>
      <c r="AD2176" s="327">
        <f>ROUNDDOWN(AG2176*0.1,0)</f>
        <v>13768</v>
      </c>
      <c r="AE2176" s="327">
        <f>T2176+W2176+AA2176+AB2176+AC2176+AD2176</f>
        <v>125722</v>
      </c>
      <c r="AF2176" s="328">
        <v>178000</v>
      </c>
      <c r="AG2176" s="330">
        <f>AF2176-T2176-W2176</f>
        <v>137684</v>
      </c>
      <c r="AH2176" s="332">
        <f t="shared" si="23"/>
        <v>125722</v>
      </c>
    </row>
    <row r="2177" spans="1:34" ht="12.75" hidden="1" customHeight="1">
      <c r="A2177" s="333"/>
      <c r="B2177" s="20"/>
      <c r="C2177" s="21"/>
      <c r="D2177" s="333"/>
      <c r="E2177" s="21"/>
      <c r="F2177" s="21"/>
      <c r="G2177" s="333"/>
      <c r="H2177" s="21"/>
      <c r="I2177" s="21"/>
      <c r="J2177" s="333"/>
      <c r="K2177" s="21"/>
      <c r="L2177" s="21"/>
      <c r="M2177" s="335"/>
      <c r="N2177" s="21"/>
      <c r="O2177" s="21"/>
      <c r="P2177" s="335"/>
      <c r="Q2177" s="22"/>
      <c r="R2177" s="23">
        <f>ROUNDDOWN($R$3*R2176,0)</f>
        <v>34618</v>
      </c>
      <c r="S2177" s="23">
        <f>ROUNDDOWN($S$3*S2176,0)</f>
        <v>3257</v>
      </c>
      <c r="T2177" s="337"/>
      <c r="U2177" s="23">
        <f>ROUNDDOWN(U2176*$U$3,0)</f>
        <v>1710</v>
      </c>
      <c r="V2177" s="23">
        <f>ROUNDDOWN(V2176*$V$3,0)</f>
        <v>731</v>
      </c>
      <c r="W2177" s="337"/>
      <c r="X2177" s="23">
        <f>ROUNDDOWN($X$3*X2176,0)</f>
        <v>38814</v>
      </c>
      <c r="Y2177" s="23">
        <f>ROUNDDOWN(Y2176*$Y$3,0)</f>
        <v>17917</v>
      </c>
      <c r="Z2177" s="24">
        <f>ROUNDDOWN(Z2176*$Z$3,0)</f>
        <v>0</v>
      </c>
      <c r="AA2177" s="338"/>
      <c r="AB2177" s="327"/>
      <c r="AC2177" s="327"/>
      <c r="AD2177" s="327"/>
      <c r="AE2177" s="327"/>
      <c r="AF2177" s="329"/>
      <c r="AG2177" s="331"/>
      <c r="AH2177" s="332">
        <f t="shared" si="23"/>
        <v>0</v>
      </c>
    </row>
    <row r="2178" spans="1:34" ht="12.75" hidden="1" customHeight="1">
      <c r="A2178" s="333" t="s">
        <v>319</v>
      </c>
      <c r="B2178" s="20" t="s">
        <v>43</v>
      </c>
      <c r="C2178" s="21">
        <v>3.5</v>
      </c>
      <c r="D2178" s="333" t="str">
        <f>B2178&amp;C2178</f>
        <v>H3.5</v>
      </c>
      <c r="E2178" s="21" t="s">
        <v>38</v>
      </c>
      <c r="F2178" s="21">
        <v>0</v>
      </c>
      <c r="G2178" s="333" t="str">
        <f>E2178&amp;F2178</f>
        <v>W0</v>
      </c>
      <c r="H2178" s="21" t="s">
        <v>39</v>
      </c>
      <c r="I2178" s="21">
        <v>0</v>
      </c>
      <c r="J2178" s="333" t="str">
        <f>H2178&amp;I2178</f>
        <v>L0</v>
      </c>
      <c r="K2178" s="21" t="s">
        <v>40</v>
      </c>
      <c r="L2178" s="21">
        <v>0</v>
      </c>
      <c r="M2178" s="334" t="str">
        <f>K2178&amp;L2178</f>
        <v>B0</v>
      </c>
      <c r="N2178" s="21" t="s">
        <v>41</v>
      </c>
      <c r="O2178" s="21">
        <v>10</v>
      </c>
      <c r="P2178" s="334" t="str">
        <f>N2178&amp;O2178</f>
        <v>R10</v>
      </c>
      <c r="Q2178" s="25" t="s">
        <v>42</v>
      </c>
      <c r="R2178" s="26">
        <v>0.47</v>
      </c>
      <c r="S2178" s="26">
        <v>0.06</v>
      </c>
      <c r="T2178" s="336">
        <f>SUM(R2179:S2179)</f>
        <v>54190</v>
      </c>
      <c r="U2178" s="19">
        <v>4.2000000000000003E-2</v>
      </c>
      <c r="V2178" s="19">
        <v>0.02</v>
      </c>
      <c r="W2178" s="336">
        <f>SUM(U2179:V2179)</f>
        <v>4639</v>
      </c>
      <c r="X2178" s="19">
        <v>0.33</v>
      </c>
      <c r="Y2178" s="19">
        <v>0.16</v>
      </c>
      <c r="Z2178" s="19">
        <v>0.24</v>
      </c>
      <c r="AA2178" s="338">
        <f>SUM(X2179:Z2179)</f>
        <v>60738</v>
      </c>
      <c r="AB2178" s="327">
        <f>ROUNDDOWN((T2178+AA2178)*0.05,0)</f>
        <v>5746</v>
      </c>
      <c r="AC2178" s="327">
        <f>ROUNDDOWN((T2178+W2178+AA2178+AB2178)*0.1,0)</f>
        <v>12531</v>
      </c>
      <c r="AD2178" s="327">
        <f>ROUNDDOWN(AG2178*0.1,0)</f>
        <v>21917</v>
      </c>
      <c r="AE2178" s="327">
        <f>T2178+W2178+AA2178+AB2178+AC2178+AD2178</f>
        <v>159761</v>
      </c>
      <c r="AF2178" s="328">
        <v>278000</v>
      </c>
      <c r="AG2178" s="330">
        <f>AF2178-T2178-W2178</f>
        <v>219171</v>
      </c>
      <c r="AH2178" s="332">
        <f t="shared" si="23"/>
        <v>159761</v>
      </c>
    </row>
    <row r="2179" spans="1:34" ht="12.75" hidden="1" customHeight="1">
      <c r="A2179" s="333"/>
      <c r="B2179" s="20"/>
      <c r="C2179" s="21"/>
      <c r="D2179" s="333"/>
      <c r="E2179" s="21"/>
      <c r="F2179" s="21"/>
      <c r="G2179" s="333"/>
      <c r="H2179" s="21"/>
      <c r="I2179" s="21"/>
      <c r="J2179" s="333"/>
      <c r="K2179" s="21"/>
      <c r="L2179" s="21"/>
      <c r="M2179" s="335"/>
      <c r="N2179" s="21"/>
      <c r="O2179" s="21"/>
      <c r="P2179" s="335"/>
      <c r="Q2179" s="25"/>
      <c r="R2179" s="23">
        <f>ROUNDDOWN($R$3*R2178,0)</f>
        <v>49304</v>
      </c>
      <c r="S2179" s="23">
        <f>ROUNDDOWN($S$3*S2178,0)</f>
        <v>4886</v>
      </c>
      <c r="T2179" s="337"/>
      <c r="U2179" s="23">
        <f>ROUNDDOWN(U2178*$U$3,0)</f>
        <v>3420</v>
      </c>
      <c r="V2179" s="23">
        <f>ROUNDDOWN(V2178*$V$3,0)</f>
        <v>1219</v>
      </c>
      <c r="W2179" s="337"/>
      <c r="X2179" s="23">
        <f>ROUNDDOWN($X$3*X2178,0)</f>
        <v>34618</v>
      </c>
      <c r="Y2179" s="23">
        <f>ROUNDDOWN(Y2178*$Y$3,0)</f>
        <v>13030</v>
      </c>
      <c r="Z2179" s="24">
        <f>ROUNDDOWN(Z2178*$Z$3,0)</f>
        <v>13090</v>
      </c>
      <c r="AA2179" s="338"/>
      <c r="AB2179" s="327"/>
      <c r="AC2179" s="327"/>
      <c r="AD2179" s="327"/>
      <c r="AE2179" s="327"/>
      <c r="AF2179" s="329"/>
      <c r="AG2179" s="331"/>
      <c r="AH2179" s="332">
        <f t="shared" si="23"/>
        <v>0</v>
      </c>
    </row>
    <row r="2180" spans="1:34" ht="12.75" hidden="1" customHeight="1">
      <c r="A2180" s="333" t="s">
        <v>319</v>
      </c>
      <c r="B2180" s="20" t="s">
        <v>43</v>
      </c>
      <c r="C2180" s="21">
        <v>3.5</v>
      </c>
      <c r="D2180" s="333" t="str">
        <f>B2180&amp;C2180</f>
        <v>H3.5</v>
      </c>
      <c r="E2180" s="21" t="s">
        <v>38</v>
      </c>
      <c r="F2180" s="21">
        <v>0</v>
      </c>
      <c r="G2180" s="333" t="str">
        <f>E2180&amp;F2180</f>
        <v>W0</v>
      </c>
      <c r="H2180" s="21" t="s">
        <v>39</v>
      </c>
      <c r="I2180" s="21">
        <v>0</v>
      </c>
      <c r="J2180" s="333" t="str">
        <f>H2180&amp;I2180</f>
        <v>L0</v>
      </c>
      <c r="K2180" s="21" t="s">
        <v>40</v>
      </c>
      <c r="L2180" s="21">
        <v>0</v>
      </c>
      <c r="M2180" s="334" t="str">
        <f>K2180&amp;L2180</f>
        <v>B0</v>
      </c>
      <c r="N2180" s="21" t="s">
        <v>41</v>
      </c>
      <c r="O2180" s="21">
        <v>12</v>
      </c>
      <c r="P2180" s="334" t="str">
        <f>N2180&amp;O2180</f>
        <v>R12</v>
      </c>
      <c r="Q2180" s="25" t="s">
        <v>42</v>
      </c>
      <c r="R2180" s="19">
        <v>0.63</v>
      </c>
      <c r="S2180" s="19">
        <v>0.1</v>
      </c>
      <c r="T2180" s="336">
        <f>SUM(R2181:S2181)</f>
        <v>74233</v>
      </c>
      <c r="U2180" s="19">
        <v>7.4999999999999997E-2</v>
      </c>
      <c r="V2180" s="19">
        <v>0.02</v>
      </c>
      <c r="W2180" s="336">
        <f>SUM(U2181:V2181)</f>
        <v>7327</v>
      </c>
      <c r="X2180" s="19">
        <v>0.42</v>
      </c>
      <c r="Y2180" s="19">
        <v>0.2</v>
      </c>
      <c r="Z2180" s="19">
        <v>0.31</v>
      </c>
      <c r="AA2180" s="338">
        <f>SUM(X2181:Z2181)</f>
        <v>77255</v>
      </c>
      <c r="AB2180" s="327">
        <f>ROUNDDOWN((T2180+AA2180)*0.05,0)</f>
        <v>7574</v>
      </c>
      <c r="AC2180" s="327">
        <f>ROUNDDOWN((T2180+W2180+AA2180+AB2180)*0.1,0)</f>
        <v>16638</v>
      </c>
      <c r="AD2180" s="327">
        <f>ROUNDDOWN(AG2180*0.1,0)</f>
        <v>31144</v>
      </c>
      <c r="AE2180" s="327">
        <f>T2180+W2180+AA2180+AB2180+AC2180+AD2180</f>
        <v>214171</v>
      </c>
      <c r="AF2180" s="328">
        <v>393000</v>
      </c>
      <c r="AG2180" s="330">
        <f>AF2180-T2180-W2180</f>
        <v>311440</v>
      </c>
      <c r="AH2180" s="332">
        <f t="shared" si="23"/>
        <v>214171</v>
      </c>
    </row>
    <row r="2181" spans="1:34" ht="12.75" hidden="1" customHeight="1">
      <c r="A2181" s="333"/>
      <c r="B2181" s="20"/>
      <c r="C2181" s="21"/>
      <c r="D2181" s="333"/>
      <c r="E2181" s="21"/>
      <c r="F2181" s="21"/>
      <c r="G2181" s="333"/>
      <c r="H2181" s="21"/>
      <c r="I2181" s="21"/>
      <c r="J2181" s="333"/>
      <c r="K2181" s="21"/>
      <c r="L2181" s="21"/>
      <c r="M2181" s="335"/>
      <c r="N2181" s="21"/>
      <c r="O2181" s="21"/>
      <c r="P2181" s="335"/>
      <c r="Q2181" s="22"/>
      <c r="R2181" s="23">
        <f>ROUNDDOWN($R$3*R2180,0)</f>
        <v>66089</v>
      </c>
      <c r="S2181" s="23">
        <f>ROUNDDOWN($S$3*S2180,0)</f>
        <v>8144</v>
      </c>
      <c r="T2181" s="337"/>
      <c r="U2181" s="23">
        <f>ROUNDDOWN(U2180*$U$3,0)</f>
        <v>6108</v>
      </c>
      <c r="V2181" s="23">
        <f>ROUNDDOWN(V2180*$V$3,0)</f>
        <v>1219</v>
      </c>
      <c r="W2181" s="337"/>
      <c r="X2181" s="23">
        <f>ROUNDDOWN($X$3*X2180,0)</f>
        <v>44059</v>
      </c>
      <c r="Y2181" s="23">
        <f>ROUNDDOWN(Y2180*$Y$3,0)</f>
        <v>16288</v>
      </c>
      <c r="Z2181" s="24">
        <f>ROUNDDOWN(Z2180*$Z$3,0)</f>
        <v>16908</v>
      </c>
      <c r="AA2181" s="338"/>
      <c r="AB2181" s="327"/>
      <c r="AC2181" s="327"/>
      <c r="AD2181" s="327"/>
      <c r="AE2181" s="327"/>
      <c r="AF2181" s="329"/>
      <c r="AG2181" s="331"/>
      <c r="AH2181" s="332">
        <f t="shared" si="23"/>
        <v>0</v>
      </c>
    </row>
    <row r="2182" spans="1:34" ht="12.75" hidden="1" customHeight="1">
      <c r="A2182" s="333" t="s">
        <v>319</v>
      </c>
      <c r="B2182" s="20" t="s">
        <v>43</v>
      </c>
      <c r="C2182" s="21">
        <v>4</v>
      </c>
      <c r="D2182" s="333" t="str">
        <f>B2182&amp;C2182</f>
        <v>H4</v>
      </c>
      <c r="E2182" s="21" t="s">
        <v>38</v>
      </c>
      <c r="F2182" s="21">
        <v>0</v>
      </c>
      <c r="G2182" s="333" t="str">
        <f>E2182&amp;F2182</f>
        <v>W0</v>
      </c>
      <c r="H2182" s="21" t="s">
        <v>39</v>
      </c>
      <c r="I2182" s="21">
        <v>0</v>
      </c>
      <c r="J2182" s="333" t="str">
        <f>H2182&amp;I2182</f>
        <v>L0</v>
      </c>
      <c r="K2182" s="21" t="s">
        <v>40</v>
      </c>
      <c r="L2182" s="21">
        <v>0</v>
      </c>
      <c r="M2182" s="334" t="str">
        <f>K2182&amp;L2182</f>
        <v>B0</v>
      </c>
      <c r="N2182" s="21" t="s">
        <v>41</v>
      </c>
      <c r="O2182" s="21">
        <v>15</v>
      </c>
      <c r="P2182" s="334" t="str">
        <f>N2182&amp;O2182</f>
        <v>R15</v>
      </c>
      <c r="Q2182" s="25" t="s">
        <v>42</v>
      </c>
      <c r="R2182" s="19">
        <v>0.88</v>
      </c>
      <c r="S2182" s="19">
        <v>0.12</v>
      </c>
      <c r="T2182" s="336">
        <f>SUM(R2183:S2183)</f>
        <v>102088</v>
      </c>
      <c r="U2182" s="19">
        <v>0.19</v>
      </c>
      <c r="V2182" s="19">
        <v>3.9E-2</v>
      </c>
      <c r="W2182" s="336">
        <f>SUM(U2183:V2183)</f>
        <v>17851</v>
      </c>
      <c r="X2182" s="19">
        <v>0.56000000000000005</v>
      </c>
      <c r="Y2182" s="19">
        <v>0.27</v>
      </c>
      <c r="Z2182" s="19">
        <v>0.41</v>
      </c>
      <c r="AA2182" s="338">
        <f>SUM(X2183:Z2183)</f>
        <v>103098</v>
      </c>
      <c r="AB2182" s="327">
        <f>ROUNDDOWN((T2182+AA2182)*0.05,0)</f>
        <v>10259</v>
      </c>
      <c r="AC2182" s="327">
        <f>ROUNDDOWN((T2182+W2182+AA2182+AB2182)*0.1,0)</f>
        <v>23329</v>
      </c>
      <c r="AD2182" s="327">
        <f>ROUNDDOWN(AG2182*0.1,0)</f>
        <v>39506</v>
      </c>
      <c r="AE2182" s="327">
        <f>T2182+W2182+AA2182+AB2182+AC2182+AD2182</f>
        <v>296131</v>
      </c>
      <c r="AF2182" s="328">
        <v>515000</v>
      </c>
      <c r="AG2182" s="330">
        <f>AF2182-T2182-W2182</f>
        <v>395061</v>
      </c>
      <c r="AH2182" s="332">
        <f t="shared" si="23"/>
        <v>296131</v>
      </c>
    </row>
    <row r="2183" spans="1:34" ht="12.75" hidden="1" customHeight="1">
      <c r="A2183" s="333"/>
      <c r="B2183" s="20"/>
      <c r="C2183" s="21"/>
      <c r="D2183" s="333"/>
      <c r="E2183" s="21"/>
      <c r="F2183" s="21"/>
      <c r="G2183" s="333"/>
      <c r="H2183" s="21"/>
      <c r="I2183" s="21"/>
      <c r="J2183" s="333"/>
      <c r="K2183" s="21"/>
      <c r="L2183" s="21"/>
      <c r="M2183" s="335"/>
      <c r="N2183" s="21"/>
      <c r="O2183" s="21"/>
      <c r="P2183" s="335"/>
      <c r="Q2183" s="22"/>
      <c r="R2183" s="23">
        <f>ROUNDDOWN($R$3*R2182,0)</f>
        <v>92315</v>
      </c>
      <c r="S2183" s="23">
        <f>ROUNDDOWN($S$3*S2182,0)</f>
        <v>9773</v>
      </c>
      <c r="T2183" s="337"/>
      <c r="U2183" s="23">
        <f>ROUNDDOWN(U2182*$U$3,0)</f>
        <v>15474</v>
      </c>
      <c r="V2183" s="23">
        <f>ROUNDDOWN(V2182*$V$3,0)</f>
        <v>2377</v>
      </c>
      <c r="W2183" s="337"/>
      <c r="X2183" s="23">
        <f>ROUNDDOWN($X$3*X2182,0)</f>
        <v>58746</v>
      </c>
      <c r="Y2183" s="23">
        <f>ROUNDDOWN(Y2182*$Y$3,0)</f>
        <v>21989</v>
      </c>
      <c r="Z2183" s="24">
        <f>ROUNDDOWN(Z2182*$Z$3,0)</f>
        <v>22363</v>
      </c>
      <c r="AA2183" s="338"/>
      <c r="AB2183" s="327"/>
      <c r="AC2183" s="327"/>
      <c r="AD2183" s="327"/>
      <c r="AE2183" s="327"/>
      <c r="AF2183" s="329"/>
      <c r="AG2183" s="331"/>
      <c r="AH2183" s="332">
        <f t="shared" si="23"/>
        <v>0</v>
      </c>
    </row>
    <row r="2184" spans="1:34" ht="12.75" hidden="1" customHeight="1">
      <c r="A2184" s="333" t="s">
        <v>319</v>
      </c>
      <c r="B2184" s="20" t="s">
        <v>43</v>
      </c>
      <c r="C2184" s="21">
        <v>4.5</v>
      </c>
      <c r="D2184" s="333" t="str">
        <f>B2184&amp;C2184</f>
        <v>H4.5</v>
      </c>
      <c r="E2184" s="21" t="s">
        <v>38</v>
      </c>
      <c r="F2184" s="21">
        <v>0</v>
      </c>
      <c r="G2184" s="333" t="str">
        <f>E2184&amp;F2184</f>
        <v>W0</v>
      </c>
      <c r="H2184" s="21" t="s">
        <v>39</v>
      </c>
      <c r="I2184" s="21">
        <v>0</v>
      </c>
      <c r="J2184" s="333" t="str">
        <f>H2184&amp;I2184</f>
        <v>L0</v>
      </c>
      <c r="K2184" s="21" t="s">
        <v>40</v>
      </c>
      <c r="L2184" s="21">
        <v>0</v>
      </c>
      <c r="M2184" s="334" t="str">
        <f>K2184&amp;L2184</f>
        <v>B0</v>
      </c>
      <c r="N2184" s="21" t="s">
        <v>41</v>
      </c>
      <c r="O2184" s="21">
        <v>18</v>
      </c>
      <c r="P2184" s="334" t="str">
        <f>N2184&amp;O2184</f>
        <v>R18</v>
      </c>
      <c r="Q2184" s="25" t="s">
        <v>42</v>
      </c>
      <c r="R2184" s="26">
        <v>1.1499999999999999</v>
      </c>
      <c r="S2184" s="26">
        <v>0.15</v>
      </c>
      <c r="T2184" s="336">
        <f>SUM(R2185:S2185)</f>
        <v>132855</v>
      </c>
      <c r="U2184" s="19">
        <v>0.19</v>
      </c>
      <c r="V2184" s="19">
        <v>7.0999999999999994E-2</v>
      </c>
      <c r="W2184" s="336">
        <f>SUM(U2185:V2185)</f>
        <v>19802</v>
      </c>
      <c r="X2184" s="19">
        <v>0.7</v>
      </c>
      <c r="Y2184" s="19">
        <v>0.34</v>
      </c>
      <c r="Z2184" s="19">
        <v>0.52</v>
      </c>
      <c r="AA2184" s="338">
        <f>SUM(X2185:Z2185)</f>
        <v>129484</v>
      </c>
      <c r="AB2184" s="327">
        <f>ROUNDDOWN((T2184+AA2184)*0.05,0)</f>
        <v>13116</v>
      </c>
      <c r="AC2184" s="327">
        <f>ROUNDDOWN((T2184+W2184+AA2184+AB2184)*0.1,0)</f>
        <v>29525</v>
      </c>
      <c r="AD2184" s="327">
        <f>ROUNDDOWN(AG2184*0.1,0)</f>
        <v>54734</v>
      </c>
      <c r="AE2184" s="327">
        <f>T2184+W2184+AA2184+AB2184+AC2184+AD2184</f>
        <v>379516</v>
      </c>
      <c r="AF2184" s="328">
        <v>700000</v>
      </c>
      <c r="AG2184" s="330">
        <f>AF2184-T2184-W2184</f>
        <v>547343</v>
      </c>
      <c r="AH2184" s="332">
        <f t="shared" si="23"/>
        <v>379516</v>
      </c>
    </row>
    <row r="2185" spans="1:34" ht="12.75" hidden="1" customHeight="1">
      <c r="A2185" s="333"/>
      <c r="B2185" s="20"/>
      <c r="C2185" s="21"/>
      <c r="D2185" s="333"/>
      <c r="E2185" s="21"/>
      <c r="F2185" s="21"/>
      <c r="G2185" s="333"/>
      <c r="H2185" s="21"/>
      <c r="I2185" s="21"/>
      <c r="J2185" s="333"/>
      <c r="K2185" s="21"/>
      <c r="L2185" s="21"/>
      <c r="M2185" s="335"/>
      <c r="N2185" s="21"/>
      <c r="O2185" s="21"/>
      <c r="P2185" s="335"/>
      <c r="Q2185" s="22"/>
      <c r="R2185" s="23">
        <f>ROUNDDOWN($R$3*R2184,0)</f>
        <v>120639</v>
      </c>
      <c r="S2185" s="23">
        <f>ROUNDDOWN($S$3*S2184,0)</f>
        <v>12216</v>
      </c>
      <c r="T2185" s="337"/>
      <c r="U2185" s="23">
        <f>ROUNDDOWN(U2184*$U$3,0)</f>
        <v>15474</v>
      </c>
      <c r="V2185" s="23">
        <f>ROUNDDOWN(V2184*$V$3,0)</f>
        <v>4328</v>
      </c>
      <c r="W2185" s="337"/>
      <c r="X2185" s="23">
        <f>ROUNDDOWN($X$3*X2184,0)</f>
        <v>73432</v>
      </c>
      <c r="Y2185" s="23">
        <f>ROUNDDOWN(Y2184*$Y$3,0)</f>
        <v>27690</v>
      </c>
      <c r="Z2185" s="24">
        <f>ROUNDDOWN(Z2184*$Z$3,0)</f>
        <v>28362</v>
      </c>
      <c r="AA2185" s="338"/>
      <c r="AB2185" s="327"/>
      <c r="AC2185" s="327"/>
      <c r="AD2185" s="327"/>
      <c r="AE2185" s="327"/>
      <c r="AF2185" s="329"/>
      <c r="AG2185" s="331"/>
      <c r="AH2185" s="332">
        <f t="shared" si="23"/>
        <v>0</v>
      </c>
    </row>
    <row r="2186" spans="1:34" ht="12.75" hidden="1" customHeight="1">
      <c r="A2186" s="333" t="s">
        <v>319</v>
      </c>
      <c r="B2186" s="20" t="s">
        <v>43</v>
      </c>
      <c r="C2186" s="21">
        <v>4.5</v>
      </c>
      <c r="D2186" s="333" t="str">
        <f>B2186&amp;C2186</f>
        <v>H4.5</v>
      </c>
      <c r="E2186" s="21" t="s">
        <v>38</v>
      </c>
      <c r="F2186" s="21">
        <v>0</v>
      </c>
      <c r="G2186" s="333" t="str">
        <f>E2186&amp;F2186</f>
        <v>W0</v>
      </c>
      <c r="H2186" s="21" t="s">
        <v>39</v>
      </c>
      <c r="I2186" s="21">
        <v>0</v>
      </c>
      <c r="J2186" s="333" t="str">
        <f>H2186&amp;I2186</f>
        <v>L0</v>
      </c>
      <c r="K2186" s="21" t="s">
        <v>40</v>
      </c>
      <c r="L2186" s="21">
        <v>0</v>
      </c>
      <c r="M2186" s="334" t="str">
        <f>K2186&amp;L2186</f>
        <v>B0</v>
      </c>
      <c r="N2186" s="21" t="s">
        <v>41</v>
      </c>
      <c r="O2186" s="21">
        <v>20</v>
      </c>
      <c r="P2186" s="334" t="str">
        <f>N2186&amp;O2186</f>
        <v>R20</v>
      </c>
      <c r="Q2186" s="25" t="s">
        <v>42</v>
      </c>
      <c r="R2186" s="19">
        <v>1.33</v>
      </c>
      <c r="S2186" s="19">
        <v>0.18</v>
      </c>
      <c r="T2186" s="336">
        <f>SUM(R2187:S2187)</f>
        <v>154181</v>
      </c>
      <c r="U2186" s="19">
        <v>0.19</v>
      </c>
      <c r="V2186" s="19">
        <v>7.0999999999999994E-2</v>
      </c>
      <c r="W2186" s="336">
        <f>SUM(U2187:V2187)</f>
        <v>19802</v>
      </c>
      <c r="X2186" s="19">
        <v>0.81</v>
      </c>
      <c r="Y2186" s="19">
        <v>0.39</v>
      </c>
      <c r="Z2186" s="19">
        <v>0.6</v>
      </c>
      <c r="AA2186" s="338">
        <f>SUM(X2187:Z2187)</f>
        <v>149460</v>
      </c>
      <c r="AB2186" s="327">
        <f>ROUNDDOWN((T2186+AA2186)*0.05,0)</f>
        <v>15182</v>
      </c>
      <c r="AC2186" s="327">
        <f>ROUNDDOWN((T2186+W2186+AA2186+AB2186)*0.1,0)</f>
        <v>33862</v>
      </c>
      <c r="AD2186" s="327">
        <f>ROUNDDOWN(AG2186*0.1,0)</f>
        <v>102601</v>
      </c>
      <c r="AE2186" s="327">
        <f>T2186+W2186+AA2186+AB2186+AC2186+AD2186</f>
        <v>475088</v>
      </c>
      <c r="AF2186" s="328">
        <v>1200000</v>
      </c>
      <c r="AG2186" s="330">
        <f>AF2186-T2186-W2186</f>
        <v>1026017</v>
      </c>
      <c r="AH2186" s="332">
        <f t="shared" si="23"/>
        <v>475088</v>
      </c>
    </row>
    <row r="2187" spans="1:34" ht="12.75" hidden="1" customHeight="1">
      <c r="A2187" s="333"/>
      <c r="B2187" s="20"/>
      <c r="C2187" s="21"/>
      <c r="D2187" s="333"/>
      <c r="E2187" s="21"/>
      <c r="F2187" s="21"/>
      <c r="G2187" s="333"/>
      <c r="H2187" s="21"/>
      <c r="I2187" s="21"/>
      <c r="J2187" s="333"/>
      <c r="K2187" s="21"/>
      <c r="L2187" s="21"/>
      <c r="M2187" s="335"/>
      <c r="N2187" s="21"/>
      <c r="O2187" s="21"/>
      <c r="P2187" s="335"/>
      <c r="Q2187" s="22"/>
      <c r="R2187" s="23">
        <f>ROUNDDOWN($R$3*R2186,0)</f>
        <v>139522</v>
      </c>
      <c r="S2187" s="23">
        <f>ROUNDDOWN($S$3*S2186,0)</f>
        <v>14659</v>
      </c>
      <c r="T2187" s="337"/>
      <c r="U2187" s="23">
        <f>ROUNDDOWN(U2186*$U$3,0)</f>
        <v>15474</v>
      </c>
      <c r="V2187" s="23">
        <f>ROUNDDOWN(V2186*$V$3,0)</f>
        <v>4328</v>
      </c>
      <c r="W2187" s="337"/>
      <c r="X2187" s="23">
        <f>ROUNDDOWN($X$3*X2186,0)</f>
        <v>84972</v>
      </c>
      <c r="Y2187" s="23">
        <f>ROUNDDOWN(Y2186*$Y$3,0)</f>
        <v>31762</v>
      </c>
      <c r="Z2187" s="24">
        <f>ROUNDDOWN(Z2186*$Z$3,0)</f>
        <v>32726</v>
      </c>
      <c r="AA2187" s="338"/>
      <c r="AB2187" s="327"/>
      <c r="AC2187" s="327"/>
      <c r="AD2187" s="327"/>
      <c r="AE2187" s="327"/>
      <c r="AF2187" s="329"/>
      <c r="AG2187" s="331"/>
      <c r="AH2187" s="332">
        <f t="shared" si="23"/>
        <v>0</v>
      </c>
    </row>
    <row r="2188" spans="1:34" ht="12.75" hidden="1" customHeight="1">
      <c r="A2188" s="344" t="s">
        <v>320</v>
      </c>
      <c r="B2188" s="27" t="s">
        <v>43</v>
      </c>
      <c r="C2188" s="28">
        <v>0.4</v>
      </c>
      <c r="D2188" s="344" t="str">
        <f>B2188&amp;C2188</f>
        <v>H0.4</v>
      </c>
      <c r="E2188" s="28" t="s">
        <v>38</v>
      </c>
      <c r="F2188" s="28">
        <v>0.3</v>
      </c>
      <c r="G2188" s="344" t="str">
        <f>E2188&amp;F2188</f>
        <v>W0.3</v>
      </c>
      <c r="H2188" s="28" t="s">
        <v>39</v>
      </c>
      <c r="I2188" s="28">
        <v>0</v>
      </c>
      <c r="J2188" s="344" t="str">
        <f>H2188&amp;I2188</f>
        <v>L0</v>
      </c>
      <c r="K2188" s="28" t="s">
        <v>40</v>
      </c>
      <c r="L2188" s="28">
        <v>0</v>
      </c>
      <c r="M2188" s="345" t="str">
        <f>K2188&amp;L2188</f>
        <v>B0</v>
      </c>
      <c r="N2188" s="28" t="s">
        <v>41</v>
      </c>
      <c r="O2188" s="28">
        <v>0</v>
      </c>
      <c r="P2188" s="345" t="str">
        <f>N2188&amp;O2188</f>
        <v>R0</v>
      </c>
      <c r="Q2188" s="25" t="s">
        <v>109</v>
      </c>
      <c r="R2188" s="26">
        <v>0.04</v>
      </c>
      <c r="S2188" s="26">
        <v>6.0000000000000001E-3</v>
      </c>
      <c r="T2188" s="336">
        <f>SUM(R2189:S2189)</f>
        <v>4684</v>
      </c>
      <c r="U2188" s="19">
        <v>2E-3</v>
      </c>
      <c r="V2188" s="19">
        <v>1E-3</v>
      </c>
      <c r="W2188" s="336">
        <f>SUM(U2189:V2189)</f>
        <v>222</v>
      </c>
      <c r="X2188" s="19">
        <v>0.03</v>
      </c>
      <c r="Y2188" s="19">
        <v>0.02</v>
      </c>
      <c r="Z2188" s="19">
        <v>0</v>
      </c>
      <c r="AA2188" s="338">
        <f>SUM(X2189:Z2189)</f>
        <v>4775</v>
      </c>
      <c r="AB2188" s="327">
        <f>ROUNDDOWN((T2188+AA2188)*0.05,0)</f>
        <v>472</v>
      </c>
      <c r="AC2188" s="327">
        <f>ROUNDDOWN((T2188+W2188+AA2188+AB2188)*0.1,0)</f>
        <v>1015</v>
      </c>
      <c r="AD2188" s="327">
        <f>ROUNDDOWN(AG2188*0.1,0)</f>
        <v>239</v>
      </c>
      <c r="AE2188" s="327">
        <f>T2188+W2188+AA2188+AB2188+AC2188+AD2188</f>
        <v>11407</v>
      </c>
      <c r="AF2188" s="328">
        <v>7300</v>
      </c>
      <c r="AG2188" s="330">
        <f>AF2188-T2188-W2188</f>
        <v>2394</v>
      </c>
      <c r="AH2188" s="332">
        <f t="shared" si="23"/>
        <v>2394</v>
      </c>
    </row>
    <row r="2189" spans="1:34" ht="12.75" hidden="1" customHeight="1">
      <c r="A2189" s="344"/>
      <c r="B2189" s="27"/>
      <c r="C2189" s="28"/>
      <c r="D2189" s="344"/>
      <c r="E2189" s="28"/>
      <c r="F2189" s="28"/>
      <c r="G2189" s="344"/>
      <c r="H2189" s="28"/>
      <c r="I2189" s="28"/>
      <c r="J2189" s="344"/>
      <c r="K2189" s="28"/>
      <c r="L2189" s="28"/>
      <c r="M2189" s="346"/>
      <c r="N2189" s="28"/>
      <c r="O2189" s="28"/>
      <c r="P2189" s="346"/>
      <c r="Q2189" s="25"/>
      <c r="R2189" s="23">
        <f>ROUNDDOWN($R$3*R2188,0)</f>
        <v>4196</v>
      </c>
      <c r="S2189" s="23">
        <f>ROUNDDOWN($S$3*S2188,0)</f>
        <v>488</v>
      </c>
      <c r="T2189" s="337"/>
      <c r="U2189" s="23">
        <f>ROUNDDOWN(U2188*$U$3,0)</f>
        <v>162</v>
      </c>
      <c r="V2189" s="23">
        <f>ROUNDDOWN(V2188*$V$3,0)</f>
        <v>60</v>
      </c>
      <c r="W2189" s="337"/>
      <c r="X2189" s="23">
        <f>ROUNDDOWN($X$3*X2188,0)</f>
        <v>3147</v>
      </c>
      <c r="Y2189" s="23">
        <f>ROUNDDOWN(Y2188*$Y$3,0)</f>
        <v>1628</v>
      </c>
      <c r="Z2189" s="24">
        <f>ROUNDDOWN(Z2188*$Z$3,0)</f>
        <v>0</v>
      </c>
      <c r="AA2189" s="338"/>
      <c r="AB2189" s="327"/>
      <c r="AC2189" s="327"/>
      <c r="AD2189" s="327"/>
      <c r="AE2189" s="327"/>
      <c r="AF2189" s="329"/>
      <c r="AG2189" s="331"/>
      <c r="AH2189" s="332">
        <f t="shared" si="23"/>
        <v>0</v>
      </c>
    </row>
    <row r="2190" spans="1:34" ht="12.75" hidden="1" customHeight="1">
      <c r="A2190" s="344" t="s">
        <v>320</v>
      </c>
      <c r="B2190" s="27" t="s">
        <v>43</v>
      </c>
      <c r="C2190" s="28">
        <v>0.6</v>
      </c>
      <c r="D2190" s="344" t="str">
        <f>B2190&amp;C2190</f>
        <v>H0.6</v>
      </c>
      <c r="E2190" s="28" t="s">
        <v>38</v>
      </c>
      <c r="F2190" s="28">
        <v>0.4</v>
      </c>
      <c r="G2190" s="344" t="str">
        <f>E2190&amp;F2190</f>
        <v>W0.4</v>
      </c>
      <c r="H2190" s="28" t="s">
        <v>39</v>
      </c>
      <c r="I2190" s="28">
        <v>0</v>
      </c>
      <c r="J2190" s="344" t="str">
        <f>H2190&amp;I2190</f>
        <v>L0</v>
      </c>
      <c r="K2190" s="28" t="s">
        <v>40</v>
      </c>
      <c r="L2190" s="28">
        <v>0</v>
      </c>
      <c r="M2190" s="345" t="str">
        <f>K2190&amp;L2190</f>
        <v>B0</v>
      </c>
      <c r="N2190" s="28" t="s">
        <v>41</v>
      </c>
      <c r="O2190" s="28">
        <v>0</v>
      </c>
      <c r="P2190" s="345" t="str">
        <f>N2190&amp;O2190</f>
        <v>R0</v>
      </c>
      <c r="Q2190" s="25" t="s">
        <v>109</v>
      </c>
      <c r="R2190" s="26">
        <v>0.04</v>
      </c>
      <c r="S2190" s="26">
        <v>6.0000000000000001E-3</v>
      </c>
      <c r="T2190" s="336">
        <f>SUM(R2191:S2191)</f>
        <v>4684</v>
      </c>
      <c r="U2190" s="19">
        <v>2E-3</v>
      </c>
      <c r="V2190" s="19">
        <v>1E-3</v>
      </c>
      <c r="W2190" s="336">
        <f>SUM(U2191:V2191)</f>
        <v>222</v>
      </c>
      <c r="X2190" s="19">
        <v>0.03</v>
      </c>
      <c r="Y2190" s="19">
        <v>0.02</v>
      </c>
      <c r="Z2190" s="19">
        <v>0</v>
      </c>
      <c r="AA2190" s="338">
        <f>SUM(X2191:Z2191)</f>
        <v>4775</v>
      </c>
      <c r="AB2190" s="327">
        <f>ROUNDDOWN((T2190+AA2190)*0.05,0)</f>
        <v>472</v>
      </c>
      <c r="AC2190" s="327">
        <f>ROUNDDOWN((T2190+W2190+AA2190+AB2190)*0.1,0)</f>
        <v>1015</v>
      </c>
      <c r="AD2190" s="327">
        <f>ROUNDDOWN(AG2190*0.1,0)</f>
        <v>529</v>
      </c>
      <c r="AE2190" s="327">
        <f>T2190+W2190+AA2190+AB2190+AC2190+AD2190</f>
        <v>11697</v>
      </c>
      <c r="AF2190" s="328">
        <v>10200</v>
      </c>
      <c r="AG2190" s="330">
        <f>AF2190-T2190-W2190</f>
        <v>5294</v>
      </c>
      <c r="AH2190" s="332">
        <f t="shared" si="23"/>
        <v>5294</v>
      </c>
    </row>
    <row r="2191" spans="1:34" ht="12.75" hidden="1" customHeight="1">
      <c r="A2191" s="344"/>
      <c r="B2191" s="27"/>
      <c r="C2191" s="28"/>
      <c r="D2191" s="344"/>
      <c r="E2191" s="28"/>
      <c r="F2191" s="28"/>
      <c r="G2191" s="344"/>
      <c r="H2191" s="28"/>
      <c r="I2191" s="28"/>
      <c r="J2191" s="344"/>
      <c r="K2191" s="28"/>
      <c r="L2191" s="28"/>
      <c r="M2191" s="346"/>
      <c r="N2191" s="28"/>
      <c r="O2191" s="28"/>
      <c r="P2191" s="346"/>
      <c r="Q2191" s="25"/>
      <c r="R2191" s="23">
        <f>ROUNDDOWN($R$3*R2190,0)</f>
        <v>4196</v>
      </c>
      <c r="S2191" s="23">
        <f>ROUNDDOWN($S$3*S2190,0)</f>
        <v>488</v>
      </c>
      <c r="T2191" s="337"/>
      <c r="U2191" s="23">
        <f>ROUNDDOWN(U2190*$U$3,0)</f>
        <v>162</v>
      </c>
      <c r="V2191" s="23">
        <f>ROUNDDOWN(V2190*$V$3,0)</f>
        <v>60</v>
      </c>
      <c r="W2191" s="337"/>
      <c r="X2191" s="23">
        <f>ROUNDDOWN($X$3*X2190,0)</f>
        <v>3147</v>
      </c>
      <c r="Y2191" s="23">
        <f>ROUNDDOWN(Y2190*$Y$3,0)</f>
        <v>1628</v>
      </c>
      <c r="Z2191" s="24">
        <f>ROUNDDOWN(Z2190*$Z$3,0)</f>
        <v>0</v>
      </c>
      <c r="AA2191" s="338"/>
      <c r="AB2191" s="327"/>
      <c r="AC2191" s="327"/>
      <c r="AD2191" s="327"/>
      <c r="AE2191" s="327"/>
      <c r="AF2191" s="329"/>
      <c r="AG2191" s="331"/>
      <c r="AH2191" s="332">
        <f t="shared" si="23"/>
        <v>0</v>
      </c>
    </row>
    <row r="2192" spans="1:34" ht="12.75" hidden="1" customHeight="1">
      <c r="A2192" s="344" t="s">
        <v>320</v>
      </c>
      <c r="B2192" s="27" t="s">
        <v>43</v>
      </c>
      <c r="C2192" s="28">
        <v>0.8</v>
      </c>
      <c r="D2192" s="344" t="str">
        <f>B2192&amp;C2192</f>
        <v>H0.8</v>
      </c>
      <c r="E2192" s="28" t="s">
        <v>38</v>
      </c>
      <c r="F2192" s="28">
        <v>0.6</v>
      </c>
      <c r="G2192" s="344" t="str">
        <f>E2192&amp;F2192</f>
        <v>W0.6</v>
      </c>
      <c r="H2192" s="28" t="s">
        <v>39</v>
      </c>
      <c r="I2192" s="28">
        <v>0</v>
      </c>
      <c r="J2192" s="344" t="str">
        <f>H2192&amp;I2192</f>
        <v>L0</v>
      </c>
      <c r="K2192" s="28" t="s">
        <v>40</v>
      </c>
      <c r="L2192" s="28">
        <v>0</v>
      </c>
      <c r="M2192" s="345" t="str">
        <f>K2192&amp;L2192</f>
        <v>B0</v>
      </c>
      <c r="N2192" s="28" t="s">
        <v>41</v>
      </c>
      <c r="O2192" s="28">
        <v>0</v>
      </c>
      <c r="P2192" s="345" t="str">
        <f>N2192&amp;O2192</f>
        <v>R0</v>
      </c>
      <c r="Q2192" s="25" t="s">
        <v>109</v>
      </c>
      <c r="R2192" s="26">
        <v>0.04</v>
      </c>
      <c r="S2192" s="26">
        <v>6.0000000000000001E-3</v>
      </c>
      <c r="T2192" s="336">
        <f>SUM(R2193:S2193)</f>
        <v>4684</v>
      </c>
      <c r="U2192" s="19">
        <v>2E-3</v>
      </c>
      <c r="V2192" s="19">
        <v>1E-3</v>
      </c>
      <c r="W2192" s="336">
        <f>SUM(U2193:V2193)</f>
        <v>222</v>
      </c>
      <c r="X2192" s="19">
        <v>0.03</v>
      </c>
      <c r="Y2192" s="19">
        <v>0.02</v>
      </c>
      <c r="Z2192" s="19">
        <v>0</v>
      </c>
      <c r="AA2192" s="338">
        <f>SUM(X2193:Z2193)</f>
        <v>4775</v>
      </c>
      <c r="AB2192" s="327">
        <f>ROUNDDOWN((T2192+AA2192)*0.05,0)</f>
        <v>472</v>
      </c>
      <c r="AC2192" s="327">
        <f>ROUNDDOWN((T2192+W2192+AA2192+AB2192)*0.1,0)</f>
        <v>1015</v>
      </c>
      <c r="AD2192" s="327">
        <f>ROUNDDOWN(AG2192*0.1,0)</f>
        <v>949</v>
      </c>
      <c r="AE2192" s="327">
        <f>T2192+W2192+AA2192+AB2192+AC2192+AD2192</f>
        <v>12117</v>
      </c>
      <c r="AF2192" s="328">
        <v>14400</v>
      </c>
      <c r="AG2192" s="330">
        <f>AF2192-T2192-W2192</f>
        <v>9494</v>
      </c>
      <c r="AH2192" s="332">
        <f t="shared" si="23"/>
        <v>9494</v>
      </c>
    </row>
    <row r="2193" spans="1:34" ht="12.75" hidden="1" customHeight="1">
      <c r="A2193" s="344"/>
      <c r="B2193" s="27"/>
      <c r="C2193" s="28"/>
      <c r="D2193" s="344"/>
      <c r="E2193" s="28"/>
      <c r="F2193" s="28"/>
      <c r="G2193" s="344"/>
      <c r="H2193" s="28"/>
      <c r="I2193" s="28"/>
      <c r="J2193" s="344"/>
      <c r="K2193" s="28"/>
      <c r="L2193" s="28"/>
      <c r="M2193" s="346"/>
      <c r="N2193" s="28"/>
      <c r="O2193" s="28"/>
      <c r="P2193" s="346"/>
      <c r="Q2193" s="25"/>
      <c r="R2193" s="23">
        <f>ROUNDDOWN($R$3*R2192,0)</f>
        <v>4196</v>
      </c>
      <c r="S2193" s="23">
        <f>ROUNDDOWN($S$3*S2192,0)</f>
        <v>488</v>
      </c>
      <c r="T2193" s="337"/>
      <c r="U2193" s="23">
        <f>ROUNDDOWN(U2192*$U$3,0)</f>
        <v>162</v>
      </c>
      <c r="V2193" s="23">
        <f>ROUNDDOWN(V2192*$V$3,0)</f>
        <v>60</v>
      </c>
      <c r="W2193" s="337"/>
      <c r="X2193" s="23">
        <f>ROUNDDOWN($X$3*X2192,0)</f>
        <v>3147</v>
      </c>
      <c r="Y2193" s="23">
        <f>ROUNDDOWN(Y2192*$Y$3,0)</f>
        <v>1628</v>
      </c>
      <c r="Z2193" s="24">
        <f>ROUNDDOWN(Z2192*$Z$3,0)</f>
        <v>0</v>
      </c>
      <c r="AA2193" s="338"/>
      <c r="AB2193" s="327"/>
      <c r="AC2193" s="327"/>
      <c r="AD2193" s="327"/>
      <c r="AE2193" s="327"/>
      <c r="AF2193" s="329"/>
      <c r="AG2193" s="331"/>
      <c r="AH2193" s="332">
        <f t="shared" si="23"/>
        <v>0</v>
      </c>
    </row>
    <row r="2194" spans="1:34" ht="12.75" hidden="1" customHeight="1">
      <c r="A2194" s="344" t="s">
        <v>320</v>
      </c>
      <c r="B2194" s="27" t="s">
        <v>43</v>
      </c>
      <c r="C2194" s="28">
        <v>1</v>
      </c>
      <c r="D2194" s="344" t="str">
        <f>B2194&amp;C2194</f>
        <v>H1</v>
      </c>
      <c r="E2194" s="28" t="s">
        <v>38</v>
      </c>
      <c r="F2194" s="28">
        <v>0.6</v>
      </c>
      <c r="G2194" s="344" t="str">
        <f>E2194&amp;F2194</f>
        <v>W0.6</v>
      </c>
      <c r="H2194" s="28" t="s">
        <v>39</v>
      </c>
      <c r="I2194" s="28">
        <v>0</v>
      </c>
      <c r="J2194" s="344" t="str">
        <f>H2194&amp;I2194</f>
        <v>L0</v>
      </c>
      <c r="K2194" s="28" t="s">
        <v>40</v>
      </c>
      <c r="L2194" s="28">
        <v>0</v>
      </c>
      <c r="M2194" s="345" t="str">
        <f>K2194&amp;L2194</f>
        <v>B0</v>
      </c>
      <c r="N2194" s="28" t="s">
        <v>41</v>
      </c>
      <c r="O2194" s="28">
        <v>0</v>
      </c>
      <c r="P2194" s="345" t="str">
        <f>N2194&amp;O2194</f>
        <v>R0</v>
      </c>
      <c r="Q2194" s="25" t="s">
        <v>109</v>
      </c>
      <c r="R2194" s="26">
        <v>0.04</v>
      </c>
      <c r="S2194" s="26">
        <v>6.0000000000000001E-3</v>
      </c>
      <c r="T2194" s="336">
        <f>SUM(R2195:S2195)</f>
        <v>4684</v>
      </c>
      <c r="U2194" s="19">
        <v>2E-3</v>
      </c>
      <c r="V2194" s="19">
        <v>1E-3</v>
      </c>
      <c r="W2194" s="336">
        <f>SUM(U2195:V2195)</f>
        <v>222</v>
      </c>
      <c r="X2194" s="19">
        <v>0.03</v>
      </c>
      <c r="Y2194" s="19">
        <v>0.02</v>
      </c>
      <c r="Z2194" s="19">
        <v>0</v>
      </c>
      <c r="AA2194" s="338">
        <f>SUM(X2195:Z2195)</f>
        <v>4775</v>
      </c>
      <c r="AB2194" s="327">
        <f>ROUNDDOWN((T2194+AA2194)*0.05,0)</f>
        <v>472</v>
      </c>
      <c r="AC2194" s="327">
        <f>ROUNDDOWN((T2194+W2194+AA2194+AB2194)*0.1,0)</f>
        <v>1015</v>
      </c>
      <c r="AD2194" s="327">
        <f>ROUNDDOWN(AG2194*0.1,0)</f>
        <v>1319</v>
      </c>
      <c r="AE2194" s="327">
        <f>T2194+W2194+AA2194+AB2194+AC2194+AD2194</f>
        <v>12487</v>
      </c>
      <c r="AF2194" s="328">
        <v>18100</v>
      </c>
      <c r="AG2194" s="330">
        <f>AF2194-T2194-W2194</f>
        <v>13194</v>
      </c>
      <c r="AH2194" s="332">
        <f t="shared" si="23"/>
        <v>12487</v>
      </c>
    </row>
    <row r="2195" spans="1:34" ht="12.75" hidden="1" customHeight="1">
      <c r="A2195" s="344"/>
      <c r="B2195" s="27"/>
      <c r="C2195" s="28"/>
      <c r="D2195" s="344"/>
      <c r="E2195" s="28"/>
      <c r="F2195" s="28"/>
      <c r="G2195" s="344"/>
      <c r="H2195" s="28"/>
      <c r="I2195" s="28"/>
      <c r="J2195" s="344"/>
      <c r="K2195" s="28"/>
      <c r="L2195" s="28"/>
      <c r="M2195" s="346"/>
      <c r="N2195" s="28"/>
      <c r="O2195" s="28"/>
      <c r="P2195" s="346"/>
      <c r="Q2195" s="22"/>
      <c r="R2195" s="23">
        <f>ROUNDDOWN($R$3*R2194,0)</f>
        <v>4196</v>
      </c>
      <c r="S2195" s="23">
        <f>ROUNDDOWN($S$3*S2194,0)</f>
        <v>488</v>
      </c>
      <c r="T2195" s="337"/>
      <c r="U2195" s="23">
        <f>ROUNDDOWN(U2194*$U$3,0)</f>
        <v>162</v>
      </c>
      <c r="V2195" s="23">
        <f>ROUNDDOWN(V2194*$V$3,0)</f>
        <v>60</v>
      </c>
      <c r="W2195" s="337"/>
      <c r="X2195" s="23">
        <f>ROUNDDOWN($X$3*X2194,0)</f>
        <v>3147</v>
      </c>
      <c r="Y2195" s="23">
        <f>ROUNDDOWN(Y2194*$Y$3,0)</f>
        <v>1628</v>
      </c>
      <c r="Z2195" s="24">
        <f>ROUNDDOWN(Z2194*$Z$3,0)</f>
        <v>0</v>
      </c>
      <c r="AA2195" s="338"/>
      <c r="AB2195" s="327"/>
      <c r="AC2195" s="327"/>
      <c r="AD2195" s="327"/>
      <c r="AE2195" s="327"/>
      <c r="AF2195" s="329"/>
      <c r="AG2195" s="331"/>
      <c r="AH2195" s="332">
        <f t="shared" si="23"/>
        <v>0</v>
      </c>
    </row>
    <row r="2196" spans="1:34" ht="12.75" hidden="1" customHeight="1">
      <c r="A2196" s="333" t="s">
        <v>321</v>
      </c>
      <c r="B2196" s="20" t="s">
        <v>43</v>
      </c>
      <c r="C2196" s="21">
        <v>1.5</v>
      </c>
      <c r="D2196" s="333" t="str">
        <f>B2196&amp;C2196</f>
        <v>H1.5</v>
      </c>
      <c r="E2196" s="21" t="s">
        <v>38</v>
      </c>
      <c r="F2196" s="21">
        <v>0</v>
      </c>
      <c r="G2196" s="333" t="str">
        <f>E2196&amp;F2196</f>
        <v>W0</v>
      </c>
      <c r="H2196" s="21" t="s">
        <v>39</v>
      </c>
      <c r="I2196" s="21">
        <v>0</v>
      </c>
      <c r="J2196" s="333" t="str">
        <f>H2196&amp;I2196</f>
        <v>L0</v>
      </c>
      <c r="K2196" s="21" t="s">
        <v>40</v>
      </c>
      <c r="L2196" s="21">
        <v>0</v>
      </c>
      <c r="M2196" s="334" t="str">
        <f>K2196&amp;L2196</f>
        <v>B0</v>
      </c>
      <c r="N2196" s="21" t="s">
        <v>41</v>
      </c>
      <c r="O2196" s="21">
        <v>4</v>
      </c>
      <c r="P2196" s="334" t="str">
        <f>N2196&amp;O2196</f>
        <v>R4</v>
      </c>
      <c r="Q2196" s="25" t="s">
        <v>42</v>
      </c>
      <c r="R2196" s="19">
        <v>0.11</v>
      </c>
      <c r="S2196" s="19">
        <v>0.1</v>
      </c>
      <c r="T2196" s="336">
        <f>SUM(R2197:S2197)</f>
        <v>19683</v>
      </c>
      <c r="U2196" s="19">
        <v>2E-3</v>
      </c>
      <c r="V2196" s="19">
        <v>5.0000000000000001E-3</v>
      </c>
      <c r="W2196" s="336">
        <f>SUM(U2197:V2197)</f>
        <v>466</v>
      </c>
      <c r="X2196" s="19">
        <v>0.11</v>
      </c>
      <c r="Y2196" s="19">
        <v>7.0000000000000007E-2</v>
      </c>
      <c r="Z2196" s="19">
        <v>0</v>
      </c>
      <c r="AA2196" s="338">
        <f>SUM(X2197:Z2197)</f>
        <v>17240</v>
      </c>
      <c r="AB2196" s="327">
        <f>ROUNDDOWN((T2196+AA2196)*0.05,0)</f>
        <v>1846</v>
      </c>
      <c r="AC2196" s="327">
        <f>ROUNDDOWN((T2196+W2196+AA2196+AB2196)*0.1,0)</f>
        <v>3923</v>
      </c>
      <c r="AD2196" s="327">
        <f>ROUNDDOWN(AG2196*0.1,0)</f>
        <v>2225</v>
      </c>
      <c r="AE2196" s="327">
        <f>T2196+W2196+AA2196+AB2196+AC2196+AD2196</f>
        <v>45383</v>
      </c>
      <c r="AF2196" s="328">
        <v>42400</v>
      </c>
      <c r="AG2196" s="330">
        <f>AF2196-T2196-W2196</f>
        <v>22251</v>
      </c>
      <c r="AH2196" s="332">
        <f t="shared" si="23"/>
        <v>22251</v>
      </c>
    </row>
    <row r="2197" spans="1:34" ht="12.75" hidden="1" customHeight="1">
      <c r="A2197" s="333"/>
      <c r="B2197" s="20"/>
      <c r="C2197" s="21"/>
      <c r="D2197" s="333"/>
      <c r="E2197" s="21"/>
      <c r="F2197" s="21"/>
      <c r="G2197" s="333"/>
      <c r="H2197" s="21"/>
      <c r="I2197" s="21"/>
      <c r="J2197" s="333"/>
      <c r="K2197" s="21"/>
      <c r="L2197" s="21"/>
      <c r="M2197" s="335"/>
      <c r="N2197" s="21"/>
      <c r="O2197" s="21"/>
      <c r="P2197" s="335"/>
      <c r="Q2197" s="22"/>
      <c r="R2197" s="23">
        <f>ROUNDDOWN($R$3*R2196,0)</f>
        <v>11539</v>
      </c>
      <c r="S2197" s="23">
        <f>ROUNDDOWN($S$3*S2196,0)</f>
        <v>8144</v>
      </c>
      <c r="T2197" s="337"/>
      <c r="U2197" s="23">
        <f>ROUNDDOWN(U2196*$U$3,0)</f>
        <v>162</v>
      </c>
      <c r="V2197" s="23">
        <f>ROUNDDOWN(V2196*$V$3,0)</f>
        <v>304</v>
      </c>
      <c r="W2197" s="337"/>
      <c r="X2197" s="23">
        <f>ROUNDDOWN($X$3*X2196,0)</f>
        <v>11539</v>
      </c>
      <c r="Y2197" s="23">
        <f>ROUNDDOWN(Y2196*$Y$3,0)</f>
        <v>5701</v>
      </c>
      <c r="Z2197" s="24">
        <f>ROUNDDOWN(Z2196*$Z$3,0)</f>
        <v>0</v>
      </c>
      <c r="AA2197" s="338"/>
      <c r="AB2197" s="327"/>
      <c r="AC2197" s="327"/>
      <c r="AD2197" s="327"/>
      <c r="AE2197" s="327"/>
      <c r="AF2197" s="329"/>
      <c r="AG2197" s="331"/>
      <c r="AH2197" s="332">
        <f t="shared" si="23"/>
        <v>0</v>
      </c>
    </row>
    <row r="2198" spans="1:34" ht="12.75" hidden="1" customHeight="1">
      <c r="A2198" s="333" t="s">
        <v>321</v>
      </c>
      <c r="B2198" s="20" t="s">
        <v>43</v>
      </c>
      <c r="C2198" s="21">
        <v>2</v>
      </c>
      <c r="D2198" s="333" t="str">
        <f>B2198&amp;C2198</f>
        <v>H2</v>
      </c>
      <c r="E2198" s="21" t="s">
        <v>38</v>
      </c>
      <c r="F2198" s="21">
        <v>0</v>
      </c>
      <c r="G2198" s="333" t="str">
        <f>E2198&amp;F2198</f>
        <v>W0</v>
      </c>
      <c r="H2198" s="21" t="s">
        <v>39</v>
      </c>
      <c r="I2198" s="21">
        <v>0</v>
      </c>
      <c r="J2198" s="333" t="str">
        <f>H2198&amp;I2198</f>
        <v>L0</v>
      </c>
      <c r="K2198" s="21" t="s">
        <v>40</v>
      </c>
      <c r="L2198" s="21">
        <v>0</v>
      </c>
      <c r="M2198" s="334" t="str">
        <f>K2198&amp;L2198</f>
        <v>B0</v>
      </c>
      <c r="N2198" s="21" t="s">
        <v>41</v>
      </c>
      <c r="O2198" s="21">
        <v>6</v>
      </c>
      <c r="P2198" s="334" t="str">
        <f>N2198&amp;O2198</f>
        <v>R6</v>
      </c>
      <c r="Q2198" s="25" t="s">
        <v>42</v>
      </c>
      <c r="R2198" s="19">
        <v>0.19</v>
      </c>
      <c r="S2198" s="19">
        <v>0.02</v>
      </c>
      <c r="T2198" s="336">
        <f>SUM(R2199:S2199)</f>
        <v>21559</v>
      </c>
      <c r="U2198" s="19">
        <v>8.0000000000000002E-3</v>
      </c>
      <c r="V2198" s="19">
        <v>0.01</v>
      </c>
      <c r="W2198" s="336">
        <f>SUM(U2199:V2199)</f>
        <v>1260</v>
      </c>
      <c r="X2198" s="19">
        <v>0.23</v>
      </c>
      <c r="Y2198" s="19">
        <v>0.14000000000000001</v>
      </c>
      <c r="Z2198" s="19">
        <v>0</v>
      </c>
      <c r="AA2198" s="338">
        <f>SUM(X2199:Z2199)</f>
        <v>35529</v>
      </c>
      <c r="AB2198" s="327">
        <f>ROUNDDOWN((T2198+AA2198)*0.05,0)</f>
        <v>2854</v>
      </c>
      <c r="AC2198" s="327">
        <f>ROUNDDOWN((T2198+W2198+AA2198+AB2198)*0.1,0)</f>
        <v>6120</v>
      </c>
      <c r="AD2198" s="327">
        <f>ROUNDDOWN(AG2198*0.1,0)</f>
        <v>5768</v>
      </c>
      <c r="AE2198" s="327">
        <f>T2198+W2198+AA2198+AB2198+AC2198+AD2198</f>
        <v>73090</v>
      </c>
      <c r="AF2198" s="328">
        <v>80500</v>
      </c>
      <c r="AG2198" s="330">
        <f>AF2198-T2198-W2198</f>
        <v>57681</v>
      </c>
      <c r="AH2198" s="332">
        <f t="shared" si="23"/>
        <v>57681</v>
      </c>
    </row>
    <row r="2199" spans="1:34" ht="12.75" hidden="1" customHeight="1">
      <c r="A2199" s="333"/>
      <c r="B2199" s="20"/>
      <c r="C2199" s="21"/>
      <c r="D2199" s="333"/>
      <c r="E2199" s="21"/>
      <c r="F2199" s="21"/>
      <c r="G2199" s="333"/>
      <c r="H2199" s="21"/>
      <c r="I2199" s="21"/>
      <c r="J2199" s="333"/>
      <c r="K2199" s="21"/>
      <c r="L2199" s="21"/>
      <c r="M2199" s="335"/>
      <c r="N2199" s="21"/>
      <c r="O2199" s="21"/>
      <c r="P2199" s="335"/>
      <c r="Q2199" s="22"/>
      <c r="R2199" s="23">
        <f>ROUNDDOWN($R$3*R2198,0)</f>
        <v>19931</v>
      </c>
      <c r="S2199" s="23">
        <f>ROUNDDOWN($S$3*S2198,0)</f>
        <v>1628</v>
      </c>
      <c r="T2199" s="337"/>
      <c r="U2199" s="23">
        <f>ROUNDDOWN(U2198*$U$3,0)</f>
        <v>651</v>
      </c>
      <c r="V2199" s="23">
        <f>ROUNDDOWN(V2198*$V$3,0)</f>
        <v>609</v>
      </c>
      <c r="W2199" s="337"/>
      <c r="X2199" s="23">
        <f>ROUNDDOWN($X$3*X2198,0)</f>
        <v>24127</v>
      </c>
      <c r="Y2199" s="23">
        <f>ROUNDDOWN(Y2198*$Y$3,0)</f>
        <v>11402</v>
      </c>
      <c r="Z2199" s="24">
        <f>ROUNDDOWN(Z2198*$Z$3,0)</f>
        <v>0</v>
      </c>
      <c r="AA2199" s="338"/>
      <c r="AB2199" s="327"/>
      <c r="AC2199" s="327"/>
      <c r="AD2199" s="327"/>
      <c r="AE2199" s="327"/>
      <c r="AF2199" s="329"/>
      <c r="AG2199" s="331"/>
      <c r="AH2199" s="332">
        <f t="shared" si="23"/>
        <v>0</v>
      </c>
    </row>
    <row r="2200" spans="1:34" ht="12.75" hidden="1" customHeight="1">
      <c r="A2200" s="333" t="s">
        <v>321</v>
      </c>
      <c r="B2200" s="20" t="s">
        <v>43</v>
      </c>
      <c r="C2200" s="21">
        <v>2.5</v>
      </c>
      <c r="D2200" s="333" t="str">
        <f>B2200&amp;C2200</f>
        <v>H2.5</v>
      </c>
      <c r="E2200" s="21" t="s">
        <v>38</v>
      </c>
      <c r="F2200" s="21">
        <v>0</v>
      </c>
      <c r="G2200" s="333" t="str">
        <f>E2200&amp;F2200</f>
        <v>W0</v>
      </c>
      <c r="H2200" s="21" t="s">
        <v>39</v>
      </c>
      <c r="I2200" s="21">
        <v>0</v>
      </c>
      <c r="J2200" s="333" t="str">
        <f>H2200&amp;I2200</f>
        <v>L0</v>
      </c>
      <c r="K2200" s="21" t="s">
        <v>40</v>
      </c>
      <c r="L2200" s="21">
        <v>0</v>
      </c>
      <c r="M2200" s="334" t="str">
        <f>K2200&amp;L2200</f>
        <v>B0</v>
      </c>
      <c r="N2200" s="21" t="s">
        <v>41</v>
      </c>
      <c r="O2200" s="21">
        <v>8</v>
      </c>
      <c r="P2200" s="334" t="str">
        <f>N2200&amp;O2200</f>
        <v>R8</v>
      </c>
      <c r="Q2200" s="25" t="s">
        <v>42</v>
      </c>
      <c r="R2200" s="19">
        <v>0.33</v>
      </c>
      <c r="S2200" s="19">
        <v>0.04</v>
      </c>
      <c r="T2200" s="336">
        <f>SUM(R2201:S2201)</f>
        <v>37875</v>
      </c>
      <c r="U2200" s="19">
        <v>2.1000000000000001E-2</v>
      </c>
      <c r="V2200" s="19">
        <v>1.2E-2</v>
      </c>
      <c r="W2200" s="29">
        <f>SUM(U2201:V2201)</f>
        <v>2441</v>
      </c>
      <c r="X2200" s="19">
        <v>0.37</v>
      </c>
      <c r="Y2200" s="19">
        <v>0.22</v>
      </c>
      <c r="Z2200" s="19">
        <v>0</v>
      </c>
      <c r="AA2200" s="338">
        <f>SUM(X2201:Z2201)</f>
        <v>56731</v>
      </c>
      <c r="AB2200" s="327">
        <f>ROUNDDOWN((T2200+AA2200)*0.05,0)</f>
        <v>4730</v>
      </c>
      <c r="AC2200" s="327">
        <f>ROUNDDOWN((T2200+W2200+AA2200+AB2200)*0.1,0)</f>
        <v>10177</v>
      </c>
      <c r="AD2200" s="327">
        <f>ROUNDDOWN(AG2200*0.1,0)</f>
        <v>11268</v>
      </c>
      <c r="AE2200" s="327">
        <f>T2200+W2200+AA2200+AB2200+AC2200+AD2200</f>
        <v>123222</v>
      </c>
      <c r="AF2200" s="328">
        <v>153000</v>
      </c>
      <c r="AG2200" s="330">
        <f>AF2200-T2200-W2200</f>
        <v>112684</v>
      </c>
      <c r="AH2200" s="332">
        <f t="shared" si="23"/>
        <v>112684</v>
      </c>
    </row>
    <row r="2201" spans="1:34" ht="12.75" hidden="1" customHeight="1">
      <c r="A2201" s="333"/>
      <c r="B2201" s="20"/>
      <c r="C2201" s="21"/>
      <c r="D2201" s="333"/>
      <c r="E2201" s="21"/>
      <c r="F2201" s="21"/>
      <c r="G2201" s="333"/>
      <c r="H2201" s="21"/>
      <c r="I2201" s="21"/>
      <c r="J2201" s="333"/>
      <c r="K2201" s="21"/>
      <c r="L2201" s="21"/>
      <c r="M2201" s="335"/>
      <c r="N2201" s="21"/>
      <c r="O2201" s="21"/>
      <c r="P2201" s="335"/>
      <c r="Q2201" s="22"/>
      <c r="R2201" s="23">
        <f>ROUNDDOWN($R$3*R2200,0)</f>
        <v>34618</v>
      </c>
      <c r="S2201" s="23">
        <f>ROUNDDOWN($S$3*S2200,0)</f>
        <v>3257</v>
      </c>
      <c r="T2201" s="337"/>
      <c r="U2201" s="23">
        <f>ROUNDDOWN(U2200*$U$3,0)</f>
        <v>1710</v>
      </c>
      <c r="V2201" s="23">
        <f>ROUNDDOWN(V2200*$V$3,0)</f>
        <v>731</v>
      </c>
      <c r="W2201" s="30"/>
      <c r="X2201" s="23">
        <f>ROUNDDOWN($X$3*X2200,0)</f>
        <v>38814</v>
      </c>
      <c r="Y2201" s="23">
        <f>ROUNDDOWN(Y2200*$Y$3,0)</f>
        <v>17917</v>
      </c>
      <c r="Z2201" s="24">
        <f>ROUNDDOWN(Z2200*$Z$3,0)</f>
        <v>0</v>
      </c>
      <c r="AA2201" s="338"/>
      <c r="AB2201" s="327"/>
      <c r="AC2201" s="327"/>
      <c r="AD2201" s="327"/>
      <c r="AE2201" s="327"/>
      <c r="AF2201" s="329"/>
      <c r="AG2201" s="331"/>
      <c r="AH2201" s="332">
        <f t="shared" si="23"/>
        <v>0</v>
      </c>
    </row>
    <row r="2202" spans="1:34" ht="12.75" hidden="1" customHeight="1">
      <c r="A2202" s="333" t="s">
        <v>321</v>
      </c>
      <c r="B2202" s="20" t="s">
        <v>43</v>
      </c>
      <c r="C2202" s="21">
        <v>3</v>
      </c>
      <c r="D2202" s="333" t="str">
        <f>B2202&amp;C2202</f>
        <v>H3</v>
      </c>
      <c r="E2202" s="21" t="s">
        <v>38</v>
      </c>
      <c r="F2202" s="21">
        <v>0</v>
      </c>
      <c r="G2202" s="333" t="str">
        <f>E2202&amp;F2202</f>
        <v>W0</v>
      </c>
      <c r="H2202" s="21" t="s">
        <v>39</v>
      </c>
      <c r="I2202" s="21">
        <v>0</v>
      </c>
      <c r="J2202" s="333" t="str">
        <f>H2202&amp;I2202</f>
        <v>L0</v>
      </c>
      <c r="K2202" s="21" t="s">
        <v>40</v>
      </c>
      <c r="L2202" s="21">
        <v>0</v>
      </c>
      <c r="M2202" s="334" t="str">
        <f>K2202&amp;L2202</f>
        <v>B0</v>
      </c>
      <c r="N2202" s="21" t="s">
        <v>41</v>
      </c>
      <c r="O2202" s="21">
        <v>10</v>
      </c>
      <c r="P2202" s="334" t="str">
        <f>N2202&amp;O2202</f>
        <v>R10</v>
      </c>
      <c r="Q2202" s="25" t="s">
        <v>42</v>
      </c>
      <c r="R2202" s="26">
        <v>0.47</v>
      </c>
      <c r="S2202" s="26">
        <v>0.06</v>
      </c>
      <c r="T2202" s="336">
        <f>SUM(R2203:S2203)</f>
        <v>54190</v>
      </c>
      <c r="U2202" s="19">
        <v>4.2000000000000003E-2</v>
      </c>
      <c r="V2202" s="19">
        <v>0.02</v>
      </c>
      <c r="W2202" s="336">
        <f>SUM(U2203:V2203)</f>
        <v>4639</v>
      </c>
      <c r="X2202" s="19">
        <v>0.33</v>
      </c>
      <c r="Y2202" s="19">
        <v>0.16</v>
      </c>
      <c r="Z2202" s="19">
        <v>0.24</v>
      </c>
      <c r="AA2202" s="338">
        <f>SUM(X2203:Z2203)</f>
        <v>60738</v>
      </c>
      <c r="AB2202" s="327">
        <f>ROUNDDOWN((T2202+AA2202)*0.05,0)</f>
        <v>5746</v>
      </c>
      <c r="AC2202" s="327">
        <f>ROUNDDOWN((T2202+W2202+AA2202+AB2202)*0.1,0)</f>
        <v>12531</v>
      </c>
      <c r="AD2202" s="327">
        <f>ROUNDDOWN(AG2202*0.1,0)</f>
        <v>20117</v>
      </c>
      <c r="AE2202" s="327">
        <f>T2202+W2202+AA2202+AB2202+AC2202+AD2202</f>
        <v>157961</v>
      </c>
      <c r="AF2202" s="328">
        <v>260000</v>
      </c>
      <c r="AG2202" s="330">
        <f>AF2202-T2202-W2202</f>
        <v>201171</v>
      </c>
      <c r="AH2202" s="332">
        <f t="shared" si="23"/>
        <v>157961</v>
      </c>
    </row>
    <row r="2203" spans="1:34" ht="12.75" hidden="1" customHeight="1">
      <c r="A2203" s="333"/>
      <c r="B2203" s="20"/>
      <c r="C2203" s="21"/>
      <c r="D2203" s="333"/>
      <c r="E2203" s="21"/>
      <c r="F2203" s="21"/>
      <c r="G2203" s="333"/>
      <c r="H2203" s="21"/>
      <c r="I2203" s="21"/>
      <c r="J2203" s="333"/>
      <c r="K2203" s="21"/>
      <c r="L2203" s="21"/>
      <c r="M2203" s="335"/>
      <c r="N2203" s="21"/>
      <c r="O2203" s="21"/>
      <c r="P2203" s="335"/>
      <c r="Q2203" s="22"/>
      <c r="R2203" s="23">
        <f>ROUNDDOWN($R$3*R2202,0)</f>
        <v>49304</v>
      </c>
      <c r="S2203" s="23">
        <f>ROUNDDOWN($S$3*S2202,0)</f>
        <v>4886</v>
      </c>
      <c r="T2203" s="337"/>
      <c r="U2203" s="23">
        <f>ROUNDDOWN(U2202*$U$3,0)</f>
        <v>3420</v>
      </c>
      <c r="V2203" s="23">
        <f>ROUNDDOWN(V2202*$V$3,0)</f>
        <v>1219</v>
      </c>
      <c r="W2203" s="337"/>
      <c r="X2203" s="23">
        <f>ROUNDDOWN($X$3*X2202,0)</f>
        <v>34618</v>
      </c>
      <c r="Y2203" s="23">
        <f>ROUNDDOWN(Y2202*$Y$3,0)</f>
        <v>13030</v>
      </c>
      <c r="Z2203" s="24">
        <f>ROUNDDOWN(Z2202*$Z$3,0)</f>
        <v>13090</v>
      </c>
      <c r="AA2203" s="338"/>
      <c r="AB2203" s="327"/>
      <c r="AC2203" s="327"/>
      <c r="AD2203" s="327"/>
      <c r="AE2203" s="327"/>
      <c r="AF2203" s="329"/>
      <c r="AG2203" s="331"/>
      <c r="AH2203" s="332">
        <f t="shared" si="23"/>
        <v>0</v>
      </c>
    </row>
    <row r="2204" spans="1:34" ht="12.75" hidden="1" customHeight="1">
      <c r="A2204" s="333" t="s">
        <v>321</v>
      </c>
      <c r="B2204" s="20" t="s">
        <v>43</v>
      </c>
      <c r="C2204" s="21">
        <v>3.5</v>
      </c>
      <c r="D2204" s="333" t="str">
        <f>B2204&amp;C2204</f>
        <v>H3.5</v>
      </c>
      <c r="E2204" s="21" t="s">
        <v>38</v>
      </c>
      <c r="F2204" s="21">
        <v>0</v>
      </c>
      <c r="G2204" s="333" t="str">
        <f>E2204&amp;F2204</f>
        <v>W0</v>
      </c>
      <c r="H2204" s="21" t="s">
        <v>39</v>
      </c>
      <c r="I2204" s="21">
        <v>0</v>
      </c>
      <c r="J2204" s="333" t="str">
        <f>H2204&amp;I2204</f>
        <v>L0</v>
      </c>
      <c r="K2204" s="21" t="s">
        <v>40</v>
      </c>
      <c r="L2204" s="21">
        <v>0</v>
      </c>
      <c r="M2204" s="334" t="str">
        <f>K2204&amp;L2204</f>
        <v>B0</v>
      </c>
      <c r="N2204" s="21" t="s">
        <v>41</v>
      </c>
      <c r="O2204" s="21">
        <v>12</v>
      </c>
      <c r="P2204" s="334" t="str">
        <f>N2204&amp;O2204</f>
        <v>R12</v>
      </c>
      <c r="Q2204" s="25" t="s">
        <v>42</v>
      </c>
      <c r="R2204" s="19">
        <v>0.63</v>
      </c>
      <c r="S2204" s="19">
        <v>0.1</v>
      </c>
      <c r="T2204" s="336">
        <f>SUM(R2205:S2205)</f>
        <v>74233</v>
      </c>
      <c r="U2204" s="19">
        <v>7.4999999999999997E-2</v>
      </c>
      <c r="V2204" s="19">
        <v>0.02</v>
      </c>
      <c r="W2204" s="336">
        <f>SUM(U2205:V2205)</f>
        <v>7327</v>
      </c>
      <c r="X2204" s="19">
        <v>0.42</v>
      </c>
      <c r="Y2204" s="19">
        <v>0.2</v>
      </c>
      <c r="Z2204" s="19">
        <v>0.31</v>
      </c>
      <c r="AA2204" s="338">
        <f>SUM(X2205:Z2205)</f>
        <v>77255</v>
      </c>
      <c r="AB2204" s="327">
        <f>ROUNDDOWN((T2204+AA2204)*0.05,0)</f>
        <v>7574</v>
      </c>
      <c r="AC2204" s="327">
        <f>ROUNDDOWN((T2204+W2204+AA2204+AB2204)*0.1,0)</f>
        <v>16638</v>
      </c>
      <c r="AD2204" s="327">
        <f>ROUNDDOWN(AG2204*0.1,0)</f>
        <v>32444</v>
      </c>
      <c r="AE2204" s="327">
        <f>T2204+W2204+AA2204+AB2204+AC2204+AD2204</f>
        <v>215471</v>
      </c>
      <c r="AF2204" s="328">
        <v>406000</v>
      </c>
      <c r="AG2204" s="330">
        <f>AF2204-T2204-W2204</f>
        <v>324440</v>
      </c>
      <c r="AH2204" s="332">
        <f t="shared" si="23"/>
        <v>215471</v>
      </c>
    </row>
    <row r="2205" spans="1:34" ht="12.75" hidden="1" customHeight="1">
      <c r="A2205" s="333"/>
      <c r="B2205" s="20"/>
      <c r="C2205" s="21"/>
      <c r="D2205" s="333"/>
      <c r="E2205" s="21"/>
      <c r="F2205" s="21"/>
      <c r="G2205" s="333"/>
      <c r="H2205" s="21"/>
      <c r="I2205" s="21"/>
      <c r="J2205" s="333"/>
      <c r="K2205" s="21"/>
      <c r="L2205" s="21"/>
      <c r="M2205" s="335"/>
      <c r="N2205" s="21"/>
      <c r="O2205" s="21"/>
      <c r="P2205" s="335"/>
      <c r="Q2205" s="22"/>
      <c r="R2205" s="23">
        <f>ROUNDDOWN($R$3*R2204,0)</f>
        <v>66089</v>
      </c>
      <c r="S2205" s="23">
        <f>ROUNDDOWN($S$3*S2204,0)</f>
        <v>8144</v>
      </c>
      <c r="T2205" s="337"/>
      <c r="U2205" s="23">
        <f>ROUNDDOWN(U2204*$U$3,0)</f>
        <v>6108</v>
      </c>
      <c r="V2205" s="23">
        <f>ROUNDDOWN(V2204*$V$3,0)</f>
        <v>1219</v>
      </c>
      <c r="W2205" s="337"/>
      <c r="X2205" s="23">
        <f>ROUNDDOWN($X$3*X2204,0)</f>
        <v>44059</v>
      </c>
      <c r="Y2205" s="23">
        <f>ROUNDDOWN(Y2204*$Y$3,0)</f>
        <v>16288</v>
      </c>
      <c r="Z2205" s="24">
        <f>ROUNDDOWN(Z2204*$Z$3,0)</f>
        <v>16908</v>
      </c>
      <c r="AA2205" s="338"/>
      <c r="AB2205" s="327"/>
      <c r="AC2205" s="327"/>
      <c r="AD2205" s="327"/>
      <c r="AE2205" s="327"/>
      <c r="AF2205" s="329"/>
      <c r="AG2205" s="331"/>
      <c r="AH2205" s="332">
        <f t="shared" si="23"/>
        <v>0</v>
      </c>
    </row>
    <row r="2206" spans="1:34" ht="12.75" hidden="1" customHeight="1">
      <c r="A2206" s="333" t="s">
        <v>321</v>
      </c>
      <c r="B2206" s="20" t="s">
        <v>43</v>
      </c>
      <c r="C2206" s="21">
        <v>4</v>
      </c>
      <c r="D2206" s="333" t="str">
        <f>B2206&amp;C2206</f>
        <v>H4</v>
      </c>
      <c r="E2206" s="21" t="s">
        <v>38</v>
      </c>
      <c r="F2206" s="21">
        <v>0</v>
      </c>
      <c r="G2206" s="333" t="str">
        <f>E2206&amp;F2206</f>
        <v>W0</v>
      </c>
      <c r="H2206" s="21" t="s">
        <v>39</v>
      </c>
      <c r="I2206" s="21">
        <v>0</v>
      </c>
      <c r="J2206" s="333" t="str">
        <f>H2206&amp;I2206</f>
        <v>L0</v>
      </c>
      <c r="K2206" s="21" t="s">
        <v>40</v>
      </c>
      <c r="L2206" s="21">
        <v>0</v>
      </c>
      <c r="M2206" s="334" t="str">
        <f>K2206&amp;L2206</f>
        <v>B0</v>
      </c>
      <c r="N2206" s="21" t="s">
        <v>41</v>
      </c>
      <c r="O2206" s="21">
        <v>15</v>
      </c>
      <c r="P2206" s="334" t="str">
        <f>N2206&amp;O2206</f>
        <v>R15</v>
      </c>
      <c r="Q2206" s="25" t="s">
        <v>42</v>
      </c>
      <c r="R2206" s="19">
        <v>0.88</v>
      </c>
      <c r="S2206" s="19">
        <v>0.12</v>
      </c>
      <c r="T2206" s="336">
        <f>SUM(R2207:S2207)</f>
        <v>102088</v>
      </c>
      <c r="U2206" s="19">
        <v>0.19</v>
      </c>
      <c r="V2206" s="19">
        <v>3.9E-2</v>
      </c>
      <c r="W2206" s="336">
        <f>SUM(U2207:V2207)</f>
        <v>17851</v>
      </c>
      <c r="X2206" s="19">
        <v>0.56000000000000005</v>
      </c>
      <c r="Y2206" s="19">
        <v>0.27</v>
      </c>
      <c r="Z2206" s="19">
        <v>0.41</v>
      </c>
      <c r="AA2206" s="338">
        <f>SUM(X2207:Z2207)</f>
        <v>103098</v>
      </c>
      <c r="AB2206" s="327">
        <f>ROUNDDOWN((T2206+AA2206)*0.05,0)</f>
        <v>10259</v>
      </c>
      <c r="AC2206" s="327">
        <f>ROUNDDOWN((T2206+W2206+AA2206+AB2206)*0.1,0)</f>
        <v>23329</v>
      </c>
      <c r="AD2206" s="327">
        <f>ROUNDDOWN(AG2206*0.1,0)</f>
        <v>58206</v>
      </c>
      <c r="AE2206" s="327">
        <f>T2206+W2206+AA2206+AB2206+AC2206+AD2206</f>
        <v>314831</v>
      </c>
      <c r="AF2206" s="328">
        <v>702000</v>
      </c>
      <c r="AG2206" s="330">
        <f>AF2206-T2206-W2206</f>
        <v>582061</v>
      </c>
      <c r="AH2206" s="332">
        <f t="shared" si="23"/>
        <v>314831</v>
      </c>
    </row>
    <row r="2207" spans="1:34" ht="12.75" hidden="1" customHeight="1">
      <c r="A2207" s="333"/>
      <c r="B2207" s="20"/>
      <c r="C2207" s="21"/>
      <c r="D2207" s="333"/>
      <c r="E2207" s="21"/>
      <c r="F2207" s="21"/>
      <c r="G2207" s="333"/>
      <c r="H2207" s="21"/>
      <c r="I2207" s="21"/>
      <c r="J2207" s="333"/>
      <c r="K2207" s="21"/>
      <c r="L2207" s="21"/>
      <c r="M2207" s="335"/>
      <c r="N2207" s="21"/>
      <c r="O2207" s="21"/>
      <c r="P2207" s="335"/>
      <c r="Q2207" s="22"/>
      <c r="R2207" s="23">
        <f>ROUNDDOWN($R$3*R2206,0)</f>
        <v>92315</v>
      </c>
      <c r="S2207" s="23">
        <f>ROUNDDOWN($S$3*S2206,0)</f>
        <v>9773</v>
      </c>
      <c r="T2207" s="337"/>
      <c r="U2207" s="23">
        <f>ROUNDDOWN(U2206*$U$3,0)</f>
        <v>15474</v>
      </c>
      <c r="V2207" s="23">
        <f>ROUNDDOWN(V2206*$V$3,0)</f>
        <v>2377</v>
      </c>
      <c r="W2207" s="337"/>
      <c r="X2207" s="23">
        <f>ROUNDDOWN($X$3*X2206,0)</f>
        <v>58746</v>
      </c>
      <c r="Y2207" s="23">
        <f>ROUNDDOWN(Y2206*$Y$3,0)</f>
        <v>21989</v>
      </c>
      <c r="Z2207" s="24">
        <f>ROUNDDOWN(Z2206*$Z$3,0)</f>
        <v>22363</v>
      </c>
      <c r="AA2207" s="338"/>
      <c r="AB2207" s="327"/>
      <c r="AC2207" s="327"/>
      <c r="AD2207" s="327"/>
      <c r="AE2207" s="327"/>
      <c r="AF2207" s="329"/>
      <c r="AG2207" s="331"/>
      <c r="AH2207" s="332">
        <f t="shared" si="23"/>
        <v>0</v>
      </c>
    </row>
    <row r="2208" spans="1:34" ht="12.75" hidden="1" customHeight="1">
      <c r="A2208" s="333" t="s">
        <v>321</v>
      </c>
      <c r="B2208" s="20" t="s">
        <v>43</v>
      </c>
      <c r="C2208" s="21">
        <v>4.5</v>
      </c>
      <c r="D2208" s="333" t="str">
        <f>B2208&amp;C2208</f>
        <v>H4.5</v>
      </c>
      <c r="E2208" s="21" t="s">
        <v>38</v>
      </c>
      <c r="F2208" s="21">
        <v>0</v>
      </c>
      <c r="G2208" s="333" t="str">
        <f>E2208&amp;F2208</f>
        <v>W0</v>
      </c>
      <c r="H2208" s="21" t="s">
        <v>39</v>
      </c>
      <c r="I2208" s="21">
        <v>0</v>
      </c>
      <c r="J2208" s="333" t="str">
        <f>H2208&amp;I2208</f>
        <v>L0</v>
      </c>
      <c r="K2208" s="21" t="s">
        <v>40</v>
      </c>
      <c r="L2208" s="21">
        <v>0</v>
      </c>
      <c r="M2208" s="334" t="str">
        <f>K2208&amp;L2208</f>
        <v>B0</v>
      </c>
      <c r="N2208" s="21" t="s">
        <v>41</v>
      </c>
      <c r="O2208" s="21">
        <v>18</v>
      </c>
      <c r="P2208" s="334" t="str">
        <f>N2208&amp;O2208</f>
        <v>R18</v>
      </c>
      <c r="Q2208" s="25" t="s">
        <v>42</v>
      </c>
      <c r="R2208" s="26">
        <v>1.1499999999999999</v>
      </c>
      <c r="S2208" s="26">
        <v>0.15</v>
      </c>
      <c r="T2208" s="336">
        <f>SUM(R2209:S2209)</f>
        <v>132855</v>
      </c>
      <c r="U2208" s="19">
        <v>0.19</v>
      </c>
      <c r="V2208" s="19">
        <v>7.0999999999999994E-2</v>
      </c>
      <c r="W2208" s="336">
        <f>SUM(U2209:V2209)</f>
        <v>19802</v>
      </c>
      <c r="X2208" s="19">
        <v>0.7</v>
      </c>
      <c r="Y2208" s="19">
        <v>0.34</v>
      </c>
      <c r="Z2208" s="19">
        <v>0.52</v>
      </c>
      <c r="AA2208" s="338">
        <f>SUM(X2209:Z2209)</f>
        <v>129484</v>
      </c>
      <c r="AB2208" s="327">
        <f>ROUNDDOWN((T2208+AA2208)*0.05,0)</f>
        <v>13116</v>
      </c>
      <c r="AC2208" s="327">
        <f>ROUNDDOWN((T2208+W2208+AA2208+AB2208)*0.1,0)</f>
        <v>29525</v>
      </c>
      <c r="AD2208" s="327">
        <f>ROUNDDOWN(AG2208*0.1,0)</f>
        <v>116734</v>
      </c>
      <c r="AE2208" s="327">
        <f>T2208+W2208+AA2208+AB2208+AC2208+AD2208</f>
        <v>441516</v>
      </c>
      <c r="AF2208" s="328">
        <v>1320000</v>
      </c>
      <c r="AG2208" s="330">
        <f>AF2208-T2208-W2208</f>
        <v>1167343</v>
      </c>
      <c r="AH2208" s="332">
        <f t="shared" si="23"/>
        <v>441516</v>
      </c>
    </row>
    <row r="2209" spans="1:34" ht="12.75" hidden="1" customHeight="1">
      <c r="A2209" s="333"/>
      <c r="B2209" s="20"/>
      <c r="C2209" s="21"/>
      <c r="D2209" s="333"/>
      <c r="E2209" s="21"/>
      <c r="F2209" s="21"/>
      <c r="G2209" s="333"/>
      <c r="H2209" s="21"/>
      <c r="I2209" s="21"/>
      <c r="J2209" s="333"/>
      <c r="K2209" s="21"/>
      <c r="L2209" s="21"/>
      <c r="M2209" s="335"/>
      <c r="N2209" s="21"/>
      <c r="O2209" s="21"/>
      <c r="P2209" s="335"/>
      <c r="Q2209" s="22"/>
      <c r="R2209" s="23">
        <f>ROUNDDOWN($R$3*R2208,0)</f>
        <v>120639</v>
      </c>
      <c r="S2209" s="23">
        <f>ROUNDDOWN($S$3*S2208,0)</f>
        <v>12216</v>
      </c>
      <c r="T2209" s="337"/>
      <c r="U2209" s="23">
        <f>ROUNDDOWN(U2208*$U$3,0)</f>
        <v>15474</v>
      </c>
      <c r="V2209" s="23">
        <f>ROUNDDOWN(V2208*$V$3,0)</f>
        <v>4328</v>
      </c>
      <c r="W2209" s="337"/>
      <c r="X2209" s="23">
        <f>ROUNDDOWN($X$3*X2208,0)</f>
        <v>73432</v>
      </c>
      <c r="Y2209" s="23">
        <f>ROUNDDOWN(Y2208*$Y$3,0)</f>
        <v>27690</v>
      </c>
      <c r="Z2209" s="24">
        <f>ROUNDDOWN(Z2208*$Z$3,0)</f>
        <v>28362</v>
      </c>
      <c r="AA2209" s="338"/>
      <c r="AB2209" s="327"/>
      <c r="AC2209" s="327"/>
      <c r="AD2209" s="327"/>
      <c r="AE2209" s="327"/>
      <c r="AF2209" s="329"/>
      <c r="AG2209" s="331"/>
      <c r="AH2209" s="332">
        <f t="shared" si="23"/>
        <v>0</v>
      </c>
    </row>
    <row r="2210" spans="1:34" ht="12.75" hidden="1" customHeight="1">
      <c r="A2210" s="333" t="s">
        <v>321</v>
      </c>
      <c r="B2210" s="20" t="s">
        <v>43</v>
      </c>
      <c r="C2210" s="21">
        <v>5</v>
      </c>
      <c r="D2210" s="333" t="str">
        <f>B2210&amp;C2210</f>
        <v>H5</v>
      </c>
      <c r="E2210" s="21" t="s">
        <v>38</v>
      </c>
      <c r="F2210" s="21">
        <v>0</v>
      </c>
      <c r="G2210" s="333" t="str">
        <f>E2210&amp;F2210</f>
        <v>W0</v>
      </c>
      <c r="H2210" s="21" t="s">
        <v>39</v>
      </c>
      <c r="I2210" s="21">
        <v>0</v>
      </c>
      <c r="J2210" s="333" t="str">
        <f>H2210&amp;I2210</f>
        <v>L0</v>
      </c>
      <c r="K2210" s="21" t="s">
        <v>40</v>
      </c>
      <c r="L2210" s="21">
        <v>0</v>
      </c>
      <c r="M2210" s="334" t="str">
        <f>K2210&amp;L2210</f>
        <v>B0</v>
      </c>
      <c r="N2210" s="21" t="s">
        <v>41</v>
      </c>
      <c r="O2210" s="21">
        <v>20</v>
      </c>
      <c r="P2210" s="334" t="str">
        <f>N2210&amp;O2210</f>
        <v>R20</v>
      </c>
      <c r="Q2210" s="25" t="s">
        <v>42</v>
      </c>
      <c r="R2210" s="19">
        <v>1.33</v>
      </c>
      <c r="S2210" s="19">
        <v>0.18</v>
      </c>
      <c r="T2210" s="336">
        <f>SUM(R2211:S2211)</f>
        <v>154181</v>
      </c>
      <c r="U2210" s="19">
        <v>0.19</v>
      </c>
      <c r="V2210" s="19">
        <v>7.0999999999999994E-2</v>
      </c>
      <c r="W2210" s="336">
        <f>SUM(U2211:V2211)</f>
        <v>19802</v>
      </c>
      <c r="X2210" s="19">
        <v>0.81</v>
      </c>
      <c r="Y2210" s="19">
        <v>0.39</v>
      </c>
      <c r="Z2210" s="19">
        <v>0.6</v>
      </c>
      <c r="AA2210" s="338">
        <f>SUM(X2211:Z2211)</f>
        <v>149460</v>
      </c>
      <c r="AB2210" s="327">
        <f>ROUNDDOWN((T2210+AA2210)*0.05,0)</f>
        <v>15182</v>
      </c>
      <c r="AC2210" s="327">
        <f>ROUNDDOWN((T2210+W2210+AA2210+AB2210)*0.1,0)</f>
        <v>33862</v>
      </c>
      <c r="AD2210" s="327">
        <f>ROUNDDOWN(AG2210*0.1,0)</f>
        <v>179601</v>
      </c>
      <c r="AE2210" s="327">
        <f>T2210+W2210+AA2210+AB2210+AC2210+AD2210</f>
        <v>552088</v>
      </c>
      <c r="AF2210" s="328">
        <v>1970000</v>
      </c>
      <c r="AG2210" s="330">
        <f>AF2210-T2210-W2210</f>
        <v>1796017</v>
      </c>
      <c r="AH2210" s="332">
        <f t="shared" si="23"/>
        <v>552088</v>
      </c>
    </row>
    <row r="2211" spans="1:34" ht="12.75" hidden="1" customHeight="1">
      <c r="A2211" s="333"/>
      <c r="B2211" s="20"/>
      <c r="C2211" s="21"/>
      <c r="D2211" s="333"/>
      <c r="E2211" s="21"/>
      <c r="F2211" s="21"/>
      <c r="G2211" s="333"/>
      <c r="H2211" s="21"/>
      <c r="I2211" s="21"/>
      <c r="J2211" s="333"/>
      <c r="K2211" s="21"/>
      <c r="L2211" s="21"/>
      <c r="M2211" s="335"/>
      <c r="N2211" s="21"/>
      <c r="O2211" s="21"/>
      <c r="P2211" s="335"/>
      <c r="Q2211" s="22"/>
      <c r="R2211" s="23">
        <f>ROUNDDOWN($R$3*R2210,0)</f>
        <v>139522</v>
      </c>
      <c r="S2211" s="23">
        <f>ROUNDDOWN($S$3*S2210,0)</f>
        <v>14659</v>
      </c>
      <c r="T2211" s="337"/>
      <c r="U2211" s="23">
        <f>ROUNDDOWN(U2210*$U$3,0)</f>
        <v>15474</v>
      </c>
      <c r="V2211" s="23">
        <f>ROUNDDOWN(V2210*$V$3,0)</f>
        <v>4328</v>
      </c>
      <c r="W2211" s="337"/>
      <c r="X2211" s="23">
        <f>ROUNDDOWN($X$3*X2210,0)</f>
        <v>84972</v>
      </c>
      <c r="Y2211" s="23">
        <f>ROUNDDOWN(Y2210*$Y$3,0)</f>
        <v>31762</v>
      </c>
      <c r="Z2211" s="24">
        <f>ROUNDDOWN(Z2210*$Z$3,0)</f>
        <v>32726</v>
      </c>
      <c r="AA2211" s="338"/>
      <c r="AB2211" s="327"/>
      <c r="AC2211" s="327"/>
      <c r="AD2211" s="327"/>
      <c r="AE2211" s="327"/>
      <c r="AF2211" s="329"/>
      <c r="AG2211" s="331"/>
      <c r="AH2211" s="332">
        <f t="shared" si="23"/>
        <v>0</v>
      </c>
    </row>
    <row r="2212" spans="1:34" ht="12.75" hidden="1" customHeight="1">
      <c r="A2212" s="333" t="s">
        <v>321</v>
      </c>
      <c r="B2212" s="20" t="s">
        <v>43</v>
      </c>
      <c r="C2212" s="21">
        <v>5</v>
      </c>
      <c r="D2212" s="333" t="str">
        <f>B2212&amp;C2212</f>
        <v>H5</v>
      </c>
      <c r="E2212" s="21" t="s">
        <v>38</v>
      </c>
      <c r="F2212" s="21">
        <v>0</v>
      </c>
      <c r="G2212" s="333" t="str">
        <f>E2212&amp;F2212</f>
        <v>W0</v>
      </c>
      <c r="H2212" s="21" t="s">
        <v>39</v>
      </c>
      <c r="I2212" s="21">
        <v>0</v>
      </c>
      <c r="J2212" s="333" t="str">
        <f>H2212&amp;I2212</f>
        <v>L0</v>
      </c>
      <c r="K2212" s="21" t="s">
        <v>40</v>
      </c>
      <c r="L2212" s="21">
        <v>0</v>
      </c>
      <c r="M2212" s="334" t="str">
        <f>K2212&amp;L2212</f>
        <v>B0</v>
      </c>
      <c r="N2212" s="21" t="s">
        <v>41</v>
      </c>
      <c r="O2212" s="21">
        <v>25</v>
      </c>
      <c r="P2212" s="334" t="str">
        <f>N2212&amp;O2212</f>
        <v>R25</v>
      </c>
      <c r="Q2212" s="25" t="s">
        <v>42</v>
      </c>
      <c r="R2212" s="26">
        <v>1.85</v>
      </c>
      <c r="S2212" s="26">
        <v>0.25</v>
      </c>
      <c r="T2212" s="336">
        <f>SUM(R2213:S2213)</f>
        <v>214432</v>
      </c>
      <c r="U2212" s="19">
        <v>0.22</v>
      </c>
      <c r="V2212" s="19">
        <v>0.14299999999999999</v>
      </c>
      <c r="W2212" s="336">
        <f>SUM(U2213:V2213)</f>
        <v>26635</v>
      </c>
      <c r="X2212" s="19">
        <v>1.02</v>
      </c>
      <c r="Y2212" s="19">
        <v>0.51</v>
      </c>
      <c r="Z2212" s="19">
        <v>0.67</v>
      </c>
      <c r="AA2212" s="338">
        <f>SUM(X2213:Z2213)</f>
        <v>185081</v>
      </c>
      <c r="AB2212" s="327">
        <f>ROUNDDOWN((T2212+AA2212)*0.05,0)</f>
        <v>19975</v>
      </c>
      <c r="AC2212" s="327">
        <f>ROUNDDOWN((T2212+W2212+AA2212+AB2212)*0.1,0)</f>
        <v>44612</v>
      </c>
      <c r="AD2212" s="327">
        <f>ROUNDDOWN(AG2212*0.1,0)</f>
        <v>259893</v>
      </c>
      <c r="AE2212" s="327">
        <f>T2212+W2212+AA2212+AB2212+AC2212+AD2212</f>
        <v>750628</v>
      </c>
      <c r="AF2212" s="328">
        <v>2840000</v>
      </c>
      <c r="AG2212" s="330">
        <f>AF2212-T2212-W2212</f>
        <v>2598933</v>
      </c>
      <c r="AH2212" s="332">
        <f t="shared" si="23"/>
        <v>750628</v>
      </c>
    </row>
    <row r="2213" spans="1:34" ht="12.75" hidden="1" customHeight="1">
      <c r="A2213" s="333"/>
      <c r="B2213" s="20"/>
      <c r="C2213" s="21"/>
      <c r="D2213" s="333"/>
      <c r="E2213" s="21"/>
      <c r="F2213" s="21"/>
      <c r="G2213" s="333"/>
      <c r="H2213" s="21"/>
      <c r="I2213" s="21"/>
      <c r="J2213" s="333"/>
      <c r="K2213" s="21"/>
      <c r="L2213" s="21"/>
      <c r="M2213" s="335"/>
      <c r="N2213" s="21"/>
      <c r="O2213" s="21"/>
      <c r="P2213" s="335"/>
      <c r="Q2213" s="22"/>
      <c r="R2213" s="23">
        <f>ROUNDDOWN($R$3*R2212,0)</f>
        <v>194072</v>
      </c>
      <c r="S2213" s="23">
        <f>ROUNDDOWN($S$3*S2212,0)</f>
        <v>20360</v>
      </c>
      <c r="T2213" s="337"/>
      <c r="U2213" s="23">
        <f>ROUNDDOWN(U2212*$U$3,0)</f>
        <v>17917</v>
      </c>
      <c r="V2213" s="23">
        <f>ROUNDDOWN(V2212*$V$3,0)</f>
        <v>8718</v>
      </c>
      <c r="W2213" s="337"/>
      <c r="X2213" s="23">
        <f>ROUNDDOWN($X$3*X2212,0)</f>
        <v>107002</v>
      </c>
      <c r="Y2213" s="23">
        <f>ROUNDDOWN(Y2212*$Y$3,0)</f>
        <v>41535</v>
      </c>
      <c r="Z2213" s="24">
        <f>ROUNDDOWN(Z2212*$Z$3,0)</f>
        <v>36544</v>
      </c>
      <c r="AA2213" s="338"/>
      <c r="AB2213" s="327"/>
      <c r="AC2213" s="327"/>
      <c r="AD2213" s="327"/>
      <c r="AE2213" s="327"/>
      <c r="AF2213" s="329"/>
      <c r="AG2213" s="331"/>
      <c r="AH2213" s="332">
        <f t="shared" si="23"/>
        <v>0</v>
      </c>
    </row>
    <row r="2214" spans="1:34" ht="12.75" hidden="1" customHeight="1">
      <c r="A2214" s="333" t="s">
        <v>321</v>
      </c>
      <c r="B2214" s="20" t="s">
        <v>43</v>
      </c>
      <c r="C2214" s="21">
        <v>5.5</v>
      </c>
      <c r="D2214" s="333" t="str">
        <f>B2214&amp;C2214</f>
        <v>H5.5</v>
      </c>
      <c r="E2214" s="21" t="s">
        <v>38</v>
      </c>
      <c r="F2214" s="21">
        <v>0</v>
      </c>
      <c r="G2214" s="333" t="str">
        <f>E2214&amp;F2214</f>
        <v>W0</v>
      </c>
      <c r="H2214" s="21" t="s">
        <v>39</v>
      </c>
      <c r="I2214" s="21">
        <v>0</v>
      </c>
      <c r="J2214" s="333" t="str">
        <f>H2214&amp;I2214</f>
        <v>L0</v>
      </c>
      <c r="K2214" s="21" t="s">
        <v>40</v>
      </c>
      <c r="L2214" s="21">
        <v>0</v>
      </c>
      <c r="M2214" s="334" t="str">
        <f>K2214&amp;L2214</f>
        <v>B0</v>
      </c>
      <c r="N2214" s="21" t="s">
        <v>41</v>
      </c>
      <c r="O2214" s="21">
        <v>30</v>
      </c>
      <c r="P2214" s="334" t="str">
        <f>N2214&amp;O2214</f>
        <v>R30</v>
      </c>
      <c r="Q2214" s="25" t="s">
        <v>42</v>
      </c>
      <c r="R2214" s="19">
        <v>2.2000000000000002</v>
      </c>
      <c r="S2214" s="19">
        <v>0.31</v>
      </c>
      <c r="T2214" s="336">
        <f>SUM(R2215:S2215)</f>
        <v>256035</v>
      </c>
      <c r="U2214" s="19">
        <v>0.3</v>
      </c>
      <c r="V2214" s="19">
        <v>0.25</v>
      </c>
      <c r="W2214" s="336">
        <f>SUM(U2215:V2215)</f>
        <v>39673</v>
      </c>
      <c r="X2214" s="19">
        <v>1.23</v>
      </c>
      <c r="Y2214" s="19">
        <v>0.6</v>
      </c>
      <c r="Z2214" s="19">
        <v>0.78</v>
      </c>
      <c r="AA2214" s="338">
        <f>SUM(X2215:Z2215)</f>
        <v>220440</v>
      </c>
      <c r="AB2214" s="327">
        <f>ROUNDDOWN((T2214+AA2214)*0.05,0)</f>
        <v>23823</v>
      </c>
      <c r="AC2214" s="327">
        <f>ROUNDDOWN((T2214+W2214+AA2214+AB2214)*0.1,0)</f>
        <v>53997</v>
      </c>
      <c r="AD2214" s="327">
        <f>ROUNDDOWN(AG2214*0.1,0)</f>
        <v>328429</v>
      </c>
      <c r="AE2214" s="327">
        <f>T2214+W2214+AA2214+AB2214+AC2214+AD2214</f>
        <v>922397</v>
      </c>
      <c r="AF2214" s="328">
        <v>3580000</v>
      </c>
      <c r="AG2214" s="330">
        <f>AF2214-T2214-W2214</f>
        <v>3284292</v>
      </c>
      <c r="AH2214" s="332">
        <f t="shared" si="23"/>
        <v>922397</v>
      </c>
    </row>
    <row r="2215" spans="1:34" ht="12.75" hidden="1" customHeight="1">
      <c r="A2215" s="333"/>
      <c r="B2215" s="20"/>
      <c r="C2215" s="21"/>
      <c r="D2215" s="333"/>
      <c r="E2215" s="21"/>
      <c r="F2215" s="21"/>
      <c r="G2215" s="333"/>
      <c r="H2215" s="21"/>
      <c r="I2215" s="21"/>
      <c r="J2215" s="333"/>
      <c r="K2215" s="21"/>
      <c r="L2215" s="21"/>
      <c r="M2215" s="335"/>
      <c r="N2215" s="21"/>
      <c r="O2215" s="21"/>
      <c r="P2215" s="335"/>
      <c r="Q2215" s="25"/>
      <c r="R2215" s="23">
        <f>ROUNDDOWN($R$3*R2214,0)</f>
        <v>230788</v>
      </c>
      <c r="S2215" s="23">
        <f>ROUNDDOWN($S$3*S2214,0)</f>
        <v>25247</v>
      </c>
      <c r="T2215" s="337"/>
      <c r="U2215" s="23">
        <f>ROUNDDOWN(U2214*$U$3,0)</f>
        <v>24432</v>
      </c>
      <c r="V2215" s="23">
        <f>ROUNDDOWN(V2214*$V$3,0)</f>
        <v>15241</v>
      </c>
      <c r="W2215" s="337"/>
      <c r="X2215" s="23">
        <f>ROUNDDOWN($X$3*X2214,0)</f>
        <v>129031</v>
      </c>
      <c r="Y2215" s="23">
        <f>ROUNDDOWN(Y2214*$Y$3,0)</f>
        <v>48865</v>
      </c>
      <c r="Z2215" s="24">
        <f>ROUNDDOWN(Z2214*$Z$3,0)</f>
        <v>42544</v>
      </c>
      <c r="AA2215" s="338"/>
      <c r="AB2215" s="327"/>
      <c r="AC2215" s="327"/>
      <c r="AD2215" s="327"/>
      <c r="AE2215" s="327"/>
      <c r="AF2215" s="329"/>
      <c r="AG2215" s="331"/>
      <c r="AH2215" s="332">
        <f t="shared" si="23"/>
        <v>0</v>
      </c>
    </row>
    <row r="2216" spans="1:34" ht="12.75" hidden="1" customHeight="1">
      <c r="A2216" s="344" t="s">
        <v>322</v>
      </c>
      <c r="B2216" s="27" t="s">
        <v>43</v>
      </c>
      <c r="C2216" s="28">
        <v>0</v>
      </c>
      <c r="D2216" s="344" t="str">
        <f>B2216&amp;C2216</f>
        <v>H0</v>
      </c>
      <c r="E2216" s="28" t="s">
        <v>38</v>
      </c>
      <c r="F2216" s="28">
        <v>0</v>
      </c>
      <c r="G2216" s="344" t="str">
        <f>E2216&amp;F2216</f>
        <v>W0</v>
      </c>
      <c r="H2216" s="28" t="s">
        <v>39</v>
      </c>
      <c r="I2216" s="28">
        <v>0.3</v>
      </c>
      <c r="J2216" s="344" t="str">
        <f>H2216&amp;I2216</f>
        <v>L0.3</v>
      </c>
      <c r="K2216" s="28" t="s">
        <v>40</v>
      </c>
      <c r="L2216" s="28">
        <v>0</v>
      </c>
      <c r="M2216" s="345" t="str">
        <f>K2216&amp;L2216</f>
        <v>B0</v>
      </c>
      <c r="N2216" s="28" t="s">
        <v>41</v>
      </c>
      <c r="O2216" s="28">
        <v>0</v>
      </c>
      <c r="P2216" s="345" t="str">
        <f>N2216&amp;O2216</f>
        <v>R0</v>
      </c>
      <c r="Q2216" s="25"/>
      <c r="R2216" s="19"/>
      <c r="S2216" s="19"/>
      <c r="T2216" s="336">
        <f>SUM(R2217:S2217)</f>
        <v>0</v>
      </c>
      <c r="U2216" s="19"/>
      <c r="V2216" s="19"/>
      <c r="W2216" s="336">
        <f>SUM(U2217:V2217)</f>
        <v>0</v>
      </c>
      <c r="X2216" s="19"/>
      <c r="Y2216" s="19"/>
      <c r="Z2216" s="19"/>
      <c r="AA2216" s="338">
        <f>SUM(X2217:Z2217)</f>
        <v>0</v>
      </c>
      <c r="AB2216" s="327">
        <f>ROUNDDOWN((T2216+AA2216)*0.05,0)</f>
        <v>0</v>
      </c>
      <c r="AC2216" s="327">
        <f>ROUNDDOWN((T2216+W2216+AA2216+AB2216)*0.1,0)</f>
        <v>0</v>
      </c>
      <c r="AD2216" s="327">
        <f>ROUNDDOWN(AG2216*0.1,0)</f>
        <v>170</v>
      </c>
      <c r="AE2216" s="327">
        <f>T2216+W2216+AA2216+AB2216+AC2216+AD2216</f>
        <v>170</v>
      </c>
      <c r="AF2216" s="328">
        <v>1700</v>
      </c>
      <c r="AG2216" s="330">
        <f>AF2216-T2216-W2216</f>
        <v>1700</v>
      </c>
      <c r="AH2216" s="332">
        <f t="shared" si="23"/>
        <v>170</v>
      </c>
    </row>
    <row r="2217" spans="1:34" ht="12.75" hidden="1" customHeight="1">
      <c r="A2217" s="344"/>
      <c r="B2217" s="27"/>
      <c r="C2217" s="28"/>
      <c r="D2217" s="344"/>
      <c r="E2217" s="28"/>
      <c r="F2217" s="28"/>
      <c r="G2217" s="344"/>
      <c r="H2217" s="28"/>
      <c r="I2217" s="28"/>
      <c r="J2217" s="344"/>
      <c r="K2217" s="28"/>
      <c r="L2217" s="28"/>
      <c r="M2217" s="346"/>
      <c r="N2217" s="28"/>
      <c r="O2217" s="28"/>
      <c r="P2217" s="346"/>
      <c r="Q2217" s="25"/>
      <c r="R2217" s="23">
        <f>ROUNDDOWN($R$3*R2216,0)</f>
        <v>0</v>
      </c>
      <c r="S2217" s="23">
        <f>ROUNDDOWN($S$3*S2216,0)</f>
        <v>0</v>
      </c>
      <c r="T2217" s="337"/>
      <c r="U2217" s="23">
        <f>ROUNDDOWN(U2216*$U$3,0)</f>
        <v>0</v>
      </c>
      <c r="V2217" s="23">
        <f>ROUNDDOWN(V2216*$V$3,0)</f>
        <v>0</v>
      </c>
      <c r="W2217" s="337"/>
      <c r="X2217" s="23">
        <f>ROUNDDOWN($X$3*X2216,0)</f>
        <v>0</v>
      </c>
      <c r="Y2217" s="23">
        <f>ROUNDDOWN(Y2216*$Y$3,0)</f>
        <v>0</v>
      </c>
      <c r="Z2217" s="24">
        <f>ROUNDDOWN(Z2216*$Z$3,0)</f>
        <v>0</v>
      </c>
      <c r="AA2217" s="338"/>
      <c r="AB2217" s="327"/>
      <c r="AC2217" s="327"/>
      <c r="AD2217" s="327"/>
      <c r="AE2217" s="327"/>
      <c r="AF2217" s="329"/>
      <c r="AG2217" s="331"/>
      <c r="AH2217" s="332">
        <f t="shared" si="23"/>
        <v>0</v>
      </c>
    </row>
    <row r="2218" spans="1:34" ht="12.75" hidden="1" customHeight="1">
      <c r="A2218" s="333" t="s">
        <v>323</v>
      </c>
      <c r="B2218" s="20" t="s">
        <v>43</v>
      </c>
      <c r="C2218" s="21">
        <v>1.5</v>
      </c>
      <c r="D2218" s="333" t="str">
        <f>B2218&amp;C2218</f>
        <v>H1.5</v>
      </c>
      <c r="E2218" s="21" t="s">
        <v>38</v>
      </c>
      <c r="F2218" s="21">
        <v>0.5</v>
      </c>
      <c r="G2218" s="333" t="str">
        <f>E2218&amp;F2218</f>
        <v>W0.5</v>
      </c>
      <c r="H2218" s="21" t="s">
        <v>39</v>
      </c>
      <c r="I2218" s="21">
        <v>0</v>
      </c>
      <c r="J2218" s="333" t="str">
        <f>H2218&amp;I2218</f>
        <v>L0</v>
      </c>
      <c r="K2218" s="21" t="s">
        <v>40</v>
      </c>
      <c r="L2218" s="21">
        <v>0</v>
      </c>
      <c r="M2218" s="334" t="str">
        <f>K2218&amp;L2218</f>
        <v>B0</v>
      </c>
      <c r="N2218" s="21" t="s">
        <v>41</v>
      </c>
      <c r="O2218" s="21">
        <v>0</v>
      </c>
      <c r="P2218" s="334" t="str">
        <f>N2218&amp;O2218</f>
        <v>R0</v>
      </c>
      <c r="Q2218" s="25" t="s">
        <v>45</v>
      </c>
      <c r="R2218" s="26">
        <v>0.06</v>
      </c>
      <c r="S2218" s="26">
        <v>0.01</v>
      </c>
      <c r="T2218" s="336">
        <f>SUM(R2219:S2219)</f>
        <v>7108</v>
      </c>
      <c r="U2218" s="19">
        <v>2E-3</v>
      </c>
      <c r="V2218" s="19">
        <v>5.0000000000000001E-3</v>
      </c>
      <c r="W2218" s="336">
        <f>SUM(U2219:V2219)</f>
        <v>466</v>
      </c>
      <c r="X2218" s="19">
        <v>0.09</v>
      </c>
      <c r="Y2218" s="19">
        <v>7.0000000000000007E-2</v>
      </c>
      <c r="Z2218" s="19">
        <v>0</v>
      </c>
      <c r="AA2218" s="338">
        <f>SUM(X2219:Z2219)</f>
        <v>15142</v>
      </c>
      <c r="AB2218" s="327">
        <f>ROUNDDOWN((T2218+AA2218)*0.05,0)</f>
        <v>1112</v>
      </c>
      <c r="AC2218" s="327">
        <f>ROUNDDOWN((T2218+W2218+AA2218+AB2218)*0.1,0)</f>
        <v>2382</v>
      </c>
      <c r="AD2218" s="327">
        <f>ROUNDDOWN(AG2218*0.1,0)</f>
        <v>5762</v>
      </c>
      <c r="AE2218" s="327">
        <f>T2218+W2218+AA2218+AB2218+AC2218+AD2218</f>
        <v>31972</v>
      </c>
      <c r="AF2218" s="328">
        <v>65200</v>
      </c>
      <c r="AG2218" s="330">
        <f>AF2218-T2218-W2218</f>
        <v>57626</v>
      </c>
      <c r="AH2218" s="332">
        <f t="shared" si="23"/>
        <v>31972</v>
      </c>
    </row>
    <row r="2219" spans="1:34" ht="12.75" hidden="1" customHeight="1">
      <c r="A2219" s="333"/>
      <c r="B2219" s="20"/>
      <c r="C2219" s="21"/>
      <c r="D2219" s="333"/>
      <c r="E2219" s="21"/>
      <c r="F2219" s="21"/>
      <c r="G2219" s="333"/>
      <c r="H2219" s="21"/>
      <c r="I2219" s="21"/>
      <c r="J2219" s="333"/>
      <c r="K2219" s="21"/>
      <c r="L2219" s="21"/>
      <c r="M2219" s="335"/>
      <c r="N2219" s="21"/>
      <c r="O2219" s="21"/>
      <c r="P2219" s="335"/>
      <c r="Q2219" s="25"/>
      <c r="R2219" s="23">
        <f>ROUNDDOWN($R$3*R2218,0)</f>
        <v>6294</v>
      </c>
      <c r="S2219" s="23">
        <f>ROUNDDOWN($S$3*S2218,0)</f>
        <v>814</v>
      </c>
      <c r="T2219" s="337"/>
      <c r="U2219" s="23">
        <f>ROUNDDOWN(U2218*$U$3,0)</f>
        <v>162</v>
      </c>
      <c r="V2219" s="23">
        <f>ROUNDDOWN(V2218*$V$3,0)</f>
        <v>304</v>
      </c>
      <c r="W2219" s="337"/>
      <c r="X2219" s="23">
        <f>ROUNDDOWN($X$3*X2218,0)</f>
        <v>9441</v>
      </c>
      <c r="Y2219" s="23">
        <f>ROUNDDOWN(Y2218*$Y$3,0)</f>
        <v>5701</v>
      </c>
      <c r="Z2219" s="24">
        <f>ROUNDDOWN(Z2218*$Z$3,0)</f>
        <v>0</v>
      </c>
      <c r="AA2219" s="338"/>
      <c r="AB2219" s="327"/>
      <c r="AC2219" s="327"/>
      <c r="AD2219" s="327"/>
      <c r="AE2219" s="327"/>
      <c r="AF2219" s="329"/>
      <c r="AG2219" s="331"/>
      <c r="AH2219" s="332">
        <f t="shared" si="23"/>
        <v>0</v>
      </c>
    </row>
    <row r="2220" spans="1:34" ht="12.75" hidden="1" customHeight="1">
      <c r="A2220" s="333" t="s">
        <v>323</v>
      </c>
      <c r="B2220" s="20" t="s">
        <v>43</v>
      </c>
      <c r="C2220" s="21">
        <v>2</v>
      </c>
      <c r="D2220" s="333" t="str">
        <f>B2220&amp;C2220</f>
        <v>H2</v>
      </c>
      <c r="E2220" s="21" t="s">
        <v>38</v>
      </c>
      <c r="F2220" s="21">
        <v>1</v>
      </c>
      <c r="G2220" s="333" t="str">
        <f>E2220&amp;F2220</f>
        <v>W1</v>
      </c>
      <c r="H2220" s="21" t="s">
        <v>39</v>
      </c>
      <c r="I2220" s="21">
        <v>0</v>
      </c>
      <c r="J2220" s="333" t="str">
        <f>H2220&amp;I2220</f>
        <v>L0</v>
      </c>
      <c r="K2220" s="21" t="s">
        <v>40</v>
      </c>
      <c r="L2220" s="21">
        <v>0</v>
      </c>
      <c r="M2220" s="334" t="str">
        <f>K2220&amp;L2220</f>
        <v>B0</v>
      </c>
      <c r="N2220" s="21" t="s">
        <v>41</v>
      </c>
      <c r="O2220" s="21">
        <v>0</v>
      </c>
      <c r="P2220" s="334" t="str">
        <f>N2220&amp;O2220</f>
        <v>R0</v>
      </c>
      <c r="Q2220" s="25" t="s">
        <v>45</v>
      </c>
      <c r="R2220" s="19">
        <v>0.08</v>
      </c>
      <c r="S2220" s="19">
        <v>0.01</v>
      </c>
      <c r="T2220" s="336">
        <f>SUM(R2221:S2221)</f>
        <v>9206</v>
      </c>
      <c r="U2220" s="19">
        <v>2E-3</v>
      </c>
      <c r="V2220" s="19">
        <v>7.0000000000000001E-3</v>
      </c>
      <c r="W2220" s="336">
        <f>SUM(U2221:V2221)</f>
        <v>588</v>
      </c>
      <c r="X2220" s="19">
        <v>0.11</v>
      </c>
      <c r="Y2220" s="19">
        <v>0.09</v>
      </c>
      <c r="Z2220" s="19">
        <v>0</v>
      </c>
      <c r="AA2220" s="338">
        <f>SUM(X2221:Z2221)</f>
        <v>18868</v>
      </c>
      <c r="AB2220" s="327">
        <f>ROUNDDOWN((T2220+AA2220)*0.05,0)</f>
        <v>1403</v>
      </c>
      <c r="AC2220" s="327">
        <f>ROUNDDOWN((T2220+W2220+AA2220+AB2220)*0.1,0)</f>
        <v>3006</v>
      </c>
      <c r="AD2220" s="327">
        <f>ROUNDDOWN(AG2220*0.1,0)</f>
        <v>12120</v>
      </c>
      <c r="AE2220" s="327">
        <f>T2220+W2220+AA2220+AB2220+AC2220+AD2220</f>
        <v>45191</v>
      </c>
      <c r="AF2220" s="328">
        <v>131000</v>
      </c>
      <c r="AG2220" s="330">
        <f>AF2220-T2220-W2220</f>
        <v>121206</v>
      </c>
      <c r="AH2220" s="332">
        <f t="shared" ref="AH2220:AH2289" si="24">IF(AE2220&lt;AG2220,AE2220,AG2220)</f>
        <v>45191</v>
      </c>
    </row>
    <row r="2221" spans="1:34" ht="12.75" hidden="1" customHeight="1">
      <c r="A2221" s="333"/>
      <c r="B2221" s="20"/>
      <c r="C2221" s="21"/>
      <c r="D2221" s="333"/>
      <c r="E2221" s="21"/>
      <c r="F2221" s="21"/>
      <c r="G2221" s="333"/>
      <c r="H2221" s="21"/>
      <c r="I2221" s="21"/>
      <c r="J2221" s="333"/>
      <c r="K2221" s="21"/>
      <c r="L2221" s="21"/>
      <c r="M2221" s="335"/>
      <c r="N2221" s="21"/>
      <c r="O2221" s="21"/>
      <c r="P2221" s="335"/>
      <c r="Q2221" s="25"/>
      <c r="R2221" s="23">
        <f>ROUNDDOWN($R$3*R2220,0)</f>
        <v>8392</v>
      </c>
      <c r="S2221" s="23">
        <f>ROUNDDOWN($S$3*S2220,0)</f>
        <v>814</v>
      </c>
      <c r="T2221" s="337"/>
      <c r="U2221" s="23">
        <f>ROUNDDOWN(U2220*$U$3,0)</f>
        <v>162</v>
      </c>
      <c r="V2221" s="23">
        <f>ROUNDDOWN(V2220*$V$3,0)</f>
        <v>426</v>
      </c>
      <c r="W2221" s="337"/>
      <c r="X2221" s="23">
        <f>ROUNDDOWN($X$3*X2220,0)</f>
        <v>11539</v>
      </c>
      <c r="Y2221" s="23">
        <f>ROUNDDOWN(Y2220*$Y$3,0)</f>
        <v>7329</v>
      </c>
      <c r="Z2221" s="24">
        <f>ROUNDDOWN(Z2220*$Z$3,0)</f>
        <v>0</v>
      </c>
      <c r="AA2221" s="338"/>
      <c r="AB2221" s="327"/>
      <c r="AC2221" s="327"/>
      <c r="AD2221" s="327"/>
      <c r="AE2221" s="327"/>
      <c r="AF2221" s="329"/>
      <c r="AG2221" s="331"/>
      <c r="AH2221" s="332">
        <f t="shared" si="24"/>
        <v>0</v>
      </c>
    </row>
    <row r="2222" spans="1:34" ht="12.75" hidden="1" customHeight="1">
      <c r="A2222" s="333" t="s">
        <v>323</v>
      </c>
      <c r="B2222" s="20" t="s">
        <v>43</v>
      </c>
      <c r="C2222" s="21">
        <v>2.5</v>
      </c>
      <c r="D2222" s="333" t="str">
        <f>B2222&amp;C2222</f>
        <v>H2.5</v>
      </c>
      <c r="E2222" s="21" t="s">
        <v>38</v>
      </c>
      <c r="F2222" s="21">
        <v>1.2</v>
      </c>
      <c r="G2222" s="333" t="str">
        <f>E2222&amp;F2222</f>
        <v>W1.2</v>
      </c>
      <c r="H2222" s="21" t="s">
        <v>39</v>
      </c>
      <c r="I2222" s="21">
        <v>0</v>
      </c>
      <c r="J2222" s="333" t="str">
        <f>H2222&amp;I2222</f>
        <v>L0</v>
      </c>
      <c r="K2222" s="21" t="s">
        <v>40</v>
      </c>
      <c r="L2222" s="21">
        <v>0</v>
      </c>
      <c r="M2222" s="334" t="str">
        <f>K2222&amp;L2222</f>
        <v>B0</v>
      </c>
      <c r="N2222" s="21" t="s">
        <v>41</v>
      </c>
      <c r="O2222" s="21">
        <v>0</v>
      </c>
      <c r="P2222" s="334" t="str">
        <f>N2222&amp;O2222</f>
        <v>R0</v>
      </c>
      <c r="Q2222" s="25" t="s">
        <v>45</v>
      </c>
      <c r="R2222" s="26">
        <v>0.1</v>
      </c>
      <c r="S2222" s="26">
        <v>0.02</v>
      </c>
      <c r="T2222" s="336">
        <f>SUM(R2223:S2223)</f>
        <v>12118</v>
      </c>
      <c r="U2222" s="19">
        <v>5.0000000000000001E-3</v>
      </c>
      <c r="V2222" s="19">
        <v>0.01</v>
      </c>
      <c r="W2222" s="336">
        <f>SUM(U2223:V2223)</f>
        <v>1016</v>
      </c>
      <c r="X2222" s="19">
        <v>0.15</v>
      </c>
      <c r="Y2222" s="19">
        <v>0.12</v>
      </c>
      <c r="Z2222" s="19">
        <v>0</v>
      </c>
      <c r="AA2222" s="338">
        <f>SUM(X2223:Z2223)</f>
        <v>25508</v>
      </c>
      <c r="AB2222" s="327">
        <f>ROUNDDOWN((T2222+AA2222)*0.05,0)</f>
        <v>1881</v>
      </c>
      <c r="AC2222" s="327">
        <f>ROUNDDOWN((T2222+W2222+AA2222+AB2222)*0.1,0)</f>
        <v>4052</v>
      </c>
      <c r="AD2222" s="327">
        <f>ROUNDDOWN(AG2222*0.1,0)</f>
        <v>18186</v>
      </c>
      <c r="AE2222" s="327">
        <f>T2222+W2222+AA2222+AB2222+AC2222+AD2222</f>
        <v>62761</v>
      </c>
      <c r="AF2222" s="328">
        <v>195000</v>
      </c>
      <c r="AG2222" s="330">
        <f>AF2222-T2222-W2222</f>
        <v>181866</v>
      </c>
      <c r="AH2222" s="332">
        <f t="shared" si="24"/>
        <v>62761</v>
      </c>
    </row>
    <row r="2223" spans="1:34" ht="12.75" hidden="1" customHeight="1">
      <c r="A2223" s="333"/>
      <c r="B2223" s="20"/>
      <c r="C2223" s="21"/>
      <c r="D2223" s="333"/>
      <c r="E2223" s="21"/>
      <c r="F2223" s="21"/>
      <c r="G2223" s="333"/>
      <c r="H2223" s="21"/>
      <c r="I2223" s="21"/>
      <c r="J2223" s="333"/>
      <c r="K2223" s="21"/>
      <c r="L2223" s="21"/>
      <c r="M2223" s="335"/>
      <c r="N2223" s="21"/>
      <c r="O2223" s="21"/>
      <c r="P2223" s="335"/>
      <c r="Q2223" s="25"/>
      <c r="R2223" s="23">
        <f>ROUNDDOWN($R$3*R2222,0)</f>
        <v>10490</v>
      </c>
      <c r="S2223" s="23">
        <f>ROUNDDOWN($S$3*S2222,0)</f>
        <v>1628</v>
      </c>
      <c r="T2223" s="337"/>
      <c r="U2223" s="23">
        <f>ROUNDDOWN(U2222*$U$3,0)</f>
        <v>407</v>
      </c>
      <c r="V2223" s="23">
        <f>ROUNDDOWN(V2222*$V$3,0)</f>
        <v>609</v>
      </c>
      <c r="W2223" s="337"/>
      <c r="X2223" s="23">
        <f>ROUNDDOWN($X$3*X2222,0)</f>
        <v>15735</v>
      </c>
      <c r="Y2223" s="23">
        <f>ROUNDDOWN(Y2222*$Y$3,0)</f>
        <v>9773</v>
      </c>
      <c r="Z2223" s="24">
        <f>ROUNDDOWN(Z2222*$Z$3,0)</f>
        <v>0</v>
      </c>
      <c r="AA2223" s="338"/>
      <c r="AB2223" s="327"/>
      <c r="AC2223" s="327"/>
      <c r="AD2223" s="327"/>
      <c r="AE2223" s="327"/>
      <c r="AF2223" s="329"/>
      <c r="AG2223" s="331"/>
      <c r="AH2223" s="332">
        <f t="shared" si="24"/>
        <v>0</v>
      </c>
    </row>
    <row r="2224" spans="1:34" ht="12.75" hidden="1" customHeight="1">
      <c r="A2224" s="333" t="s">
        <v>323</v>
      </c>
      <c r="B2224" s="20" t="s">
        <v>43</v>
      </c>
      <c r="C2224" s="21">
        <v>3</v>
      </c>
      <c r="D2224" s="333" t="str">
        <f>B2224&amp;C2224</f>
        <v>H3</v>
      </c>
      <c r="E2224" s="21" t="s">
        <v>38</v>
      </c>
      <c r="F2224" s="21">
        <v>1.5</v>
      </c>
      <c r="G2224" s="333" t="str">
        <f>E2224&amp;F2224</f>
        <v>W1.5</v>
      </c>
      <c r="H2224" s="21" t="s">
        <v>39</v>
      </c>
      <c r="I2224" s="21">
        <v>0</v>
      </c>
      <c r="J2224" s="333" t="str">
        <f>H2224&amp;I2224</f>
        <v>L0</v>
      </c>
      <c r="K2224" s="21" t="s">
        <v>40</v>
      </c>
      <c r="L2224" s="21">
        <v>0</v>
      </c>
      <c r="M2224" s="334" t="str">
        <f>K2224&amp;L2224</f>
        <v>B0</v>
      </c>
      <c r="N2224" s="21" t="s">
        <v>41</v>
      </c>
      <c r="O2224" s="21">
        <v>0</v>
      </c>
      <c r="P2224" s="334" t="str">
        <f>N2224&amp;O2224</f>
        <v>R0</v>
      </c>
      <c r="Q2224" s="25" t="s">
        <v>45</v>
      </c>
      <c r="R2224" s="26">
        <v>0.12</v>
      </c>
      <c r="S2224" s="26">
        <v>0.02</v>
      </c>
      <c r="T2224" s="336">
        <f>SUM(R2225:S2225)</f>
        <v>14216</v>
      </c>
      <c r="U2224" s="19">
        <v>8.0000000000000002E-3</v>
      </c>
      <c r="V2224" s="19">
        <v>1.2E-2</v>
      </c>
      <c r="W2224" s="336">
        <f>SUM(U2225:V2225)</f>
        <v>1382</v>
      </c>
      <c r="X2224" s="19">
        <v>0.19</v>
      </c>
      <c r="Y2224" s="19">
        <v>0.14000000000000001</v>
      </c>
      <c r="Z2224" s="19">
        <v>0</v>
      </c>
      <c r="AA2224" s="338">
        <f>SUM(X2225:Z2225)</f>
        <v>31333</v>
      </c>
      <c r="AB2224" s="327">
        <f>ROUNDDOWN((T2224+AA2224)*0.05,0)</f>
        <v>2277</v>
      </c>
      <c r="AC2224" s="327">
        <f>ROUNDDOWN((T2224+W2224+AA2224+AB2224)*0.1,0)</f>
        <v>4920</v>
      </c>
      <c r="AD2224" s="327">
        <f>ROUNDDOWN(AG2224*0.1,0)</f>
        <v>28140</v>
      </c>
      <c r="AE2224" s="327">
        <f>T2224+W2224+AA2224+AB2224+AC2224+AD2224</f>
        <v>82268</v>
      </c>
      <c r="AF2224" s="328">
        <v>297000</v>
      </c>
      <c r="AG2224" s="330">
        <f>AF2224-T2224-W2224</f>
        <v>281402</v>
      </c>
      <c r="AH2224" s="332">
        <f t="shared" si="24"/>
        <v>82268</v>
      </c>
    </row>
    <row r="2225" spans="1:34" ht="12.75" hidden="1" customHeight="1">
      <c r="A2225" s="333"/>
      <c r="B2225" s="20"/>
      <c r="C2225" s="21"/>
      <c r="D2225" s="333"/>
      <c r="E2225" s="21"/>
      <c r="F2225" s="21"/>
      <c r="G2225" s="333"/>
      <c r="H2225" s="21"/>
      <c r="I2225" s="21"/>
      <c r="J2225" s="333"/>
      <c r="K2225" s="21"/>
      <c r="L2225" s="21"/>
      <c r="M2225" s="335"/>
      <c r="N2225" s="21"/>
      <c r="O2225" s="21"/>
      <c r="P2225" s="335"/>
      <c r="Q2225" s="25"/>
      <c r="R2225" s="23">
        <f>ROUNDDOWN($R$3*R2224,0)</f>
        <v>12588</v>
      </c>
      <c r="S2225" s="23">
        <f>ROUNDDOWN($S$3*S2224,0)</f>
        <v>1628</v>
      </c>
      <c r="T2225" s="337"/>
      <c r="U2225" s="23">
        <f>ROUNDDOWN(U2224*$U$3,0)</f>
        <v>651</v>
      </c>
      <c r="V2225" s="23">
        <f>ROUNDDOWN(V2224*$V$3,0)</f>
        <v>731</v>
      </c>
      <c r="W2225" s="337"/>
      <c r="X2225" s="23">
        <f>ROUNDDOWN($X$3*X2224,0)</f>
        <v>19931</v>
      </c>
      <c r="Y2225" s="23">
        <f>ROUNDDOWN(Y2224*$Y$3,0)</f>
        <v>11402</v>
      </c>
      <c r="Z2225" s="24">
        <f>ROUNDDOWN(Z2224*$Z$3,0)</f>
        <v>0</v>
      </c>
      <c r="AA2225" s="338"/>
      <c r="AB2225" s="327"/>
      <c r="AC2225" s="327"/>
      <c r="AD2225" s="327"/>
      <c r="AE2225" s="327"/>
      <c r="AF2225" s="329"/>
      <c r="AG2225" s="331"/>
      <c r="AH2225" s="332">
        <f t="shared" si="24"/>
        <v>0</v>
      </c>
    </row>
    <row r="2226" spans="1:34" ht="12.75" hidden="1" customHeight="1">
      <c r="A2226" s="333" t="s">
        <v>323</v>
      </c>
      <c r="B2226" s="20" t="s">
        <v>43</v>
      </c>
      <c r="C2226" s="21">
        <v>3.5</v>
      </c>
      <c r="D2226" s="333" t="str">
        <f>B2226&amp;C2226</f>
        <v>H3.5</v>
      </c>
      <c r="E2226" s="21" t="s">
        <v>38</v>
      </c>
      <c r="F2226" s="21">
        <v>1.8</v>
      </c>
      <c r="G2226" s="333" t="str">
        <f>E2226&amp;F2226</f>
        <v>W1.8</v>
      </c>
      <c r="H2226" s="21" t="s">
        <v>39</v>
      </c>
      <c r="I2226" s="21">
        <v>0</v>
      </c>
      <c r="J2226" s="333" t="str">
        <f>H2226&amp;I2226</f>
        <v>L0</v>
      </c>
      <c r="K2226" s="21" t="s">
        <v>40</v>
      </c>
      <c r="L2226" s="21">
        <v>0</v>
      </c>
      <c r="M2226" s="334" t="str">
        <f>K2226&amp;L2226</f>
        <v>B0</v>
      </c>
      <c r="N2226" s="21" t="s">
        <v>41</v>
      </c>
      <c r="O2226" s="21">
        <v>0</v>
      </c>
      <c r="P2226" s="334" t="str">
        <f>N2226&amp;O2226</f>
        <v>R0</v>
      </c>
      <c r="Q2226" s="25" t="s">
        <v>45</v>
      </c>
      <c r="R2226" s="19">
        <v>0.15</v>
      </c>
      <c r="S2226" s="19">
        <v>0.03</v>
      </c>
      <c r="T2226" s="336">
        <f>SUM(R2227:S2227)</f>
        <v>18178</v>
      </c>
      <c r="U2226" s="19">
        <v>1.2999999999999999E-2</v>
      </c>
      <c r="V2226" s="19">
        <v>0.02</v>
      </c>
      <c r="W2226" s="336">
        <f>SUM(U2227:V2227)</f>
        <v>2277</v>
      </c>
      <c r="X2226" s="19">
        <v>0.16</v>
      </c>
      <c r="Y2226" s="19">
        <v>0.08</v>
      </c>
      <c r="Z2226" s="19">
        <v>0.12</v>
      </c>
      <c r="AA2226" s="338">
        <f>SUM(X2227:Z2227)</f>
        <v>29844</v>
      </c>
      <c r="AB2226" s="327">
        <f>ROUNDDOWN((T2226+AA2226)*0.05,0)</f>
        <v>2401</v>
      </c>
      <c r="AC2226" s="327">
        <f>ROUNDDOWN((T2226+W2226+AA2226+AB2226)*0.1,0)</f>
        <v>5270</v>
      </c>
      <c r="AD2226" s="327">
        <f>ROUNDDOWN(AG2226*0.1,0)</f>
        <v>38854</v>
      </c>
      <c r="AE2226" s="327">
        <f>T2226+W2226+AA2226+AB2226+AC2226+AD2226</f>
        <v>96824</v>
      </c>
      <c r="AF2226" s="328">
        <v>409000</v>
      </c>
      <c r="AG2226" s="330">
        <f>AF2226-T2226-W2226</f>
        <v>388545</v>
      </c>
      <c r="AH2226" s="332">
        <f t="shared" si="24"/>
        <v>96824</v>
      </c>
    </row>
    <row r="2227" spans="1:34" ht="12.75" hidden="1" customHeight="1">
      <c r="A2227" s="333"/>
      <c r="B2227" s="20"/>
      <c r="C2227" s="21"/>
      <c r="D2227" s="333"/>
      <c r="E2227" s="21"/>
      <c r="F2227" s="21"/>
      <c r="G2227" s="333"/>
      <c r="H2227" s="21"/>
      <c r="I2227" s="21"/>
      <c r="J2227" s="333"/>
      <c r="K2227" s="21"/>
      <c r="L2227" s="21"/>
      <c r="M2227" s="335"/>
      <c r="N2227" s="21"/>
      <c r="O2227" s="21"/>
      <c r="P2227" s="335"/>
      <c r="Q2227" s="25"/>
      <c r="R2227" s="23">
        <f>ROUNDDOWN($R$3*R2226,0)</f>
        <v>15735</v>
      </c>
      <c r="S2227" s="23">
        <f>ROUNDDOWN($S$3*S2226,0)</f>
        <v>2443</v>
      </c>
      <c r="T2227" s="337"/>
      <c r="U2227" s="23">
        <f>ROUNDDOWN(U2226*$U$3,0)</f>
        <v>1058</v>
      </c>
      <c r="V2227" s="23">
        <f>ROUNDDOWN(V2226*$V$3,0)</f>
        <v>1219</v>
      </c>
      <c r="W2227" s="337"/>
      <c r="X2227" s="23">
        <f>ROUNDDOWN($X$3*X2226,0)</f>
        <v>16784</v>
      </c>
      <c r="Y2227" s="23">
        <f>ROUNDDOWN(Y2226*$Y$3,0)</f>
        <v>6515</v>
      </c>
      <c r="Z2227" s="24">
        <f>ROUNDDOWN(Z2226*$Z$3,0)</f>
        <v>6545</v>
      </c>
      <c r="AA2227" s="338"/>
      <c r="AB2227" s="327"/>
      <c r="AC2227" s="327"/>
      <c r="AD2227" s="327"/>
      <c r="AE2227" s="327"/>
      <c r="AF2227" s="329"/>
      <c r="AG2227" s="331"/>
      <c r="AH2227" s="332">
        <f t="shared" si="24"/>
        <v>0</v>
      </c>
    </row>
    <row r="2228" spans="1:34" ht="12.75" hidden="1" customHeight="1">
      <c r="A2228" s="333" t="s">
        <v>323</v>
      </c>
      <c r="B2228" s="20" t="s">
        <v>43</v>
      </c>
      <c r="C2228" s="21">
        <v>4</v>
      </c>
      <c r="D2228" s="333" t="str">
        <f>B2228&amp;C2228</f>
        <v>H4</v>
      </c>
      <c r="E2228" s="21" t="s">
        <v>38</v>
      </c>
      <c r="F2228" s="21">
        <v>2</v>
      </c>
      <c r="G2228" s="333" t="str">
        <f>E2228&amp;F2228</f>
        <v>W2</v>
      </c>
      <c r="H2228" s="21" t="s">
        <v>39</v>
      </c>
      <c r="I2228" s="21">
        <v>0</v>
      </c>
      <c r="J2228" s="333" t="str">
        <f>H2228&amp;I2228</f>
        <v>L0</v>
      </c>
      <c r="K2228" s="21" t="s">
        <v>40</v>
      </c>
      <c r="L2228" s="21">
        <v>0</v>
      </c>
      <c r="M2228" s="334" t="str">
        <f>K2228&amp;L2228</f>
        <v>B0</v>
      </c>
      <c r="N2228" s="21" t="s">
        <v>41</v>
      </c>
      <c r="O2228" s="21">
        <v>0</v>
      </c>
      <c r="P2228" s="334" t="str">
        <f>N2228&amp;O2228</f>
        <v>R0</v>
      </c>
      <c r="Q2228" s="25" t="s">
        <v>45</v>
      </c>
      <c r="R2228" s="19">
        <v>0.18</v>
      </c>
      <c r="S2228" s="19">
        <v>0.03</v>
      </c>
      <c r="T2228" s="336">
        <f>SUM(R2229:S2229)</f>
        <v>21325</v>
      </c>
      <c r="U2228" s="19">
        <v>2.1000000000000001E-2</v>
      </c>
      <c r="V2228" s="19">
        <v>0.02</v>
      </c>
      <c r="W2228" s="336">
        <f>SUM(U2229:V2229)</f>
        <v>2929</v>
      </c>
      <c r="X2228" s="19">
        <v>0.2</v>
      </c>
      <c r="Y2228" s="19">
        <v>0.1</v>
      </c>
      <c r="Z2228" s="19">
        <v>0.14000000000000001</v>
      </c>
      <c r="AA2228" s="338">
        <f>SUM(X2229:Z2229)</f>
        <v>36760</v>
      </c>
      <c r="AB2228" s="327">
        <f>ROUNDDOWN((T2228+AA2228)*0.05,0)</f>
        <v>2904</v>
      </c>
      <c r="AC2228" s="327">
        <f>ROUNDDOWN((T2228+W2228+AA2228+AB2228)*0.1,0)</f>
        <v>6391</v>
      </c>
      <c r="AD2228" s="327">
        <f>ROUNDDOWN(AG2228*0.1,0)</f>
        <v>59474</v>
      </c>
      <c r="AE2228" s="327">
        <f>T2228+W2228+AA2228+AB2228+AC2228+AD2228</f>
        <v>129783</v>
      </c>
      <c r="AF2228" s="328">
        <v>619000</v>
      </c>
      <c r="AG2228" s="330">
        <f>AF2228-T2228-W2228</f>
        <v>594746</v>
      </c>
      <c r="AH2228" s="332">
        <f t="shared" si="24"/>
        <v>129783</v>
      </c>
    </row>
    <row r="2229" spans="1:34" ht="12.75" hidden="1" customHeight="1">
      <c r="A2229" s="333"/>
      <c r="B2229" s="20"/>
      <c r="C2229" s="21"/>
      <c r="D2229" s="333"/>
      <c r="E2229" s="21"/>
      <c r="F2229" s="21"/>
      <c r="G2229" s="333"/>
      <c r="H2229" s="21"/>
      <c r="I2229" s="21"/>
      <c r="J2229" s="333"/>
      <c r="K2229" s="21"/>
      <c r="L2229" s="21"/>
      <c r="M2229" s="335"/>
      <c r="N2229" s="21"/>
      <c r="O2229" s="21"/>
      <c r="P2229" s="335"/>
      <c r="Q2229" s="25"/>
      <c r="R2229" s="23">
        <f>ROUNDDOWN($R$3*R2228,0)</f>
        <v>18882</v>
      </c>
      <c r="S2229" s="23">
        <f>ROUNDDOWN($S$3*S2228,0)</f>
        <v>2443</v>
      </c>
      <c r="T2229" s="337"/>
      <c r="U2229" s="23">
        <f>ROUNDDOWN(U2228*$U$3,0)</f>
        <v>1710</v>
      </c>
      <c r="V2229" s="23">
        <f>ROUNDDOWN(V2228*$V$3,0)</f>
        <v>1219</v>
      </c>
      <c r="W2229" s="337"/>
      <c r="X2229" s="23">
        <f>ROUNDDOWN($X$3*X2228,0)</f>
        <v>20980</v>
      </c>
      <c r="Y2229" s="23">
        <f>ROUNDDOWN(Y2228*$Y$3,0)</f>
        <v>8144</v>
      </c>
      <c r="Z2229" s="24">
        <f>ROUNDDOWN(Z2228*$Z$3,0)</f>
        <v>7636</v>
      </c>
      <c r="AA2229" s="338"/>
      <c r="AB2229" s="327"/>
      <c r="AC2229" s="327"/>
      <c r="AD2229" s="327"/>
      <c r="AE2229" s="327"/>
      <c r="AF2229" s="329"/>
      <c r="AG2229" s="331"/>
      <c r="AH2229" s="332">
        <f t="shared" si="24"/>
        <v>0</v>
      </c>
    </row>
    <row r="2230" spans="1:34" ht="12.75" hidden="1" customHeight="1">
      <c r="A2230" s="344" t="s">
        <v>324</v>
      </c>
      <c r="B2230" s="27" t="s">
        <v>43</v>
      </c>
      <c r="C2230" s="28">
        <v>0.6</v>
      </c>
      <c r="D2230" s="344" t="str">
        <f>B2230&amp;C2230</f>
        <v>H0.6</v>
      </c>
      <c r="E2230" s="28" t="s">
        <v>38</v>
      </c>
      <c r="F2230" s="28">
        <v>0.4</v>
      </c>
      <c r="G2230" s="344" t="str">
        <f>E2230&amp;F2230</f>
        <v>W0.4</v>
      </c>
      <c r="H2230" s="28" t="s">
        <v>39</v>
      </c>
      <c r="I2230" s="28">
        <v>0</v>
      </c>
      <c r="J2230" s="344" t="str">
        <f>H2230&amp;I2230</f>
        <v>L0</v>
      </c>
      <c r="K2230" s="28" t="s">
        <v>40</v>
      </c>
      <c r="L2230" s="28">
        <v>0</v>
      </c>
      <c r="M2230" s="345" t="str">
        <f>K2230&amp;L2230</f>
        <v>B0</v>
      </c>
      <c r="N2230" s="28" t="s">
        <v>41</v>
      </c>
      <c r="O2230" s="28">
        <v>0</v>
      </c>
      <c r="P2230" s="345" t="str">
        <f>N2230&amp;O2230</f>
        <v>R0</v>
      </c>
      <c r="Q2230" s="25" t="s">
        <v>109</v>
      </c>
      <c r="R2230" s="26">
        <v>0.04</v>
      </c>
      <c r="S2230" s="26">
        <v>6.0000000000000001E-3</v>
      </c>
      <c r="T2230" s="336">
        <f>SUM(R2231:S2231)</f>
        <v>4684</v>
      </c>
      <c r="U2230" s="19">
        <v>2E-3</v>
      </c>
      <c r="V2230" s="19">
        <v>1E-3</v>
      </c>
      <c r="W2230" s="336">
        <f>SUM(U2231:V2231)</f>
        <v>222</v>
      </c>
      <c r="X2230" s="19">
        <v>0.03</v>
      </c>
      <c r="Y2230" s="19">
        <v>0.02</v>
      </c>
      <c r="Z2230" s="19">
        <v>0</v>
      </c>
      <c r="AA2230" s="338">
        <f>SUM(X2231:Z2231)</f>
        <v>4775</v>
      </c>
      <c r="AB2230" s="327">
        <f>ROUNDDOWN((T2230+AA2230)*0.05,0)</f>
        <v>472</v>
      </c>
      <c r="AC2230" s="327">
        <f>ROUNDDOWN((T2230+W2230+AA2230+AB2230)*0.1,0)</f>
        <v>1015</v>
      </c>
      <c r="AD2230" s="327">
        <f>ROUNDDOWN(AG2230*0.1,0)</f>
        <v>1179</v>
      </c>
      <c r="AE2230" s="327">
        <f>T2230+W2230+AA2230+AB2230+AC2230+AD2230</f>
        <v>12347</v>
      </c>
      <c r="AF2230" s="328">
        <v>16700</v>
      </c>
      <c r="AG2230" s="330">
        <f>AF2230-T2230-W2230</f>
        <v>11794</v>
      </c>
      <c r="AH2230" s="332">
        <f t="shared" si="24"/>
        <v>11794</v>
      </c>
    </row>
    <row r="2231" spans="1:34" ht="12.75" hidden="1" customHeight="1">
      <c r="A2231" s="344"/>
      <c r="B2231" s="27"/>
      <c r="C2231" s="28"/>
      <c r="D2231" s="344"/>
      <c r="E2231" s="28"/>
      <c r="F2231" s="28"/>
      <c r="G2231" s="344"/>
      <c r="H2231" s="28"/>
      <c r="I2231" s="28"/>
      <c r="J2231" s="344"/>
      <c r="K2231" s="28"/>
      <c r="L2231" s="28"/>
      <c r="M2231" s="346"/>
      <c r="N2231" s="28"/>
      <c r="O2231" s="28"/>
      <c r="P2231" s="346"/>
      <c r="Q2231" s="25"/>
      <c r="R2231" s="23">
        <f>ROUNDDOWN($R$3*R2230,0)</f>
        <v>4196</v>
      </c>
      <c r="S2231" s="23">
        <f>ROUNDDOWN($S$3*S2230,0)</f>
        <v>488</v>
      </c>
      <c r="T2231" s="337"/>
      <c r="U2231" s="23">
        <f>ROUNDDOWN(U2230*$U$3,0)</f>
        <v>162</v>
      </c>
      <c r="V2231" s="23">
        <f>ROUNDDOWN(V2230*$V$3,0)</f>
        <v>60</v>
      </c>
      <c r="W2231" s="337"/>
      <c r="X2231" s="23">
        <f>ROUNDDOWN($X$3*X2230,0)</f>
        <v>3147</v>
      </c>
      <c r="Y2231" s="23">
        <f>ROUNDDOWN(Y2230*$Y$3,0)</f>
        <v>1628</v>
      </c>
      <c r="Z2231" s="24">
        <f>ROUNDDOWN(Z2230*$Z$3,0)</f>
        <v>0</v>
      </c>
      <c r="AA2231" s="338"/>
      <c r="AB2231" s="327"/>
      <c r="AC2231" s="327"/>
      <c r="AD2231" s="327"/>
      <c r="AE2231" s="327"/>
      <c r="AF2231" s="329"/>
      <c r="AG2231" s="331"/>
      <c r="AH2231" s="332">
        <f t="shared" si="24"/>
        <v>0</v>
      </c>
    </row>
    <row r="2232" spans="1:34" ht="12.75" hidden="1" customHeight="1">
      <c r="A2232" s="344" t="s">
        <v>324</v>
      </c>
      <c r="B2232" s="27" t="s">
        <v>43</v>
      </c>
      <c r="C2232" s="28">
        <v>0.7</v>
      </c>
      <c r="D2232" s="344" t="str">
        <f>B2232&amp;C2232</f>
        <v>H0.7</v>
      </c>
      <c r="E2232" s="28" t="s">
        <v>84</v>
      </c>
      <c r="F2232" s="28">
        <v>0.5</v>
      </c>
      <c r="G2232" s="344" t="str">
        <f>E2232&amp;F2232</f>
        <v>W0.5</v>
      </c>
      <c r="H2232" s="28" t="s">
        <v>39</v>
      </c>
      <c r="I2232" s="28">
        <v>0</v>
      </c>
      <c r="J2232" s="344" t="str">
        <f>H2232&amp;I2232</f>
        <v>L0</v>
      </c>
      <c r="K2232" s="28" t="s">
        <v>40</v>
      </c>
      <c r="L2232" s="28">
        <v>0</v>
      </c>
      <c r="M2232" s="345" t="str">
        <f>K2232&amp;L2232</f>
        <v>B0</v>
      </c>
      <c r="N2232" s="28" t="s">
        <v>41</v>
      </c>
      <c r="O2232" s="28">
        <v>0</v>
      </c>
      <c r="P2232" s="345" t="str">
        <f>N2232&amp;O2232</f>
        <v>R0</v>
      </c>
      <c r="Q2232" s="25" t="s">
        <v>109</v>
      </c>
      <c r="R2232" s="26">
        <v>0.04</v>
      </c>
      <c r="S2232" s="26">
        <v>6.0000000000000001E-3</v>
      </c>
      <c r="T2232" s="336">
        <f>SUM(R2233:S2233)</f>
        <v>4684</v>
      </c>
      <c r="U2232" s="19">
        <v>2E-3</v>
      </c>
      <c r="V2232" s="19">
        <v>1E-3</v>
      </c>
      <c r="W2232" s="336">
        <f>SUM(U2233:V2233)</f>
        <v>222</v>
      </c>
      <c r="X2232" s="19">
        <v>0.03</v>
      </c>
      <c r="Y2232" s="19">
        <v>0.02</v>
      </c>
      <c r="Z2232" s="19">
        <v>0</v>
      </c>
      <c r="AA2232" s="338">
        <f>SUM(X2233:Z2233)</f>
        <v>4775</v>
      </c>
      <c r="AB2232" s="327">
        <f>ROUNDDOWN((T2232+AA2232)*0.05,0)</f>
        <v>472</v>
      </c>
      <c r="AC2232" s="327">
        <f>ROUNDDOWN((T2232+W2232+AA2232+AB2232)*0.1,0)</f>
        <v>1015</v>
      </c>
      <c r="AD2232" s="327">
        <f>ROUNDDOWN(AG2232*0.1,0)</f>
        <v>1529</v>
      </c>
      <c r="AE2232" s="327">
        <f>T2232+W2232+AA2232+AB2232+AC2232+AD2232</f>
        <v>12697</v>
      </c>
      <c r="AF2232" s="328">
        <v>20200</v>
      </c>
      <c r="AG2232" s="330">
        <f>AF2232-T2232-W2232</f>
        <v>15294</v>
      </c>
      <c r="AH2232" s="332">
        <f t="shared" si="24"/>
        <v>12697</v>
      </c>
    </row>
    <row r="2233" spans="1:34" ht="12.75" hidden="1" customHeight="1">
      <c r="A2233" s="344"/>
      <c r="B2233" s="27"/>
      <c r="C2233" s="28"/>
      <c r="D2233" s="344"/>
      <c r="E2233" s="28"/>
      <c r="F2233" s="28"/>
      <c r="G2233" s="344"/>
      <c r="H2233" s="28"/>
      <c r="I2233" s="28"/>
      <c r="J2233" s="344"/>
      <c r="K2233" s="28"/>
      <c r="L2233" s="28"/>
      <c r="M2233" s="346"/>
      <c r="N2233" s="28"/>
      <c r="O2233" s="28"/>
      <c r="P2233" s="346"/>
      <c r="Q2233" s="25"/>
      <c r="R2233" s="23">
        <f>ROUNDDOWN($R$3*R2232,0)</f>
        <v>4196</v>
      </c>
      <c r="S2233" s="23">
        <f>ROUNDDOWN($S$3*S2232,0)</f>
        <v>488</v>
      </c>
      <c r="T2233" s="337"/>
      <c r="U2233" s="23">
        <f>ROUNDDOWN(U2232*$U$3,0)</f>
        <v>162</v>
      </c>
      <c r="V2233" s="23">
        <f>ROUNDDOWN(V2232*$V$3,0)</f>
        <v>60</v>
      </c>
      <c r="W2233" s="337"/>
      <c r="X2233" s="23">
        <f>ROUNDDOWN($X$3*X2232,0)</f>
        <v>3147</v>
      </c>
      <c r="Y2233" s="23">
        <f>ROUNDDOWN(Y2232*$Y$3,0)</f>
        <v>1628</v>
      </c>
      <c r="Z2233" s="24">
        <f>ROUNDDOWN(Z2232*$Z$3,0)</f>
        <v>0</v>
      </c>
      <c r="AA2233" s="338"/>
      <c r="AB2233" s="327"/>
      <c r="AC2233" s="327"/>
      <c r="AD2233" s="327"/>
      <c r="AE2233" s="327"/>
      <c r="AF2233" s="329"/>
      <c r="AG2233" s="331"/>
      <c r="AH2233" s="332">
        <f t="shared" si="24"/>
        <v>0</v>
      </c>
    </row>
    <row r="2234" spans="1:34" ht="12.75" hidden="1" customHeight="1">
      <c r="A2234" s="344" t="s">
        <v>324</v>
      </c>
      <c r="B2234" s="27" t="s">
        <v>43</v>
      </c>
      <c r="C2234" s="28">
        <v>0.8</v>
      </c>
      <c r="D2234" s="344" t="str">
        <f>B2234&amp;C2234</f>
        <v>H0.8</v>
      </c>
      <c r="E2234" s="28" t="s">
        <v>38</v>
      </c>
      <c r="F2234" s="28">
        <v>0.6</v>
      </c>
      <c r="G2234" s="344" t="str">
        <f>E2234&amp;F2234</f>
        <v>W0.6</v>
      </c>
      <c r="H2234" s="28" t="s">
        <v>39</v>
      </c>
      <c r="I2234" s="28">
        <v>0</v>
      </c>
      <c r="J2234" s="344" t="str">
        <f>H2234&amp;I2234</f>
        <v>L0</v>
      </c>
      <c r="K2234" s="28" t="s">
        <v>40</v>
      </c>
      <c r="L2234" s="28">
        <v>0</v>
      </c>
      <c r="M2234" s="345" t="str">
        <f>K2234&amp;L2234</f>
        <v>B0</v>
      </c>
      <c r="N2234" s="28" t="s">
        <v>41</v>
      </c>
      <c r="O2234" s="28">
        <v>0</v>
      </c>
      <c r="P2234" s="345" t="str">
        <f>N2234&amp;O2234</f>
        <v>R0</v>
      </c>
      <c r="Q2234" s="25" t="s">
        <v>109</v>
      </c>
      <c r="R2234" s="26">
        <v>0.04</v>
      </c>
      <c r="S2234" s="26">
        <v>6.0000000000000001E-3</v>
      </c>
      <c r="T2234" s="336">
        <f>SUM(R2235:S2235)</f>
        <v>4684</v>
      </c>
      <c r="U2234" s="19">
        <v>2E-3</v>
      </c>
      <c r="V2234" s="19">
        <v>1E-3</v>
      </c>
      <c r="W2234" s="29">
        <f>SUM(U2235:V2235)</f>
        <v>222</v>
      </c>
      <c r="X2234" s="19">
        <v>0.03</v>
      </c>
      <c r="Y2234" s="19">
        <v>0.02</v>
      </c>
      <c r="Z2234" s="19">
        <v>0</v>
      </c>
      <c r="AA2234" s="338">
        <f>SUM(X2235:Z2235)</f>
        <v>4775</v>
      </c>
      <c r="AB2234" s="327">
        <f>ROUNDDOWN((T2234+AA2234)*0.05,0)</f>
        <v>472</v>
      </c>
      <c r="AC2234" s="327">
        <f>ROUNDDOWN((T2234+W2234+AA2234+AB2234)*0.1,0)</f>
        <v>1015</v>
      </c>
      <c r="AD2234" s="327">
        <f>ROUNDDOWN(AG2234*0.1,0)</f>
        <v>2539</v>
      </c>
      <c r="AE2234" s="327">
        <f>T2234+W2234+AA2234+AB2234+AC2234+AD2234</f>
        <v>13707</v>
      </c>
      <c r="AF2234" s="328">
        <v>30300</v>
      </c>
      <c r="AG2234" s="330">
        <f>AF2234-T2234-W2234</f>
        <v>25394</v>
      </c>
      <c r="AH2234" s="332">
        <f t="shared" si="24"/>
        <v>13707</v>
      </c>
    </row>
    <row r="2235" spans="1:34" ht="12.75" hidden="1" customHeight="1">
      <c r="A2235" s="344"/>
      <c r="B2235" s="27"/>
      <c r="C2235" s="28"/>
      <c r="D2235" s="344"/>
      <c r="E2235" s="28"/>
      <c r="F2235" s="28"/>
      <c r="G2235" s="344"/>
      <c r="H2235" s="28"/>
      <c r="I2235" s="28"/>
      <c r="J2235" s="344"/>
      <c r="K2235" s="28"/>
      <c r="L2235" s="28"/>
      <c r="M2235" s="346"/>
      <c r="N2235" s="28"/>
      <c r="O2235" s="28"/>
      <c r="P2235" s="346"/>
      <c r="Q2235" s="25"/>
      <c r="R2235" s="23">
        <f>ROUNDDOWN($R$3*R2234,0)</f>
        <v>4196</v>
      </c>
      <c r="S2235" s="23">
        <f>ROUNDDOWN($S$3*S2234,0)</f>
        <v>488</v>
      </c>
      <c r="T2235" s="337"/>
      <c r="U2235" s="23">
        <f>ROUNDDOWN(U2234*$U$3,0)</f>
        <v>162</v>
      </c>
      <c r="V2235" s="23">
        <f>ROUNDDOWN(V2234*$V$3,0)</f>
        <v>60</v>
      </c>
      <c r="W2235" s="30"/>
      <c r="X2235" s="23">
        <f>ROUNDDOWN($X$3*X2234,0)</f>
        <v>3147</v>
      </c>
      <c r="Y2235" s="23">
        <f>ROUNDDOWN(Y2234*$Y$3,0)</f>
        <v>1628</v>
      </c>
      <c r="Z2235" s="24">
        <f>ROUNDDOWN(Z2234*$Z$3,0)</f>
        <v>0</v>
      </c>
      <c r="AA2235" s="338"/>
      <c r="AB2235" s="327"/>
      <c r="AC2235" s="327"/>
      <c r="AD2235" s="327"/>
      <c r="AE2235" s="327"/>
      <c r="AF2235" s="329"/>
      <c r="AG2235" s="331"/>
      <c r="AH2235" s="332">
        <f t="shared" si="24"/>
        <v>0</v>
      </c>
    </row>
    <row r="2236" spans="1:34" ht="12.75" hidden="1" customHeight="1">
      <c r="A2236" s="344" t="s">
        <v>324</v>
      </c>
      <c r="B2236" s="27" t="s">
        <v>43</v>
      </c>
      <c r="C2236" s="28">
        <v>1</v>
      </c>
      <c r="D2236" s="344" t="str">
        <f>B2236&amp;C2236</f>
        <v>H1</v>
      </c>
      <c r="E2236" s="28" t="s">
        <v>38</v>
      </c>
      <c r="F2236" s="28">
        <v>0.8</v>
      </c>
      <c r="G2236" s="344" t="str">
        <f>E2236&amp;F2236</f>
        <v>W0.8</v>
      </c>
      <c r="H2236" s="28" t="s">
        <v>39</v>
      </c>
      <c r="I2236" s="28">
        <v>0</v>
      </c>
      <c r="J2236" s="344" t="str">
        <f>H2236&amp;I2236</f>
        <v>L0</v>
      </c>
      <c r="K2236" s="28" t="s">
        <v>40</v>
      </c>
      <c r="L2236" s="28">
        <v>0</v>
      </c>
      <c r="M2236" s="345" t="str">
        <f>K2236&amp;L2236</f>
        <v>B0</v>
      </c>
      <c r="N2236" s="28" t="s">
        <v>41</v>
      </c>
      <c r="O2236" s="28">
        <v>0</v>
      </c>
      <c r="P2236" s="345" t="str">
        <f>N2236&amp;O2236</f>
        <v>R0</v>
      </c>
      <c r="Q2236" s="25" t="s">
        <v>109</v>
      </c>
      <c r="R2236" s="19">
        <v>0.08</v>
      </c>
      <c r="S2236" s="19">
        <v>0.01</v>
      </c>
      <c r="T2236" s="336">
        <f>SUM(R2237:S2237)</f>
        <v>9206</v>
      </c>
      <c r="U2236" s="19">
        <v>2E-3</v>
      </c>
      <c r="V2236" s="19">
        <v>2E-3</v>
      </c>
      <c r="W2236" s="336">
        <f>SUM(U2237:V2237)</f>
        <v>283</v>
      </c>
      <c r="X2236" s="19">
        <v>0.05</v>
      </c>
      <c r="Y2236" s="19">
        <v>0.03</v>
      </c>
      <c r="Z2236" s="19">
        <v>0</v>
      </c>
      <c r="AA2236" s="338">
        <f>SUM(X2237:Z2237)</f>
        <v>7688</v>
      </c>
      <c r="AB2236" s="327">
        <f>ROUNDDOWN((T2236+AA2236)*0.05,0)</f>
        <v>844</v>
      </c>
      <c r="AC2236" s="327">
        <f>ROUNDDOWN((T2236+W2236+AA2236+AB2236)*0.1,0)</f>
        <v>1802</v>
      </c>
      <c r="AD2236" s="327">
        <f>ROUNDDOWN(AG2236*0.1,0)</f>
        <v>3671</v>
      </c>
      <c r="AE2236" s="327">
        <f>T2236+W2236+AA2236+AB2236+AC2236+AD2236</f>
        <v>23494</v>
      </c>
      <c r="AF2236" s="328">
        <v>46200</v>
      </c>
      <c r="AG2236" s="330">
        <f>AF2236-T2236-W2236</f>
        <v>36711</v>
      </c>
      <c r="AH2236" s="332">
        <f t="shared" si="24"/>
        <v>23494</v>
      </c>
    </row>
    <row r="2237" spans="1:34" ht="12.75" hidden="1" customHeight="1">
      <c r="A2237" s="344"/>
      <c r="B2237" s="27"/>
      <c r="C2237" s="28"/>
      <c r="D2237" s="344"/>
      <c r="E2237" s="28"/>
      <c r="F2237" s="28"/>
      <c r="G2237" s="344"/>
      <c r="H2237" s="28"/>
      <c r="I2237" s="28"/>
      <c r="J2237" s="344"/>
      <c r="K2237" s="28"/>
      <c r="L2237" s="28"/>
      <c r="M2237" s="346"/>
      <c r="N2237" s="28"/>
      <c r="O2237" s="28"/>
      <c r="P2237" s="346"/>
      <c r="Q2237" s="25"/>
      <c r="R2237" s="23">
        <f>ROUNDDOWN($R$3*R2236,0)</f>
        <v>8392</v>
      </c>
      <c r="S2237" s="23">
        <f>ROUNDDOWN($S$3*S2236,0)</f>
        <v>814</v>
      </c>
      <c r="T2237" s="337"/>
      <c r="U2237" s="23">
        <f>ROUNDDOWN(U2236*$U$3,0)</f>
        <v>162</v>
      </c>
      <c r="V2237" s="23">
        <f>ROUNDDOWN(V2236*$V$3,0)</f>
        <v>121</v>
      </c>
      <c r="W2237" s="337"/>
      <c r="X2237" s="23">
        <f>ROUNDDOWN($X$3*X2236,0)</f>
        <v>5245</v>
      </c>
      <c r="Y2237" s="23">
        <f>ROUNDDOWN(Y2236*$Y$3,0)</f>
        <v>2443</v>
      </c>
      <c r="Z2237" s="24">
        <f>ROUNDDOWN(Z2236*$Z$3,0)</f>
        <v>0</v>
      </c>
      <c r="AA2237" s="338"/>
      <c r="AB2237" s="327"/>
      <c r="AC2237" s="327"/>
      <c r="AD2237" s="327"/>
      <c r="AE2237" s="327"/>
      <c r="AF2237" s="329"/>
      <c r="AG2237" s="331"/>
      <c r="AH2237" s="332">
        <f t="shared" si="24"/>
        <v>0</v>
      </c>
    </row>
    <row r="2238" spans="1:34" ht="12.75" hidden="1" customHeight="1">
      <c r="A2238" s="344" t="s">
        <v>324</v>
      </c>
      <c r="B2238" s="27" t="s">
        <v>43</v>
      </c>
      <c r="C2238" s="28">
        <v>1.2</v>
      </c>
      <c r="D2238" s="344" t="str">
        <f>B2238&amp;C2238</f>
        <v>H1.2</v>
      </c>
      <c r="E2238" s="28" t="s">
        <v>38</v>
      </c>
      <c r="F2238" s="28">
        <v>1</v>
      </c>
      <c r="G2238" s="344" t="str">
        <f>E2238&amp;F2238</f>
        <v>W1</v>
      </c>
      <c r="H2238" s="28" t="s">
        <v>39</v>
      </c>
      <c r="I2238" s="28">
        <v>0</v>
      </c>
      <c r="J2238" s="344" t="str">
        <f>H2238&amp;I2238</f>
        <v>L0</v>
      </c>
      <c r="K2238" s="28" t="s">
        <v>40</v>
      </c>
      <c r="L2238" s="28">
        <v>0</v>
      </c>
      <c r="M2238" s="345" t="str">
        <f>K2238&amp;L2238</f>
        <v>B0</v>
      </c>
      <c r="N2238" s="28" t="s">
        <v>41</v>
      </c>
      <c r="O2238" s="28">
        <v>0</v>
      </c>
      <c r="P2238" s="345" t="str">
        <f>N2238&amp;O2238</f>
        <v>R0</v>
      </c>
      <c r="Q2238" s="25" t="s">
        <v>109</v>
      </c>
      <c r="R2238" s="19">
        <v>0.08</v>
      </c>
      <c r="S2238" s="19">
        <v>0.01</v>
      </c>
      <c r="T2238" s="336">
        <f>SUM(R2239:S2239)</f>
        <v>9206</v>
      </c>
      <c r="U2238" s="19">
        <v>2E-3</v>
      </c>
      <c r="V2238" s="19">
        <v>2E-3</v>
      </c>
      <c r="W2238" s="336">
        <f>SUM(U2239:V2239)</f>
        <v>283</v>
      </c>
      <c r="X2238" s="19">
        <v>0.05</v>
      </c>
      <c r="Y2238" s="19">
        <v>0.03</v>
      </c>
      <c r="Z2238" s="19">
        <v>0</v>
      </c>
      <c r="AA2238" s="338">
        <f>SUM(X2239:Z2239)</f>
        <v>7688</v>
      </c>
      <c r="AB2238" s="327">
        <f>ROUNDDOWN((T2238+AA2238)*0.05,0)</f>
        <v>844</v>
      </c>
      <c r="AC2238" s="327">
        <f>ROUNDDOWN((T2238+W2238+AA2238+AB2238)*0.1,0)</f>
        <v>1802</v>
      </c>
      <c r="AD2238" s="327">
        <f>ROUNDDOWN(AG2238*0.1,0)</f>
        <v>5681</v>
      </c>
      <c r="AE2238" s="327">
        <f>T2238+W2238+AA2238+AB2238+AC2238+AD2238</f>
        <v>25504</v>
      </c>
      <c r="AF2238" s="328">
        <v>66300</v>
      </c>
      <c r="AG2238" s="330">
        <f>AF2238-T2238-W2238</f>
        <v>56811</v>
      </c>
      <c r="AH2238" s="332">
        <f t="shared" si="24"/>
        <v>25504</v>
      </c>
    </row>
    <row r="2239" spans="1:34" ht="12.75" hidden="1" customHeight="1">
      <c r="A2239" s="344"/>
      <c r="B2239" s="27"/>
      <c r="C2239" s="28"/>
      <c r="D2239" s="344"/>
      <c r="E2239" s="28"/>
      <c r="F2239" s="28"/>
      <c r="G2239" s="344"/>
      <c r="H2239" s="28"/>
      <c r="I2239" s="28"/>
      <c r="J2239" s="344"/>
      <c r="K2239" s="28"/>
      <c r="L2239" s="28"/>
      <c r="M2239" s="346"/>
      <c r="N2239" s="28"/>
      <c r="O2239" s="28"/>
      <c r="P2239" s="346"/>
      <c r="Q2239" s="25"/>
      <c r="R2239" s="23">
        <f>ROUNDDOWN($R$3*R2238,0)</f>
        <v>8392</v>
      </c>
      <c r="S2239" s="23">
        <f>ROUNDDOWN($S$3*S2238,0)</f>
        <v>814</v>
      </c>
      <c r="T2239" s="337"/>
      <c r="U2239" s="23">
        <f>ROUNDDOWN(U2238*$U$3,0)</f>
        <v>162</v>
      </c>
      <c r="V2239" s="23">
        <f>ROUNDDOWN(V2238*$V$3,0)</f>
        <v>121</v>
      </c>
      <c r="W2239" s="337"/>
      <c r="X2239" s="23">
        <f>ROUNDDOWN($X$3*X2238,0)</f>
        <v>5245</v>
      </c>
      <c r="Y2239" s="23">
        <f>ROUNDDOWN(Y2238*$Y$3,0)</f>
        <v>2443</v>
      </c>
      <c r="Z2239" s="24">
        <f>ROUNDDOWN(Z2238*$Z$3,0)</f>
        <v>0</v>
      </c>
      <c r="AA2239" s="338"/>
      <c r="AB2239" s="327"/>
      <c r="AC2239" s="327"/>
      <c r="AD2239" s="327"/>
      <c r="AE2239" s="327"/>
      <c r="AF2239" s="329"/>
      <c r="AG2239" s="331"/>
      <c r="AH2239" s="332">
        <f t="shared" si="24"/>
        <v>0</v>
      </c>
    </row>
    <row r="2240" spans="1:34" ht="12.75" hidden="1" customHeight="1">
      <c r="A2240" s="344" t="s">
        <v>324</v>
      </c>
      <c r="B2240" s="27" t="s">
        <v>43</v>
      </c>
      <c r="C2240" s="28">
        <v>2</v>
      </c>
      <c r="D2240" s="344" t="str">
        <f>B2240&amp;C2240</f>
        <v>H2</v>
      </c>
      <c r="E2240" s="28" t="s">
        <v>38</v>
      </c>
      <c r="F2240" s="28">
        <v>2</v>
      </c>
      <c r="G2240" s="344" t="str">
        <f>E2240&amp;F2240</f>
        <v>W2</v>
      </c>
      <c r="H2240" s="28" t="s">
        <v>39</v>
      </c>
      <c r="I2240" s="28">
        <v>0</v>
      </c>
      <c r="J2240" s="344" t="str">
        <f>H2240&amp;I2240</f>
        <v>L0</v>
      </c>
      <c r="K2240" s="28" t="s">
        <v>40</v>
      </c>
      <c r="L2240" s="28">
        <v>0</v>
      </c>
      <c r="M2240" s="345" t="str">
        <f>K2240&amp;L2240</f>
        <v>B0</v>
      </c>
      <c r="N2240" s="28" t="s">
        <v>41</v>
      </c>
      <c r="O2240" s="28">
        <v>0</v>
      </c>
      <c r="P2240" s="345" t="str">
        <f>N2240&amp;O2240</f>
        <v>R0</v>
      </c>
      <c r="Q2240" s="25" t="s">
        <v>109</v>
      </c>
      <c r="R2240" s="26">
        <v>0.23</v>
      </c>
      <c r="S2240" s="26">
        <v>0.03</v>
      </c>
      <c r="T2240" s="336">
        <f>SUM(R2241:S2241)</f>
        <v>26570</v>
      </c>
      <c r="U2240" s="19">
        <v>2E-3</v>
      </c>
      <c r="V2240" s="19">
        <v>7.0000000000000001E-3</v>
      </c>
      <c r="W2240" s="336">
        <f>SUM(U2241:V2241)</f>
        <v>588</v>
      </c>
      <c r="X2240" s="19">
        <v>0.15</v>
      </c>
      <c r="Y2240" s="19">
        <v>0.08</v>
      </c>
      <c r="Z2240" s="19">
        <v>0</v>
      </c>
      <c r="AA2240" s="338">
        <f>SUM(X2241:Z2241)</f>
        <v>22250</v>
      </c>
      <c r="AB2240" s="327">
        <f>ROUNDDOWN((T2240+AA2240)*0.05,0)</f>
        <v>2441</v>
      </c>
      <c r="AC2240" s="327">
        <f>ROUNDDOWN((T2240+W2240+AA2240+AB2240)*0.1,0)</f>
        <v>5184</v>
      </c>
      <c r="AD2240" s="327">
        <f>ROUNDDOWN(AG2240*0.1,0)</f>
        <v>19584</v>
      </c>
      <c r="AE2240" s="327">
        <f>T2240+W2240+AA2240+AB2240+AC2240+AD2240</f>
        <v>76617</v>
      </c>
      <c r="AF2240" s="328">
        <v>223000</v>
      </c>
      <c r="AG2240" s="330">
        <f>AF2240-T2240-W2240</f>
        <v>195842</v>
      </c>
      <c r="AH2240" s="332">
        <f t="shared" si="24"/>
        <v>76617</v>
      </c>
    </row>
    <row r="2241" spans="1:34" ht="12.75" hidden="1" customHeight="1">
      <c r="A2241" s="344"/>
      <c r="B2241" s="27"/>
      <c r="C2241" s="28"/>
      <c r="D2241" s="344"/>
      <c r="E2241" s="28"/>
      <c r="F2241" s="28"/>
      <c r="G2241" s="344"/>
      <c r="H2241" s="28"/>
      <c r="I2241" s="28"/>
      <c r="J2241" s="344"/>
      <c r="K2241" s="28"/>
      <c r="L2241" s="28"/>
      <c r="M2241" s="346"/>
      <c r="N2241" s="28"/>
      <c r="O2241" s="28"/>
      <c r="P2241" s="346"/>
      <c r="Q2241" s="25"/>
      <c r="R2241" s="23">
        <f>ROUNDDOWN($R$3*R2240,0)</f>
        <v>24127</v>
      </c>
      <c r="S2241" s="23">
        <f>ROUNDDOWN($S$3*S2240,0)</f>
        <v>2443</v>
      </c>
      <c r="T2241" s="337"/>
      <c r="U2241" s="23">
        <f>ROUNDDOWN(U2240*$U$3,0)</f>
        <v>162</v>
      </c>
      <c r="V2241" s="23">
        <f>ROUNDDOWN(V2240*$V$3,0)</f>
        <v>426</v>
      </c>
      <c r="W2241" s="337"/>
      <c r="X2241" s="23">
        <f>ROUNDDOWN($X$3*X2240,0)</f>
        <v>15735</v>
      </c>
      <c r="Y2241" s="23">
        <f>ROUNDDOWN(Y2240*$Y$3,0)</f>
        <v>6515</v>
      </c>
      <c r="Z2241" s="24">
        <f>ROUNDDOWN(Z2240*$Z$3,0)</f>
        <v>0</v>
      </c>
      <c r="AA2241" s="338"/>
      <c r="AB2241" s="327"/>
      <c r="AC2241" s="327"/>
      <c r="AD2241" s="327"/>
      <c r="AE2241" s="327"/>
      <c r="AF2241" s="329"/>
      <c r="AG2241" s="331"/>
      <c r="AH2241" s="332">
        <f t="shared" si="24"/>
        <v>0</v>
      </c>
    </row>
    <row r="2242" spans="1:34" ht="12.75" hidden="1" customHeight="1">
      <c r="A2242" s="333" t="s">
        <v>325</v>
      </c>
      <c r="B2242" s="20" t="s">
        <v>43</v>
      </c>
      <c r="C2242" s="21">
        <v>2</v>
      </c>
      <c r="D2242" s="333" t="str">
        <f>B2242&amp;C2242</f>
        <v>H2</v>
      </c>
      <c r="E2242" s="21" t="s">
        <v>38</v>
      </c>
      <c r="F2242" s="21">
        <v>0</v>
      </c>
      <c r="G2242" s="333" t="str">
        <f>E2242&amp;F2242</f>
        <v>W0</v>
      </c>
      <c r="H2242" s="21" t="s">
        <v>39</v>
      </c>
      <c r="I2242" s="21">
        <v>0</v>
      </c>
      <c r="J2242" s="333" t="str">
        <f>H2242&amp;I2242</f>
        <v>L0</v>
      </c>
      <c r="K2242" s="21" t="s">
        <v>40</v>
      </c>
      <c r="L2242" s="21">
        <v>0</v>
      </c>
      <c r="M2242" s="334" t="str">
        <f>K2242&amp;L2242</f>
        <v>B0</v>
      </c>
      <c r="N2242" s="21" t="s">
        <v>41</v>
      </c>
      <c r="O2242" s="21">
        <v>4</v>
      </c>
      <c r="P2242" s="334" t="str">
        <f>N2242&amp;O2242</f>
        <v>R4</v>
      </c>
      <c r="Q2242" s="25" t="s">
        <v>37</v>
      </c>
      <c r="R2242" s="19">
        <v>0.11</v>
      </c>
      <c r="S2242" s="19">
        <v>0.1</v>
      </c>
      <c r="T2242" s="336">
        <f>SUM(R2243:S2243)</f>
        <v>19683</v>
      </c>
      <c r="U2242" s="19">
        <v>2E-3</v>
      </c>
      <c r="V2242" s="19">
        <v>5.0000000000000001E-3</v>
      </c>
      <c r="W2242" s="336">
        <f>SUM(U2243:V2243)</f>
        <v>466</v>
      </c>
      <c r="X2242" s="19">
        <v>0.11</v>
      </c>
      <c r="Y2242" s="19">
        <v>7.0000000000000007E-2</v>
      </c>
      <c r="Z2242" s="19">
        <v>0</v>
      </c>
      <c r="AA2242" s="338">
        <f>SUM(X2243:Z2243)</f>
        <v>17240</v>
      </c>
      <c r="AB2242" s="327">
        <f>ROUNDDOWN((T2242+AA2242)*0.05,0)</f>
        <v>1846</v>
      </c>
      <c r="AC2242" s="327">
        <f>ROUNDDOWN((T2242+W2242+AA2242+AB2242)*0.1,0)</f>
        <v>3923</v>
      </c>
      <c r="AD2242" s="327">
        <f>ROUNDDOWN(AG2242*0.1,0)</f>
        <v>2825</v>
      </c>
      <c r="AE2242" s="327">
        <f>T2242+W2242+AA2242+AB2242+AC2242+AD2242</f>
        <v>45983</v>
      </c>
      <c r="AF2242" s="328">
        <v>48400</v>
      </c>
      <c r="AG2242" s="330">
        <f>AF2242-T2242-W2242</f>
        <v>28251</v>
      </c>
      <c r="AH2242" s="332">
        <f t="shared" si="24"/>
        <v>28251</v>
      </c>
    </row>
    <row r="2243" spans="1:34" ht="12.75" hidden="1" customHeight="1">
      <c r="A2243" s="333"/>
      <c r="B2243" s="20"/>
      <c r="C2243" s="21"/>
      <c r="D2243" s="333"/>
      <c r="E2243" s="21"/>
      <c r="F2243" s="21"/>
      <c r="G2243" s="333"/>
      <c r="H2243" s="21"/>
      <c r="I2243" s="21"/>
      <c r="J2243" s="333"/>
      <c r="K2243" s="21"/>
      <c r="L2243" s="21"/>
      <c r="M2243" s="335"/>
      <c r="N2243" s="21"/>
      <c r="O2243" s="21"/>
      <c r="P2243" s="335"/>
      <c r="Q2243" s="22"/>
      <c r="R2243" s="23">
        <f>ROUNDDOWN($R$3*R2242,0)</f>
        <v>11539</v>
      </c>
      <c r="S2243" s="23">
        <f>ROUNDDOWN($S$3*S2242,0)</f>
        <v>8144</v>
      </c>
      <c r="T2243" s="337"/>
      <c r="U2243" s="23">
        <f>ROUNDDOWN(U2242*$U$3,0)</f>
        <v>162</v>
      </c>
      <c r="V2243" s="23">
        <f>ROUNDDOWN(V2242*$V$3,0)</f>
        <v>304</v>
      </c>
      <c r="W2243" s="337"/>
      <c r="X2243" s="23">
        <f>ROUNDDOWN($X$3*X2242,0)</f>
        <v>11539</v>
      </c>
      <c r="Y2243" s="23">
        <f>ROUNDDOWN(Y2242*$Y$3,0)</f>
        <v>5701</v>
      </c>
      <c r="Z2243" s="24">
        <f>ROUNDDOWN(Z2242*$Z$3,0)</f>
        <v>0</v>
      </c>
      <c r="AA2243" s="338"/>
      <c r="AB2243" s="327"/>
      <c r="AC2243" s="327"/>
      <c r="AD2243" s="327"/>
      <c r="AE2243" s="327"/>
      <c r="AF2243" s="329"/>
      <c r="AG2243" s="331"/>
      <c r="AH2243" s="332">
        <f t="shared" si="24"/>
        <v>0</v>
      </c>
    </row>
    <row r="2244" spans="1:34" ht="12.75" hidden="1" customHeight="1">
      <c r="A2244" s="333" t="s">
        <v>325</v>
      </c>
      <c r="B2244" s="20" t="s">
        <v>32</v>
      </c>
      <c r="C2244" s="21">
        <v>2.5</v>
      </c>
      <c r="D2244" s="333" t="str">
        <f>B2244&amp;C2244</f>
        <v>H2.5</v>
      </c>
      <c r="E2244" s="21" t="s">
        <v>33</v>
      </c>
      <c r="F2244" s="21">
        <v>0</v>
      </c>
      <c r="G2244" s="333" t="str">
        <f>E2244&amp;F2244</f>
        <v>W0</v>
      </c>
      <c r="H2244" s="21" t="s">
        <v>34</v>
      </c>
      <c r="I2244" s="21">
        <v>0</v>
      </c>
      <c r="J2244" s="333" t="str">
        <f>H2244&amp;I2244</f>
        <v>L0</v>
      </c>
      <c r="K2244" s="21" t="s">
        <v>35</v>
      </c>
      <c r="L2244" s="21">
        <v>0</v>
      </c>
      <c r="M2244" s="334" t="str">
        <f>K2244&amp;L2244</f>
        <v>B0</v>
      </c>
      <c r="N2244" s="21" t="s">
        <v>36</v>
      </c>
      <c r="O2244" s="21">
        <v>5</v>
      </c>
      <c r="P2244" s="334" t="str">
        <f>N2244&amp;O2244</f>
        <v>R5</v>
      </c>
      <c r="Q2244" s="25" t="s">
        <v>37</v>
      </c>
      <c r="R2244" s="26">
        <v>0.13</v>
      </c>
      <c r="S2244" s="26">
        <v>0.02</v>
      </c>
      <c r="T2244" s="336">
        <f>SUM(R2245:S2245)</f>
        <v>15265</v>
      </c>
      <c r="U2244" s="19">
        <v>5.0000000000000001E-3</v>
      </c>
      <c r="V2244" s="19">
        <v>7.0000000000000001E-3</v>
      </c>
      <c r="W2244" s="336">
        <f>SUM(U2245:V2245)</f>
        <v>833</v>
      </c>
      <c r="X2244" s="19">
        <v>0.17</v>
      </c>
      <c r="Y2244" s="19">
        <v>0.1</v>
      </c>
      <c r="Z2244" s="19">
        <v>0</v>
      </c>
      <c r="AA2244" s="338">
        <f>SUM(X2245:Z2245)</f>
        <v>25977</v>
      </c>
      <c r="AB2244" s="327">
        <f>ROUNDDOWN((T2244+AA2244)*0.05,0)</f>
        <v>2062</v>
      </c>
      <c r="AC2244" s="327">
        <f>ROUNDDOWN((T2244+W2244+AA2244+AB2244)*0.1,0)</f>
        <v>4413</v>
      </c>
      <c r="AD2244" s="327">
        <f>ROUNDDOWN(AG2244*0.1,0)</f>
        <v>5850</v>
      </c>
      <c r="AE2244" s="327">
        <f>T2244+W2244+AA2244+AB2244+AC2244+AD2244</f>
        <v>54400</v>
      </c>
      <c r="AF2244" s="328">
        <v>74600</v>
      </c>
      <c r="AG2244" s="330">
        <f>AF2244-T2244-W2244</f>
        <v>58502</v>
      </c>
      <c r="AH2244" s="332">
        <f t="shared" si="24"/>
        <v>54400</v>
      </c>
    </row>
    <row r="2245" spans="1:34" ht="12.75" hidden="1" customHeight="1">
      <c r="A2245" s="333"/>
      <c r="B2245" s="20"/>
      <c r="C2245" s="21"/>
      <c r="D2245" s="333"/>
      <c r="E2245" s="21"/>
      <c r="F2245" s="21"/>
      <c r="G2245" s="333"/>
      <c r="H2245" s="21"/>
      <c r="I2245" s="21"/>
      <c r="J2245" s="333"/>
      <c r="K2245" s="21"/>
      <c r="L2245" s="21"/>
      <c r="M2245" s="335"/>
      <c r="N2245" s="21"/>
      <c r="O2245" s="21"/>
      <c r="P2245" s="335"/>
      <c r="Q2245" s="22"/>
      <c r="R2245" s="23">
        <f>ROUNDDOWN($R$3*R2244,0)</f>
        <v>13637</v>
      </c>
      <c r="S2245" s="23">
        <f>ROUNDDOWN($S$3*S2244,0)</f>
        <v>1628</v>
      </c>
      <c r="T2245" s="336"/>
      <c r="U2245" s="23">
        <f>ROUNDDOWN(U2244*$U$3,0)</f>
        <v>407</v>
      </c>
      <c r="V2245" s="23">
        <f>ROUNDDOWN(V2244*$V$3,0)</f>
        <v>426</v>
      </c>
      <c r="W2245" s="337"/>
      <c r="X2245" s="23">
        <f>ROUNDDOWN($X$3*X2244,0)</f>
        <v>17833</v>
      </c>
      <c r="Y2245" s="23">
        <f>ROUNDDOWN(Y2244*$Y$3,0)</f>
        <v>8144</v>
      </c>
      <c r="Z2245" s="24">
        <f>ROUNDDOWN(Z2244*$Z$3,0)</f>
        <v>0</v>
      </c>
      <c r="AA2245" s="338"/>
      <c r="AB2245" s="327"/>
      <c r="AC2245" s="327"/>
      <c r="AD2245" s="327"/>
      <c r="AE2245" s="327"/>
      <c r="AF2245" s="329"/>
      <c r="AG2245" s="331"/>
      <c r="AH2245" s="332">
        <f t="shared" si="24"/>
        <v>0</v>
      </c>
    </row>
    <row r="2246" spans="1:34" ht="12.75" hidden="1" customHeight="1">
      <c r="A2246" s="333" t="s">
        <v>325</v>
      </c>
      <c r="B2246" s="20" t="s">
        <v>32</v>
      </c>
      <c r="C2246" s="21">
        <v>3</v>
      </c>
      <c r="D2246" s="333" t="str">
        <f>B2246&amp;C2246</f>
        <v>H3</v>
      </c>
      <c r="E2246" s="21" t="s">
        <v>33</v>
      </c>
      <c r="F2246" s="21">
        <v>0</v>
      </c>
      <c r="G2246" s="333" t="str">
        <f>E2246&amp;F2246</f>
        <v>W0</v>
      </c>
      <c r="H2246" s="21" t="s">
        <v>34</v>
      </c>
      <c r="I2246" s="21">
        <v>0</v>
      </c>
      <c r="J2246" s="333" t="str">
        <f>H2246&amp;I2246</f>
        <v>L0</v>
      </c>
      <c r="K2246" s="21" t="s">
        <v>35</v>
      </c>
      <c r="L2246" s="21">
        <v>0</v>
      </c>
      <c r="M2246" s="334" t="str">
        <f>K2246&amp;L2246</f>
        <v>B0</v>
      </c>
      <c r="N2246" s="21" t="s">
        <v>36</v>
      </c>
      <c r="O2246" s="21">
        <v>6</v>
      </c>
      <c r="P2246" s="334" t="str">
        <f>N2246&amp;O2246</f>
        <v>R6</v>
      </c>
      <c r="Q2246" s="25" t="s">
        <v>37</v>
      </c>
      <c r="R2246" s="19">
        <v>0.19</v>
      </c>
      <c r="S2246" s="19">
        <v>0.02</v>
      </c>
      <c r="T2246" s="336">
        <f>SUM(R2247:S2247)</f>
        <v>21559</v>
      </c>
      <c r="U2246" s="19">
        <v>8.0000000000000002E-3</v>
      </c>
      <c r="V2246" s="19">
        <v>0.01</v>
      </c>
      <c r="W2246" s="336">
        <f>SUM(U2247:V2247)</f>
        <v>1260</v>
      </c>
      <c r="X2246" s="19">
        <v>0.23</v>
      </c>
      <c r="Y2246" s="19">
        <v>0.14000000000000001</v>
      </c>
      <c r="Z2246" s="19">
        <v>0</v>
      </c>
      <c r="AA2246" s="338">
        <f>SUM(X2247:Z2247)</f>
        <v>35529</v>
      </c>
      <c r="AB2246" s="327">
        <f>ROUNDDOWN((T2246+AA2246)*0.05,0)</f>
        <v>2854</v>
      </c>
      <c r="AC2246" s="327">
        <f>ROUNDDOWN((T2246+W2246+AA2246+AB2246)*0.1,0)</f>
        <v>6120</v>
      </c>
      <c r="AD2246" s="327">
        <f>ROUNDDOWN(AG2246*0.1,0)</f>
        <v>8018</v>
      </c>
      <c r="AE2246" s="327">
        <f>T2246+W2246+AA2246+AB2246+AC2246+AD2246</f>
        <v>75340</v>
      </c>
      <c r="AF2246" s="328">
        <v>103000</v>
      </c>
      <c r="AG2246" s="330">
        <f>AF2246-T2246-W2246</f>
        <v>80181</v>
      </c>
      <c r="AH2246" s="332">
        <f t="shared" si="24"/>
        <v>75340</v>
      </c>
    </row>
    <row r="2247" spans="1:34" ht="12.75" hidden="1" customHeight="1">
      <c r="A2247" s="333"/>
      <c r="B2247" s="20"/>
      <c r="C2247" s="21"/>
      <c r="D2247" s="333"/>
      <c r="E2247" s="21"/>
      <c r="F2247" s="21"/>
      <c r="G2247" s="333"/>
      <c r="H2247" s="21"/>
      <c r="I2247" s="21"/>
      <c r="J2247" s="333"/>
      <c r="K2247" s="21"/>
      <c r="L2247" s="21"/>
      <c r="M2247" s="335"/>
      <c r="N2247" s="21"/>
      <c r="O2247" s="21"/>
      <c r="P2247" s="335"/>
      <c r="Q2247" s="22"/>
      <c r="R2247" s="23">
        <f>ROUNDDOWN($R$3*R2246,0)</f>
        <v>19931</v>
      </c>
      <c r="S2247" s="23">
        <f>ROUNDDOWN($S$3*S2246,0)</f>
        <v>1628</v>
      </c>
      <c r="T2247" s="337"/>
      <c r="U2247" s="23">
        <f>ROUNDDOWN(U2246*$U$3,0)</f>
        <v>651</v>
      </c>
      <c r="V2247" s="23">
        <f>ROUNDDOWN(V2246*$V$3,0)</f>
        <v>609</v>
      </c>
      <c r="W2247" s="337"/>
      <c r="X2247" s="23">
        <f>ROUNDDOWN($X$3*X2246,0)</f>
        <v>24127</v>
      </c>
      <c r="Y2247" s="23">
        <f>ROUNDDOWN(Y2246*$Y$3,0)</f>
        <v>11402</v>
      </c>
      <c r="Z2247" s="24">
        <f>ROUNDDOWN(Z2246*$Z$3,0)</f>
        <v>0</v>
      </c>
      <c r="AA2247" s="338"/>
      <c r="AB2247" s="327"/>
      <c r="AC2247" s="327"/>
      <c r="AD2247" s="327"/>
      <c r="AE2247" s="327"/>
      <c r="AF2247" s="329"/>
      <c r="AG2247" s="331"/>
      <c r="AH2247" s="332">
        <f t="shared" si="24"/>
        <v>0</v>
      </c>
    </row>
    <row r="2248" spans="1:34" ht="12.75" hidden="1" customHeight="1">
      <c r="A2248" s="333" t="s">
        <v>325</v>
      </c>
      <c r="B2248" s="20" t="s">
        <v>32</v>
      </c>
      <c r="C2248" s="21">
        <v>3.5</v>
      </c>
      <c r="D2248" s="333" t="str">
        <f>B2248&amp;C2248</f>
        <v>H3.5</v>
      </c>
      <c r="E2248" s="21" t="s">
        <v>33</v>
      </c>
      <c r="F2248" s="21">
        <v>0</v>
      </c>
      <c r="G2248" s="333" t="str">
        <f>E2248&amp;F2248</f>
        <v>W0</v>
      </c>
      <c r="H2248" s="21" t="s">
        <v>34</v>
      </c>
      <c r="I2248" s="21">
        <v>0</v>
      </c>
      <c r="J2248" s="333" t="str">
        <f>H2248&amp;I2248</f>
        <v>L0</v>
      </c>
      <c r="K2248" s="21" t="s">
        <v>35</v>
      </c>
      <c r="L2248" s="21">
        <v>0</v>
      </c>
      <c r="M2248" s="334" t="str">
        <f>K2248&amp;L2248</f>
        <v>B0</v>
      </c>
      <c r="N2248" s="21" t="s">
        <v>36</v>
      </c>
      <c r="O2248" s="21">
        <v>8</v>
      </c>
      <c r="P2248" s="334" t="str">
        <f>N2248&amp;O2248</f>
        <v>R8</v>
      </c>
      <c r="Q2248" s="25" t="s">
        <v>37</v>
      </c>
      <c r="R2248" s="19">
        <v>0.33</v>
      </c>
      <c r="S2248" s="19">
        <v>0.04</v>
      </c>
      <c r="T2248" s="336">
        <f>SUM(R2249:S2249)</f>
        <v>37875</v>
      </c>
      <c r="U2248" s="19">
        <v>2.1000000000000001E-2</v>
      </c>
      <c r="V2248" s="19">
        <v>1.2E-2</v>
      </c>
      <c r="W2248" s="336">
        <f>SUM(U2249:V2249)</f>
        <v>2441</v>
      </c>
      <c r="X2248" s="19">
        <v>0.37</v>
      </c>
      <c r="Y2248" s="19">
        <v>0.22</v>
      </c>
      <c r="Z2248" s="19">
        <v>0</v>
      </c>
      <c r="AA2248" s="338">
        <f>SUM(X2249:Z2249)</f>
        <v>56731</v>
      </c>
      <c r="AB2248" s="327">
        <f>ROUNDDOWN((T2248+AA2248)*0.05,0)</f>
        <v>4730</v>
      </c>
      <c r="AC2248" s="327">
        <f>ROUNDDOWN((T2248+W2248+AA2248+AB2248)*0.1,0)</f>
        <v>10177</v>
      </c>
      <c r="AD2248" s="327">
        <f>ROUNDDOWN(AG2248*0.1,0)</f>
        <v>11768</v>
      </c>
      <c r="AE2248" s="327">
        <f>T2248+W2248+AA2248+AB2248+AC2248+AD2248</f>
        <v>123722</v>
      </c>
      <c r="AF2248" s="328">
        <v>158000</v>
      </c>
      <c r="AG2248" s="330">
        <f>AF2248-T2248-W2248</f>
        <v>117684</v>
      </c>
      <c r="AH2248" s="332">
        <f t="shared" si="24"/>
        <v>117684</v>
      </c>
    </row>
    <row r="2249" spans="1:34" ht="12.75" hidden="1" customHeight="1">
      <c r="A2249" s="333"/>
      <c r="B2249" s="20"/>
      <c r="C2249" s="21"/>
      <c r="D2249" s="333"/>
      <c r="E2249" s="21"/>
      <c r="F2249" s="21"/>
      <c r="G2249" s="333"/>
      <c r="H2249" s="21"/>
      <c r="I2249" s="21"/>
      <c r="J2249" s="333"/>
      <c r="K2249" s="21"/>
      <c r="L2249" s="21"/>
      <c r="M2249" s="335"/>
      <c r="N2249" s="21"/>
      <c r="O2249" s="21"/>
      <c r="P2249" s="335"/>
      <c r="Q2249" s="25"/>
      <c r="R2249" s="23">
        <f>ROUNDDOWN($R$3*R2248,0)</f>
        <v>34618</v>
      </c>
      <c r="S2249" s="23">
        <f>ROUNDDOWN($S$3*S2248,0)</f>
        <v>3257</v>
      </c>
      <c r="T2249" s="337"/>
      <c r="U2249" s="23">
        <f>ROUNDDOWN(U2248*$U$3,0)</f>
        <v>1710</v>
      </c>
      <c r="V2249" s="23">
        <f>ROUNDDOWN(V2248*$V$3,0)</f>
        <v>731</v>
      </c>
      <c r="W2249" s="337"/>
      <c r="X2249" s="23">
        <f>ROUNDDOWN($X$3*X2248,0)</f>
        <v>38814</v>
      </c>
      <c r="Y2249" s="23">
        <f>ROUNDDOWN(Y2248*$Y$3,0)</f>
        <v>17917</v>
      </c>
      <c r="Z2249" s="24">
        <f>ROUNDDOWN(Z2248*$Z$3,0)</f>
        <v>0</v>
      </c>
      <c r="AA2249" s="338"/>
      <c r="AB2249" s="327"/>
      <c r="AC2249" s="327"/>
      <c r="AD2249" s="327"/>
      <c r="AE2249" s="327"/>
      <c r="AF2249" s="329"/>
      <c r="AG2249" s="331"/>
      <c r="AH2249" s="332">
        <f t="shared" si="24"/>
        <v>0</v>
      </c>
    </row>
    <row r="2250" spans="1:34" ht="12.75" hidden="1" customHeight="1">
      <c r="A2250" s="333" t="s">
        <v>325</v>
      </c>
      <c r="B2250" s="20" t="s">
        <v>32</v>
      </c>
      <c r="C2250" s="21">
        <v>4</v>
      </c>
      <c r="D2250" s="333" t="str">
        <f>B2250&amp;C2250</f>
        <v>H4</v>
      </c>
      <c r="E2250" s="21" t="s">
        <v>33</v>
      </c>
      <c r="F2250" s="21">
        <v>0</v>
      </c>
      <c r="G2250" s="333" t="str">
        <f>E2250&amp;F2250</f>
        <v>W0</v>
      </c>
      <c r="H2250" s="21" t="s">
        <v>34</v>
      </c>
      <c r="I2250" s="21">
        <v>0</v>
      </c>
      <c r="J2250" s="333" t="str">
        <f>H2250&amp;I2250</f>
        <v>L0</v>
      </c>
      <c r="K2250" s="21" t="s">
        <v>35</v>
      </c>
      <c r="L2250" s="21">
        <v>0</v>
      </c>
      <c r="M2250" s="334" t="str">
        <f>K2250&amp;L2250</f>
        <v>B0</v>
      </c>
      <c r="N2250" s="21" t="s">
        <v>36</v>
      </c>
      <c r="O2250" s="21">
        <v>10</v>
      </c>
      <c r="P2250" s="334" t="str">
        <f>N2250&amp;O2250</f>
        <v>R10</v>
      </c>
      <c r="Q2250" s="25" t="s">
        <v>37</v>
      </c>
      <c r="R2250" s="26">
        <v>0.47</v>
      </c>
      <c r="S2250" s="26">
        <v>0.06</v>
      </c>
      <c r="T2250" s="336">
        <f>SUM(R2251:S2251)</f>
        <v>54190</v>
      </c>
      <c r="U2250" s="19">
        <v>4.2000000000000003E-2</v>
      </c>
      <c r="V2250" s="19">
        <v>0.02</v>
      </c>
      <c r="W2250" s="336">
        <f>SUM(U2251:V2251)</f>
        <v>4639</v>
      </c>
      <c r="X2250" s="19">
        <v>0.33</v>
      </c>
      <c r="Y2250" s="19">
        <v>0.16</v>
      </c>
      <c r="Z2250" s="19">
        <v>0.24</v>
      </c>
      <c r="AA2250" s="338">
        <f>SUM(X2251:Z2251)</f>
        <v>60738</v>
      </c>
      <c r="AB2250" s="327">
        <f>ROUNDDOWN((T2250+AA2250)*0.05,0)</f>
        <v>5746</v>
      </c>
      <c r="AC2250" s="327">
        <f>ROUNDDOWN((T2250+W2250+AA2250+AB2250)*0.1,0)</f>
        <v>12531</v>
      </c>
      <c r="AD2250" s="327">
        <f>ROUNDDOWN(AG2250*0.1,0)</f>
        <v>17217</v>
      </c>
      <c r="AE2250" s="327">
        <f>T2250+W2250+AA2250+AB2250+AC2250+AD2250</f>
        <v>155061</v>
      </c>
      <c r="AF2250" s="328">
        <v>231000</v>
      </c>
      <c r="AG2250" s="330">
        <f>AF2250-T2250-W2250</f>
        <v>172171</v>
      </c>
      <c r="AH2250" s="332">
        <f t="shared" si="24"/>
        <v>155061</v>
      </c>
    </row>
    <row r="2251" spans="1:34" ht="12.75" hidden="1" customHeight="1">
      <c r="A2251" s="333"/>
      <c r="B2251" s="20"/>
      <c r="C2251" s="21"/>
      <c r="D2251" s="333"/>
      <c r="E2251" s="21"/>
      <c r="F2251" s="21"/>
      <c r="G2251" s="333"/>
      <c r="H2251" s="21"/>
      <c r="I2251" s="21"/>
      <c r="J2251" s="333"/>
      <c r="K2251" s="21"/>
      <c r="L2251" s="21"/>
      <c r="M2251" s="335"/>
      <c r="N2251" s="21"/>
      <c r="O2251" s="21"/>
      <c r="P2251" s="335"/>
      <c r="Q2251" s="22"/>
      <c r="R2251" s="23">
        <f>ROUNDDOWN($R$3*R2250,0)</f>
        <v>49304</v>
      </c>
      <c r="S2251" s="23">
        <f>ROUNDDOWN($S$3*S2250,0)</f>
        <v>4886</v>
      </c>
      <c r="T2251" s="337"/>
      <c r="U2251" s="23">
        <f>ROUNDDOWN(U2250*$U$3,0)</f>
        <v>3420</v>
      </c>
      <c r="V2251" s="23">
        <f>ROUNDDOWN(V2250*$V$3,0)</f>
        <v>1219</v>
      </c>
      <c r="W2251" s="337"/>
      <c r="X2251" s="23">
        <f>ROUNDDOWN($X$3*X2250,0)</f>
        <v>34618</v>
      </c>
      <c r="Y2251" s="23">
        <f>ROUNDDOWN(Y2250*$Y$3,0)</f>
        <v>13030</v>
      </c>
      <c r="Z2251" s="24">
        <f>ROUNDDOWN(Z2250*$Z$3,0)</f>
        <v>13090</v>
      </c>
      <c r="AA2251" s="338"/>
      <c r="AB2251" s="327"/>
      <c r="AC2251" s="327"/>
      <c r="AD2251" s="327"/>
      <c r="AE2251" s="327"/>
      <c r="AF2251" s="329"/>
      <c r="AG2251" s="331"/>
      <c r="AH2251" s="332">
        <f t="shared" si="24"/>
        <v>0</v>
      </c>
    </row>
    <row r="2252" spans="1:34" ht="12.75" hidden="1" customHeight="1">
      <c r="A2252" s="333" t="s">
        <v>325</v>
      </c>
      <c r="B2252" s="20" t="s">
        <v>32</v>
      </c>
      <c r="C2252" s="21">
        <v>4</v>
      </c>
      <c r="D2252" s="333" t="str">
        <f>B2252&amp;C2252</f>
        <v>H4</v>
      </c>
      <c r="E2252" s="21" t="s">
        <v>33</v>
      </c>
      <c r="F2252" s="21">
        <v>0</v>
      </c>
      <c r="G2252" s="333" t="str">
        <f>E2252&amp;F2252</f>
        <v>W0</v>
      </c>
      <c r="H2252" s="21" t="s">
        <v>34</v>
      </c>
      <c r="I2252" s="21">
        <v>0</v>
      </c>
      <c r="J2252" s="333" t="str">
        <f>H2252&amp;I2252</f>
        <v>L0</v>
      </c>
      <c r="K2252" s="21" t="s">
        <v>35</v>
      </c>
      <c r="L2252" s="21">
        <v>0</v>
      </c>
      <c r="M2252" s="334" t="str">
        <f>K2252&amp;L2252</f>
        <v>B0</v>
      </c>
      <c r="N2252" s="21" t="s">
        <v>36</v>
      </c>
      <c r="O2252" s="21">
        <v>12</v>
      </c>
      <c r="P2252" s="334" t="str">
        <f>N2252&amp;O2252</f>
        <v>R12</v>
      </c>
      <c r="Q2252" s="25" t="s">
        <v>37</v>
      </c>
      <c r="R2252" s="19">
        <v>0.63</v>
      </c>
      <c r="S2252" s="19">
        <v>0.1</v>
      </c>
      <c r="T2252" s="336">
        <f>SUM(R2253:S2253)</f>
        <v>74233</v>
      </c>
      <c r="U2252" s="19">
        <v>7.4999999999999997E-2</v>
      </c>
      <c r="V2252" s="19">
        <v>0.02</v>
      </c>
      <c r="W2252" s="336">
        <f>SUM(U2253:V2253)</f>
        <v>7327</v>
      </c>
      <c r="X2252" s="19">
        <v>0.42</v>
      </c>
      <c r="Y2252" s="19">
        <v>0.2</v>
      </c>
      <c r="Z2252" s="19">
        <v>0.31</v>
      </c>
      <c r="AA2252" s="338">
        <f>SUM(X2253:Z2253)</f>
        <v>77255</v>
      </c>
      <c r="AB2252" s="327">
        <f>ROUNDDOWN((T2252+AA2252)*0.05,0)</f>
        <v>7574</v>
      </c>
      <c r="AC2252" s="327">
        <f>ROUNDDOWN((T2252+W2252+AA2252+AB2252)*0.1,0)</f>
        <v>16638</v>
      </c>
      <c r="AD2252" s="327">
        <f>ROUNDDOWN(AG2252*0.1,0)</f>
        <v>34044</v>
      </c>
      <c r="AE2252" s="327">
        <f>T2252+W2252+AA2252+AB2252+AC2252+AD2252</f>
        <v>217071</v>
      </c>
      <c r="AF2252" s="328">
        <v>422000</v>
      </c>
      <c r="AG2252" s="330">
        <f>AF2252-T2252-W2252</f>
        <v>340440</v>
      </c>
      <c r="AH2252" s="332">
        <f t="shared" si="24"/>
        <v>217071</v>
      </c>
    </row>
    <row r="2253" spans="1:34" ht="12.75" hidden="1" customHeight="1">
      <c r="A2253" s="333"/>
      <c r="B2253" s="20"/>
      <c r="C2253" s="21"/>
      <c r="D2253" s="333"/>
      <c r="E2253" s="21"/>
      <c r="F2253" s="21"/>
      <c r="G2253" s="333"/>
      <c r="H2253" s="21"/>
      <c r="I2253" s="21"/>
      <c r="J2253" s="333"/>
      <c r="K2253" s="21"/>
      <c r="L2253" s="21"/>
      <c r="M2253" s="335"/>
      <c r="N2253" s="21"/>
      <c r="O2253" s="21"/>
      <c r="P2253" s="335"/>
      <c r="Q2253" s="22"/>
      <c r="R2253" s="23">
        <f>ROUNDDOWN($R$3*R2252,0)</f>
        <v>66089</v>
      </c>
      <c r="S2253" s="23">
        <f>ROUNDDOWN($S$3*S2252,0)</f>
        <v>8144</v>
      </c>
      <c r="T2253" s="337"/>
      <c r="U2253" s="23">
        <f>ROUNDDOWN(U2252*$U$3,0)</f>
        <v>6108</v>
      </c>
      <c r="V2253" s="23">
        <f>ROUNDDOWN(V2252*$V$3,0)</f>
        <v>1219</v>
      </c>
      <c r="W2253" s="337"/>
      <c r="X2253" s="23">
        <f>ROUNDDOWN($X$3*X2252,0)</f>
        <v>44059</v>
      </c>
      <c r="Y2253" s="23">
        <f>ROUNDDOWN(Y2252*$Y$3,0)</f>
        <v>16288</v>
      </c>
      <c r="Z2253" s="24">
        <f>ROUNDDOWN(Z2252*$Z$3,0)</f>
        <v>16908</v>
      </c>
      <c r="AA2253" s="338"/>
      <c r="AB2253" s="327"/>
      <c r="AC2253" s="327"/>
      <c r="AD2253" s="327"/>
      <c r="AE2253" s="327"/>
      <c r="AF2253" s="329"/>
      <c r="AG2253" s="331"/>
      <c r="AH2253" s="332">
        <f t="shared" si="24"/>
        <v>0</v>
      </c>
    </row>
    <row r="2254" spans="1:34" ht="12.75" hidden="1" customHeight="1">
      <c r="A2254" s="333" t="s">
        <v>325</v>
      </c>
      <c r="B2254" s="20" t="s">
        <v>32</v>
      </c>
      <c r="C2254" s="21">
        <v>4</v>
      </c>
      <c r="D2254" s="333" t="str">
        <f>B2254&amp;C2254</f>
        <v>H4</v>
      </c>
      <c r="E2254" s="21" t="s">
        <v>33</v>
      </c>
      <c r="F2254" s="21">
        <v>0</v>
      </c>
      <c r="G2254" s="333" t="str">
        <f>E2254&amp;F2254</f>
        <v>W0</v>
      </c>
      <c r="H2254" s="21" t="s">
        <v>34</v>
      </c>
      <c r="I2254" s="21">
        <v>0</v>
      </c>
      <c r="J2254" s="333" t="str">
        <f>H2254&amp;I2254</f>
        <v>L0</v>
      </c>
      <c r="K2254" s="21" t="s">
        <v>35</v>
      </c>
      <c r="L2254" s="21">
        <v>0</v>
      </c>
      <c r="M2254" s="334" t="str">
        <f>K2254&amp;L2254</f>
        <v>B0</v>
      </c>
      <c r="N2254" s="21" t="s">
        <v>36</v>
      </c>
      <c r="O2254" s="21">
        <v>15</v>
      </c>
      <c r="P2254" s="334" t="str">
        <f>N2254&amp;O2254</f>
        <v>R15</v>
      </c>
      <c r="Q2254" s="25" t="s">
        <v>37</v>
      </c>
      <c r="R2254" s="19">
        <v>0.88</v>
      </c>
      <c r="S2254" s="19">
        <v>0.12</v>
      </c>
      <c r="T2254" s="336">
        <f>SUM(R2255:S2255)</f>
        <v>102088</v>
      </c>
      <c r="U2254" s="19">
        <v>0.19</v>
      </c>
      <c r="V2254" s="19">
        <v>3.9E-2</v>
      </c>
      <c r="W2254" s="336">
        <f>SUM(U2255:V2255)</f>
        <v>17851</v>
      </c>
      <c r="X2254" s="19">
        <v>0.56000000000000005</v>
      </c>
      <c r="Y2254" s="19">
        <v>0.27</v>
      </c>
      <c r="Z2254" s="19">
        <v>0.41</v>
      </c>
      <c r="AA2254" s="338">
        <f>SUM(X2255:Z2255)</f>
        <v>103098</v>
      </c>
      <c r="AB2254" s="327">
        <f>ROUNDDOWN((T2254+AA2254)*0.05,0)</f>
        <v>10259</v>
      </c>
      <c r="AC2254" s="327">
        <f>ROUNDDOWN((T2254+W2254+AA2254+AB2254)*0.1,0)</f>
        <v>23329</v>
      </c>
      <c r="AD2254" s="327">
        <f>ROUNDDOWN(AG2254*0.1,0)</f>
        <v>56506</v>
      </c>
      <c r="AE2254" s="327">
        <f>T2254+W2254+AA2254+AB2254+AC2254+AD2254</f>
        <v>313131</v>
      </c>
      <c r="AF2254" s="328">
        <v>685000</v>
      </c>
      <c r="AG2254" s="330">
        <f>AF2254-T2254-W2254</f>
        <v>565061</v>
      </c>
      <c r="AH2254" s="332">
        <f t="shared" si="24"/>
        <v>313131</v>
      </c>
    </row>
    <row r="2255" spans="1:34" ht="12.75" hidden="1" customHeight="1">
      <c r="A2255" s="333"/>
      <c r="B2255" s="20"/>
      <c r="C2255" s="21"/>
      <c r="D2255" s="333"/>
      <c r="E2255" s="21"/>
      <c r="F2255" s="21"/>
      <c r="G2255" s="333"/>
      <c r="H2255" s="21"/>
      <c r="I2255" s="21"/>
      <c r="J2255" s="333"/>
      <c r="K2255" s="21"/>
      <c r="L2255" s="21"/>
      <c r="M2255" s="335"/>
      <c r="N2255" s="21"/>
      <c r="O2255" s="21"/>
      <c r="P2255" s="335"/>
      <c r="Q2255" s="22"/>
      <c r="R2255" s="23">
        <f>ROUNDDOWN($R$3*R2254,0)</f>
        <v>92315</v>
      </c>
      <c r="S2255" s="23">
        <f>ROUNDDOWN($S$3*S2254,0)</f>
        <v>9773</v>
      </c>
      <c r="T2255" s="337"/>
      <c r="U2255" s="23">
        <f>ROUNDDOWN(U2254*$U$3,0)</f>
        <v>15474</v>
      </c>
      <c r="V2255" s="23">
        <f>ROUNDDOWN(V2254*$V$3,0)</f>
        <v>2377</v>
      </c>
      <c r="W2255" s="337"/>
      <c r="X2255" s="23">
        <f>ROUNDDOWN($X$3*X2254,0)</f>
        <v>58746</v>
      </c>
      <c r="Y2255" s="23">
        <f>ROUNDDOWN(Y2254*$Y$3,0)</f>
        <v>21989</v>
      </c>
      <c r="Z2255" s="24">
        <f>ROUNDDOWN(Z2254*$Z$3,0)</f>
        <v>22363</v>
      </c>
      <c r="AA2255" s="338"/>
      <c r="AB2255" s="327"/>
      <c r="AC2255" s="327"/>
      <c r="AD2255" s="327"/>
      <c r="AE2255" s="327"/>
      <c r="AF2255" s="329"/>
      <c r="AG2255" s="331"/>
      <c r="AH2255" s="332">
        <f t="shared" si="24"/>
        <v>0</v>
      </c>
    </row>
    <row r="2256" spans="1:34" ht="12.75" hidden="1" customHeight="1">
      <c r="A2256" s="333" t="s">
        <v>325</v>
      </c>
      <c r="B2256" s="20" t="s">
        <v>32</v>
      </c>
      <c r="C2256" s="21">
        <v>4</v>
      </c>
      <c r="D2256" s="333" t="str">
        <f>B2256&amp;C2256</f>
        <v>H4</v>
      </c>
      <c r="E2256" s="21" t="s">
        <v>33</v>
      </c>
      <c r="F2256" s="21">
        <v>0</v>
      </c>
      <c r="G2256" s="333" t="str">
        <f>E2256&amp;F2256</f>
        <v>W0</v>
      </c>
      <c r="H2256" s="21" t="s">
        <v>34</v>
      </c>
      <c r="I2256" s="21">
        <v>0</v>
      </c>
      <c r="J2256" s="333" t="str">
        <f>H2256&amp;I2256</f>
        <v>L0</v>
      </c>
      <c r="K2256" s="21" t="s">
        <v>35</v>
      </c>
      <c r="L2256" s="21">
        <v>0</v>
      </c>
      <c r="M2256" s="334" t="str">
        <f>K2256&amp;L2256</f>
        <v>B0</v>
      </c>
      <c r="N2256" s="21" t="s">
        <v>36</v>
      </c>
      <c r="O2256" s="21">
        <v>18</v>
      </c>
      <c r="P2256" s="334" t="str">
        <f>N2256&amp;O2256</f>
        <v>R18</v>
      </c>
      <c r="Q2256" s="25" t="s">
        <v>37</v>
      </c>
      <c r="R2256" s="26">
        <v>1.1499999999999999</v>
      </c>
      <c r="S2256" s="26">
        <v>0.15</v>
      </c>
      <c r="T2256" s="336">
        <f>SUM(R2257:S2257)</f>
        <v>132855</v>
      </c>
      <c r="U2256" s="19">
        <v>0.19</v>
      </c>
      <c r="V2256" s="19">
        <v>7.0999999999999994E-2</v>
      </c>
      <c r="W2256" s="336">
        <f>SUM(U2257:V2257)</f>
        <v>19802</v>
      </c>
      <c r="X2256" s="19">
        <v>0.7</v>
      </c>
      <c r="Y2256" s="19">
        <v>0.34</v>
      </c>
      <c r="Z2256" s="19">
        <v>0.52</v>
      </c>
      <c r="AA2256" s="338">
        <f>SUM(X2257:Z2257)</f>
        <v>129484</v>
      </c>
      <c r="AB2256" s="327">
        <f>ROUNDDOWN((T2256+AA2256)*0.05,0)</f>
        <v>13116</v>
      </c>
      <c r="AC2256" s="327">
        <f>ROUNDDOWN((T2256+W2256+AA2256+AB2256)*0.1,0)</f>
        <v>29525</v>
      </c>
      <c r="AD2256" s="327">
        <f>ROUNDDOWN(AG2256*0.1,0)</f>
        <v>67334</v>
      </c>
      <c r="AE2256" s="327">
        <f>T2256+W2256+AA2256+AB2256+AC2256+AD2256</f>
        <v>392116</v>
      </c>
      <c r="AF2256" s="328">
        <v>826000</v>
      </c>
      <c r="AG2256" s="330">
        <f>AF2256-T2256-W2256</f>
        <v>673343</v>
      </c>
      <c r="AH2256" s="332">
        <f t="shared" si="24"/>
        <v>392116</v>
      </c>
    </row>
    <row r="2257" spans="1:34" ht="12.75" hidden="1" customHeight="1">
      <c r="A2257" s="333"/>
      <c r="B2257" s="20"/>
      <c r="C2257" s="21"/>
      <c r="D2257" s="333"/>
      <c r="E2257" s="21"/>
      <c r="F2257" s="21"/>
      <c r="G2257" s="333"/>
      <c r="H2257" s="21"/>
      <c r="I2257" s="21"/>
      <c r="J2257" s="333"/>
      <c r="K2257" s="21"/>
      <c r="L2257" s="21"/>
      <c r="M2257" s="335"/>
      <c r="N2257" s="21"/>
      <c r="O2257" s="21"/>
      <c r="P2257" s="335"/>
      <c r="Q2257" s="22"/>
      <c r="R2257" s="23">
        <f>ROUNDDOWN($R$3*R2256,0)</f>
        <v>120639</v>
      </c>
      <c r="S2257" s="23">
        <f>ROUNDDOWN($S$3*S2256,0)</f>
        <v>12216</v>
      </c>
      <c r="T2257" s="337"/>
      <c r="U2257" s="23">
        <f>ROUNDDOWN(U2256*$U$3,0)</f>
        <v>15474</v>
      </c>
      <c r="V2257" s="23">
        <f>ROUNDDOWN(V2256*$V$3,0)</f>
        <v>4328</v>
      </c>
      <c r="W2257" s="337"/>
      <c r="X2257" s="23">
        <f>ROUNDDOWN($X$3*X2256,0)</f>
        <v>73432</v>
      </c>
      <c r="Y2257" s="23">
        <f>ROUNDDOWN(Y2256*$Y$3,0)</f>
        <v>27690</v>
      </c>
      <c r="Z2257" s="24">
        <f>ROUNDDOWN(Z2256*$Z$3,0)</f>
        <v>28362</v>
      </c>
      <c r="AA2257" s="338"/>
      <c r="AB2257" s="327"/>
      <c r="AC2257" s="327"/>
      <c r="AD2257" s="327"/>
      <c r="AE2257" s="327"/>
      <c r="AF2257" s="329"/>
      <c r="AG2257" s="331"/>
      <c r="AH2257" s="332">
        <f t="shared" si="24"/>
        <v>0</v>
      </c>
    </row>
    <row r="2258" spans="1:34" ht="12.75" hidden="1" customHeight="1">
      <c r="A2258" s="333" t="s">
        <v>325</v>
      </c>
      <c r="B2258" s="20" t="s">
        <v>32</v>
      </c>
      <c r="C2258" s="21">
        <v>4</v>
      </c>
      <c r="D2258" s="333" t="str">
        <f>B2258&amp;C2258</f>
        <v>H4</v>
      </c>
      <c r="E2258" s="21" t="s">
        <v>33</v>
      </c>
      <c r="F2258" s="21">
        <v>0</v>
      </c>
      <c r="G2258" s="333" t="str">
        <f>E2258&amp;F2258</f>
        <v>W0</v>
      </c>
      <c r="H2258" s="21" t="s">
        <v>34</v>
      </c>
      <c r="I2258" s="21">
        <v>0</v>
      </c>
      <c r="J2258" s="333" t="str">
        <f>H2258&amp;I2258</f>
        <v>L0</v>
      </c>
      <c r="K2258" s="21" t="s">
        <v>35</v>
      </c>
      <c r="L2258" s="21">
        <v>0</v>
      </c>
      <c r="M2258" s="334" t="str">
        <f>K2258&amp;L2258</f>
        <v>B0</v>
      </c>
      <c r="N2258" s="21" t="s">
        <v>36</v>
      </c>
      <c r="O2258" s="21">
        <v>20</v>
      </c>
      <c r="P2258" s="334" t="str">
        <f>N2258&amp;O2258</f>
        <v>R20</v>
      </c>
      <c r="Q2258" s="25" t="s">
        <v>37</v>
      </c>
      <c r="R2258" s="19">
        <v>1.33</v>
      </c>
      <c r="S2258" s="19">
        <v>0.18</v>
      </c>
      <c r="T2258" s="336">
        <f>SUM(R2259:S2259)</f>
        <v>154181</v>
      </c>
      <c r="U2258" s="19">
        <v>0.19</v>
      </c>
      <c r="V2258" s="19">
        <v>7.0999999999999994E-2</v>
      </c>
      <c r="W2258" s="336">
        <f>SUM(U2259:V2259)</f>
        <v>19802</v>
      </c>
      <c r="X2258" s="19">
        <v>0.81</v>
      </c>
      <c r="Y2258" s="19">
        <v>0.39</v>
      </c>
      <c r="Z2258" s="19">
        <v>0.6</v>
      </c>
      <c r="AA2258" s="338">
        <f>SUM(X2259:Z2259)</f>
        <v>149460</v>
      </c>
      <c r="AB2258" s="327">
        <f>ROUNDDOWN((T2258+AA2258)*0.05,0)</f>
        <v>15182</v>
      </c>
      <c r="AC2258" s="327">
        <f>ROUNDDOWN((T2258+W2258+AA2258+AB2258)*0.1,0)</f>
        <v>33862</v>
      </c>
      <c r="AD2258" s="327">
        <f>ROUNDDOWN(AG2258*0.1,0)</f>
        <v>92601</v>
      </c>
      <c r="AE2258" s="327">
        <f>T2258+W2258+AA2258+AB2258+AC2258+AD2258</f>
        <v>465088</v>
      </c>
      <c r="AF2258" s="328">
        <v>1100000</v>
      </c>
      <c r="AG2258" s="330">
        <f>AF2258-T2258-W2258</f>
        <v>926017</v>
      </c>
      <c r="AH2258" s="332">
        <f t="shared" si="24"/>
        <v>465088</v>
      </c>
    </row>
    <row r="2259" spans="1:34" ht="12.75" hidden="1" customHeight="1">
      <c r="A2259" s="333"/>
      <c r="B2259" s="20"/>
      <c r="C2259" s="21"/>
      <c r="D2259" s="333"/>
      <c r="E2259" s="21"/>
      <c r="F2259" s="21"/>
      <c r="G2259" s="333"/>
      <c r="H2259" s="21"/>
      <c r="I2259" s="21"/>
      <c r="J2259" s="333"/>
      <c r="K2259" s="21"/>
      <c r="L2259" s="21"/>
      <c r="M2259" s="335"/>
      <c r="N2259" s="21"/>
      <c r="O2259" s="21"/>
      <c r="P2259" s="335"/>
      <c r="Q2259" s="22"/>
      <c r="R2259" s="23">
        <f>ROUNDDOWN($R$3*R2258,0)</f>
        <v>139522</v>
      </c>
      <c r="S2259" s="23">
        <f>ROUNDDOWN($S$3*S2258,0)</f>
        <v>14659</v>
      </c>
      <c r="T2259" s="337"/>
      <c r="U2259" s="23">
        <f>ROUNDDOWN(U2258*$U$3,0)</f>
        <v>15474</v>
      </c>
      <c r="V2259" s="23">
        <f>ROUNDDOWN(V2258*$V$3,0)</f>
        <v>4328</v>
      </c>
      <c r="W2259" s="337"/>
      <c r="X2259" s="23">
        <f>ROUNDDOWN($X$3*X2258,0)</f>
        <v>84972</v>
      </c>
      <c r="Y2259" s="23">
        <f>ROUNDDOWN(Y2258*$Y$3,0)</f>
        <v>31762</v>
      </c>
      <c r="Z2259" s="24">
        <f>ROUNDDOWN(Z2258*$Z$3,0)</f>
        <v>32726</v>
      </c>
      <c r="AA2259" s="338"/>
      <c r="AB2259" s="327"/>
      <c r="AC2259" s="327"/>
      <c r="AD2259" s="327"/>
      <c r="AE2259" s="327"/>
      <c r="AF2259" s="329"/>
      <c r="AG2259" s="331"/>
      <c r="AH2259" s="332">
        <f t="shared" si="24"/>
        <v>0</v>
      </c>
    </row>
    <row r="2260" spans="1:34" ht="12.75" hidden="1" customHeight="1">
      <c r="A2260" s="333" t="s">
        <v>325</v>
      </c>
      <c r="B2260" s="20" t="s">
        <v>32</v>
      </c>
      <c r="C2260" s="21">
        <v>4.5</v>
      </c>
      <c r="D2260" s="333" t="str">
        <f>B2260&amp;C2260</f>
        <v>H4.5</v>
      </c>
      <c r="E2260" s="21" t="s">
        <v>33</v>
      </c>
      <c r="F2260" s="21">
        <v>0</v>
      </c>
      <c r="G2260" s="333" t="str">
        <f>E2260&amp;F2260</f>
        <v>W0</v>
      </c>
      <c r="H2260" s="21" t="s">
        <v>34</v>
      </c>
      <c r="I2260" s="21">
        <v>0</v>
      </c>
      <c r="J2260" s="333" t="str">
        <f>H2260&amp;I2260</f>
        <v>L0</v>
      </c>
      <c r="K2260" s="21" t="s">
        <v>35</v>
      </c>
      <c r="L2260" s="21">
        <v>0</v>
      </c>
      <c r="M2260" s="334" t="str">
        <f>K2260&amp;L2260</f>
        <v>B0</v>
      </c>
      <c r="N2260" s="21" t="s">
        <v>36</v>
      </c>
      <c r="O2260" s="21">
        <v>25</v>
      </c>
      <c r="P2260" s="334" t="str">
        <f>N2260&amp;O2260</f>
        <v>R25</v>
      </c>
      <c r="Q2260" s="25" t="s">
        <v>37</v>
      </c>
      <c r="R2260" s="26">
        <v>1.85</v>
      </c>
      <c r="S2260" s="26">
        <v>0.25</v>
      </c>
      <c r="T2260" s="336">
        <f>SUM(R2261:S2261)</f>
        <v>214432</v>
      </c>
      <c r="U2260" s="19">
        <v>0.22</v>
      </c>
      <c r="V2260" s="19">
        <v>0.14299999999999999</v>
      </c>
      <c r="W2260" s="336">
        <f>SUM(U2261:V2261)</f>
        <v>26635</v>
      </c>
      <c r="X2260" s="19">
        <v>1.02</v>
      </c>
      <c r="Y2260" s="19">
        <v>0.51</v>
      </c>
      <c r="Z2260" s="19">
        <v>0.67</v>
      </c>
      <c r="AA2260" s="338">
        <f>SUM(X2261:Z2261)</f>
        <v>185081</v>
      </c>
      <c r="AB2260" s="327">
        <f>ROUNDDOWN((T2260+AA2260)*0.05,0)</f>
        <v>19975</v>
      </c>
      <c r="AC2260" s="327">
        <f>ROUNDDOWN((T2260+W2260+AA2260+AB2260)*0.1,0)</f>
        <v>44612</v>
      </c>
      <c r="AD2260" s="327">
        <f>ROUNDDOWN(AG2260*0.1,0)</f>
        <v>160893</v>
      </c>
      <c r="AE2260" s="327">
        <f>T2260+W2260+AA2260+AB2260+AC2260+AD2260</f>
        <v>651628</v>
      </c>
      <c r="AF2260" s="328">
        <v>1850000</v>
      </c>
      <c r="AG2260" s="330">
        <f>AF2260-T2260-W2260</f>
        <v>1608933</v>
      </c>
      <c r="AH2260" s="332">
        <f t="shared" si="24"/>
        <v>651628</v>
      </c>
    </row>
    <row r="2261" spans="1:34" ht="12.75" hidden="1" customHeight="1">
      <c r="A2261" s="333"/>
      <c r="B2261" s="20"/>
      <c r="C2261" s="21"/>
      <c r="D2261" s="333"/>
      <c r="E2261" s="21"/>
      <c r="F2261" s="21"/>
      <c r="G2261" s="333"/>
      <c r="H2261" s="21"/>
      <c r="I2261" s="21"/>
      <c r="J2261" s="333"/>
      <c r="K2261" s="21"/>
      <c r="L2261" s="21"/>
      <c r="M2261" s="335"/>
      <c r="N2261" s="21"/>
      <c r="O2261" s="21"/>
      <c r="P2261" s="335"/>
      <c r="Q2261" s="22"/>
      <c r="R2261" s="23">
        <f>ROUNDDOWN($R$3*R2260,0)</f>
        <v>194072</v>
      </c>
      <c r="S2261" s="23">
        <f>ROUNDDOWN($S$3*S2260,0)</f>
        <v>20360</v>
      </c>
      <c r="T2261" s="337"/>
      <c r="U2261" s="23">
        <f>ROUNDDOWN(U2260*$U$3,0)</f>
        <v>17917</v>
      </c>
      <c r="V2261" s="23">
        <f>ROUNDDOWN(V2260*$V$3,0)</f>
        <v>8718</v>
      </c>
      <c r="W2261" s="337"/>
      <c r="X2261" s="23">
        <f>ROUNDDOWN($X$3*X2260,0)</f>
        <v>107002</v>
      </c>
      <c r="Y2261" s="23">
        <f>ROUNDDOWN(Y2260*$Y$3,0)</f>
        <v>41535</v>
      </c>
      <c r="Z2261" s="24">
        <f>ROUNDDOWN(Z2260*$Z$3,0)</f>
        <v>36544</v>
      </c>
      <c r="AA2261" s="338"/>
      <c r="AB2261" s="327"/>
      <c r="AC2261" s="327"/>
      <c r="AD2261" s="327"/>
      <c r="AE2261" s="327"/>
      <c r="AF2261" s="329"/>
      <c r="AG2261" s="331"/>
      <c r="AH2261" s="332">
        <f t="shared" si="24"/>
        <v>0</v>
      </c>
    </row>
    <row r="2262" spans="1:34" ht="12.75" hidden="1" customHeight="1">
      <c r="A2262" s="333" t="s">
        <v>325</v>
      </c>
      <c r="B2262" s="20" t="s">
        <v>32</v>
      </c>
      <c r="C2262" s="21">
        <v>5</v>
      </c>
      <c r="D2262" s="333" t="str">
        <f>B2262&amp;C2262</f>
        <v>H5</v>
      </c>
      <c r="E2262" s="21" t="s">
        <v>33</v>
      </c>
      <c r="F2262" s="21">
        <v>0</v>
      </c>
      <c r="G2262" s="333" t="str">
        <f>E2262&amp;F2262</f>
        <v>W0</v>
      </c>
      <c r="H2262" s="21" t="s">
        <v>34</v>
      </c>
      <c r="I2262" s="21">
        <v>0</v>
      </c>
      <c r="J2262" s="333" t="str">
        <f>H2262&amp;I2262</f>
        <v>L0</v>
      </c>
      <c r="K2262" s="21" t="s">
        <v>35</v>
      </c>
      <c r="L2262" s="21">
        <v>0</v>
      </c>
      <c r="M2262" s="334" t="str">
        <f>K2262&amp;L2262</f>
        <v>B0</v>
      </c>
      <c r="N2262" s="21" t="s">
        <v>36</v>
      </c>
      <c r="O2262" s="21">
        <v>30</v>
      </c>
      <c r="P2262" s="334" t="str">
        <f>N2262&amp;O2262</f>
        <v>R30</v>
      </c>
      <c r="Q2262" s="25" t="s">
        <v>37</v>
      </c>
      <c r="R2262" s="19">
        <v>2.2000000000000002</v>
      </c>
      <c r="S2262" s="19">
        <v>0.31</v>
      </c>
      <c r="T2262" s="336">
        <f>SUM(R2263:S2263)</f>
        <v>256035</v>
      </c>
      <c r="U2262" s="19">
        <v>0.3</v>
      </c>
      <c r="V2262" s="19">
        <v>0.25</v>
      </c>
      <c r="W2262" s="336">
        <f>SUM(U2263:V2263)</f>
        <v>39673</v>
      </c>
      <c r="X2262" s="19">
        <v>1.23</v>
      </c>
      <c r="Y2262" s="19">
        <v>0.6</v>
      </c>
      <c r="Z2262" s="19">
        <v>0.78</v>
      </c>
      <c r="AA2262" s="338">
        <f>SUM(X2263:Z2263)</f>
        <v>220440</v>
      </c>
      <c r="AB2262" s="327">
        <f>ROUNDDOWN((T2262+AA2262)*0.05,0)</f>
        <v>23823</v>
      </c>
      <c r="AC2262" s="327">
        <f>ROUNDDOWN((T2262+W2262+AA2262+AB2262)*0.1,0)</f>
        <v>53997</v>
      </c>
      <c r="AD2262" s="327">
        <f>ROUNDDOWN(AG2262*0.1,0)</f>
        <v>289429</v>
      </c>
      <c r="AE2262" s="327">
        <f>T2262+W2262+AA2262+AB2262+AC2262+AD2262</f>
        <v>883397</v>
      </c>
      <c r="AF2262" s="328">
        <v>3190000</v>
      </c>
      <c r="AG2262" s="330">
        <f>AF2262-T2262-W2262</f>
        <v>2894292</v>
      </c>
      <c r="AH2262" s="332">
        <f t="shared" si="24"/>
        <v>883397</v>
      </c>
    </row>
    <row r="2263" spans="1:34" ht="12.75" hidden="1" customHeight="1">
      <c r="A2263" s="333"/>
      <c r="B2263" s="20"/>
      <c r="C2263" s="21"/>
      <c r="D2263" s="333"/>
      <c r="E2263" s="21"/>
      <c r="F2263" s="21"/>
      <c r="G2263" s="333"/>
      <c r="H2263" s="21"/>
      <c r="I2263" s="21"/>
      <c r="J2263" s="333"/>
      <c r="K2263" s="21"/>
      <c r="L2263" s="21"/>
      <c r="M2263" s="335"/>
      <c r="N2263" s="21"/>
      <c r="O2263" s="21"/>
      <c r="P2263" s="335"/>
      <c r="Q2263" s="25"/>
      <c r="R2263" s="23">
        <f>ROUNDDOWN($R$3*R2262,0)</f>
        <v>230788</v>
      </c>
      <c r="S2263" s="23">
        <f>ROUNDDOWN($S$3*S2262,0)</f>
        <v>25247</v>
      </c>
      <c r="T2263" s="337"/>
      <c r="U2263" s="23">
        <f>ROUNDDOWN(U2262*$U$3,0)</f>
        <v>24432</v>
      </c>
      <c r="V2263" s="23">
        <f>ROUNDDOWN(V2262*$V$3,0)</f>
        <v>15241</v>
      </c>
      <c r="W2263" s="337"/>
      <c r="X2263" s="23">
        <f>ROUNDDOWN($X$3*X2262,0)</f>
        <v>129031</v>
      </c>
      <c r="Y2263" s="23">
        <f>ROUNDDOWN(Y2262*$Y$3,0)</f>
        <v>48865</v>
      </c>
      <c r="Z2263" s="24">
        <f>ROUNDDOWN(Z2262*$Z$3,0)</f>
        <v>42544</v>
      </c>
      <c r="AA2263" s="338"/>
      <c r="AB2263" s="327"/>
      <c r="AC2263" s="327"/>
      <c r="AD2263" s="327"/>
      <c r="AE2263" s="327"/>
      <c r="AF2263" s="329"/>
      <c r="AG2263" s="331"/>
      <c r="AH2263" s="332">
        <f t="shared" si="24"/>
        <v>0</v>
      </c>
    </row>
    <row r="2264" spans="1:34" ht="12.75" hidden="1" customHeight="1">
      <c r="A2264" s="344" t="s">
        <v>326</v>
      </c>
      <c r="B2264" s="27" t="s">
        <v>32</v>
      </c>
      <c r="C2264" s="28">
        <v>2</v>
      </c>
      <c r="D2264" s="344" t="str">
        <f>B2264&amp;C2264</f>
        <v>H2</v>
      </c>
      <c r="E2264" s="28" t="s">
        <v>33</v>
      </c>
      <c r="F2264" s="28">
        <v>0</v>
      </c>
      <c r="G2264" s="344" t="str">
        <f>E2264&amp;F2264</f>
        <v>W0</v>
      </c>
      <c r="H2264" s="28" t="s">
        <v>34</v>
      </c>
      <c r="I2264" s="28">
        <v>0</v>
      </c>
      <c r="J2264" s="344" t="str">
        <f>H2264&amp;I2264</f>
        <v>L0</v>
      </c>
      <c r="K2264" s="28" t="s">
        <v>35</v>
      </c>
      <c r="L2264" s="28">
        <v>0</v>
      </c>
      <c r="M2264" s="345" t="str">
        <f>K2264&amp;L2264</f>
        <v>B0</v>
      </c>
      <c r="N2264" s="28" t="s">
        <v>36</v>
      </c>
      <c r="O2264" s="28">
        <v>4</v>
      </c>
      <c r="P2264" s="345" t="str">
        <f>N2264&amp;O2264</f>
        <v>R4</v>
      </c>
      <c r="Q2264" s="25" t="s">
        <v>37</v>
      </c>
      <c r="R2264" s="19">
        <v>0.11</v>
      </c>
      <c r="S2264" s="19">
        <v>0.1</v>
      </c>
      <c r="T2264" s="336">
        <f>SUM(R2265:S2265)</f>
        <v>19683</v>
      </c>
      <c r="U2264" s="19">
        <v>2E-3</v>
      </c>
      <c r="V2264" s="19">
        <v>5.0000000000000001E-3</v>
      </c>
      <c r="W2264" s="336">
        <f>SUM(U2265:V2265)</f>
        <v>466</v>
      </c>
      <c r="X2264" s="19">
        <v>0.11</v>
      </c>
      <c r="Y2264" s="19">
        <v>7.0000000000000007E-2</v>
      </c>
      <c r="Z2264" s="19">
        <v>0</v>
      </c>
      <c r="AA2264" s="338">
        <f>SUM(X2265:Z2265)</f>
        <v>17240</v>
      </c>
      <c r="AB2264" s="327">
        <f>ROUNDDOWN((T2264+AA2264)*0.05,0)</f>
        <v>1846</v>
      </c>
      <c r="AC2264" s="327">
        <f>ROUNDDOWN((T2264+W2264+AA2264+AB2264)*0.1,0)</f>
        <v>3923</v>
      </c>
      <c r="AD2264" s="327">
        <f>ROUNDDOWN(AG2264*0.1,0)</f>
        <v>1885</v>
      </c>
      <c r="AE2264" s="327">
        <f>T2264+W2264+AA2264+AB2264+AC2264+AD2264</f>
        <v>45043</v>
      </c>
      <c r="AF2264" s="328">
        <v>39000</v>
      </c>
      <c r="AG2264" s="330">
        <f>AF2264-T2264-W2264</f>
        <v>18851</v>
      </c>
      <c r="AH2264" s="332">
        <f t="shared" si="24"/>
        <v>18851</v>
      </c>
    </row>
    <row r="2265" spans="1:34" ht="12.75" hidden="1" customHeight="1">
      <c r="A2265" s="344"/>
      <c r="B2265" s="27"/>
      <c r="C2265" s="28"/>
      <c r="D2265" s="344"/>
      <c r="E2265" s="28"/>
      <c r="F2265" s="28"/>
      <c r="G2265" s="344"/>
      <c r="H2265" s="28"/>
      <c r="I2265" s="28"/>
      <c r="J2265" s="344"/>
      <c r="K2265" s="28"/>
      <c r="L2265" s="28"/>
      <c r="M2265" s="346"/>
      <c r="N2265" s="28"/>
      <c r="O2265" s="28"/>
      <c r="P2265" s="346"/>
      <c r="Q2265" s="22"/>
      <c r="R2265" s="23">
        <f>ROUNDDOWN($R$3*R2264,0)</f>
        <v>11539</v>
      </c>
      <c r="S2265" s="23">
        <f>ROUNDDOWN($S$3*S2264,0)</f>
        <v>8144</v>
      </c>
      <c r="T2265" s="337"/>
      <c r="U2265" s="23">
        <f>ROUNDDOWN(U2264*$U$3,0)</f>
        <v>162</v>
      </c>
      <c r="V2265" s="23">
        <f>ROUNDDOWN(V2264*$V$3,0)</f>
        <v>304</v>
      </c>
      <c r="W2265" s="337"/>
      <c r="X2265" s="23">
        <f>ROUNDDOWN($X$3*X2264,0)</f>
        <v>11539</v>
      </c>
      <c r="Y2265" s="23">
        <f>ROUNDDOWN(Y2264*$Y$3,0)</f>
        <v>5701</v>
      </c>
      <c r="Z2265" s="24">
        <f>ROUNDDOWN(Z2264*$Z$3,0)</f>
        <v>0</v>
      </c>
      <c r="AA2265" s="338"/>
      <c r="AB2265" s="327"/>
      <c r="AC2265" s="327"/>
      <c r="AD2265" s="327"/>
      <c r="AE2265" s="327"/>
      <c r="AF2265" s="329"/>
      <c r="AG2265" s="331"/>
      <c r="AH2265" s="332">
        <f t="shared" si="24"/>
        <v>0</v>
      </c>
    </row>
    <row r="2266" spans="1:34" ht="12.75" hidden="1" customHeight="1">
      <c r="A2266" s="344" t="s">
        <v>326</v>
      </c>
      <c r="B2266" s="27" t="s">
        <v>32</v>
      </c>
      <c r="C2266" s="28">
        <v>2.5</v>
      </c>
      <c r="D2266" s="344" t="str">
        <f>B2266&amp;C2266</f>
        <v>H2.5</v>
      </c>
      <c r="E2266" s="28" t="s">
        <v>33</v>
      </c>
      <c r="F2266" s="28">
        <v>0</v>
      </c>
      <c r="G2266" s="344" t="str">
        <f>E2266&amp;F2266</f>
        <v>W0</v>
      </c>
      <c r="H2266" s="28" t="s">
        <v>34</v>
      </c>
      <c r="I2266" s="28">
        <v>0</v>
      </c>
      <c r="J2266" s="344" t="str">
        <f>H2266&amp;I2266</f>
        <v>L0</v>
      </c>
      <c r="K2266" s="28" t="s">
        <v>35</v>
      </c>
      <c r="L2266" s="28">
        <v>0</v>
      </c>
      <c r="M2266" s="345" t="str">
        <f>K2266&amp;L2266</f>
        <v>B0</v>
      </c>
      <c r="N2266" s="28" t="s">
        <v>36</v>
      </c>
      <c r="O2266" s="28">
        <v>6</v>
      </c>
      <c r="P2266" s="345" t="str">
        <f>N2266&amp;O2266</f>
        <v>R6</v>
      </c>
      <c r="Q2266" s="25" t="s">
        <v>37</v>
      </c>
      <c r="R2266" s="19">
        <v>0.19</v>
      </c>
      <c r="S2266" s="19">
        <v>0.02</v>
      </c>
      <c r="T2266" s="336">
        <f>SUM(R2267:S2267)</f>
        <v>21559</v>
      </c>
      <c r="U2266" s="19">
        <v>8.0000000000000002E-3</v>
      </c>
      <c r="V2266" s="19">
        <v>0.01</v>
      </c>
      <c r="W2266" s="336">
        <f>SUM(U2267:V2267)</f>
        <v>1260</v>
      </c>
      <c r="X2266" s="19">
        <v>0.23</v>
      </c>
      <c r="Y2266" s="19">
        <v>0.14000000000000001</v>
      </c>
      <c r="Z2266" s="19">
        <v>0</v>
      </c>
      <c r="AA2266" s="338">
        <f>SUM(X2267:Z2267)</f>
        <v>35529</v>
      </c>
      <c r="AB2266" s="327">
        <f>ROUNDDOWN((T2266+AA2266)*0.05,0)</f>
        <v>2854</v>
      </c>
      <c r="AC2266" s="327">
        <f>ROUNDDOWN((T2266+W2266+AA2266+AB2266)*0.1,0)</f>
        <v>6120</v>
      </c>
      <c r="AD2266" s="327">
        <f>ROUNDDOWN(AG2266*0.1,0)</f>
        <v>4888</v>
      </c>
      <c r="AE2266" s="327">
        <f>T2266+W2266+AA2266+AB2266+AC2266+AD2266</f>
        <v>72210</v>
      </c>
      <c r="AF2266" s="328">
        <v>71700</v>
      </c>
      <c r="AG2266" s="330">
        <f>AF2266-T2266-W2266</f>
        <v>48881</v>
      </c>
      <c r="AH2266" s="332">
        <f t="shared" si="24"/>
        <v>48881</v>
      </c>
    </row>
    <row r="2267" spans="1:34" ht="12.75" hidden="1" customHeight="1">
      <c r="A2267" s="344"/>
      <c r="B2267" s="27"/>
      <c r="C2267" s="28"/>
      <c r="D2267" s="344"/>
      <c r="E2267" s="28"/>
      <c r="F2267" s="28"/>
      <c r="G2267" s="344"/>
      <c r="H2267" s="28"/>
      <c r="I2267" s="28"/>
      <c r="J2267" s="344"/>
      <c r="K2267" s="28"/>
      <c r="L2267" s="28"/>
      <c r="M2267" s="346"/>
      <c r="N2267" s="28"/>
      <c r="O2267" s="28"/>
      <c r="P2267" s="346"/>
      <c r="Q2267" s="22"/>
      <c r="R2267" s="23">
        <f>ROUNDDOWN($R$3*R2266,0)</f>
        <v>19931</v>
      </c>
      <c r="S2267" s="23">
        <f>ROUNDDOWN($S$3*S2266,0)</f>
        <v>1628</v>
      </c>
      <c r="T2267" s="337"/>
      <c r="U2267" s="23">
        <f>ROUNDDOWN(U2266*$U$3,0)</f>
        <v>651</v>
      </c>
      <c r="V2267" s="23">
        <f>ROUNDDOWN(V2266*$V$3,0)</f>
        <v>609</v>
      </c>
      <c r="W2267" s="337"/>
      <c r="X2267" s="23">
        <f>ROUNDDOWN($X$3*X2266,0)</f>
        <v>24127</v>
      </c>
      <c r="Y2267" s="23">
        <f>ROUNDDOWN(Y2266*$Y$3,0)</f>
        <v>11402</v>
      </c>
      <c r="Z2267" s="24">
        <f>ROUNDDOWN(Z2266*$Z$3,0)</f>
        <v>0</v>
      </c>
      <c r="AA2267" s="338"/>
      <c r="AB2267" s="327"/>
      <c r="AC2267" s="327"/>
      <c r="AD2267" s="327"/>
      <c r="AE2267" s="327"/>
      <c r="AF2267" s="329"/>
      <c r="AG2267" s="331"/>
      <c r="AH2267" s="332">
        <f t="shared" si="24"/>
        <v>0</v>
      </c>
    </row>
    <row r="2268" spans="1:34" ht="12.75" hidden="1" customHeight="1">
      <c r="A2268" s="344" t="s">
        <v>326</v>
      </c>
      <c r="B2268" s="27" t="s">
        <v>32</v>
      </c>
      <c r="C2268" s="28">
        <v>3</v>
      </c>
      <c r="D2268" s="344" t="str">
        <f>B2268&amp;C2268</f>
        <v>H3</v>
      </c>
      <c r="E2268" s="28" t="s">
        <v>33</v>
      </c>
      <c r="F2268" s="28">
        <v>0</v>
      </c>
      <c r="G2268" s="344" t="str">
        <f>E2268&amp;F2268</f>
        <v>W0</v>
      </c>
      <c r="H2268" s="28" t="s">
        <v>34</v>
      </c>
      <c r="I2268" s="28">
        <v>0</v>
      </c>
      <c r="J2268" s="344" t="str">
        <f>H2268&amp;I2268</f>
        <v>L0</v>
      </c>
      <c r="K2268" s="28" t="s">
        <v>35</v>
      </c>
      <c r="L2268" s="28">
        <v>0</v>
      </c>
      <c r="M2268" s="345" t="str">
        <f>K2268&amp;L2268</f>
        <v>B0</v>
      </c>
      <c r="N2268" s="28" t="s">
        <v>36</v>
      </c>
      <c r="O2268" s="28">
        <v>8</v>
      </c>
      <c r="P2268" s="345" t="str">
        <f>N2268&amp;O2268</f>
        <v>R8</v>
      </c>
      <c r="Q2268" s="25" t="s">
        <v>37</v>
      </c>
      <c r="R2268" s="19">
        <v>0.33</v>
      </c>
      <c r="S2268" s="19">
        <v>0.04</v>
      </c>
      <c r="T2268" s="336">
        <f>SUM(R2269:S2269)</f>
        <v>37875</v>
      </c>
      <c r="U2268" s="19">
        <v>2.1000000000000001E-2</v>
      </c>
      <c r="V2268" s="19">
        <v>1.2E-2</v>
      </c>
      <c r="W2268" s="336">
        <f>SUM(U2269:V2269)</f>
        <v>2441</v>
      </c>
      <c r="X2268" s="19">
        <v>0.37</v>
      </c>
      <c r="Y2268" s="19">
        <v>0.22</v>
      </c>
      <c r="Z2268" s="19">
        <v>0</v>
      </c>
      <c r="AA2268" s="338">
        <f>SUM(X2269:Z2269)</f>
        <v>56731</v>
      </c>
      <c r="AB2268" s="327">
        <f>ROUNDDOWN((T2268+AA2268)*0.05,0)</f>
        <v>4730</v>
      </c>
      <c r="AC2268" s="327">
        <f>ROUNDDOWN((T2268+W2268+AA2268+AB2268)*0.1,0)</f>
        <v>10177</v>
      </c>
      <c r="AD2268" s="327">
        <f>ROUNDDOWN(AG2268*0.1,0)</f>
        <v>8868</v>
      </c>
      <c r="AE2268" s="327">
        <f>T2268+W2268+AA2268+AB2268+AC2268+AD2268</f>
        <v>120822</v>
      </c>
      <c r="AF2268" s="328">
        <v>129000</v>
      </c>
      <c r="AG2268" s="330">
        <f>AF2268-T2268-W2268</f>
        <v>88684</v>
      </c>
      <c r="AH2268" s="332">
        <f t="shared" si="24"/>
        <v>88684</v>
      </c>
    </row>
    <row r="2269" spans="1:34" ht="12.75" hidden="1" customHeight="1">
      <c r="A2269" s="344"/>
      <c r="B2269" s="27"/>
      <c r="C2269" s="28"/>
      <c r="D2269" s="344"/>
      <c r="E2269" s="28"/>
      <c r="F2269" s="28"/>
      <c r="G2269" s="344"/>
      <c r="H2269" s="28"/>
      <c r="I2269" s="28"/>
      <c r="J2269" s="344"/>
      <c r="K2269" s="28"/>
      <c r="L2269" s="28"/>
      <c r="M2269" s="346"/>
      <c r="N2269" s="28"/>
      <c r="O2269" s="28"/>
      <c r="P2269" s="346"/>
      <c r="Q2269" s="22"/>
      <c r="R2269" s="23">
        <f>ROUNDDOWN($R$3*R2268,0)</f>
        <v>34618</v>
      </c>
      <c r="S2269" s="23">
        <f>ROUNDDOWN($S$3*S2268,0)</f>
        <v>3257</v>
      </c>
      <c r="T2269" s="337"/>
      <c r="U2269" s="23">
        <f>ROUNDDOWN(U2268*$U$3,0)</f>
        <v>1710</v>
      </c>
      <c r="V2269" s="23">
        <f>ROUNDDOWN(V2268*$V$3,0)</f>
        <v>731</v>
      </c>
      <c r="W2269" s="337"/>
      <c r="X2269" s="23">
        <f>ROUNDDOWN($X$3*X2268,0)</f>
        <v>38814</v>
      </c>
      <c r="Y2269" s="23">
        <f>ROUNDDOWN(Y2268*$Y$3,0)</f>
        <v>17917</v>
      </c>
      <c r="Z2269" s="24">
        <f>ROUNDDOWN(Z2268*$Z$3,0)</f>
        <v>0</v>
      </c>
      <c r="AA2269" s="338"/>
      <c r="AB2269" s="327"/>
      <c r="AC2269" s="327"/>
      <c r="AD2269" s="327"/>
      <c r="AE2269" s="327"/>
      <c r="AF2269" s="329"/>
      <c r="AG2269" s="331"/>
      <c r="AH2269" s="332">
        <f t="shared" si="24"/>
        <v>0</v>
      </c>
    </row>
    <row r="2270" spans="1:34" ht="12.75" hidden="1" customHeight="1">
      <c r="A2270" s="344" t="s">
        <v>326</v>
      </c>
      <c r="B2270" s="27" t="s">
        <v>32</v>
      </c>
      <c r="C2270" s="28">
        <v>3.5</v>
      </c>
      <c r="D2270" s="344" t="str">
        <f>B2270&amp;C2270</f>
        <v>H3.5</v>
      </c>
      <c r="E2270" s="28" t="s">
        <v>33</v>
      </c>
      <c r="F2270" s="28">
        <v>0</v>
      </c>
      <c r="G2270" s="344" t="str">
        <f>E2270&amp;F2270</f>
        <v>W0</v>
      </c>
      <c r="H2270" s="28" t="s">
        <v>34</v>
      </c>
      <c r="I2270" s="28">
        <v>0</v>
      </c>
      <c r="J2270" s="344" t="str">
        <f>H2270&amp;I2270</f>
        <v>L0</v>
      </c>
      <c r="K2270" s="28" t="s">
        <v>35</v>
      </c>
      <c r="L2270" s="28">
        <v>0</v>
      </c>
      <c r="M2270" s="345" t="str">
        <f>K2270&amp;L2270</f>
        <v>B0</v>
      </c>
      <c r="N2270" s="28" t="s">
        <v>36</v>
      </c>
      <c r="O2270" s="28">
        <v>10</v>
      </c>
      <c r="P2270" s="345" t="str">
        <f>N2270&amp;O2270</f>
        <v>R10</v>
      </c>
      <c r="Q2270" s="25" t="s">
        <v>37</v>
      </c>
      <c r="R2270" s="26">
        <v>0.47</v>
      </c>
      <c r="S2270" s="26">
        <v>0.06</v>
      </c>
      <c r="T2270" s="336">
        <f>SUM(R2271:S2271)</f>
        <v>54190</v>
      </c>
      <c r="U2270" s="19">
        <v>4.2000000000000003E-2</v>
      </c>
      <c r="V2270" s="19">
        <v>0.02</v>
      </c>
      <c r="W2270" s="29">
        <f>SUM(U2271:V2271)</f>
        <v>4639</v>
      </c>
      <c r="X2270" s="19">
        <v>0.33</v>
      </c>
      <c r="Y2270" s="19">
        <v>0.16</v>
      </c>
      <c r="Z2270" s="19">
        <v>0.24</v>
      </c>
      <c r="AA2270" s="338">
        <f>SUM(X2271:Z2271)</f>
        <v>60738</v>
      </c>
      <c r="AB2270" s="327">
        <f>ROUNDDOWN((T2270+AA2270)*0.05,0)</f>
        <v>5746</v>
      </c>
      <c r="AC2270" s="327">
        <f>ROUNDDOWN((T2270+W2270+AA2270+AB2270)*0.1,0)</f>
        <v>12531</v>
      </c>
      <c r="AD2270" s="327">
        <f>ROUNDDOWN(AG2270*0.1,0)</f>
        <v>12417</v>
      </c>
      <c r="AE2270" s="327">
        <f>T2270+W2270+AA2270+AB2270+AC2270+AD2270</f>
        <v>150261</v>
      </c>
      <c r="AF2270" s="328">
        <v>183000</v>
      </c>
      <c r="AG2270" s="330">
        <f>AF2270-T2270-W2270</f>
        <v>124171</v>
      </c>
      <c r="AH2270" s="332">
        <f t="shared" si="24"/>
        <v>124171</v>
      </c>
    </row>
    <row r="2271" spans="1:34" ht="12.75" hidden="1" customHeight="1">
      <c r="A2271" s="344"/>
      <c r="B2271" s="27"/>
      <c r="C2271" s="28"/>
      <c r="D2271" s="344"/>
      <c r="E2271" s="28"/>
      <c r="F2271" s="28"/>
      <c r="G2271" s="344"/>
      <c r="H2271" s="28"/>
      <c r="I2271" s="28"/>
      <c r="J2271" s="344"/>
      <c r="K2271" s="28"/>
      <c r="L2271" s="28"/>
      <c r="M2271" s="346"/>
      <c r="N2271" s="28"/>
      <c r="O2271" s="28"/>
      <c r="P2271" s="346"/>
      <c r="Q2271" s="22"/>
      <c r="R2271" s="23">
        <f>ROUNDDOWN($R$3*R2270,0)</f>
        <v>49304</v>
      </c>
      <c r="S2271" s="23">
        <f>ROUNDDOWN($S$3*S2270,0)</f>
        <v>4886</v>
      </c>
      <c r="T2271" s="337"/>
      <c r="U2271" s="23">
        <f>ROUNDDOWN(U2270*$U$3,0)</f>
        <v>3420</v>
      </c>
      <c r="V2271" s="23">
        <f>ROUNDDOWN(V2270*$V$3,0)</f>
        <v>1219</v>
      </c>
      <c r="W2271" s="30"/>
      <c r="X2271" s="23">
        <f>ROUNDDOWN($X$3*X2270,0)</f>
        <v>34618</v>
      </c>
      <c r="Y2271" s="23">
        <f>ROUNDDOWN(Y2270*$Y$3,0)</f>
        <v>13030</v>
      </c>
      <c r="Z2271" s="24">
        <f>ROUNDDOWN(Z2270*$Z$3,0)</f>
        <v>13090</v>
      </c>
      <c r="AA2271" s="338"/>
      <c r="AB2271" s="327"/>
      <c r="AC2271" s="327"/>
      <c r="AD2271" s="327"/>
      <c r="AE2271" s="327"/>
      <c r="AF2271" s="329"/>
      <c r="AG2271" s="331"/>
      <c r="AH2271" s="332">
        <f t="shared" si="24"/>
        <v>0</v>
      </c>
    </row>
    <row r="2272" spans="1:34" ht="12.75" hidden="1" customHeight="1">
      <c r="A2272" s="344" t="s">
        <v>326</v>
      </c>
      <c r="B2272" s="27" t="s">
        <v>32</v>
      </c>
      <c r="C2272" s="28">
        <v>3.5</v>
      </c>
      <c r="D2272" s="344" t="str">
        <f>B2272&amp;C2272</f>
        <v>H3.5</v>
      </c>
      <c r="E2272" s="28" t="s">
        <v>33</v>
      </c>
      <c r="F2272" s="28">
        <v>0</v>
      </c>
      <c r="G2272" s="344" t="str">
        <f>E2272&amp;F2272</f>
        <v>W0</v>
      </c>
      <c r="H2272" s="28" t="s">
        <v>34</v>
      </c>
      <c r="I2272" s="28">
        <v>0</v>
      </c>
      <c r="J2272" s="344" t="str">
        <f>H2272&amp;I2272</f>
        <v>L0</v>
      </c>
      <c r="K2272" s="28" t="s">
        <v>35</v>
      </c>
      <c r="L2272" s="28">
        <v>0</v>
      </c>
      <c r="M2272" s="345" t="str">
        <f>K2272&amp;L2272</f>
        <v>B0</v>
      </c>
      <c r="N2272" s="28" t="s">
        <v>36</v>
      </c>
      <c r="O2272" s="28">
        <v>12</v>
      </c>
      <c r="P2272" s="345" t="str">
        <f>N2272&amp;O2272</f>
        <v>R12</v>
      </c>
      <c r="Q2272" s="25" t="s">
        <v>37</v>
      </c>
      <c r="R2272" s="19">
        <v>0.63</v>
      </c>
      <c r="S2272" s="19">
        <v>0.1</v>
      </c>
      <c r="T2272" s="336">
        <f>SUM(R2273:S2273)</f>
        <v>74233</v>
      </c>
      <c r="U2272" s="19">
        <v>7.4999999999999997E-2</v>
      </c>
      <c r="V2272" s="19">
        <v>0.02</v>
      </c>
      <c r="W2272" s="336">
        <f>SUM(U2273:V2273)</f>
        <v>7327</v>
      </c>
      <c r="X2272" s="19">
        <v>0.42</v>
      </c>
      <c r="Y2272" s="19">
        <v>0.2</v>
      </c>
      <c r="Z2272" s="19">
        <v>0.31</v>
      </c>
      <c r="AA2272" s="338">
        <f>SUM(X2273:Z2273)</f>
        <v>77255</v>
      </c>
      <c r="AB2272" s="327">
        <f>ROUNDDOWN((T2272+AA2272)*0.05,0)</f>
        <v>7574</v>
      </c>
      <c r="AC2272" s="327">
        <f>ROUNDDOWN((T2272+W2272+AA2272+AB2272)*0.1,0)</f>
        <v>16638</v>
      </c>
      <c r="AD2272" s="327">
        <f>ROUNDDOWN(AG2272*0.1,0)</f>
        <v>20844</v>
      </c>
      <c r="AE2272" s="327">
        <f>T2272+W2272+AA2272+AB2272+AC2272+AD2272</f>
        <v>203871</v>
      </c>
      <c r="AF2272" s="328">
        <v>290000</v>
      </c>
      <c r="AG2272" s="330">
        <f>AF2272-T2272-W2272</f>
        <v>208440</v>
      </c>
      <c r="AH2272" s="332">
        <f t="shared" si="24"/>
        <v>203871</v>
      </c>
    </row>
    <row r="2273" spans="1:34" ht="12.75" hidden="1" customHeight="1">
      <c r="A2273" s="344"/>
      <c r="B2273" s="27"/>
      <c r="C2273" s="28"/>
      <c r="D2273" s="344"/>
      <c r="E2273" s="28"/>
      <c r="F2273" s="28"/>
      <c r="G2273" s="344"/>
      <c r="H2273" s="28"/>
      <c r="I2273" s="28"/>
      <c r="J2273" s="344"/>
      <c r="K2273" s="28"/>
      <c r="L2273" s="28"/>
      <c r="M2273" s="346"/>
      <c r="N2273" s="28"/>
      <c r="O2273" s="28"/>
      <c r="P2273" s="346"/>
      <c r="Q2273" s="22"/>
      <c r="R2273" s="23">
        <f>ROUNDDOWN($R$3*R2272,0)</f>
        <v>66089</v>
      </c>
      <c r="S2273" s="23">
        <f>ROUNDDOWN($S$3*S2272,0)</f>
        <v>8144</v>
      </c>
      <c r="T2273" s="337"/>
      <c r="U2273" s="23">
        <f>ROUNDDOWN(U2272*$U$3,0)</f>
        <v>6108</v>
      </c>
      <c r="V2273" s="23">
        <f>ROUNDDOWN(V2272*$V$3,0)</f>
        <v>1219</v>
      </c>
      <c r="W2273" s="337"/>
      <c r="X2273" s="23">
        <f>ROUNDDOWN($X$3*X2272,0)</f>
        <v>44059</v>
      </c>
      <c r="Y2273" s="23">
        <f>ROUNDDOWN(Y2272*$Y$3,0)</f>
        <v>16288</v>
      </c>
      <c r="Z2273" s="24">
        <f>ROUNDDOWN(Z2272*$Z$3,0)</f>
        <v>16908</v>
      </c>
      <c r="AA2273" s="338"/>
      <c r="AB2273" s="327"/>
      <c r="AC2273" s="327"/>
      <c r="AD2273" s="327"/>
      <c r="AE2273" s="327"/>
      <c r="AF2273" s="329"/>
      <c r="AG2273" s="331"/>
      <c r="AH2273" s="332">
        <f t="shared" si="24"/>
        <v>0</v>
      </c>
    </row>
    <row r="2274" spans="1:34" ht="12.75" hidden="1" customHeight="1">
      <c r="A2274" s="344" t="s">
        <v>326</v>
      </c>
      <c r="B2274" s="27" t="s">
        <v>32</v>
      </c>
      <c r="C2274" s="28">
        <v>4</v>
      </c>
      <c r="D2274" s="344" t="str">
        <f>B2274&amp;C2274</f>
        <v>H4</v>
      </c>
      <c r="E2274" s="28" t="s">
        <v>33</v>
      </c>
      <c r="F2274" s="28">
        <v>0</v>
      </c>
      <c r="G2274" s="344" t="str">
        <f>E2274&amp;F2274</f>
        <v>W0</v>
      </c>
      <c r="H2274" s="28" t="s">
        <v>34</v>
      </c>
      <c r="I2274" s="28">
        <v>0</v>
      </c>
      <c r="J2274" s="344" t="str">
        <f>H2274&amp;I2274</f>
        <v>L0</v>
      </c>
      <c r="K2274" s="28" t="s">
        <v>35</v>
      </c>
      <c r="L2274" s="28">
        <v>0</v>
      </c>
      <c r="M2274" s="345" t="str">
        <f>K2274&amp;L2274</f>
        <v>B0</v>
      </c>
      <c r="N2274" s="28" t="s">
        <v>36</v>
      </c>
      <c r="O2274" s="28">
        <v>15</v>
      </c>
      <c r="P2274" s="345" t="str">
        <f>N2274&amp;O2274</f>
        <v>R15</v>
      </c>
      <c r="Q2274" s="25" t="s">
        <v>37</v>
      </c>
      <c r="R2274" s="19">
        <v>0.88</v>
      </c>
      <c r="S2274" s="19">
        <v>0.12</v>
      </c>
      <c r="T2274" s="336">
        <f>SUM(R2275:S2275)</f>
        <v>102088</v>
      </c>
      <c r="U2274" s="19">
        <v>0.19</v>
      </c>
      <c r="V2274" s="19">
        <v>3.9E-2</v>
      </c>
      <c r="W2274" s="336">
        <f>SUM(U2275:V2275)</f>
        <v>17851</v>
      </c>
      <c r="X2274" s="19">
        <v>0.56000000000000005</v>
      </c>
      <c r="Y2274" s="19">
        <v>0.27</v>
      </c>
      <c r="Z2274" s="19">
        <v>0.41</v>
      </c>
      <c r="AA2274" s="338">
        <f>SUM(X2275:Z2275)</f>
        <v>103098</v>
      </c>
      <c r="AB2274" s="327">
        <f>ROUNDDOWN((T2274+AA2274)*0.05,0)</f>
        <v>10259</v>
      </c>
      <c r="AC2274" s="327">
        <f>ROUNDDOWN((T2274+W2274+AA2274+AB2274)*0.1,0)</f>
        <v>23329</v>
      </c>
      <c r="AD2274" s="327">
        <f>ROUNDDOWN(AG2274*0.1,0)</f>
        <v>35006</v>
      </c>
      <c r="AE2274" s="327">
        <f>T2274+W2274+AA2274+AB2274+AC2274+AD2274</f>
        <v>291631</v>
      </c>
      <c r="AF2274" s="328">
        <v>470000</v>
      </c>
      <c r="AG2274" s="330">
        <f>AF2274-T2274-W2274</f>
        <v>350061</v>
      </c>
      <c r="AH2274" s="332">
        <f t="shared" si="24"/>
        <v>291631</v>
      </c>
    </row>
    <row r="2275" spans="1:34" ht="12.75" hidden="1" customHeight="1">
      <c r="A2275" s="344"/>
      <c r="B2275" s="27"/>
      <c r="C2275" s="28"/>
      <c r="D2275" s="344"/>
      <c r="E2275" s="28"/>
      <c r="F2275" s="28"/>
      <c r="G2275" s="344"/>
      <c r="H2275" s="28"/>
      <c r="I2275" s="28"/>
      <c r="J2275" s="344"/>
      <c r="K2275" s="28"/>
      <c r="L2275" s="28"/>
      <c r="M2275" s="346"/>
      <c r="N2275" s="28"/>
      <c r="O2275" s="28"/>
      <c r="P2275" s="346"/>
      <c r="Q2275" s="25"/>
      <c r="R2275" s="23">
        <f>ROUNDDOWN($R$3*R2274,0)</f>
        <v>92315</v>
      </c>
      <c r="S2275" s="23">
        <f>ROUNDDOWN($S$3*S2274,0)</f>
        <v>9773</v>
      </c>
      <c r="T2275" s="337"/>
      <c r="U2275" s="23">
        <f>ROUNDDOWN(U2274*$U$3,0)</f>
        <v>15474</v>
      </c>
      <c r="V2275" s="23">
        <f>ROUNDDOWN(V2274*$V$3,0)</f>
        <v>2377</v>
      </c>
      <c r="W2275" s="337"/>
      <c r="X2275" s="23">
        <f>ROUNDDOWN($X$3*X2274,0)</f>
        <v>58746</v>
      </c>
      <c r="Y2275" s="23">
        <f>ROUNDDOWN(Y2274*$Y$3,0)</f>
        <v>21989</v>
      </c>
      <c r="Z2275" s="24">
        <f>ROUNDDOWN(Z2274*$Z$3,0)</f>
        <v>22363</v>
      </c>
      <c r="AA2275" s="338"/>
      <c r="AB2275" s="327"/>
      <c r="AC2275" s="327"/>
      <c r="AD2275" s="327"/>
      <c r="AE2275" s="327"/>
      <c r="AF2275" s="329"/>
      <c r="AG2275" s="331"/>
      <c r="AH2275" s="332">
        <f t="shared" si="24"/>
        <v>0</v>
      </c>
    </row>
    <row r="2276" spans="1:34" ht="12.75" hidden="1" customHeight="1">
      <c r="A2276" s="344" t="s">
        <v>326</v>
      </c>
      <c r="B2276" s="27" t="s">
        <v>32</v>
      </c>
      <c r="C2276" s="28">
        <v>4</v>
      </c>
      <c r="D2276" s="344" t="str">
        <f>B2276&amp;C2276</f>
        <v>H4</v>
      </c>
      <c r="E2276" s="28" t="s">
        <v>33</v>
      </c>
      <c r="F2276" s="28">
        <v>0</v>
      </c>
      <c r="G2276" s="344" t="str">
        <f>E2276&amp;F2276</f>
        <v>W0</v>
      </c>
      <c r="H2276" s="28" t="s">
        <v>34</v>
      </c>
      <c r="I2276" s="28">
        <v>0</v>
      </c>
      <c r="J2276" s="344" t="str">
        <f>H2276&amp;I2276</f>
        <v>L0</v>
      </c>
      <c r="K2276" s="28" t="s">
        <v>35</v>
      </c>
      <c r="L2276" s="28">
        <v>0</v>
      </c>
      <c r="M2276" s="345" t="str">
        <f>K2276&amp;L2276</f>
        <v>B0</v>
      </c>
      <c r="N2276" s="28" t="s">
        <v>36</v>
      </c>
      <c r="O2276" s="28">
        <v>18</v>
      </c>
      <c r="P2276" s="345" t="str">
        <f>N2276&amp;O2276</f>
        <v>R18</v>
      </c>
      <c r="Q2276" s="25" t="s">
        <v>37</v>
      </c>
      <c r="R2276" s="26">
        <v>1.1499999999999999</v>
      </c>
      <c r="S2276" s="26">
        <v>0.15</v>
      </c>
      <c r="T2276" s="336">
        <f>SUM(R2277:S2277)</f>
        <v>132855</v>
      </c>
      <c r="U2276" s="19">
        <v>0.19</v>
      </c>
      <c r="V2276" s="19">
        <v>7.0999999999999994E-2</v>
      </c>
      <c r="W2276" s="336">
        <f>SUM(U2277:V2277)</f>
        <v>19802</v>
      </c>
      <c r="X2276" s="19">
        <v>0.7</v>
      </c>
      <c r="Y2276" s="19">
        <v>0.34</v>
      </c>
      <c r="Z2276" s="19">
        <v>0.52</v>
      </c>
      <c r="AA2276" s="338">
        <f>SUM(X2277:Z2277)</f>
        <v>129484</v>
      </c>
      <c r="AB2276" s="327">
        <f>ROUNDDOWN((T2276+AA2276)*0.05,0)</f>
        <v>13116</v>
      </c>
      <c r="AC2276" s="327">
        <f>ROUNDDOWN((T2276+W2276+AA2276+AB2276)*0.1,0)</f>
        <v>29525</v>
      </c>
      <c r="AD2276" s="327">
        <f>ROUNDDOWN(AG2276*0.1,0)</f>
        <v>56734</v>
      </c>
      <c r="AE2276" s="327">
        <f>T2276+W2276+AA2276+AB2276+AC2276+AD2276</f>
        <v>381516</v>
      </c>
      <c r="AF2276" s="328">
        <v>720000</v>
      </c>
      <c r="AG2276" s="330">
        <f>AF2276-T2276-W2276</f>
        <v>567343</v>
      </c>
      <c r="AH2276" s="332">
        <f t="shared" si="24"/>
        <v>381516</v>
      </c>
    </row>
    <row r="2277" spans="1:34" ht="12.75" hidden="1" customHeight="1">
      <c r="A2277" s="344"/>
      <c r="B2277" s="27"/>
      <c r="C2277" s="28"/>
      <c r="D2277" s="344"/>
      <c r="E2277" s="28"/>
      <c r="F2277" s="28"/>
      <c r="G2277" s="344"/>
      <c r="H2277" s="28"/>
      <c r="I2277" s="28"/>
      <c r="J2277" s="344"/>
      <c r="K2277" s="28"/>
      <c r="L2277" s="28"/>
      <c r="M2277" s="346"/>
      <c r="N2277" s="28"/>
      <c r="O2277" s="28"/>
      <c r="P2277" s="346"/>
      <c r="Q2277" s="22"/>
      <c r="R2277" s="23">
        <f>ROUNDDOWN($R$3*R2276,0)</f>
        <v>120639</v>
      </c>
      <c r="S2277" s="23">
        <f>ROUNDDOWN($S$3*S2276,0)</f>
        <v>12216</v>
      </c>
      <c r="T2277" s="337"/>
      <c r="U2277" s="23">
        <f>ROUNDDOWN(U2276*$U$3,0)</f>
        <v>15474</v>
      </c>
      <c r="V2277" s="23">
        <f>ROUNDDOWN(V2276*$V$3,0)</f>
        <v>4328</v>
      </c>
      <c r="W2277" s="337"/>
      <c r="X2277" s="23">
        <f>ROUNDDOWN($X$3*X2276,0)</f>
        <v>73432</v>
      </c>
      <c r="Y2277" s="23">
        <f>ROUNDDOWN(Y2276*$Y$3,0)</f>
        <v>27690</v>
      </c>
      <c r="Z2277" s="24">
        <f>ROUNDDOWN(Z2276*$Z$3,0)</f>
        <v>28362</v>
      </c>
      <c r="AA2277" s="338"/>
      <c r="AB2277" s="327"/>
      <c r="AC2277" s="327"/>
      <c r="AD2277" s="327"/>
      <c r="AE2277" s="327"/>
      <c r="AF2277" s="329"/>
      <c r="AG2277" s="331"/>
      <c r="AH2277" s="332">
        <f t="shared" si="24"/>
        <v>0</v>
      </c>
    </row>
    <row r="2278" spans="1:34" ht="12.75" hidden="1" customHeight="1">
      <c r="A2278" s="344" t="s">
        <v>326</v>
      </c>
      <c r="B2278" s="27" t="s">
        <v>32</v>
      </c>
      <c r="C2278" s="28">
        <v>5</v>
      </c>
      <c r="D2278" s="344" t="str">
        <f>B2278&amp;C2278</f>
        <v>H5</v>
      </c>
      <c r="E2278" s="28" t="s">
        <v>33</v>
      </c>
      <c r="F2278" s="28">
        <v>0</v>
      </c>
      <c r="G2278" s="344" t="str">
        <f>E2278&amp;F2278</f>
        <v>W0</v>
      </c>
      <c r="H2278" s="28" t="s">
        <v>34</v>
      </c>
      <c r="I2278" s="28">
        <v>0</v>
      </c>
      <c r="J2278" s="344" t="str">
        <f>H2278&amp;I2278</f>
        <v>L0</v>
      </c>
      <c r="K2278" s="28" t="s">
        <v>35</v>
      </c>
      <c r="L2278" s="28">
        <v>0</v>
      </c>
      <c r="M2278" s="345" t="str">
        <f>K2278&amp;L2278</f>
        <v>B0</v>
      </c>
      <c r="N2278" s="28" t="s">
        <v>36</v>
      </c>
      <c r="O2278" s="28">
        <v>20</v>
      </c>
      <c r="P2278" s="345" t="str">
        <f>N2278&amp;O2278</f>
        <v>R20</v>
      </c>
      <c r="Q2278" s="25" t="s">
        <v>37</v>
      </c>
      <c r="R2278" s="19">
        <v>1.33</v>
      </c>
      <c r="S2278" s="19">
        <v>0.18</v>
      </c>
      <c r="T2278" s="336">
        <f>SUM(R2279:S2279)</f>
        <v>154181</v>
      </c>
      <c r="U2278" s="19">
        <v>0.19</v>
      </c>
      <c r="V2278" s="19">
        <v>7.0999999999999994E-2</v>
      </c>
      <c r="W2278" s="336">
        <f>SUM(U2279:V2279)</f>
        <v>19802</v>
      </c>
      <c r="X2278" s="19">
        <v>0.81</v>
      </c>
      <c r="Y2278" s="19">
        <v>0.39</v>
      </c>
      <c r="Z2278" s="19">
        <v>0.6</v>
      </c>
      <c r="AA2278" s="338">
        <f>SUM(X2279:Z2279)</f>
        <v>149460</v>
      </c>
      <c r="AB2278" s="327">
        <f>ROUNDDOWN((T2278+AA2278)*0.05,0)</f>
        <v>15182</v>
      </c>
      <c r="AC2278" s="327">
        <f>ROUNDDOWN((T2278+W2278+AA2278+AB2278)*0.1,0)</f>
        <v>33862</v>
      </c>
      <c r="AD2278" s="327">
        <f>ROUNDDOWN(AG2278*0.1,0)</f>
        <v>76601</v>
      </c>
      <c r="AE2278" s="327">
        <f>T2278+W2278+AA2278+AB2278+AC2278+AD2278</f>
        <v>449088</v>
      </c>
      <c r="AF2278" s="328">
        <v>940000</v>
      </c>
      <c r="AG2278" s="330">
        <f>AF2278-T2278-W2278</f>
        <v>766017</v>
      </c>
      <c r="AH2278" s="332">
        <f t="shared" si="24"/>
        <v>449088</v>
      </c>
    </row>
    <row r="2279" spans="1:34" ht="12.75" hidden="1" customHeight="1">
      <c r="A2279" s="344"/>
      <c r="B2279" s="27"/>
      <c r="C2279" s="28"/>
      <c r="D2279" s="344"/>
      <c r="E2279" s="28"/>
      <c r="F2279" s="28"/>
      <c r="G2279" s="344"/>
      <c r="H2279" s="28"/>
      <c r="I2279" s="28"/>
      <c r="J2279" s="344"/>
      <c r="K2279" s="28"/>
      <c r="L2279" s="28"/>
      <c r="M2279" s="346"/>
      <c r="N2279" s="28"/>
      <c r="O2279" s="28"/>
      <c r="P2279" s="346"/>
      <c r="Q2279" s="22"/>
      <c r="R2279" s="23">
        <f>ROUNDDOWN($R$3*R2278,0)</f>
        <v>139522</v>
      </c>
      <c r="S2279" s="23">
        <f>ROUNDDOWN($S$3*S2278,0)</f>
        <v>14659</v>
      </c>
      <c r="T2279" s="337"/>
      <c r="U2279" s="23">
        <f>ROUNDDOWN(U2278*$U$3,0)</f>
        <v>15474</v>
      </c>
      <c r="V2279" s="23">
        <f>ROUNDDOWN(V2278*$V$3,0)</f>
        <v>4328</v>
      </c>
      <c r="W2279" s="337"/>
      <c r="X2279" s="23">
        <f>ROUNDDOWN($X$3*X2278,0)</f>
        <v>84972</v>
      </c>
      <c r="Y2279" s="23">
        <f>ROUNDDOWN(Y2278*$Y$3,0)</f>
        <v>31762</v>
      </c>
      <c r="Z2279" s="24">
        <f>ROUNDDOWN(Z2278*$Z$3,0)</f>
        <v>32726</v>
      </c>
      <c r="AA2279" s="338"/>
      <c r="AB2279" s="327"/>
      <c r="AC2279" s="327"/>
      <c r="AD2279" s="327"/>
      <c r="AE2279" s="327"/>
      <c r="AF2279" s="329"/>
      <c r="AG2279" s="331"/>
      <c r="AH2279" s="332">
        <f t="shared" si="24"/>
        <v>0</v>
      </c>
    </row>
    <row r="2280" spans="1:34" ht="12.75" hidden="1" customHeight="1">
      <c r="A2280" s="344" t="s">
        <v>326</v>
      </c>
      <c r="B2280" s="27" t="s">
        <v>32</v>
      </c>
      <c r="C2280" s="28">
        <v>5</v>
      </c>
      <c r="D2280" s="344" t="str">
        <f>B2280&amp;C2280</f>
        <v>H5</v>
      </c>
      <c r="E2280" s="28" t="s">
        <v>33</v>
      </c>
      <c r="F2280" s="28">
        <v>0</v>
      </c>
      <c r="G2280" s="344" t="str">
        <f>E2280&amp;F2280</f>
        <v>W0</v>
      </c>
      <c r="H2280" s="28" t="s">
        <v>34</v>
      </c>
      <c r="I2280" s="28">
        <v>0</v>
      </c>
      <c r="J2280" s="344" t="str">
        <f>H2280&amp;I2280</f>
        <v>L0</v>
      </c>
      <c r="K2280" s="28" t="s">
        <v>35</v>
      </c>
      <c r="L2280" s="28">
        <v>0</v>
      </c>
      <c r="M2280" s="345" t="str">
        <f>K2280&amp;L2280</f>
        <v>B0</v>
      </c>
      <c r="N2280" s="28" t="s">
        <v>36</v>
      </c>
      <c r="O2280" s="28">
        <v>25</v>
      </c>
      <c r="P2280" s="345" t="str">
        <f>N2280&amp;O2280</f>
        <v>R25</v>
      </c>
      <c r="Q2280" s="25" t="s">
        <v>37</v>
      </c>
      <c r="R2280" s="26">
        <v>1.85</v>
      </c>
      <c r="S2280" s="26">
        <v>0.25</v>
      </c>
      <c r="T2280" s="336">
        <f>SUM(R2281:S2281)</f>
        <v>214432</v>
      </c>
      <c r="U2280" s="19">
        <v>0.22</v>
      </c>
      <c r="V2280" s="19">
        <v>0.14299999999999999</v>
      </c>
      <c r="W2280" s="336">
        <f>SUM(U2281:V2281)</f>
        <v>26635</v>
      </c>
      <c r="X2280" s="19">
        <v>1.02</v>
      </c>
      <c r="Y2280" s="19">
        <v>0.51</v>
      </c>
      <c r="Z2280" s="19">
        <v>0.67</v>
      </c>
      <c r="AA2280" s="338">
        <f>SUM(X2281:Z2281)</f>
        <v>185081</v>
      </c>
      <c r="AB2280" s="327">
        <f>ROUNDDOWN((T2280+AA2280)*0.05,0)</f>
        <v>19975</v>
      </c>
      <c r="AC2280" s="327">
        <f>ROUNDDOWN((T2280+W2280+AA2280+AB2280)*0.1,0)</f>
        <v>44612</v>
      </c>
      <c r="AD2280" s="327">
        <f>ROUNDDOWN(AG2280*0.1,0)</f>
        <v>144893</v>
      </c>
      <c r="AE2280" s="327">
        <f>T2280+W2280+AA2280+AB2280+AC2280+AD2280</f>
        <v>635628</v>
      </c>
      <c r="AF2280" s="328">
        <v>1690000</v>
      </c>
      <c r="AG2280" s="330">
        <f>AF2280-T2280-W2280</f>
        <v>1448933</v>
      </c>
      <c r="AH2280" s="332">
        <f t="shared" si="24"/>
        <v>635628</v>
      </c>
    </row>
    <row r="2281" spans="1:34" ht="12.75" hidden="1" customHeight="1">
      <c r="A2281" s="344"/>
      <c r="B2281" s="27"/>
      <c r="C2281" s="28"/>
      <c r="D2281" s="344"/>
      <c r="E2281" s="28"/>
      <c r="F2281" s="28"/>
      <c r="G2281" s="344"/>
      <c r="H2281" s="28"/>
      <c r="I2281" s="28"/>
      <c r="J2281" s="344"/>
      <c r="K2281" s="28"/>
      <c r="L2281" s="28"/>
      <c r="M2281" s="346"/>
      <c r="N2281" s="28"/>
      <c r="O2281" s="28"/>
      <c r="P2281" s="346"/>
      <c r="Q2281" s="22"/>
      <c r="R2281" s="23">
        <f>ROUNDDOWN($R$3*R2280,0)</f>
        <v>194072</v>
      </c>
      <c r="S2281" s="23">
        <f>ROUNDDOWN($S$3*S2280,0)</f>
        <v>20360</v>
      </c>
      <c r="T2281" s="337"/>
      <c r="U2281" s="23">
        <f>ROUNDDOWN(U2280*$U$3,0)</f>
        <v>17917</v>
      </c>
      <c r="V2281" s="23">
        <f>ROUNDDOWN(V2280*$V$3,0)</f>
        <v>8718</v>
      </c>
      <c r="W2281" s="337"/>
      <c r="X2281" s="23">
        <f>ROUNDDOWN($X$3*X2280,0)</f>
        <v>107002</v>
      </c>
      <c r="Y2281" s="23">
        <f>ROUNDDOWN(Y2280*$Y$3,0)</f>
        <v>41535</v>
      </c>
      <c r="Z2281" s="24">
        <f>ROUNDDOWN(Z2280*$Z$3,0)</f>
        <v>36544</v>
      </c>
      <c r="AA2281" s="338"/>
      <c r="AB2281" s="327"/>
      <c r="AC2281" s="327"/>
      <c r="AD2281" s="327"/>
      <c r="AE2281" s="327"/>
      <c r="AF2281" s="329"/>
      <c r="AG2281" s="331"/>
      <c r="AH2281" s="332">
        <f t="shared" si="24"/>
        <v>0</v>
      </c>
    </row>
    <row r="2282" spans="1:34" ht="12.75" hidden="1" customHeight="1">
      <c r="A2282" s="344" t="s">
        <v>326</v>
      </c>
      <c r="B2282" s="27" t="s">
        <v>32</v>
      </c>
      <c r="C2282" s="28">
        <v>6</v>
      </c>
      <c r="D2282" s="344" t="str">
        <f>B2282&amp;C2282</f>
        <v>H6</v>
      </c>
      <c r="E2282" s="28" t="s">
        <v>33</v>
      </c>
      <c r="F2282" s="28">
        <v>0</v>
      </c>
      <c r="G2282" s="344" t="str">
        <f>E2282&amp;F2282</f>
        <v>W0</v>
      </c>
      <c r="H2282" s="28" t="s">
        <v>34</v>
      </c>
      <c r="I2282" s="28">
        <v>0</v>
      </c>
      <c r="J2282" s="344" t="str">
        <f>H2282&amp;I2282</f>
        <v>L0</v>
      </c>
      <c r="K2282" s="28" t="s">
        <v>35</v>
      </c>
      <c r="L2282" s="28">
        <v>0</v>
      </c>
      <c r="M2282" s="345" t="str">
        <f>K2282&amp;L2282</f>
        <v>B0</v>
      </c>
      <c r="N2282" s="28" t="s">
        <v>36</v>
      </c>
      <c r="O2282" s="28">
        <v>30</v>
      </c>
      <c r="P2282" s="345" t="str">
        <f>N2282&amp;O2282</f>
        <v>R30</v>
      </c>
      <c r="Q2282" s="25" t="s">
        <v>37</v>
      </c>
      <c r="R2282" s="19">
        <v>2.2000000000000002</v>
      </c>
      <c r="S2282" s="19">
        <v>0.31</v>
      </c>
      <c r="T2282" s="336">
        <f>SUM(R2283:S2283)</f>
        <v>256035</v>
      </c>
      <c r="U2282" s="19">
        <v>0.3</v>
      </c>
      <c r="V2282" s="19">
        <v>0.25</v>
      </c>
      <c r="W2282" s="336">
        <f>SUM(U2283:V2283)</f>
        <v>39673</v>
      </c>
      <c r="X2282" s="19">
        <v>1.23</v>
      </c>
      <c r="Y2282" s="19">
        <v>0.6</v>
      </c>
      <c r="Z2282" s="19">
        <v>0.78</v>
      </c>
      <c r="AA2282" s="338">
        <f>SUM(X2283:Z2283)</f>
        <v>220440</v>
      </c>
      <c r="AB2282" s="327">
        <f>ROUNDDOWN((T2282+AA2282)*0.05,0)</f>
        <v>23823</v>
      </c>
      <c r="AC2282" s="327">
        <f>ROUNDDOWN((T2282+W2282+AA2282+AB2282)*0.1,0)</f>
        <v>53997</v>
      </c>
      <c r="AD2282" s="327">
        <f>ROUNDDOWN(AG2282*0.1,0)</f>
        <v>243429</v>
      </c>
      <c r="AE2282" s="327">
        <f>T2282+W2282+AA2282+AB2282+AC2282+AD2282</f>
        <v>837397</v>
      </c>
      <c r="AF2282" s="328">
        <v>2730000</v>
      </c>
      <c r="AG2282" s="330">
        <f>AF2282-T2282-W2282</f>
        <v>2434292</v>
      </c>
      <c r="AH2282" s="332">
        <f t="shared" si="24"/>
        <v>837397</v>
      </c>
    </row>
    <row r="2283" spans="1:34" ht="12.75" hidden="1" customHeight="1">
      <c r="A2283" s="344"/>
      <c r="B2283" s="27"/>
      <c r="C2283" s="28"/>
      <c r="D2283" s="344"/>
      <c r="E2283" s="28"/>
      <c r="F2283" s="28"/>
      <c r="G2283" s="344"/>
      <c r="H2283" s="28"/>
      <c r="I2283" s="28"/>
      <c r="J2283" s="344"/>
      <c r="K2283" s="28"/>
      <c r="L2283" s="28"/>
      <c r="M2283" s="346"/>
      <c r="N2283" s="28"/>
      <c r="O2283" s="28"/>
      <c r="P2283" s="346"/>
      <c r="Q2283" s="22"/>
      <c r="R2283" s="23">
        <f>ROUNDDOWN($R$3*R2282,0)</f>
        <v>230788</v>
      </c>
      <c r="S2283" s="23">
        <f>ROUNDDOWN($S$3*S2282,0)</f>
        <v>25247</v>
      </c>
      <c r="T2283" s="337"/>
      <c r="U2283" s="23">
        <f>ROUNDDOWN(U2282*$U$3,0)</f>
        <v>24432</v>
      </c>
      <c r="V2283" s="23">
        <f>ROUNDDOWN(V2282*$V$3,0)</f>
        <v>15241</v>
      </c>
      <c r="W2283" s="337"/>
      <c r="X2283" s="23">
        <f>ROUNDDOWN($X$3*X2282,0)</f>
        <v>129031</v>
      </c>
      <c r="Y2283" s="23">
        <f>ROUNDDOWN(Y2282*$Y$3,0)</f>
        <v>48865</v>
      </c>
      <c r="Z2283" s="24">
        <f>ROUNDDOWN(Z2282*$Z$3,0)</f>
        <v>42544</v>
      </c>
      <c r="AA2283" s="338"/>
      <c r="AB2283" s="327"/>
      <c r="AC2283" s="327"/>
      <c r="AD2283" s="327"/>
      <c r="AE2283" s="327"/>
      <c r="AF2283" s="329"/>
      <c r="AG2283" s="331"/>
      <c r="AH2283" s="332">
        <f t="shared" si="24"/>
        <v>0</v>
      </c>
    </row>
    <row r="2284" spans="1:34" ht="12.75" hidden="1" customHeight="1">
      <c r="A2284" s="344" t="s">
        <v>326</v>
      </c>
      <c r="B2284" s="27" t="s">
        <v>32</v>
      </c>
      <c r="C2284" s="28">
        <v>7</v>
      </c>
      <c r="D2284" s="344" t="str">
        <f>B2284&amp;C2284</f>
        <v>H7</v>
      </c>
      <c r="E2284" s="28" t="s">
        <v>33</v>
      </c>
      <c r="F2284" s="28">
        <v>0</v>
      </c>
      <c r="G2284" s="344" t="str">
        <f>E2284&amp;F2284</f>
        <v>W0</v>
      </c>
      <c r="H2284" s="28" t="s">
        <v>34</v>
      </c>
      <c r="I2284" s="28">
        <v>0</v>
      </c>
      <c r="J2284" s="344" t="str">
        <f>H2284&amp;I2284</f>
        <v>L0</v>
      </c>
      <c r="K2284" s="28" t="s">
        <v>35</v>
      </c>
      <c r="L2284" s="28">
        <v>0</v>
      </c>
      <c r="M2284" s="345" t="str">
        <f>K2284&amp;L2284</f>
        <v>B0</v>
      </c>
      <c r="N2284" s="28" t="s">
        <v>36</v>
      </c>
      <c r="O2284" s="28">
        <v>35</v>
      </c>
      <c r="P2284" s="345" t="str">
        <f>N2284&amp;O2284</f>
        <v>R35</v>
      </c>
      <c r="Q2284" s="25" t="s">
        <v>37</v>
      </c>
      <c r="R2284" s="19">
        <v>2.66</v>
      </c>
      <c r="S2284" s="19">
        <v>0.37</v>
      </c>
      <c r="T2284" s="336">
        <f>SUM(R2285:S2285)</f>
        <v>309177</v>
      </c>
      <c r="U2284" s="19">
        <v>0.3</v>
      </c>
      <c r="V2284" s="19">
        <v>0.25</v>
      </c>
      <c r="W2284" s="336">
        <f>SUM(U2285:V2285)</f>
        <v>39673</v>
      </c>
      <c r="X2284" s="19">
        <v>1.42</v>
      </c>
      <c r="Y2284" s="19">
        <v>0.69</v>
      </c>
      <c r="Z2284" s="19">
        <v>0.9</v>
      </c>
      <c r="AA2284" s="338">
        <f>SUM(X2285:Z2285)</f>
        <v>254247</v>
      </c>
      <c r="AB2284" s="327">
        <f>ROUNDDOWN((T2284+AA2284)*0.05,0)</f>
        <v>28171</v>
      </c>
      <c r="AC2284" s="327">
        <f>ROUNDDOWN((T2284+W2284+AA2284+AB2284)*0.1,0)</f>
        <v>63126</v>
      </c>
      <c r="AD2284" s="327">
        <f>ROUNDDOWN(AG2284*0.1,0)</f>
        <v>328115</v>
      </c>
      <c r="AE2284" s="327">
        <f>T2284+W2284+AA2284+AB2284+AC2284+AD2284</f>
        <v>1022509</v>
      </c>
      <c r="AF2284" s="328">
        <v>3630000</v>
      </c>
      <c r="AG2284" s="330">
        <f>AF2284-T2284-W2284</f>
        <v>3281150</v>
      </c>
      <c r="AH2284" s="332">
        <f t="shared" si="24"/>
        <v>1022509</v>
      </c>
    </row>
    <row r="2285" spans="1:34" ht="12.75" hidden="1" customHeight="1">
      <c r="A2285" s="344"/>
      <c r="B2285" s="27"/>
      <c r="C2285" s="28"/>
      <c r="D2285" s="344"/>
      <c r="E2285" s="28"/>
      <c r="F2285" s="28"/>
      <c r="G2285" s="344"/>
      <c r="H2285" s="28"/>
      <c r="I2285" s="28"/>
      <c r="J2285" s="344"/>
      <c r="K2285" s="28"/>
      <c r="L2285" s="28"/>
      <c r="M2285" s="346"/>
      <c r="N2285" s="28"/>
      <c r="O2285" s="28"/>
      <c r="P2285" s="346"/>
      <c r="Q2285" s="22"/>
      <c r="R2285" s="23">
        <f>ROUNDDOWN($R$3*R2284,0)</f>
        <v>279044</v>
      </c>
      <c r="S2285" s="23">
        <f>ROUNDDOWN($S$3*S2284,0)</f>
        <v>30133</v>
      </c>
      <c r="T2285" s="337"/>
      <c r="U2285" s="23">
        <f>ROUNDDOWN(U2284*$U$3,0)</f>
        <v>24432</v>
      </c>
      <c r="V2285" s="23">
        <f>ROUNDDOWN(V2284*$V$3,0)</f>
        <v>15241</v>
      </c>
      <c r="W2285" s="337"/>
      <c r="X2285" s="23">
        <f>ROUNDDOWN($X$3*X2284,0)</f>
        <v>148963</v>
      </c>
      <c r="Y2285" s="23">
        <f>ROUNDDOWN(Y2284*$Y$3,0)</f>
        <v>56195</v>
      </c>
      <c r="Z2285" s="24">
        <f>ROUNDDOWN(Z2284*$Z$3,0)</f>
        <v>49089</v>
      </c>
      <c r="AA2285" s="338"/>
      <c r="AB2285" s="327"/>
      <c r="AC2285" s="327"/>
      <c r="AD2285" s="327"/>
      <c r="AE2285" s="327"/>
      <c r="AF2285" s="329"/>
      <c r="AG2285" s="331"/>
      <c r="AH2285" s="332">
        <f t="shared" si="24"/>
        <v>0</v>
      </c>
    </row>
    <row r="2286" spans="1:34" ht="12.75" hidden="1" customHeight="1">
      <c r="A2286" s="344" t="s">
        <v>326</v>
      </c>
      <c r="B2286" s="27" t="s">
        <v>32</v>
      </c>
      <c r="C2286" s="28">
        <v>7</v>
      </c>
      <c r="D2286" s="344" t="str">
        <f>B2286&amp;C2286</f>
        <v>H7</v>
      </c>
      <c r="E2286" s="28" t="s">
        <v>33</v>
      </c>
      <c r="F2286" s="28">
        <v>0</v>
      </c>
      <c r="G2286" s="344" t="str">
        <f>E2286&amp;F2286</f>
        <v>W0</v>
      </c>
      <c r="H2286" s="28" t="s">
        <v>34</v>
      </c>
      <c r="I2286" s="28">
        <v>0</v>
      </c>
      <c r="J2286" s="344" t="str">
        <f>H2286&amp;I2286</f>
        <v>L0</v>
      </c>
      <c r="K2286" s="28" t="s">
        <v>35</v>
      </c>
      <c r="L2286" s="28">
        <v>0</v>
      </c>
      <c r="M2286" s="345" t="str">
        <f>K2286&amp;L2286</f>
        <v>B0</v>
      </c>
      <c r="N2286" s="28" t="s">
        <v>36</v>
      </c>
      <c r="O2286" s="28">
        <v>40</v>
      </c>
      <c r="P2286" s="345" t="str">
        <f>N2286&amp;O2286</f>
        <v>R40</v>
      </c>
      <c r="Q2286" s="25" t="s">
        <v>37</v>
      </c>
      <c r="R2286" s="26">
        <v>3.09</v>
      </c>
      <c r="S2286" s="26">
        <v>0.43</v>
      </c>
      <c r="T2286" s="336">
        <f>SUM(R2287:S2287)</f>
        <v>359173</v>
      </c>
      <c r="U2286" s="19">
        <v>0.57999999999999996</v>
      </c>
      <c r="V2286" s="19">
        <v>0.33</v>
      </c>
      <c r="W2286" s="336">
        <f>SUM(U2287:V2287)</f>
        <v>67355</v>
      </c>
      <c r="X2286" s="19">
        <v>1.56</v>
      </c>
      <c r="Y2286" s="19">
        <v>0.76</v>
      </c>
      <c r="Z2286" s="19">
        <v>0.99</v>
      </c>
      <c r="AA2286" s="338">
        <f>SUM(X2287:Z2287)</f>
        <v>279544</v>
      </c>
      <c r="AB2286" s="327">
        <f>ROUNDDOWN((T2286+AA2286)*0.05,0)</f>
        <v>31935</v>
      </c>
      <c r="AC2286" s="327">
        <f>ROUNDDOWN((T2286+W2286+AA2286+AB2286)*0.1,0)</f>
        <v>73800</v>
      </c>
      <c r="AD2286" s="327">
        <f>ROUNDDOWN(AG2286*0.1,0)</f>
        <v>475347</v>
      </c>
      <c r="AE2286" s="327">
        <f>T2286+W2286+AA2286+AB2286+AC2286+AD2286</f>
        <v>1287154</v>
      </c>
      <c r="AF2286" s="328">
        <v>5180000</v>
      </c>
      <c r="AG2286" s="330">
        <f>AF2286-T2286-W2286</f>
        <v>4753472</v>
      </c>
      <c r="AH2286" s="332">
        <f t="shared" si="24"/>
        <v>1287154</v>
      </c>
    </row>
    <row r="2287" spans="1:34" ht="12.75" hidden="1" customHeight="1">
      <c r="A2287" s="344"/>
      <c r="B2287" s="27"/>
      <c r="C2287" s="28"/>
      <c r="D2287" s="344"/>
      <c r="E2287" s="28"/>
      <c r="F2287" s="28"/>
      <c r="G2287" s="344"/>
      <c r="H2287" s="28"/>
      <c r="I2287" s="28"/>
      <c r="J2287" s="344"/>
      <c r="K2287" s="28"/>
      <c r="L2287" s="28"/>
      <c r="M2287" s="346"/>
      <c r="N2287" s="28"/>
      <c r="O2287" s="28"/>
      <c r="P2287" s="346"/>
      <c r="Q2287" s="22"/>
      <c r="R2287" s="23">
        <f>ROUNDDOWN($R$3*R2286,0)</f>
        <v>324153</v>
      </c>
      <c r="S2287" s="23">
        <f>ROUNDDOWN($S$3*S2286,0)</f>
        <v>35020</v>
      </c>
      <c r="T2287" s="337"/>
      <c r="U2287" s="23">
        <f>ROUNDDOWN(U2286*$U$3,0)</f>
        <v>47236</v>
      </c>
      <c r="V2287" s="23">
        <f>ROUNDDOWN(V2286*$V$3,0)</f>
        <v>20119</v>
      </c>
      <c r="W2287" s="337"/>
      <c r="X2287" s="23">
        <f>ROUNDDOWN($X$3*X2286,0)</f>
        <v>163650</v>
      </c>
      <c r="Y2287" s="23">
        <f>ROUNDDOWN(Y2286*$Y$3,0)</f>
        <v>61896</v>
      </c>
      <c r="Z2287" s="24">
        <f>ROUNDDOWN(Z2286*$Z$3,0)</f>
        <v>53998</v>
      </c>
      <c r="AA2287" s="338"/>
      <c r="AB2287" s="327"/>
      <c r="AC2287" s="327"/>
      <c r="AD2287" s="327"/>
      <c r="AE2287" s="327"/>
      <c r="AF2287" s="329"/>
      <c r="AG2287" s="331"/>
      <c r="AH2287" s="332">
        <f t="shared" si="24"/>
        <v>0</v>
      </c>
    </row>
    <row r="2288" spans="1:34" ht="12.75" hidden="1" customHeight="1">
      <c r="A2288" s="344" t="s">
        <v>326</v>
      </c>
      <c r="B2288" s="27" t="s">
        <v>32</v>
      </c>
      <c r="C2288" s="28">
        <v>8</v>
      </c>
      <c r="D2288" s="344" t="str">
        <f>B2288&amp;C2288</f>
        <v>H8</v>
      </c>
      <c r="E2288" s="28" t="s">
        <v>33</v>
      </c>
      <c r="F2288" s="28">
        <v>0</v>
      </c>
      <c r="G2288" s="344" t="str">
        <f>E2288&amp;F2288</f>
        <v>W0</v>
      </c>
      <c r="H2288" s="28" t="s">
        <v>34</v>
      </c>
      <c r="I2288" s="28">
        <v>0</v>
      </c>
      <c r="J2288" s="344" t="str">
        <f>H2288&amp;I2288</f>
        <v>L0</v>
      </c>
      <c r="K2288" s="28" t="s">
        <v>35</v>
      </c>
      <c r="L2288" s="28">
        <v>0</v>
      </c>
      <c r="M2288" s="345" t="str">
        <f>K2288&amp;L2288</f>
        <v>B0</v>
      </c>
      <c r="N2288" s="28" t="s">
        <v>36</v>
      </c>
      <c r="O2288" s="28">
        <v>45</v>
      </c>
      <c r="P2288" s="345" t="str">
        <f>N2288&amp;O2288</f>
        <v>R45</v>
      </c>
      <c r="Q2288" s="25" t="s">
        <v>37</v>
      </c>
      <c r="R2288" s="19">
        <v>3.53</v>
      </c>
      <c r="S2288" s="19">
        <v>0.49</v>
      </c>
      <c r="T2288" s="336">
        <f>SUM(R2289:S2289)</f>
        <v>410218</v>
      </c>
      <c r="U2288" s="19">
        <v>0.72</v>
      </c>
      <c r="V2288" s="19">
        <v>0.5</v>
      </c>
      <c r="W2288" s="336">
        <f>SUM(U2289:V2289)</f>
        <v>89121</v>
      </c>
      <c r="X2288" s="19">
        <v>1.69</v>
      </c>
      <c r="Y2288" s="19">
        <v>0.82</v>
      </c>
      <c r="Z2288" s="19">
        <v>1.08</v>
      </c>
      <c r="AA2288" s="338">
        <f>SUM(X2289:Z2289)</f>
        <v>302977</v>
      </c>
      <c r="AB2288" s="327">
        <f>ROUNDDOWN((T2288+AA2288)*0.05,0)</f>
        <v>35659</v>
      </c>
      <c r="AC2288" s="327">
        <f>ROUNDDOWN((T2288+W2288+AA2288+AB2288)*0.1,0)</f>
        <v>83797</v>
      </c>
      <c r="AD2288" s="327">
        <f>ROUNDDOWN(AG2288*0.1,0)</f>
        <v>724066</v>
      </c>
      <c r="AE2288" s="327">
        <f>T2288+W2288+AA2288+AB2288+AC2288+AD2288</f>
        <v>1645838</v>
      </c>
      <c r="AF2288" s="328">
        <v>7740000</v>
      </c>
      <c r="AG2288" s="330">
        <f>AF2288-T2288-W2288</f>
        <v>7240661</v>
      </c>
      <c r="AH2288" s="332">
        <f t="shared" si="24"/>
        <v>1645838</v>
      </c>
    </row>
    <row r="2289" spans="1:34" ht="12.75" hidden="1" customHeight="1">
      <c r="A2289" s="344"/>
      <c r="B2289" s="27"/>
      <c r="C2289" s="28"/>
      <c r="D2289" s="344"/>
      <c r="E2289" s="28"/>
      <c r="F2289" s="28"/>
      <c r="G2289" s="344"/>
      <c r="H2289" s="28"/>
      <c r="I2289" s="28"/>
      <c r="J2289" s="344"/>
      <c r="K2289" s="28"/>
      <c r="L2289" s="28"/>
      <c r="M2289" s="346"/>
      <c r="N2289" s="28"/>
      <c r="O2289" s="28"/>
      <c r="P2289" s="346"/>
      <c r="Q2289" s="22"/>
      <c r="R2289" s="23">
        <f>ROUNDDOWN($R$3*R2288,0)</f>
        <v>370311</v>
      </c>
      <c r="S2289" s="23">
        <f>ROUNDDOWN($S$3*S2288,0)</f>
        <v>39907</v>
      </c>
      <c r="T2289" s="337"/>
      <c r="U2289" s="23">
        <f>ROUNDDOWN(U2288*$U$3,0)</f>
        <v>58638</v>
      </c>
      <c r="V2289" s="23">
        <f>ROUNDDOWN(V2288*$V$3,0)</f>
        <v>30483</v>
      </c>
      <c r="W2289" s="337"/>
      <c r="X2289" s="23">
        <f>ROUNDDOWN($X$3*X2288,0)</f>
        <v>177287</v>
      </c>
      <c r="Y2289" s="23">
        <f>ROUNDDOWN(Y2288*$Y$3,0)</f>
        <v>66783</v>
      </c>
      <c r="Z2289" s="24">
        <f>ROUNDDOWN(Z2288*$Z$3,0)</f>
        <v>58907</v>
      </c>
      <c r="AA2289" s="338"/>
      <c r="AB2289" s="327"/>
      <c r="AC2289" s="327"/>
      <c r="AD2289" s="327"/>
      <c r="AE2289" s="327"/>
      <c r="AF2289" s="329"/>
      <c r="AG2289" s="331"/>
      <c r="AH2289" s="332">
        <f t="shared" si="24"/>
        <v>0</v>
      </c>
    </row>
    <row r="2290" spans="1:34" ht="12.75" hidden="1" customHeight="1">
      <c r="A2290" s="344" t="s">
        <v>326</v>
      </c>
      <c r="B2290" s="27" t="s">
        <v>32</v>
      </c>
      <c r="C2290" s="28">
        <v>8</v>
      </c>
      <c r="D2290" s="344" t="str">
        <f>B2290&amp;C2290</f>
        <v>H8</v>
      </c>
      <c r="E2290" s="28" t="s">
        <v>33</v>
      </c>
      <c r="F2290" s="28">
        <v>0</v>
      </c>
      <c r="G2290" s="344" t="str">
        <f>E2290&amp;F2290</f>
        <v>W0</v>
      </c>
      <c r="H2290" s="28" t="s">
        <v>34</v>
      </c>
      <c r="I2290" s="28">
        <v>0</v>
      </c>
      <c r="J2290" s="344" t="str">
        <f>H2290&amp;I2290</f>
        <v>L0</v>
      </c>
      <c r="K2290" s="28" t="s">
        <v>35</v>
      </c>
      <c r="L2290" s="28">
        <v>0</v>
      </c>
      <c r="M2290" s="345" t="str">
        <f>K2290&amp;L2290</f>
        <v>B0</v>
      </c>
      <c r="N2290" s="28" t="s">
        <v>36</v>
      </c>
      <c r="O2290" s="28">
        <v>50</v>
      </c>
      <c r="P2290" s="345" t="str">
        <f>N2290&amp;O2290</f>
        <v>R50</v>
      </c>
      <c r="Q2290" s="25" t="s">
        <v>37</v>
      </c>
      <c r="R2290" s="19">
        <v>3.96</v>
      </c>
      <c r="S2290" s="19">
        <v>0.55000000000000004</v>
      </c>
      <c r="T2290" s="336">
        <f>SUM(R2291:S2291)</f>
        <v>460212</v>
      </c>
      <c r="U2290" s="19">
        <v>0.86</v>
      </c>
      <c r="V2290" s="19">
        <v>1</v>
      </c>
      <c r="W2290" s="336">
        <f>SUM(U2291:V2291)</f>
        <v>131007</v>
      </c>
      <c r="X2290" s="19">
        <v>1.81</v>
      </c>
      <c r="Y2290" s="19">
        <v>0.88</v>
      </c>
      <c r="Z2290" s="19">
        <v>1.1499999999999999</v>
      </c>
      <c r="AA2290" s="338">
        <f>SUM(X2291:Z2291)</f>
        <v>324270</v>
      </c>
      <c r="AB2290" s="327">
        <f>ROUNDDOWN((T2290+AA2290)*0.05,0)</f>
        <v>39224</v>
      </c>
      <c r="AC2290" s="327">
        <f>ROUNDDOWN((T2290+W2290+AA2290+AB2290)*0.1,0)</f>
        <v>95471</v>
      </c>
      <c r="AD2290" s="327">
        <f>ROUNDDOWN(AG2290*0.1,0)</f>
        <v>973878</v>
      </c>
      <c r="AE2290" s="327">
        <f>T2290+W2290+AA2290+AB2290+AC2290+AD2290</f>
        <v>2024062</v>
      </c>
      <c r="AF2290" s="328">
        <v>10330000</v>
      </c>
      <c r="AG2290" s="330">
        <f>AF2290-T2290-W2290</f>
        <v>9738781</v>
      </c>
      <c r="AH2290" s="332">
        <f t="shared" ref="AH2290:AH2345" si="25">IF(AE2290&lt;AG2290,AE2290,AG2290)</f>
        <v>2024062</v>
      </c>
    </row>
    <row r="2291" spans="1:34" ht="12.75" hidden="1" customHeight="1">
      <c r="A2291" s="344"/>
      <c r="B2291" s="27"/>
      <c r="C2291" s="28"/>
      <c r="D2291" s="344"/>
      <c r="E2291" s="28"/>
      <c r="F2291" s="28"/>
      <c r="G2291" s="344"/>
      <c r="H2291" s="28"/>
      <c r="I2291" s="28"/>
      <c r="J2291" s="344"/>
      <c r="K2291" s="28"/>
      <c r="L2291" s="28"/>
      <c r="M2291" s="346"/>
      <c r="N2291" s="28"/>
      <c r="O2291" s="28"/>
      <c r="P2291" s="346"/>
      <c r="Q2291" s="22"/>
      <c r="R2291" s="23">
        <f>ROUNDDOWN($R$3*R2290,0)</f>
        <v>415419</v>
      </c>
      <c r="S2291" s="23">
        <f>ROUNDDOWN($S$3*S2290,0)</f>
        <v>44793</v>
      </c>
      <c r="T2291" s="337"/>
      <c r="U2291" s="23">
        <f>ROUNDDOWN(U2290*$U$3,0)</f>
        <v>70040</v>
      </c>
      <c r="V2291" s="23">
        <f>ROUNDDOWN(V2290*$V$3,0)</f>
        <v>60967</v>
      </c>
      <c r="W2291" s="337"/>
      <c r="X2291" s="23">
        <f>ROUNDDOWN($X$3*X2290,0)</f>
        <v>189876</v>
      </c>
      <c r="Y2291" s="23">
        <f>ROUNDDOWN(Y2290*$Y$3,0)</f>
        <v>71669</v>
      </c>
      <c r="Z2291" s="24">
        <f>ROUNDDOWN(Z2290*$Z$3,0)</f>
        <v>62725</v>
      </c>
      <c r="AA2291" s="338"/>
      <c r="AB2291" s="327"/>
      <c r="AC2291" s="327"/>
      <c r="AD2291" s="327"/>
      <c r="AE2291" s="327"/>
      <c r="AF2291" s="329"/>
      <c r="AG2291" s="331"/>
      <c r="AH2291" s="332">
        <f t="shared" si="25"/>
        <v>0</v>
      </c>
    </row>
    <row r="2292" spans="1:34" ht="12.75" hidden="1" customHeight="1">
      <c r="A2292" s="333" t="s">
        <v>327</v>
      </c>
      <c r="B2292" s="20" t="s">
        <v>32</v>
      </c>
      <c r="C2292" s="21">
        <v>1.5</v>
      </c>
      <c r="D2292" s="333" t="str">
        <f>B2292&amp;C2292</f>
        <v>H1.5</v>
      </c>
      <c r="E2292" s="21" t="s">
        <v>33</v>
      </c>
      <c r="F2292" s="21">
        <v>0.5</v>
      </c>
      <c r="G2292" s="333" t="str">
        <f>E2292&amp;F2292</f>
        <v>W0.5</v>
      </c>
      <c r="H2292" s="21" t="s">
        <v>34</v>
      </c>
      <c r="I2292" s="21">
        <v>0</v>
      </c>
      <c r="J2292" s="333" t="str">
        <f>H2292&amp;I2292</f>
        <v>L0</v>
      </c>
      <c r="K2292" s="21" t="s">
        <v>35</v>
      </c>
      <c r="L2292" s="21">
        <v>0</v>
      </c>
      <c r="M2292" s="334" t="str">
        <f>K2292&amp;L2292</f>
        <v>B0</v>
      </c>
      <c r="N2292" s="21" t="s">
        <v>36</v>
      </c>
      <c r="O2292" s="21">
        <v>0</v>
      </c>
      <c r="P2292" s="334" t="str">
        <f>N2292&amp;O2292</f>
        <v>R0</v>
      </c>
      <c r="Q2292" s="25" t="s">
        <v>262</v>
      </c>
      <c r="R2292" s="26">
        <v>0.06</v>
      </c>
      <c r="S2292" s="26">
        <v>0.01</v>
      </c>
      <c r="T2292" s="336">
        <f>SUM(R2293:S2293)</f>
        <v>7108</v>
      </c>
      <c r="U2292" s="19">
        <v>2E-3</v>
      </c>
      <c r="V2292" s="19">
        <v>5.0000000000000001E-3</v>
      </c>
      <c r="W2292" s="336">
        <f>SUM(U2293:V2293)</f>
        <v>466</v>
      </c>
      <c r="X2292" s="19">
        <v>0.09</v>
      </c>
      <c r="Y2292" s="19">
        <v>7.0000000000000007E-2</v>
      </c>
      <c r="Z2292" s="19">
        <v>0</v>
      </c>
      <c r="AA2292" s="338">
        <f>SUM(X2293:Z2293)</f>
        <v>15142</v>
      </c>
      <c r="AB2292" s="327">
        <f>ROUNDDOWN((T2292+AA2292)*0.05,0)</f>
        <v>1112</v>
      </c>
      <c r="AC2292" s="327">
        <f>ROUNDDOWN((T2292+W2292+AA2292+AB2292)*0.1,0)</f>
        <v>2382</v>
      </c>
      <c r="AD2292" s="327">
        <f>ROUNDDOWN(AG2292*0.1,0)</f>
        <v>-127</v>
      </c>
      <c r="AE2292" s="327">
        <f>T2292+W2292+AA2292+AB2292+AC2292+AD2292</f>
        <v>26083</v>
      </c>
      <c r="AF2292" s="328">
        <v>6300</v>
      </c>
      <c r="AG2292" s="330">
        <f>AF2292-T2292-W2292</f>
        <v>-1274</v>
      </c>
      <c r="AH2292" s="332">
        <f t="shared" si="25"/>
        <v>-1274</v>
      </c>
    </row>
    <row r="2293" spans="1:34" ht="12.75" hidden="1" customHeight="1">
      <c r="A2293" s="333"/>
      <c r="B2293" s="20"/>
      <c r="C2293" s="21"/>
      <c r="D2293" s="333"/>
      <c r="E2293" s="21"/>
      <c r="F2293" s="21"/>
      <c r="G2293" s="333"/>
      <c r="H2293" s="21"/>
      <c r="I2293" s="21"/>
      <c r="J2293" s="333"/>
      <c r="K2293" s="21"/>
      <c r="L2293" s="21"/>
      <c r="M2293" s="335"/>
      <c r="N2293" s="21"/>
      <c r="O2293" s="21"/>
      <c r="P2293" s="335"/>
      <c r="Q2293" s="25"/>
      <c r="R2293" s="23">
        <f>ROUNDDOWN($R$3*R2292,0)</f>
        <v>6294</v>
      </c>
      <c r="S2293" s="23">
        <f>ROUNDDOWN($S$3*S2292,0)</f>
        <v>814</v>
      </c>
      <c r="T2293" s="337"/>
      <c r="U2293" s="23">
        <f>ROUNDDOWN(U2292*$U$3,0)</f>
        <v>162</v>
      </c>
      <c r="V2293" s="23">
        <f>ROUNDDOWN(V2292*$V$3,0)</f>
        <v>304</v>
      </c>
      <c r="W2293" s="337"/>
      <c r="X2293" s="23">
        <f>ROUNDDOWN($X$3*X2292,0)</f>
        <v>9441</v>
      </c>
      <c r="Y2293" s="23">
        <f>ROUNDDOWN(Y2292*$Y$3,0)</f>
        <v>5701</v>
      </c>
      <c r="Z2293" s="24">
        <f>ROUNDDOWN(Z2292*$Z$3,0)</f>
        <v>0</v>
      </c>
      <c r="AA2293" s="338"/>
      <c r="AB2293" s="327"/>
      <c r="AC2293" s="327"/>
      <c r="AD2293" s="327"/>
      <c r="AE2293" s="327"/>
      <c r="AF2293" s="329"/>
      <c r="AG2293" s="331"/>
      <c r="AH2293" s="332">
        <f t="shared" si="25"/>
        <v>0</v>
      </c>
    </row>
    <row r="2294" spans="1:34" ht="12.75" hidden="1" customHeight="1">
      <c r="A2294" s="333" t="s">
        <v>327</v>
      </c>
      <c r="B2294" s="20" t="s">
        <v>32</v>
      </c>
      <c r="C2294" s="21">
        <v>2</v>
      </c>
      <c r="D2294" s="333" t="str">
        <f>B2294&amp;C2294</f>
        <v>H2</v>
      </c>
      <c r="E2294" s="21" t="s">
        <v>33</v>
      </c>
      <c r="F2294" s="21">
        <v>0.8</v>
      </c>
      <c r="G2294" s="333" t="str">
        <f>E2294&amp;F2294</f>
        <v>W0.8</v>
      </c>
      <c r="H2294" s="21" t="s">
        <v>34</v>
      </c>
      <c r="I2294" s="21">
        <v>0</v>
      </c>
      <c r="J2294" s="333" t="str">
        <f>H2294&amp;I2294</f>
        <v>L0</v>
      </c>
      <c r="K2294" s="21" t="s">
        <v>35</v>
      </c>
      <c r="L2294" s="21">
        <v>0</v>
      </c>
      <c r="M2294" s="334" t="str">
        <f>K2294&amp;L2294</f>
        <v>B0</v>
      </c>
      <c r="N2294" s="21" t="s">
        <v>36</v>
      </c>
      <c r="O2294" s="21">
        <v>0</v>
      </c>
      <c r="P2294" s="334" t="str">
        <f>N2294&amp;O2294</f>
        <v>R0</v>
      </c>
      <c r="Q2294" s="25" t="s">
        <v>262</v>
      </c>
      <c r="R2294" s="19">
        <v>0.08</v>
      </c>
      <c r="S2294" s="19">
        <v>0.01</v>
      </c>
      <c r="T2294" s="336">
        <f>SUM(R2295:S2295)</f>
        <v>9206</v>
      </c>
      <c r="U2294" s="19">
        <v>2E-3</v>
      </c>
      <c r="V2294" s="19">
        <v>7.0000000000000001E-3</v>
      </c>
      <c r="W2294" s="336">
        <f>SUM(U2295:V2295)</f>
        <v>588</v>
      </c>
      <c r="X2294" s="19">
        <v>0.11</v>
      </c>
      <c r="Y2294" s="19">
        <v>0.09</v>
      </c>
      <c r="Z2294" s="19">
        <v>0</v>
      </c>
      <c r="AA2294" s="338">
        <f>SUM(X2295:Z2295)</f>
        <v>18868</v>
      </c>
      <c r="AB2294" s="327">
        <f>ROUNDDOWN((T2294+AA2294)*0.05,0)</f>
        <v>1403</v>
      </c>
      <c r="AC2294" s="327">
        <f>ROUNDDOWN((T2294+W2294+AA2294+AB2294)*0.1,0)</f>
        <v>3006</v>
      </c>
      <c r="AD2294" s="327">
        <f>ROUNDDOWN(AG2294*0.1,0)</f>
        <v>230</v>
      </c>
      <c r="AE2294" s="327">
        <f>T2294+W2294+AA2294+AB2294+AC2294+AD2294</f>
        <v>33301</v>
      </c>
      <c r="AF2294" s="328">
        <v>12100</v>
      </c>
      <c r="AG2294" s="330">
        <f>AF2294-T2294-W2294</f>
        <v>2306</v>
      </c>
      <c r="AH2294" s="332">
        <f t="shared" si="25"/>
        <v>2306</v>
      </c>
    </row>
    <row r="2295" spans="1:34" ht="12.75" hidden="1" customHeight="1">
      <c r="A2295" s="333"/>
      <c r="B2295" s="20"/>
      <c r="C2295" s="21"/>
      <c r="D2295" s="333"/>
      <c r="E2295" s="21"/>
      <c r="F2295" s="21"/>
      <c r="G2295" s="333"/>
      <c r="H2295" s="21"/>
      <c r="I2295" s="21"/>
      <c r="J2295" s="333"/>
      <c r="K2295" s="21"/>
      <c r="L2295" s="21"/>
      <c r="M2295" s="335"/>
      <c r="N2295" s="21"/>
      <c r="O2295" s="21"/>
      <c r="P2295" s="335"/>
      <c r="Q2295" s="25"/>
      <c r="R2295" s="23">
        <f>ROUNDDOWN($R$3*R2294,0)</f>
        <v>8392</v>
      </c>
      <c r="S2295" s="23">
        <f>ROUNDDOWN($S$3*S2294,0)</f>
        <v>814</v>
      </c>
      <c r="T2295" s="337"/>
      <c r="U2295" s="23">
        <f>ROUNDDOWN(U2294*$U$3,0)</f>
        <v>162</v>
      </c>
      <c r="V2295" s="23">
        <f>ROUNDDOWN(V2294*$V$3,0)</f>
        <v>426</v>
      </c>
      <c r="W2295" s="337"/>
      <c r="X2295" s="23">
        <f>ROUNDDOWN($X$3*X2294,0)</f>
        <v>11539</v>
      </c>
      <c r="Y2295" s="23">
        <f>ROUNDDOWN(Y2294*$Y$3,0)</f>
        <v>7329</v>
      </c>
      <c r="Z2295" s="24">
        <f>ROUNDDOWN(Z2294*$Z$3,0)</f>
        <v>0</v>
      </c>
      <c r="AA2295" s="338"/>
      <c r="AB2295" s="327"/>
      <c r="AC2295" s="327"/>
      <c r="AD2295" s="327"/>
      <c r="AE2295" s="327"/>
      <c r="AF2295" s="329"/>
      <c r="AG2295" s="331"/>
      <c r="AH2295" s="332">
        <f t="shared" si="25"/>
        <v>0</v>
      </c>
    </row>
    <row r="2296" spans="1:34" ht="12.75" hidden="1" customHeight="1">
      <c r="A2296" s="333" t="s">
        <v>327</v>
      </c>
      <c r="B2296" s="20" t="s">
        <v>32</v>
      </c>
      <c r="C2296" s="21">
        <v>2.5</v>
      </c>
      <c r="D2296" s="333" t="str">
        <f>B2296&amp;C2296</f>
        <v>H2.5</v>
      </c>
      <c r="E2296" s="21" t="s">
        <v>33</v>
      </c>
      <c r="F2296" s="21">
        <v>1</v>
      </c>
      <c r="G2296" s="333" t="str">
        <f>E2296&amp;F2296</f>
        <v>W1</v>
      </c>
      <c r="H2296" s="21" t="s">
        <v>34</v>
      </c>
      <c r="I2296" s="21">
        <v>0</v>
      </c>
      <c r="J2296" s="333" t="str">
        <f>H2296&amp;I2296</f>
        <v>L0</v>
      </c>
      <c r="K2296" s="21" t="s">
        <v>35</v>
      </c>
      <c r="L2296" s="21">
        <v>0</v>
      </c>
      <c r="M2296" s="334" t="str">
        <f>K2296&amp;L2296</f>
        <v>B0</v>
      </c>
      <c r="N2296" s="21" t="s">
        <v>36</v>
      </c>
      <c r="O2296" s="21">
        <v>0</v>
      </c>
      <c r="P2296" s="334" t="str">
        <f>N2296&amp;O2296</f>
        <v>R0</v>
      </c>
      <c r="Q2296" s="25" t="s">
        <v>262</v>
      </c>
      <c r="R2296" s="26">
        <v>0.1</v>
      </c>
      <c r="S2296" s="26">
        <v>0.02</v>
      </c>
      <c r="T2296" s="336">
        <f>SUM(R2297:S2297)</f>
        <v>12118</v>
      </c>
      <c r="U2296" s="19">
        <v>5.0000000000000001E-3</v>
      </c>
      <c r="V2296" s="19">
        <v>0.01</v>
      </c>
      <c r="W2296" s="336">
        <f>SUM(U2297:V2297)</f>
        <v>1016</v>
      </c>
      <c r="X2296" s="19">
        <v>0.15</v>
      </c>
      <c r="Y2296" s="19">
        <v>0.12</v>
      </c>
      <c r="Z2296" s="19">
        <v>0</v>
      </c>
      <c r="AA2296" s="338">
        <f>SUM(X2297:Z2297)</f>
        <v>25508</v>
      </c>
      <c r="AB2296" s="327">
        <f>ROUNDDOWN((T2296+AA2296)*0.05,0)</f>
        <v>1881</v>
      </c>
      <c r="AC2296" s="327">
        <f>ROUNDDOWN((T2296+W2296+AA2296+AB2296)*0.1,0)</f>
        <v>4052</v>
      </c>
      <c r="AD2296" s="327">
        <f>ROUNDDOWN(AG2296*0.1,0)</f>
        <v>1956</v>
      </c>
      <c r="AE2296" s="327">
        <f>T2296+W2296+AA2296+AB2296+AC2296+AD2296</f>
        <v>46531</v>
      </c>
      <c r="AF2296" s="328">
        <v>32700</v>
      </c>
      <c r="AG2296" s="330">
        <f>AF2296-T2296-W2296</f>
        <v>19566</v>
      </c>
      <c r="AH2296" s="332">
        <f t="shared" si="25"/>
        <v>19566</v>
      </c>
    </row>
    <row r="2297" spans="1:34" ht="12.75" hidden="1" customHeight="1">
      <c r="A2297" s="333"/>
      <c r="B2297" s="20"/>
      <c r="C2297" s="21"/>
      <c r="D2297" s="333"/>
      <c r="E2297" s="21"/>
      <c r="F2297" s="21"/>
      <c r="G2297" s="333"/>
      <c r="H2297" s="21"/>
      <c r="I2297" s="21"/>
      <c r="J2297" s="333"/>
      <c r="K2297" s="21"/>
      <c r="L2297" s="21"/>
      <c r="M2297" s="335"/>
      <c r="N2297" s="21"/>
      <c r="O2297" s="21"/>
      <c r="P2297" s="335"/>
      <c r="Q2297" s="25"/>
      <c r="R2297" s="23">
        <f>ROUNDDOWN($R$3*R2296,0)</f>
        <v>10490</v>
      </c>
      <c r="S2297" s="23">
        <f>ROUNDDOWN($S$3*S2296,0)</f>
        <v>1628</v>
      </c>
      <c r="T2297" s="337"/>
      <c r="U2297" s="23">
        <f>ROUNDDOWN(U2296*$U$3,0)</f>
        <v>407</v>
      </c>
      <c r="V2297" s="23">
        <f>ROUNDDOWN(V2296*$V$3,0)</f>
        <v>609</v>
      </c>
      <c r="W2297" s="337"/>
      <c r="X2297" s="23">
        <f>ROUNDDOWN($X$3*X2296,0)</f>
        <v>15735</v>
      </c>
      <c r="Y2297" s="23">
        <f>ROUNDDOWN(Y2296*$Y$3,0)</f>
        <v>9773</v>
      </c>
      <c r="Z2297" s="24">
        <f>ROUNDDOWN(Z2296*$Z$3,0)</f>
        <v>0</v>
      </c>
      <c r="AA2297" s="338"/>
      <c r="AB2297" s="327"/>
      <c r="AC2297" s="327"/>
      <c r="AD2297" s="327"/>
      <c r="AE2297" s="327"/>
      <c r="AF2297" s="329"/>
      <c r="AG2297" s="331"/>
      <c r="AH2297" s="332">
        <f t="shared" si="25"/>
        <v>0</v>
      </c>
    </row>
    <row r="2298" spans="1:34" ht="12.75" hidden="1" customHeight="1">
      <c r="A2298" s="333" t="s">
        <v>327</v>
      </c>
      <c r="B2298" s="20" t="s">
        <v>32</v>
      </c>
      <c r="C2298" s="21">
        <v>3</v>
      </c>
      <c r="D2298" s="333" t="str">
        <f>B2298&amp;C2298</f>
        <v>H3</v>
      </c>
      <c r="E2298" s="21" t="s">
        <v>33</v>
      </c>
      <c r="F2298" s="21">
        <v>1.2</v>
      </c>
      <c r="G2298" s="333" t="str">
        <f>E2298&amp;F2298</f>
        <v>W1.2</v>
      </c>
      <c r="H2298" s="21" t="s">
        <v>34</v>
      </c>
      <c r="I2298" s="21">
        <v>0</v>
      </c>
      <c r="J2298" s="333" t="str">
        <f>H2298&amp;I2298</f>
        <v>L0</v>
      </c>
      <c r="K2298" s="21" t="s">
        <v>35</v>
      </c>
      <c r="L2298" s="21">
        <v>0</v>
      </c>
      <c r="M2298" s="334" t="str">
        <f>K2298&amp;L2298</f>
        <v>B0</v>
      </c>
      <c r="N2298" s="21" t="s">
        <v>36</v>
      </c>
      <c r="O2298" s="21">
        <v>0</v>
      </c>
      <c r="P2298" s="334" t="str">
        <f>N2298&amp;O2298</f>
        <v>R0</v>
      </c>
      <c r="Q2298" s="25" t="s">
        <v>262</v>
      </c>
      <c r="R2298" s="26">
        <v>0.12</v>
      </c>
      <c r="S2298" s="26">
        <v>0.02</v>
      </c>
      <c r="T2298" s="336">
        <f>SUM(R2299:S2299)</f>
        <v>14216</v>
      </c>
      <c r="U2298" s="19">
        <v>8.0000000000000002E-3</v>
      </c>
      <c r="V2298" s="19">
        <v>1.2E-2</v>
      </c>
      <c r="W2298" s="336">
        <f>SUM(U2299:V2299)</f>
        <v>1382</v>
      </c>
      <c r="X2298" s="19">
        <v>0.19</v>
      </c>
      <c r="Y2298" s="19">
        <v>0.14000000000000001</v>
      </c>
      <c r="Z2298" s="19">
        <v>0</v>
      </c>
      <c r="AA2298" s="338">
        <f>SUM(X2299:Z2299)</f>
        <v>31333</v>
      </c>
      <c r="AB2298" s="327">
        <f>ROUNDDOWN((T2298+AA2298)*0.05,0)</f>
        <v>2277</v>
      </c>
      <c r="AC2298" s="327">
        <f>ROUNDDOWN((T2298+W2298+AA2298+AB2298)*0.1,0)</f>
        <v>4920</v>
      </c>
      <c r="AD2298" s="327">
        <f>ROUNDDOWN(AG2298*0.1,0)</f>
        <v>5680</v>
      </c>
      <c r="AE2298" s="327">
        <f>T2298+W2298+AA2298+AB2298+AC2298+AD2298</f>
        <v>59808</v>
      </c>
      <c r="AF2298" s="328">
        <v>72400</v>
      </c>
      <c r="AG2298" s="330">
        <f>AF2298-T2298-W2298</f>
        <v>56802</v>
      </c>
      <c r="AH2298" s="332">
        <f t="shared" si="25"/>
        <v>56802</v>
      </c>
    </row>
    <row r="2299" spans="1:34" ht="12.75" hidden="1" customHeight="1">
      <c r="A2299" s="333"/>
      <c r="B2299" s="20"/>
      <c r="C2299" s="21"/>
      <c r="D2299" s="333"/>
      <c r="E2299" s="21"/>
      <c r="F2299" s="21"/>
      <c r="G2299" s="333"/>
      <c r="H2299" s="21"/>
      <c r="I2299" s="21"/>
      <c r="J2299" s="333"/>
      <c r="K2299" s="21"/>
      <c r="L2299" s="21"/>
      <c r="M2299" s="335"/>
      <c r="N2299" s="21"/>
      <c r="O2299" s="21"/>
      <c r="P2299" s="335"/>
      <c r="Q2299" s="25"/>
      <c r="R2299" s="23">
        <f>ROUNDDOWN($R$3*R2298,0)</f>
        <v>12588</v>
      </c>
      <c r="S2299" s="23">
        <f>ROUNDDOWN($S$3*S2298,0)</f>
        <v>1628</v>
      </c>
      <c r="T2299" s="337"/>
      <c r="U2299" s="23">
        <f>ROUNDDOWN(U2298*$U$3,0)</f>
        <v>651</v>
      </c>
      <c r="V2299" s="23">
        <f>ROUNDDOWN(V2298*$V$3,0)</f>
        <v>731</v>
      </c>
      <c r="W2299" s="337"/>
      <c r="X2299" s="23">
        <f>ROUNDDOWN($X$3*X2298,0)</f>
        <v>19931</v>
      </c>
      <c r="Y2299" s="23">
        <f>ROUNDDOWN(Y2298*$Y$3,0)</f>
        <v>11402</v>
      </c>
      <c r="Z2299" s="24">
        <f>ROUNDDOWN(Z2298*$Z$3,0)</f>
        <v>0</v>
      </c>
      <c r="AA2299" s="338"/>
      <c r="AB2299" s="327"/>
      <c r="AC2299" s="327"/>
      <c r="AD2299" s="327"/>
      <c r="AE2299" s="327"/>
      <c r="AF2299" s="329"/>
      <c r="AG2299" s="331"/>
      <c r="AH2299" s="332">
        <f t="shared" si="25"/>
        <v>0</v>
      </c>
    </row>
    <row r="2300" spans="1:34" ht="12.75" hidden="1" customHeight="1">
      <c r="A2300" s="333" t="s">
        <v>327</v>
      </c>
      <c r="B2300" s="20" t="s">
        <v>32</v>
      </c>
      <c r="C2300" s="21">
        <v>3.5</v>
      </c>
      <c r="D2300" s="333" t="str">
        <f>B2300&amp;C2300</f>
        <v>H3.5</v>
      </c>
      <c r="E2300" s="21" t="s">
        <v>33</v>
      </c>
      <c r="F2300" s="21">
        <v>1.5</v>
      </c>
      <c r="G2300" s="333" t="str">
        <f>E2300&amp;F2300</f>
        <v>W1.5</v>
      </c>
      <c r="H2300" s="21" t="s">
        <v>34</v>
      </c>
      <c r="I2300" s="21">
        <v>0</v>
      </c>
      <c r="J2300" s="333" t="str">
        <f>H2300&amp;I2300</f>
        <v>L0</v>
      </c>
      <c r="K2300" s="21" t="s">
        <v>35</v>
      </c>
      <c r="L2300" s="21">
        <v>0</v>
      </c>
      <c r="M2300" s="334" t="str">
        <f>K2300&amp;L2300</f>
        <v>B0</v>
      </c>
      <c r="N2300" s="21" t="s">
        <v>36</v>
      </c>
      <c r="O2300" s="21">
        <v>0</v>
      </c>
      <c r="P2300" s="334" t="str">
        <f>N2300&amp;O2300</f>
        <v>R0</v>
      </c>
      <c r="Q2300" s="25" t="s">
        <v>262</v>
      </c>
      <c r="R2300" s="19">
        <v>0.15</v>
      </c>
      <c r="S2300" s="19">
        <v>0.03</v>
      </c>
      <c r="T2300" s="336">
        <f>SUM(R2301:S2301)</f>
        <v>18178</v>
      </c>
      <c r="U2300" s="19">
        <v>1.2999999999999999E-2</v>
      </c>
      <c r="V2300" s="19">
        <v>0.02</v>
      </c>
      <c r="W2300" s="336">
        <f>SUM(U2301:V2301)</f>
        <v>2277</v>
      </c>
      <c r="X2300" s="19">
        <v>0.16</v>
      </c>
      <c r="Y2300" s="19">
        <v>0.08</v>
      </c>
      <c r="Z2300" s="19">
        <v>0.12</v>
      </c>
      <c r="AA2300" s="338">
        <f>SUM(X2301:Z2301)</f>
        <v>29844</v>
      </c>
      <c r="AB2300" s="327">
        <f>ROUNDDOWN((T2300+AA2300)*0.05,0)</f>
        <v>2401</v>
      </c>
      <c r="AC2300" s="327">
        <f>ROUNDDOWN((T2300+W2300+AA2300+AB2300)*0.1,0)</f>
        <v>5270</v>
      </c>
      <c r="AD2300" s="327">
        <f>ROUNDDOWN(AG2300*0.1,0)</f>
        <v>8654</v>
      </c>
      <c r="AE2300" s="327">
        <f>T2300+W2300+AA2300+AB2300+AC2300+AD2300</f>
        <v>66624</v>
      </c>
      <c r="AF2300" s="328">
        <v>107000</v>
      </c>
      <c r="AG2300" s="330">
        <f>AF2300-T2300-W2300</f>
        <v>86545</v>
      </c>
      <c r="AH2300" s="332">
        <f t="shared" si="25"/>
        <v>66624</v>
      </c>
    </row>
    <row r="2301" spans="1:34" ht="12.75" hidden="1" customHeight="1">
      <c r="A2301" s="333"/>
      <c r="B2301" s="20"/>
      <c r="C2301" s="21"/>
      <c r="D2301" s="333"/>
      <c r="E2301" s="21"/>
      <c r="F2301" s="21"/>
      <c r="G2301" s="333"/>
      <c r="H2301" s="21"/>
      <c r="I2301" s="21"/>
      <c r="J2301" s="333"/>
      <c r="K2301" s="21"/>
      <c r="L2301" s="21"/>
      <c r="M2301" s="335"/>
      <c r="N2301" s="21"/>
      <c r="O2301" s="21"/>
      <c r="P2301" s="335"/>
      <c r="Q2301" s="25"/>
      <c r="R2301" s="23">
        <f>ROUNDDOWN($R$3*R2300,0)</f>
        <v>15735</v>
      </c>
      <c r="S2301" s="23">
        <f>ROUNDDOWN($S$3*S2300,0)</f>
        <v>2443</v>
      </c>
      <c r="T2301" s="337"/>
      <c r="U2301" s="23">
        <f>ROUNDDOWN(U2300*$U$3,0)</f>
        <v>1058</v>
      </c>
      <c r="V2301" s="23">
        <f>ROUNDDOWN(V2300*$V$3,0)</f>
        <v>1219</v>
      </c>
      <c r="W2301" s="337"/>
      <c r="X2301" s="23">
        <f>ROUNDDOWN($X$3*X2300,0)</f>
        <v>16784</v>
      </c>
      <c r="Y2301" s="23">
        <f>ROUNDDOWN(Y2300*$Y$3,0)</f>
        <v>6515</v>
      </c>
      <c r="Z2301" s="24">
        <f>ROUNDDOWN(Z2300*$Z$3,0)</f>
        <v>6545</v>
      </c>
      <c r="AA2301" s="338"/>
      <c r="AB2301" s="327"/>
      <c r="AC2301" s="327"/>
      <c r="AD2301" s="327"/>
      <c r="AE2301" s="327"/>
      <c r="AF2301" s="329"/>
      <c r="AG2301" s="331"/>
      <c r="AH2301" s="332">
        <f t="shared" si="25"/>
        <v>0</v>
      </c>
    </row>
    <row r="2302" spans="1:34" ht="12.75" hidden="1" customHeight="1">
      <c r="A2302" s="333" t="s">
        <v>327</v>
      </c>
      <c r="B2302" s="20" t="s">
        <v>32</v>
      </c>
      <c r="C2302" s="21">
        <v>3.5</v>
      </c>
      <c r="D2302" s="333" t="str">
        <f>B2302&amp;C2302</f>
        <v>H3.5</v>
      </c>
      <c r="E2302" s="21" t="s">
        <v>33</v>
      </c>
      <c r="F2302" s="21">
        <v>1.8</v>
      </c>
      <c r="G2302" s="333" t="str">
        <f>E2302&amp;F2302</f>
        <v>W1.8</v>
      </c>
      <c r="H2302" s="21" t="s">
        <v>34</v>
      </c>
      <c r="I2302" s="21">
        <v>0</v>
      </c>
      <c r="J2302" s="333" t="str">
        <f>H2302&amp;I2302</f>
        <v>L0</v>
      </c>
      <c r="K2302" s="21" t="s">
        <v>35</v>
      </c>
      <c r="L2302" s="21">
        <v>0</v>
      </c>
      <c r="M2302" s="334" t="str">
        <f>K2302&amp;L2302</f>
        <v>B0</v>
      </c>
      <c r="N2302" s="21" t="s">
        <v>36</v>
      </c>
      <c r="O2302" s="21">
        <v>0</v>
      </c>
      <c r="P2302" s="334" t="str">
        <f>N2302&amp;O2302</f>
        <v>R0</v>
      </c>
      <c r="Q2302" s="25" t="s">
        <v>262</v>
      </c>
      <c r="R2302" s="19">
        <v>0.15</v>
      </c>
      <c r="S2302" s="19">
        <v>0.03</v>
      </c>
      <c r="T2302" s="336">
        <f>SUM(R2303:S2303)</f>
        <v>18178</v>
      </c>
      <c r="U2302" s="19">
        <v>1.2999999999999999E-2</v>
      </c>
      <c r="V2302" s="19">
        <v>0.02</v>
      </c>
      <c r="W2302" s="336">
        <f>SUM(U2303:V2303)</f>
        <v>2277</v>
      </c>
      <c r="X2302" s="19">
        <v>0.16</v>
      </c>
      <c r="Y2302" s="19">
        <v>0.08</v>
      </c>
      <c r="Z2302" s="19">
        <v>0.12</v>
      </c>
      <c r="AA2302" s="338">
        <f>SUM(X2303:Z2303)</f>
        <v>29844</v>
      </c>
      <c r="AB2302" s="327">
        <f>ROUNDDOWN((T2302+AA2302)*0.05,0)</f>
        <v>2401</v>
      </c>
      <c r="AC2302" s="327">
        <f>ROUNDDOWN((T2302+W2302+AA2302+AB2302)*0.1,0)</f>
        <v>5270</v>
      </c>
      <c r="AD2302" s="327">
        <f>ROUNDDOWN(AG2302*0.1,0)</f>
        <v>10854</v>
      </c>
      <c r="AE2302" s="327">
        <f>T2302+W2302+AA2302+AB2302+AC2302+AD2302</f>
        <v>68824</v>
      </c>
      <c r="AF2302" s="328">
        <v>129000</v>
      </c>
      <c r="AG2302" s="330">
        <f>AF2302-T2302-W2302</f>
        <v>108545</v>
      </c>
      <c r="AH2302" s="332">
        <f t="shared" si="25"/>
        <v>68824</v>
      </c>
    </row>
    <row r="2303" spans="1:34" ht="12.75" hidden="1" customHeight="1">
      <c r="A2303" s="333"/>
      <c r="B2303" s="20"/>
      <c r="C2303" s="21"/>
      <c r="D2303" s="333"/>
      <c r="E2303" s="21"/>
      <c r="F2303" s="21"/>
      <c r="G2303" s="333"/>
      <c r="H2303" s="21"/>
      <c r="I2303" s="21"/>
      <c r="J2303" s="333"/>
      <c r="K2303" s="21"/>
      <c r="L2303" s="21"/>
      <c r="M2303" s="335"/>
      <c r="N2303" s="21"/>
      <c r="O2303" s="21"/>
      <c r="P2303" s="335"/>
      <c r="Q2303" s="25"/>
      <c r="R2303" s="23">
        <f>ROUNDDOWN($R$3*R2302,0)</f>
        <v>15735</v>
      </c>
      <c r="S2303" s="23">
        <f>ROUNDDOWN($S$3*S2302,0)</f>
        <v>2443</v>
      </c>
      <c r="T2303" s="337"/>
      <c r="U2303" s="23">
        <f>ROUNDDOWN(U2302*$U$3,0)</f>
        <v>1058</v>
      </c>
      <c r="V2303" s="23">
        <f>ROUNDDOWN(V2302*$V$3,0)</f>
        <v>1219</v>
      </c>
      <c r="W2303" s="337"/>
      <c r="X2303" s="23">
        <f>ROUNDDOWN($X$3*X2302,0)</f>
        <v>16784</v>
      </c>
      <c r="Y2303" s="23">
        <f>ROUNDDOWN(Y2302*$Y$3,0)</f>
        <v>6515</v>
      </c>
      <c r="Z2303" s="24">
        <f>ROUNDDOWN(Z2302*$Z$3,0)</f>
        <v>6545</v>
      </c>
      <c r="AA2303" s="338"/>
      <c r="AB2303" s="327"/>
      <c r="AC2303" s="327"/>
      <c r="AD2303" s="327"/>
      <c r="AE2303" s="327"/>
      <c r="AF2303" s="329"/>
      <c r="AG2303" s="331"/>
      <c r="AH2303" s="332">
        <f t="shared" si="25"/>
        <v>0</v>
      </c>
    </row>
    <row r="2304" spans="1:34" ht="12.75" hidden="1" customHeight="1">
      <c r="A2304" s="333" t="s">
        <v>327</v>
      </c>
      <c r="B2304" s="20" t="s">
        <v>32</v>
      </c>
      <c r="C2304" s="21">
        <v>4</v>
      </c>
      <c r="D2304" s="333" t="str">
        <f>B2304&amp;C2304</f>
        <v>H4</v>
      </c>
      <c r="E2304" s="21" t="s">
        <v>33</v>
      </c>
      <c r="F2304" s="21">
        <v>2</v>
      </c>
      <c r="G2304" s="333" t="str">
        <f>E2304&amp;F2304</f>
        <v>W2</v>
      </c>
      <c r="H2304" s="21" t="s">
        <v>34</v>
      </c>
      <c r="I2304" s="21">
        <v>0</v>
      </c>
      <c r="J2304" s="333" t="str">
        <f>H2304&amp;I2304</f>
        <v>L0</v>
      </c>
      <c r="K2304" s="21" t="s">
        <v>35</v>
      </c>
      <c r="L2304" s="21">
        <v>0</v>
      </c>
      <c r="M2304" s="334" t="str">
        <f>K2304&amp;L2304</f>
        <v>B0</v>
      </c>
      <c r="N2304" s="21" t="s">
        <v>36</v>
      </c>
      <c r="O2304" s="21">
        <v>0</v>
      </c>
      <c r="P2304" s="334" t="str">
        <f>N2304&amp;O2304</f>
        <v>R0</v>
      </c>
      <c r="Q2304" s="25" t="s">
        <v>262</v>
      </c>
      <c r="R2304" s="19">
        <v>0.18</v>
      </c>
      <c r="S2304" s="19">
        <v>0.03</v>
      </c>
      <c r="T2304" s="336">
        <f>SUM(R2305:S2305)</f>
        <v>21325</v>
      </c>
      <c r="U2304" s="19">
        <v>2.1000000000000001E-2</v>
      </c>
      <c r="V2304" s="19">
        <v>0.02</v>
      </c>
      <c r="W2304" s="29">
        <f>SUM(U2305:V2305)</f>
        <v>2929</v>
      </c>
      <c r="X2304" s="19">
        <v>0.2</v>
      </c>
      <c r="Y2304" s="19">
        <v>0.1</v>
      </c>
      <c r="Z2304" s="19">
        <v>0.14000000000000001</v>
      </c>
      <c r="AA2304" s="338">
        <f>SUM(X2305:Z2305)</f>
        <v>36760</v>
      </c>
      <c r="AB2304" s="327">
        <f>ROUNDDOWN((T2304+AA2304)*0.05,0)</f>
        <v>2904</v>
      </c>
      <c r="AC2304" s="327">
        <f>ROUNDDOWN((T2304+W2304+AA2304+AB2304)*0.1,0)</f>
        <v>6391</v>
      </c>
      <c r="AD2304" s="327">
        <f>ROUNDDOWN(AG2304*0.1,0)</f>
        <v>17174</v>
      </c>
      <c r="AE2304" s="327">
        <f>T2304+W2304+AA2304+AB2304+AC2304+AD2304</f>
        <v>87483</v>
      </c>
      <c r="AF2304" s="328">
        <v>196000</v>
      </c>
      <c r="AG2304" s="330">
        <f>AF2304-T2304-W2304</f>
        <v>171746</v>
      </c>
      <c r="AH2304" s="332">
        <f t="shared" si="25"/>
        <v>87483</v>
      </c>
    </row>
    <row r="2305" spans="1:34" ht="12.75" hidden="1" customHeight="1">
      <c r="A2305" s="333"/>
      <c r="B2305" s="20"/>
      <c r="C2305" s="21"/>
      <c r="D2305" s="333"/>
      <c r="E2305" s="21"/>
      <c r="F2305" s="21"/>
      <c r="G2305" s="333"/>
      <c r="H2305" s="21"/>
      <c r="I2305" s="21"/>
      <c r="J2305" s="333"/>
      <c r="K2305" s="21"/>
      <c r="L2305" s="21"/>
      <c r="M2305" s="335"/>
      <c r="N2305" s="21"/>
      <c r="O2305" s="21"/>
      <c r="P2305" s="335"/>
      <c r="Q2305" s="25"/>
      <c r="R2305" s="23">
        <f>ROUNDDOWN($R$3*R2304,0)</f>
        <v>18882</v>
      </c>
      <c r="S2305" s="23">
        <f>ROUNDDOWN($S$3*S2304,0)</f>
        <v>2443</v>
      </c>
      <c r="T2305" s="337"/>
      <c r="U2305" s="23">
        <f>ROUNDDOWN(U2304*$U$3,0)</f>
        <v>1710</v>
      </c>
      <c r="V2305" s="23">
        <f>ROUNDDOWN(V2304*$V$3,0)</f>
        <v>1219</v>
      </c>
      <c r="W2305" s="30"/>
      <c r="X2305" s="23">
        <f>ROUNDDOWN($X$3*X2304,0)</f>
        <v>20980</v>
      </c>
      <c r="Y2305" s="23">
        <f>ROUNDDOWN(Y2304*$Y$3,0)</f>
        <v>8144</v>
      </c>
      <c r="Z2305" s="24">
        <f>ROUNDDOWN(Z2304*$Z$3,0)</f>
        <v>7636</v>
      </c>
      <c r="AA2305" s="338"/>
      <c r="AB2305" s="327"/>
      <c r="AC2305" s="327"/>
      <c r="AD2305" s="327"/>
      <c r="AE2305" s="327"/>
      <c r="AF2305" s="329"/>
      <c r="AG2305" s="331"/>
      <c r="AH2305" s="332">
        <f t="shared" si="25"/>
        <v>0</v>
      </c>
    </row>
    <row r="2306" spans="1:34" ht="12.75" hidden="1" customHeight="1">
      <c r="A2306" s="344" t="s">
        <v>328</v>
      </c>
      <c r="B2306" s="27" t="s">
        <v>32</v>
      </c>
      <c r="C2306" s="28">
        <v>2</v>
      </c>
      <c r="D2306" s="344" t="str">
        <f>B2306&amp;C2306</f>
        <v>H2</v>
      </c>
      <c r="E2306" s="28" t="s">
        <v>33</v>
      </c>
      <c r="F2306" s="28">
        <v>1.5</v>
      </c>
      <c r="G2306" s="344" t="str">
        <f>E2306&amp;F2306</f>
        <v>W1.5</v>
      </c>
      <c r="H2306" s="28" t="s">
        <v>34</v>
      </c>
      <c r="I2306" s="28">
        <v>0</v>
      </c>
      <c r="J2306" s="344" t="str">
        <f>H2306&amp;I2306</f>
        <v>L0</v>
      </c>
      <c r="K2306" s="28" t="s">
        <v>35</v>
      </c>
      <c r="L2306" s="28">
        <v>0</v>
      </c>
      <c r="M2306" s="345" t="str">
        <f>K2306&amp;L2306</f>
        <v>B0</v>
      </c>
      <c r="N2306" s="28" t="s">
        <v>36</v>
      </c>
      <c r="O2306" s="28">
        <v>0</v>
      </c>
      <c r="P2306" s="345" t="str">
        <f>N2306&amp;O2306</f>
        <v>R0</v>
      </c>
      <c r="Q2306" s="25" t="s">
        <v>262</v>
      </c>
      <c r="R2306" s="19">
        <v>0.08</v>
      </c>
      <c r="S2306" s="19">
        <v>0.01</v>
      </c>
      <c r="T2306" s="336">
        <f>SUM(R2307:S2307)</f>
        <v>9206</v>
      </c>
      <c r="U2306" s="19">
        <v>2E-3</v>
      </c>
      <c r="V2306" s="19">
        <v>7.0000000000000001E-3</v>
      </c>
      <c r="W2306" s="336">
        <f>SUM(U2307:V2307)</f>
        <v>588</v>
      </c>
      <c r="X2306" s="19">
        <v>0.11</v>
      </c>
      <c r="Y2306" s="19">
        <v>0.09</v>
      </c>
      <c r="Z2306" s="19">
        <v>0</v>
      </c>
      <c r="AA2306" s="338">
        <f>SUM(X2307:Z2307)</f>
        <v>18868</v>
      </c>
      <c r="AB2306" s="327">
        <f>ROUNDDOWN((T2306+AA2306)*0.05,0)</f>
        <v>1403</v>
      </c>
      <c r="AC2306" s="327">
        <f>ROUNDDOWN((T2306+W2306+AA2306+AB2306)*0.1,0)</f>
        <v>3006</v>
      </c>
      <c r="AD2306" s="327">
        <f>ROUNDDOWN(AG2306*0.1,0)</f>
        <v>2970</v>
      </c>
      <c r="AE2306" s="327">
        <f>T2306+W2306+AA2306+AB2306+AC2306+AD2306</f>
        <v>36041</v>
      </c>
      <c r="AF2306" s="328">
        <v>39500</v>
      </c>
      <c r="AG2306" s="330">
        <f>AF2306-T2306-W2306</f>
        <v>29706</v>
      </c>
      <c r="AH2306" s="332">
        <f t="shared" si="25"/>
        <v>29706</v>
      </c>
    </row>
    <row r="2307" spans="1:34" ht="12.75" hidden="1" customHeight="1">
      <c r="A2307" s="344"/>
      <c r="B2307" s="27"/>
      <c r="C2307" s="28"/>
      <c r="D2307" s="344"/>
      <c r="E2307" s="28"/>
      <c r="F2307" s="28"/>
      <c r="G2307" s="344"/>
      <c r="H2307" s="28"/>
      <c r="I2307" s="28"/>
      <c r="J2307" s="344"/>
      <c r="K2307" s="28"/>
      <c r="L2307" s="28"/>
      <c r="M2307" s="346"/>
      <c r="N2307" s="28"/>
      <c r="O2307" s="28"/>
      <c r="P2307" s="346"/>
      <c r="Q2307" s="22"/>
      <c r="R2307" s="23">
        <f>ROUNDDOWN($R$3*R2306,0)</f>
        <v>8392</v>
      </c>
      <c r="S2307" s="23">
        <f>ROUNDDOWN($S$3*S2306,0)</f>
        <v>814</v>
      </c>
      <c r="T2307" s="337"/>
      <c r="U2307" s="23">
        <f>ROUNDDOWN(U2306*$U$3,0)</f>
        <v>162</v>
      </c>
      <c r="V2307" s="23">
        <f>ROUNDDOWN(V2306*$V$3,0)</f>
        <v>426</v>
      </c>
      <c r="W2307" s="337"/>
      <c r="X2307" s="23">
        <f>ROUNDDOWN($X$3*X2306,0)</f>
        <v>11539</v>
      </c>
      <c r="Y2307" s="23">
        <f>ROUNDDOWN(Y2306*$Y$3,0)</f>
        <v>7329</v>
      </c>
      <c r="Z2307" s="24">
        <f>ROUNDDOWN(Z2306*$Z$3,0)</f>
        <v>0</v>
      </c>
      <c r="AA2307" s="338"/>
      <c r="AB2307" s="327"/>
      <c r="AC2307" s="327"/>
      <c r="AD2307" s="327"/>
      <c r="AE2307" s="327"/>
      <c r="AF2307" s="329"/>
      <c r="AG2307" s="331"/>
      <c r="AH2307" s="332">
        <f t="shared" si="25"/>
        <v>0</v>
      </c>
    </row>
    <row r="2308" spans="1:34" ht="12.75" hidden="1" customHeight="1">
      <c r="A2308" s="344" t="s">
        <v>328</v>
      </c>
      <c r="B2308" s="27" t="s">
        <v>32</v>
      </c>
      <c r="C2308" s="28">
        <v>3</v>
      </c>
      <c r="D2308" s="344" t="str">
        <f>B2308&amp;C2308</f>
        <v>H3</v>
      </c>
      <c r="E2308" s="28" t="s">
        <v>33</v>
      </c>
      <c r="F2308" s="28">
        <v>1.5</v>
      </c>
      <c r="G2308" s="344" t="str">
        <f>E2308&amp;F2308</f>
        <v>W1.5</v>
      </c>
      <c r="H2308" s="28" t="s">
        <v>34</v>
      </c>
      <c r="I2308" s="28">
        <v>0</v>
      </c>
      <c r="J2308" s="344" t="str">
        <f>H2308&amp;I2308</f>
        <v>L0</v>
      </c>
      <c r="K2308" s="28" t="s">
        <v>35</v>
      </c>
      <c r="L2308" s="28">
        <v>0</v>
      </c>
      <c r="M2308" s="345" t="str">
        <f>K2308&amp;L2308</f>
        <v>B0</v>
      </c>
      <c r="N2308" s="28" t="s">
        <v>36</v>
      </c>
      <c r="O2308" s="28">
        <v>0</v>
      </c>
      <c r="P2308" s="345" t="str">
        <f>N2308&amp;O2308</f>
        <v>R0</v>
      </c>
      <c r="Q2308" s="25" t="s">
        <v>262</v>
      </c>
      <c r="R2308" s="26">
        <v>0.12</v>
      </c>
      <c r="S2308" s="26">
        <v>0.02</v>
      </c>
      <c r="T2308" s="336">
        <f>SUM(R2309:S2309)</f>
        <v>14216</v>
      </c>
      <c r="U2308" s="19">
        <v>8.0000000000000002E-3</v>
      </c>
      <c r="V2308" s="19">
        <v>1.2E-2</v>
      </c>
      <c r="W2308" s="336">
        <f>SUM(U2309:V2309)</f>
        <v>1382</v>
      </c>
      <c r="X2308" s="19">
        <v>0.19</v>
      </c>
      <c r="Y2308" s="19">
        <v>0.14000000000000001</v>
      </c>
      <c r="Z2308" s="19">
        <v>0</v>
      </c>
      <c r="AA2308" s="338">
        <f>SUM(X2309:Z2309)</f>
        <v>31333</v>
      </c>
      <c r="AB2308" s="327">
        <f>ROUNDDOWN((T2308+AA2308)*0.05,0)</f>
        <v>2277</v>
      </c>
      <c r="AC2308" s="327">
        <f>ROUNDDOWN((T2308+W2308+AA2308+AB2308)*0.1,0)</f>
        <v>4920</v>
      </c>
      <c r="AD2308" s="327">
        <f>ROUNDDOWN(AG2308*0.1,0)</f>
        <v>4150</v>
      </c>
      <c r="AE2308" s="327">
        <f>T2308+W2308+AA2308+AB2308+AC2308+AD2308</f>
        <v>58278</v>
      </c>
      <c r="AF2308" s="328">
        <v>57100</v>
      </c>
      <c r="AG2308" s="330">
        <f>AF2308-T2308-W2308</f>
        <v>41502</v>
      </c>
      <c r="AH2308" s="332">
        <f t="shared" si="25"/>
        <v>41502</v>
      </c>
    </row>
    <row r="2309" spans="1:34" ht="12.75" hidden="1" customHeight="1">
      <c r="A2309" s="344"/>
      <c r="B2309" s="27"/>
      <c r="C2309" s="28"/>
      <c r="D2309" s="344"/>
      <c r="E2309" s="28"/>
      <c r="F2309" s="28"/>
      <c r="G2309" s="344"/>
      <c r="H2309" s="28"/>
      <c r="I2309" s="28"/>
      <c r="J2309" s="344"/>
      <c r="K2309" s="28"/>
      <c r="L2309" s="28"/>
      <c r="M2309" s="346"/>
      <c r="N2309" s="28"/>
      <c r="O2309" s="28"/>
      <c r="P2309" s="346"/>
      <c r="Q2309" s="25"/>
      <c r="R2309" s="23">
        <f>ROUNDDOWN($R$3*R2308,0)</f>
        <v>12588</v>
      </c>
      <c r="S2309" s="23">
        <f>ROUNDDOWN($S$3*S2308,0)</f>
        <v>1628</v>
      </c>
      <c r="T2309" s="337"/>
      <c r="U2309" s="23">
        <f>ROUNDDOWN(U2308*$U$3,0)</f>
        <v>651</v>
      </c>
      <c r="V2309" s="23">
        <f>ROUNDDOWN(V2308*$V$3,0)</f>
        <v>731</v>
      </c>
      <c r="W2309" s="337"/>
      <c r="X2309" s="23">
        <f>ROUNDDOWN($X$3*X2308,0)</f>
        <v>19931</v>
      </c>
      <c r="Y2309" s="23">
        <f>ROUNDDOWN(Y2308*$Y$3,0)</f>
        <v>11402</v>
      </c>
      <c r="Z2309" s="24">
        <f>ROUNDDOWN(Z2308*$Z$3,0)</f>
        <v>0</v>
      </c>
      <c r="AA2309" s="338"/>
      <c r="AB2309" s="327"/>
      <c r="AC2309" s="327"/>
      <c r="AD2309" s="327"/>
      <c r="AE2309" s="327"/>
      <c r="AF2309" s="329"/>
      <c r="AG2309" s="331"/>
      <c r="AH2309" s="332">
        <f t="shared" si="25"/>
        <v>0</v>
      </c>
    </row>
    <row r="2310" spans="1:34" ht="12.75" hidden="1" customHeight="1">
      <c r="A2310" s="347" t="s">
        <v>329</v>
      </c>
      <c r="B2310" s="31" t="s">
        <v>32</v>
      </c>
      <c r="C2310" s="32">
        <v>2.5</v>
      </c>
      <c r="D2310" s="347" t="str">
        <f>B2310&amp;C2310</f>
        <v>H2.5</v>
      </c>
      <c r="E2310" s="32" t="s">
        <v>33</v>
      </c>
      <c r="F2310" s="32">
        <v>0</v>
      </c>
      <c r="G2310" s="347" t="str">
        <f>E2310&amp;F2310</f>
        <v>W0</v>
      </c>
      <c r="H2310" s="32" t="s">
        <v>34</v>
      </c>
      <c r="I2310" s="32">
        <v>0</v>
      </c>
      <c r="J2310" s="347" t="str">
        <f>H2310&amp;I2310</f>
        <v>L0</v>
      </c>
      <c r="K2310" s="32" t="s">
        <v>35</v>
      </c>
      <c r="L2310" s="32">
        <v>0</v>
      </c>
      <c r="M2310" s="348" t="str">
        <f>K2310&amp;L2310</f>
        <v>B0</v>
      </c>
      <c r="N2310" s="32" t="s">
        <v>36</v>
      </c>
      <c r="O2310" s="32">
        <v>6</v>
      </c>
      <c r="P2310" s="348" t="str">
        <f>N2310&amp;O2310</f>
        <v>R6</v>
      </c>
      <c r="Q2310" s="25"/>
      <c r="R2310" s="26"/>
      <c r="S2310" s="26"/>
      <c r="T2310" s="336">
        <f>SUM(R2311:S2311)</f>
        <v>0</v>
      </c>
      <c r="U2310" s="19"/>
      <c r="V2310" s="19"/>
      <c r="W2310" s="336">
        <f>SUM(U2311:V2311)</f>
        <v>0</v>
      </c>
      <c r="X2310" s="19"/>
      <c r="Y2310" s="19"/>
      <c r="Z2310" s="19"/>
      <c r="AA2310" s="338">
        <f>SUM(X2311:Z2311)</f>
        <v>0</v>
      </c>
      <c r="AB2310" s="327">
        <f>ROUNDDOWN((T2310+AA2310)*0.05,0)</f>
        <v>0</v>
      </c>
      <c r="AC2310" s="327">
        <f>ROUNDDOWN((T2310+W2310+AA2310+AB2310)*0.1,0)</f>
        <v>0</v>
      </c>
      <c r="AD2310" s="327">
        <f>ROUNDDOWN(AG2310*0.1,0)</f>
        <v>6190</v>
      </c>
      <c r="AE2310" s="327">
        <f>T2310+W2310+AA2310+AB2310+AC2310+AD2310</f>
        <v>6190</v>
      </c>
      <c r="AF2310" s="328">
        <v>61900</v>
      </c>
      <c r="AG2310" s="330">
        <f>AF2310-T2310-W2310</f>
        <v>61900</v>
      </c>
      <c r="AH2310" s="332">
        <f>IF(AE2310&lt;AG2310,AE2310,AG2310)</f>
        <v>6190</v>
      </c>
    </row>
    <row r="2311" spans="1:34" ht="12.75" hidden="1" customHeight="1">
      <c r="A2311" s="347"/>
      <c r="B2311" s="31"/>
      <c r="C2311" s="32"/>
      <c r="D2311" s="347"/>
      <c r="E2311" s="32"/>
      <c r="F2311" s="32"/>
      <c r="G2311" s="347"/>
      <c r="H2311" s="32"/>
      <c r="I2311" s="32"/>
      <c r="J2311" s="347"/>
      <c r="K2311" s="32"/>
      <c r="L2311" s="32"/>
      <c r="M2311" s="349"/>
      <c r="N2311" s="32"/>
      <c r="O2311" s="32"/>
      <c r="P2311" s="349"/>
      <c r="Q2311" s="25"/>
      <c r="R2311" s="23">
        <f>ROUNDDOWN($R$3*R2310,0)</f>
        <v>0</v>
      </c>
      <c r="S2311" s="23">
        <f>ROUNDDOWN($S$3*S2310,0)</f>
        <v>0</v>
      </c>
      <c r="T2311" s="337"/>
      <c r="U2311" s="23">
        <f>ROUNDDOWN(U2310*$U$3,0)</f>
        <v>0</v>
      </c>
      <c r="V2311" s="23">
        <f>ROUNDDOWN(V2310*$V$3,0)</f>
        <v>0</v>
      </c>
      <c r="W2311" s="337"/>
      <c r="X2311" s="23">
        <f>ROUNDDOWN($X$3*X2310,0)</f>
        <v>0</v>
      </c>
      <c r="Y2311" s="23">
        <f>ROUNDDOWN(Y2310*$Y$3,0)</f>
        <v>0</v>
      </c>
      <c r="Z2311" s="24">
        <f>ROUNDDOWN(Z2310*$Z$3,0)</f>
        <v>0</v>
      </c>
      <c r="AA2311" s="338"/>
      <c r="AB2311" s="327"/>
      <c r="AC2311" s="327"/>
      <c r="AD2311" s="327"/>
      <c r="AE2311" s="327"/>
      <c r="AF2311" s="329"/>
      <c r="AG2311" s="331"/>
      <c r="AH2311" s="332"/>
    </row>
    <row r="2312" spans="1:34" ht="12.75" hidden="1" customHeight="1">
      <c r="A2312" s="347" t="s">
        <v>329</v>
      </c>
      <c r="B2312" s="31" t="s">
        <v>32</v>
      </c>
      <c r="C2312" s="32">
        <v>3</v>
      </c>
      <c r="D2312" s="347" t="str">
        <f>B2312&amp;C2312</f>
        <v>H3</v>
      </c>
      <c r="E2312" s="32" t="s">
        <v>33</v>
      </c>
      <c r="F2312" s="32">
        <v>0</v>
      </c>
      <c r="G2312" s="347" t="str">
        <f>E2312&amp;F2312</f>
        <v>W0</v>
      </c>
      <c r="H2312" s="32" t="s">
        <v>34</v>
      </c>
      <c r="I2312" s="32">
        <v>0</v>
      </c>
      <c r="J2312" s="347" t="str">
        <f>H2312&amp;I2312</f>
        <v>L0</v>
      </c>
      <c r="K2312" s="32" t="s">
        <v>35</v>
      </c>
      <c r="L2312" s="32">
        <v>0</v>
      </c>
      <c r="M2312" s="348" t="str">
        <f>K2312&amp;L2312</f>
        <v>B0</v>
      </c>
      <c r="N2312" s="32" t="s">
        <v>36</v>
      </c>
      <c r="O2312" s="32">
        <v>8</v>
      </c>
      <c r="P2312" s="348" t="str">
        <f>N2312&amp;O2312</f>
        <v>R8</v>
      </c>
      <c r="Q2312" s="25"/>
      <c r="R2312" s="19"/>
      <c r="S2312" s="19"/>
      <c r="T2312" s="336">
        <f>SUM(R2313:S2313)</f>
        <v>0</v>
      </c>
      <c r="U2312" s="19"/>
      <c r="V2312" s="19"/>
      <c r="W2312" s="336">
        <f>SUM(U2313:V2313)</f>
        <v>0</v>
      </c>
      <c r="X2312" s="19"/>
      <c r="Y2312" s="19"/>
      <c r="Z2312" s="19"/>
      <c r="AA2312" s="338">
        <f>SUM(X2313:Z2313)</f>
        <v>0</v>
      </c>
      <c r="AB2312" s="327">
        <f>ROUNDDOWN((T2312+AA2312)*0.05,0)</f>
        <v>0</v>
      </c>
      <c r="AC2312" s="327">
        <f>ROUNDDOWN((T2312+W2312+AA2312+AB2312)*0.1,0)</f>
        <v>0</v>
      </c>
      <c r="AD2312" s="327">
        <f>ROUNDDOWN(AG2312*0.1,0)</f>
        <v>11600</v>
      </c>
      <c r="AE2312" s="327">
        <f>T2312+W2312+AA2312+AB2312+AC2312+AD2312</f>
        <v>11600</v>
      </c>
      <c r="AF2312" s="328">
        <v>116000</v>
      </c>
      <c r="AG2312" s="330">
        <f>AF2312-T2312-W2312</f>
        <v>116000</v>
      </c>
      <c r="AH2312" s="332">
        <f>IF(AE2312&lt;AG2312,AE2312,AG2312)</f>
        <v>11600</v>
      </c>
    </row>
    <row r="2313" spans="1:34" ht="12.75" hidden="1" customHeight="1">
      <c r="A2313" s="347"/>
      <c r="B2313" s="31"/>
      <c r="C2313" s="32"/>
      <c r="D2313" s="347"/>
      <c r="E2313" s="32"/>
      <c r="F2313" s="32"/>
      <c r="G2313" s="347"/>
      <c r="H2313" s="32"/>
      <c r="I2313" s="32"/>
      <c r="J2313" s="347"/>
      <c r="K2313" s="32"/>
      <c r="L2313" s="32"/>
      <c r="M2313" s="349"/>
      <c r="N2313" s="32"/>
      <c r="O2313" s="32"/>
      <c r="P2313" s="349"/>
      <c r="Q2313" s="22"/>
      <c r="R2313" s="23">
        <f>ROUNDDOWN($R$3*R2312,0)</f>
        <v>0</v>
      </c>
      <c r="S2313" s="23">
        <f>ROUNDDOWN($S$3*S2312,0)</f>
        <v>0</v>
      </c>
      <c r="T2313" s="337"/>
      <c r="U2313" s="23">
        <f>ROUNDDOWN(U2312*$U$3,0)</f>
        <v>0</v>
      </c>
      <c r="V2313" s="23">
        <f>ROUNDDOWN(V2312*$V$3,0)</f>
        <v>0</v>
      </c>
      <c r="W2313" s="337"/>
      <c r="X2313" s="23">
        <f>ROUNDDOWN($X$3*X2312,0)</f>
        <v>0</v>
      </c>
      <c r="Y2313" s="23">
        <f>ROUNDDOWN(Y2312*$Y$3,0)</f>
        <v>0</v>
      </c>
      <c r="Z2313" s="24">
        <f>ROUNDDOWN(Z2312*$Z$3,0)</f>
        <v>0</v>
      </c>
      <c r="AA2313" s="338"/>
      <c r="AB2313" s="327"/>
      <c r="AC2313" s="327"/>
      <c r="AD2313" s="327"/>
      <c r="AE2313" s="327"/>
      <c r="AF2313" s="329"/>
      <c r="AG2313" s="331"/>
      <c r="AH2313" s="332"/>
    </row>
    <row r="2314" spans="1:34" ht="12.75" hidden="1" customHeight="1">
      <c r="A2314" s="347" t="s">
        <v>329</v>
      </c>
      <c r="B2314" s="31" t="s">
        <v>32</v>
      </c>
      <c r="C2314" s="32">
        <v>3.5</v>
      </c>
      <c r="D2314" s="347" t="str">
        <f>B2314&amp;C2314</f>
        <v>H3.5</v>
      </c>
      <c r="E2314" s="32" t="s">
        <v>33</v>
      </c>
      <c r="F2314" s="32">
        <v>0</v>
      </c>
      <c r="G2314" s="347" t="str">
        <f>E2314&amp;F2314</f>
        <v>W0</v>
      </c>
      <c r="H2314" s="32" t="s">
        <v>34</v>
      </c>
      <c r="I2314" s="32">
        <v>0</v>
      </c>
      <c r="J2314" s="347" t="str">
        <f>H2314&amp;I2314</f>
        <v>L0</v>
      </c>
      <c r="K2314" s="32" t="s">
        <v>35</v>
      </c>
      <c r="L2314" s="32">
        <v>0</v>
      </c>
      <c r="M2314" s="348" t="str">
        <f>K2314&amp;L2314</f>
        <v>B0</v>
      </c>
      <c r="N2314" s="32" t="s">
        <v>36</v>
      </c>
      <c r="O2314" s="32">
        <v>10</v>
      </c>
      <c r="P2314" s="348" t="str">
        <f>N2314&amp;O2314</f>
        <v>R10</v>
      </c>
      <c r="Q2314" s="25"/>
      <c r="R2314" s="26"/>
      <c r="S2314" s="26"/>
      <c r="T2314" s="336">
        <f>R2315+S2315</f>
        <v>0</v>
      </c>
      <c r="U2314" s="19"/>
      <c r="V2314" s="19"/>
      <c r="W2314" s="336">
        <f>SUM(U2315:V2315)</f>
        <v>0</v>
      </c>
      <c r="X2314" s="19"/>
      <c r="Y2314" s="19"/>
      <c r="Z2314" s="19"/>
      <c r="AA2314" s="338">
        <f>SUM(X2315:Z2315)</f>
        <v>0</v>
      </c>
      <c r="AB2314" s="327">
        <f>ROUNDDOWN((T2314+AA2314)*0.05,0)</f>
        <v>0</v>
      </c>
      <c r="AC2314" s="327">
        <f>ROUNDDOWN((T2314+W2314+AA2314+AB2314)*0.1,0)</f>
        <v>0</v>
      </c>
      <c r="AD2314" s="327">
        <f>ROUNDDOWN(AG2314*0.1,0)</f>
        <v>16300</v>
      </c>
      <c r="AE2314" s="327">
        <f>T2314+W2314+AA2314+AB2314+AC2314+AD2314</f>
        <v>16300</v>
      </c>
      <c r="AF2314" s="328">
        <v>163000</v>
      </c>
      <c r="AG2314" s="330">
        <f>AF2314-T2314-W2314</f>
        <v>163000</v>
      </c>
      <c r="AH2314" s="332">
        <f>IF(AE2314&lt;AG2314,AE2314,AG2314)</f>
        <v>16300</v>
      </c>
    </row>
    <row r="2315" spans="1:34" ht="12.75" hidden="1" customHeight="1">
      <c r="A2315" s="347"/>
      <c r="B2315" s="31"/>
      <c r="C2315" s="32"/>
      <c r="D2315" s="347"/>
      <c r="E2315" s="32"/>
      <c r="F2315" s="32"/>
      <c r="G2315" s="347"/>
      <c r="H2315" s="32"/>
      <c r="I2315" s="32"/>
      <c r="J2315" s="347"/>
      <c r="K2315" s="32"/>
      <c r="L2315" s="32"/>
      <c r="M2315" s="349"/>
      <c r="N2315" s="32"/>
      <c r="O2315" s="32"/>
      <c r="P2315" s="349"/>
      <c r="Q2315" s="22"/>
      <c r="R2315" s="23">
        <f>ROUNDDOWN($R$3*R2314,0)</f>
        <v>0</v>
      </c>
      <c r="S2315" s="23">
        <f>ROUNDDOWN($S$3*S2314,0)</f>
        <v>0</v>
      </c>
      <c r="T2315" s="336"/>
      <c r="U2315" s="23">
        <f>ROUNDDOWN(U2314*$U$3,0)</f>
        <v>0</v>
      </c>
      <c r="V2315" s="23">
        <f>ROUNDDOWN(V2314*$V$3,0)</f>
        <v>0</v>
      </c>
      <c r="W2315" s="337"/>
      <c r="X2315" s="23">
        <f>ROUNDDOWN($X$3*X2314,0)</f>
        <v>0</v>
      </c>
      <c r="Y2315" s="23">
        <f>ROUNDDOWN(Y2314*$Y$3,0)</f>
        <v>0</v>
      </c>
      <c r="Z2315" s="24">
        <f>ROUNDDOWN(Z2314*$Z$3,0)</f>
        <v>0</v>
      </c>
      <c r="AA2315" s="338"/>
      <c r="AB2315" s="327"/>
      <c r="AC2315" s="327"/>
      <c r="AD2315" s="327"/>
      <c r="AE2315" s="327"/>
      <c r="AF2315" s="329"/>
      <c r="AG2315" s="331"/>
      <c r="AH2315" s="332"/>
    </row>
    <row r="2316" spans="1:34" ht="12.75" hidden="1" customHeight="1">
      <c r="A2316" s="347" t="s">
        <v>329</v>
      </c>
      <c r="B2316" s="31" t="s">
        <v>32</v>
      </c>
      <c r="C2316" s="32">
        <v>3.5</v>
      </c>
      <c r="D2316" s="347" t="str">
        <f>B2316&amp;C2316</f>
        <v>H3.5</v>
      </c>
      <c r="E2316" s="32" t="s">
        <v>33</v>
      </c>
      <c r="F2316" s="32">
        <v>0</v>
      </c>
      <c r="G2316" s="347" t="str">
        <f>E2316&amp;F2316</f>
        <v>W0</v>
      </c>
      <c r="H2316" s="32" t="s">
        <v>34</v>
      </c>
      <c r="I2316" s="32">
        <v>0</v>
      </c>
      <c r="J2316" s="347" t="str">
        <f>H2316&amp;I2316</f>
        <v>L0</v>
      </c>
      <c r="K2316" s="32" t="s">
        <v>35</v>
      </c>
      <c r="L2316" s="32">
        <v>0</v>
      </c>
      <c r="M2316" s="348" t="str">
        <f>K2316&amp;L2316</f>
        <v>B0</v>
      </c>
      <c r="N2316" s="32" t="s">
        <v>36</v>
      </c>
      <c r="O2316" s="32">
        <v>12</v>
      </c>
      <c r="P2316" s="348" t="str">
        <f>N2316&amp;O2316</f>
        <v>R12</v>
      </c>
      <c r="Q2316" s="25"/>
      <c r="R2316" s="19"/>
      <c r="S2316" s="19"/>
      <c r="T2316" s="336">
        <f>SUM(R2317:S2317)</f>
        <v>0</v>
      </c>
      <c r="U2316" s="19"/>
      <c r="V2316" s="19"/>
      <c r="W2316" s="336">
        <f>SUM(U2317:V2317)</f>
        <v>0</v>
      </c>
      <c r="X2316" s="19"/>
      <c r="Y2316" s="19"/>
      <c r="Z2316" s="19"/>
      <c r="AA2316" s="338">
        <f>SUM(X2317:Z2317)</f>
        <v>0</v>
      </c>
      <c r="AB2316" s="327">
        <f>ROUNDDOWN((T2316+AA2316)*0.05,0)</f>
        <v>0</v>
      </c>
      <c r="AC2316" s="327">
        <f>ROUNDDOWN((T2316+W2316+AA2316+AB2316)*0.1,0)</f>
        <v>0</v>
      </c>
      <c r="AD2316" s="327">
        <f>ROUNDDOWN(AG2316*0.1,0)</f>
        <v>30500</v>
      </c>
      <c r="AE2316" s="327">
        <f>T2316+W2316+AA2316+AB2316+AC2316+AD2316</f>
        <v>30500</v>
      </c>
      <c r="AF2316" s="328">
        <v>305000</v>
      </c>
      <c r="AG2316" s="330">
        <f>AF2316-T2316-W2316</f>
        <v>305000</v>
      </c>
      <c r="AH2316" s="332">
        <f>IF(AE2316&lt;AG2316,AE2316,AG2316)</f>
        <v>30500</v>
      </c>
    </row>
    <row r="2317" spans="1:34" ht="12.75" hidden="1" customHeight="1">
      <c r="A2317" s="347"/>
      <c r="B2317" s="31"/>
      <c r="C2317" s="32"/>
      <c r="D2317" s="347"/>
      <c r="E2317" s="32"/>
      <c r="F2317" s="32"/>
      <c r="G2317" s="347"/>
      <c r="H2317" s="32"/>
      <c r="I2317" s="32"/>
      <c r="J2317" s="347"/>
      <c r="K2317" s="32"/>
      <c r="L2317" s="32"/>
      <c r="M2317" s="349"/>
      <c r="N2317" s="32"/>
      <c r="O2317" s="32"/>
      <c r="P2317" s="349"/>
      <c r="Q2317" s="22"/>
      <c r="R2317" s="23">
        <f>ROUNDDOWN($R$3*R2316,0)</f>
        <v>0</v>
      </c>
      <c r="S2317" s="23">
        <f>ROUNDDOWN($S$3*S2316,0)</f>
        <v>0</v>
      </c>
      <c r="T2317" s="337"/>
      <c r="U2317" s="23">
        <f>ROUNDDOWN(U2316*$U$3,0)</f>
        <v>0</v>
      </c>
      <c r="V2317" s="23">
        <f>ROUNDDOWN(V2316*$V$3,0)</f>
        <v>0</v>
      </c>
      <c r="W2317" s="337"/>
      <c r="X2317" s="23">
        <f>ROUNDDOWN($X$3*X2316,0)</f>
        <v>0</v>
      </c>
      <c r="Y2317" s="23">
        <f>ROUNDDOWN(Y2316*$Y$3,0)</f>
        <v>0</v>
      </c>
      <c r="Z2317" s="24">
        <f>ROUNDDOWN(Z2316*$Z$3,0)</f>
        <v>0</v>
      </c>
      <c r="AA2317" s="338"/>
      <c r="AB2317" s="327"/>
      <c r="AC2317" s="327"/>
      <c r="AD2317" s="327"/>
      <c r="AE2317" s="327"/>
      <c r="AF2317" s="329"/>
      <c r="AG2317" s="331"/>
      <c r="AH2317" s="332"/>
    </row>
    <row r="2318" spans="1:34" ht="12.75" hidden="1" customHeight="1">
      <c r="A2318" s="347" t="s">
        <v>329</v>
      </c>
      <c r="B2318" s="31" t="s">
        <v>32</v>
      </c>
      <c r="C2318" s="32">
        <v>4</v>
      </c>
      <c r="D2318" s="347" t="str">
        <f>B2318&amp;C2318</f>
        <v>H4</v>
      </c>
      <c r="E2318" s="32" t="s">
        <v>33</v>
      </c>
      <c r="F2318" s="32">
        <v>0</v>
      </c>
      <c r="G2318" s="347" t="str">
        <f>E2318&amp;F2318</f>
        <v>W0</v>
      </c>
      <c r="H2318" s="32" t="s">
        <v>34</v>
      </c>
      <c r="I2318" s="32">
        <v>0</v>
      </c>
      <c r="J2318" s="347" t="str">
        <f>H2318&amp;I2318</f>
        <v>L0</v>
      </c>
      <c r="K2318" s="32" t="s">
        <v>35</v>
      </c>
      <c r="L2318" s="32">
        <v>0</v>
      </c>
      <c r="M2318" s="348" t="str">
        <f>K2318&amp;L2318</f>
        <v>B0</v>
      </c>
      <c r="N2318" s="32" t="s">
        <v>36</v>
      </c>
      <c r="O2318" s="32">
        <v>15</v>
      </c>
      <c r="P2318" s="348" t="str">
        <f>N2318&amp;O2318</f>
        <v>R15</v>
      </c>
      <c r="Q2318" s="25"/>
      <c r="R2318" s="26"/>
      <c r="S2318" s="26"/>
      <c r="T2318" s="336">
        <f>SUM(R2319:S2319)</f>
        <v>0</v>
      </c>
      <c r="U2318" s="19"/>
      <c r="V2318" s="19"/>
      <c r="W2318" s="336">
        <f>SUM(U2319:V2319)</f>
        <v>0</v>
      </c>
      <c r="X2318" s="19"/>
      <c r="Y2318" s="19"/>
      <c r="Z2318" s="19"/>
      <c r="AA2318" s="338">
        <f>SUM(X2319:Z2319)</f>
        <v>0</v>
      </c>
      <c r="AB2318" s="327">
        <f>ROUNDDOWN((T2318+AA2318)*0.05,0)</f>
        <v>0</v>
      </c>
      <c r="AC2318" s="327">
        <f>ROUNDDOWN((T2318+W2318+AA2318+AB2318)*0.1,0)</f>
        <v>0</v>
      </c>
      <c r="AD2318" s="327">
        <f>ROUNDDOWN(AG2318*0.1,0)</f>
        <v>49900</v>
      </c>
      <c r="AE2318" s="327">
        <f>T2318+W2318+AA2318+AB2318+AC2318+AD2318</f>
        <v>49900</v>
      </c>
      <c r="AF2318" s="328">
        <v>499000</v>
      </c>
      <c r="AG2318" s="330">
        <f>AF2318-T2318-W2318</f>
        <v>499000</v>
      </c>
      <c r="AH2318" s="332">
        <f>IF(AE2318&lt;AG2318,AE2318,AG2318)</f>
        <v>49900</v>
      </c>
    </row>
    <row r="2319" spans="1:34" ht="12.75" hidden="1" customHeight="1">
      <c r="A2319" s="347"/>
      <c r="B2319" s="31"/>
      <c r="C2319" s="32"/>
      <c r="D2319" s="347"/>
      <c r="E2319" s="32"/>
      <c r="F2319" s="32"/>
      <c r="G2319" s="347"/>
      <c r="H2319" s="32"/>
      <c r="I2319" s="32"/>
      <c r="J2319" s="347"/>
      <c r="K2319" s="32"/>
      <c r="L2319" s="32"/>
      <c r="M2319" s="349"/>
      <c r="N2319" s="32"/>
      <c r="O2319" s="32"/>
      <c r="P2319" s="349"/>
      <c r="Q2319" s="22"/>
      <c r="R2319" s="23">
        <f>ROUNDDOWN($R$3*R2318,0)</f>
        <v>0</v>
      </c>
      <c r="S2319" s="23">
        <f>ROUNDDOWN($S$3*S2318,0)</f>
        <v>0</v>
      </c>
      <c r="T2319" s="337"/>
      <c r="U2319" s="23">
        <f>ROUNDDOWN(U2318*$U$3,0)</f>
        <v>0</v>
      </c>
      <c r="V2319" s="23">
        <f>ROUNDDOWN(V2318*$V$3,0)</f>
        <v>0</v>
      </c>
      <c r="W2319" s="337"/>
      <c r="X2319" s="23">
        <f>ROUNDDOWN($X$3*X2318,0)</f>
        <v>0</v>
      </c>
      <c r="Y2319" s="23">
        <f>ROUNDDOWN(Y2318*$Y$3,0)</f>
        <v>0</v>
      </c>
      <c r="Z2319" s="24">
        <f>ROUNDDOWN(Z2318*$Z$3,0)</f>
        <v>0</v>
      </c>
      <c r="AA2319" s="338"/>
      <c r="AB2319" s="327"/>
      <c r="AC2319" s="327"/>
      <c r="AD2319" s="327"/>
      <c r="AE2319" s="327"/>
      <c r="AF2319" s="329"/>
      <c r="AG2319" s="331"/>
      <c r="AH2319" s="332"/>
    </row>
    <row r="2320" spans="1:34" ht="12.75" hidden="1" customHeight="1">
      <c r="A2320" s="347" t="s">
        <v>329</v>
      </c>
      <c r="B2320" s="31" t="s">
        <v>32</v>
      </c>
      <c r="C2320" s="32">
        <v>4</v>
      </c>
      <c r="D2320" s="347" t="str">
        <f>B2320&amp;C2320</f>
        <v>H4</v>
      </c>
      <c r="E2320" s="32" t="s">
        <v>33</v>
      </c>
      <c r="F2320" s="32">
        <v>0</v>
      </c>
      <c r="G2320" s="347" t="str">
        <f>E2320&amp;F2320</f>
        <v>W0</v>
      </c>
      <c r="H2320" s="32" t="s">
        <v>34</v>
      </c>
      <c r="I2320" s="32">
        <v>0</v>
      </c>
      <c r="J2320" s="347" t="str">
        <f>H2320&amp;I2320</f>
        <v>L0</v>
      </c>
      <c r="K2320" s="32" t="s">
        <v>35</v>
      </c>
      <c r="L2320" s="32">
        <v>0</v>
      </c>
      <c r="M2320" s="348" t="str">
        <f>K2320&amp;L2320</f>
        <v>B0</v>
      </c>
      <c r="N2320" s="32" t="s">
        <v>36</v>
      </c>
      <c r="O2320" s="32">
        <v>18</v>
      </c>
      <c r="P2320" s="348" t="str">
        <f>N2320&amp;O2320</f>
        <v>R18</v>
      </c>
      <c r="Q2320" s="25"/>
      <c r="R2320" s="19"/>
      <c r="S2320" s="19"/>
      <c r="T2320" s="336">
        <f>SUM(R2321:S2321)</f>
        <v>0</v>
      </c>
      <c r="U2320" s="19"/>
      <c r="V2320" s="19"/>
      <c r="W2320" s="336">
        <f>SUM(U2321:V2321)</f>
        <v>0</v>
      </c>
      <c r="X2320" s="19"/>
      <c r="Y2320" s="19"/>
      <c r="Z2320" s="19"/>
      <c r="AA2320" s="338">
        <f>SUM(X2321:Z2321)</f>
        <v>0</v>
      </c>
      <c r="AB2320" s="327">
        <f>ROUNDDOWN((T2320+AA2320)*0.05,0)</f>
        <v>0</v>
      </c>
      <c r="AC2320" s="327">
        <f>ROUNDDOWN((T2320+W2320+AA2320+AB2320)*0.1,0)</f>
        <v>0</v>
      </c>
      <c r="AD2320" s="327">
        <f>ROUNDDOWN(AG2320*0.1,0)</f>
        <v>67100</v>
      </c>
      <c r="AE2320" s="327">
        <f>T2320+W2320+AA2320+AB2320+AC2320+AD2320</f>
        <v>67100</v>
      </c>
      <c r="AF2320" s="328">
        <v>671000</v>
      </c>
      <c r="AG2320" s="330">
        <f>AF2320-T2320-W2320</f>
        <v>671000</v>
      </c>
      <c r="AH2320" s="332">
        <f>IF(AE2320&lt;AG2320,AE2320,AG2320)</f>
        <v>67100</v>
      </c>
    </row>
    <row r="2321" spans="1:34" ht="12.75" hidden="1" customHeight="1">
      <c r="A2321" s="347"/>
      <c r="B2321" s="31"/>
      <c r="C2321" s="32"/>
      <c r="D2321" s="347"/>
      <c r="E2321" s="32"/>
      <c r="F2321" s="32"/>
      <c r="G2321" s="347"/>
      <c r="H2321" s="32"/>
      <c r="I2321" s="32"/>
      <c r="J2321" s="347"/>
      <c r="K2321" s="32"/>
      <c r="L2321" s="32"/>
      <c r="M2321" s="349"/>
      <c r="N2321" s="32"/>
      <c r="O2321" s="32"/>
      <c r="P2321" s="349"/>
      <c r="Q2321" s="22"/>
      <c r="R2321" s="23">
        <f>ROUNDDOWN($R$3*R2320,0)</f>
        <v>0</v>
      </c>
      <c r="S2321" s="23">
        <f>ROUNDDOWN($S$3*S2320,0)</f>
        <v>0</v>
      </c>
      <c r="T2321" s="337"/>
      <c r="U2321" s="23">
        <f>ROUNDDOWN(U2320*$U$3,0)</f>
        <v>0</v>
      </c>
      <c r="V2321" s="23">
        <f>ROUNDDOWN(V2320*$V$3,0)</f>
        <v>0</v>
      </c>
      <c r="W2321" s="337"/>
      <c r="X2321" s="23">
        <f>ROUNDDOWN($X$3*X2320,0)</f>
        <v>0</v>
      </c>
      <c r="Y2321" s="23">
        <f>ROUNDDOWN(Y2320*$Y$3,0)</f>
        <v>0</v>
      </c>
      <c r="Z2321" s="24">
        <f>ROUNDDOWN(Z2320*$Z$3,0)</f>
        <v>0</v>
      </c>
      <c r="AA2321" s="338"/>
      <c r="AB2321" s="327"/>
      <c r="AC2321" s="327"/>
      <c r="AD2321" s="327"/>
      <c r="AE2321" s="327"/>
      <c r="AF2321" s="329"/>
      <c r="AG2321" s="331"/>
      <c r="AH2321" s="332"/>
    </row>
    <row r="2322" spans="1:34" ht="12.75" hidden="1" customHeight="1">
      <c r="A2322" s="347" t="s">
        <v>329</v>
      </c>
      <c r="B2322" s="31" t="s">
        <v>32</v>
      </c>
      <c r="C2322" s="32">
        <v>4</v>
      </c>
      <c r="D2322" s="347" t="str">
        <f>B2322&amp;C2322</f>
        <v>H4</v>
      </c>
      <c r="E2322" s="32" t="s">
        <v>33</v>
      </c>
      <c r="F2322" s="32">
        <v>0</v>
      </c>
      <c r="G2322" s="347" t="str">
        <f>E2322&amp;F2322</f>
        <v>W0</v>
      </c>
      <c r="H2322" s="32" t="s">
        <v>34</v>
      </c>
      <c r="I2322" s="32">
        <v>0</v>
      </c>
      <c r="J2322" s="347" t="str">
        <f>H2322&amp;I2322</f>
        <v>L0</v>
      </c>
      <c r="K2322" s="32" t="s">
        <v>35</v>
      </c>
      <c r="L2322" s="32">
        <v>0</v>
      </c>
      <c r="M2322" s="348" t="str">
        <f>K2322&amp;L2322</f>
        <v>B0</v>
      </c>
      <c r="N2322" s="32" t="s">
        <v>36</v>
      </c>
      <c r="O2322" s="32">
        <v>20</v>
      </c>
      <c r="P2322" s="348" t="str">
        <f>N2322&amp;O2322</f>
        <v>R20</v>
      </c>
      <c r="Q2322" s="25"/>
      <c r="R2322" s="19"/>
      <c r="S2322" s="19"/>
      <c r="T2322" s="336">
        <f>SUM(R2323:S2323)</f>
        <v>0</v>
      </c>
      <c r="U2322" s="19"/>
      <c r="V2322" s="19"/>
      <c r="W2322" s="336">
        <f>SUM(U2323:V2323)</f>
        <v>0</v>
      </c>
      <c r="X2322" s="19"/>
      <c r="Y2322" s="19"/>
      <c r="Z2322" s="19"/>
      <c r="AA2322" s="338">
        <f>SUM(X2323:Z2323)</f>
        <v>0</v>
      </c>
      <c r="AB2322" s="327">
        <f>ROUNDDOWN((T2322+AA2322)*0.05,0)</f>
        <v>0</v>
      </c>
      <c r="AC2322" s="327">
        <f>ROUNDDOWN((T2322+W2322+AA2322+AB2322)*0.1,0)</f>
        <v>0</v>
      </c>
      <c r="AD2322" s="327">
        <f>ROUNDDOWN(AG2322*0.1,0)</f>
        <v>81700</v>
      </c>
      <c r="AE2322" s="327">
        <f>T2322+W2322+AA2322+AB2322+AC2322+AD2322</f>
        <v>81700</v>
      </c>
      <c r="AF2322" s="328">
        <v>817000</v>
      </c>
      <c r="AG2322" s="330">
        <f>AF2322-T2322-W2322</f>
        <v>817000</v>
      </c>
      <c r="AH2322" s="332">
        <f>IF(AE2322&lt;AG2322,AE2322,AG2322)</f>
        <v>81700</v>
      </c>
    </row>
    <row r="2323" spans="1:34" ht="12.75" hidden="1" customHeight="1">
      <c r="A2323" s="347"/>
      <c r="B2323" s="31"/>
      <c r="C2323" s="32"/>
      <c r="D2323" s="347"/>
      <c r="E2323" s="32"/>
      <c r="F2323" s="32"/>
      <c r="G2323" s="347"/>
      <c r="H2323" s="32"/>
      <c r="I2323" s="32"/>
      <c r="J2323" s="347"/>
      <c r="K2323" s="32"/>
      <c r="L2323" s="32"/>
      <c r="M2323" s="349"/>
      <c r="N2323" s="32"/>
      <c r="O2323" s="32"/>
      <c r="P2323" s="349"/>
      <c r="Q2323" s="25"/>
      <c r="R2323" s="23">
        <f>ROUNDDOWN($R$3*R2322,0)</f>
        <v>0</v>
      </c>
      <c r="S2323" s="23">
        <f>ROUNDDOWN($S$3*S2322,0)</f>
        <v>0</v>
      </c>
      <c r="T2323" s="337"/>
      <c r="U2323" s="23">
        <f>ROUNDDOWN(U2322*$U$3,0)</f>
        <v>0</v>
      </c>
      <c r="V2323" s="23">
        <f>ROUNDDOWN(V2322*$V$3,0)</f>
        <v>0</v>
      </c>
      <c r="W2323" s="337"/>
      <c r="X2323" s="23">
        <f>ROUNDDOWN($X$3*X2322,0)</f>
        <v>0</v>
      </c>
      <c r="Y2323" s="23">
        <f>ROUNDDOWN(Y2322*$Y$3,0)</f>
        <v>0</v>
      </c>
      <c r="Z2323" s="24">
        <f>ROUNDDOWN(Z2322*$Z$3,0)</f>
        <v>0</v>
      </c>
      <c r="AA2323" s="338"/>
      <c r="AB2323" s="327"/>
      <c r="AC2323" s="327"/>
      <c r="AD2323" s="327"/>
      <c r="AE2323" s="327"/>
      <c r="AF2323" s="329"/>
      <c r="AG2323" s="331"/>
      <c r="AH2323" s="332"/>
    </row>
    <row r="2324" spans="1:34" ht="12.75" hidden="1" customHeight="1">
      <c r="A2324" s="333" t="s">
        <v>330</v>
      </c>
      <c r="B2324" s="20" t="s">
        <v>32</v>
      </c>
      <c r="C2324" s="21">
        <v>2.5</v>
      </c>
      <c r="D2324" s="333" t="str">
        <f>B2324&amp;C2324</f>
        <v>H2.5</v>
      </c>
      <c r="E2324" s="21" t="s">
        <v>33</v>
      </c>
      <c r="F2324" s="21">
        <v>0</v>
      </c>
      <c r="G2324" s="333" t="str">
        <f>E2324&amp;F2324</f>
        <v>W0</v>
      </c>
      <c r="H2324" s="21" t="s">
        <v>34</v>
      </c>
      <c r="I2324" s="21">
        <v>0</v>
      </c>
      <c r="J2324" s="333" t="str">
        <f>H2324&amp;I2324</f>
        <v>L0</v>
      </c>
      <c r="K2324" s="21" t="s">
        <v>35</v>
      </c>
      <c r="L2324" s="21">
        <v>0</v>
      </c>
      <c r="M2324" s="334" t="str">
        <f>K2324&amp;L2324</f>
        <v>B0</v>
      </c>
      <c r="N2324" s="21" t="s">
        <v>36</v>
      </c>
      <c r="O2324" s="21">
        <v>4</v>
      </c>
      <c r="P2324" s="334" t="str">
        <f>N2324&amp;O2324</f>
        <v>R4</v>
      </c>
      <c r="Q2324" s="25" t="s">
        <v>37</v>
      </c>
      <c r="R2324" s="19">
        <v>0.11</v>
      </c>
      <c r="S2324" s="19">
        <v>0.1</v>
      </c>
      <c r="T2324" s="336">
        <f>SUM(R2325:S2325)</f>
        <v>19683</v>
      </c>
      <c r="U2324" s="19">
        <v>2E-3</v>
      </c>
      <c r="V2324" s="19">
        <v>5.0000000000000001E-3</v>
      </c>
      <c r="W2324" s="336">
        <f>SUM(U2325:V2325)</f>
        <v>466</v>
      </c>
      <c r="X2324" s="19">
        <v>0.11</v>
      </c>
      <c r="Y2324" s="19">
        <v>7.0000000000000007E-2</v>
      </c>
      <c r="Z2324" s="19">
        <v>0</v>
      </c>
      <c r="AA2324" s="338">
        <f>SUM(X2325:Z2325)</f>
        <v>17240</v>
      </c>
      <c r="AB2324" s="327">
        <f>ROUNDDOWN((T2324+AA2324)*0.05,0)</f>
        <v>1846</v>
      </c>
      <c r="AC2324" s="327">
        <f>ROUNDDOWN((T2324+W2324+AA2324+AB2324)*0.1,0)</f>
        <v>3923</v>
      </c>
      <c r="AD2324" s="327">
        <f>ROUNDDOWN(AG2324*0.1,0)</f>
        <v>1775</v>
      </c>
      <c r="AE2324" s="327">
        <f>T2324+W2324+AA2324+AB2324+AC2324+AD2324</f>
        <v>44933</v>
      </c>
      <c r="AF2324" s="328">
        <v>37900</v>
      </c>
      <c r="AG2324" s="330">
        <f>AF2324-T2324-W2324</f>
        <v>17751</v>
      </c>
      <c r="AH2324" s="332">
        <f t="shared" si="25"/>
        <v>17751</v>
      </c>
    </row>
    <row r="2325" spans="1:34" ht="12.75" hidden="1" customHeight="1">
      <c r="A2325" s="333"/>
      <c r="B2325" s="20"/>
      <c r="C2325" s="21"/>
      <c r="D2325" s="333"/>
      <c r="E2325" s="21"/>
      <c r="F2325" s="21"/>
      <c r="G2325" s="333"/>
      <c r="H2325" s="21"/>
      <c r="I2325" s="21"/>
      <c r="J2325" s="333"/>
      <c r="K2325" s="21"/>
      <c r="L2325" s="21"/>
      <c r="M2325" s="335"/>
      <c r="N2325" s="21"/>
      <c r="O2325" s="21"/>
      <c r="P2325" s="335"/>
      <c r="Q2325" s="22"/>
      <c r="R2325" s="23">
        <f>ROUNDDOWN($R$3*R2324,0)</f>
        <v>11539</v>
      </c>
      <c r="S2325" s="23">
        <f>ROUNDDOWN($S$3*S2324,0)</f>
        <v>8144</v>
      </c>
      <c r="T2325" s="337"/>
      <c r="U2325" s="23">
        <f>ROUNDDOWN(U2324*$U$3,0)</f>
        <v>162</v>
      </c>
      <c r="V2325" s="23">
        <f>ROUNDDOWN(V2324*$V$3,0)</f>
        <v>304</v>
      </c>
      <c r="W2325" s="337"/>
      <c r="X2325" s="23">
        <f>ROUNDDOWN($X$3*X2324,0)</f>
        <v>11539</v>
      </c>
      <c r="Y2325" s="23">
        <f>ROUNDDOWN(Y2324*$Y$3,0)</f>
        <v>5701</v>
      </c>
      <c r="Z2325" s="24">
        <f>ROUNDDOWN(Z2324*$Z$3,0)</f>
        <v>0</v>
      </c>
      <c r="AA2325" s="338"/>
      <c r="AB2325" s="327"/>
      <c r="AC2325" s="327"/>
      <c r="AD2325" s="327"/>
      <c r="AE2325" s="327"/>
      <c r="AF2325" s="329"/>
      <c r="AG2325" s="331"/>
      <c r="AH2325" s="332">
        <f t="shared" si="25"/>
        <v>0</v>
      </c>
    </row>
    <row r="2326" spans="1:34" ht="12.75" hidden="1" customHeight="1">
      <c r="A2326" s="333" t="s">
        <v>330</v>
      </c>
      <c r="B2326" s="20" t="s">
        <v>32</v>
      </c>
      <c r="C2326" s="21">
        <v>3</v>
      </c>
      <c r="D2326" s="333" t="str">
        <f>B2326&amp;C2326</f>
        <v>H3</v>
      </c>
      <c r="E2326" s="21" t="s">
        <v>33</v>
      </c>
      <c r="F2326" s="21">
        <v>0</v>
      </c>
      <c r="G2326" s="333" t="str">
        <f>E2326&amp;F2326</f>
        <v>W0</v>
      </c>
      <c r="H2326" s="21" t="s">
        <v>34</v>
      </c>
      <c r="I2326" s="21">
        <v>0</v>
      </c>
      <c r="J2326" s="333" t="str">
        <f>H2326&amp;I2326</f>
        <v>L0</v>
      </c>
      <c r="K2326" s="21" t="s">
        <v>35</v>
      </c>
      <c r="L2326" s="21">
        <v>0</v>
      </c>
      <c r="M2326" s="334" t="str">
        <f>K2326&amp;L2326</f>
        <v>B0</v>
      </c>
      <c r="N2326" s="21" t="s">
        <v>36</v>
      </c>
      <c r="O2326" s="21">
        <v>6</v>
      </c>
      <c r="P2326" s="334" t="str">
        <f>N2326&amp;O2326</f>
        <v>R6</v>
      </c>
      <c r="Q2326" s="25" t="s">
        <v>37</v>
      </c>
      <c r="R2326" s="19">
        <v>0.19</v>
      </c>
      <c r="S2326" s="19">
        <v>0.02</v>
      </c>
      <c r="T2326" s="336">
        <f>SUM(R2327:S2327)</f>
        <v>21559</v>
      </c>
      <c r="U2326" s="19">
        <v>8.0000000000000002E-3</v>
      </c>
      <c r="V2326" s="19">
        <v>0.01</v>
      </c>
      <c r="W2326" s="336">
        <f>SUM(U2327:V2327)</f>
        <v>1260</v>
      </c>
      <c r="X2326" s="19">
        <v>0.23</v>
      </c>
      <c r="Y2326" s="19">
        <v>0.14000000000000001</v>
      </c>
      <c r="Z2326" s="19">
        <v>0</v>
      </c>
      <c r="AA2326" s="338">
        <f>SUM(X2327:Z2327)</f>
        <v>35529</v>
      </c>
      <c r="AB2326" s="327">
        <f>ROUNDDOWN((T2326+AA2326)*0.05,0)</f>
        <v>2854</v>
      </c>
      <c r="AC2326" s="327">
        <f>ROUNDDOWN((T2326+W2326+AA2326+AB2326)*0.1,0)</f>
        <v>6120</v>
      </c>
      <c r="AD2326" s="327">
        <f>ROUNDDOWN(AG2326*0.1,0)</f>
        <v>4698</v>
      </c>
      <c r="AE2326" s="327">
        <f>T2326+W2326+AA2326+AB2326+AC2326+AD2326</f>
        <v>72020</v>
      </c>
      <c r="AF2326" s="328">
        <v>69800</v>
      </c>
      <c r="AG2326" s="330">
        <f>AF2326-T2326-W2326</f>
        <v>46981</v>
      </c>
      <c r="AH2326" s="332">
        <f t="shared" si="25"/>
        <v>46981</v>
      </c>
    </row>
    <row r="2327" spans="1:34" ht="12.75" hidden="1" customHeight="1">
      <c r="A2327" s="333"/>
      <c r="B2327" s="20"/>
      <c r="C2327" s="21"/>
      <c r="D2327" s="333"/>
      <c r="E2327" s="21"/>
      <c r="F2327" s="21"/>
      <c r="G2327" s="333"/>
      <c r="H2327" s="21"/>
      <c r="I2327" s="21"/>
      <c r="J2327" s="333"/>
      <c r="K2327" s="21"/>
      <c r="L2327" s="21"/>
      <c r="M2327" s="335"/>
      <c r="N2327" s="21"/>
      <c r="O2327" s="21"/>
      <c r="P2327" s="335"/>
      <c r="Q2327" s="22"/>
      <c r="R2327" s="23">
        <f>ROUNDDOWN($R$3*R2326,0)</f>
        <v>19931</v>
      </c>
      <c r="S2327" s="23">
        <f>ROUNDDOWN($S$3*S2326,0)</f>
        <v>1628</v>
      </c>
      <c r="T2327" s="337"/>
      <c r="U2327" s="23">
        <f>ROUNDDOWN(U2326*$U$3,0)</f>
        <v>651</v>
      </c>
      <c r="V2327" s="23">
        <f>ROUNDDOWN(V2326*$V$3,0)</f>
        <v>609</v>
      </c>
      <c r="W2327" s="337"/>
      <c r="X2327" s="23">
        <f>ROUNDDOWN($X$3*X2326,0)</f>
        <v>24127</v>
      </c>
      <c r="Y2327" s="23">
        <f>ROUNDDOWN(Y2326*$Y$3,0)</f>
        <v>11402</v>
      </c>
      <c r="Z2327" s="24">
        <f>ROUNDDOWN(Z2326*$Z$3,0)</f>
        <v>0</v>
      </c>
      <c r="AA2327" s="338"/>
      <c r="AB2327" s="327"/>
      <c r="AC2327" s="327"/>
      <c r="AD2327" s="327"/>
      <c r="AE2327" s="327"/>
      <c r="AF2327" s="329"/>
      <c r="AG2327" s="331"/>
      <c r="AH2327" s="332">
        <f t="shared" si="25"/>
        <v>0</v>
      </c>
    </row>
    <row r="2328" spans="1:34" ht="12.75" hidden="1" customHeight="1">
      <c r="A2328" s="333" t="s">
        <v>330</v>
      </c>
      <c r="B2328" s="20" t="s">
        <v>32</v>
      </c>
      <c r="C2328" s="21">
        <v>3.5</v>
      </c>
      <c r="D2328" s="333" t="str">
        <f>B2328&amp;C2328</f>
        <v>H3.5</v>
      </c>
      <c r="E2328" s="21" t="s">
        <v>33</v>
      </c>
      <c r="F2328" s="21">
        <v>0</v>
      </c>
      <c r="G2328" s="333" t="str">
        <f>E2328&amp;F2328</f>
        <v>W0</v>
      </c>
      <c r="H2328" s="21" t="s">
        <v>34</v>
      </c>
      <c r="I2328" s="21">
        <v>0</v>
      </c>
      <c r="J2328" s="333" t="str">
        <f>H2328&amp;I2328</f>
        <v>L0</v>
      </c>
      <c r="K2328" s="21" t="s">
        <v>35</v>
      </c>
      <c r="L2328" s="21">
        <v>0</v>
      </c>
      <c r="M2328" s="334" t="str">
        <f>K2328&amp;L2328</f>
        <v>B0</v>
      </c>
      <c r="N2328" s="21" t="s">
        <v>36</v>
      </c>
      <c r="O2328" s="21">
        <v>8</v>
      </c>
      <c r="P2328" s="334" t="str">
        <f>N2328&amp;O2328</f>
        <v>R8</v>
      </c>
      <c r="Q2328" s="25" t="s">
        <v>37</v>
      </c>
      <c r="R2328" s="19">
        <v>0.33</v>
      </c>
      <c r="S2328" s="19">
        <v>0.04</v>
      </c>
      <c r="T2328" s="336">
        <f>SUM(R2329:S2329)</f>
        <v>37875</v>
      </c>
      <c r="U2328" s="19">
        <v>2.1000000000000001E-2</v>
      </c>
      <c r="V2328" s="19">
        <v>1.2E-2</v>
      </c>
      <c r="W2328" s="336">
        <f>SUM(U2329:V2329)</f>
        <v>2441</v>
      </c>
      <c r="X2328" s="19">
        <v>0.37</v>
      </c>
      <c r="Y2328" s="19">
        <v>0.22</v>
      </c>
      <c r="Z2328" s="19">
        <v>0</v>
      </c>
      <c r="AA2328" s="338">
        <f>SUM(X2329:Z2329)</f>
        <v>56731</v>
      </c>
      <c r="AB2328" s="327">
        <f>ROUNDDOWN((T2328+AA2328)*0.05,0)</f>
        <v>4730</v>
      </c>
      <c r="AC2328" s="327">
        <f>ROUNDDOWN((T2328+W2328+AA2328+AB2328)*0.1,0)</f>
        <v>10177</v>
      </c>
      <c r="AD2328" s="327">
        <f>ROUNDDOWN(AG2328*0.1,0)</f>
        <v>9068</v>
      </c>
      <c r="AE2328" s="327">
        <f>T2328+W2328+AA2328+AB2328+AC2328+AD2328</f>
        <v>121022</v>
      </c>
      <c r="AF2328" s="328">
        <v>131000</v>
      </c>
      <c r="AG2328" s="330">
        <f>AF2328-T2328-W2328</f>
        <v>90684</v>
      </c>
      <c r="AH2328" s="332">
        <f t="shared" si="25"/>
        <v>90684</v>
      </c>
    </row>
    <row r="2329" spans="1:34" ht="12.75" hidden="1" customHeight="1">
      <c r="A2329" s="333"/>
      <c r="B2329" s="20"/>
      <c r="C2329" s="21"/>
      <c r="D2329" s="333"/>
      <c r="E2329" s="21"/>
      <c r="F2329" s="21"/>
      <c r="G2329" s="333"/>
      <c r="H2329" s="21"/>
      <c r="I2329" s="21"/>
      <c r="J2329" s="333"/>
      <c r="K2329" s="21"/>
      <c r="L2329" s="21"/>
      <c r="M2329" s="335"/>
      <c r="N2329" s="21"/>
      <c r="O2329" s="21"/>
      <c r="P2329" s="335"/>
      <c r="Q2329" s="22"/>
      <c r="R2329" s="23">
        <f>ROUNDDOWN($R$3*R2328,0)</f>
        <v>34618</v>
      </c>
      <c r="S2329" s="23">
        <f>ROUNDDOWN($S$3*S2328,0)</f>
        <v>3257</v>
      </c>
      <c r="T2329" s="337"/>
      <c r="U2329" s="23">
        <f>ROUNDDOWN(U2328*$U$3,0)</f>
        <v>1710</v>
      </c>
      <c r="V2329" s="23">
        <f>ROUNDDOWN(V2328*$V$3,0)</f>
        <v>731</v>
      </c>
      <c r="W2329" s="337"/>
      <c r="X2329" s="23">
        <f>ROUNDDOWN($X$3*X2328,0)</f>
        <v>38814</v>
      </c>
      <c r="Y2329" s="23">
        <f>ROUNDDOWN(Y2328*$Y$3,0)</f>
        <v>17917</v>
      </c>
      <c r="Z2329" s="24">
        <f>ROUNDDOWN(Z2328*$Z$3,0)</f>
        <v>0</v>
      </c>
      <c r="AA2329" s="338"/>
      <c r="AB2329" s="327"/>
      <c r="AC2329" s="327"/>
      <c r="AD2329" s="327"/>
      <c r="AE2329" s="327"/>
      <c r="AF2329" s="329"/>
      <c r="AG2329" s="331"/>
      <c r="AH2329" s="332">
        <f t="shared" si="25"/>
        <v>0</v>
      </c>
    </row>
    <row r="2330" spans="1:34" ht="12.75" hidden="1" customHeight="1">
      <c r="A2330" s="333" t="s">
        <v>330</v>
      </c>
      <c r="B2330" s="20" t="s">
        <v>32</v>
      </c>
      <c r="C2330" s="21">
        <v>4</v>
      </c>
      <c r="D2330" s="333" t="str">
        <f>B2330&amp;C2330</f>
        <v>H4</v>
      </c>
      <c r="E2330" s="21" t="s">
        <v>33</v>
      </c>
      <c r="F2330" s="21">
        <v>0</v>
      </c>
      <c r="G2330" s="333" t="str">
        <f>E2330&amp;F2330</f>
        <v>W0</v>
      </c>
      <c r="H2330" s="21" t="s">
        <v>34</v>
      </c>
      <c r="I2330" s="21">
        <v>0</v>
      </c>
      <c r="J2330" s="333" t="str">
        <f>H2330&amp;I2330</f>
        <v>L0</v>
      </c>
      <c r="K2330" s="21" t="s">
        <v>35</v>
      </c>
      <c r="L2330" s="21">
        <v>0</v>
      </c>
      <c r="M2330" s="334" t="str">
        <f>K2330&amp;L2330</f>
        <v>B0</v>
      </c>
      <c r="N2330" s="21" t="s">
        <v>36</v>
      </c>
      <c r="O2330" s="21">
        <v>10</v>
      </c>
      <c r="P2330" s="334" t="str">
        <f>N2330&amp;O2330</f>
        <v>R10</v>
      </c>
      <c r="Q2330" s="25" t="s">
        <v>37</v>
      </c>
      <c r="R2330" s="26">
        <v>0.47</v>
      </c>
      <c r="S2330" s="26">
        <v>0.06</v>
      </c>
      <c r="T2330" s="336">
        <f>SUM(R2331:S2331)</f>
        <v>54190</v>
      </c>
      <c r="U2330" s="19">
        <v>4.2000000000000003E-2</v>
      </c>
      <c r="V2330" s="19">
        <v>0.02</v>
      </c>
      <c r="W2330" s="336">
        <f>SUM(U2331:V2331)</f>
        <v>4639</v>
      </c>
      <c r="X2330" s="19">
        <v>0.33</v>
      </c>
      <c r="Y2330" s="19">
        <v>0.16</v>
      </c>
      <c r="Z2330" s="19">
        <v>0.24</v>
      </c>
      <c r="AA2330" s="338">
        <f>SUM(X2331:Z2331)</f>
        <v>60738</v>
      </c>
      <c r="AB2330" s="327">
        <f>ROUNDDOWN((T2330+AA2330)*0.05,0)</f>
        <v>5746</v>
      </c>
      <c r="AC2330" s="327">
        <f>ROUNDDOWN((T2330+W2330+AA2330+AB2330)*0.1,0)</f>
        <v>12531</v>
      </c>
      <c r="AD2330" s="327">
        <f>ROUNDDOWN(AG2330*0.1,0)</f>
        <v>18517</v>
      </c>
      <c r="AE2330" s="327">
        <f>T2330+W2330+AA2330+AB2330+AC2330+AD2330</f>
        <v>156361</v>
      </c>
      <c r="AF2330" s="328">
        <v>244000</v>
      </c>
      <c r="AG2330" s="330">
        <f>AF2330-T2330-W2330</f>
        <v>185171</v>
      </c>
      <c r="AH2330" s="332">
        <f t="shared" si="25"/>
        <v>156361</v>
      </c>
    </row>
    <row r="2331" spans="1:34" ht="12.75" hidden="1" customHeight="1">
      <c r="A2331" s="333"/>
      <c r="B2331" s="20"/>
      <c r="C2331" s="21"/>
      <c r="D2331" s="333"/>
      <c r="E2331" s="21"/>
      <c r="F2331" s="21"/>
      <c r="G2331" s="333"/>
      <c r="H2331" s="21"/>
      <c r="I2331" s="21"/>
      <c r="J2331" s="333"/>
      <c r="K2331" s="21"/>
      <c r="L2331" s="21"/>
      <c r="M2331" s="335"/>
      <c r="N2331" s="21"/>
      <c r="O2331" s="21"/>
      <c r="P2331" s="335"/>
      <c r="Q2331" s="22"/>
      <c r="R2331" s="23">
        <f>ROUNDDOWN($R$3*R2330,0)</f>
        <v>49304</v>
      </c>
      <c r="S2331" s="23">
        <f>ROUNDDOWN($S$3*S2330,0)</f>
        <v>4886</v>
      </c>
      <c r="T2331" s="337"/>
      <c r="U2331" s="23">
        <f>ROUNDDOWN(U2330*$U$3,0)</f>
        <v>3420</v>
      </c>
      <c r="V2331" s="23">
        <f>ROUNDDOWN(V2330*$V$3,0)</f>
        <v>1219</v>
      </c>
      <c r="W2331" s="337"/>
      <c r="X2331" s="23">
        <f>ROUNDDOWN($X$3*X2330,0)</f>
        <v>34618</v>
      </c>
      <c r="Y2331" s="23">
        <f>ROUNDDOWN(Y2330*$Y$3,0)</f>
        <v>13030</v>
      </c>
      <c r="Z2331" s="24">
        <f>ROUNDDOWN(Z2330*$Z$3,0)</f>
        <v>13090</v>
      </c>
      <c r="AA2331" s="338"/>
      <c r="AB2331" s="327"/>
      <c r="AC2331" s="327"/>
      <c r="AD2331" s="327"/>
      <c r="AE2331" s="327"/>
      <c r="AF2331" s="329"/>
      <c r="AG2331" s="331"/>
      <c r="AH2331" s="332">
        <f t="shared" si="25"/>
        <v>0</v>
      </c>
    </row>
    <row r="2332" spans="1:34" ht="12.75" hidden="1" customHeight="1">
      <c r="A2332" s="333" t="s">
        <v>330</v>
      </c>
      <c r="B2332" s="20" t="s">
        <v>32</v>
      </c>
      <c r="C2332" s="21">
        <v>4</v>
      </c>
      <c r="D2332" s="333" t="str">
        <f>B2332&amp;C2332</f>
        <v>H4</v>
      </c>
      <c r="E2332" s="21" t="s">
        <v>33</v>
      </c>
      <c r="F2332" s="21">
        <v>0</v>
      </c>
      <c r="G2332" s="333" t="str">
        <f>E2332&amp;F2332</f>
        <v>W0</v>
      </c>
      <c r="H2332" s="21" t="s">
        <v>34</v>
      </c>
      <c r="I2332" s="21">
        <v>0</v>
      </c>
      <c r="J2332" s="333" t="str">
        <f>H2332&amp;I2332</f>
        <v>L0</v>
      </c>
      <c r="K2332" s="21" t="s">
        <v>35</v>
      </c>
      <c r="L2332" s="21">
        <v>0</v>
      </c>
      <c r="M2332" s="334" t="str">
        <f>K2332&amp;L2332</f>
        <v>B0</v>
      </c>
      <c r="N2332" s="21" t="s">
        <v>36</v>
      </c>
      <c r="O2332" s="21">
        <v>12</v>
      </c>
      <c r="P2332" s="334" t="str">
        <f>N2332&amp;O2332</f>
        <v>R12</v>
      </c>
      <c r="Q2332" s="25" t="s">
        <v>37</v>
      </c>
      <c r="R2332" s="19">
        <v>0.63</v>
      </c>
      <c r="S2332" s="19">
        <v>0.1</v>
      </c>
      <c r="T2332" s="336">
        <f>SUM(R2333:S2333)</f>
        <v>74233</v>
      </c>
      <c r="U2332" s="19">
        <v>7.4999999999999997E-2</v>
      </c>
      <c r="V2332" s="19">
        <v>0.02</v>
      </c>
      <c r="W2332" s="336">
        <f>SUM(U2333:V2333)</f>
        <v>7327</v>
      </c>
      <c r="X2332" s="19">
        <v>0.42</v>
      </c>
      <c r="Y2332" s="19">
        <v>0.2</v>
      </c>
      <c r="Z2332" s="19">
        <v>0.31</v>
      </c>
      <c r="AA2332" s="338">
        <f>SUM(X2333:Z2333)</f>
        <v>77255</v>
      </c>
      <c r="AB2332" s="327">
        <f>ROUNDDOWN((T2332+AA2332)*0.05,0)</f>
        <v>7574</v>
      </c>
      <c r="AC2332" s="327">
        <f>ROUNDDOWN((T2332+W2332+AA2332+AB2332)*0.1,0)</f>
        <v>16638</v>
      </c>
      <c r="AD2332" s="327">
        <f>ROUNDDOWN(AG2332*0.1,0)</f>
        <v>27644</v>
      </c>
      <c r="AE2332" s="327">
        <f>T2332+W2332+AA2332+AB2332+AC2332+AD2332</f>
        <v>210671</v>
      </c>
      <c r="AF2332" s="328">
        <v>358000</v>
      </c>
      <c r="AG2332" s="330">
        <f>AF2332-T2332-W2332</f>
        <v>276440</v>
      </c>
      <c r="AH2332" s="332">
        <f t="shared" si="25"/>
        <v>210671</v>
      </c>
    </row>
    <row r="2333" spans="1:34" ht="12.75" hidden="1" customHeight="1">
      <c r="A2333" s="333"/>
      <c r="B2333" s="20"/>
      <c r="C2333" s="21"/>
      <c r="D2333" s="333"/>
      <c r="E2333" s="21"/>
      <c r="F2333" s="21"/>
      <c r="G2333" s="333"/>
      <c r="H2333" s="21"/>
      <c r="I2333" s="21"/>
      <c r="J2333" s="333"/>
      <c r="K2333" s="21"/>
      <c r="L2333" s="21"/>
      <c r="M2333" s="335"/>
      <c r="N2333" s="21"/>
      <c r="O2333" s="21"/>
      <c r="P2333" s="335"/>
      <c r="Q2333" s="22"/>
      <c r="R2333" s="23">
        <f>ROUNDDOWN($R$3*R2332,0)</f>
        <v>66089</v>
      </c>
      <c r="S2333" s="23">
        <f>ROUNDDOWN($S$3*S2332,0)</f>
        <v>8144</v>
      </c>
      <c r="T2333" s="337"/>
      <c r="U2333" s="23">
        <f>ROUNDDOWN(U2332*$U$3,0)</f>
        <v>6108</v>
      </c>
      <c r="V2333" s="23">
        <f>ROUNDDOWN(V2332*$V$3,0)</f>
        <v>1219</v>
      </c>
      <c r="W2333" s="337"/>
      <c r="X2333" s="23">
        <f>ROUNDDOWN($X$3*X2332,0)</f>
        <v>44059</v>
      </c>
      <c r="Y2333" s="23">
        <f>ROUNDDOWN(Y2332*$Y$3,0)</f>
        <v>16288</v>
      </c>
      <c r="Z2333" s="24">
        <f>ROUNDDOWN(Z2332*$Z$3,0)</f>
        <v>16908</v>
      </c>
      <c r="AA2333" s="338"/>
      <c r="AB2333" s="327"/>
      <c r="AC2333" s="327"/>
      <c r="AD2333" s="327"/>
      <c r="AE2333" s="327"/>
      <c r="AF2333" s="329"/>
      <c r="AG2333" s="331"/>
      <c r="AH2333" s="332">
        <f t="shared" si="25"/>
        <v>0</v>
      </c>
    </row>
    <row r="2334" spans="1:34" ht="12.75" hidden="1" customHeight="1">
      <c r="A2334" s="333" t="s">
        <v>330</v>
      </c>
      <c r="B2334" s="20" t="s">
        <v>32</v>
      </c>
      <c r="C2334" s="21">
        <v>4.5</v>
      </c>
      <c r="D2334" s="333" t="str">
        <f>B2334&amp;C2334</f>
        <v>H4.5</v>
      </c>
      <c r="E2334" s="21" t="s">
        <v>33</v>
      </c>
      <c r="F2334" s="21">
        <v>0</v>
      </c>
      <c r="G2334" s="333" t="str">
        <f>E2334&amp;F2334</f>
        <v>W0</v>
      </c>
      <c r="H2334" s="21" t="s">
        <v>34</v>
      </c>
      <c r="I2334" s="21">
        <v>0</v>
      </c>
      <c r="J2334" s="333" t="str">
        <f>H2334&amp;I2334</f>
        <v>L0</v>
      </c>
      <c r="K2334" s="21" t="s">
        <v>35</v>
      </c>
      <c r="L2334" s="21">
        <v>0</v>
      </c>
      <c r="M2334" s="334" t="str">
        <f>K2334&amp;L2334</f>
        <v>B0</v>
      </c>
      <c r="N2334" s="21" t="s">
        <v>36</v>
      </c>
      <c r="O2334" s="21">
        <v>15</v>
      </c>
      <c r="P2334" s="334" t="str">
        <f>N2334&amp;O2334</f>
        <v>R15</v>
      </c>
      <c r="Q2334" s="25" t="s">
        <v>37</v>
      </c>
      <c r="R2334" s="19">
        <v>0.88</v>
      </c>
      <c r="S2334" s="19">
        <v>0.12</v>
      </c>
      <c r="T2334" s="336">
        <f>SUM(R2335:S2335)</f>
        <v>102088</v>
      </c>
      <c r="U2334" s="19">
        <v>0.19</v>
      </c>
      <c r="V2334" s="19">
        <v>3.9E-2</v>
      </c>
      <c r="W2334" s="336">
        <f>SUM(U2335:V2335)</f>
        <v>17851</v>
      </c>
      <c r="X2334" s="19">
        <v>0.56000000000000005</v>
      </c>
      <c r="Y2334" s="19">
        <v>0.27</v>
      </c>
      <c r="Z2334" s="19">
        <v>0.41</v>
      </c>
      <c r="AA2334" s="338">
        <f>SUM(X2335:Z2335)</f>
        <v>103098</v>
      </c>
      <c r="AB2334" s="327">
        <f>ROUNDDOWN((T2334+AA2334)*0.05,0)</f>
        <v>10259</v>
      </c>
      <c r="AC2334" s="327">
        <f>ROUNDDOWN((T2334+W2334+AA2334+AB2334)*0.1,0)</f>
        <v>23329</v>
      </c>
      <c r="AD2334" s="327">
        <f>ROUNDDOWN(AG2334*0.1,0)</f>
        <v>48406</v>
      </c>
      <c r="AE2334" s="327">
        <f>T2334+W2334+AA2334+AB2334+AC2334+AD2334</f>
        <v>305031</v>
      </c>
      <c r="AF2334" s="328">
        <v>604000</v>
      </c>
      <c r="AG2334" s="330">
        <f>AF2334-T2334-W2334</f>
        <v>484061</v>
      </c>
      <c r="AH2334" s="332">
        <f t="shared" si="25"/>
        <v>305031</v>
      </c>
    </row>
    <row r="2335" spans="1:34" ht="12.75" hidden="1" customHeight="1">
      <c r="A2335" s="333"/>
      <c r="B2335" s="20"/>
      <c r="C2335" s="21"/>
      <c r="D2335" s="333"/>
      <c r="E2335" s="21"/>
      <c r="F2335" s="21"/>
      <c r="G2335" s="333"/>
      <c r="H2335" s="21"/>
      <c r="I2335" s="21"/>
      <c r="J2335" s="333"/>
      <c r="K2335" s="21"/>
      <c r="L2335" s="21"/>
      <c r="M2335" s="335"/>
      <c r="N2335" s="21"/>
      <c r="O2335" s="21"/>
      <c r="P2335" s="335"/>
      <c r="Q2335" s="25"/>
      <c r="R2335" s="23">
        <f>ROUNDDOWN($R$3*R2334,0)</f>
        <v>92315</v>
      </c>
      <c r="S2335" s="23">
        <f>ROUNDDOWN($S$3*S2334,0)</f>
        <v>9773</v>
      </c>
      <c r="T2335" s="337"/>
      <c r="U2335" s="23">
        <f>ROUNDDOWN(U2334*$U$3,0)</f>
        <v>15474</v>
      </c>
      <c r="V2335" s="23">
        <f>ROUNDDOWN(V2334*$V$3,0)</f>
        <v>2377</v>
      </c>
      <c r="W2335" s="337"/>
      <c r="X2335" s="23">
        <f>ROUNDDOWN($X$3*X2334,0)</f>
        <v>58746</v>
      </c>
      <c r="Y2335" s="23">
        <f>ROUNDDOWN(Y2334*$Y$3,0)</f>
        <v>21989</v>
      </c>
      <c r="Z2335" s="24">
        <f>ROUNDDOWN(Z2334*$Z$3,0)</f>
        <v>22363</v>
      </c>
      <c r="AA2335" s="338"/>
      <c r="AB2335" s="327"/>
      <c r="AC2335" s="327"/>
      <c r="AD2335" s="327"/>
      <c r="AE2335" s="327"/>
      <c r="AF2335" s="329"/>
      <c r="AG2335" s="331"/>
      <c r="AH2335" s="332">
        <f t="shared" si="25"/>
        <v>0</v>
      </c>
    </row>
    <row r="2336" spans="1:34" ht="12.75" hidden="1" customHeight="1">
      <c r="A2336" s="333" t="s">
        <v>330</v>
      </c>
      <c r="B2336" s="20" t="s">
        <v>32</v>
      </c>
      <c r="C2336" s="21">
        <v>4.5</v>
      </c>
      <c r="D2336" s="333" t="str">
        <f>B2336&amp;C2336</f>
        <v>H4.5</v>
      </c>
      <c r="E2336" s="21" t="s">
        <v>33</v>
      </c>
      <c r="F2336" s="21">
        <v>0</v>
      </c>
      <c r="G2336" s="333" t="str">
        <f>E2336&amp;F2336</f>
        <v>W0</v>
      </c>
      <c r="H2336" s="21" t="s">
        <v>34</v>
      </c>
      <c r="I2336" s="21">
        <v>0</v>
      </c>
      <c r="J2336" s="333" t="str">
        <f>H2336&amp;I2336</f>
        <v>L0</v>
      </c>
      <c r="K2336" s="21" t="s">
        <v>35</v>
      </c>
      <c r="L2336" s="21">
        <v>0</v>
      </c>
      <c r="M2336" s="334" t="str">
        <f>K2336&amp;L2336</f>
        <v>B0</v>
      </c>
      <c r="N2336" s="21" t="s">
        <v>36</v>
      </c>
      <c r="O2336" s="21">
        <v>18</v>
      </c>
      <c r="P2336" s="334" t="str">
        <f>N2336&amp;O2336</f>
        <v>R18</v>
      </c>
      <c r="Q2336" s="25" t="s">
        <v>37</v>
      </c>
      <c r="R2336" s="26">
        <v>1.1499999999999999</v>
      </c>
      <c r="S2336" s="26">
        <v>0.15</v>
      </c>
      <c r="T2336" s="336">
        <f>SUM(R2337:S2337)</f>
        <v>132855</v>
      </c>
      <c r="U2336" s="19">
        <v>0.19</v>
      </c>
      <c r="V2336" s="19">
        <v>7.0999999999999994E-2</v>
      </c>
      <c r="W2336" s="336">
        <f>SUM(U2337:V2337)</f>
        <v>19802</v>
      </c>
      <c r="X2336" s="19">
        <v>0.7</v>
      </c>
      <c r="Y2336" s="19">
        <v>0.34</v>
      </c>
      <c r="Z2336" s="19">
        <v>0.52</v>
      </c>
      <c r="AA2336" s="338">
        <f>SUM(X2337:Z2337)</f>
        <v>129484</v>
      </c>
      <c r="AB2336" s="327">
        <f>ROUNDDOWN((T2336+AA2336)*0.05,0)</f>
        <v>13116</v>
      </c>
      <c r="AC2336" s="327">
        <f>ROUNDDOWN((T2336+W2336+AA2336+AB2336)*0.1,0)</f>
        <v>29525</v>
      </c>
      <c r="AD2336" s="327">
        <f>ROUNDDOWN(AG2336*0.1,0)</f>
        <v>53534</v>
      </c>
      <c r="AE2336" s="327">
        <f>T2336+W2336+AA2336+AB2336+AC2336+AD2336</f>
        <v>378316</v>
      </c>
      <c r="AF2336" s="328">
        <v>688000</v>
      </c>
      <c r="AG2336" s="330">
        <f>AF2336-T2336-W2336</f>
        <v>535343</v>
      </c>
      <c r="AH2336" s="332">
        <f t="shared" si="25"/>
        <v>378316</v>
      </c>
    </row>
    <row r="2337" spans="1:34" ht="12.75" hidden="1" customHeight="1">
      <c r="A2337" s="333"/>
      <c r="B2337" s="20"/>
      <c r="C2337" s="21"/>
      <c r="D2337" s="333"/>
      <c r="E2337" s="21"/>
      <c r="F2337" s="21"/>
      <c r="G2337" s="333"/>
      <c r="H2337" s="21"/>
      <c r="I2337" s="21"/>
      <c r="J2337" s="333"/>
      <c r="K2337" s="21"/>
      <c r="L2337" s="21"/>
      <c r="M2337" s="335"/>
      <c r="N2337" s="21"/>
      <c r="O2337" s="21"/>
      <c r="P2337" s="335"/>
      <c r="Q2337" s="22"/>
      <c r="R2337" s="23">
        <f>ROUNDDOWN($R$3*R2336,0)</f>
        <v>120639</v>
      </c>
      <c r="S2337" s="23">
        <f>ROUNDDOWN($S$3*S2336,0)</f>
        <v>12216</v>
      </c>
      <c r="T2337" s="337"/>
      <c r="U2337" s="23">
        <f>ROUNDDOWN(U2336*$U$3,0)</f>
        <v>15474</v>
      </c>
      <c r="V2337" s="23">
        <f>ROUNDDOWN(V2336*$V$3,0)</f>
        <v>4328</v>
      </c>
      <c r="W2337" s="337"/>
      <c r="X2337" s="23">
        <f>ROUNDDOWN($X$3*X2336,0)</f>
        <v>73432</v>
      </c>
      <c r="Y2337" s="23">
        <f>ROUNDDOWN(Y2336*$Y$3,0)</f>
        <v>27690</v>
      </c>
      <c r="Z2337" s="24">
        <f>ROUNDDOWN(Z2336*$Z$3,0)</f>
        <v>28362</v>
      </c>
      <c r="AA2337" s="338"/>
      <c r="AB2337" s="327"/>
      <c r="AC2337" s="327"/>
      <c r="AD2337" s="327"/>
      <c r="AE2337" s="327"/>
      <c r="AF2337" s="329"/>
      <c r="AG2337" s="331"/>
      <c r="AH2337" s="332">
        <f t="shared" si="25"/>
        <v>0</v>
      </c>
    </row>
    <row r="2338" spans="1:34" ht="12.75" hidden="1" customHeight="1">
      <c r="A2338" s="333" t="s">
        <v>330</v>
      </c>
      <c r="B2338" s="20" t="s">
        <v>32</v>
      </c>
      <c r="C2338" s="21">
        <v>5</v>
      </c>
      <c r="D2338" s="333" t="str">
        <f>B2338&amp;C2338</f>
        <v>H5</v>
      </c>
      <c r="E2338" s="21" t="s">
        <v>33</v>
      </c>
      <c r="F2338" s="21">
        <v>0</v>
      </c>
      <c r="G2338" s="333" t="str">
        <f>E2338&amp;F2338</f>
        <v>W0</v>
      </c>
      <c r="H2338" s="21" t="s">
        <v>34</v>
      </c>
      <c r="I2338" s="21">
        <v>0</v>
      </c>
      <c r="J2338" s="333" t="str">
        <f>H2338&amp;I2338</f>
        <v>L0</v>
      </c>
      <c r="K2338" s="21" t="s">
        <v>35</v>
      </c>
      <c r="L2338" s="21">
        <v>0</v>
      </c>
      <c r="M2338" s="334" t="str">
        <f>K2338&amp;L2338</f>
        <v>B0</v>
      </c>
      <c r="N2338" s="21" t="s">
        <v>36</v>
      </c>
      <c r="O2338" s="21">
        <v>20</v>
      </c>
      <c r="P2338" s="334" t="str">
        <f>N2338&amp;O2338</f>
        <v>R20</v>
      </c>
      <c r="Q2338" s="25" t="s">
        <v>37</v>
      </c>
      <c r="R2338" s="19">
        <v>1.33</v>
      </c>
      <c r="S2338" s="19">
        <v>0.18</v>
      </c>
      <c r="T2338" s="336">
        <f>SUM(R2339:S2339)</f>
        <v>154181</v>
      </c>
      <c r="U2338" s="19">
        <v>0.19</v>
      </c>
      <c r="V2338" s="19">
        <v>7.0999999999999994E-2</v>
      </c>
      <c r="W2338" s="336">
        <f>SUM(U2339:V2339)</f>
        <v>19802</v>
      </c>
      <c r="X2338" s="19">
        <v>0.81</v>
      </c>
      <c r="Y2338" s="19">
        <v>0.39</v>
      </c>
      <c r="Z2338" s="19">
        <v>0.6</v>
      </c>
      <c r="AA2338" s="338">
        <f>SUM(X2339:Z2339)</f>
        <v>149460</v>
      </c>
      <c r="AB2338" s="327">
        <f>ROUNDDOWN((T2338+AA2338)*0.05,0)</f>
        <v>15182</v>
      </c>
      <c r="AC2338" s="327">
        <f>ROUNDDOWN((T2338+W2338+AA2338+AB2338)*0.1,0)</f>
        <v>33862</v>
      </c>
      <c r="AD2338" s="327">
        <f>ROUNDDOWN(AG2338*0.1,0)</f>
        <v>66901</v>
      </c>
      <c r="AE2338" s="327">
        <f>T2338+W2338+AA2338+AB2338+AC2338+AD2338</f>
        <v>439388</v>
      </c>
      <c r="AF2338" s="328">
        <v>843000</v>
      </c>
      <c r="AG2338" s="330">
        <f>AF2338-T2338-W2338</f>
        <v>669017</v>
      </c>
      <c r="AH2338" s="332">
        <f t="shared" si="25"/>
        <v>439388</v>
      </c>
    </row>
    <row r="2339" spans="1:34" ht="12.75" hidden="1" customHeight="1">
      <c r="A2339" s="333"/>
      <c r="B2339" s="20"/>
      <c r="C2339" s="21"/>
      <c r="D2339" s="333"/>
      <c r="E2339" s="21"/>
      <c r="F2339" s="21"/>
      <c r="G2339" s="333"/>
      <c r="H2339" s="21"/>
      <c r="I2339" s="21"/>
      <c r="J2339" s="333"/>
      <c r="K2339" s="21"/>
      <c r="L2339" s="21"/>
      <c r="M2339" s="335"/>
      <c r="N2339" s="21"/>
      <c r="O2339" s="21"/>
      <c r="P2339" s="335"/>
      <c r="Q2339" s="25"/>
      <c r="R2339" s="23">
        <f>ROUNDDOWN($R$3*R2338,0)</f>
        <v>139522</v>
      </c>
      <c r="S2339" s="23">
        <f>ROUNDDOWN($S$3*S2338,0)</f>
        <v>14659</v>
      </c>
      <c r="T2339" s="337"/>
      <c r="U2339" s="23">
        <f>ROUNDDOWN(U2338*$U$3,0)</f>
        <v>15474</v>
      </c>
      <c r="V2339" s="23">
        <f>ROUNDDOWN(V2338*$V$3,0)</f>
        <v>4328</v>
      </c>
      <c r="W2339" s="337"/>
      <c r="X2339" s="23">
        <f>ROUNDDOWN($X$3*X2338,0)</f>
        <v>84972</v>
      </c>
      <c r="Y2339" s="23">
        <f>ROUNDDOWN(Y2338*$Y$3,0)</f>
        <v>31762</v>
      </c>
      <c r="Z2339" s="24">
        <f>ROUNDDOWN(Z2338*$Z$3,0)</f>
        <v>32726</v>
      </c>
      <c r="AA2339" s="338"/>
      <c r="AB2339" s="327"/>
      <c r="AC2339" s="327"/>
      <c r="AD2339" s="327"/>
      <c r="AE2339" s="327"/>
      <c r="AF2339" s="329"/>
      <c r="AG2339" s="331"/>
      <c r="AH2339" s="332">
        <f t="shared" si="25"/>
        <v>0</v>
      </c>
    </row>
    <row r="2340" spans="1:34" ht="12.75" hidden="1" customHeight="1">
      <c r="A2340" s="344" t="s">
        <v>331</v>
      </c>
      <c r="B2340" s="27" t="s">
        <v>32</v>
      </c>
      <c r="C2340" s="28">
        <v>1</v>
      </c>
      <c r="D2340" s="344" t="str">
        <f>B2340&amp;C2340</f>
        <v>H1</v>
      </c>
      <c r="E2340" s="28" t="s">
        <v>33</v>
      </c>
      <c r="F2340" s="28">
        <v>0.3</v>
      </c>
      <c r="G2340" s="344" t="str">
        <f>E2340&amp;F2340</f>
        <v>W0.3</v>
      </c>
      <c r="H2340" s="28" t="s">
        <v>34</v>
      </c>
      <c r="I2340" s="28">
        <v>0</v>
      </c>
      <c r="J2340" s="344" t="str">
        <f>H2340&amp;I2340</f>
        <v>L0</v>
      </c>
      <c r="K2340" s="28" t="s">
        <v>35</v>
      </c>
      <c r="L2340" s="28">
        <v>0</v>
      </c>
      <c r="M2340" s="345" t="str">
        <f>K2340&amp;L2340</f>
        <v>B0</v>
      </c>
      <c r="N2340" s="28" t="s">
        <v>36</v>
      </c>
      <c r="O2340" s="28">
        <v>0</v>
      </c>
      <c r="P2340" s="345" t="str">
        <f>N2340&amp;O2340</f>
        <v>R0</v>
      </c>
      <c r="Q2340" s="25" t="s">
        <v>147</v>
      </c>
      <c r="R2340" s="26">
        <v>0.04</v>
      </c>
      <c r="S2340" s="26">
        <v>6.0000000000000001E-3</v>
      </c>
      <c r="T2340" s="336">
        <f>SUM(R2341:S2341)</f>
        <v>4684</v>
      </c>
      <c r="U2340" s="19">
        <v>2E-3</v>
      </c>
      <c r="V2340" s="19">
        <v>1E-3</v>
      </c>
      <c r="W2340" s="29">
        <f>SUM(U2341:V2341)</f>
        <v>222</v>
      </c>
      <c r="X2340" s="19">
        <v>0.03</v>
      </c>
      <c r="Y2340" s="19">
        <v>0.02</v>
      </c>
      <c r="Z2340" s="19">
        <v>0</v>
      </c>
      <c r="AA2340" s="338">
        <f>SUM(X2341:Z2341)</f>
        <v>4775</v>
      </c>
      <c r="AB2340" s="327">
        <f>ROUNDDOWN((T2340+AA2340)*0.05,0)</f>
        <v>472</v>
      </c>
      <c r="AC2340" s="327">
        <f>ROUNDDOWN((T2340+W2340+AA2340+AB2340)*0.1,0)</f>
        <v>1015</v>
      </c>
      <c r="AD2340" s="327">
        <f>ROUNDDOWN(AG2340*0.1,0)</f>
        <v>109</v>
      </c>
      <c r="AE2340" s="327">
        <f>T2340+W2340+AA2340+AB2340+AC2340+AD2340</f>
        <v>11277</v>
      </c>
      <c r="AF2340" s="328">
        <v>6000</v>
      </c>
      <c r="AG2340" s="330">
        <f>AF2340-T2340-W2340</f>
        <v>1094</v>
      </c>
      <c r="AH2340" s="332">
        <f t="shared" si="25"/>
        <v>1094</v>
      </c>
    </row>
    <row r="2341" spans="1:34" ht="12.75" hidden="1" customHeight="1">
      <c r="A2341" s="344"/>
      <c r="B2341" s="27"/>
      <c r="C2341" s="28"/>
      <c r="D2341" s="344"/>
      <c r="E2341" s="28"/>
      <c r="F2341" s="28"/>
      <c r="G2341" s="344"/>
      <c r="H2341" s="28"/>
      <c r="I2341" s="28"/>
      <c r="J2341" s="344"/>
      <c r="K2341" s="28"/>
      <c r="L2341" s="28"/>
      <c r="M2341" s="346"/>
      <c r="N2341" s="28"/>
      <c r="O2341" s="28"/>
      <c r="P2341" s="346"/>
      <c r="Q2341" s="25"/>
      <c r="R2341" s="23">
        <f>ROUNDDOWN($R$3*R2340,0)</f>
        <v>4196</v>
      </c>
      <c r="S2341" s="23">
        <f>ROUNDDOWN($S$3*S2340,0)</f>
        <v>488</v>
      </c>
      <c r="T2341" s="337"/>
      <c r="U2341" s="23">
        <f>ROUNDDOWN(U2340*$U$3,0)</f>
        <v>162</v>
      </c>
      <c r="V2341" s="23">
        <f>ROUNDDOWN(V2340*$V$3,0)</f>
        <v>60</v>
      </c>
      <c r="W2341" s="30"/>
      <c r="X2341" s="23">
        <f>ROUNDDOWN($X$3*X2340,0)</f>
        <v>3147</v>
      </c>
      <c r="Y2341" s="23">
        <f>ROUNDDOWN(Y2340*$Y$3,0)</f>
        <v>1628</v>
      </c>
      <c r="Z2341" s="24">
        <f>ROUNDDOWN(Z2340*$Z$3,0)</f>
        <v>0</v>
      </c>
      <c r="AA2341" s="338"/>
      <c r="AB2341" s="327"/>
      <c r="AC2341" s="327"/>
      <c r="AD2341" s="327"/>
      <c r="AE2341" s="327"/>
      <c r="AF2341" s="329"/>
      <c r="AG2341" s="331"/>
      <c r="AH2341" s="332">
        <f t="shared" si="25"/>
        <v>0</v>
      </c>
    </row>
    <row r="2342" spans="1:34" ht="12.75" hidden="1" customHeight="1">
      <c r="A2342" s="344" t="s">
        <v>331</v>
      </c>
      <c r="B2342" s="27" t="s">
        <v>32</v>
      </c>
      <c r="C2342" s="28">
        <v>1.2</v>
      </c>
      <c r="D2342" s="344" t="str">
        <f>B2342&amp;C2342</f>
        <v>H1.2</v>
      </c>
      <c r="E2342" s="28" t="s">
        <v>33</v>
      </c>
      <c r="F2342" s="28">
        <v>0.4</v>
      </c>
      <c r="G2342" s="344" t="str">
        <f>E2342&amp;F2342</f>
        <v>W0.4</v>
      </c>
      <c r="H2342" s="28" t="s">
        <v>34</v>
      </c>
      <c r="I2342" s="28">
        <v>0</v>
      </c>
      <c r="J2342" s="344" t="str">
        <f>H2342&amp;I2342</f>
        <v>L0</v>
      </c>
      <c r="K2342" s="28" t="s">
        <v>35</v>
      </c>
      <c r="L2342" s="28">
        <v>0</v>
      </c>
      <c r="M2342" s="345" t="str">
        <f>K2342&amp;L2342</f>
        <v>B0</v>
      </c>
      <c r="N2342" s="28" t="s">
        <v>36</v>
      </c>
      <c r="O2342" s="28">
        <v>0</v>
      </c>
      <c r="P2342" s="345" t="str">
        <f>N2342&amp;O2342</f>
        <v>R0</v>
      </c>
      <c r="Q2342" s="25" t="s">
        <v>147</v>
      </c>
      <c r="R2342" s="26">
        <v>0.04</v>
      </c>
      <c r="S2342" s="26">
        <v>6.0000000000000001E-3</v>
      </c>
      <c r="T2342" s="336">
        <f>SUM(R2343:S2343)</f>
        <v>4684</v>
      </c>
      <c r="U2342" s="19">
        <v>2E-3</v>
      </c>
      <c r="V2342" s="19">
        <v>1E-3</v>
      </c>
      <c r="W2342" s="336">
        <f>SUM(U2343:V2343)</f>
        <v>222</v>
      </c>
      <c r="X2342" s="19">
        <v>0.03</v>
      </c>
      <c r="Y2342" s="19">
        <v>0.02</v>
      </c>
      <c r="Z2342" s="19">
        <v>0</v>
      </c>
      <c r="AA2342" s="338">
        <f>SUM(X2343:Z2343)</f>
        <v>4775</v>
      </c>
      <c r="AB2342" s="327">
        <f>ROUNDDOWN((T2342+AA2342)*0.05,0)</f>
        <v>472</v>
      </c>
      <c r="AC2342" s="327">
        <f>ROUNDDOWN((T2342+W2342+AA2342+AB2342)*0.1,0)</f>
        <v>1015</v>
      </c>
      <c r="AD2342" s="327">
        <f>ROUNDDOWN(AG2342*0.1,0)</f>
        <v>759</v>
      </c>
      <c r="AE2342" s="327">
        <f>T2342+W2342+AA2342+AB2342+AC2342+AD2342</f>
        <v>11927</v>
      </c>
      <c r="AF2342" s="328">
        <v>12500</v>
      </c>
      <c r="AG2342" s="330">
        <f>AF2342-T2342-W2342</f>
        <v>7594</v>
      </c>
      <c r="AH2342" s="332">
        <f t="shared" si="25"/>
        <v>7594</v>
      </c>
    </row>
    <row r="2343" spans="1:34" ht="12.75" hidden="1" customHeight="1">
      <c r="A2343" s="344"/>
      <c r="B2343" s="27"/>
      <c r="C2343" s="28"/>
      <c r="D2343" s="344"/>
      <c r="E2343" s="28"/>
      <c r="F2343" s="28"/>
      <c r="G2343" s="344"/>
      <c r="H2343" s="28"/>
      <c r="I2343" s="28"/>
      <c r="J2343" s="344"/>
      <c r="K2343" s="28"/>
      <c r="L2343" s="28"/>
      <c r="M2343" s="346"/>
      <c r="N2343" s="28"/>
      <c r="O2343" s="28"/>
      <c r="P2343" s="346"/>
      <c r="Q2343" s="25"/>
      <c r="R2343" s="23">
        <f>ROUNDDOWN($R$3*R2342,0)</f>
        <v>4196</v>
      </c>
      <c r="S2343" s="23">
        <f>ROUNDDOWN($S$3*S2342,0)</f>
        <v>488</v>
      </c>
      <c r="T2343" s="337"/>
      <c r="U2343" s="23">
        <f>ROUNDDOWN(U2342*$U$3,0)</f>
        <v>162</v>
      </c>
      <c r="V2343" s="23">
        <f>ROUNDDOWN(V2342*$V$3,0)</f>
        <v>60</v>
      </c>
      <c r="W2343" s="337"/>
      <c r="X2343" s="23">
        <f>ROUNDDOWN($X$3*X2342,0)</f>
        <v>3147</v>
      </c>
      <c r="Y2343" s="23">
        <f>ROUNDDOWN(Y2342*$Y$3,0)</f>
        <v>1628</v>
      </c>
      <c r="Z2343" s="24">
        <f>ROUNDDOWN(Z2342*$Z$3,0)</f>
        <v>0</v>
      </c>
      <c r="AA2343" s="338"/>
      <c r="AB2343" s="327"/>
      <c r="AC2343" s="327"/>
      <c r="AD2343" s="327"/>
      <c r="AE2343" s="327"/>
      <c r="AF2343" s="329"/>
      <c r="AG2343" s="331"/>
      <c r="AH2343" s="332">
        <f t="shared" si="25"/>
        <v>0</v>
      </c>
    </row>
    <row r="2344" spans="1:34" ht="12.75" hidden="1" customHeight="1">
      <c r="A2344" s="344" t="s">
        <v>331</v>
      </c>
      <c r="B2344" s="27" t="s">
        <v>32</v>
      </c>
      <c r="C2344" s="28">
        <v>1.5</v>
      </c>
      <c r="D2344" s="344" t="str">
        <f>B2344&amp;C2344</f>
        <v>H1.5</v>
      </c>
      <c r="E2344" s="28" t="s">
        <v>33</v>
      </c>
      <c r="F2344" s="28">
        <v>0.5</v>
      </c>
      <c r="G2344" s="344" t="str">
        <f>E2344&amp;F2344</f>
        <v>W0.5</v>
      </c>
      <c r="H2344" s="28" t="s">
        <v>34</v>
      </c>
      <c r="I2344" s="28">
        <v>0</v>
      </c>
      <c r="J2344" s="344" t="str">
        <f>H2344&amp;I2344</f>
        <v>L0</v>
      </c>
      <c r="K2344" s="28" t="s">
        <v>35</v>
      </c>
      <c r="L2344" s="28">
        <v>0</v>
      </c>
      <c r="M2344" s="345" t="str">
        <f>K2344&amp;L2344</f>
        <v>B0</v>
      </c>
      <c r="N2344" s="28" t="s">
        <v>36</v>
      </c>
      <c r="O2344" s="28">
        <v>0</v>
      </c>
      <c r="P2344" s="345" t="str">
        <f>N2344&amp;O2344</f>
        <v>R0</v>
      </c>
      <c r="Q2344" s="25" t="s">
        <v>147</v>
      </c>
      <c r="R2344" s="26">
        <v>0.04</v>
      </c>
      <c r="S2344" s="26">
        <v>6.0000000000000001E-3</v>
      </c>
      <c r="T2344" s="336">
        <f>SUM(R2345:S2345)</f>
        <v>4684</v>
      </c>
      <c r="U2344" s="19">
        <v>2E-3</v>
      </c>
      <c r="V2344" s="19">
        <v>1E-3</v>
      </c>
      <c r="W2344" s="336">
        <f>SUM(U2345:V2345)</f>
        <v>222</v>
      </c>
      <c r="X2344" s="19">
        <v>0.03</v>
      </c>
      <c r="Y2344" s="19">
        <v>0.02</v>
      </c>
      <c r="Z2344" s="19">
        <v>0</v>
      </c>
      <c r="AA2344" s="338">
        <f>SUM(X2345:Z2345)</f>
        <v>4775</v>
      </c>
      <c r="AB2344" s="327">
        <f>ROUNDDOWN((T2344+AA2344)*0.05,0)</f>
        <v>472</v>
      </c>
      <c r="AC2344" s="327">
        <f>ROUNDDOWN((T2344+W2344+AA2344+AB2344)*0.1,0)</f>
        <v>1015</v>
      </c>
      <c r="AD2344" s="327">
        <f>ROUNDDOWN(AG2344*0.1,0)</f>
        <v>1389</v>
      </c>
      <c r="AE2344" s="327">
        <f>T2344+W2344+AA2344+AB2344+AC2344+AD2344</f>
        <v>12557</v>
      </c>
      <c r="AF2344" s="328">
        <v>18800</v>
      </c>
      <c r="AG2344" s="330">
        <f>AF2344-T2344-W2344</f>
        <v>13894</v>
      </c>
      <c r="AH2344" s="332">
        <f t="shared" si="25"/>
        <v>12557</v>
      </c>
    </row>
    <row r="2345" spans="1:34" ht="12.75" hidden="1" customHeight="1">
      <c r="A2345" s="344"/>
      <c r="B2345" s="27"/>
      <c r="C2345" s="28"/>
      <c r="D2345" s="344"/>
      <c r="E2345" s="28"/>
      <c r="F2345" s="28"/>
      <c r="G2345" s="344"/>
      <c r="H2345" s="28"/>
      <c r="I2345" s="28"/>
      <c r="J2345" s="344"/>
      <c r="K2345" s="28"/>
      <c r="L2345" s="28"/>
      <c r="M2345" s="346"/>
      <c r="N2345" s="28"/>
      <c r="O2345" s="28"/>
      <c r="P2345" s="346"/>
      <c r="Q2345" s="25"/>
      <c r="R2345" s="23">
        <f>ROUNDDOWN($R$3*R2344,0)</f>
        <v>4196</v>
      </c>
      <c r="S2345" s="23">
        <f>ROUNDDOWN($S$3*S2344,0)</f>
        <v>488</v>
      </c>
      <c r="T2345" s="337"/>
      <c r="U2345" s="23">
        <f>ROUNDDOWN(U2344*$U$3,0)</f>
        <v>162</v>
      </c>
      <c r="V2345" s="23">
        <f>ROUNDDOWN(V2344*$V$3,0)</f>
        <v>60</v>
      </c>
      <c r="W2345" s="337"/>
      <c r="X2345" s="23">
        <f>ROUNDDOWN($X$3*X2344,0)</f>
        <v>3147</v>
      </c>
      <c r="Y2345" s="23">
        <f>ROUNDDOWN(Y2344*$Y$3,0)</f>
        <v>1628</v>
      </c>
      <c r="Z2345" s="24">
        <f>ROUNDDOWN(Z2344*$Z$3,0)</f>
        <v>0</v>
      </c>
      <c r="AA2345" s="338"/>
      <c r="AB2345" s="327"/>
      <c r="AC2345" s="327"/>
      <c r="AD2345" s="327"/>
      <c r="AE2345" s="327"/>
      <c r="AF2345" s="329"/>
      <c r="AG2345" s="331"/>
      <c r="AH2345" s="332">
        <f t="shared" si="25"/>
        <v>0</v>
      </c>
    </row>
    <row r="2346" spans="1:34" ht="12.75" hidden="1" customHeight="1">
      <c r="A2346" s="347" t="s">
        <v>332</v>
      </c>
      <c r="B2346" s="31" t="s">
        <v>32</v>
      </c>
      <c r="C2346" s="32">
        <v>2.5</v>
      </c>
      <c r="D2346" s="347" t="str">
        <f>B2346&amp;C2346</f>
        <v>H2.5</v>
      </c>
      <c r="E2346" s="32" t="s">
        <v>33</v>
      </c>
      <c r="F2346" s="32">
        <v>1</v>
      </c>
      <c r="G2346" s="347" t="str">
        <f>E2346&amp;F2346</f>
        <v>W1</v>
      </c>
      <c r="H2346" s="32" t="s">
        <v>34</v>
      </c>
      <c r="I2346" s="32">
        <v>0</v>
      </c>
      <c r="J2346" s="347" t="str">
        <f>H2346&amp;I2346</f>
        <v>L0</v>
      </c>
      <c r="K2346" s="32" t="s">
        <v>35</v>
      </c>
      <c r="L2346" s="32">
        <v>0</v>
      </c>
      <c r="M2346" s="348" t="str">
        <f>K2346&amp;L2346</f>
        <v>B0</v>
      </c>
      <c r="N2346" s="32" t="s">
        <v>36</v>
      </c>
      <c r="O2346" s="32">
        <v>0</v>
      </c>
      <c r="P2346" s="348" t="str">
        <f>N2346&amp;O2346</f>
        <v>R0</v>
      </c>
      <c r="Q2346" s="25"/>
      <c r="R2346" s="26"/>
      <c r="S2346" s="26"/>
      <c r="T2346" s="336">
        <f>SUM(R2347:S2347)</f>
        <v>0</v>
      </c>
      <c r="U2346" s="19"/>
      <c r="V2346" s="19"/>
      <c r="W2346" s="336">
        <f>SUM(U2347:V2347)</f>
        <v>0</v>
      </c>
      <c r="X2346" s="19"/>
      <c r="Y2346" s="19"/>
      <c r="Z2346" s="19"/>
      <c r="AA2346" s="338">
        <f>SUM(X2347:Z2347)</f>
        <v>0</v>
      </c>
      <c r="AB2346" s="327">
        <f>ROUNDDOWN((T2346+AA2346)*0.05,0)</f>
        <v>0</v>
      </c>
      <c r="AC2346" s="327">
        <f>ROUNDDOWN((T2346+W2346+AA2346+AB2346)*0.1,0)</f>
        <v>0</v>
      </c>
      <c r="AD2346" s="327">
        <f>ROUNDDOWN(AG2346*0.1,0)</f>
        <v>15400</v>
      </c>
      <c r="AE2346" s="327">
        <f>T2346+W2346+AA2346+AB2346+AC2346+AD2346</f>
        <v>15400</v>
      </c>
      <c r="AF2346" s="328">
        <v>154000</v>
      </c>
      <c r="AG2346" s="330">
        <f>AF2346-T2346-W2346</f>
        <v>154000</v>
      </c>
      <c r="AH2346" s="332">
        <f>IF(AE2346&lt;AG2346,AE2346,AG2346)</f>
        <v>15400</v>
      </c>
    </row>
    <row r="2347" spans="1:34" ht="12.75" hidden="1" customHeight="1">
      <c r="A2347" s="347"/>
      <c r="B2347" s="31"/>
      <c r="C2347" s="32"/>
      <c r="D2347" s="347"/>
      <c r="E2347" s="32"/>
      <c r="F2347" s="32"/>
      <c r="G2347" s="347"/>
      <c r="H2347" s="32"/>
      <c r="I2347" s="32"/>
      <c r="J2347" s="347"/>
      <c r="K2347" s="32"/>
      <c r="L2347" s="32"/>
      <c r="M2347" s="349"/>
      <c r="N2347" s="32"/>
      <c r="O2347" s="32"/>
      <c r="P2347" s="349"/>
      <c r="Q2347" s="25"/>
      <c r="R2347" s="23">
        <f>ROUNDDOWN($R$3*R2346,0)</f>
        <v>0</v>
      </c>
      <c r="S2347" s="23">
        <f>ROUNDDOWN($S$3*S2346,0)</f>
        <v>0</v>
      </c>
      <c r="T2347" s="337"/>
      <c r="U2347" s="23">
        <f>ROUNDDOWN(U2346*$U$3,0)</f>
        <v>0</v>
      </c>
      <c r="V2347" s="23">
        <f>ROUNDDOWN(V2346*$V$3,0)</f>
        <v>0</v>
      </c>
      <c r="W2347" s="337"/>
      <c r="X2347" s="23">
        <f>ROUNDDOWN($X$3*X2346,0)</f>
        <v>0</v>
      </c>
      <c r="Y2347" s="23">
        <f>ROUNDDOWN(Y2346*$Y$3,0)</f>
        <v>0</v>
      </c>
      <c r="Z2347" s="24">
        <f>ROUNDDOWN(Z2346*$Z$3,0)</f>
        <v>0</v>
      </c>
      <c r="AA2347" s="338"/>
      <c r="AB2347" s="327"/>
      <c r="AC2347" s="327"/>
      <c r="AD2347" s="327"/>
      <c r="AE2347" s="327"/>
      <c r="AF2347" s="329"/>
      <c r="AG2347" s="331"/>
      <c r="AH2347" s="332"/>
    </row>
    <row r="2348" spans="1:34" ht="12.75" hidden="1" customHeight="1">
      <c r="A2348" s="347" t="s">
        <v>332</v>
      </c>
      <c r="B2348" s="31" t="s">
        <v>32</v>
      </c>
      <c r="C2348" s="32">
        <v>3</v>
      </c>
      <c r="D2348" s="347" t="str">
        <f>B2348&amp;C2348</f>
        <v>H3</v>
      </c>
      <c r="E2348" s="32" t="s">
        <v>33</v>
      </c>
      <c r="F2348" s="32">
        <v>1.2</v>
      </c>
      <c r="G2348" s="347" t="str">
        <f>E2348&amp;F2348</f>
        <v>W1.2</v>
      </c>
      <c r="H2348" s="32" t="s">
        <v>34</v>
      </c>
      <c r="I2348" s="32">
        <v>0</v>
      </c>
      <c r="J2348" s="347" t="str">
        <f>H2348&amp;I2348</f>
        <v>L0</v>
      </c>
      <c r="K2348" s="32" t="s">
        <v>35</v>
      </c>
      <c r="L2348" s="32">
        <v>0</v>
      </c>
      <c r="M2348" s="348" t="str">
        <f>K2348&amp;L2348</f>
        <v>B0</v>
      </c>
      <c r="N2348" s="32" t="s">
        <v>36</v>
      </c>
      <c r="O2348" s="32">
        <v>0</v>
      </c>
      <c r="P2348" s="348" t="str">
        <f>N2348&amp;O2348</f>
        <v>R0</v>
      </c>
      <c r="Q2348" s="25"/>
      <c r="R2348" s="19"/>
      <c r="S2348" s="19"/>
      <c r="T2348" s="336">
        <f>SUM(R2349:S2349)</f>
        <v>0</v>
      </c>
      <c r="U2348" s="19"/>
      <c r="V2348" s="19"/>
      <c r="W2348" s="336">
        <f>SUM(U2349:V2349)</f>
        <v>0</v>
      </c>
      <c r="X2348" s="19"/>
      <c r="Y2348" s="19"/>
      <c r="Z2348" s="19"/>
      <c r="AA2348" s="338">
        <f>SUM(X2349:Z2349)</f>
        <v>0</v>
      </c>
      <c r="AB2348" s="327">
        <f>ROUNDDOWN((T2348+AA2348)*0.05,0)</f>
        <v>0</v>
      </c>
      <c r="AC2348" s="327">
        <f>ROUNDDOWN((T2348+W2348+AA2348+AB2348)*0.1,0)</f>
        <v>0</v>
      </c>
      <c r="AD2348" s="327">
        <f>ROUNDDOWN(AG2348*0.1,0)</f>
        <v>25800</v>
      </c>
      <c r="AE2348" s="327">
        <f>T2348+W2348+AA2348+AB2348+AC2348+AD2348</f>
        <v>25800</v>
      </c>
      <c r="AF2348" s="328">
        <v>258000</v>
      </c>
      <c r="AG2348" s="330">
        <f>AF2348-T2348-W2348</f>
        <v>258000</v>
      </c>
      <c r="AH2348" s="332">
        <f>IF(AE2348&lt;AG2348,AE2348,AG2348)</f>
        <v>25800</v>
      </c>
    </row>
    <row r="2349" spans="1:34" ht="12.75" hidden="1" customHeight="1">
      <c r="A2349" s="347"/>
      <c r="B2349" s="31"/>
      <c r="C2349" s="32"/>
      <c r="D2349" s="347"/>
      <c r="E2349" s="32"/>
      <c r="F2349" s="32"/>
      <c r="G2349" s="347"/>
      <c r="H2349" s="32"/>
      <c r="I2349" s="32"/>
      <c r="J2349" s="347"/>
      <c r="K2349" s="32"/>
      <c r="L2349" s="32"/>
      <c r="M2349" s="349"/>
      <c r="N2349" s="32"/>
      <c r="O2349" s="32"/>
      <c r="P2349" s="349"/>
      <c r="Q2349" s="25"/>
      <c r="R2349" s="23">
        <f>ROUNDDOWN($R$3*R2348,0)</f>
        <v>0</v>
      </c>
      <c r="S2349" s="23">
        <f>ROUNDDOWN($S$3*S2348,0)</f>
        <v>0</v>
      </c>
      <c r="T2349" s="337"/>
      <c r="U2349" s="23">
        <f>ROUNDDOWN(U2348*$U$3,0)</f>
        <v>0</v>
      </c>
      <c r="V2349" s="23">
        <f>ROUNDDOWN(V2348*$V$3,0)</f>
        <v>0</v>
      </c>
      <c r="W2349" s="337"/>
      <c r="X2349" s="23">
        <f>ROUNDDOWN($X$3*X2348,0)</f>
        <v>0</v>
      </c>
      <c r="Y2349" s="23">
        <f>ROUNDDOWN(Y2348*$Y$3,0)</f>
        <v>0</v>
      </c>
      <c r="Z2349" s="24">
        <f>ROUNDDOWN(Z2348*$Z$3,0)</f>
        <v>0</v>
      </c>
      <c r="AA2349" s="338"/>
      <c r="AB2349" s="327"/>
      <c r="AC2349" s="327"/>
      <c r="AD2349" s="327"/>
      <c r="AE2349" s="327"/>
      <c r="AF2349" s="329"/>
      <c r="AG2349" s="331"/>
      <c r="AH2349" s="332"/>
    </row>
    <row r="2350" spans="1:34" ht="12.75" hidden="1" customHeight="1">
      <c r="A2350" s="347" t="s">
        <v>332</v>
      </c>
      <c r="B2350" s="31" t="s">
        <v>32</v>
      </c>
      <c r="C2350" s="32">
        <v>3.5</v>
      </c>
      <c r="D2350" s="347" t="str">
        <f>B2350&amp;C2350</f>
        <v>H3.5</v>
      </c>
      <c r="E2350" s="32" t="s">
        <v>33</v>
      </c>
      <c r="F2350" s="32">
        <v>1.5</v>
      </c>
      <c r="G2350" s="347" t="str">
        <f>E2350&amp;F2350</f>
        <v>W1.5</v>
      </c>
      <c r="H2350" s="32" t="s">
        <v>34</v>
      </c>
      <c r="I2350" s="32">
        <v>0</v>
      </c>
      <c r="J2350" s="347" t="str">
        <f>H2350&amp;I2350</f>
        <v>L0</v>
      </c>
      <c r="K2350" s="32" t="s">
        <v>35</v>
      </c>
      <c r="L2350" s="32">
        <v>0</v>
      </c>
      <c r="M2350" s="348" t="str">
        <f>K2350&amp;L2350</f>
        <v>B0</v>
      </c>
      <c r="N2350" s="32" t="s">
        <v>36</v>
      </c>
      <c r="O2350" s="32">
        <v>0</v>
      </c>
      <c r="P2350" s="348" t="str">
        <f>N2350&amp;O2350</f>
        <v>R0</v>
      </c>
      <c r="Q2350" s="25"/>
      <c r="R2350" s="19"/>
      <c r="S2350" s="19"/>
      <c r="T2350" s="336">
        <f>SUM(R2351:S2351)</f>
        <v>0</v>
      </c>
      <c r="U2350" s="19"/>
      <c r="V2350" s="19"/>
      <c r="W2350" s="336">
        <f>SUM(U2351:V2351)</f>
        <v>0</v>
      </c>
      <c r="X2350" s="19"/>
      <c r="Y2350" s="19"/>
      <c r="Z2350" s="19"/>
      <c r="AA2350" s="338">
        <f>SUM(X2351:Z2351)</f>
        <v>0</v>
      </c>
      <c r="AB2350" s="327">
        <f>ROUNDDOWN((T2350+AA2350)*0.05,0)</f>
        <v>0</v>
      </c>
      <c r="AC2350" s="327">
        <f>ROUNDDOWN((T2350+W2350+AA2350+AB2350)*0.1,0)</f>
        <v>0</v>
      </c>
      <c r="AD2350" s="327">
        <f>ROUNDDOWN(AG2350*0.1,0)</f>
        <v>45600</v>
      </c>
      <c r="AE2350" s="327">
        <f>T2350+W2350+AA2350+AB2350+AC2350+AD2350</f>
        <v>45600</v>
      </c>
      <c r="AF2350" s="328">
        <v>456000</v>
      </c>
      <c r="AG2350" s="330">
        <f>AF2350-T2350-W2350</f>
        <v>456000</v>
      </c>
      <c r="AH2350" s="332">
        <f>IF(AE2350&lt;AG2350,AE2350,AG2350)</f>
        <v>45600</v>
      </c>
    </row>
    <row r="2351" spans="1:34" ht="12.75" hidden="1" customHeight="1">
      <c r="A2351" s="347"/>
      <c r="B2351" s="31"/>
      <c r="C2351" s="32"/>
      <c r="D2351" s="347"/>
      <c r="E2351" s="32"/>
      <c r="F2351" s="32"/>
      <c r="G2351" s="347"/>
      <c r="H2351" s="32"/>
      <c r="I2351" s="32"/>
      <c r="J2351" s="347"/>
      <c r="K2351" s="32"/>
      <c r="L2351" s="32"/>
      <c r="M2351" s="349"/>
      <c r="N2351" s="32"/>
      <c r="O2351" s="32"/>
      <c r="P2351" s="349"/>
      <c r="Q2351" s="25"/>
      <c r="R2351" s="23">
        <f>ROUNDDOWN($R$3*R2350,0)</f>
        <v>0</v>
      </c>
      <c r="S2351" s="23">
        <f>ROUNDDOWN($S$3*S2350,0)</f>
        <v>0</v>
      </c>
      <c r="T2351" s="337"/>
      <c r="U2351" s="23">
        <f>ROUNDDOWN(U2350*$U$3,0)</f>
        <v>0</v>
      </c>
      <c r="V2351" s="23">
        <f>ROUNDDOWN(V2350*$V$3,0)</f>
        <v>0</v>
      </c>
      <c r="W2351" s="337"/>
      <c r="X2351" s="23">
        <f>ROUNDDOWN($X$3*X2350,0)</f>
        <v>0</v>
      </c>
      <c r="Y2351" s="23">
        <f>ROUNDDOWN(Y2350*$Y$3,0)</f>
        <v>0</v>
      </c>
      <c r="Z2351" s="24">
        <f>ROUNDDOWN(Z2350*$Z$3,0)</f>
        <v>0</v>
      </c>
      <c r="AA2351" s="338"/>
      <c r="AB2351" s="327"/>
      <c r="AC2351" s="327"/>
      <c r="AD2351" s="327"/>
      <c r="AE2351" s="327"/>
      <c r="AF2351" s="329"/>
      <c r="AG2351" s="331"/>
      <c r="AH2351" s="332"/>
    </row>
    <row r="2352" spans="1:34" ht="12.75" hidden="1" customHeight="1">
      <c r="A2352" s="347" t="s">
        <v>332</v>
      </c>
      <c r="B2352" s="31" t="s">
        <v>32</v>
      </c>
      <c r="C2352" s="32">
        <v>3.5</v>
      </c>
      <c r="D2352" s="347" t="str">
        <f>B2352&amp;C2352</f>
        <v>H3.5</v>
      </c>
      <c r="E2352" s="32" t="s">
        <v>33</v>
      </c>
      <c r="F2352" s="32">
        <v>1.8</v>
      </c>
      <c r="G2352" s="347" t="str">
        <f>E2352&amp;F2352</f>
        <v>W1.8</v>
      </c>
      <c r="H2352" s="32" t="s">
        <v>34</v>
      </c>
      <c r="I2352" s="32">
        <v>0</v>
      </c>
      <c r="J2352" s="347" t="str">
        <f>H2352&amp;I2352</f>
        <v>L0</v>
      </c>
      <c r="K2352" s="32" t="s">
        <v>35</v>
      </c>
      <c r="L2352" s="32">
        <v>0</v>
      </c>
      <c r="M2352" s="348" t="str">
        <f>K2352&amp;L2352</f>
        <v>B0</v>
      </c>
      <c r="N2352" s="32" t="s">
        <v>36</v>
      </c>
      <c r="O2352" s="32">
        <v>0</v>
      </c>
      <c r="P2352" s="348" t="str">
        <f>N2352&amp;O2352</f>
        <v>R0</v>
      </c>
      <c r="Q2352" s="25"/>
      <c r="R2352" s="26"/>
      <c r="S2352" s="26"/>
      <c r="T2352" s="336">
        <f>SUM(R2353:S2353)</f>
        <v>0</v>
      </c>
      <c r="U2352" s="19"/>
      <c r="V2352" s="19"/>
      <c r="W2352" s="336">
        <f>SUM(U2353:V2353)</f>
        <v>0</v>
      </c>
      <c r="X2352" s="19"/>
      <c r="Y2352" s="19"/>
      <c r="Z2352" s="19"/>
      <c r="AA2352" s="338">
        <f>SUM(X2353:Z2353)</f>
        <v>0</v>
      </c>
      <c r="AB2352" s="327">
        <f>ROUNDDOWN((T2352+AA2352)*0.05,0)</f>
        <v>0</v>
      </c>
      <c r="AC2352" s="327">
        <f>ROUNDDOWN((T2352+W2352+AA2352+AB2352)*0.1,0)</f>
        <v>0</v>
      </c>
      <c r="AD2352" s="327">
        <f>ROUNDDOWN(AG2352*0.1,0)</f>
        <v>58500</v>
      </c>
      <c r="AE2352" s="327">
        <f>T2352+W2352+AA2352+AB2352+AC2352+AD2352</f>
        <v>58500</v>
      </c>
      <c r="AF2352" s="328">
        <v>585000</v>
      </c>
      <c r="AG2352" s="330">
        <f>AF2352-T2352-W2352</f>
        <v>585000</v>
      </c>
      <c r="AH2352" s="332">
        <f>IF(AE2352&lt;AG2352,AE2352,AG2352)</f>
        <v>58500</v>
      </c>
    </row>
    <row r="2353" spans="1:34" ht="12.75" hidden="1" customHeight="1">
      <c r="A2353" s="347"/>
      <c r="B2353" s="31"/>
      <c r="C2353" s="32"/>
      <c r="D2353" s="347"/>
      <c r="E2353" s="32"/>
      <c r="F2353" s="32"/>
      <c r="G2353" s="347"/>
      <c r="H2353" s="32"/>
      <c r="I2353" s="32"/>
      <c r="J2353" s="347"/>
      <c r="K2353" s="32"/>
      <c r="L2353" s="32"/>
      <c r="M2353" s="349"/>
      <c r="N2353" s="32"/>
      <c r="O2353" s="32"/>
      <c r="P2353" s="349"/>
      <c r="Q2353" s="25"/>
      <c r="R2353" s="23">
        <f>ROUNDDOWN($R$3*R2352,0)</f>
        <v>0</v>
      </c>
      <c r="S2353" s="23">
        <f>ROUNDDOWN($S$3*S2352,0)</f>
        <v>0</v>
      </c>
      <c r="T2353" s="337"/>
      <c r="U2353" s="23">
        <f>ROUNDDOWN(U2352*$U$3,0)</f>
        <v>0</v>
      </c>
      <c r="V2353" s="23">
        <f>ROUNDDOWN(V2352*$V$3,0)</f>
        <v>0</v>
      </c>
      <c r="W2353" s="337"/>
      <c r="X2353" s="23">
        <f>ROUNDDOWN($X$3*X2352,0)</f>
        <v>0</v>
      </c>
      <c r="Y2353" s="23">
        <f>ROUNDDOWN(Y2352*$Y$3,0)</f>
        <v>0</v>
      </c>
      <c r="Z2353" s="24">
        <f>ROUNDDOWN(Z2352*$Z$3,0)</f>
        <v>0</v>
      </c>
      <c r="AA2353" s="338"/>
      <c r="AB2353" s="327"/>
      <c r="AC2353" s="327"/>
      <c r="AD2353" s="327"/>
      <c r="AE2353" s="327"/>
      <c r="AF2353" s="329"/>
      <c r="AG2353" s="331"/>
      <c r="AH2353" s="332"/>
    </row>
    <row r="2354" spans="1:34" ht="12.75" hidden="1" customHeight="1">
      <c r="A2354" s="347" t="s">
        <v>332</v>
      </c>
      <c r="B2354" s="31" t="s">
        <v>32</v>
      </c>
      <c r="C2354" s="32">
        <v>4</v>
      </c>
      <c r="D2354" s="347" t="str">
        <f>B2354&amp;C2354</f>
        <v>H4</v>
      </c>
      <c r="E2354" s="32" t="s">
        <v>33</v>
      </c>
      <c r="F2354" s="32">
        <v>2</v>
      </c>
      <c r="G2354" s="347" t="str">
        <f>E2354&amp;F2354</f>
        <v>W2</v>
      </c>
      <c r="H2354" s="32" t="s">
        <v>34</v>
      </c>
      <c r="I2354" s="32">
        <v>0</v>
      </c>
      <c r="J2354" s="347" t="str">
        <f>H2354&amp;I2354</f>
        <v>L0</v>
      </c>
      <c r="K2354" s="32" t="s">
        <v>35</v>
      </c>
      <c r="L2354" s="32">
        <v>0</v>
      </c>
      <c r="M2354" s="348" t="str">
        <f>K2354&amp;L2354</f>
        <v>B0</v>
      </c>
      <c r="N2354" s="32" t="s">
        <v>36</v>
      </c>
      <c r="O2354" s="32">
        <v>0</v>
      </c>
      <c r="P2354" s="348" t="str">
        <f>N2354&amp;O2354</f>
        <v>R0</v>
      </c>
      <c r="Q2354" s="25"/>
      <c r="R2354" s="19"/>
      <c r="S2354" s="19"/>
      <c r="T2354" s="336">
        <f>SUM(R2355:S2355)</f>
        <v>0</v>
      </c>
      <c r="U2354" s="19"/>
      <c r="V2354" s="19"/>
      <c r="W2354" s="336">
        <f>SUM(U2355:V2355)</f>
        <v>0</v>
      </c>
      <c r="X2354" s="19"/>
      <c r="Y2354" s="19"/>
      <c r="Z2354" s="19"/>
      <c r="AA2354" s="338">
        <f>SUM(X2355:Z2355)</f>
        <v>0</v>
      </c>
      <c r="AB2354" s="327">
        <f>ROUNDDOWN((T2354+AA2354)*0.05,0)</f>
        <v>0</v>
      </c>
      <c r="AC2354" s="327">
        <f>ROUNDDOWN((T2354+W2354+AA2354+AB2354)*0.1,0)</f>
        <v>0</v>
      </c>
      <c r="AD2354" s="327">
        <f>ROUNDDOWN(AG2354*0.1,0)</f>
        <v>73100</v>
      </c>
      <c r="AE2354" s="327">
        <f>T2354+W2354+AA2354+AB2354+AC2354+AD2354</f>
        <v>73100</v>
      </c>
      <c r="AF2354" s="328">
        <v>731000</v>
      </c>
      <c r="AG2354" s="330">
        <f>AF2354-T2354-W2354</f>
        <v>731000</v>
      </c>
      <c r="AH2354" s="332">
        <f>IF(AE2354&lt;AG2354,AE2354,AG2354)</f>
        <v>73100</v>
      </c>
    </row>
    <row r="2355" spans="1:34" ht="12.75" hidden="1" customHeight="1">
      <c r="A2355" s="347"/>
      <c r="B2355" s="31"/>
      <c r="C2355" s="32"/>
      <c r="D2355" s="347"/>
      <c r="E2355" s="32"/>
      <c r="F2355" s="32"/>
      <c r="G2355" s="347"/>
      <c r="H2355" s="32"/>
      <c r="I2355" s="32"/>
      <c r="J2355" s="347"/>
      <c r="K2355" s="32"/>
      <c r="L2355" s="32"/>
      <c r="M2355" s="349"/>
      <c r="N2355" s="32"/>
      <c r="O2355" s="32"/>
      <c r="P2355" s="349"/>
      <c r="Q2355" s="25"/>
      <c r="R2355" s="23">
        <f>ROUNDDOWN($R$3*R2354,0)</f>
        <v>0</v>
      </c>
      <c r="S2355" s="23">
        <f>ROUNDDOWN($S$3*S2354,0)</f>
        <v>0</v>
      </c>
      <c r="T2355" s="337"/>
      <c r="U2355" s="23">
        <f>ROUNDDOWN(U2354*$U$3,0)</f>
        <v>0</v>
      </c>
      <c r="V2355" s="23">
        <f>ROUNDDOWN(V2354*$V$3,0)</f>
        <v>0</v>
      </c>
      <c r="W2355" s="337"/>
      <c r="X2355" s="23">
        <f>ROUNDDOWN($X$3*X2354,0)</f>
        <v>0</v>
      </c>
      <c r="Y2355" s="23">
        <f>ROUNDDOWN(Y2354*$Y$3,0)</f>
        <v>0</v>
      </c>
      <c r="Z2355" s="24">
        <f>ROUNDDOWN(Z2354*$Z$3,0)</f>
        <v>0</v>
      </c>
      <c r="AA2355" s="338"/>
      <c r="AB2355" s="327"/>
      <c r="AC2355" s="327"/>
      <c r="AD2355" s="327"/>
      <c r="AE2355" s="327"/>
      <c r="AF2355" s="329"/>
      <c r="AG2355" s="331"/>
      <c r="AH2355" s="332"/>
    </row>
    <row r="2356" spans="1:34" ht="12.75" hidden="1" customHeight="1">
      <c r="A2356" s="333" t="s">
        <v>333</v>
      </c>
      <c r="B2356" s="20" t="s">
        <v>32</v>
      </c>
      <c r="C2356" s="21">
        <v>1</v>
      </c>
      <c r="D2356" s="333" t="str">
        <f>B2356&amp;C2356</f>
        <v>H1</v>
      </c>
      <c r="E2356" s="21" t="s">
        <v>33</v>
      </c>
      <c r="F2356" s="21">
        <v>0</v>
      </c>
      <c r="G2356" s="333" t="str">
        <f>E2356&amp;F2356</f>
        <v>W0</v>
      </c>
      <c r="H2356" s="21" t="s">
        <v>34</v>
      </c>
      <c r="I2356" s="21">
        <v>0</v>
      </c>
      <c r="J2356" s="333" t="str">
        <f>H2356&amp;I2356</f>
        <v>L0</v>
      </c>
      <c r="K2356" s="21" t="s">
        <v>35</v>
      </c>
      <c r="L2356" s="21">
        <v>0</v>
      </c>
      <c r="M2356" s="334" t="str">
        <f>K2356&amp;L2356</f>
        <v>B0</v>
      </c>
      <c r="N2356" s="21" t="s">
        <v>36</v>
      </c>
      <c r="O2356" s="21">
        <v>0</v>
      </c>
      <c r="P2356" s="334" t="str">
        <f>N2356&amp;O2356</f>
        <v>R0</v>
      </c>
      <c r="Q2356" s="25" t="s">
        <v>147</v>
      </c>
      <c r="R2356" s="19"/>
      <c r="S2356" s="19"/>
      <c r="T2356" s="336">
        <f>SUM(R2357:S2357)</f>
        <v>0</v>
      </c>
      <c r="U2356" s="19"/>
      <c r="V2356" s="19"/>
      <c r="W2356" s="336">
        <f>SUM(U2357:V2357)</f>
        <v>0</v>
      </c>
      <c r="X2356" s="19"/>
      <c r="Y2356" s="19"/>
      <c r="Z2356" s="19"/>
      <c r="AA2356" s="338">
        <f>SUM(X2357:Z2357)</f>
        <v>0</v>
      </c>
      <c r="AB2356" s="327">
        <f>ROUNDDOWN((T2356+AA2356)*0.05,0)</f>
        <v>0</v>
      </c>
      <c r="AC2356" s="327">
        <f>ROUNDDOWN((T2356+W2356+AA2356+AB2356)*0.1,0)</f>
        <v>0</v>
      </c>
      <c r="AD2356" s="327">
        <f>ROUNDDOWN(AG2356*0.1,0)</f>
        <v>1030</v>
      </c>
      <c r="AE2356" s="327">
        <f>T2356+W2356+AA2356+AB2356+AC2356+AD2356</f>
        <v>1030</v>
      </c>
      <c r="AF2356" s="328">
        <v>10300</v>
      </c>
      <c r="AG2356" s="330">
        <f>AF2356-T2356-W2356</f>
        <v>10300</v>
      </c>
      <c r="AH2356" s="332">
        <f t="shared" ref="AH2356:AH2453" si="26">IF(AE2356&lt;AG2356,AE2356,AG2356)</f>
        <v>1030</v>
      </c>
    </row>
    <row r="2357" spans="1:34" ht="12.75" hidden="1" customHeight="1">
      <c r="A2357" s="333"/>
      <c r="B2357" s="20"/>
      <c r="C2357" s="21"/>
      <c r="D2357" s="333"/>
      <c r="E2357" s="21"/>
      <c r="F2357" s="21"/>
      <c r="G2357" s="333"/>
      <c r="H2357" s="21"/>
      <c r="I2357" s="21"/>
      <c r="J2357" s="333"/>
      <c r="K2357" s="21"/>
      <c r="L2357" s="21"/>
      <c r="M2357" s="335"/>
      <c r="N2357" s="21"/>
      <c r="O2357" s="21"/>
      <c r="P2357" s="335"/>
      <c r="Q2357" s="25"/>
      <c r="R2357" s="23">
        <f>ROUNDDOWN($R$3*R2356,0)</f>
        <v>0</v>
      </c>
      <c r="S2357" s="23">
        <f>ROUNDDOWN($S$3*S2356,0)</f>
        <v>0</v>
      </c>
      <c r="T2357" s="337"/>
      <c r="U2357" s="23">
        <f>ROUNDDOWN(U2356*$U$3,0)</f>
        <v>0</v>
      </c>
      <c r="V2357" s="23">
        <f>ROUNDDOWN(V2356*$V$3,0)</f>
        <v>0</v>
      </c>
      <c r="W2357" s="337"/>
      <c r="X2357" s="23">
        <f>ROUNDDOWN($X$3*X2356,0)</f>
        <v>0</v>
      </c>
      <c r="Y2357" s="23">
        <f>ROUNDDOWN(Y2356*$Y$3,0)</f>
        <v>0</v>
      </c>
      <c r="Z2357" s="24">
        <f>ROUNDDOWN(Z2356*$Z$3,0)</f>
        <v>0</v>
      </c>
      <c r="AA2357" s="338"/>
      <c r="AB2357" s="327"/>
      <c r="AC2357" s="327"/>
      <c r="AD2357" s="327"/>
      <c r="AE2357" s="327"/>
      <c r="AF2357" s="329"/>
      <c r="AG2357" s="331"/>
      <c r="AH2357" s="332">
        <f t="shared" si="26"/>
        <v>0</v>
      </c>
    </row>
    <row r="2358" spans="1:34" ht="12.75" hidden="1" customHeight="1">
      <c r="A2358" s="333" t="s">
        <v>334</v>
      </c>
      <c r="B2358" s="20" t="s">
        <v>32</v>
      </c>
      <c r="C2358" s="21">
        <v>1.2</v>
      </c>
      <c r="D2358" s="333" t="str">
        <f>B2358&amp;C2358</f>
        <v>H1.2</v>
      </c>
      <c r="E2358" s="21" t="s">
        <v>33</v>
      </c>
      <c r="F2358" s="21">
        <v>0</v>
      </c>
      <c r="G2358" s="333" t="str">
        <f>E2358&amp;F2358</f>
        <v>W0</v>
      </c>
      <c r="H2358" s="21" t="s">
        <v>34</v>
      </c>
      <c r="I2358" s="21">
        <v>0</v>
      </c>
      <c r="J2358" s="333" t="str">
        <f>H2358&amp;I2358</f>
        <v>L0</v>
      </c>
      <c r="K2358" s="21" t="s">
        <v>35</v>
      </c>
      <c r="L2358" s="21">
        <v>0</v>
      </c>
      <c r="M2358" s="334" t="str">
        <f>K2358&amp;L2358</f>
        <v>B0</v>
      </c>
      <c r="N2358" s="21" t="s">
        <v>36</v>
      </c>
      <c r="O2358" s="21">
        <v>0</v>
      </c>
      <c r="P2358" s="334" t="str">
        <f>N2358&amp;O2358</f>
        <v>R0</v>
      </c>
      <c r="Q2358" s="25" t="s">
        <v>147</v>
      </c>
      <c r="R2358" s="26"/>
      <c r="S2358" s="26"/>
      <c r="T2358" s="336">
        <f>SUM(R2359:S2359)</f>
        <v>0</v>
      </c>
      <c r="U2358" s="19"/>
      <c r="V2358" s="19"/>
      <c r="W2358" s="336">
        <f>SUM(U2359:V2359)</f>
        <v>0</v>
      </c>
      <c r="X2358" s="19"/>
      <c r="Y2358" s="19"/>
      <c r="Z2358" s="19"/>
      <c r="AA2358" s="338">
        <f>SUM(X2359:Z2359)</f>
        <v>0</v>
      </c>
      <c r="AB2358" s="327">
        <f>ROUNDDOWN((T2358+AA2358)*0.05,0)</f>
        <v>0</v>
      </c>
      <c r="AC2358" s="327">
        <f>ROUNDDOWN((T2358+W2358+AA2358+AB2358)*0.1,0)</f>
        <v>0</v>
      </c>
      <c r="AD2358" s="327">
        <f>ROUNDDOWN(AG2358*0.1,0)</f>
        <v>1430</v>
      </c>
      <c r="AE2358" s="327">
        <f>T2358+W2358+AA2358+AB2358+AC2358+AD2358</f>
        <v>1430</v>
      </c>
      <c r="AF2358" s="328">
        <v>14300</v>
      </c>
      <c r="AG2358" s="330">
        <f>AF2358-T2358-W2358</f>
        <v>14300</v>
      </c>
      <c r="AH2358" s="332">
        <f t="shared" si="26"/>
        <v>1430</v>
      </c>
    </row>
    <row r="2359" spans="1:34" ht="12.75" hidden="1" customHeight="1">
      <c r="A2359" s="333"/>
      <c r="B2359" s="20"/>
      <c r="C2359" s="21"/>
      <c r="D2359" s="333"/>
      <c r="E2359" s="21"/>
      <c r="F2359" s="21"/>
      <c r="G2359" s="333"/>
      <c r="H2359" s="21"/>
      <c r="I2359" s="21"/>
      <c r="J2359" s="333"/>
      <c r="K2359" s="21"/>
      <c r="L2359" s="21"/>
      <c r="M2359" s="335"/>
      <c r="N2359" s="21"/>
      <c r="O2359" s="21"/>
      <c r="P2359" s="335"/>
      <c r="Q2359" s="25"/>
      <c r="R2359" s="23">
        <f>ROUNDDOWN($R$3*R2358,0)</f>
        <v>0</v>
      </c>
      <c r="S2359" s="23">
        <f>ROUNDDOWN($S$3*S2358,0)</f>
        <v>0</v>
      </c>
      <c r="T2359" s="337"/>
      <c r="U2359" s="23">
        <f>ROUNDDOWN(U2358*$U$3,0)</f>
        <v>0</v>
      </c>
      <c r="V2359" s="23">
        <f>ROUNDDOWN(V2358*$V$3,0)</f>
        <v>0</v>
      </c>
      <c r="W2359" s="337"/>
      <c r="X2359" s="23">
        <f>ROUNDDOWN($X$3*X2358,0)</f>
        <v>0</v>
      </c>
      <c r="Y2359" s="23">
        <f>ROUNDDOWN(Y2358*$Y$3,0)</f>
        <v>0</v>
      </c>
      <c r="Z2359" s="24">
        <f>ROUNDDOWN(Z2358*$Z$3,0)</f>
        <v>0</v>
      </c>
      <c r="AA2359" s="338"/>
      <c r="AB2359" s="327"/>
      <c r="AC2359" s="327"/>
      <c r="AD2359" s="327"/>
      <c r="AE2359" s="327"/>
      <c r="AF2359" s="329"/>
      <c r="AG2359" s="331"/>
      <c r="AH2359" s="332">
        <f t="shared" si="26"/>
        <v>0</v>
      </c>
    </row>
    <row r="2360" spans="1:34" ht="12.75" hidden="1" customHeight="1">
      <c r="A2360" s="344" t="s">
        <v>335</v>
      </c>
      <c r="B2360" s="27" t="s">
        <v>32</v>
      </c>
      <c r="C2360" s="28">
        <v>0.6</v>
      </c>
      <c r="D2360" s="344" t="str">
        <f>B2360&amp;C2360</f>
        <v>H0.6</v>
      </c>
      <c r="E2360" s="28" t="s">
        <v>33</v>
      </c>
      <c r="F2360" s="28">
        <v>0.9</v>
      </c>
      <c r="G2360" s="344" t="str">
        <f>E2360&amp;F2360</f>
        <v>W0.9</v>
      </c>
      <c r="H2360" s="28" t="s">
        <v>34</v>
      </c>
      <c r="I2360" s="28">
        <v>0</v>
      </c>
      <c r="J2360" s="344" t="str">
        <f>H2360&amp;I2360</f>
        <v>L0</v>
      </c>
      <c r="K2360" s="28" t="s">
        <v>35</v>
      </c>
      <c r="L2360" s="28">
        <v>0</v>
      </c>
      <c r="M2360" s="345" t="str">
        <f>K2360&amp;L2360</f>
        <v>B0</v>
      </c>
      <c r="N2360" s="28" t="s">
        <v>36</v>
      </c>
      <c r="O2360" s="28">
        <v>0</v>
      </c>
      <c r="P2360" s="345" t="str">
        <f>N2360&amp;O2360</f>
        <v>R0</v>
      </c>
      <c r="Q2360" s="25" t="s">
        <v>147</v>
      </c>
      <c r="R2360" s="19">
        <v>0.08</v>
      </c>
      <c r="S2360" s="19">
        <v>0.01</v>
      </c>
      <c r="T2360" s="336">
        <f>SUM(R2361:S2361)</f>
        <v>9206</v>
      </c>
      <c r="U2360" s="19">
        <v>2E-3</v>
      </c>
      <c r="V2360" s="19">
        <v>2E-3</v>
      </c>
      <c r="W2360" s="336">
        <f>SUM(U2361:V2361)</f>
        <v>283</v>
      </c>
      <c r="X2360" s="19">
        <v>0.05</v>
      </c>
      <c r="Y2360" s="19">
        <v>0.03</v>
      </c>
      <c r="Z2360" s="19">
        <v>0</v>
      </c>
      <c r="AA2360" s="338">
        <f>SUM(X2361:Z2361)</f>
        <v>7688</v>
      </c>
      <c r="AB2360" s="327">
        <f>ROUNDDOWN((T2360+AA2360)*0.05,0)</f>
        <v>844</v>
      </c>
      <c r="AC2360" s="327">
        <f>ROUNDDOWN((T2360+W2360+AA2360+AB2360)*0.1,0)</f>
        <v>1802</v>
      </c>
      <c r="AD2360" s="327">
        <f>ROUNDDOWN(AG2360*0.1,0)</f>
        <v>1821</v>
      </c>
      <c r="AE2360" s="327">
        <f>T2360+W2360+AA2360+AB2360+AC2360+AD2360</f>
        <v>21644</v>
      </c>
      <c r="AF2360" s="328">
        <v>27700</v>
      </c>
      <c r="AG2360" s="330">
        <f>AF2360-T2360-W2360</f>
        <v>18211</v>
      </c>
      <c r="AH2360" s="332">
        <f t="shared" si="26"/>
        <v>18211</v>
      </c>
    </row>
    <row r="2361" spans="1:34" ht="12.75" hidden="1" customHeight="1">
      <c r="A2361" s="344"/>
      <c r="B2361" s="27"/>
      <c r="C2361" s="28"/>
      <c r="D2361" s="344"/>
      <c r="E2361" s="28"/>
      <c r="F2361" s="28"/>
      <c r="G2361" s="344"/>
      <c r="H2361" s="28"/>
      <c r="I2361" s="28"/>
      <c r="J2361" s="344"/>
      <c r="K2361" s="28"/>
      <c r="L2361" s="28"/>
      <c r="M2361" s="346"/>
      <c r="N2361" s="28"/>
      <c r="O2361" s="28"/>
      <c r="P2361" s="346"/>
      <c r="Q2361" s="25"/>
      <c r="R2361" s="23">
        <f>ROUNDDOWN($R$3*R2360,0)</f>
        <v>8392</v>
      </c>
      <c r="S2361" s="23">
        <f>ROUNDDOWN($S$3*S2360,0)</f>
        <v>814</v>
      </c>
      <c r="T2361" s="337"/>
      <c r="U2361" s="23">
        <f>ROUNDDOWN(U2360*$U$3,0)</f>
        <v>162</v>
      </c>
      <c r="V2361" s="23">
        <f>ROUNDDOWN(V2360*$V$3,0)</f>
        <v>121</v>
      </c>
      <c r="W2361" s="337"/>
      <c r="X2361" s="23">
        <f>ROUNDDOWN($X$3*X2360,0)</f>
        <v>5245</v>
      </c>
      <c r="Y2361" s="23">
        <f>ROUNDDOWN(Y2360*$Y$3,0)</f>
        <v>2443</v>
      </c>
      <c r="Z2361" s="24">
        <f>ROUNDDOWN(Z2360*$Z$3,0)</f>
        <v>0</v>
      </c>
      <c r="AA2361" s="338"/>
      <c r="AB2361" s="327"/>
      <c r="AC2361" s="327"/>
      <c r="AD2361" s="327"/>
      <c r="AE2361" s="327"/>
      <c r="AF2361" s="329"/>
      <c r="AG2361" s="331"/>
      <c r="AH2361" s="332">
        <f t="shared" si="26"/>
        <v>0</v>
      </c>
    </row>
    <row r="2362" spans="1:34" ht="12.75" hidden="1" customHeight="1">
      <c r="A2362" s="344" t="s">
        <v>335</v>
      </c>
      <c r="B2362" s="27" t="s">
        <v>32</v>
      </c>
      <c r="C2362" s="28">
        <v>0.6</v>
      </c>
      <c r="D2362" s="344" t="str">
        <f>B2362&amp;C2362</f>
        <v>H0.6</v>
      </c>
      <c r="E2362" s="28" t="s">
        <v>33</v>
      </c>
      <c r="F2362" s="28">
        <v>1.2</v>
      </c>
      <c r="G2362" s="344" t="str">
        <f>E2362&amp;F2362</f>
        <v>W1.2</v>
      </c>
      <c r="H2362" s="28" t="s">
        <v>34</v>
      </c>
      <c r="I2362" s="28">
        <v>0</v>
      </c>
      <c r="J2362" s="344" t="str">
        <f>H2362&amp;I2362</f>
        <v>L0</v>
      </c>
      <c r="K2362" s="28" t="s">
        <v>35</v>
      </c>
      <c r="L2362" s="28">
        <v>0</v>
      </c>
      <c r="M2362" s="345" t="str">
        <f>K2362&amp;L2362</f>
        <v>B0</v>
      </c>
      <c r="N2362" s="28" t="s">
        <v>36</v>
      </c>
      <c r="O2362" s="28">
        <v>0</v>
      </c>
      <c r="P2362" s="345" t="str">
        <f>N2362&amp;O2362</f>
        <v>R0</v>
      </c>
      <c r="Q2362" s="25" t="s">
        <v>147</v>
      </c>
      <c r="R2362" s="26">
        <v>0.11</v>
      </c>
      <c r="S2362" s="26">
        <v>0.02</v>
      </c>
      <c r="T2362" s="336">
        <f>SUM(R2363:S2363)</f>
        <v>13167</v>
      </c>
      <c r="U2362" s="19">
        <v>2E-3</v>
      </c>
      <c r="V2362" s="19">
        <v>3.0000000000000001E-3</v>
      </c>
      <c r="W2362" s="336">
        <f>SUM(U2363:V2363)</f>
        <v>344</v>
      </c>
      <c r="X2362" s="19">
        <v>7.0000000000000007E-2</v>
      </c>
      <c r="Y2362" s="19">
        <v>0.04</v>
      </c>
      <c r="Z2362" s="19">
        <v>0</v>
      </c>
      <c r="AA2362" s="338">
        <f>SUM(X2363:Z2363)</f>
        <v>10600</v>
      </c>
      <c r="AB2362" s="327">
        <f>ROUNDDOWN((T2362+AA2362)*0.05,0)</f>
        <v>1188</v>
      </c>
      <c r="AC2362" s="327">
        <f>ROUNDDOWN((T2362+W2362+AA2362+AB2362)*0.1,0)</f>
        <v>2529</v>
      </c>
      <c r="AD2362" s="327">
        <f>ROUNDDOWN(AG2362*0.1,0)</f>
        <v>4678</v>
      </c>
      <c r="AE2362" s="327">
        <f>T2362+W2362+AA2362+AB2362+AC2362+AD2362</f>
        <v>32506</v>
      </c>
      <c r="AF2362" s="328">
        <v>60300</v>
      </c>
      <c r="AG2362" s="330">
        <f>AF2362-T2362-W2362</f>
        <v>46789</v>
      </c>
      <c r="AH2362" s="332">
        <f t="shared" si="26"/>
        <v>32506</v>
      </c>
    </row>
    <row r="2363" spans="1:34" ht="12.75" hidden="1" customHeight="1">
      <c r="A2363" s="344"/>
      <c r="B2363" s="27"/>
      <c r="C2363" s="28"/>
      <c r="D2363" s="344"/>
      <c r="E2363" s="28"/>
      <c r="F2363" s="28"/>
      <c r="G2363" s="344"/>
      <c r="H2363" s="28"/>
      <c r="I2363" s="28"/>
      <c r="J2363" s="344"/>
      <c r="K2363" s="28"/>
      <c r="L2363" s="28"/>
      <c r="M2363" s="346"/>
      <c r="N2363" s="28"/>
      <c r="O2363" s="28"/>
      <c r="P2363" s="346"/>
      <c r="Q2363" s="25"/>
      <c r="R2363" s="23">
        <f>ROUNDDOWN($R$3*R2362,0)</f>
        <v>11539</v>
      </c>
      <c r="S2363" s="23">
        <f>ROUNDDOWN($S$3*S2362,0)</f>
        <v>1628</v>
      </c>
      <c r="T2363" s="337"/>
      <c r="U2363" s="23">
        <f>ROUNDDOWN(U2362*$U$3,0)</f>
        <v>162</v>
      </c>
      <c r="V2363" s="23">
        <f>ROUNDDOWN(V2362*$V$3,0)</f>
        <v>182</v>
      </c>
      <c r="W2363" s="337"/>
      <c r="X2363" s="23">
        <f>ROUNDDOWN($X$3*X2362,0)</f>
        <v>7343</v>
      </c>
      <c r="Y2363" s="23">
        <f>ROUNDDOWN(Y2362*$Y$3,0)</f>
        <v>3257</v>
      </c>
      <c r="Z2363" s="24">
        <f>ROUNDDOWN(Z2362*$Z$3,0)</f>
        <v>0</v>
      </c>
      <c r="AA2363" s="338"/>
      <c r="AB2363" s="327"/>
      <c r="AC2363" s="327"/>
      <c r="AD2363" s="327"/>
      <c r="AE2363" s="327"/>
      <c r="AF2363" s="329"/>
      <c r="AG2363" s="331"/>
      <c r="AH2363" s="332">
        <f t="shared" si="26"/>
        <v>0</v>
      </c>
    </row>
    <row r="2364" spans="1:34" ht="12.75" hidden="1" customHeight="1">
      <c r="A2364" s="344" t="s">
        <v>335</v>
      </c>
      <c r="B2364" s="27" t="s">
        <v>32</v>
      </c>
      <c r="C2364" s="28">
        <v>0.8</v>
      </c>
      <c r="D2364" s="344" t="str">
        <f>B2364&amp;C2364</f>
        <v>H0.8</v>
      </c>
      <c r="E2364" s="28" t="s">
        <v>33</v>
      </c>
      <c r="F2364" s="28">
        <v>1.5</v>
      </c>
      <c r="G2364" s="344" t="str">
        <f>E2364&amp;F2364</f>
        <v>W1.5</v>
      </c>
      <c r="H2364" s="28" t="s">
        <v>34</v>
      </c>
      <c r="I2364" s="28">
        <v>0</v>
      </c>
      <c r="J2364" s="344" t="str">
        <f>H2364&amp;I2364</f>
        <v>L0</v>
      </c>
      <c r="K2364" s="28" t="s">
        <v>35</v>
      </c>
      <c r="L2364" s="28">
        <v>0</v>
      </c>
      <c r="M2364" s="345" t="str">
        <f>K2364&amp;L2364</f>
        <v>B0</v>
      </c>
      <c r="N2364" s="28" t="s">
        <v>36</v>
      </c>
      <c r="O2364" s="28">
        <v>0</v>
      </c>
      <c r="P2364" s="345" t="str">
        <f>N2364&amp;O2364</f>
        <v>R0</v>
      </c>
      <c r="Q2364" s="25" t="s">
        <v>147</v>
      </c>
      <c r="R2364" s="19">
        <v>0.14000000000000001</v>
      </c>
      <c r="S2364" s="19">
        <v>0.02</v>
      </c>
      <c r="T2364" s="336">
        <f>SUM(R2365:S2365)</f>
        <v>16314</v>
      </c>
      <c r="U2364" s="19">
        <v>2E-3</v>
      </c>
      <c r="V2364" s="19">
        <v>3.0000000000000001E-3</v>
      </c>
      <c r="W2364" s="336">
        <f>SUM(U2365:V2365)</f>
        <v>344</v>
      </c>
      <c r="X2364" s="19">
        <v>0.09</v>
      </c>
      <c r="Y2364" s="19">
        <v>0.05</v>
      </c>
      <c r="Z2364" s="19">
        <v>0</v>
      </c>
      <c r="AA2364" s="338">
        <f>SUM(X2365:Z2365)</f>
        <v>13513</v>
      </c>
      <c r="AB2364" s="327">
        <f>ROUNDDOWN((T2364+AA2364)*0.05,0)</f>
        <v>1491</v>
      </c>
      <c r="AC2364" s="327">
        <f>ROUNDDOWN((T2364+W2364+AA2364+AB2364)*0.1,0)</f>
        <v>3166</v>
      </c>
      <c r="AD2364" s="327">
        <f>ROUNDDOWN(AG2364*0.1,0)</f>
        <v>10534</v>
      </c>
      <c r="AE2364" s="327">
        <f>T2364+W2364+AA2364+AB2364+AC2364+AD2364</f>
        <v>45362</v>
      </c>
      <c r="AF2364" s="328">
        <v>122000</v>
      </c>
      <c r="AG2364" s="330">
        <f>AF2364-T2364-W2364</f>
        <v>105342</v>
      </c>
      <c r="AH2364" s="332">
        <f t="shared" si="26"/>
        <v>45362</v>
      </c>
    </row>
    <row r="2365" spans="1:34" ht="12.75" hidden="1" customHeight="1">
      <c r="A2365" s="344"/>
      <c r="B2365" s="27"/>
      <c r="C2365" s="28"/>
      <c r="D2365" s="344"/>
      <c r="E2365" s="28"/>
      <c r="F2365" s="28"/>
      <c r="G2365" s="344"/>
      <c r="H2365" s="28"/>
      <c r="I2365" s="28"/>
      <c r="J2365" s="344"/>
      <c r="K2365" s="28"/>
      <c r="L2365" s="28"/>
      <c r="M2365" s="346"/>
      <c r="N2365" s="28"/>
      <c r="O2365" s="28"/>
      <c r="P2365" s="346"/>
      <c r="Q2365" s="25"/>
      <c r="R2365" s="23">
        <f>ROUNDDOWN($R$3*R2364,0)</f>
        <v>14686</v>
      </c>
      <c r="S2365" s="23">
        <f>ROUNDDOWN($S$3*S2364,0)</f>
        <v>1628</v>
      </c>
      <c r="T2365" s="337"/>
      <c r="U2365" s="23">
        <f>ROUNDDOWN(U2364*$U$3,0)</f>
        <v>162</v>
      </c>
      <c r="V2365" s="23">
        <f>ROUNDDOWN(V2364*$V$3,0)</f>
        <v>182</v>
      </c>
      <c r="W2365" s="337"/>
      <c r="X2365" s="23">
        <f>ROUNDDOWN($X$3*X2364,0)</f>
        <v>9441</v>
      </c>
      <c r="Y2365" s="23">
        <f>ROUNDDOWN(Y2364*$Y$3,0)</f>
        <v>4072</v>
      </c>
      <c r="Z2365" s="24">
        <f>ROUNDDOWN(Z2364*$Z$3,0)</f>
        <v>0</v>
      </c>
      <c r="AA2365" s="338"/>
      <c r="AB2365" s="327"/>
      <c r="AC2365" s="327"/>
      <c r="AD2365" s="327"/>
      <c r="AE2365" s="327"/>
      <c r="AF2365" s="329"/>
      <c r="AG2365" s="331"/>
      <c r="AH2365" s="332">
        <f t="shared" si="26"/>
        <v>0</v>
      </c>
    </row>
    <row r="2366" spans="1:34" ht="12.75" hidden="1" customHeight="1">
      <c r="A2366" s="344" t="s">
        <v>335</v>
      </c>
      <c r="B2366" s="27" t="s">
        <v>32</v>
      </c>
      <c r="C2366" s="28">
        <v>1.2</v>
      </c>
      <c r="D2366" s="344" t="str">
        <f>B2366&amp;C2366</f>
        <v>H1.2</v>
      </c>
      <c r="E2366" s="28" t="s">
        <v>33</v>
      </c>
      <c r="F2366" s="28">
        <v>1.8</v>
      </c>
      <c r="G2366" s="344" t="str">
        <f>E2366&amp;F2366</f>
        <v>W1.8</v>
      </c>
      <c r="H2366" s="28" t="s">
        <v>34</v>
      </c>
      <c r="I2366" s="28">
        <v>0</v>
      </c>
      <c r="J2366" s="344" t="str">
        <f>H2366&amp;I2366</f>
        <v>L0</v>
      </c>
      <c r="K2366" s="28" t="s">
        <v>35</v>
      </c>
      <c r="L2366" s="28">
        <v>0</v>
      </c>
      <c r="M2366" s="345" t="str">
        <f>K2366&amp;L2366</f>
        <v>B0</v>
      </c>
      <c r="N2366" s="28" t="s">
        <v>36</v>
      </c>
      <c r="O2366" s="28">
        <v>0</v>
      </c>
      <c r="P2366" s="345" t="str">
        <f>N2366&amp;O2366</f>
        <v>R0</v>
      </c>
      <c r="Q2366" s="25" t="s">
        <v>147</v>
      </c>
      <c r="R2366" s="19">
        <v>0.18</v>
      </c>
      <c r="S2366" s="19">
        <v>0.03</v>
      </c>
      <c r="T2366" s="336">
        <f>SUM(R2367:S2367)</f>
        <v>21325</v>
      </c>
      <c r="U2366" s="19">
        <v>2E-3</v>
      </c>
      <c r="V2366" s="19">
        <v>5.0000000000000001E-3</v>
      </c>
      <c r="W2366" s="336">
        <f>SUM(U2367:V2367)</f>
        <v>466</v>
      </c>
      <c r="X2366" s="19">
        <v>0.12</v>
      </c>
      <c r="Y2366" s="19">
        <v>7.0000000000000007E-2</v>
      </c>
      <c r="Z2366" s="19">
        <v>0</v>
      </c>
      <c r="AA2366" s="338">
        <f>SUM(X2367:Z2367)</f>
        <v>18289</v>
      </c>
      <c r="AB2366" s="327">
        <f>ROUNDDOWN((T2366+AA2366)*0.05,0)</f>
        <v>1980</v>
      </c>
      <c r="AC2366" s="327">
        <f>ROUNDDOWN((T2366+W2366+AA2366+AB2366)*0.1,0)</f>
        <v>4206</v>
      </c>
      <c r="AD2366" s="327">
        <f>ROUNDDOWN(AG2366*0.1,0)</f>
        <v>18320</v>
      </c>
      <c r="AE2366" s="327">
        <f>T2366+W2366+AA2366+AB2366+AC2366+AD2366</f>
        <v>64586</v>
      </c>
      <c r="AF2366" s="328">
        <v>205000</v>
      </c>
      <c r="AG2366" s="330">
        <f>AF2366-T2366-W2366</f>
        <v>183209</v>
      </c>
      <c r="AH2366" s="332">
        <f t="shared" si="26"/>
        <v>64586</v>
      </c>
    </row>
    <row r="2367" spans="1:34" ht="12.75" hidden="1" customHeight="1">
      <c r="A2367" s="344"/>
      <c r="B2367" s="27"/>
      <c r="C2367" s="28"/>
      <c r="D2367" s="344"/>
      <c r="E2367" s="28"/>
      <c r="F2367" s="28"/>
      <c r="G2367" s="344"/>
      <c r="H2367" s="28"/>
      <c r="I2367" s="28"/>
      <c r="J2367" s="344"/>
      <c r="K2367" s="28"/>
      <c r="L2367" s="28"/>
      <c r="M2367" s="346"/>
      <c r="N2367" s="28"/>
      <c r="O2367" s="28"/>
      <c r="P2367" s="346"/>
      <c r="Q2367" s="25"/>
      <c r="R2367" s="23">
        <f>ROUNDDOWN($R$3*R2366,0)</f>
        <v>18882</v>
      </c>
      <c r="S2367" s="23">
        <f>ROUNDDOWN($S$3*S2366,0)</f>
        <v>2443</v>
      </c>
      <c r="T2367" s="337"/>
      <c r="U2367" s="23">
        <f>ROUNDDOWN(U2366*$U$3,0)</f>
        <v>162</v>
      </c>
      <c r="V2367" s="23">
        <f>ROUNDDOWN(V2366*$V$3,0)</f>
        <v>304</v>
      </c>
      <c r="W2367" s="337"/>
      <c r="X2367" s="23">
        <f>ROUNDDOWN($X$3*X2366,0)</f>
        <v>12588</v>
      </c>
      <c r="Y2367" s="23">
        <f>ROUNDDOWN(Y2366*$Y$3,0)</f>
        <v>5701</v>
      </c>
      <c r="Z2367" s="24">
        <f>ROUNDDOWN(Z2366*$Z$3,0)</f>
        <v>0</v>
      </c>
      <c r="AA2367" s="338"/>
      <c r="AB2367" s="327"/>
      <c r="AC2367" s="327"/>
      <c r="AD2367" s="327"/>
      <c r="AE2367" s="327"/>
      <c r="AF2367" s="329"/>
      <c r="AG2367" s="331"/>
      <c r="AH2367" s="332">
        <f t="shared" si="26"/>
        <v>0</v>
      </c>
    </row>
    <row r="2368" spans="1:34" ht="12.75" hidden="1" customHeight="1">
      <c r="A2368" s="344" t="s">
        <v>335</v>
      </c>
      <c r="B2368" s="27" t="s">
        <v>32</v>
      </c>
      <c r="C2368" s="28">
        <v>1.5</v>
      </c>
      <c r="D2368" s="344" t="str">
        <f>B2368&amp;C2368</f>
        <v>H1.5</v>
      </c>
      <c r="E2368" s="28" t="s">
        <v>33</v>
      </c>
      <c r="F2368" s="28">
        <v>2</v>
      </c>
      <c r="G2368" s="344" t="str">
        <f>E2368&amp;F2368</f>
        <v>W2</v>
      </c>
      <c r="H2368" s="28" t="s">
        <v>34</v>
      </c>
      <c r="I2368" s="28">
        <v>0</v>
      </c>
      <c r="J2368" s="344" t="str">
        <f>H2368&amp;I2368</f>
        <v>L0</v>
      </c>
      <c r="K2368" s="28" t="s">
        <v>35</v>
      </c>
      <c r="L2368" s="28">
        <v>0</v>
      </c>
      <c r="M2368" s="345" t="str">
        <f>K2368&amp;L2368</f>
        <v>B0</v>
      </c>
      <c r="N2368" s="28" t="s">
        <v>36</v>
      </c>
      <c r="O2368" s="28">
        <v>0</v>
      </c>
      <c r="P2368" s="345" t="str">
        <f>N2368&amp;O2368</f>
        <v>R0</v>
      </c>
      <c r="Q2368" s="25" t="s">
        <v>147</v>
      </c>
      <c r="R2368" s="26">
        <v>0.23</v>
      </c>
      <c r="S2368" s="26">
        <v>0.03</v>
      </c>
      <c r="T2368" s="336">
        <f>SUM(R2369:S2369)</f>
        <v>26570</v>
      </c>
      <c r="U2368" s="19">
        <v>2E-3</v>
      </c>
      <c r="V2368" s="19">
        <v>7.0000000000000001E-3</v>
      </c>
      <c r="W2368" s="336">
        <f>SUM(U2369:V2369)</f>
        <v>588</v>
      </c>
      <c r="X2368" s="19">
        <v>0.15</v>
      </c>
      <c r="Y2368" s="19">
        <v>0.08</v>
      </c>
      <c r="Z2368" s="19">
        <v>0</v>
      </c>
      <c r="AA2368" s="338">
        <f>SUM(X2369:Z2369)</f>
        <v>22250</v>
      </c>
      <c r="AB2368" s="327">
        <f>ROUNDDOWN((T2368+AA2368)*0.05,0)</f>
        <v>2441</v>
      </c>
      <c r="AC2368" s="327">
        <f>ROUNDDOWN((T2368+W2368+AA2368+AB2368)*0.1,0)</f>
        <v>5184</v>
      </c>
      <c r="AD2368" s="327">
        <f>ROUNDDOWN(AG2368*0.1,0)</f>
        <v>26484</v>
      </c>
      <c r="AE2368" s="327">
        <f>T2368+W2368+AA2368+AB2368+AC2368+AD2368</f>
        <v>83517</v>
      </c>
      <c r="AF2368" s="328">
        <v>292000</v>
      </c>
      <c r="AG2368" s="330">
        <f>AF2368-T2368-W2368</f>
        <v>264842</v>
      </c>
      <c r="AH2368" s="332">
        <f t="shared" si="26"/>
        <v>83517</v>
      </c>
    </row>
    <row r="2369" spans="1:34" ht="12.75" hidden="1" customHeight="1">
      <c r="A2369" s="344"/>
      <c r="B2369" s="27"/>
      <c r="C2369" s="28"/>
      <c r="D2369" s="344"/>
      <c r="E2369" s="28"/>
      <c r="F2369" s="28"/>
      <c r="G2369" s="344"/>
      <c r="H2369" s="28"/>
      <c r="I2369" s="28"/>
      <c r="J2369" s="344"/>
      <c r="K2369" s="28"/>
      <c r="L2369" s="28"/>
      <c r="M2369" s="346"/>
      <c r="N2369" s="28"/>
      <c r="O2369" s="28"/>
      <c r="P2369" s="346"/>
      <c r="Q2369" s="25"/>
      <c r="R2369" s="23">
        <f>ROUNDDOWN($R$3*R2368,0)</f>
        <v>24127</v>
      </c>
      <c r="S2369" s="23">
        <f>ROUNDDOWN($S$3*S2368,0)</f>
        <v>2443</v>
      </c>
      <c r="T2369" s="337"/>
      <c r="U2369" s="23">
        <f>ROUNDDOWN(U2368*$U$3,0)</f>
        <v>162</v>
      </c>
      <c r="V2369" s="23">
        <f>ROUNDDOWN(V2368*$V$3,0)</f>
        <v>426</v>
      </c>
      <c r="W2369" s="337"/>
      <c r="X2369" s="23">
        <f>ROUNDDOWN($X$3*X2368,0)</f>
        <v>15735</v>
      </c>
      <c r="Y2369" s="23">
        <f>ROUNDDOWN(Y2368*$Y$3,0)</f>
        <v>6515</v>
      </c>
      <c r="Z2369" s="24">
        <f>ROUNDDOWN(Z2368*$Z$3,0)</f>
        <v>0</v>
      </c>
      <c r="AA2369" s="338"/>
      <c r="AB2369" s="327"/>
      <c r="AC2369" s="327"/>
      <c r="AD2369" s="327"/>
      <c r="AE2369" s="327"/>
      <c r="AF2369" s="329"/>
      <c r="AG2369" s="331"/>
      <c r="AH2369" s="332">
        <f t="shared" si="26"/>
        <v>0</v>
      </c>
    </row>
    <row r="2370" spans="1:34" ht="12.75" hidden="1" customHeight="1">
      <c r="A2370" s="333" t="s">
        <v>336</v>
      </c>
      <c r="B2370" s="20" t="s">
        <v>32</v>
      </c>
      <c r="C2370" s="21">
        <v>1.5</v>
      </c>
      <c r="D2370" s="333" t="str">
        <f>B2370&amp;C2370</f>
        <v>H1.5</v>
      </c>
      <c r="E2370" s="21" t="s">
        <v>33</v>
      </c>
      <c r="F2370" s="21">
        <v>0.6</v>
      </c>
      <c r="G2370" s="333" t="str">
        <f>E2370&amp;F2370</f>
        <v>W0.6</v>
      </c>
      <c r="H2370" s="21" t="s">
        <v>34</v>
      </c>
      <c r="I2370" s="21">
        <v>0</v>
      </c>
      <c r="J2370" s="333" t="str">
        <f>H2370&amp;I2370</f>
        <v>L0</v>
      </c>
      <c r="K2370" s="21" t="s">
        <v>35</v>
      </c>
      <c r="L2370" s="21">
        <v>0</v>
      </c>
      <c r="M2370" s="334" t="str">
        <f>K2370&amp;L2370</f>
        <v>B0</v>
      </c>
      <c r="N2370" s="21" t="s">
        <v>36</v>
      </c>
      <c r="O2370" s="21">
        <v>0</v>
      </c>
      <c r="P2370" s="334" t="str">
        <f>N2370&amp;O2370</f>
        <v>R0</v>
      </c>
      <c r="Q2370" s="25" t="s">
        <v>262</v>
      </c>
      <c r="R2370" s="26">
        <v>0.06</v>
      </c>
      <c r="S2370" s="26">
        <v>0.01</v>
      </c>
      <c r="T2370" s="336">
        <f>SUM(R2371:S2371)</f>
        <v>7108</v>
      </c>
      <c r="U2370" s="19">
        <v>2E-3</v>
      </c>
      <c r="V2370" s="19">
        <v>5.0000000000000001E-3</v>
      </c>
      <c r="W2370" s="336">
        <f>SUM(U2371:V2371)</f>
        <v>466</v>
      </c>
      <c r="X2370" s="19">
        <v>0.09</v>
      </c>
      <c r="Y2370" s="19">
        <v>7.0000000000000007E-2</v>
      </c>
      <c r="Z2370" s="19">
        <v>0</v>
      </c>
      <c r="AA2370" s="338">
        <f>SUM(X2371:Z2371)</f>
        <v>15142</v>
      </c>
      <c r="AB2370" s="327">
        <f>ROUNDDOWN((T2370+AA2370)*0.05,0)</f>
        <v>1112</v>
      </c>
      <c r="AC2370" s="327">
        <f>ROUNDDOWN((T2370+W2370+AA2370+AB2370)*0.1,0)</f>
        <v>2382</v>
      </c>
      <c r="AD2370" s="327">
        <f>ROUNDDOWN(AG2370*0.1,0)</f>
        <v>1202</v>
      </c>
      <c r="AE2370" s="327">
        <f>T2370+W2370+AA2370+AB2370+AC2370+AD2370</f>
        <v>27412</v>
      </c>
      <c r="AF2370" s="328">
        <v>19600</v>
      </c>
      <c r="AG2370" s="330">
        <f>AF2370-T2370-W2370</f>
        <v>12026</v>
      </c>
      <c r="AH2370" s="332">
        <f t="shared" si="26"/>
        <v>12026</v>
      </c>
    </row>
    <row r="2371" spans="1:34" ht="12.75" hidden="1" customHeight="1">
      <c r="A2371" s="333"/>
      <c r="B2371" s="20"/>
      <c r="C2371" s="21"/>
      <c r="D2371" s="333"/>
      <c r="E2371" s="21"/>
      <c r="F2371" s="21"/>
      <c r="G2371" s="333"/>
      <c r="H2371" s="21"/>
      <c r="I2371" s="21"/>
      <c r="J2371" s="333"/>
      <c r="K2371" s="21"/>
      <c r="L2371" s="21"/>
      <c r="M2371" s="335"/>
      <c r="N2371" s="21"/>
      <c r="O2371" s="21"/>
      <c r="P2371" s="335"/>
      <c r="Q2371" s="25"/>
      <c r="R2371" s="23">
        <f>ROUNDDOWN($R$3*R2370,0)</f>
        <v>6294</v>
      </c>
      <c r="S2371" s="23">
        <f>ROUNDDOWN($S$3*S2370,0)</f>
        <v>814</v>
      </c>
      <c r="T2371" s="337"/>
      <c r="U2371" s="23">
        <f>ROUNDDOWN(U2370*$U$3,0)</f>
        <v>162</v>
      </c>
      <c r="V2371" s="23">
        <f>ROUNDDOWN(V2370*$V$3,0)</f>
        <v>304</v>
      </c>
      <c r="W2371" s="337"/>
      <c r="X2371" s="23">
        <f>ROUNDDOWN($X$3*X2370,0)</f>
        <v>9441</v>
      </c>
      <c r="Y2371" s="23">
        <f>ROUNDDOWN(Y2370*$Y$3,0)</f>
        <v>5701</v>
      </c>
      <c r="Z2371" s="24">
        <f>ROUNDDOWN(Z2370*$Z$3,0)</f>
        <v>0</v>
      </c>
      <c r="AA2371" s="338"/>
      <c r="AB2371" s="327"/>
      <c r="AC2371" s="327"/>
      <c r="AD2371" s="327"/>
      <c r="AE2371" s="327"/>
      <c r="AF2371" s="329"/>
      <c r="AG2371" s="331"/>
      <c r="AH2371" s="332">
        <f t="shared" si="26"/>
        <v>0</v>
      </c>
    </row>
    <row r="2372" spans="1:34" ht="12.75" hidden="1" customHeight="1">
      <c r="A2372" s="333" t="s">
        <v>336</v>
      </c>
      <c r="B2372" s="20" t="s">
        <v>32</v>
      </c>
      <c r="C2372" s="21">
        <v>2</v>
      </c>
      <c r="D2372" s="333" t="str">
        <f>B2372&amp;C2372</f>
        <v>H2</v>
      </c>
      <c r="E2372" s="21" t="s">
        <v>33</v>
      </c>
      <c r="F2372" s="21">
        <v>0.8</v>
      </c>
      <c r="G2372" s="333" t="str">
        <f>E2372&amp;F2372</f>
        <v>W0.8</v>
      </c>
      <c r="H2372" s="21" t="s">
        <v>34</v>
      </c>
      <c r="I2372" s="21">
        <v>0</v>
      </c>
      <c r="J2372" s="333" t="str">
        <f>H2372&amp;I2372</f>
        <v>L0</v>
      </c>
      <c r="K2372" s="21" t="s">
        <v>35</v>
      </c>
      <c r="L2372" s="21">
        <v>0</v>
      </c>
      <c r="M2372" s="334" t="str">
        <f>K2372&amp;L2372</f>
        <v>B0</v>
      </c>
      <c r="N2372" s="21" t="s">
        <v>36</v>
      </c>
      <c r="O2372" s="21">
        <v>0</v>
      </c>
      <c r="P2372" s="334" t="str">
        <f>N2372&amp;O2372</f>
        <v>R0</v>
      </c>
      <c r="Q2372" s="25" t="s">
        <v>262</v>
      </c>
      <c r="R2372" s="19">
        <v>0.08</v>
      </c>
      <c r="S2372" s="19">
        <v>0.01</v>
      </c>
      <c r="T2372" s="336">
        <f>SUM(R2373:S2373)</f>
        <v>9206</v>
      </c>
      <c r="U2372" s="19">
        <v>2E-3</v>
      </c>
      <c r="V2372" s="19">
        <v>7.0000000000000001E-3</v>
      </c>
      <c r="W2372" s="336">
        <f>SUM(U2373:V2373)</f>
        <v>588</v>
      </c>
      <c r="X2372" s="19">
        <v>0.11</v>
      </c>
      <c r="Y2372" s="19">
        <v>0.09</v>
      </c>
      <c r="Z2372" s="19">
        <v>0</v>
      </c>
      <c r="AA2372" s="338">
        <f>SUM(X2373:Z2373)</f>
        <v>18868</v>
      </c>
      <c r="AB2372" s="327">
        <f>ROUNDDOWN((T2372+AA2372)*0.05,0)</f>
        <v>1403</v>
      </c>
      <c r="AC2372" s="327">
        <f>ROUNDDOWN((T2372+W2372+AA2372+AB2372)*0.1,0)</f>
        <v>3006</v>
      </c>
      <c r="AD2372" s="327">
        <f>ROUNDDOWN(AG2372*0.1,0)</f>
        <v>3360</v>
      </c>
      <c r="AE2372" s="327">
        <f>T2372+W2372+AA2372+AB2372+AC2372+AD2372</f>
        <v>36431</v>
      </c>
      <c r="AF2372" s="328">
        <v>43400</v>
      </c>
      <c r="AG2372" s="330">
        <f>AF2372-T2372-W2372</f>
        <v>33606</v>
      </c>
      <c r="AH2372" s="332">
        <f t="shared" si="26"/>
        <v>33606</v>
      </c>
    </row>
    <row r="2373" spans="1:34" ht="12.75" hidden="1" customHeight="1">
      <c r="A2373" s="333"/>
      <c r="B2373" s="20"/>
      <c r="C2373" s="21"/>
      <c r="D2373" s="333"/>
      <c r="E2373" s="21"/>
      <c r="F2373" s="21"/>
      <c r="G2373" s="333"/>
      <c r="H2373" s="21"/>
      <c r="I2373" s="21"/>
      <c r="J2373" s="333"/>
      <c r="K2373" s="21"/>
      <c r="L2373" s="21"/>
      <c r="M2373" s="335"/>
      <c r="N2373" s="21"/>
      <c r="O2373" s="21"/>
      <c r="P2373" s="335"/>
      <c r="Q2373" s="25"/>
      <c r="R2373" s="23">
        <f>ROUNDDOWN($R$3*R2372,0)</f>
        <v>8392</v>
      </c>
      <c r="S2373" s="23">
        <f>ROUNDDOWN($S$3*S2372,0)</f>
        <v>814</v>
      </c>
      <c r="T2373" s="337"/>
      <c r="U2373" s="23">
        <f>ROUNDDOWN(U2372*$U$3,0)</f>
        <v>162</v>
      </c>
      <c r="V2373" s="23">
        <f>ROUNDDOWN(V2372*$V$3,0)</f>
        <v>426</v>
      </c>
      <c r="W2373" s="337"/>
      <c r="X2373" s="23">
        <f>ROUNDDOWN($X$3*X2372,0)</f>
        <v>11539</v>
      </c>
      <c r="Y2373" s="23">
        <f>ROUNDDOWN(Y2372*$Y$3,0)</f>
        <v>7329</v>
      </c>
      <c r="Z2373" s="24">
        <f>ROUNDDOWN(Z2372*$Z$3,0)</f>
        <v>0</v>
      </c>
      <c r="AA2373" s="338"/>
      <c r="AB2373" s="327"/>
      <c r="AC2373" s="327"/>
      <c r="AD2373" s="327"/>
      <c r="AE2373" s="327"/>
      <c r="AF2373" s="329"/>
      <c r="AG2373" s="331"/>
      <c r="AH2373" s="332">
        <f t="shared" si="26"/>
        <v>0</v>
      </c>
    </row>
    <row r="2374" spans="1:34" ht="12.75" hidden="1" customHeight="1">
      <c r="A2374" s="333" t="s">
        <v>336</v>
      </c>
      <c r="B2374" s="20" t="s">
        <v>32</v>
      </c>
      <c r="C2374" s="21">
        <v>2.5</v>
      </c>
      <c r="D2374" s="333" t="str">
        <f>B2374&amp;C2374</f>
        <v>H2.5</v>
      </c>
      <c r="E2374" s="21" t="s">
        <v>33</v>
      </c>
      <c r="F2374" s="21">
        <v>1</v>
      </c>
      <c r="G2374" s="333" t="str">
        <f>E2374&amp;F2374</f>
        <v>W1</v>
      </c>
      <c r="H2374" s="21" t="s">
        <v>34</v>
      </c>
      <c r="I2374" s="21">
        <v>0</v>
      </c>
      <c r="J2374" s="333" t="str">
        <f>H2374&amp;I2374</f>
        <v>L0</v>
      </c>
      <c r="K2374" s="21" t="s">
        <v>35</v>
      </c>
      <c r="L2374" s="21">
        <v>0</v>
      </c>
      <c r="M2374" s="334" t="str">
        <f>K2374&amp;L2374</f>
        <v>B0</v>
      </c>
      <c r="N2374" s="21" t="s">
        <v>36</v>
      </c>
      <c r="O2374" s="21">
        <v>0</v>
      </c>
      <c r="P2374" s="334" t="str">
        <f>N2374&amp;O2374</f>
        <v>R0</v>
      </c>
      <c r="Q2374" s="25" t="s">
        <v>262</v>
      </c>
      <c r="R2374" s="26">
        <v>0.1</v>
      </c>
      <c r="S2374" s="26">
        <v>0.02</v>
      </c>
      <c r="T2374" s="336">
        <f>SUM(R2375:S2375)</f>
        <v>12118</v>
      </c>
      <c r="U2374" s="19">
        <v>5.0000000000000001E-3</v>
      </c>
      <c r="V2374" s="19">
        <v>0.01</v>
      </c>
      <c r="W2374" s="29">
        <f>SUM(U2375:V2375)</f>
        <v>1016</v>
      </c>
      <c r="X2374" s="19">
        <v>0.15</v>
      </c>
      <c r="Y2374" s="19">
        <v>0.12</v>
      </c>
      <c r="Z2374" s="19">
        <v>0</v>
      </c>
      <c r="AA2374" s="338">
        <f>SUM(X2375:Z2375)</f>
        <v>25508</v>
      </c>
      <c r="AB2374" s="327">
        <f>ROUNDDOWN((T2374+AA2374)*0.05,0)</f>
        <v>1881</v>
      </c>
      <c r="AC2374" s="327">
        <f>ROUNDDOWN((T2374+W2374+AA2374+AB2374)*0.1,0)</f>
        <v>4052</v>
      </c>
      <c r="AD2374" s="327">
        <f>ROUNDDOWN(AG2374*0.1,0)</f>
        <v>6526</v>
      </c>
      <c r="AE2374" s="327">
        <f>T2374+W2374+AA2374+AB2374+AC2374+AD2374</f>
        <v>51101</v>
      </c>
      <c r="AF2374" s="328">
        <v>78400</v>
      </c>
      <c r="AG2374" s="330">
        <f>AF2374-T2374-W2374</f>
        <v>65266</v>
      </c>
      <c r="AH2374" s="332">
        <f t="shared" si="26"/>
        <v>51101</v>
      </c>
    </row>
    <row r="2375" spans="1:34" ht="12.75" hidden="1" customHeight="1">
      <c r="A2375" s="333"/>
      <c r="B2375" s="20"/>
      <c r="C2375" s="21"/>
      <c r="D2375" s="333"/>
      <c r="E2375" s="21"/>
      <c r="F2375" s="21"/>
      <c r="G2375" s="333"/>
      <c r="H2375" s="21"/>
      <c r="I2375" s="21"/>
      <c r="J2375" s="333"/>
      <c r="K2375" s="21"/>
      <c r="L2375" s="21"/>
      <c r="M2375" s="335"/>
      <c r="N2375" s="21"/>
      <c r="O2375" s="21"/>
      <c r="P2375" s="335"/>
      <c r="Q2375" s="25"/>
      <c r="R2375" s="23">
        <f>ROUNDDOWN($R$3*R2374,0)</f>
        <v>10490</v>
      </c>
      <c r="S2375" s="23">
        <f>ROUNDDOWN($S$3*S2374,0)</f>
        <v>1628</v>
      </c>
      <c r="T2375" s="337"/>
      <c r="U2375" s="23">
        <f>ROUNDDOWN(U2374*$U$3,0)</f>
        <v>407</v>
      </c>
      <c r="V2375" s="23">
        <f>ROUNDDOWN(V2374*$V$3,0)</f>
        <v>609</v>
      </c>
      <c r="W2375" s="30"/>
      <c r="X2375" s="23">
        <f>ROUNDDOWN($X$3*X2374,0)</f>
        <v>15735</v>
      </c>
      <c r="Y2375" s="23">
        <f>ROUNDDOWN(Y2374*$Y$3,0)</f>
        <v>9773</v>
      </c>
      <c r="Z2375" s="24">
        <f>ROUNDDOWN(Z2374*$Z$3,0)</f>
        <v>0</v>
      </c>
      <c r="AA2375" s="338"/>
      <c r="AB2375" s="327"/>
      <c r="AC2375" s="327"/>
      <c r="AD2375" s="327"/>
      <c r="AE2375" s="327"/>
      <c r="AF2375" s="329"/>
      <c r="AG2375" s="331"/>
      <c r="AH2375" s="332">
        <f t="shared" si="26"/>
        <v>0</v>
      </c>
    </row>
    <row r="2376" spans="1:34" ht="12.75" hidden="1" customHeight="1">
      <c r="A2376" s="333" t="s">
        <v>336</v>
      </c>
      <c r="B2376" s="20" t="s">
        <v>32</v>
      </c>
      <c r="C2376" s="21">
        <v>3</v>
      </c>
      <c r="D2376" s="333" t="str">
        <f>B2376&amp;C2376</f>
        <v>H3</v>
      </c>
      <c r="E2376" s="21" t="s">
        <v>33</v>
      </c>
      <c r="F2376" s="21">
        <v>1</v>
      </c>
      <c r="G2376" s="333" t="str">
        <f>E2376&amp;F2376</f>
        <v>W1</v>
      </c>
      <c r="H2376" s="21" t="s">
        <v>34</v>
      </c>
      <c r="I2376" s="21">
        <v>0</v>
      </c>
      <c r="J2376" s="333" t="str">
        <f>H2376&amp;I2376</f>
        <v>L0</v>
      </c>
      <c r="K2376" s="21" t="s">
        <v>35</v>
      </c>
      <c r="L2376" s="21">
        <v>0</v>
      </c>
      <c r="M2376" s="334" t="str">
        <f>K2376&amp;L2376</f>
        <v>B0</v>
      </c>
      <c r="N2376" s="21" t="s">
        <v>36</v>
      </c>
      <c r="O2376" s="21">
        <v>0</v>
      </c>
      <c r="P2376" s="334" t="str">
        <f>N2376&amp;O2376</f>
        <v>R0</v>
      </c>
      <c r="Q2376" s="25" t="s">
        <v>262</v>
      </c>
      <c r="R2376" s="26">
        <v>0.12</v>
      </c>
      <c r="S2376" s="26">
        <v>0.02</v>
      </c>
      <c r="T2376" s="336">
        <f>SUM(R2377:S2377)</f>
        <v>14216</v>
      </c>
      <c r="U2376" s="19">
        <v>8.0000000000000002E-3</v>
      </c>
      <c r="V2376" s="19">
        <v>1.2E-2</v>
      </c>
      <c r="W2376" s="336">
        <f>SUM(U2377:V2377)</f>
        <v>1382</v>
      </c>
      <c r="X2376" s="19">
        <v>0.19</v>
      </c>
      <c r="Y2376" s="19">
        <v>0.14000000000000001</v>
      </c>
      <c r="Z2376" s="19">
        <v>0</v>
      </c>
      <c r="AA2376" s="338">
        <f>SUM(X2377:Z2377)</f>
        <v>31333</v>
      </c>
      <c r="AB2376" s="327">
        <f>ROUNDDOWN((T2376+AA2376)*0.05,0)</f>
        <v>2277</v>
      </c>
      <c r="AC2376" s="327">
        <f>ROUNDDOWN((T2376+W2376+AA2376+AB2376)*0.1,0)</f>
        <v>4920</v>
      </c>
      <c r="AD2376" s="327">
        <f>ROUNDDOWN(AG2376*0.1,0)</f>
        <v>9840</v>
      </c>
      <c r="AE2376" s="327">
        <f>T2376+W2376+AA2376+AB2376+AC2376+AD2376</f>
        <v>63968</v>
      </c>
      <c r="AF2376" s="328">
        <v>114000</v>
      </c>
      <c r="AG2376" s="330">
        <f>AF2376-T2376-W2376</f>
        <v>98402</v>
      </c>
      <c r="AH2376" s="332">
        <f t="shared" si="26"/>
        <v>63968</v>
      </c>
    </row>
    <row r="2377" spans="1:34" ht="12.75" hidden="1" customHeight="1">
      <c r="A2377" s="333"/>
      <c r="B2377" s="20"/>
      <c r="C2377" s="21"/>
      <c r="D2377" s="333"/>
      <c r="E2377" s="21"/>
      <c r="F2377" s="21"/>
      <c r="G2377" s="333"/>
      <c r="H2377" s="21"/>
      <c r="I2377" s="21"/>
      <c r="J2377" s="333"/>
      <c r="K2377" s="21"/>
      <c r="L2377" s="21"/>
      <c r="M2377" s="335"/>
      <c r="N2377" s="21"/>
      <c r="O2377" s="21"/>
      <c r="P2377" s="335"/>
      <c r="Q2377" s="25"/>
      <c r="R2377" s="23">
        <f>ROUNDDOWN($R$3*R2376,0)</f>
        <v>12588</v>
      </c>
      <c r="S2377" s="23">
        <f>ROUNDDOWN($S$3*S2376,0)</f>
        <v>1628</v>
      </c>
      <c r="T2377" s="337"/>
      <c r="U2377" s="23">
        <f>ROUNDDOWN(U2376*$U$3,0)</f>
        <v>651</v>
      </c>
      <c r="V2377" s="23">
        <f>ROUNDDOWN(V2376*$V$3,0)</f>
        <v>731</v>
      </c>
      <c r="W2377" s="337"/>
      <c r="X2377" s="23">
        <f>ROUNDDOWN($X$3*X2376,0)</f>
        <v>19931</v>
      </c>
      <c r="Y2377" s="23">
        <f>ROUNDDOWN(Y2376*$Y$3,0)</f>
        <v>11402</v>
      </c>
      <c r="Z2377" s="24">
        <f>ROUNDDOWN(Z2376*$Z$3,0)</f>
        <v>0</v>
      </c>
      <c r="AA2377" s="338"/>
      <c r="AB2377" s="327"/>
      <c r="AC2377" s="327"/>
      <c r="AD2377" s="327"/>
      <c r="AE2377" s="327"/>
      <c r="AF2377" s="329"/>
      <c r="AG2377" s="331"/>
      <c r="AH2377" s="332">
        <f t="shared" si="26"/>
        <v>0</v>
      </c>
    </row>
    <row r="2378" spans="1:34" ht="12.75" hidden="1" customHeight="1">
      <c r="A2378" s="333" t="s">
        <v>336</v>
      </c>
      <c r="B2378" s="20" t="s">
        <v>32</v>
      </c>
      <c r="C2378" s="21">
        <v>3</v>
      </c>
      <c r="D2378" s="333" t="str">
        <f>B2378&amp;C2378</f>
        <v>H3</v>
      </c>
      <c r="E2378" s="21" t="s">
        <v>33</v>
      </c>
      <c r="F2378" s="21">
        <v>1.2</v>
      </c>
      <c r="G2378" s="333" t="str">
        <f>E2378&amp;F2378</f>
        <v>W1.2</v>
      </c>
      <c r="H2378" s="21" t="s">
        <v>34</v>
      </c>
      <c r="I2378" s="21">
        <v>0</v>
      </c>
      <c r="J2378" s="333" t="str">
        <f>H2378&amp;I2378</f>
        <v>L0</v>
      </c>
      <c r="K2378" s="21" t="s">
        <v>35</v>
      </c>
      <c r="L2378" s="21">
        <v>0</v>
      </c>
      <c r="M2378" s="334" t="str">
        <f>K2378&amp;L2378</f>
        <v>B0</v>
      </c>
      <c r="N2378" s="21" t="s">
        <v>36</v>
      </c>
      <c r="O2378" s="21">
        <v>0</v>
      </c>
      <c r="P2378" s="334" t="str">
        <f>N2378&amp;O2378</f>
        <v>R0</v>
      </c>
      <c r="Q2378" s="25" t="s">
        <v>262</v>
      </c>
      <c r="R2378" s="26">
        <v>0.12</v>
      </c>
      <c r="S2378" s="26">
        <v>0.02</v>
      </c>
      <c r="T2378" s="336">
        <f>SUM(R2379:S2379)</f>
        <v>14216</v>
      </c>
      <c r="U2378" s="19">
        <v>8.0000000000000002E-3</v>
      </c>
      <c r="V2378" s="19">
        <v>1.2E-2</v>
      </c>
      <c r="W2378" s="336">
        <f>SUM(U2379:V2379)</f>
        <v>1382</v>
      </c>
      <c r="X2378" s="19">
        <v>0.19</v>
      </c>
      <c r="Y2378" s="19">
        <v>0.14000000000000001</v>
      </c>
      <c r="Z2378" s="19">
        <v>0</v>
      </c>
      <c r="AA2378" s="338">
        <f>SUM(X2379:Z2379)</f>
        <v>31333</v>
      </c>
      <c r="AB2378" s="327">
        <f>ROUNDDOWN((T2378+AA2378)*0.05,0)</f>
        <v>2277</v>
      </c>
      <c r="AC2378" s="327">
        <f>ROUNDDOWN((T2378+W2378+AA2378+AB2378)*0.1,0)</f>
        <v>4920</v>
      </c>
      <c r="AD2378" s="327">
        <f>ROUNDDOWN(AG2378*0.1,0)</f>
        <v>15740</v>
      </c>
      <c r="AE2378" s="327">
        <f>T2378+W2378+AA2378+AB2378+AC2378+AD2378</f>
        <v>69868</v>
      </c>
      <c r="AF2378" s="328">
        <v>173000</v>
      </c>
      <c r="AG2378" s="330">
        <f>AF2378-T2378-W2378</f>
        <v>157402</v>
      </c>
      <c r="AH2378" s="332">
        <f t="shared" si="26"/>
        <v>69868</v>
      </c>
    </row>
    <row r="2379" spans="1:34" ht="12.75" hidden="1" customHeight="1">
      <c r="A2379" s="333"/>
      <c r="B2379" s="20"/>
      <c r="C2379" s="21"/>
      <c r="D2379" s="333"/>
      <c r="E2379" s="21"/>
      <c r="F2379" s="21"/>
      <c r="G2379" s="333"/>
      <c r="H2379" s="21"/>
      <c r="I2379" s="21"/>
      <c r="J2379" s="333"/>
      <c r="K2379" s="21"/>
      <c r="L2379" s="21"/>
      <c r="M2379" s="335"/>
      <c r="N2379" s="21"/>
      <c r="O2379" s="21"/>
      <c r="P2379" s="335"/>
      <c r="Q2379" s="25"/>
      <c r="R2379" s="23">
        <f>ROUNDDOWN($R$3*R2378,0)</f>
        <v>12588</v>
      </c>
      <c r="S2379" s="23">
        <f>ROUNDDOWN($S$3*S2378,0)</f>
        <v>1628</v>
      </c>
      <c r="T2379" s="337"/>
      <c r="U2379" s="23">
        <f>ROUNDDOWN(U2378*$U$3,0)</f>
        <v>651</v>
      </c>
      <c r="V2379" s="23">
        <f>ROUNDDOWN(V2378*$V$3,0)</f>
        <v>731</v>
      </c>
      <c r="W2379" s="337"/>
      <c r="X2379" s="23">
        <f>ROUNDDOWN($X$3*X2378,0)</f>
        <v>19931</v>
      </c>
      <c r="Y2379" s="23">
        <f>ROUNDDOWN(Y2378*$Y$3,0)</f>
        <v>11402</v>
      </c>
      <c r="Z2379" s="24">
        <f>ROUNDDOWN(Z2378*$Z$3,0)</f>
        <v>0</v>
      </c>
      <c r="AA2379" s="338"/>
      <c r="AB2379" s="327"/>
      <c r="AC2379" s="327"/>
      <c r="AD2379" s="327"/>
      <c r="AE2379" s="327"/>
      <c r="AF2379" s="329"/>
      <c r="AG2379" s="331"/>
      <c r="AH2379" s="332">
        <f t="shared" si="26"/>
        <v>0</v>
      </c>
    </row>
    <row r="2380" spans="1:34" ht="12.75" hidden="1" customHeight="1">
      <c r="A2380" s="333" t="s">
        <v>336</v>
      </c>
      <c r="B2380" s="20" t="s">
        <v>32</v>
      </c>
      <c r="C2380" s="21">
        <v>3</v>
      </c>
      <c r="D2380" s="333" t="str">
        <f>B2380&amp;C2380</f>
        <v>H3</v>
      </c>
      <c r="E2380" s="21" t="s">
        <v>33</v>
      </c>
      <c r="F2380" s="21">
        <v>1.5</v>
      </c>
      <c r="G2380" s="333" t="str">
        <f>E2380&amp;F2380</f>
        <v>W1.5</v>
      </c>
      <c r="H2380" s="21" t="s">
        <v>34</v>
      </c>
      <c r="I2380" s="21">
        <v>0</v>
      </c>
      <c r="J2380" s="333" t="str">
        <f>H2380&amp;I2380</f>
        <v>L0</v>
      </c>
      <c r="K2380" s="21" t="s">
        <v>35</v>
      </c>
      <c r="L2380" s="21">
        <v>0</v>
      </c>
      <c r="M2380" s="334" t="str">
        <f>K2380&amp;L2380</f>
        <v>B0</v>
      </c>
      <c r="N2380" s="21" t="s">
        <v>36</v>
      </c>
      <c r="O2380" s="21">
        <v>0</v>
      </c>
      <c r="P2380" s="334" t="str">
        <f>N2380&amp;O2380</f>
        <v>R0</v>
      </c>
      <c r="Q2380" s="25" t="s">
        <v>262</v>
      </c>
      <c r="R2380" s="26">
        <v>0.12</v>
      </c>
      <c r="S2380" s="26">
        <v>0.02</v>
      </c>
      <c r="T2380" s="336">
        <f>SUM(R2381:S2381)</f>
        <v>14216</v>
      </c>
      <c r="U2380" s="19">
        <v>8.0000000000000002E-3</v>
      </c>
      <c r="V2380" s="19">
        <v>1.2E-2</v>
      </c>
      <c r="W2380" s="336">
        <f>SUM(U2381:V2381)</f>
        <v>1382</v>
      </c>
      <c r="X2380" s="19">
        <v>0.19</v>
      </c>
      <c r="Y2380" s="19">
        <v>0.14000000000000001</v>
      </c>
      <c r="Z2380" s="19">
        <v>0</v>
      </c>
      <c r="AA2380" s="338">
        <f>SUM(X2381:Z2381)</f>
        <v>31333</v>
      </c>
      <c r="AB2380" s="327">
        <f>ROUNDDOWN((T2380+AA2380)*0.05,0)</f>
        <v>2277</v>
      </c>
      <c r="AC2380" s="327">
        <f>ROUNDDOWN((T2380+W2380+AA2380+AB2380)*0.1,0)</f>
        <v>4920</v>
      </c>
      <c r="AD2380" s="327">
        <f>ROUNDDOWN(AG2380*0.1,0)</f>
        <v>19940</v>
      </c>
      <c r="AE2380" s="327">
        <f>T2380+W2380+AA2380+AB2380+AC2380+AD2380</f>
        <v>74068</v>
      </c>
      <c r="AF2380" s="328">
        <v>215000</v>
      </c>
      <c r="AG2380" s="330">
        <f>AF2380-T2380-W2380</f>
        <v>199402</v>
      </c>
      <c r="AH2380" s="332">
        <f t="shared" si="26"/>
        <v>74068</v>
      </c>
    </row>
    <row r="2381" spans="1:34" ht="12.75" hidden="1" customHeight="1">
      <c r="A2381" s="333"/>
      <c r="B2381" s="20"/>
      <c r="C2381" s="21"/>
      <c r="D2381" s="333"/>
      <c r="E2381" s="21"/>
      <c r="F2381" s="21"/>
      <c r="G2381" s="333"/>
      <c r="H2381" s="21"/>
      <c r="I2381" s="21"/>
      <c r="J2381" s="333"/>
      <c r="K2381" s="21"/>
      <c r="L2381" s="21"/>
      <c r="M2381" s="335"/>
      <c r="N2381" s="21"/>
      <c r="O2381" s="21"/>
      <c r="P2381" s="335"/>
      <c r="Q2381" s="25"/>
      <c r="R2381" s="23">
        <f>ROUNDDOWN($R$3*R2380,0)</f>
        <v>12588</v>
      </c>
      <c r="S2381" s="23">
        <f>ROUNDDOWN($S$3*S2380,0)</f>
        <v>1628</v>
      </c>
      <c r="T2381" s="337"/>
      <c r="U2381" s="23">
        <f>ROUNDDOWN(U2380*$U$3,0)</f>
        <v>651</v>
      </c>
      <c r="V2381" s="23">
        <f>ROUNDDOWN(V2380*$V$3,0)</f>
        <v>731</v>
      </c>
      <c r="W2381" s="337"/>
      <c r="X2381" s="23">
        <f>ROUNDDOWN($X$3*X2380,0)</f>
        <v>19931</v>
      </c>
      <c r="Y2381" s="23">
        <f>ROUNDDOWN(Y2380*$Y$3,0)</f>
        <v>11402</v>
      </c>
      <c r="Z2381" s="24">
        <f>ROUNDDOWN(Z2380*$Z$3,0)</f>
        <v>0</v>
      </c>
      <c r="AA2381" s="338"/>
      <c r="AB2381" s="327"/>
      <c r="AC2381" s="327"/>
      <c r="AD2381" s="327"/>
      <c r="AE2381" s="327"/>
      <c r="AF2381" s="329"/>
      <c r="AG2381" s="331"/>
      <c r="AH2381" s="332">
        <f t="shared" si="26"/>
        <v>0</v>
      </c>
    </row>
    <row r="2382" spans="1:34" ht="12.75" hidden="1" customHeight="1">
      <c r="A2382" s="333" t="s">
        <v>336</v>
      </c>
      <c r="B2382" s="20" t="s">
        <v>32</v>
      </c>
      <c r="C2382" s="21">
        <v>3</v>
      </c>
      <c r="D2382" s="333" t="str">
        <f>B2382&amp;C2382</f>
        <v>H3</v>
      </c>
      <c r="E2382" s="21" t="s">
        <v>33</v>
      </c>
      <c r="F2382" s="21">
        <v>1.8</v>
      </c>
      <c r="G2382" s="333" t="str">
        <f>E2382&amp;F2382</f>
        <v>W1.8</v>
      </c>
      <c r="H2382" s="21" t="s">
        <v>34</v>
      </c>
      <c r="I2382" s="21">
        <v>0</v>
      </c>
      <c r="J2382" s="333" t="str">
        <f>H2382&amp;I2382</f>
        <v>L0</v>
      </c>
      <c r="K2382" s="21" t="s">
        <v>35</v>
      </c>
      <c r="L2382" s="21">
        <v>0</v>
      </c>
      <c r="M2382" s="334" t="str">
        <f>K2382&amp;L2382</f>
        <v>B0</v>
      </c>
      <c r="N2382" s="21" t="s">
        <v>36</v>
      </c>
      <c r="O2382" s="21">
        <v>0</v>
      </c>
      <c r="P2382" s="334" t="str">
        <f>N2382&amp;O2382</f>
        <v>R0</v>
      </c>
      <c r="Q2382" s="25" t="s">
        <v>262</v>
      </c>
      <c r="R2382" s="26">
        <v>0.12</v>
      </c>
      <c r="S2382" s="26">
        <v>0.02</v>
      </c>
      <c r="T2382" s="336">
        <f>SUM(R2383:S2383)</f>
        <v>14216</v>
      </c>
      <c r="U2382" s="19">
        <v>8.0000000000000002E-3</v>
      </c>
      <c r="V2382" s="19">
        <v>1.2E-2</v>
      </c>
      <c r="W2382" s="336">
        <f>SUM(U2383:V2383)</f>
        <v>1382</v>
      </c>
      <c r="X2382" s="19">
        <v>0.19</v>
      </c>
      <c r="Y2382" s="19">
        <v>0.14000000000000001</v>
      </c>
      <c r="Z2382" s="19">
        <v>0</v>
      </c>
      <c r="AA2382" s="338">
        <f>SUM(X2383:Z2383)</f>
        <v>31333</v>
      </c>
      <c r="AB2382" s="327">
        <f>ROUNDDOWN((T2382+AA2382)*0.05,0)</f>
        <v>2277</v>
      </c>
      <c r="AC2382" s="327">
        <f>ROUNDDOWN((T2382+W2382+AA2382+AB2382)*0.1,0)</f>
        <v>4920</v>
      </c>
      <c r="AD2382" s="327">
        <f>ROUNDDOWN(AG2382*0.1,0)</f>
        <v>25940</v>
      </c>
      <c r="AE2382" s="327">
        <f>T2382+W2382+AA2382+AB2382+AC2382+AD2382</f>
        <v>80068</v>
      </c>
      <c r="AF2382" s="328">
        <v>275000</v>
      </c>
      <c r="AG2382" s="330">
        <f>AF2382-T2382-W2382</f>
        <v>259402</v>
      </c>
      <c r="AH2382" s="332">
        <f t="shared" si="26"/>
        <v>80068</v>
      </c>
    </row>
    <row r="2383" spans="1:34" ht="12.75" hidden="1" customHeight="1">
      <c r="A2383" s="333"/>
      <c r="B2383" s="20"/>
      <c r="C2383" s="21"/>
      <c r="D2383" s="333"/>
      <c r="E2383" s="21"/>
      <c r="F2383" s="21"/>
      <c r="G2383" s="333"/>
      <c r="H2383" s="21"/>
      <c r="I2383" s="21"/>
      <c r="J2383" s="333"/>
      <c r="K2383" s="21"/>
      <c r="L2383" s="21"/>
      <c r="M2383" s="335"/>
      <c r="N2383" s="21"/>
      <c r="O2383" s="21"/>
      <c r="P2383" s="335"/>
      <c r="Q2383" s="25"/>
      <c r="R2383" s="23">
        <f>ROUNDDOWN($R$3*R2382,0)</f>
        <v>12588</v>
      </c>
      <c r="S2383" s="23">
        <f>ROUNDDOWN($S$3*S2382,0)</f>
        <v>1628</v>
      </c>
      <c r="T2383" s="337"/>
      <c r="U2383" s="23">
        <f>ROUNDDOWN(U2382*$U$3,0)</f>
        <v>651</v>
      </c>
      <c r="V2383" s="23">
        <f>ROUNDDOWN(V2382*$V$3,0)</f>
        <v>731</v>
      </c>
      <c r="W2383" s="337"/>
      <c r="X2383" s="23">
        <f>ROUNDDOWN($X$3*X2382,0)</f>
        <v>19931</v>
      </c>
      <c r="Y2383" s="23">
        <f>ROUNDDOWN(Y2382*$Y$3,0)</f>
        <v>11402</v>
      </c>
      <c r="Z2383" s="24">
        <f>ROUNDDOWN(Z2382*$Z$3,0)</f>
        <v>0</v>
      </c>
      <c r="AA2383" s="338"/>
      <c r="AB2383" s="327"/>
      <c r="AC2383" s="327"/>
      <c r="AD2383" s="327"/>
      <c r="AE2383" s="327"/>
      <c r="AF2383" s="329"/>
      <c r="AG2383" s="331"/>
      <c r="AH2383" s="332">
        <f t="shared" si="26"/>
        <v>0</v>
      </c>
    </row>
    <row r="2384" spans="1:34" ht="12.75" hidden="1" customHeight="1">
      <c r="A2384" s="333" t="s">
        <v>336</v>
      </c>
      <c r="B2384" s="20" t="s">
        <v>32</v>
      </c>
      <c r="C2384" s="21">
        <v>4</v>
      </c>
      <c r="D2384" s="333" t="str">
        <f>B2384&amp;C2384</f>
        <v>H4</v>
      </c>
      <c r="E2384" s="21" t="s">
        <v>33</v>
      </c>
      <c r="F2384" s="21">
        <v>2</v>
      </c>
      <c r="G2384" s="333" t="str">
        <f>E2384&amp;F2384</f>
        <v>W2</v>
      </c>
      <c r="H2384" s="21" t="s">
        <v>34</v>
      </c>
      <c r="I2384" s="21">
        <v>0</v>
      </c>
      <c r="J2384" s="333" t="str">
        <f>H2384&amp;I2384</f>
        <v>L0</v>
      </c>
      <c r="K2384" s="21" t="s">
        <v>35</v>
      </c>
      <c r="L2384" s="21">
        <v>0</v>
      </c>
      <c r="M2384" s="334" t="str">
        <f>K2384&amp;L2384</f>
        <v>B0</v>
      </c>
      <c r="N2384" s="21" t="s">
        <v>36</v>
      </c>
      <c r="O2384" s="21">
        <v>0</v>
      </c>
      <c r="P2384" s="334" t="str">
        <f>N2384&amp;O2384</f>
        <v>R0</v>
      </c>
      <c r="Q2384" s="25" t="s">
        <v>262</v>
      </c>
      <c r="R2384" s="19">
        <v>0.18</v>
      </c>
      <c r="S2384" s="19">
        <v>0.03</v>
      </c>
      <c r="T2384" s="336">
        <f>SUM(R2385:S2385)</f>
        <v>21325</v>
      </c>
      <c r="U2384" s="19">
        <v>2.1000000000000001E-2</v>
      </c>
      <c r="V2384" s="19">
        <v>0.02</v>
      </c>
      <c r="W2384" s="336">
        <f>SUM(U2385:V2385)</f>
        <v>2929</v>
      </c>
      <c r="X2384" s="19">
        <v>0.2</v>
      </c>
      <c r="Y2384" s="19">
        <v>0.1</v>
      </c>
      <c r="Z2384" s="19">
        <v>0.14000000000000001</v>
      </c>
      <c r="AA2384" s="338">
        <f>SUM(X2385:Z2385)</f>
        <v>36760</v>
      </c>
      <c r="AB2384" s="327">
        <f>ROUNDDOWN((T2384+AA2384)*0.05,0)</f>
        <v>2904</v>
      </c>
      <c r="AC2384" s="327">
        <f>ROUNDDOWN((T2384+W2384+AA2384+AB2384)*0.1,0)</f>
        <v>6391</v>
      </c>
      <c r="AD2384" s="327">
        <f>ROUNDDOWN(AG2384*0.1,0)</f>
        <v>38874</v>
      </c>
      <c r="AE2384" s="327">
        <f>T2384+W2384+AA2384+AB2384+AC2384+AD2384</f>
        <v>109183</v>
      </c>
      <c r="AF2384" s="328">
        <v>413000</v>
      </c>
      <c r="AG2384" s="330">
        <f>AF2384-T2384-W2384</f>
        <v>388746</v>
      </c>
      <c r="AH2384" s="332">
        <f t="shared" si="26"/>
        <v>109183</v>
      </c>
    </row>
    <row r="2385" spans="1:34" ht="12.75" hidden="1" customHeight="1">
      <c r="A2385" s="333"/>
      <c r="B2385" s="20"/>
      <c r="C2385" s="21"/>
      <c r="D2385" s="333"/>
      <c r="E2385" s="21"/>
      <c r="F2385" s="21"/>
      <c r="G2385" s="333"/>
      <c r="H2385" s="21"/>
      <c r="I2385" s="21"/>
      <c r="J2385" s="333"/>
      <c r="K2385" s="21"/>
      <c r="L2385" s="21"/>
      <c r="M2385" s="335"/>
      <c r="N2385" s="21"/>
      <c r="O2385" s="21"/>
      <c r="P2385" s="335"/>
      <c r="Q2385" s="25"/>
      <c r="R2385" s="23">
        <f>ROUNDDOWN($R$3*R2384,0)</f>
        <v>18882</v>
      </c>
      <c r="S2385" s="23">
        <f>ROUNDDOWN($S$3*S2384,0)</f>
        <v>2443</v>
      </c>
      <c r="T2385" s="336"/>
      <c r="U2385" s="23">
        <f>ROUNDDOWN(U2384*$U$3,0)</f>
        <v>1710</v>
      </c>
      <c r="V2385" s="23">
        <f>ROUNDDOWN(V2384*$V$3,0)</f>
        <v>1219</v>
      </c>
      <c r="W2385" s="337"/>
      <c r="X2385" s="23">
        <f>ROUNDDOWN($X$3*X2384,0)</f>
        <v>20980</v>
      </c>
      <c r="Y2385" s="23">
        <f>ROUNDDOWN(Y2384*$Y$3,0)</f>
        <v>8144</v>
      </c>
      <c r="Z2385" s="24">
        <f>ROUNDDOWN(Z2384*$Z$3,0)</f>
        <v>7636</v>
      </c>
      <c r="AA2385" s="338"/>
      <c r="AB2385" s="327"/>
      <c r="AC2385" s="327"/>
      <c r="AD2385" s="327"/>
      <c r="AE2385" s="327"/>
      <c r="AF2385" s="329"/>
      <c r="AG2385" s="331"/>
      <c r="AH2385" s="332">
        <f t="shared" si="26"/>
        <v>0</v>
      </c>
    </row>
    <row r="2386" spans="1:34" ht="12.75" hidden="1" customHeight="1">
      <c r="A2386" s="347" t="s">
        <v>337</v>
      </c>
      <c r="B2386" s="31" t="s">
        <v>32</v>
      </c>
      <c r="C2386" s="32">
        <v>3.5</v>
      </c>
      <c r="D2386" s="347" t="str">
        <f>B2386&amp;C2386</f>
        <v>H3.5</v>
      </c>
      <c r="E2386" s="32" t="s">
        <v>33</v>
      </c>
      <c r="F2386" s="32">
        <v>1.5</v>
      </c>
      <c r="G2386" s="347" t="str">
        <f>E2386&amp;F2386</f>
        <v>W1.5</v>
      </c>
      <c r="H2386" s="32" t="s">
        <v>34</v>
      </c>
      <c r="I2386" s="32">
        <v>0</v>
      </c>
      <c r="J2386" s="347" t="str">
        <f>H2386&amp;I2386</f>
        <v>L0</v>
      </c>
      <c r="K2386" s="32" t="s">
        <v>35</v>
      </c>
      <c r="L2386" s="32">
        <v>0</v>
      </c>
      <c r="M2386" s="348" t="str">
        <f>K2386&amp;L2386</f>
        <v>B0</v>
      </c>
      <c r="N2386" s="32" t="s">
        <v>36</v>
      </c>
      <c r="O2386" s="32">
        <v>0</v>
      </c>
      <c r="P2386" s="348" t="str">
        <f>N2386&amp;O2386</f>
        <v>R0</v>
      </c>
      <c r="Q2386" s="25"/>
      <c r="R2386" s="19"/>
      <c r="S2386" s="19"/>
      <c r="T2386" s="336">
        <f>SUM(R2387:S2387)</f>
        <v>0</v>
      </c>
      <c r="U2386" s="19"/>
      <c r="V2386" s="19"/>
      <c r="W2386" s="336">
        <f>SUM(U2387:V2387)</f>
        <v>0</v>
      </c>
      <c r="X2386" s="19"/>
      <c r="Y2386" s="19"/>
      <c r="Z2386" s="19"/>
      <c r="AA2386" s="338">
        <f>SUM(X2387:Z2387)</f>
        <v>0</v>
      </c>
      <c r="AB2386" s="327">
        <f>ROUNDDOWN((T2386+AA2386)*0.05,0)</f>
        <v>0</v>
      </c>
      <c r="AC2386" s="327">
        <f>ROUNDDOWN((T2386+W2386+AA2386+AB2386)*0.1,0)</f>
        <v>0</v>
      </c>
      <c r="AD2386" s="327">
        <f>ROUNDDOWN(AG2386*0.1,0)</f>
        <v>46400</v>
      </c>
      <c r="AE2386" s="327">
        <f>T2386+W2386+AA2386+AB2386+AC2386+AD2386</f>
        <v>46400</v>
      </c>
      <c r="AF2386" s="328">
        <v>464000</v>
      </c>
      <c r="AG2386" s="330">
        <f>AF2386-T2386-W2386</f>
        <v>464000</v>
      </c>
      <c r="AH2386" s="332">
        <f>IF(AE2386&lt;AG2386,AE2386,AG2386)</f>
        <v>46400</v>
      </c>
    </row>
    <row r="2387" spans="1:34" ht="12.75" hidden="1" customHeight="1">
      <c r="A2387" s="347"/>
      <c r="B2387" s="31"/>
      <c r="C2387" s="32"/>
      <c r="D2387" s="347"/>
      <c r="E2387" s="32"/>
      <c r="F2387" s="32"/>
      <c r="G2387" s="347"/>
      <c r="H2387" s="32"/>
      <c r="I2387" s="32"/>
      <c r="J2387" s="347"/>
      <c r="K2387" s="32"/>
      <c r="L2387" s="32"/>
      <c r="M2387" s="349"/>
      <c r="N2387" s="32"/>
      <c r="O2387" s="32"/>
      <c r="P2387" s="349"/>
      <c r="Q2387" s="25"/>
      <c r="R2387" s="23">
        <f>ROUNDDOWN($R$3*R2386,0)</f>
        <v>0</v>
      </c>
      <c r="S2387" s="23">
        <f>ROUNDDOWN($S$3*S2386,0)</f>
        <v>0</v>
      </c>
      <c r="T2387" s="337"/>
      <c r="U2387" s="23">
        <f>ROUNDDOWN(U2386*$U$3,0)</f>
        <v>0</v>
      </c>
      <c r="V2387" s="23">
        <f>ROUNDDOWN(V2386*$V$3,0)</f>
        <v>0</v>
      </c>
      <c r="W2387" s="337"/>
      <c r="X2387" s="23">
        <f>ROUNDDOWN($X$3*X2386,0)</f>
        <v>0</v>
      </c>
      <c r="Y2387" s="23">
        <f>ROUNDDOWN(Y2386*$Y$3,0)</f>
        <v>0</v>
      </c>
      <c r="Z2387" s="24">
        <f>ROUNDDOWN(Z2386*$Z$3,0)</f>
        <v>0</v>
      </c>
      <c r="AA2387" s="338"/>
      <c r="AB2387" s="327"/>
      <c r="AC2387" s="327"/>
      <c r="AD2387" s="327"/>
      <c r="AE2387" s="327"/>
      <c r="AF2387" s="329"/>
      <c r="AG2387" s="331"/>
      <c r="AH2387" s="332"/>
    </row>
    <row r="2388" spans="1:34" ht="12.75" hidden="1" customHeight="1">
      <c r="A2388" s="347" t="s">
        <v>337</v>
      </c>
      <c r="B2388" s="31" t="s">
        <v>32</v>
      </c>
      <c r="C2388" s="32">
        <v>4</v>
      </c>
      <c r="D2388" s="347" t="str">
        <f>B2388&amp;C2388</f>
        <v>H4</v>
      </c>
      <c r="E2388" s="32" t="s">
        <v>33</v>
      </c>
      <c r="F2388" s="32">
        <v>1.8</v>
      </c>
      <c r="G2388" s="347" t="str">
        <f>E2388&amp;F2388</f>
        <v>W1.8</v>
      </c>
      <c r="H2388" s="32" t="s">
        <v>34</v>
      </c>
      <c r="I2388" s="32">
        <v>0</v>
      </c>
      <c r="J2388" s="347" t="str">
        <f>H2388&amp;I2388</f>
        <v>L0</v>
      </c>
      <c r="K2388" s="32" t="s">
        <v>35</v>
      </c>
      <c r="L2388" s="32">
        <v>0</v>
      </c>
      <c r="M2388" s="348" t="str">
        <f>K2388&amp;L2388</f>
        <v>B0</v>
      </c>
      <c r="N2388" s="32" t="s">
        <v>36</v>
      </c>
      <c r="O2388" s="32">
        <v>0</v>
      </c>
      <c r="P2388" s="348" t="str">
        <f>N2388&amp;O2388</f>
        <v>R0</v>
      </c>
      <c r="Q2388" s="25"/>
      <c r="R2388" s="26"/>
      <c r="S2388" s="26"/>
      <c r="T2388" s="336">
        <f>SUM(R2389:S2389)</f>
        <v>0</v>
      </c>
      <c r="U2388" s="19"/>
      <c r="V2388" s="19"/>
      <c r="W2388" s="336">
        <f>SUM(U2389:V2389)</f>
        <v>0</v>
      </c>
      <c r="X2388" s="19"/>
      <c r="Y2388" s="19"/>
      <c r="Z2388" s="19"/>
      <c r="AA2388" s="338">
        <f>SUM(X2389:Z2389)</f>
        <v>0</v>
      </c>
      <c r="AB2388" s="327">
        <f>ROUNDDOWN((T2388+AA2388)*0.05,0)</f>
        <v>0</v>
      </c>
      <c r="AC2388" s="327">
        <f>ROUNDDOWN((T2388+W2388+AA2388+AB2388)*0.1,0)</f>
        <v>0</v>
      </c>
      <c r="AD2388" s="327">
        <f>ROUNDDOWN(AG2388*0.1,0)</f>
        <v>94700</v>
      </c>
      <c r="AE2388" s="327">
        <f>T2388+W2388+AA2388+AB2388+AC2388+AD2388</f>
        <v>94700</v>
      </c>
      <c r="AF2388" s="328">
        <v>947000</v>
      </c>
      <c r="AG2388" s="330">
        <f>AF2388-T2388-W2388</f>
        <v>947000</v>
      </c>
      <c r="AH2388" s="332">
        <f>IF(AE2388&lt;AG2388,AE2388,AG2388)</f>
        <v>94700</v>
      </c>
    </row>
    <row r="2389" spans="1:34" ht="12.75" hidden="1" customHeight="1">
      <c r="A2389" s="347"/>
      <c r="B2389" s="31"/>
      <c r="C2389" s="32"/>
      <c r="D2389" s="347"/>
      <c r="E2389" s="32"/>
      <c r="F2389" s="32"/>
      <c r="G2389" s="347"/>
      <c r="H2389" s="32"/>
      <c r="I2389" s="32"/>
      <c r="J2389" s="347"/>
      <c r="K2389" s="32"/>
      <c r="L2389" s="32"/>
      <c r="M2389" s="349"/>
      <c r="N2389" s="32"/>
      <c r="O2389" s="32"/>
      <c r="P2389" s="349"/>
      <c r="Q2389" s="25"/>
      <c r="R2389" s="23">
        <f>ROUNDDOWN($R$3*R2388,0)</f>
        <v>0</v>
      </c>
      <c r="S2389" s="23">
        <f>ROUNDDOWN($S$3*S2388,0)</f>
        <v>0</v>
      </c>
      <c r="T2389" s="337"/>
      <c r="U2389" s="23">
        <f>ROUNDDOWN(U2388*$U$3,0)</f>
        <v>0</v>
      </c>
      <c r="V2389" s="23">
        <f>ROUNDDOWN(V2388*$V$3,0)</f>
        <v>0</v>
      </c>
      <c r="W2389" s="337"/>
      <c r="X2389" s="23">
        <f>ROUNDDOWN($X$3*X2388,0)</f>
        <v>0</v>
      </c>
      <c r="Y2389" s="23">
        <f>ROUNDDOWN(Y2388*$Y$3,0)</f>
        <v>0</v>
      </c>
      <c r="Z2389" s="24">
        <f>ROUNDDOWN(Z2388*$Z$3,0)</f>
        <v>0</v>
      </c>
      <c r="AA2389" s="338"/>
      <c r="AB2389" s="327"/>
      <c r="AC2389" s="327"/>
      <c r="AD2389" s="327"/>
      <c r="AE2389" s="327"/>
      <c r="AF2389" s="329"/>
      <c r="AG2389" s="331"/>
      <c r="AH2389" s="332"/>
    </row>
    <row r="2390" spans="1:34" ht="12.75" hidden="1" customHeight="1">
      <c r="A2390" s="347" t="s">
        <v>337</v>
      </c>
      <c r="B2390" s="31" t="s">
        <v>32</v>
      </c>
      <c r="C2390" s="32">
        <v>4</v>
      </c>
      <c r="D2390" s="347" t="str">
        <f>B2390&amp;C2390</f>
        <v>H4</v>
      </c>
      <c r="E2390" s="32" t="s">
        <v>33</v>
      </c>
      <c r="F2390" s="32">
        <v>2</v>
      </c>
      <c r="G2390" s="347" t="str">
        <f>E2390&amp;F2390</f>
        <v>W2</v>
      </c>
      <c r="H2390" s="32" t="s">
        <v>34</v>
      </c>
      <c r="I2390" s="32">
        <v>0</v>
      </c>
      <c r="J2390" s="347" t="str">
        <f>H2390&amp;I2390</f>
        <v>L0</v>
      </c>
      <c r="K2390" s="32" t="s">
        <v>35</v>
      </c>
      <c r="L2390" s="32">
        <v>0</v>
      </c>
      <c r="M2390" s="348" t="str">
        <f>K2390&amp;L2390</f>
        <v>B0</v>
      </c>
      <c r="N2390" s="32" t="s">
        <v>36</v>
      </c>
      <c r="O2390" s="32">
        <v>0</v>
      </c>
      <c r="P2390" s="348" t="str">
        <f>N2390&amp;O2390</f>
        <v>R0</v>
      </c>
      <c r="Q2390" s="25"/>
      <c r="R2390" s="19"/>
      <c r="S2390" s="19"/>
      <c r="T2390" s="336">
        <f>SUM(R2391:S2391)</f>
        <v>0</v>
      </c>
      <c r="U2390" s="19"/>
      <c r="V2390" s="19"/>
      <c r="W2390" s="336">
        <f>SUM(U2391:V2391)</f>
        <v>0</v>
      </c>
      <c r="X2390" s="19"/>
      <c r="Y2390" s="19"/>
      <c r="Z2390" s="19"/>
      <c r="AA2390" s="338">
        <f>SUM(X2391:Z2391)</f>
        <v>0</v>
      </c>
      <c r="AB2390" s="327">
        <f>ROUNDDOWN((T2390+AA2390)*0.05,0)</f>
        <v>0</v>
      </c>
      <c r="AC2390" s="327">
        <f>ROUNDDOWN((T2390+W2390+AA2390+AB2390)*0.1,0)</f>
        <v>0</v>
      </c>
      <c r="AD2390" s="327">
        <f>ROUNDDOWN(AG2390*0.1,0)</f>
        <v>146000</v>
      </c>
      <c r="AE2390" s="327">
        <f>T2390+W2390+AA2390+AB2390+AC2390+AD2390</f>
        <v>146000</v>
      </c>
      <c r="AF2390" s="328">
        <v>1460000</v>
      </c>
      <c r="AG2390" s="330">
        <f>AF2390-T2390-W2390</f>
        <v>1460000</v>
      </c>
      <c r="AH2390" s="332">
        <f>IF(AE2390&lt;AG2390,AE2390,AG2390)</f>
        <v>146000</v>
      </c>
    </row>
    <row r="2391" spans="1:34" ht="12.75" hidden="1" customHeight="1">
      <c r="A2391" s="347"/>
      <c r="B2391" s="31"/>
      <c r="C2391" s="32"/>
      <c r="D2391" s="347"/>
      <c r="E2391" s="32"/>
      <c r="F2391" s="32"/>
      <c r="G2391" s="347"/>
      <c r="H2391" s="32"/>
      <c r="I2391" s="32"/>
      <c r="J2391" s="347"/>
      <c r="K2391" s="32"/>
      <c r="L2391" s="32"/>
      <c r="M2391" s="349"/>
      <c r="N2391" s="32"/>
      <c r="O2391" s="32"/>
      <c r="P2391" s="349"/>
      <c r="Q2391" s="25"/>
      <c r="R2391" s="23">
        <f>ROUNDDOWN($R$3*R2390,0)</f>
        <v>0</v>
      </c>
      <c r="S2391" s="23">
        <f>ROUNDDOWN($S$3*S2390,0)</f>
        <v>0</v>
      </c>
      <c r="T2391" s="337"/>
      <c r="U2391" s="23">
        <f>ROUNDDOWN(U2390*$U$3,0)</f>
        <v>0</v>
      </c>
      <c r="V2391" s="23">
        <f>ROUNDDOWN(V2390*$V$3,0)</f>
        <v>0</v>
      </c>
      <c r="W2391" s="337"/>
      <c r="X2391" s="23">
        <f>ROUNDDOWN($X$3*X2390,0)</f>
        <v>0</v>
      </c>
      <c r="Y2391" s="23">
        <f>ROUNDDOWN(Y2390*$Y$3,0)</f>
        <v>0</v>
      </c>
      <c r="Z2391" s="24">
        <f>ROUNDDOWN(Z2390*$Z$3,0)</f>
        <v>0</v>
      </c>
      <c r="AA2391" s="338"/>
      <c r="AB2391" s="327"/>
      <c r="AC2391" s="327"/>
      <c r="AD2391" s="327"/>
      <c r="AE2391" s="327"/>
      <c r="AF2391" s="329"/>
      <c r="AG2391" s="331"/>
      <c r="AH2391" s="332"/>
    </row>
    <row r="2392" spans="1:34" ht="12.75" hidden="1" customHeight="1">
      <c r="A2392" s="344" t="s">
        <v>338</v>
      </c>
      <c r="B2392" s="27" t="s">
        <v>32</v>
      </c>
      <c r="C2392" s="28">
        <v>0.8</v>
      </c>
      <c r="D2392" s="344" t="str">
        <f>B2392&amp;C2392</f>
        <v>H0.8</v>
      </c>
      <c r="E2392" s="28" t="s">
        <v>33</v>
      </c>
      <c r="F2392" s="28">
        <v>0.3</v>
      </c>
      <c r="G2392" s="344" t="str">
        <f>E2392&amp;F2392</f>
        <v>W0.3</v>
      </c>
      <c r="H2392" s="28" t="s">
        <v>34</v>
      </c>
      <c r="I2392" s="28">
        <v>0</v>
      </c>
      <c r="J2392" s="344" t="str">
        <f>H2392&amp;I2392</f>
        <v>L0</v>
      </c>
      <c r="K2392" s="28" t="s">
        <v>35</v>
      </c>
      <c r="L2392" s="28">
        <v>0</v>
      </c>
      <c r="M2392" s="345" t="str">
        <f>K2392&amp;L2392</f>
        <v>B0</v>
      </c>
      <c r="N2392" s="28" t="s">
        <v>36</v>
      </c>
      <c r="O2392" s="28">
        <v>0</v>
      </c>
      <c r="P2392" s="345" t="str">
        <f>N2392&amp;O2392</f>
        <v>R0</v>
      </c>
      <c r="Q2392" s="25" t="s">
        <v>147</v>
      </c>
      <c r="R2392" s="26">
        <v>0.04</v>
      </c>
      <c r="S2392" s="26">
        <v>6.0000000000000001E-3</v>
      </c>
      <c r="T2392" s="336">
        <f>SUM(R2393:S2393)</f>
        <v>4684</v>
      </c>
      <c r="U2392" s="19">
        <v>2E-3</v>
      </c>
      <c r="V2392" s="19">
        <v>1E-3</v>
      </c>
      <c r="W2392" s="336">
        <f>SUM(U2393:V2393)</f>
        <v>222</v>
      </c>
      <c r="X2392" s="19">
        <v>0.03</v>
      </c>
      <c r="Y2392" s="19">
        <v>0.02</v>
      </c>
      <c r="Z2392" s="19">
        <v>0</v>
      </c>
      <c r="AA2392" s="338">
        <f>SUM(X2393:Z2393)</f>
        <v>4775</v>
      </c>
      <c r="AB2392" s="327">
        <f>ROUNDDOWN((T2392+AA2392)*0.05,0)</f>
        <v>472</v>
      </c>
      <c r="AC2392" s="327">
        <f>ROUNDDOWN((T2392+W2392+AA2392+AB2392)*0.1,0)</f>
        <v>1015</v>
      </c>
      <c r="AD2392" s="327">
        <f>ROUNDDOWN(AG2392*0.1,0)</f>
        <v>389</v>
      </c>
      <c r="AE2392" s="327">
        <f>T2392+W2392+AA2392+AB2392+AC2392+AD2392</f>
        <v>11557</v>
      </c>
      <c r="AF2392" s="328">
        <v>8800</v>
      </c>
      <c r="AG2392" s="330">
        <f>AF2392-T2392-W2392</f>
        <v>3894</v>
      </c>
      <c r="AH2392" s="332">
        <f t="shared" si="26"/>
        <v>3894</v>
      </c>
    </row>
    <row r="2393" spans="1:34" ht="12.75" hidden="1" customHeight="1">
      <c r="A2393" s="344"/>
      <c r="B2393" s="27"/>
      <c r="C2393" s="28"/>
      <c r="D2393" s="344"/>
      <c r="E2393" s="28"/>
      <c r="F2393" s="28"/>
      <c r="G2393" s="344"/>
      <c r="H2393" s="28"/>
      <c r="I2393" s="28"/>
      <c r="J2393" s="344"/>
      <c r="K2393" s="28"/>
      <c r="L2393" s="28"/>
      <c r="M2393" s="346"/>
      <c r="N2393" s="28"/>
      <c r="O2393" s="28"/>
      <c r="P2393" s="346"/>
      <c r="Q2393" s="25"/>
      <c r="R2393" s="23">
        <f>ROUNDDOWN($R$3*R2392,0)</f>
        <v>4196</v>
      </c>
      <c r="S2393" s="23">
        <f>ROUNDDOWN($S$3*S2392,0)</f>
        <v>488</v>
      </c>
      <c r="T2393" s="337"/>
      <c r="U2393" s="23">
        <f>ROUNDDOWN(U2392*$U$3,0)</f>
        <v>162</v>
      </c>
      <c r="V2393" s="23">
        <f>ROUNDDOWN(V2392*$V$3,0)</f>
        <v>60</v>
      </c>
      <c r="W2393" s="337"/>
      <c r="X2393" s="23">
        <f>ROUNDDOWN($X$3*X2392,0)</f>
        <v>3147</v>
      </c>
      <c r="Y2393" s="23">
        <f>ROUNDDOWN(Y2392*$Y$3,0)</f>
        <v>1628</v>
      </c>
      <c r="Z2393" s="24">
        <f>ROUNDDOWN(Z2392*$Z$3,0)</f>
        <v>0</v>
      </c>
      <c r="AA2393" s="338"/>
      <c r="AB2393" s="327"/>
      <c r="AC2393" s="327"/>
      <c r="AD2393" s="327"/>
      <c r="AE2393" s="327"/>
      <c r="AF2393" s="329"/>
      <c r="AG2393" s="331"/>
      <c r="AH2393" s="332">
        <f t="shared" si="26"/>
        <v>0</v>
      </c>
    </row>
    <row r="2394" spans="1:34" ht="12.75" hidden="1" customHeight="1">
      <c r="A2394" s="344" t="s">
        <v>338</v>
      </c>
      <c r="B2394" s="27" t="s">
        <v>32</v>
      </c>
      <c r="C2394" s="28">
        <v>1</v>
      </c>
      <c r="D2394" s="344" t="str">
        <f>B2394&amp;C2394</f>
        <v>H1</v>
      </c>
      <c r="E2394" s="28" t="s">
        <v>33</v>
      </c>
      <c r="F2394" s="28">
        <v>0.4</v>
      </c>
      <c r="G2394" s="344" t="str">
        <f>E2394&amp;F2394</f>
        <v>W0.4</v>
      </c>
      <c r="H2394" s="28" t="s">
        <v>34</v>
      </c>
      <c r="I2394" s="28">
        <v>0</v>
      </c>
      <c r="J2394" s="344" t="str">
        <f>H2394&amp;I2394</f>
        <v>L0</v>
      </c>
      <c r="K2394" s="28" t="s">
        <v>35</v>
      </c>
      <c r="L2394" s="28">
        <v>0</v>
      </c>
      <c r="M2394" s="345" t="str">
        <f>K2394&amp;L2394</f>
        <v>B0</v>
      </c>
      <c r="N2394" s="28" t="s">
        <v>36</v>
      </c>
      <c r="O2394" s="28">
        <v>0</v>
      </c>
      <c r="P2394" s="345" t="str">
        <f>N2394&amp;O2394</f>
        <v>R0</v>
      </c>
      <c r="Q2394" s="25" t="s">
        <v>147</v>
      </c>
      <c r="R2394" s="26">
        <v>0.04</v>
      </c>
      <c r="S2394" s="26">
        <v>6.0000000000000001E-3</v>
      </c>
      <c r="T2394" s="336">
        <f>SUM(R2395:S2395)</f>
        <v>4684</v>
      </c>
      <c r="U2394" s="19">
        <v>2E-3</v>
      </c>
      <c r="V2394" s="19">
        <v>1E-3</v>
      </c>
      <c r="W2394" s="336">
        <f>SUM(U2395:V2395)</f>
        <v>222</v>
      </c>
      <c r="X2394" s="19">
        <v>0.03</v>
      </c>
      <c r="Y2394" s="19">
        <v>0.02</v>
      </c>
      <c r="Z2394" s="19">
        <v>0</v>
      </c>
      <c r="AA2394" s="338">
        <f>SUM(X2395:Z2395)</f>
        <v>4775</v>
      </c>
      <c r="AB2394" s="327">
        <f>ROUNDDOWN((T2394+AA2394)*0.05,0)</f>
        <v>472</v>
      </c>
      <c r="AC2394" s="327">
        <f>ROUNDDOWN((T2394+W2394+AA2394+AB2394)*0.1,0)</f>
        <v>1015</v>
      </c>
      <c r="AD2394" s="327">
        <f>ROUNDDOWN(AG2394*0.1,0)</f>
        <v>759</v>
      </c>
      <c r="AE2394" s="327">
        <f>T2394+W2394+AA2394+AB2394+AC2394+AD2394</f>
        <v>11927</v>
      </c>
      <c r="AF2394" s="328">
        <v>12500</v>
      </c>
      <c r="AG2394" s="330">
        <f>AF2394-T2394-W2394</f>
        <v>7594</v>
      </c>
      <c r="AH2394" s="332">
        <f t="shared" si="26"/>
        <v>7594</v>
      </c>
    </row>
    <row r="2395" spans="1:34" ht="12.75" hidden="1" customHeight="1">
      <c r="A2395" s="344"/>
      <c r="B2395" s="27"/>
      <c r="C2395" s="28"/>
      <c r="D2395" s="344"/>
      <c r="E2395" s="28"/>
      <c r="F2395" s="28"/>
      <c r="G2395" s="344"/>
      <c r="H2395" s="28"/>
      <c r="I2395" s="28"/>
      <c r="J2395" s="344"/>
      <c r="K2395" s="28"/>
      <c r="L2395" s="28"/>
      <c r="M2395" s="346"/>
      <c r="N2395" s="28"/>
      <c r="O2395" s="28"/>
      <c r="P2395" s="346"/>
      <c r="Q2395" s="25"/>
      <c r="R2395" s="23">
        <f>ROUNDDOWN($R$3*R2394,0)</f>
        <v>4196</v>
      </c>
      <c r="S2395" s="23">
        <f>ROUNDDOWN($S$3*S2394,0)</f>
        <v>488</v>
      </c>
      <c r="T2395" s="337"/>
      <c r="U2395" s="23">
        <f>ROUNDDOWN(U2394*$U$3,0)</f>
        <v>162</v>
      </c>
      <c r="V2395" s="23">
        <f>ROUNDDOWN(V2394*$V$3,0)</f>
        <v>60</v>
      </c>
      <c r="W2395" s="337"/>
      <c r="X2395" s="23">
        <f>ROUNDDOWN($X$3*X2394,0)</f>
        <v>3147</v>
      </c>
      <c r="Y2395" s="23">
        <f>ROUNDDOWN(Y2394*$Y$3,0)</f>
        <v>1628</v>
      </c>
      <c r="Z2395" s="24">
        <f>ROUNDDOWN(Z2394*$Z$3,0)</f>
        <v>0</v>
      </c>
      <c r="AA2395" s="338"/>
      <c r="AB2395" s="327"/>
      <c r="AC2395" s="327"/>
      <c r="AD2395" s="327"/>
      <c r="AE2395" s="327"/>
      <c r="AF2395" s="329"/>
      <c r="AG2395" s="331"/>
      <c r="AH2395" s="332">
        <f t="shared" si="26"/>
        <v>0</v>
      </c>
    </row>
    <row r="2396" spans="1:34" ht="12.75" hidden="1" customHeight="1">
      <c r="A2396" s="344" t="s">
        <v>338</v>
      </c>
      <c r="B2396" s="27" t="s">
        <v>32</v>
      </c>
      <c r="C2396" s="28">
        <v>1.2</v>
      </c>
      <c r="D2396" s="344" t="str">
        <f>B2396&amp;C2396</f>
        <v>H1.2</v>
      </c>
      <c r="E2396" s="28" t="s">
        <v>33</v>
      </c>
      <c r="F2396" s="28">
        <v>0.5</v>
      </c>
      <c r="G2396" s="344" t="str">
        <f>E2396&amp;F2396</f>
        <v>W0.5</v>
      </c>
      <c r="H2396" s="28" t="s">
        <v>34</v>
      </c>
      <c r="I2396" s="28">
        <v>0</v>
      </c>
      <c r="J2396" s="344" t="str">
        <f>H2396&amp;I2396</f>
        <v>L0</v>
      </c>
      <c r="K2396" s="28" t="s">
        <v>35</v>
      </c>
      <c r="L2396" s="28">
        <v>0</v>
      </c>
      <c r="M2396" s="345" t="str">
        <f>K2396&amp;L2396</f>
        <v>B0</v>
      </c>
      <c r="N2396" s="28" t="s">
        <v>36</v>
      </c>
      <c r="O2396" s="28">
        <v>0</v>
      </c>
      <c r="P2396" s="345" t="str">
        <f>N2396&amp;O2396</f>
        <v>R0</v>
      </c>
      <c r="Q2396" s="25" t="s">
        <v>147</v>
      </c>
      <c r="R2396" s="26">
        <v>0.04</v>
      </c>
      <c r="S2396" s="26">
        <v>6.0000000000000001E-3</v>
      </c>
      <c r="T2396" s="336">
        <f>SUM(R2397:S2397)</f>
        <v>4684</v>
      </c>
      <c r="U2396" s="19">
        <v>2E-3</v>
      </c>
      <c r="V2396" s="19">
        <v>1E-3</v>
      </c>
      <c r="W2396" s="336">
        <f>SUM(U2397:V2397)</f>
        <v>222</v>
      </c>
      <c r="X2396" s="19">
        <v>0.03</v>
      </c>
      <c r="Y2396" s="19">
        <v>0.02</v>
      </c>
      <c r="Z2396" s="19">
        <v>0</v>
      </c>
      <c r="AA2396" s="338">
        <f>SUM(X2397:Z2397)</f>
        <v>4775</v>
      </c>
      <c r="AB2396" s="327">
        <f>ROUNDDOWN((T2396+AA2396)*0.05,0)</f>
        <v>472</v>
      </c>
      <c r="AC2396" s="327">
        <f>ROUNDDOWN((T2396+W2396+AA2396+AB2396)*0.1,0)</f>
        <v>1015</v>
      </c>
      <c r="AD2396" s="327">
        <f>ROUNDDOWN(AG2396*0.1,0)</f>
        <v>1459</v>
      </c>
      <c r="AE2396" s="327">
        <f>T2396+W2396+AA2396+AB2396+AC2396+AD2396</f>
        <v>12627</v>
      </c>
      <c r="AF2396" s="328">
        <v>19500</v>
      </c>
      <c r="AG2396" s="330">
        <f>AF2396-T2396-W2396</f>
        <v>14594</v>
      </c>
      <c r="AH2396" s="332">
        <f t="shared" si="26"/>
        <v>12627</v>
      </c>
    </row>
    <row r="2397" spans="1:34" ht="12.75" hidden="1" customHeight="1">
      <c r="A2397" s="344"/>
      <c r="B2397" s="27"/>
      <c r="C2397" s="28"/>
      <c r="D2397" s="344"/>
      <c r="E2397" s="28"/>
      <c r="F2397" s="28"/>
      <c r="G2397" s="344"/>
      <c r="H2397" s="28"/>
      <c r="I2397" s="28"/>
      <c r="J2397" s="344"/>
      <c r="K2397" s="28"/>
      <c r="L2397" s="28"/>
      <c r="M2397" s="346"/>
      <c r="N2397" s="28"/>
      <c r="O2397" s="28"/>
      <c r="P2397" s="346"/>
      <c r="Q2397" s="25"/>
      <c r="R2397" s="23">
        <f>ROUNDDOWN($R$3*R2396,0)</f>
        <v>4196</v>
      </c>
      <c r="S2397" s="23">
        <f>ROUNDDOWN($S$3*S2396,0)</f>
        <v>488</v>
      </c>
      <c r="T2397" s="337"/>
      <c r="U2397" s="23">
        <f>ROUNDDOWN(U2396*$U$3,0)</f>
        <v>162</v>
      </c>
      <c r="V2397" s="23">
        <f>ROUNDDOWN(V2396*$V$3,0)</f>
        <v>60</v>
      </c>
      <c r="W2397" s="337"/>
      <c r="X2397" s="23">
        <f>ROUNDDOWN($X$3*X2396,0)</f>
        <v>3147</v>
      </c>
      <c r="Y2397" s="23">
        <f>ROUNDDOWN(Y2396*$Y$3,0)</f>
        <v>1628</v>
      </c>
      <c r="Z2397" s="24">
        <f>ROUNDDOWN(Z2396*$Z$3,0)</f>
        <v>0</v>
      </c>
      <c r="AA2397" s="338"/>
      <c r="AB2397" s="327"/>
      <c r="AC2397" s="327"/>
      <c r="AD2397" s="327"/>
      <c r="AE2397" s="327"/>
      <c r="AF2397" s="329"/>
      <c r="AG2397" s="331"/>
      <c r="AH2397" s="332">
        <f t="shared" si="26"/>
        <v>0</v>
      </c>
    </row>
    <row r="2398" spans="1:34" ht="12.75" hidden="1" customHeight="1">
      <c r="A2398" s="333" t="s">
        <v>339</v>
      </c>
      <c r="B2398" s="20" t="s">
        <v>32</v>
      </c>
      <c r="C2398" s="21">
        <v>1.2</v>
      </c>
      <c r="D2398" s="333" t="str">
        <f>B2398&amp;C2398</f>
        <v>H1.2</v>
      </c>
      <c r="E2398" s="21" t="s">
        <v>33</v>
      </c>
      <c r="F2398" s="21">
        <v>0.4</v>
      </c>
      <c r="G2398" s="333" t="str">
        <f>E2398&amp;F2398</f>
        <v>W0.4</v>
      </c>
      <c r="H2398" s="21" t="s">
        <v>39</v>
      </c>
      <c r="I2398" s="21">
        <v>0</v>
      </c>
      <c r="J2398" s="333" t="str">
        <f>H2398&amp;I2398</f>
        <v>L0</v>
      </c>
      <c r="K2398" s="21" t="s">
        <v>40</v>
      </c>
      <c r="L2398" s="21">
        <v>0</v>
      </c>
      <c r="M2398" s="334" t="str">
        <f>K2398&amp;L2398</f>
        <v>B0</v>
      </c>
      <c r="N2398" s="21" t="s">
        <v>41</v>
      </c>
      <c r="O2398" s="21">
        <v>0</v>
      </c>
      <c r="P2398" s="334" t="str">
        <f>N2398&amp;O2398</f>
        <v>R0</v>
      </c>
      <c r="Q2398" s="25" t="s">
        <v>45</v>
      </c>
      <c r="R2398" s="19">
        <v>0.06</v>
      </c>
      <c r="S2398" s="19">
        <v>0.01</v>
      </c>
      <c r="T2398" s="336">
        <f>SUM(R2399:S2399)</f>
        <v>7108</v>
      </c>
      <c r="U2398" s="19">
        <v>2E-3</v>
      </c>
      <c r="V2398" s="19">
        <v>5.0000000000000001E-3</v>
      </c>
      <c r="W2398" s="336">
        <f>SUM(U2399:V2399)</f>
        <v>466</v>
      </c>
      <c r="X2398" s="19">
        <v>0.08</v>
      </c>
      <c r="Y2398" s="19">
        <v>7.0000000000000007E-2</v>
      </c>
      <c r="Z2398" s="19">
        <v>0</v>
      </c>
      <c r="AA2398" s="338">
        <f>SUM(X2399:Z2399)</f>
        <v>14093</v>
      </c>
      <c r="AB2398" s="327">
        <f>ROUNDDOWN((T2398+AA2398)*0.05,0)</f>
        <v>1060</v>
      </c>
      <c r="AC2398" s="327">
        <f>ROUNDDOWN((T2398+W2398+AA2398+AB2398)*0.1,0)</f>
        <v>2272</v>
      </c>
      <c r="AD2398" s="327">
        <f>ROUNDDOWN(AG2398*0.1,0)</f>
        <v>1442</v>
      </c>
      <c r="AE2398" s="327">
        <f>T2398+W2398+AA2398+AB2398+AC2398+AD2398</f>
        <v>26441</v>
      </c>
      <c r="AF2398" s="328">
        <v>22000</v>
      </c>
      <c r="AG2398" s="330">
        <f>AF2398-T2398-W2398</f>
        <v>14426</v>
      </c>
      <c r="AH2398" s="332">
        <f t="shared" si="26"/>
        <v>14426</v>
      </c>
    </row>
    <row r="2399" spans="1:34" ht="12.75" hidden="1" customHeight="1">
      <c r="A2399" s="333"/>
      <c r="B2399" s="20"/>
      <c r="C2399" s="21"/>
      <c r="D2399" s="333"/>
      <c r="E2399" s="21"/>
      <c r="F2399" s="21"/>
      <c r="G2399" s="333"/>
      <c r="H2399" s="21"/>
      <c r="I2399" s="21"/>
      <c r="J2399" s="333"/>
      <c r="K2399" s="21"/>
      <c r="L2399" s="21"/>
      <c r="M2399" s="335"/>
      <c r="N2399" s="21"/>
      <c r="O2399" s="21"/>
      <c r="P2399" s="335"/>
      <c r="Q2399" s="25"/>
      <c r="R2399" s="23">
        <f>ROUNDDOWN($R$3*R2398,0)</f>
        <v>6294</v>
      </c>
      <c r="S2399" s="23">
        <f>ROUNDDOWN($S$3*S2398,0)</f>
        <v>814</v>
      </c>
      <c r="T2399" s="337"/>
      <c r="U2399" s="23">
        <f>ROUNDDOWN(U2398*$U$3,0)</f>
        <v>162</v>
      </c>
      <c r="V2399" s="23">
        <f>ROUNDDOWN(V2398*$V$3,0)</f>
        <v>304</v>
      </c>
      <c r="W2399" s="337"/>
      <c r="X2399" s="23">
        <f>ROUNDDOWN($X$3*X2398,0)</f>
        <v>8392</v>
      </c>
      <c r="Y2399" s="23">
        <f>ROUNDDOWN(Y2398*$Y$3,0)</f>
        <v>5701</v>
      </c>
      <c r="Z2399" s="24">
        <f>ROUNDDOWN(Z2398*$Z$3,0)</f>
        <v>0</v>
      </c>
      <c r="AA2399" s="338"/>
      <c r="AB2399" s="327"/>
      <c r="AC2399" s="327"/>
      <c r="AD2399" s="327"/>
      <c r="AE2399" s="327"/>
      <c r="AF2399" s="329"/>
      <c r="AG2399" s="331"/>
      <c r="AH2399" s="332">
        <f t="shared" si="26"/>
        <v>0</v>
      </c>
    </row>
    <row r="2400" spans="1:34" ht="12.75" hidden="1" customHeight="1">
      <c r="A2400" s="333" t="s">
        <v>339</v>
      </c>
      <c r="B2400" s="20" t="s">
        <v>43</v>
      </c>
      <c r="C2400" s="21">
        <v>1.5</v>
      </c>
      <c r="D2400" s="333" t="str">
        <f>B2400&amp;C2400</f>
        <v>H1.5</v>
      </c>
      <c r="E2400" s="21" t="s">
        <v>38</v>
      </c>
      <c r="F2400" s="21">
        <v>0.6</v>
      </c>
      <c r="G2400" s="333" t="str">
        <f>E2400&amp;F2400</f>
        <v>W0.6</v>
      </c>
      <c r="H2400" s="21" t="s">
        <v>39</v>
      </c>
      <c r="I2400" s="21">
        <v>0</v>
      </c>
      <c r="J2400" s="333" t="str">
        <f>H2400&amp;I2400</f>
        <v>L0</v>
      </c>
      <c r="K2400" s="21" t="s">
        <v>40</v>
      </c>
      <c r="L2400" s="21">
        <v>0</v>
      </c>
      <c r="M2400" s="334" t="str">
        <f>K2400&amp;L2400</f>
        <v>B0</v>
      </c>
      <c r="N2400" s="21" t="s">
        <v>41</v>
      </c>
      <c r="O2400" s="21">
        <v>0</v>
      </c>
      <c r="P2400" s="334" t="str">
        <f>N2400&amp;O2400</f>
        <v>R0</v>
      </c>
      <c r="Q2400" s="25" t="s">
        <v>45</v>
      </c>
      <c r="R2400" s="26">
        <v>0.06</v>
      </c>
      <c r="S2400" s="26">
        <v>0.01</v>
      </c>
      <c r="T2400" s="336">
        <f>SUM(R2401:S2401)</f>
        <v>7108</v>
      </c>
      <c r="U2400" s="19">
        <v>2E-3</v>
      </c>
      <c r="V2400" s="19">
        <v>5.0000000000000001E-3</v>
      </c>
      <c r="W2400" s="336">
        <f>SUM(U2401:V2401)</f>
        <v>466</v>
      </c>
      <c r="X2400" s="19">
        <v>0.09</v>
      </c>
      <c r="Y2400" s="19">
        <v>7.0000000000000007E-2</v>
      </c>
      <c r="Z2400" s="19">
        <v>0</v>
      </c>
      <c r="AA2400" s="338">
        <f>SUM(X2401:Z2401)</f>
        <v>15142</v>
      </c>
      <c r="AB2400" s="327">
        <f>ROUNDDOWN((T2400+AA2400)*0.05,0)</f>
        <v>1112</v>
      </c>
      <c r="AC2400" s="327">
        <f>ROUNDDOWN((T2400+W2400+AA2400+AB2400)*0.1,0)</f>
        <v>2382</v>
      </c>
      <c r="AD2400" s="327">
        <f>ROUNDDOWN(AG2400*0.1,0)</f>
        <v>3832</v>
      </c>
      <c r="AE2400" s="327">
        <f>T2400+W2400+AA2400+AB2400+AC2400+AD2400</f>
        <v>30042</v>
      </c>
      <c r="AF2400" s="328">
        <v>45900</v>
      </c>
      <c r="AG2400" s="330">
        <f>AF2400-T2400-W2400</f>
        <v>38326</v>
      </c>
      <c r="AH2400" s="332">
        <f t="shared" si="26"/>
        <v>30042</v>
      </c>
    </row>
    <row r="2401" spans="1:34" ht="12.75" hidden="1" customHeight="1">
      <c r="A2401" s="333"/>
      <c r="B2401" s="20"/>
      <c r="C2401" s="21"/>
      <c r="D2401" s="333"/>
      <c r="E2401" s="21"/>
      <c r="F2401" s="21"/>
      <c r="G2401" s="333"/>
      <c r="H2401" s="21"/>
      <c r="I2401" s="21"/>
      <c r="J2401" s="333"/>
      <c r="K2401" s="21"/>
      <c r="L2401" s="21"/>
      <c r="M2401" s="335"/>
      <c r="N2401" s="21"/>
      <c r="O2401" s="21"/>
      <c r="P2401" s="335"/>
      <c r="Q2401" s="25"/>
      <c r="R2401" s="23">
        <f>ROUNDDOWN($R$3*R2400,0)</f>
        <v>6294</v>
      </c>
      <c r="S2401" s="23">
        <f>ROUNDDOWN($S$3*S2400,0)</f>
        <v>814</v>
      </c>
      <c r="T2401" s="337"/>
      <c r="U2401" s="23">
        <f>ROUNDDOWN(U2400*$U$3,0)</f>
        <v>162</v>
      </c>
      <c r="V2401" s="23">
        <f>ROUNDDOWN(V2400*$V$3,0)</f>
        <v>304</v>
      </c>
      <c r="W2401" s="337"/>
      <c r="X2401" s="23">
        <f>ROUNDDOWN($X$3*X2400,0)</f>
        <v>9441</v>
      </c>
      <c r="Y2401" s="23">
        <f>ROUNDDOWN(Y2400*$Y$3,0)</f>
        <v>5701</v>
      </c>
      <c r="Z2401" s="24">
        <f>ROUNDDOWN(Z2400*$Z$3,0)</f>
        <v>0</v>
      </c>
      <c r="AA2401" s="338"/>
      <c r="AB2401" s="327"/>
      <c r="AC2401" s="327"/>
      <c r="AD2401" s="327"/>
      <c r="AE2401" s="327"/>
      <c r="AF2401" s="329"/>
      <c r="AG2401" s="331"/>
      <c r="AH2401" s="332">
        <f t="shared" si="26"/>
        <v>0</v>
      </c>
    </row>
    <row r="2402" spans="1:34" ht="12.75" hidden="1" customHeight="1">
      <c r="A2402" s="333" t="s">
        <v>339</v>
      </c>
      <c r="B2402" s="20" t="s">
        <v>43</v>
      </c>
      <c r="C2402" s="21">
        <v>1.8</v>
      </c>
      <c r="D2402" s="333" t="str">
        <f>B2402&amp;C2402</f>
        <v>H1.8</v>
      </c>
      <c r="E2402" s="21" t="s">
        <v>38</v>
      </c>
      <c r="F2402" s="21">
        <v>0.8</v>
      </c>
      <c r="G2402" s="333" t="str">
        <f>E2402&amp;F2402</f>
        <v>W0.8</v>
      </c>
      <c r="H2402" s="21" t="s">
        <v>39</v>
      </c>
      <c r="I2402" s="21">
        <v>0</v>
      </c>
      <c r="J2402" s="333" t="str">
        <f>H2402&amp;I2402</f>
        <v>L0</v>
      </c>
      <c r="K2402" s="21" t="s">
        <v>40</v>
      </c>
      <c r="L2402" s="21">
        <v>0</v>
      </c>
      <c r="M2402" s="334" t="str">
        <f>K2402&amp;L2402</f>
        <v>B0</v>
      </c>
      <c r="N2402" s="21" t="s">
        <v>41</v>
      </c>
      <c r="O2402" s="21">
        <v>0</v>
      </c>
      <c r="P2402" s="334" t="str">
        <f>N2402&amp;O2402</f>
        <v>R0</v>
      </c>
      <c r="Q2402" s="25" t="s">
        <v>45</v>
      </c>
      <c r="R2402" s="26">
        <v>7.0000000000000007E-2</v>
      </c>
      <c r="S2402" s="26">
        <v>0.01</v>
      </c>
      <c r="T2402" s="336">
        <f>SUM(R2403:S2403)</f>
        <v>8157</v>
      </c>
      <c r="U2402" s="19">
        <v>2E-3</v>
      </c>
      <c r="V2402" s="19">
        <v>6.0000000000000001E-3</v>
      </c>
      <c r="W2402" s="336">
        <f>SUM(U2403:V2403)</f>
        <v>527</v>
      </c>
      <c r="X2402" s="19">
        <v>0.1</v>
      </c>
      <c r="Y2402" s="19">
        <v>0.09</v>
      </c>
      <c r="Z2402" s="19">
        <v>0</v>
      </c>
      <c r="AA2402" s="338">
        <f>SUM(X2403:Z2403)</f>
        <v>17819</v>
      </c>
      <c r="AB2402" s="327">
        <f>ROUNDDOWN((T2402+AA2402)*0.05,0)</f>
        <v>1298</v>
      </c>
      <c r="AC2402" s="327">
        <f>ROUNDDOWN((T2402+W2402+AA2402+AB2402)*0.1,0)</f>
        <v>2780</v>
      </c>
      <c r="AD2402" s="327">
        <f>ROUNDDOWN(AG2402*0.1,0)</f>
        <v>6341</v>
      </c>
      <c r="AE2402" s="327">
        <f>T2402+W2402+AA2402+AB2402+AC2402+AD2402</f>
        <v>36922</v>
      </c>
      <c r="AF2402" s="328">
        <v>72100</v>
      </c>
      <c r="AG2402" s="330">
        <f>AF2402-T2402-W2402</f>
        <v>63416</v>
      </c>
      <c r="AH2402" s="332">
        <f t="shared" si="26"/>
        <v>36922</v>
      </c>
    </row>
    <row r="2403" spans="1:34" ht="12.75" hidden="1" customHeight="1">
      <c r="A2403" s="333"/>
      <c r="B2403" s="20"/>
      <c r="C2403" s="21"/>
      <c r="D2403" s="333"/>
      <c r="E2403" s="21"/>
      <c r="F2403" s="21"/>
      <c r="G2403" s="333"/>
      <c r="H2403" s="21"/>
      <c r="I2403" s="21"/>
      <c r="J2403" s="333"/>
      <c r="K2403" s="21"/>
      <c r="L2403" s="21"/>
      <c r="M2403" s="335"/>
      <c r="N2403" s="21"/>
      <c r="O2403" s="21"/>
      <c r="P2403" s="335"/>
      <c r="Q2403" s="25"/>
      <c r="R2403" s="23">
        <f>ROUNDDOWN($R$3*R2402,0)</f>
        <v>7343</v>
      </c>
      <c r="S2403" s="23">
        <f>ROUNDDOWN($S$3*S2402,0)</f>
        <v>814</v>
      </c>
      <c r="T2403" s="337"/>
      <c r="U2403" s="23">
        <f>ROUNDDOWN(U2402*$U$3,0)</f>
        <v>162</v>
      </c>
      <c r="V2403" s="23">
        <f>ROUNDDOWN(V2402*$V$3,0)</f>
        <v>365</v>
      </c>
      <c r="W2403" s="337"/>
      <c r="X2403" s="23">
        <f>ROUNDDOWN($X$3*X2402,0)</f>
        <v>10490</v>
      </c>
      <c r="Y2403" s="23">
        <f>ROUNDDOWN(Y2402*$Y$3,0)</f>
        <v>7329</v>
      </c>
      <c r="Z2403" s="24">
        <f>ROUNDDOWN(Z2402*$Z$3,0)</f>
        <v>0</v>
      </c>
      <c r="AA2403" s="338"/>
      <c r="AB2403" s="327"/>
      <c r="AC2403" s="327"/>
      <c r="AD2403" s="327"/>
      <c r="AE2403" s="327"/>
      <c r="AF2403" s="329"/>
      <c r="AG2403" s="331"/>
      <c r="AH2403" s="332">
        <f t="shared" si="26"/>
        <v>0</v>
      </c>
    </row>
    <row r="2404" spans="1:34" ht="12.75" hidden="1" customHeight="1">
      <c r="A2404" s="333" t="s">
        <v>339</v>
      </c>
      <c r="B2404" s="20" t="s">
        <v>43</v>
      </c>
      <c r="C2404" s="21">
        <v>2</v>
      </c>
      <c r="D2404" s="333" t="str">
        <f>B2404&amp;C2404</f>
        <v>H2</v>
      </c>
      <c r="E2404" s="21" t="s">
        <v>38</v>
      </c>
      <c r="F2404" s="21">
        <v>1</v>
      </c>
      <c r="G2404" s="333" t="str">
        <f>E2404&amp;F2404</f>
        <v>W1</v>
      </c>
      <c r="H2404" s="21" t="s">
        <v>39</v>
      </c>
      <c r="I2404" s="21">
        <v>0</v>
      </c>
      <c r="J2404" s="333" t="str">
        <f>H2404&amp;I2404</f>
        <v>L0</v>
      </c>
      <c r="K2404" s="21" t="s">
        <v>40</v>
      </c>
      <c r="L2404" s="21">
        <v>0</v>
      </c>
      <c r="M2404" s="334" t="str">
        <f>K2404&amp;L2404</f>
        <v>B0</v>
      </c>
      <c r="N2404" s="21" t="s">
        <v>41</v>
      </c>
      <c r="O2404" s="21">
        <v>0</v>
      </c>
      <c r="P2404" s="334" t="str">
        <f>N2404&amp;O2404</f>
        <v>R0</v>
      </c>
      <c r="Q2404" s="25" t="s">
        <v>45</v>
      </c>
      <c r="R2404" s="19">
        <v>0.08</v>
      </c>
      <c r="S2404" s="19">
        <v>0.01</v>
      </c>
      <c r="T2404" s="336">
        <f>SUM(R2405:S2405)</f>
        <v>9206</v>
      </c>
      <c r="U2404" s="19">
        <v>2E-3</v>
      </c>
      <c r="V2404" s="19">
        <v>7.0000000000000001E-3</v>
      </c>
      <c r="W2404" s="336">
        <f>SUM(U2405:V2405)</f>
        <v>588</v>
      </c>
      <c r="X2404" s="19">
        <v>0.11</v>
      </c>
      <c r="Y2404" s="19">
        <v>0.09</v>
      </c>
      <c r="Z2404" s="19">
        <v>0</v>
      </c>
      <c r="AA2404" s="338">
        <f>SUM(X2405:Z2405)</f>
        <v>18868</v>
      </c>
      <c r="AB2404" s="327">
        <f>ROUNDDOWN((T2404+AA2404)*0.05,0)</f>
        <v>1403</v>
      </c>
      <c r="AC2404" s="327">
        <f>ROUNDDOWN((T2404+W2404+AA2404+AB2404)*0.1,0)</f>
        <v>3006</v>
      </c>
      <c r="AD2404" s="327">
        <f>ROUNDDOWN(AG2404*0.1,0)</f>
        <v>8680</v>
      </c>
      <c r="AE2404" s="327">
        <f>T2404+W2404+AA2404+AB2404+AC2404+AD2404</f>
        <v>41751</v>
      </c>
      <c r="AF2404" s="328">
        <v>96600</v>
      </c>
      <c r="AG2404" s="330">
        <f>AF2404-T2404-W2404</f>
        <v>86806</v>
      </c>
      <c r="AH2404" s="332">
        <f t="shared" si="26"/>
        <v>41751</v>
      </c>
    </row>
    <row r="2405" spans="1:34" ht="12.75" hidden="1" customHeight="1">
      <c r="A2405" s="333"/>
      <c r="B2405" s="20"/>
      <c r="C2405" s="21"/>
      <c r="D2405" s="333"/>
      <c r="E2405" s="21"/>
      <c r="F2405" s="21"/>
      <c r="G2405" s="333"/>
      <c r="H2405" s="21"/>
      <c r="I2405" s="21"/>
      <c r="J2405" s="333"/>
      <c r="K2405" s="21"/>
      <c r="L2405" s="21"/>
      <c r="M2405" s="335"/>
      <c r="N2405" s="21"/>
      <c r="O2405" s="21"/>
      <c r="P2405" s="335"/>
      <c r="Q2405" s="25"/>
      <c r="R2405" s="23">
        <f>ROUNDDOWN($R$3*R2404,0)</f>
        <v>8392</v>
      </c>
      <c r="S2405" s="23">
        <f>ROUNDDOWN($S$3*S2404,0)</f>
        <v>814</v>
      </c>
      <c r="T2405" s="337"/>
      <c r="U2405" s="23">
        <f>ROUNDDOWN(U2404*$U$3,0)</f>
        <v>162</v>
      </c>
      <c r="V2405" s="23">
        <f>ROUNDDOWN(V2404*$V$3,0)</f>
        <v>426</v>
      </c>
      <c r="W2405" s="337"/>
      <c r="X2405" s="23">
        <f>ROUNDDOWN($X$3*X2404,0)</f>
        <v>11539</v>
      </c>
      <c r="Y2405" s="23">
        <f>ROUNDDOWN(Y2404*$Y$3,0)</f>
        <v>7329</v>
      </c>
      <c r="Z2405" s="24">
        <f>ROUNDDOWN(Z2404*$Z$3,0)</f>
        <v>0</v>
      </c>
      <c r="AA2405" s="338"/>
      <c r="AB2405" s="327"/>
      <c r="AC2405" s="327"/>
      <c r="AD2405" s="327"/>
      <c r="AE2405" s="327"/>
      <c r="AF2405" s="329"/>
      <c r="AG2405" s="331"/>
      <c r="AH2405" s="332">
        <f t="shared" si="26"/>
        <v>0</v>
      </c>
    </row>
    <row r="2406" spans="1:34" ht="12.75" hidden="1" customHeight="1">
      <c r="A2406" s="344" t="s">
        <v>340</v>
      </c>
      <c r="B2406" s="27" t="s">
        <v>43</v>
      </c>
      <c r="C2406" s="28">
        <v>1</v>
      </c>
      <c r="D2406" s="344" t="str">
        <f>B2406&amp;C2406</f>
        <v>H1</v>
      </c>
      <c r="E2406" s="28" t="s">
        <v>38</v>
      </c>
      <c r="F2406" s="28">
        <v>0.5</v>
      </c>
      <c r="G2406" s="344" t="str">
        <f>E2406&amp;F2406</f>
        <v>W0.5</v>
      </c>
      <c r="H2406" s="28" t="s">
        <v>39</v>
      </c>
      <c r="I2406" s="28">
        <v>0</v>
      </c>
      <c r="J2406" s="344" t="str">
        <f>H2406&amp;I2406</f>
        <v>L0</v>
      </c>
      <c r="K2406" s="28" t="s">
        <v>40</v>
      </c>
      <c r="L2406" s="28">
        <v>0</v>
      </c>
      <c r="M2406" s="345" t="str">
        <f>K2406&amp;L2406</f>
        <v>B0</v>
      </c>
      <c r="N2406" s="28" t="s">
        <v>41</v>
      </c>
      <c r="O2406" s="28">
        <v>0</v>
      </c>
      <c r="P2406" s="345" t="str">
        <f>N2406&amp;O2406</f>
        <v>R0</v>
      </c>
      <c r="Q2406" s="25" t="s">
        <v>45</v>
      </c>
      <c r="R2406" s="26">
        <v>0.05</v>
      </c>
      <c r="S2406" s="26">
        <v>0.01</v>
      </c>
      <c r="T2406" s="336">
        <f>SUM(R2407:S2407)</f>
        <v>6059</v>
      </c>
      <c r="U2406" s="19">
        <v>2E-3</v>
      </c>
      <c r="V2406" s="19">
        <v>5.0000000000000001E-3</v>
      </c>
      <c r="W2406" s="336">
        <f>SUM(U2407:V2407)</f>
        <v>466</v>
      </c>
      <c r="X2406" s="19">
        <v>7.0000000000000007E-2</v>
      </c>
      <c r="Y2406" s="19">
        <v>0.06</v>
      </c>
      <c r="Z2406" s="19">
        <v>0</v>
      </c>
      <c r="AA2406" s="338">
        <f>SUM(X2407:Z2407)</f>
        <v>12229</v>
      </c>
      <c r="AB2406" s="327">
        <f>ROUNDDOWN((T2406+AA2406)*0.05,0)</f>
        <v>914</v>
      </c>
      <c r="AC2406" s="327">
        <f>ROUNDDOWN((T2406+W2406+AA2406+AB2406)*0.1,0)</f>
        <v>1966</v>
      </c>
      <c r="AD2406" s="327">
        <f>ROUNDDOWN(AG2406*0.1,0)</f>
        <v>1907</v>
      </c>
      <c r="AE2406" s="327">
        <f>T2406+W2406+AA2406+AB2406+AC2406+AD2406</f>
        <v>23541</v>
      </c>
      <c r="AF2406" s="328">
        <v>25600</v>
      </c>
      <c r="AG2406" s="330">
        <f>AF2406-T2406-W2406</f>
        <v>19075</v>
      </c>
      <c r="AH2406" s="332">
        <f t="shared" si="26"/>
        <v>19075</v>
      </c>
    </row>
    <row r="2407" spans="1:34" ht="12.75" hidden="1" customHeight="1">
      <c r="A2407" s="344"/>
      <c r="B2407" s="27"/>
      <c r="C2407" s="28"/>
      <c r="D2407" s="344"/>
      <c r="E2407" s="28"/>
      <c r="F2407" s="28"/>
      <c r="G2407" s="344"/>
      <c r="H2407" s="28"/>
      <c r="I2407" s="28"/>
      <c r="J2407" s="344"/>
      <c r="K2407" s="28"/>
      <c r="L2407" s="28"/>
      <c r="M2407" s="346"/>
      <c r="N2407" s="28"/>
      <c r="O2407" s="28"/>
      <c r="P2407" s="346"/>
      <c r="Q2407" s="25"/>
      <c r="R2407" s="23">
        <f>ROUNDDOWN($R$3*R2406,0)</f>
        <v>5245</v>
      </c>
      <c r="S2407" s="23">
        <f>ROUNDDOWN($S$3*S2406,0)</f>
        <v>814</v>
      </c>
      <c r="T2407" s="337"/>
      <c r="U2407" s="23">
        <f>ROUNDDOWN(U2406*$U$3,0)</f>
        <v>162</v>
      </c>
      <c r="V2407" s="23">
        <f>ROUNDDOWN(V2406*$V$3,0)</f>
        <v>304</v>
      </c>
      <c r="W2407" s="337"/>
      <c r="X2407" s="23">
        <f>ROUNDDOWN($X$3*X2406,0)</f>
        <v>7343</v>
      </c>
      <c r="Y2407" s="23">
        <f>ROUNDDOWN(Y2406*$Y$3,0)</f>
        <v>4886</v>
      </c>
      <c r="Z2407" s="24">
        <f>ROUNDDOWN(Z2406*$Z$3,0)</f>
        <v>0</v>
      </c>
      <c r="AA2407" s="338"/>
      <c r="AB2407" s="327"/>
      <c r="AC2407" s="327"/>
      <c r="AD2407" s="327"/>
      <c r="AE2407" s="327"/>
      <c r="AF2407" s="329"/>
      <c r="AG2407" s="331"/>
      <c r="AH2407" s="332">
        <f t="shared" si="26"/>
        <v>0</v>
      </c>
    </row>
    <row r="2408" spans="1:34" ht="12.75" hidden="1" customHeight="1">
      <c r="A2408" s="344" t="s">
        <v>340</v>
      </c>
      <c r="B2408" s="27" t="s">
        <v>43</v>
      </c>
      <c r="C2408" s="28">
        <v>1.2</v>
      </c>
      <c r="D2408" s="344" t="str">
        <f>B2408&amp;C2408</f>
        <v>H1.2</v>
      </c>
      <c r="E2408" s="28" t="s">
        <v>38</v>
      </c>
      <c r="F2408" s="28">
        <v>0.6</v>
      </c>
      <c r="G2408" s="344" t="str">
        <f>E2408&amp;F2408</f>
        <v>W0.6</v>
      </c>
      <c r="H2408" s="28" t="s">
        <v>39</v>
      </c>
      <c r="I2408" s="28">
        <v>0</v>
      </c>
      <c r="J2408" s="344" t="str">
        <f>H2408&amp;I2408</f>
        <v>L0</v>
      </c>
      <c r="K2408" s="28" t="s">
        <v>40</v>
      </c>
      <c r="L2408" s="28">
        <v>0</v>
      </c>
      <c r="M2408" s="345" t="str">
        <f>K2408&amp;L2408</f>
        <v>B0</v>
      </c>
      <c r="N2408" s="28" t="s">
        <v>41</v>
      </c>
      <c r="O2408" s="28">
        <v>0</v>
      </c>
      <c r="P2408" s="345" t="str">
        <f>N2408&amp;O2408</f>
        <v>R0</v>
      </c>
      <c r="Q2408" s="25" t="s">
        <v>45</v>
      </c>
      <c r="R2408" s="19">
        <v>0.06</v>
      </c>
      <c r="S2408" s="19">
        <v>0.01</v>
      </c>
      <c r="T2408" s="336">
        <f>SUM(R2409:S2409)</f>
        <v>7108</v>
      </c>
      <c r="U2408" s="19">
        <v>2E-3</v>
      </c>
      <c r="V2408" s="19">
        <v>5.0000000000000001E-3</v>
      </c>
      <c r="W2408" s="336">
        <f>SUM(U2409:V2409)</f>
        <v>466</v>
      </c>
      <c r="X2408" s="19">
        <v>0.08</v>
      </c>
      <c r="Y2408" s="19">
        <v>7.0000000000000007E-2</v>
      </c>
      <c r="Z2408" s="19">
        <v>0</v>
      </c>
      <c r="AA2408" s="338">
        <f>SUM(X2409:Z2409)</f>
        <v>14093</v>
      </c>
      <c r="AB2408" s="327">
        <f>ROUNDDOWN((T2408+AA2408)*0.05,0)</f>
        <v>1060</v>
      </c>
      <c r="AC2408" s="327">
        <f>ROUNDDOWN((T2408+W2408+AA2408+AB2408)*0.1,0)</f>
        <v>2272</v>
      </c>
      <c r="AD2408" s="327">
        <f>ROUNDDOWN(AG2408*0.1,0)</f>
        <v>2882</v>
      </c>
      <c r="AE2408" s="327">
        <f>T2408+W2408+AA2408+AB2408+AC2408+AD2408</f>
        <v>27881</v>
      </c>
      <c r="AF2408" s="328">
        <v>36400</v>
      </c>
      <c r="AG2408" s="330">
        <f>AF2408-T2408-W2408</f>
        <v>28826</v>
      </c>
      <c r="AH2408" s="332">
        <f t="shared" si="26"/>
        <v>27881</v>
      </c>
    </row>
    <row r="2409" spans="1:34" ht="12.75" hidden="1" customHeight="1">
      <c r="A2409" s="344"/>
      <c r="B2409" s="27"/>
      <c r="C2409" s="28"/>
      <c r="D2409" s="344"/>
      <c r="E2409" s="28"/>
      <c r="F2409" s="28"/>
      <c r="G2409" s="344"/>
      <c r="H2409" s="28"/>
      <c r="I2409" s="28"/>
      <c r="J2409" s="344"/>
      <c r="K2409" s="28"/>
      <c r="L2409" s="28"/>
      <c r="M2409" s="346"/>
      <c r="N2409" s="28"/>
      <c r="O2409" s="28"/>
      <c r="P2409" s="346"/>
      <c r="Q2409" s="25"/>
      <c r="R2409" s="23">
        <f>ROUNDDOWN($R$3*R2408,0)</f>
        <v>6294</v>
      </c>
      <c r="S2409" s="23">
        <f>ROUNDDOWN($S$3*S2408,0)</f>
        <v>814</v>
      </c>
      <c r="T2409" s="337"/>
      <c r="U2409" s="23">
        <f>ROUNDDOWN(U2408*$U$3,0)</f>
        <v>162</v>
      </c>
      <c r="V2409" s="23">
        <f>ROUNDDOWN(V2408*$V$3,0)</f>
        <v>304</v>
      </c>
      <c r="W2409" s="337"/>
      <c r="X2409" s="23">
        <f>ROUNDDOWN($X$3*X2408,0)</f>
        <v>8392</v>
      </c>
      <c r="Y2409" s="23">
        <f>ROUNDDOWN(Y2408*$Y$3,0)</f>
        <v>5701</v>
      </c>
      <c r="Z2409" s="24">
        <f>ROUNDDOWN(Z2408*$Z$3,0)</f>
        <v>0</v>
      </c>
      <c r="AA2409" s="338"/>
      <c r="AB2409" s="327"/>
      <c r="AC2409" s="327"/>
      <c r="AD2409" s="327"/>
      <c r="AE2409" s="327"/>
      <c r="AF2409" s="329"/>
      <c r="AG2409" s="331"/>
      <c r="AH2409" s="332">
        <f t="shared" si="26"/>
        <v>0</v>
      </c>
    </row>
    <row r="2410" spans="1:34" ht="12.75" hidden="1" customHeight="1">
      <c r="A2410" s="344" t="s">
        <v>340</v>
      </c>
      <c r="B2410" s="27" t="s">
        <v>43</v>
      </c>
      <c r="C2410" s="28">
        <v>1.5</v>
      </c>
      <c r="D2410" s="344" t="str">
        <f>B2410&amp;C2410</f>
        <v>H1.5</v>
      </c>
      <c r="E2410" s="28" t="s">
        <v>38</v>
      </c>
      <c r="F2410" s="28">
        <v>0.8</v>
      </c>
      <c r="G2410" s="344" t="str">
        <f>E2410&amp;F2410</f>
        <v>W0.8</v>
      </c>
      <c r="H2410" s="28" t="s">
        <v>39</v>
      </c>
      <c r="I2410" s="28">
        <v>0</v>
      </c>
      <c r="J2410" s="344" t="str">
        <f>H2410&amp;I2410</f>
        <v>L0</v>
      </c>
      <c r="K2410" s="28" t="s">
        <v>40</v>
      </c>
      <c r="L2410" s="28">
        <v>0</v>
      </c>
      <c r="M2410" s="345" t="str">
        <f>K2410&amp;L2410</f>
        <v>B0</v>
      </c>
      <c r="N2410" s="28" t="s">
        <v>41</v>
      </c>
      <c r="O2410" s="28">
        <v>0</v>
      </c>
      <c r="P2410" s="345" t="str">
        <f>N2410&amp;O2410</f>
        <v>R0</v>
      </c>
      <c r="Q2410" s="25" t="s">
        <v>45</v>
      </c>
      <c r="R2410" s="26">
        <v>0.06</v>
      </c>
      <c r="S2410" s="26">
        <v>0.01</v>
      </c>
      <c r="T2410" s="336">
        <f>SUM(R2411:S2411)</f>
        <v>7108</v>
      </c>
      <c r="U2410" s="19">
        <v>2E-3</v>
      </c>
      <c r="V2410" s="19">
        <v>5.0000000000000001E-3</v>
      </c>
      <c r="W2410" s="29">
        <f>SUM(U2411:V2411)</f>
        <v>466</v>
      </c>
      <c r="X2410" s="19">
        <v>0.09</v>
      </c>
      <c r="Y2410" s="19">
        <v>7.0000000000000007E-2</v>
      </c>
      <c r="Z2410" s="19">
        <v>0</v>
      </c>
      <c r="AA2410" s="338">
        <f>SUM(X2411:Z2411)</f>
        <v>15142</v>
      </c>
      <c r="AB2410" s="327">
        <f>ROUNDDOWN((T2410+AA2410)*0.05,0)</f>
        <v>1112</v>
      </c>
      <c r="AC2410" s="327">
        <f>ROUNDDOWN((T2410+W2410+AA2410+AB2410)*0.1,0)</f>
        <v>2382</v>
      </c>
      <c r="AD2410" s="327">
        <f>ROUNDDOWN(AG2410*0.1,0)</f>
        <v>5012</v>
      </c>
      <c r="AE2410" s="327">
        <f>T2410+W2410+AA2410+AB2410+AC2410+AD2410</f>
        <v>31222</v>
      </c>
      <c r="AF2410" s="328">
        <v>57700</v>
      </c>
      <c r="AG2410" s="330">
        <f>AF2410-T2410-W2410</f>
        <v>50126</v>
      </c>
      <c r="AH2410" s="332">
        <f t="shared" si="26"/>
        <v>31222</v>
      </c>
    </row>
    <row r="2411" spans="1:34" ht="12.75" hidden="1" customHeight="1">
      <c r="A2411" s="344"/>
      <c r="B2411" s="27"/>
      <c r="C2411" s="28"/>
      <c r="D2411" s="344"/>
      <c r="E2411" s="28"/>
      <c r="F2411" s="28"/>
      <c r="G2411" s="344"/>
      <c r="H2411" s="28"/>
      <c r="I2411" s="28"/>
      <c r="J2411" s="344"/>
      <c r="K2411" s="28"/>
      <c r="L2411" s="28"/>
      <c r="M2411" s="346"/>
      <c r="N2411" s="28"/>
      <c r="O2411" s="28"/>
      <c r="P2411" s="346"/>
      <c r="Q2411" s="25"/>
      <c r="R2411" s="23">
        <f>ROUNDDOWN($R$3*R2410,0)</f>
        <v>6294</v>
      </c>
      <c r="S2411" s="23">
        <f>ROUNDDOWN($S$3*S2410,0)</f>
        <v>814</v>
      </c>
      <c r="T2411" s="337"/>
      <c r="U2411" s="23">
        <f>ROUNDDOWN(U2410*$U$3,0)</f>
        <v>162</v>
      </c>
      <c r="V2411" s="23">
        <f>ROUNDDOWN(V2410*$V$3,0)</f>
        <v>304</v>
      </c>
      <c r="W2411" s="30"/>
      <c r="X2411" s="23">
        <f>ROUNDDOWN($X$3*X2410,0)</f>
        <v>9441</v>
      </c>
      <c r="Y2411" s="23">
        <f>ROUNDDOWN(Y2410*$Y$3,0)</f>
        <v>5701</v>
      </c>
      <c r="Z2411" s="24">
        <f>ROUNDDOWN(Z2410*$Z$3,0)</f>
        <v>0</v>
      </c>
      <c r="AA2411" s="338"/>
      <c r="AB2411" s="327"/>
      <c r="AC2411" s="327"/>
      <c r="AD2411" s="327"/>
      <c r="AE2411" s="327"/>
      <c r="AF2411" s="329"/>
      <c r="AG2411" s="331"/>
      <c r="AH2411" s="332">
        <f t="shared" si="26"/>
        <v>0</v>
      </c>
    </row>
    <row r="2412" spans="1:34" ht="12.75" hidden="1" customHeight="1">
      <c r="A2412" s="344" t="s">
        <v>340</v>
      </c>
      <c r="B2412" s="27" t="s">
        <v>43</v>
      </c>
      <c r="C2412" s="28">
        <v>2</v>
      </c>
      <c r="D2412" s="344" t="str">
        <f>B2412&amp;C2412</f>
        <v>H2</v>
      </c>
      <c r="E2412" s="28" t="s">
        <v>38</v>
      </c>
      <c r="F2412" s="28">
        <v>1</v>
      </c>
      <c r="G2412" s="344" t="str">
        <f>E2412&amp;F2412</f>
        <v>W1</v>
      </c>
      <c r="H2412" s="28" t="s">
        <v>39</v>
      </c>
      <c r="I2412" s="28">
        <v>0</v>
      </c>
      <c r="J2412" s="344" t="str">
        <f>H2412&amp;I2412</f>
        <v>L0</v>
      </c>
      <c r="K2412" s="28" t="s">
        <v>40</v>
      </c>
      <c r="L2412" s="28">
        <v>0</v>
      </c>
      <c r="M2412" s="345" t="str">
        <f>K2412&amp;L2412</f>
        <v>B0</v>
      </c>
      <c r="N2412" s="28" t="s">
        <v>41</v>
      </c>
      <c r="O2412" s="28">
        <v>0</v>
      </c>
      <c r="P2412" s="345" t="str">
        <f>N2412&amp;O2412</f>
        <v>R0</v>
      </c>
      <c r="Q2412" s="25" t="s">
        <v>45</v>
      </c>
      <c r="R2412" s="19">
        <v>0.08</v>
      </c>
      <c r="S2412" s="19">
        <v>0.01</v>
      </c>
      <c r="T2412" s="336">
        <f>SUM(R2413:S2413)</f>
        <v>9206</v>
      </c>
      <c r="U2412" s="19">
        <v>2E-3</v>
      </c>
      <c r="V2412" s="19">
        <v>7.0000000000000001E-3</v>
      </c>
      <c r="W2412" s="336">
        <f>SUM(U2413:V2413)</f>
        <v>588</v>
      </c>
      <c r="X2412" s="19">
        <v>0.11</v>
      </c>
      <c r="Y2412" s="19">
        <v>0.09</v>
      </c>
      <c r="Z2412" s="19">
        <v>0</v>
      </c>
      <c r="AA2412" s="338">
        <f>SUM(X2413:Z2413)</f>
        <v>18868</v>
      </c>
      <c r="AB2412" s="327">
        <f>ROUNDDOWN((T2412+AA2412)*0.05,0)</f>
        <v>1403</v>
      </c>
      <c r="AC2412" s="327">
        <f>ROUNDDOWN((T2412+W2412+AA2412+AB2412)*0.1,0)</f>
        <v>3006</v>
      </c>
      <c r="AD2412" s="327">
        <f>ROUNDDOWN(AG2412*0.1,0)</f>
        <v>8750</v>
      </c>
      <c r="AE2412" s="327">
        <f>T2412+W2412+AA2412+AB2412+AC2412+AD2412</f>
        <v>41821</v>
      </c>
      <c r="AF2412" s="328">
        <v>97300</v>
      </c>
      <c r="AG2412" s="330">
        <f>AF2412-T2412-W2412</f>
        <v>87506</v>
      </c>
      <c r="AH2412" s="332">
        <f t="shared" si="26"/>
        <v>41821</v>
      </c>
    </row>
    <row r="2413" spans="1:34" ht="12.75" hidden="1" customHeight="1">
      <c r="A2413" s="344"/>
      <c r="B2413" s="27"/>
      <c r="C2413" s="28"/>
      <c r="D2413" s="344"/>
      <c r="E2413" s="28"/>
      <c r="F2413" s="28"/>
      <c r="G2413" s="344"/>
      <c r="H2413" s="28"/>
      <c r="I2413" s="28"/>
      <c r="J2413" s="344"/>
      <c r="K2413" s="28"/>
      <c r="L2413" s="28"/>
      <c r="M2413" s="346"/>
      <c r="N2413" s="28"/>
      <c r="O2413" s="28"/>
      <c r="P2413" s="346"/>
      <c r="Q2413" s="22"/>
      <c r="R2413" s="23">
        <f>ROUNDDOWN($R$3*R2412,0)</f>
        <v>8392</v>
      </c>
      <c r="S2413" s="23">
        <f>ROUNDDOWN($S$3*S2412,0)</f>
        <v>814</v>
      </c>
      <c r="T2413" s="337"/>
      <c r="U2413" s="23">
        <f>ROUNDDOWN(U2412*$U$3,0)</f>
        <v>162</v>
      </c>
      <c r="V2413" s="23">
        <f>ROUNDDOWN(V2412*$V$3,0)</f>
        <v>426</v>
      </c>
      <c r="W2413" s="337"/>
      <c r="X2413" s="23">
        <f>ROUNDDOWN($X$3*X2412,0)</f>
        <v>11539</v>
      </c>
      <c r="Y2413" s="23">
        <f>ROUNDDOWN(Y2412*$Y$3,0)</f>
        <v>7329</v>
      </c>
      <c r="Z2413" s="24">
        <f>ROUNDDOWN(Z2412*$Z$3,0)</f>
        <v>0</v>
      </c>
      <c r="AA2413" s="338"/>
      <c r="AB2413" s="327"/>
      <c r="AC2413" s="327"/>
      <c r="AD2413" s="327"/>
      <c r="AE2413" s="327"/>
      <c r="AF2413" s="329"/>
      <c r="AG2413" s="331"/>
      <c r="AH2413" s="332">
        <f t="shared" si="26"/>
        <v>0</v>
      </c>
    </row>
    <row r="2414" spans="1:34" ht="12.75" hidden="1" customHeight="1">
      <c r="A2414" s="345" t="s">
        <v>340</v>
      </c>
      <c r="B2414" s="27" t="s">
        <v>43</v>
      </c>
      <c r="C2414" s="28">
        <v>2.5</v>
      </c>
      <c r="D2414" s="345" t="str">
        <f>B2414&amp;C2414</f>
        <v>H2.5</v>
      </c>
      <c r="E2414" s="28" t="s">
        <v>38</v>
      </c>
      <c r="F2414" s="28">
        <v>1.2</v>
      </c>
      <c r="G2414" s="345" t="str">
        <f>E2414&amp;F2414</f>
        <v>W1.2</v>
      </c>
      <c r="H2414" s="28" t="s">
        <v>39</v>
      </c>
      <c r="I2414" s="28">
        <v>0</v>
      </c>
      <c r="J2414" s="345" t="str">
        <f>H2414&amp;I2414</f>
        <v>L0</v>
      </c>
      <c r="K2414" s="28" t="s">
        <v>40</v>
      </c>
      <c r="L2414" s="28">
        <v>0</v>
      </c>
      <c r="M2414" s="345" t="str">
        <f>K2414&amp;L2414</f>
        <v>B0</v>
      </c>
      <c r="N2414" s="28" t="s">
        <v>41</v>
      </c>
      <c r="O2414" s="28">
        <v>0</v>
      </c>
      <c r="P2414" s="345" t="str">
        <f>N2414&amp;O2414</f>
        <v>R0</v>
      </c>
      <c r="Q2414" s="25" t="s">
        <v>45</v>
      </c>
      <c r="R2414" s="26">
        <v>0.1</v>
      </c>
      <c r="S2414" s="26">
        <v>0.02</v>
      </c>
      <c r="T2414" s="336">
        <f>SUM(R2415:S2415)</f>
        <v>12118</v>
      </c>
      <c r="U2414" s="19">
        <v>5.0000000000000001E-3</v>
      </c>
      <c r="V2414" s="19">
        <v>0.01</v>
      </c>
      <c r="W2414" s="336">
        <f>SUM(U2415:V2415)</f>
        <v>1016</v>
      </c>
      <c r="X2414" s="19">
        <v>0.15</v>
      </c>
      <c r="Y2414" s="19">
        <v>0.12</v>
      </c>
      <c r="Z2414" s="19">
        <v>0</v>
      </c>
      <c r="AA2414" s="354">
        <f>SUM(X2415:Z2415)</f>
        <v>25508</v>
      </c>
      <c r="AB2414" s="328">
        <f>ROUNDDOWN((T2414+AA2414)*0.05,0)</f>
        <v>1881</v>
      </c>
      <c r="AC2414" s="328">
        <f>ROUNDDOWN((T2414+W2414+AA2414+AB2414)*0.1,0)</f>
        <v>4052</v>
      </c>
      <c r="AD2414" s="328">
        <f>ROUNDDOWN(AG2414*0.1,0)</f>
        <v>17986</v>
      </c>
      <c r="AE2414" s="328">
        <f>T2414+W2414+AA2414+AB2414+AC2414+AD2414</f>
        <v>62561</v>
      </c>
      <c r="AF2414" s="328">
        <v>193000</v>
      </c>
      <c r="AG2414" s="350">
        <f>AF2414-T2414-W2414</f>
        <v>179866</v>
      </c>
      <c r="AH2414" s="352">
        <f t="shared" si="26"/>
        <v>62561</v>
      </c>
    </row>
    <row r="2415" spans="1:34" ht="12.75" hidden="1" customHeight="1">
      <c r="A2415" s="346"/>
      <c r="B2415" s="27"/>
      <c r="C2415" s="28"/>
      <c r="D2415" s="346"/>
      <c r="E2415" s="28"/>
      <c r="F2415" s="28"/>
      <c r="G2415" s="346"/>
      <c r="H2415" s="28"/>
      <c r="I2415" s="28"/>
      <c r="J2415" s="346"/>
      <c r="K2415" s="28"/>
      <c r="L2415" s="28"/>
      <c r="M2415" s="346"/>
      <c r="N2415" s="28"/>
      <c r="O2415" s="28"/>
      <c r="P2415" s="346"/>
      <c r="Q2415" s="25"/>
      <c r="R2415" s="23">
        <f>ROUNDDOWN($R$3*R2414,0)</f>
        <v>10490</v>
      </c>
      <c r="S2415" s="23">
        <f>ROUNDDOWN($S$3*S2414,0)</f>
        <v>1628</v>
      </c>
      <c r="T2415" s="337"/>
      <c r="U2415" s="23">
        <f>ROUNDDOWN(U2414*$U$3,0)</f>
        <v>407</v>
      </c>
      <c r="V2415" s="23">
        <f>ROUNDDOWN(V2414*$V$3,0)</f>
        <v>609</v>
      </c>
      <c r="W2415" s="337"/>
      <c r="X2415" s="23">
        <f>ROUNDDOWN($X$3*X2414,0)</f>
        <v>15735</v>
      </c>
      <c r="Y2415" s="23">
        <f>ROUNDDOWN(Y2414*$Y$3,0)</f>
        <v>9773</v>
      </c>
      <c r="Z2415" s="24">
        <f>ROUNDDOWN(Z2414*$Z$3,0)</f>
        <v>0</v>
      </c>
      <c r="AA2415" s="355"/>
      <c r="AB2415" s="329"/>
      <c r="AC2415" s="329"/>
      <c r="AD2415" s="329"/>
      <c r="AE2415" s="329"/>
      <c r="AF2415" s="329"/>
      <c r="AG2415" s="351"/>
      <c r="AH2415" s="353"/>
    </row>
    <row r="2416" spans="1:34" ht="12.75" hidden="1" customHeight="1">
      <c r="A2416" s="345" t="s">
        <v>340</v>
      </c>
      <c r="B2416" s="27" t="s">
        <v>43</v>
      </c>
      <c r="C2416" s="28">
        <v>3</v>
      </c>
      <c r="D2416" s="345" t="str">
        <f>B2416&amp;C2416</f>
        <v>H3</v>
      </c>
      <c r="E2416" s="28" t="s">
        <v>38</v>
      </c>
      <c r="F2416" s="28">
        <v>1.5</v>
      </c>
      <c r="G2416" s="345" t="str">
        <f>E2416&amp;F2416</f>
        <v>W1.5</v>
      </c>
      <c r="H2416" s="28" t="s">
        <v>39</v>
      </c>
      <c r="I2416" s="28">
        <v>0</v>
      </c>
      <c r="J2416" s="345" t="str">
        <f>H2416&amp;I2416</f>
        <v>L0</v>
      </c>
      <c r="K2416" s="28" t="s">
        <v>40</v>
      </c>
      <c r="L2416" s="28">
        <v>0</v>
      </c>
      <c r="M2416" s="345" t="str">
        <f>K2416&amp;L2416</f>
        <v>B0</v>
      </c>
      <c r="N2416" s="28" t="s">
        <v>41</v>
      </c>
      <c r="O2416" s="28">
        <v>0</v>
      </c>
      <c r="P2416" s="345" t="str">
        <f>N2416&amp;O2416</f>
        <v>R0</v>
      </c>
      <c r="Q2416" s="25" t="s">
        <v>45</v>
      </c>
      <c r="R2416" s="26">
        <v>0.12</v>
      </c>
      <c r="S2416" s="26">
        <v>0.02</v>
      </c>
      <c r="T2416" s="336">
        <f>SUM(R2417:S2417)</f>
        <v>14216</v>
      </c>
      <c r="U2416" s="19">
        <v>8.0000000000000002E-3</v>
      </c>
      <c r="V2416" s="19">
        <v>1.2E-2</v>
      </c>
      <c r="W2416" s="336">
        <f>SUM(U2417:V2417)</f>
        <v>1382</v>
      </c>
      <c r="X2416" s="19">
        <v>0.19</v>
      </c>
      <c r="Y2416" s="19">
        <v>0.14000000000000001</v>
      </c>
      <c r="Z2416" s="19">
        <v>0</v>
      </c>
      <c r="AA2416" s="354">
        <f>SUM(X2417:Z2417)</f>
        <v>31333</v>
      </c>
      <c r="AB2416" s="328">
        <f>ROUNDDOWN((T2416+AA2416)*0.05,0)</f>
        <v>2277</v>
      </c>
      <c r="AC2416" s="328">
        <f>ROUNDDOWN((T2416+W2416+AA2416+AB2416)*0.1,0)</f>
        <v>4920</v>
      </c>
      <c r="AD2416" s="328">
        <f>ROUNDDOWN(AG2416*0.1,0)</f>
        <v>27840</v>
      </c>
      <c r="AE2416" s="328">
        <f>T2416+W2416+AA2416+AB2416+AC2416+AD2416</f>
        <v>81968</v>
      </c>
      <c r="AF2416" s="328">
        <v>294000</v>
      </c>
      <c r="AG2416" s="350">
        <f>AF2416-T2416-W2416</f>
        <v>278402</v>
      </c>
      <c r="AH2416" s="352">
        <f t="shared" si="26"/>
        <v>81968</v>
      </c>
    </row>
    <row r="2417" spans="1:34" ht="12.75" hidden="1" customHeight="1">
      <c r="A2417" s="346"/>
      <c r="B2417" s="27"/>
      <c r="C2417" s="28"/>
      <c r="D2417" s="346"/>
      <c r="E2417" s="28"/>
      <c r="F2417" s="28"/>
      <c r="G2417" s="346"/>
      <c r="H2417" s="28"/>
      <c r="I2417" s="28"/>
      <c r="J2417" s="346"/>
      <c r="K2417" s="28"/>
      <c r="L2417" s="28"/>
      <c r="M2417" s="346"/>
      <c r="N2417" s="28"/>
      <c r="O2417" s="28"/>
      <c r="P2417" s="346"/>
      <c r="Q2417" s="25"/>
      <c r="R2417" s="23">
        <f>ROUNDDOWN($R$3*R2416,0)</f>
        <v>12588</v>
      </c>
      <c r="S2417" s="23">
        <f>ROUNDDOWN($S$3*S2416,0)</f>
        <v>1628</v>
      </c>
      <c r="T2417" s="337"/>
      <c r="U2417" s="23">
        <f>ROUNDDOWN(U2416*$U$3,0)</f>
        <v>651</v>
      </c>
      <c r="V2417" s="23">
        <f>ROUNDDOWN(V2416*$V$3,0)</f>
        <v>731</v>
      </c>
      <c r="W2417" s="337"/>
      <c r="X2417" s="23">
        <f>ROUNDDOWN($X$3*X2416,0)</f>
        <v>19931</v>
      </c>
      <c r="Y2417" s="23">
        <f>ROUNDDOWN(Y2416*$Y$3,0)</f>
        <v>11402</v>
      </c>
      <c r="Z2417" s="24">
        <f>ROUNDDOWN(Z2416*$Z$3,0)</f>
        <v>0</v>
      </c>
      <c r="AA2417" s="355"/>
      <c r="AB2417" s="329"/>
      <c r="AC2417" s="329"/>
      <c r="AD2417" s="329"/>
      <c r="AE2417" s="329"/>
      <c r="AF2417" s="329"/>
      <c r="AG2417" s="351"/>
      <c r="AH2417" s="353"/>
    </row>
    <row r="2418" spans="1:34" ht="12.75" hidden="1" customHeight="1">
      <c r="A2418" s="333" t="s">
        <v>341</v>
      </c>
      <c r="B2418" s="20" t="s">
        <v>43</v>
      </c>
      <c r="C2418" s="21">
        <v>2</v>
      </c>
      <c r="D2418" s="333" t="str">
        <f>B2418&amp;C2418</f>
        <v>H2</v>
      </c>
      <c r="E2418" s="21" t="s">
        <v>38</v>
      </c>
      <c r="F2418" s="21">
        <v>0</v>
      </c>
      <c r="G2418" s="333" t="str">
        <f>E2418&amp;F2418</f>
        <v>W0</v>
      </c>
      <c r="H2418" s="21" t="s">
        <v>39</v>
      </c>
      <c r="I2418" s="21">
        <v>0</v>
      </c>
      <c r="J2418" s="333" t="str">
        <f>H2418&amp;I2418</f>
        <v>L0</v>
      </c>
      <c r="K2418" s="21" t="s">
        <v>40</v>
      </c>
      <c r="L2418" s="21">
        <v>0</v>
      </c>
      <c r="M2418" s="334" t="str">
        <f>K2418&amp;L2418</f>
        <v>B0</v>
      </c>
      <c r="N2418" s="21" t="s">
        <v>41</v>
      </c>
      <c r="O2418" s="21">
        <v>4</v>
      </c>
      <c r="P2418" s="334" t="str">
        <f>N2418&amp;O2418</f>
        <v>R4</v>
      </c>
      <c r="Q2418" s="25" t="s">
        <v>42</v>
      </c>
      <c r="R2418" s="19">
        <v>0.11</v>
      </c>
      <c r="S2418" s="19">
        <v>0.1</v>
      </c>
      <c r="T2418" s="336">
        <f>SUM(R2419:S2419)</f>
        <v>19683</v>
      </c>
      <c r="U2418" s="19">
        <v>2E-3</v>
      </c>
      <c r="V2418" s="19">
        <v>5.0000000000000001E-3</v>
      </c>
      <c r="W2418" s="336">
        <f>SUM(U2419:V2419)</f>
        <v>466</v>
      </c>
      <c r="X2418" s="19">
        <v>0.11</v>
      </c>
      <c r="Y2418" s="19">
        <v>7.0000000000000007E-2</v>
      </c>
      <c r="Z2418" s="19">
        <v>0</v>
      </c>
      <c r="AA2418" s="338">
        <f>SUM(X2419:Z2419)</f>
        <v>17240</v>
      </c>
      <c r="AB2418" s="327">
        <f>ROUNDDOWN((T2418+AA2418)*0.05,0)</f>
        <v>1846</v>
      </c>
      <c r="AC2418" s="327">
        <f>ROUNDDOWN((T2418+W2418+AA2418+AB2418)*0.1,0)</f>
        <v>3923</v>
      </c>
      <c r="AD2418" s="327">
        <f>ROUNDDOWN(AG2418*0.1,0)</f>
        <v>2415</v>
      </c>
      <c r="AE2418" s="327">
        <f>T2418+W2418+AA2418+AB2418+AC2418+AD2418</f>
        <v>45573</v>
      </c>
      <c r="AF2418" s="328">
        <v>44300</v>
      </c>
      <c r="AG2418" s="330">
        <f>AF2418-T2418-W2418</f>
        <v>24151</v>
      </c>
      <c r="AH2418" s="332">
        <f t="shared" si="26"/>
        <v>24151</v>
      </c>
    </row>
    <row r="2419" spans="1:34" ht="12.75" hidden="1" customHeight="1">
      <c r="A2419" s="333"/>
      <c r="B2419" s="20"/>
      <c r="C2419" s="21"/>
      <c r="D2419" s="333"/>
      <c r="E2419" s="21"/>
      <c r="F2419" s="21"/>
      <c r="G2419" s="333"/>
      <c r="H2419" s="21"/>
      <c r="I2419" s="21"/>
      <c r="J2419" s="333"/>
      <c r="K2419" s="21"/>
      <c r="L2419" s="21"/>
      <c r="M2419" s="335"/>
      <c r="N2419" s="21"/>
      <c r="O2419" s="21"/>
      <c r="P2419" s="335"/>
      <c r="Q2419" s="22"/>
      <c r="R2419" s="23">
        <f>ROUNDDOWN($R$3*R2418,0)</f>
        <v>11539</v>
      </c>
      <c r="S2419" s="23">
        <f>ROUNDDOWN($S$3*S2418,0)</f>
        <v>8144</v>
      </c>
      <c r="T2419" s="337"/>
      <c r="U2419" s="23">
        <f>ROUNDDOWN(U2418*$U$3,0)</f>
        <v>162</v>
      </c>
      <c r="V2419" s="23">
        <f>ROUNDDOWN(V2418*$V$3,0)</f>
        <v>304</v>
      </c>
      <c r="W2419" s="337"/>
      <c r="X2419" s="23">
        <f>ROUNDDOWN($X$3*X2418,0)</f>
        <v>11539</v>
      </c>
      <c r="Y2419" s="23">
        <f>ROUNDDOWN(Y2418*$Y$3,0)</f>
        <v>5701</v>
      </c>
      <c r="Z2419" s="24">
        <f>ROUNDDOWN(Z2418*$Z$3,0)</f>
        <v>0</v>
      </c>
      <c r="AA2419" s="338"/>
      <c r="AB2419" s="327"/>
      <c r="AC2419" s="327"/>
      <c r="AD2419" s="327"/>
      <c r="AE2419" s="327"/>
      <c r="AF2419" s="329"/>
      <c r="AG2419" s="331"/>
      <c r="AH2419" s="332">
        <f t="shared" si="26"/>
        <v>0</v>
      </c>
    </row>
    <row r="2420" spans="1:34" ht="12.75" hidden="1" customHeight="1">
      <c r="A2420" s="333" t="s">
        <v>341</v>
      </c>
      <c r="B2420" s="20" t="s">
        <v>43</v>
      </c>
      <c r="C2420" s="21">
        <v>2</v>
      </c>
      <c r="D2420" s="333" t="str">
        <f>B2420&amp;C2420</f>
        <v>H2</v>
      </c>
      <c r="E2420" s="21" t="s">
        <v>38</v>
      </c>
      <c r="F2420" s="21">
        <v>0</v>
      </c>
      <c r="G2420" s="333" t="str">
        <f>E2420&amp;F2420</f>
        <v>W0</v>
      </c>
      <c r="H2420" s="21" t="s">
        <v>39</v>
      </c>
      <c r="I2420" s="21">
        <v>0</v>
      </c>
      <c r="J2420" s="333" t="str">
        <f>H2420&amp;I2420</f>
        <v>L0</v>
      </c>
      <c r="K2420" s="21" t="s">
        <v>40</v>
      </c>
      <c r="L2420" s="21">
        <v>0</v>
      </c>
      <c r="M2420" s="334" t="str">
        <f>K2420&amp;L2420</f>
        <v>B0</v>
      </c>
      <c r="N2420" s="21" t="s">
        <v>41</v>
      </c>
      <c r="O2420" s="21">
        <v>5</v>
      </c>
      <c r="P2420" s="334" t="str">
        <f>N2420&amp;O2420</f>
        <v>R5</v>
      </c>
      <c r="Q2420" s="25" t="s">
        <v>42</v>
      </c>
      <c r="R2420" s="26">
        <v>0.13</v>
      </c>
      <c r="S2420" s="26">
        <v>0.02</v>
      </c>
      <c r="T2420" s="336">
        <f>SUM(R2421:S2421)</f>
        <v>15265</v>
      </c>
      <c r="U2420" s="19">
        <v>5.0000000000000001E-3</v>
      </c>
      <c r="V2420" s="19">
        <v>7.0000000000000001E-3</v>
      </c>
      <c r="W2420" s="336">
        <f>SUM(U2421:V2421)</f>
        <v>833</v>
      </c>
      <c r="X2420" s="19">
        <v>0.17</v>
      </c>
      <c r="Y2420" s="19">
        <v>0.1</v>
      </c>
      <c r="Z2420" s="19">
        <v>0</v>
      </c>
      <c r="AA2420" s="338">
        <f>SUM(X2421:Z2421)</f>
        <v>25977</v>
      </c>
      <c r="AB2420" s="327">
        <f>ROUNDDOWN((T2420+AA2420)*0.05,0)</f>
        <v>2062</v>
      </c>
      <c r="AC2420" s="327">
        <f>ROUNDDOWN((T2420+W2420+AA2420+AB2420)*0.1,0)</f>
        <v>4413</v>
      </c>
      <c r="AD2420" s="327">
        <f>ROUNDDOWN(AG2420*0.1,0)</f>
        <v>5450</v>
      </c>
      <c r="AE2420" s="327">
        <f>T2420+W2420+AA2420+AB2420+AC2420+AD2420</f>
        <v>54000</v>
      </c>
      <c r="AF2420" s="328">
        <v>70600</v>
      </c>
      <c r="AG2420" s="330">
        <f>AF2420-T2420-W2420</f>
        <v>54502</v>
      </c>
      <c r="AH2420" s="332">
        <f t="shared" si="26"/>
        <v>54000</v>
      </c>
    </row>
    <row r="2421" spans="1:34" ht="12.75" hidden="1" customHeight="1">
      <c r="A2421" s="333"/>
      <c r="B2421" s="20"/>
      <c r="C2421" s="21"/>
      <c r="D2421" s="333"/>
      <c r="E2421" s="21"/>
      <c r="F2421" s="21"/>
      <c r="G2421" s="333"/>
      <c r="H2421" s="21"/>
      <c r="I2421" s="21"/>
      <c r="J2421" s="333"/>
      <c r="K2421" s="21"/>
      <c r="L2421" s="21"/>
      <c r="M2421" s="335"/>
      <c r="N2421" s="21"/>
      <c r="O2421" s="21"/>
      <c r="P2421" s="335"/>
      <c r="Q2421" s="22"/>
      <c r="R2421" s="23">
        <f>ROUNDDOWN($R$3*R2420,0)</f>
        <v>13637</v>
      </c>
      <c r="S2421" s="23">
        <f>ROUNDDOWN($S$3*S2420,0)</f>
        <v>1628</v>
      </c>
      <c r="T2421" s="337"/>
      <c r="U2421" s="23">
        <f>ROUNDDOWN(U2420*$U$3,0)</f>
        <v>407</v>
      </c>
      <c r="V2421" s="23">
        <f>ROUNDDOWN(V2420*$V$3,0)</f>
        <v>426</v>
      </c>
      <c r="W2421" s="337"/>
      <c r="X2421" s="23">
        <f>ROUNDDOWN($X$3*X2420,0)</f>
        <v>17833</v>
      </c>
      <c r="Y2421" s="23">
        <f>ROUNDDOWN(Y2420*$Y$3,0)</f>
        <v>8144</v>
      </c>
      <c r="Z2421" s="24">
        <f>ROUNDDOWN(Z2420*$Z$3,0)</f>
        <v>0</v>
      </c>
      <c r="AA2421" s="338"/>
      <c r="AB2421" s="327"/>
      <c r="AC2421" s="327"/>
      <c r="AD2421" s="327"/>
      <c r="AE2421" s="327"/>
      <c r="AF2421" s="329"/>
      <c r="AG2421" s="331"/>
      <c r="AH2421" s="332">
        <f t="shared" si="26"/>
        <v>0</v>
      </c>
    </row>
    <row r="2422" spans="1:34" ht="12.75" hidden="1" customHeight="1">
      <c r="A2422" s="333" t="s">
        <v>341</v>
      </c>
      <c r="B2422" s="20" t="s">
        <v>43</v>
      </c>
      <c r="C2422" s="21">
        <v>2</v>
      </c>
      <c r="D2422" s="333" t="str">
        <f>B2422&amp;C2422</f>
        <v>H2</v>
      </c>
      <c r="E2422" s="21" t="s">
        <v>38</v>
      </c>
      <c r="F2422" s="21">
        <v>0</v>
      </c>
      <c r="G2422" s="333" t="str">
        <f>E2422&amp;F2422</f>
        <v>W0</v>
      </c>
      <c r="H2422" s="21" t="s">
        <v>39</v>
      </c>
      <c r="I2422" s="21">
        <v>0</v>
      </c>
      <c r="J2422" s="333" t="str">
        <f>H2422&amp;I2422</f>
        <v>L0</v>
      </c>
      <c r="K2422" s="21" t="s">
        <v>40</v>
      </c>
      <c r="L2422" s="21">
        <v>0</v>
      </c>
      <c r="M2422" s="334" t="str">
        <f>K2422&amp;L2422</f>
        <v>B0</v>
      </c>
      <c r="N2422" s="21" t="s">
        <v>41</v>
      </c>
      <c r="O2422" s="21">
        <v>6</v>
      </c>
      <c r="P2422" s="334" t="str">
        <f>N2422&amp;O2422</f>
        <v>R6</v>
      </c>
      <c r="Q2422" s="25" t="s">
        <v>42</v>
      </c>
      <c r="R2422" s="19">
        <v>0.19</v>
      </c>
      <c r="S2422" s="19">
        <v>0.02</v>
      </c>
      <c r="T2422" s="336">
        <f>SUM(R2423:S2423)</f>
        <v>21559</v>
      </c>
      <c r="U2422" s="19">
        <v>8.0000000000000002E-3</v>
      </c>
      <c r="V2422" s="19">
        <v>0.01</v>
      </c>
      <c r="W2422" s="336">
        <f>SUM(U2423:V2423)</f>
        <v>1260</v>
      </c>
      <c r="X2422" s="19">
        <v>0.23</v>
      </c>
      <c r="Y2422" s="19">
        <v>0.14000000000000001</v>
      </c>
      <c r="Z2422" s="19">
        <v>0</v>
      </c>
      <c r="AA2422" s="338">
        <f>SUM(X2423:Z2423)</f>
        <v>35529</v>
      </c>
      <c r="AB2422" s="327">
        <f>ROUNDDOWN((T2422+AA2422)*0.05,0)</f>
        <v>2854</v>
      </c>
      <c r="AC2422" s="327">
        <f>ROUNDDOWN((T2422+W2422+AA2422+AB2422)*0.1,0)</f>
        <v>6120</v>
      </c>
      <c r="AD2422" s="327">
        <f>ROUNDDOWN(AG2422*0.1,0)</f>
        <v>9418</v>
      </c>
      <c r="AE2422" s="327">
        <f>T2422+W2422+AA2422+AB2422+AC2422+AD2422</f>
        <v>76740</v>
      </c>
      <c r="AF2422" s="328">
        <v>117000</v>
      </c>
      <c r="AG2422" s="330">
        <f>AF2422-T2422-W2422</f>
        <v>94181</v>
      </c>
      <c r="AH2422" s="332">
        <f t="shared" si="26"/>
        <v>76740</v>
      </c>
    </row>
    <row r="2423" spans="1:34" ht="12.75" hidden="1" customHeight="1">
      <c r="A2423" s="333"/>
      <c r="B2423" s="20"/>
      <c r="C2423" s="21"/>
      <c r="D2423" s="333"/>
      <c r="E2423" s="21"/>
      <c r="F2423" s="21"/>
      <c r="G2423" s="333"/>
      <c r="H2423" s="21"/>
      <c r="I2423" s="21"/>
      <c r="J2423" s="333"/>
      <c r="K2423" s="21"/>
      <c r="L2423" s="21"/>
      <c r="M2423" s="335"/>
      <c r="N2423" s="21"/>
      <c r="O2423" s="21"/>
      <c r="P2423" s="335"/>
      <c r="Q2423" s="22"/>
      <c r="R2423" s="23">
        <f>ROUNDDOWN($R$3*R2422,0)</f>
        <v>19931</v>
      </c>
      <c r="S2423" s="23">
        <f>ROUNDDOWN($S$3*S2422,0)</f>
        <v>1628</v>
      </c>
      <c r="T2423" s="337"/>
      <c r="U2423" s="23">
        <f>ROUNDDOWN(U2422*$U$3,0)</f>
        <v>651</v>
      </c>
      <c r="V2423" s="23">
        <f>ROUNDDOWN(V2422*$V$3,0)</f>
        <v>609</v>
      </c>
      <c r="W2423" s="337"/>
      <c r="X2423" s="23">
        <f>ROUNDDOWN($X$3*X2422,0)</f>
        <v>24127</v>
      </c>
      <c r="Y2423" s="23">
        <f>ROUNDDOWN(Y2422*$Y$3,0)</f>
        <v>11402</v>
      </c>
      <c r="Z2423" s="24">
        <f>ROUNDDOWN(Z2422*$Z$3,0)</f>
        <v>0</v>
      </c>
      <c r="AA2423" s="338"/>
      <c r="AB2423" s="327"/>
      <c r="AC2423" s="327"/>
      <c r="AD2423" s="327"/>
      <c r="AE2423" s="327"/>
      <c r="AF2423" s="329"/>
      <c r="AG2423" s="331"/>
      <c r="AH2423" s="332">
        <f t="shared" si="26"/>
        <v>0</v>
      </c>
    </row>
    <row r="2424" spans="1:34" ht="12.75" hidden="1" customHeight="1">
      <c r="A2424" s="333" t="s">
        <v>341</v>
      </c>
      <c r="B2424" s="20" t="s">
        <v>43</v>
      </c>
      <c r="C2424" s="21">
        <v>2.5</v>
      </c>
      <c r="D2424" s="333" t="str">
        <f>B2424&amp;C2424</f>
        <v>H2.5</v>
      </c>
      <c r="E2424" s="21" t="s">
        <v>38</v>
      </c>
      <c r="F2424" s="21">
        <v>0</v>
      </c>
      <c r="G2424" s="333" t="str">
        <f>E2424&amp;F2424</f>
        <v>W0</v>
      </c>
      <c r="H2424" s="21" t="s">
        <v>39</v>
      </c>
      <c r="I2424" s="21">
        <v>0</v>
      </c>
      <c r="J2424" s="333" t="str">
        <f>H2424&amp;I2424</f>
        <v>L0</v>
      </c>
      <c r="K2424" s="21" t="s">
        <v>40</v>
      </c>
      <c r="L2424" s="21">
        <v>0</v>
      </c>
      <c r="M2424" s="334" t="str">
        <f>K2424&amp;L2424</f>
        <v>B0</v>
      </c>
      <c r="N2424" s="21" t="s">
        <v>41</v>
      </c>
      <c r="O2424" s="21">
        <v>8</v>
      </c>
      <c r="P2424" s="334" t="str">
        <f>N2424&amp;O2424</f>
        <v>R8</v>
      </c>
      <c r="Q2424" s="25" t="s">
        <v>42</v>
      </c>
      <c r="R2424" s="19">
        <v>0.33</v>
      </c>
      <c r="S2424" s="19">
        <v>0.04</v>
      </c>
      <c r="T2424" s="336">
        <f>SUM(R2425:S2425)</f>
        <v>37875</v>
      </c>
      <c r="U2424" s="19">
        <v>2.1000000000000001E-2</v>
      </c>
      <c r="V2424" s="19">
        <v>1.2E-2</v>
      </c>
      <c r="W2424" s="336">
        <f>SUM(U2425:V2425)</f>
        <v>2441</v>
      </c>
      <c r="X2424" s="19">
        <v>0.37</v>
      </c>
      <c r="Y2424" s="19">
        <v>0.22</v>
      </c>
      <c r="Z2424" s="19">
        <v>0</v>
      </c>
      <c r="AA2424" s="338">
        <f>SUM(X2425:Z2425)</f>
        <v>56731</v>
      </c>
      <c r="AB2424" s="327">
        <f>ROUNDDOWN((T2424+AA2424)*0.05,0)</f>
        <v>4730</v>
      </c>
      <c r="AC2424" s="327">
        <f>ROUNDDOWN((T2424+W2424+AA2424+AB2424)*0.1,0)</f>
        <v>10177</v>
      </c>
      <c r="AD2424" s="327">
        <f>ROUNDDOWN(AG2424*0.1,0)</f>
        <v>18868</v>
      </c>
      <c r="AE2424" s="327">
        <f>T2424+W2424+AA2424+AB2424+AC2424+AD2424</f>
        <v>130822</v>
      </c>
      <c r="AF2424" s="328">
        <v>229000</v>
      </c>
      <c r="AG2424" s="330">
        <f>AF2424-T2424-W2424</f>
        <v>188684</v>
      </c>
      <c r="AH2424" s="332">
        <f t="shared" si="26"/>
        <v>130822</v>
      </c>
    </row>
    <row r="2425" spans="1:34" ht="12.75" hidden="1" customHeight="1">
      <c r="A2425" s="333"/>
      <c r="B2425" s="20"/>
      <c r="C2425" s="21"/>
      <c r="D2425" s="333"/>
      <c r="E2425" s="21"/>
      <c r="F2425" s="21"/>
      <c r="G2425" s="333"/>
      <c r="H2425" s="21"/>
      <c r="I2425" s="21"/>
      <c r="J2425" s="333"/>
      <c r="K2425" s="21"/>
      <c r="L2425" s="21"/>
      <c r="M2425" s="335"/>
      <c r="N2425" s="21"/>
      <c r="O2425" s="21"/>
      <c r="P2425" s="335"/>
      <c r="Q2425" s="22"/>
      <c r="R2425" s="23">
        <f>ROUNDDOWN($R$3*R2424,0)</f>
        <v>34618</v>
      </c>
      <c r="S2425" s="23">
        <f>ROUNDDOWN($S$3*S2424,0)</f>
        <v>3257</v>
      </c>
      <c r="T2425" s="337"/>
      <c r="U2425" s="23">
        <f>ROUNDDOWN(U2424*$U$3,0)</f>
        <v>1710</v>
      </c>
      <c r="V2425" s="23">
        <f>ROUNDDOWN(V2424*$V$3,0)</f>
        <v>731</v>
      </c>
      <c r="W2425" s="337"/>
      <c r="X2425" s="23">
        <f>ROUNDDOWN($X$3*X2424,0)</f>
        <v>38814</v>
      </c>
      <c r="Y2425" s="23">
        <f>ROUNDDOWN(Y2424*$Y$3,0)</f>
        <v>17917</v>
      </c>
      <c r="Z2425" s="24">
        <f>ROUNDDOWN(Z2424*$Z$3,0)</f>
        <v>0</v>
      </c>
      <c r="AA2425" s="338"/>
      <c r="AB2425" s="327"/>
      <c r="AC2425" s="327"/>
      <c r="AD2425" s="327"/>
      <c r="AE2425" s="327"/>
      <c r="AF2425" s="329"/>
      <c r="AG2425" s="331"/>
      <c r="AH2425" s="332">
        <f t="shared" si="26"/>
        <v>0</v>
      </c>
    </row>
    <row r="2426" spans="1:34" ht="12.75" hidden="1" customHeight="1">
      <c r="A2426" s="333" t="s">
        <v>341</v>
      </c>
      <c r="B2426" s="20" t="s">
        <v>43</v>
      </c>
      <c r="C2426" s="21">
        <v>3</v>
      </c>
      <c r="D2426" s="333" t="str">
        <f>B2426&amp;C2426</f>
        <v>H3</v>
      </c>
      <c r="E2426" s="21" t="s">
        <v>38</v>
      </c>
      <c r="F2426" s="21">
        <v>0</v>
      </c>
      <c r="G2426" s="333" t="str">
        <f>E2426&amp;F2426</f>
        <v>W0</v>
      </c>
      <c r="H2426" s="21" t="s">
        <v>39</v>
      </c>
      <c r="I2426" s="21">
        <v>0</v>
      </c>
      <c r="J2426" s="333" t="str">
        <f>H2426&amp;I2426</f>
        <v>L0</v>
      </c>
      <c r="K2426" s="21" t="s">
        <v>40</v>
      </c>
      <c r="L2426" s="21">
        <v>0</v>
      </c>
      <c r="M2426" s="334" t="str">
        <f>K2426&amp;L2426</f>
        <v>B0</v>
      </c>
      <c r="N2426" s="21" t="s">
        <v>41</v>
      </c>
      <c r="O2426" s="21">
        <v>10</v>
      </c>
      <c r="P2426" s="334" t="str">
        <f>N2426&amp;O2426</f>
        <v>R10</v>
      </c>
      <c r="Q2426" s="25" t="s">
        <v>42</v>
      </c>
      <c r="R2426" s="26">
        <v>0.47</v>
      </c>
      <c r="S2426" s="26">
        <v>0.06</v>
      </c>
      <c r="T2426" s="336">
        <f>SUM(R2427:S2427)</f>
        <v>54190</v>
      </c>
      <c r="U2426" s="19">
        <v>4.2000000000000003E-2</v>
      </c>
      <c r="V2426" s="19">
        <v>0.02</v>
      </c>
      <c r="W2426" s="336">
        <f>SUM(U2427:V2427)</f>
        <v>4639</v>
      </c>
      <c r="X2426" s="19">
        <v>0.33</v>
      </c>
      <c r="Y2426" s="19">
        <v>0.16</v>
      </c>
      <c r="Z2426" s="19">
        <v>0.24</v>
      </c>
      <c r="AA2426" s="338">
        <f>SUM(X2427:Z2427)</f>
        <v>60738</v>
      </c>
      <c r="AB2426" s="327">
        <f>ROUNDDOWN((T2426+AA2426)*0.05,0)</f>
        <v>5746</v>
      </c>
      <c r="AC2426" s="327">
        <f>ROUNDDOWN((T2426+W2426+AA2426+AB2426)*0.1,0)</f>
        <v>12531</v>
      </c>
      <c r="AD2426" s="327">
        <f>ROUNDDOWN(AG2426*0.1,0)</f>
        <v>41417</v>
      </c>
      <c r="AE2426" s="327">
        <f>T2426+W2426+AA2426+AB2426+AC2426+AD2426</f>
        <v>179261</v>
      </c>
      <c r="AF2426" s="328">
        <v>473000</v>
      </c>
      <c r="AG2426" s="330">
        <f>AF2426-T2426-W2426</f>
        <v>414171</v>
      </c>
      <c r="AH2426" s="332">
        <f t="shared" si="26"/>
        <v>179261</v>
      </c>
    </row>
    <row r="2427" spans="1:34" ht="12.75" hidden="1" customHeight="1">
      <c r="A2427" s="333"/>
      <c r="B2427" s="20"/>
      <c r="C2427" s="21"/>
      <c r="D2427" s="333"/>
      <c r="E2427" s="21"/>
      <c r="F2427" s="21"/>
      <c r="G2427" s="333"/>
      <c r="H2427" s="21"/>
      <c r="I2427" s="21"/>
      <c r="J2427" s="333"/>
      <c r="K2427" s="21"/>
      <c r="L2427" s="21"/>
      <c r="M2427" s="335"/>
      <c r="N2427" s="21"/>
      <c r="O2427" s="21"/>
      <c r="P2427" s="335"/>
      <c r="Q2427" s="22"/>
      <c r="R2427" s="23">
        <f>ROUNDDOWN($R$3*R2426,0)</f>
        <v>49304</v>
      </c>
      <c r="S2427" s="23">
        <f>ROUNDDOWN($S$3*S2426,0)</f>
        <v>4886</v>
      </c>
      <c r="T2427" s="337"/>
      <c r="U2427" s="23">
        <f>ROUNDDOWN(U2426*$U$3,0)</f>
        <v>3420</v>
      </c>
      <c r="V2427" s="23">
        <f>ROUNDDOWN(V2426*$V$3,0)</f>
        <v>1219</v>
      </c>
      <c r="W2427" s="337"/>
      <c r="X2427" s="23">
        <f>ROUNDDOWN($X$3*X2426,0)</f>
        <v>34618</v>
      </c>
      <c r="Y2427" s="23">
        <f>ROUNDDOWN(Y2426*$Y$3,0)</f>
        <v>13030</v>
      </c>
      <c r="Z2427" s="24">
        <f>ROUNDDOWN(Z2426*$Z$3,0)</f>
        <v>13090</v>
      </c>
      <c r="AA2427" s="338"/>
      <c r="AB2427" s="327"/>
      <c r="AC2427" s="327"/>
      <c r="AD2427" s="327"/>
      <c r="AE2427" s="327"/>
      <c r="AF2427" s="329"/>
      <c r="AG2427" s="331"/>
      <c r="AH2427" s="332">
        <f t="shared" si="26"/>
        <v>0</v>
      </c>
    </row>
    <row r="2428" spans="1:34" ht="12.75" hidden="1" customHeight="1">
      <c r="A2428" s="333" t="s">
        <v>341</v>
      </c>
      <c r="B2428" s="20" t="s">
        <v>43</v>
      </c>
      <c r="C2428" s="21">
        <v>3.5</v>
      </c>
      <c r="D2428" s="333" t="str">
        <f>B2428&amp;C2428</f>
        <v>H3.5</v>
      </c>
      <c r="E2428" s="21" t="s">
        <v>38</v>
      </c>
      <c r="F2428" s="21">
        <v>0</v>
      </c>
      <c r="G2428" s="333" t="str">
        <f>E2428&amp;F2428</f>
        <v>W0</v>
      </c>
      <c r="H2428" s="21" t="s">
        <v>39</v>
      </c>
      <c r="I2428" s="21">
        <v>0</v>
      </c>
      <c r="J2428" s="333" t="str">
        <f>H2428&amp;I2428</f>
        <v>L0</v>
      </c>
      <c r="K2428" s="21" t="s">
        <v>40</v>
      </c>
      <c r="L2428" s="21">
        <v>0</v>
      </c>
      <c r="M2428" s="334" t="str">
        <f>K2428&amp;L2428</f>
        <v>B0</v>
      </c>
      <c r="N2428" s="21" t="s">
        <v>41</v>
      </c>
      <c r="O2428" s="21">
        <v>12</v>
      </c>
      <c r="P2428" s="334" t="str">
        <f>N2428&amp;O2428</f>
        <v>R12</v>
      </c>
      <c r="Q2428" s="25" t="s">
        <v>42</v>
      </c>
      <c r="R2428" s="19">
        <v>0.63</v>
      </c>
      <c r="S2428" s="19">
        <v>0.1</v>
      </c>
      <c r="T2428" s="336">
        <f>SUM(R2429:S2429)</f>
        <v>74233</v>
      </c>
      <c r="U2428" s="19">
        <v>7.4999999999999997E-2</v>
      </c>
      <c r="V2428" s="19">
        <v>0.02</v>
      </c>
      <c r="W2428" s="336">
        <f>SUM(U2429:V2429)</f>
        <v>7327</v>
      </c>
      <c r="X2428" s="19">
        <v>0.42</v>
      </c>
      <c r="Y2428" s="19">
        <v>0.2</v>
      </c>
      <c r="Z2428" s="19">
        <v>0.31</v>
      </c>
      <c r="AA2428" s="338">
        <f>SUM(X2429:Z2429)</f>
        <v>77255</v>
      </c>
      <c r="AB2428" s="327">
        <f>ROUNDDOWN((T2428+AA2428)*0.05,0)</f>
        <v>7574</v>
      </c>
      <c r="AC2428" s="327">
        <f>ROUNDDOWN((T2428+W2428+AA2428+AB2428)*0.1,0)</f>
        <v>16638</v>
      </c>
      <c r="AD2428" s="327">
        <f>ROUNDDOWN(AG2428*0.1,0)</f>
        <v>60544</v>
      </c>
      <c r="AE2428" s="327">
        <f>T2428+W2428+AA2428+AB2428+AC2428+AD2428</f>
        <v>243571</v>
      </c>
      <c r="AF2428" s="328">
        <v>687000</v>
      </c>
      <c r="AG2428" s="330">
        <f>AF2428-T2428-W2428</f>
        <v>605440</v>
      </c>
      <c r="AH2428" s="332">
        <f t="shared" si="26"/>
        <v>243571</v>
      </c>
    </row>
    <row r="2429" spans="1:34" ht="12.75" hidden="1" customHeight="1">
      <c r="A2429" s="333"/>
      <c r="B2429" s="20"/>
      <c r="C2429" s="21"/>
      <c r="D2429" s="333"/>
      <c r="E2429" s="21"/>
      <c r="F2429" s="21"/>
      <c r="G2429" s="333"/>
      <c r="H2429" s="21"/>
      <c r="I2429" s="21"/>
      <c r="J2429" s="333"/>
      <c r="K2429" s="21"/>
      <c r="L2429" s="21"/>
      <c r="M2429" s="335"/>
      <c r="N2429" s="21"/>
      <c r="O2429" s="21"/>
      <c r="P2429" s="335"/>
      <c r="Q2429" s="22"/>
      <c r="R2429" s="23">
        <f>ROUNDDOWN($R$3*R2428,0)</f>
        <v>66089</v>
      </c>
      <c r="S2429" s="23">
        <f>ROUNDDOWN($S$3*S2428,0)</f>
        <v>8144</v>
      </c>
      <c r="T2429" s="337"/>
      <c r="U2429" s="23">
        <f>ROUNDDOWN(U2428*$U$3,0)</f>
        <v>6108</v>
      </c>
      <c r="V2429" s="23">
        <f>ROUNDDOWN(V2428*$V$3,0)</f>
        <v>1219</v>
      </c>
      <c r="W2429" s="337"/>
      <c r="X2429" s="23">
        <f>ROUNDDOWN($X$3*X2428,0)</f>
        <v>44059</v>
      </c>
      <c r="Y2429" s="23">
        <f>ROUNDDOWN(Y2428*$Y$3,0)</f>
        <v>16288</v>
      </c>
      <c r="Z2429" s="24">
        <f>ROUNDDOWN(Z2428*$Z$3,0)</f>
        <v>16908</v>
      </c>
      <c r="AA2429" s="338"/>
      <c r="AB2429" s="327"/>
      <c r="AC2429" s="327"/>
      <c r="AD2429" s="327"/>
      <c r="AE2429" s="327"/>
      <c r="AF2429" s="329"/>
      <c r="AG2429" s="331"/>
      <c r="AH2429" s="332">
        <f t="shared" si="26"/>
        <v>0</v>
      </c>
    </row>
    <row r="2430" spans="1:34" ht="12.75" hidden="1" customHeight="1">
      <c r="A2430" s="333" t="s">
        <v>341</v>
      </c>
      <c r="B2430" s="20" t="s">
        <v>43</v>
      </c>
      <c r="C2430" s="21">
        <v>3.5</v>
      </c>
      <c r="D2430" s="333" t="str">
        <f>B2430&amp;C2430</f>
        <v>H3.5</v>
      </c>
      <c r="E2430" s="21" t="s">
        <v>38</v>
      </c>
      <c r="F2430" s="21">
        <v>0</v>
      </c>
      <c r="G2430" s="333" t="str">
        <f>E2430&amp;F2430</f>
        <v>W0</v>
      </c>
      <c r="H2430" s="21" t="s">
        <v>39</v>
      </c>
      <c r="I2430" s="21">
        <v>0</v>
      </c>
      <c r="J2430" s="333" t="str">
        <f>H2430&amp;I2430</f>
        <v>L0</v>
      </c>
      <c r="K2430" s="21" t="s">
        <v>40</v>
      </c>
      <c r="L2430" s="21">
        <v>0</v>
      </c>
      <c r="M2430" s="334" t="str">
        <f>K2430&amp;L2430</f>
        <v>B0</v>
      </c>
      <c r="N2430" s="21" t="s">
        <v>41</v>
      </c>
      <c r="O2430" s="21">
        <v>15</v>
      </c>
      <c r="P2430" s="334" t="str">
        <f>N2430&amp;O2430</f>
        <v>R15</v>
      </c>
      <c r="Q2430" s="25" t="s">
        <v>42</v>
      </c>
      <c r="R2430" s="19">
        <v>0.88</v>
      </c>
      <c r="S2430" s="19">
        <v>0.12</v>
      </c>
      <c r="T2430" s="336">
        <f>SUM(R2431:S2431)</f>
        <v>102088</v>
      </c>
      <c r="U2430" s="19">
        <v>0.19</v>
      </c>
      <c r="V2430" s="19">
        <v>3.9E-2</v>
      </c>
      <c r="W2430" s="336">
        <f>SUM(U2431:V2431)</f>
        <v>17851</v>
      </c>
      <c r="X2430" s="19">
        <v>0.56000000000000005</v>
      </c>
      <c r="Y2430" s="19">
        <v>0.27</v>
      </c>
      <c r="Z2430" s="19">
        <v>0.41</v>
      </c>
      <c r="AA2430" s="338">
        <f>SUM(X2431:Z2431)</f>
        <v>103098</v>
      </c>
      <c r="AB2430" s="327">
        <f>ROUNDDOWN((T2430+AA2430)*0.05,0)</f>
        <v>10259</v>
      </c>
      <c r="AC2430" s="327">
        <f>ROUNDDOWN((T2430+W2430+AA2430+AB2430)*0.1,0)</f>
        <v>23329</v>
      </c>
      <c r="AD2430" s="327">
        <f>ROUNDDOWN(AG2430*0.1,0)</f>
        <v>95006</v>
      </c>
      <c r="AE2430" s="327">
        <f>T2430+W2430+AA2430+AB2430+AC2430+AD2430</f>
        <v>351631</v>
      </c>
      <c r="AF2430" s="328">
        <v>1070000</v>
      </c>
      <c r="AG2430" s="330">
        <f>AF2430-T2430-W2430</f>
        <v>950061</v>
      </c>
      <c r="AH2430" s="332">
        <f t="shared" si="26"/>
        <v>351631</v>
      </c>
    </row>
    <row r="2431" spans="1:34" ht="12.75" hidden="1" customHeight="1">
      <c r="A2431" s="333"/>
      <c r="B2431" s="20"/>
      <c r="C2431" s="21"/>
      <c r="D2431" s="333"/>
      <c r="E2431" s="21"/>
      <c r="F2431" s="21"/>
      <c r="G2431" s="333"/>
      <c r="H2431" s="21"/>
      <c r="I2431" s="21"/>
      <c r="J2431" s="333"/>
      <c r="K2431" s="21"/>
      <c r="L2431" s="21"/>
      <c r="M2431" s="335"/>
      <c r="N2431" s="21"/>
      <c r="O2431" s="21"/>
      <c r="P2431" s="335"/>
      <c r="Q2431" s="25"/>
      <c r="R2431" s="23">
        <f>ROUNDDOWN($R$3*R2430,0)</f>
        <v>92315</v>
      </c>
      <c r="S2431" s="23">
        <f>ROUNDDOWN($S$3*S2430,0)</f>
        <v>9773</v>
      </c>
      <c r="T2431" s="337"/>
      <c r="U2431" s="23">
        <f>ROUNDDOWN(U2430*$U$3,0)</f>
        <v>15474</v>
      </c>
      <c r="V2431" s="23">
        <f>ROUNDDOWN(V2430*$V$3,0)</f>
        <v>2377</v>
      </c>
      <c r="W2431" s="337"/>
      <c r="X2431" s="23">
        <f>ROUNDDOWN($X$3*X2430,0)</f>
        <v>58746</v>
      </c>
      <c r="Y2431" s="23">
        <f>ROUNDDOWN(Y2430*$Y$3,0)</f>
        <v>21989</v>
      </c>
      <c r="Z2431" s="24">
        <f>ROUNDDOWN(Z2430*$Z$3,0)</f>
        <v>22363</v>
      </c>
      <c r="AA2431" s="338"/>
      <c r="AB2431" s="327"/>
      <c r="AC2431" s="327"/>
      <c r="AD2431" s="327"/>
      <c r="AE2431" s="327"/>
      <c r="AF2431" s="329"/>
      <c r="AG2431" s="331"/>
      <c r="AH2431" s="332">
        <f t="shared" si="26"/>
        <v>0</v>
      </c>
    </row>
    <row r="2432" spans="1:34" ht="12.75" hidden="1" customHeight="1">
      <c r="A2432" s="333" t="s">
        <v>341</v>
      </c>
      <c r="B2432" s="20" t="s">
        <v>43</v>
      </c>
      <c r="C2432" s="21">
        <v>3.5</v>
      </c>
      <c r="D2432" s="333" t="str">
        <f>B2432&amp;C2432</f>
        <v>H3.5</v>
      </c>
      <c r="E2432" s="21" t="s">
        <v>38</v>
      </c>
      <c r="F2432" s="21">
        <v>0</v>
      </c>
      <c r="G2432" s="333" t="str">
        <f>E2432&amp;F2432</f>
        <v>W0</v>
      </c>
      <c r="H2432" s="21" t="s">
        <v>39</v>
      </c>
      <c r="I2432" s="21">
        <v>0</v>
      </c>
      <c r="J2432" s="333" t="str">
        <f>H2432&amp;I2432</f>
        <v>L0</v>
      </c>
      <c r="K2432" s="21" t="s">
        <v>40</v>
      </c>
      <c r="L2432" s="21">
        <v>0</v>
      </c>
      <c r="M2432" s="334" t="str">
        <f>K2432&amp;L2432</f>
        <v>B0</v>
      </c>
      <c r="N2432" s="21" t="s">
        <v>41</v>
      </c>
      <c r="O2432" s="21">
        <v>18</v>
      </c>
      <c r="P2432" s="334" t="str">
        <f>N2432&amp;O2432</f>
        <v>R18</v>
      </c>
      <c r="Q2432" s="25" t="s">
        <v>42</v>
      </c>
      <c r="R2432" s="26">
        <v>1.1499999999999999</v>
      </c>
      <c r="S2432" s="26">
        <v>0.15</v>
      </c>
      <c r="T2432" s="336">
        <f>SUM(R2433:S2433)</f>
        <v>132855</v>
      </c>
      <c r="U2432" s="19">
        <v>0.19</v>
      </c>
      <c r="V2432" s="19">
        <v>7.0999999999999994E-2</v>
      </c>
      <c r="W2432" s="336">
        <f>SUM(U2433:V2433)</f>
        <v>19802</v>
      </c>
      <c r="X2432" s="19">
        <v>0.7</v>
      </c>
      <c r="Y2432" s="19">
        <v>0.34</v>
      </c>
      <c r="Z2432" s="19">
        <v>0.52</v>
      </c>
      <c r="AA2432" s="338">
        <f>SUM(X2433:Z2433)</f>
        <v>129484</v>
      </c>
      <c r="AB2432" s="327">
        <f>ROUNDDOWN((T2432+AA2432)*0.05,0)</f>
        <v>13116</v>
      </c>
      <c r="AC2432" s="327">
        <f>ROUNDDOWN((T2432+W2432+AA2432+AB2432)*0.1,0)</f>
        <v>29525</v>
      </c>
      <c r="AD2432" s="327">
        <f>ROUNDDOWN(AG2432*0.1,0)</f>
        <v>138734</v>
      </c>
      <c r="AE2432" s="327">
        <f>T2432+W2432+AA2432+AB2432+AC2432+AD2432</f>
        <v>463516</v>
      </c>
      <c r="AF2432" s="328">
        <v>1540000</v>
      </c>
      <c r="AG2432" s="330">
        <f>AF2432-T2432-W2432</f>
        <v>1387343</v>
      </c>
      <c r="AH2432" s="332">
        <f t="shared" si="26"/>
        <v>463516</v>
      </c>
    </row>
    <row r="2433" spans="1:34" ht="12.75" hidden="1" customHeight="1">
      <c r="A2433" s="333"/>
      <c r="B2433" s="20"/>
      <c r="C2433" s="21"/>
      <c r="D2433" s="333"/>
      <c r="E2433" s="21"/>
      <c r="F2433" s="21"/>
      <c r="G2433" s="333"/>
      <c r="H2433" s="21"/>
      <c r="I2433" s="21"/>
      <c r="J2433" s="333"/>
      <c r="K2433" s="21"/>
      <c r="L2433" s="21"/>
      <c r="M2433" s="335"/>
      <c r="N2433" s="21"/>
      <c r="O2433" s="21"/>
      <c r="P2433" s="335"/>
      <c r="Q2433" s="22"/>
      <c r="R2433" s="23">
        <f>ROUNDDOWN($R$3*R2432,0)</f>
        <v>120639</v>
      </c>
      <c r="S2433" s="23">
        <f>ROUNDDOWN($S$3*S2432,0)</f>
        <v>12216</v>
      </c>
      <c r="T2433" s="337"/>
      <c r="U2433" s="23">
        <f>ROUNDDOWN(U2432*$U$3,0)</f>
        <v>15474</v>
      </c>
      <c r="V2433" s="23">
        <f>ROUNDDOWN(V2432*$V$3,0)</f>
        <v>4328</v>
      </c>
      <c r="W2433" s="337"/>
      <c r="X2433" s="23">
        <f>ROUNDDOWN($X$3*X2432,0)</f>
        <v>73432</v>
      </c>
      <c r="Y2433" s="23">
        <f>ROUNDDOWN(Y2432*$Y$3,0)</f>
        <v>27690</v>
      </c>
      <c r="Z2433" s="24">
        <f>ROUNDDOWN(Z2432*$Z$3,0)</f>
        <v>28362</v>
      </c>
      <c r="AA2433" s="338"/>
      <c r="AB2433" s="327"/>
      <c r="AC2433" s="327"/>
      <c r="AD2433" s="327"/>
      <c r="AE2433" s="327"/>
      <c r="AF2433" s="329"/>
      <c r="AG2433" s="331"/>
      <c r="AH2433" s="332">
        <f t="shared" si="26"/>
        <v>0</v>
      </c>
    </row>
    <row r="2434" spans="1:34" ht="12.75" hidden="1" customHeight="1">
      <c r="A2434" s="333" t="s">
        <v>341</v>
      </c>
      <c r="B2434" s="20" t="s">
        <v>43</v>
      </c>
      <c r="C2434" s="21">
        <v>4</v>
      </c>
      <c r="D2434" s="333" t="str">
        <f>B2434&amp;C2434</f>
        <v>H4</v>
      </c>
      <c r="E2434" s="21" t="s">
        <v>38</v>
      </c>
      <c r="F2434" s="21">
        <v>0</v>
      </c>
      <c r="G2434" s="333" t="str">
        <f>E2434&amp;F2434</f>
        <v>W0</v>
      </c>
      <c r="H2434" s="21" t="s">
        <v>39</v>
      </c>
      <c r="I2434" s="21">
        <v>0</v>
      </c>
      <c r="J2434" s="333" t="str">
        <f>H2434&amp;I2434</f>
        <v>L0</v>
      </c>
      <c r="K2434" s="21" t="s">
        <v>40</v>
      </c>
      <c r="L2434" s="21">
        <v>0</v>
      </c>
      <c r="M2434" s="334" t="str">
        <f>K2434&amp;L2434</f>
        <v>B0</v>
      </c>
      <c r="N2434" s="21" t="s">
        <v>41</v>
      </c>
      <c r="O2434" s="21">
        <v>20</v>
      </c>
      <c r="P2434" s="334" t="str">
        <f>N2434&amp;O2434</f>
        <v>R20</v>
      </c>
      <c r="Q2434" s="25" t="s">
        <v>42</v>
      </c>
      <c r="R2434" s="19">
        <v>1.33</v>
      </c>
      <c r="S2434" s="19">
        <v>0.18</v>
      </c>
      <c r="T2434" s="336">
        <f>SUM(R2435:S2435)</f>
        <v>154181</v>
      </c>
      <c r="U2434" s="19">
        <v>0.19</v>
      </c>
      <c r="V2434" s="19">
        <v>7.0999999999999994E-2</v>
      </c>
      <c r="W2434" s="336">
        <f>SUM(U2435:V2435)</f>
        <v>19802</v>
      </c>
      <c r="X2434" s="19">
        <v>0.81</v>
      </c>
      <c r="Y2434" s="19">
        <v>0.39</v>
      </c>
      <c r="Z2434" s="19">
        <v>0.6</v>
      </c>
      <c r="AA2434" s="338">
        <f>SUM(X2435:Z2435)</f>
        <v>149460</v>
      </c>
      <c r="AB2434" s="327">
        <f>ROUNDDOWN((T2434+AA2434)*0.05,0)</f>
        <v>15182</v>
      </c>
      <c r="AC2434" s="327">
        <f>ROUNDDOWN((T2434+W2434+AA2434+AB2434)*0.1,0)</f>
        <v>33862</v>
      </c>
      <c r="AD2434" s="327">
        <f>ROUNDDOWN(AG2434*0.1,0)</f>
        <v>197601</v>
      </c>
      <c r="AE2434" s="327">
        <f>T2434+W2434+AA2434+AB2434+AC2434+AD2434</f>
        <v>570088</v>
      </c>
      <c r="AF2434" s="328">
        <v>2150000</v>
      </c>
      <c r="AG2434" s="330">
        <f>AF2434-T2434-W2434</f>
        <v>1976017</v>
      </c>
      <c r="AH2434" s="332">
        <f t="shared" si="26"/>
        <v>570088</v>
      </c>
    </row>
    <row r="2435" spans="1:34" ht="12.75" hidden="1" customHeight="1">
      <c r="A2435" s="333"/>
      <c r="B2435" s="20"/>
      <c r="C2435" s="21"/>
      <c r="D2435" s="333"/>
      <c r="E2435" s="21"/>
      <c r="F2435" s="21"/>
      <c r="G2435" s="333"/>
      <c r="H2435" s="21"/>
      <c r="I2435" s="21"/>
      <c r="J2435" s="333"/>
      <c r="K2435" s="21"/>
      <c r="L2435" s="21"/>
      <c r="M2435" s="335"/>
      <c r="N2435" s="21"/>
      <c r="O2435" s="21"/>
      <c r="P2435" s="335"/>
      <c r="Q2435" s="25"/>
      <c r="R2435" s="23">
        <f>ROUNDDOWN($R$3*R2434,0)</f>
        <v>139522</v>
      </c>
      <c r="S2435" s="23">
        <f>ROUNDDOWN($S$3*S2434,0)</f>
        <v>14659</v>
      </c>
      <c r="T2435" s="337"/>
      <c r="U2435" s="23">
        <f>ROUNDDOWN(U2434*$U$3,0)</f>
        <v>15474</v>
      </c>
      <c r="V2435" s="23">
        <f>ROUNDDOWN(V2434*$V$3,0)</f>
        <v>4328</v>
      </c>
      <c r="W2435" s="337"/>
      <c r="X2435" s="23">
        <f>ROUNDDOWN($X$3*X2434,0)</f>
        <v>84972</v>
      </c>
      <c r="Y2435" s="23">
        <f>ROUNDDOWN(Y2434*$Y$3,0)</f>
        <v>31762</v>
      </c>
      <c r="Z2435" s="24">
        <f>ROUNDDOWN(Z2434*$Z$3,0)</f>
        <v>32726</v>
      </c>
      <c r="AA2435" s="338"/>
      <c r="AB2435" s="327"/>
      <c r="AC2435" s="327"/>
      <c r="AD2435" s="327"/>
      <c r="AE2435" s="327"/>
      <c r="AF2435" s="329"/>
      <c r="AG2435" s="331"/>
      <c r="AH2435" s="332">
        <f t="shared" si="26"/>
        <v>0</v>
      </c>
    </row>
    <row r="2436" spans="1:34" ht="12.75" hidden="1" customHeight="1">
      <c r="A2436" s="344" t="s">
        <v>342</v>
      </c>
      <c r="B2436" s="27" t="s">
        <v>43</v>
      </c>
      <c r="C2436" s="28">
        <v>2.5</v>
      </c>
      <c r="D2436" s="344" t="str">
        <f>B2436&amp;C2436</f>
        <v>H2.5</v>
      </c>
      <c r="E2436" s="28" t="s">
        <v>38</v>
      </c>
      <c r="F2436" s="28">
        <v>1</v>
      </c>
      <c r="G2436" s="344" t="str">
        <f>E2436&amp;F2436</f>
        <v>W1</v>
      </c>
      <c r="H2436" s="28" t="s">
        <v>39</v>
      </c>
      <c r="I2436" s="28">
        <v>0</v>
      </c>
      <c r="J2436" s="344" t="str">
        <f>H2436&amp;I2436</f>
        <v>L0</v>
      </c>
      <c r="K2436" s="28" t="s">
        <v>40</v>
      </c>
      <c r="L2436" s="28">
        <v>0</v>
      </c>
      <c r="M2436" s="345" t="str">
        <f>K2436&amp;L2436</f>
        <v>B0</v>
      </c>
      <c r="N2436" s="28" t="s">
        <v>41</v>
      </c>
      <c r="O2436" s="28">
        <v>0</v>
      </c>
      <c r="P2436" s="345" t="str">
        <f>N2436&amp;O2436</f>
        <v>R0</v>
      </c>
      <c r="Q2436" s="25" t="s">
        <v>45</v>
      </c>
      <c r="R2436" s="26">
        <v>0.1</v>
      </c>
      <c r="S2436" s="26">
        <v>0.02</v>
      </c>
      <c r="T2436" s="336">
        <f>SUM(R2437:S2437)</f>
        <v>12118</v>
      </c>
      <c r="U2436" s="19">
        <v>5.0000000000000001E-3</v>
      </c>
      <c r="V2436" s="19">
        <v>0.01</v>
      </c>
      <c r="W2436" s="336">
        <f>SUM(U2437:V2437)</f>
        <v>1016</v>
      </c>
      <c r="X2436" s="19">
        <v>0.15</v>
      </c>
      <c r="Y2436" s="19">
        <v>0.12</v>
      </c>
      <c r="Z2436" s="19">
        <v>0</v>
      </c>
      <c r="AA2436" s="338">
        <f>SUM(X2437:Z2437)</f>
        <v>25508</v>
      </c>
      <c r="AB2436" s="327">
        <f>ROUNDDOWN((T2436+AA2436)*0.05,0)</f>
        <v>1881</v>
      </c>
      <c r="AC2436" s="327">
        <f>ROUNDDOWN((T2436+W2436+AA2436+AB2436)*0.1,0)</f>
        <v>4052</v>
      </c>
      <c r="AD2436" s="327">
        <f>ROUNDDOWN(AG2436*0.1,0)</f>
        <v>1106</v>
      </c>
      <c r="AE2436" s="327">
        <f>T2436+W2436+AA2436+AB2436+AC2436+AD2436</f>
        <v>45681</v>
      </c>
      <c r="AF2436" s="328">
        <v>24200</v>
      </c>
      <c r="AG2436" s="330">
        <f>AF2436-T2436-W2436</f>
        <v>11066</v>
      </c>
      <c r="AH2436" s="332">
        <f t="shared" si="26"/>
        <v>11066</v>
      </c>
    </row>
    <row r="2437" spans="1:34" ht="12.75" hidden="1" customHeight="1">
      <c r="A2437" s="344"/>
      <c r="B2437" s="27"/>
      <c r="C2437" s="28"/>
      <c r="D2437" s="344"/>
      <c r="E2437" s="28"/>
      <c r="F2437" s="28"/>
      <c r="G2437" s="344"/>
      <c r="H2437" s="28"/>
      <c r="I2437" s="28"/>
      <c r="J2437" s="344"/>
      <c r="K2437" s="28"/>
      <c r="L2437" s="28"/>
      <c r="M2437" s="346"/>
      <c r="N2437" s="28"/>
      <c r="O2437" s="28"/>
      <c r="P2437" s="346"/>
      <c r="Q2437" s="25"/>
      <c r="R2437" s="23">
        <f>ROUNDDOWN($R$3*R2436,0)</f>
        <v>10490</v>
      </c>
      <c r="S2437" s="23">
        <f>ROUNDDOWN($S$3*S2436,0)</f>
        <v>1628</v>
      </c>
      <c r="T2437" s="337"/>
      <c r="U2437" s="23">
        <f>ROUNDDOWN(U2436*$U$3,0)</f>
        <v>407</v>
      </c>
      <c r="V2437" s="23">
        <f>ROUNDDOWN(V2436*$V$3,0)</f>
        <v>609</v>
      </c>
      <c r="W2437" s="337"/>
      <c r="X2437" s="23">
        <f>ROUNDDOWN($X$3*X2436,0)</f>
        <v>15735</v>
      </c>
      <c r="Y2437" s="23">
        <f>ROUNDDOWN(Y2436*$Y$3,0)</f>
        <v>9773</v>
      </c>
      <c r="Z2437" s="24">
        <f>ROUNDDOWN(Z2436*$Z$3,0)</f>
        <v>0</v>
      </c>
      <c r="AA2437" s="338"/>
      <c r="AB2437" s="327"/>
      <c r="AC2437" s="327"/>
      <c r="AD2437" s="327"/>
      <c r="AE2437" s="327"/>
      <c r="AF2437" s="329"/>
      <c r="AG2437" s="331"/>
      <c r="AH2437" s="332">
        <f t="shared" si="26"/>
        <v>0</v>
      </c>
    </row>
    <row r="2438" spans="1:34" ht="12.75" hidden="1" customHeight="1">
      <c r="A2438" s="344" t="s">
        <v>342</v>
      </c>
      <c r="B2438" s="27" t="s">
        <v>43</v>
      </c>
      <c r="C2438" s="28">
        <v>3</v>
      </c>
      <c r="D2438" s="344" t="str">
        <f>B2438&amp;C2438</f>
        <v>H3</v>
      </c>
      <c r="E2438" s="28" t="s">
        <v>38</v>
      </c>
      <c r="F2438" s="28">
        <v>1.2</v>
      </c>
      <c r="G2438" s="344" t="str">
        <f>E2438&amp;F2438</f>
        <v>W1.2</v>
      </c>
      <c r="H2438" s="28" t="s">
        <v>39</v>
      </c>
      <c r="I2438" s="28">
        <v>0</v>
      </c>
      <c r="J2438" s="344" t="str">
        <f>H2438&amp;I2438</f>
        <v>L0</v>
      </c>
      <c r="K2438" s="28" t="s">
        <v>40</v>
      </c>
      <c r="L2438" s="28">
        <v>0</v>
      </c>
      <c r="M2438" s="345" t="str">
        <f>K2438&amp;L2438</f>
        <v>B0</v>
      </c>
      <c r="N2438" s="28" t="s">
        <v>41</v>
      </c>
      <c r="O2438" s="28">
        <v>0</v>
      </c>
      <c r="P2438" s="345" t="str">
        <f>N2438&amp;O2438</f>
        <v>R0</v>
      </c>
      <c r="Q2438" s="25" t="s">
        <v>45</v>
      </c>
      <c r="R2438" s="26">
        <v>0.12</v>
      </c>
      <c r="S2438" s="26">
        <v>0.02</v>
      </c>
      <c r="T2438" s="336">
        <f>SUM(R2439:S2439)</f>
        <v>14216</v>
      </c>
      <c r="U2438" s="19">
        <v>8.0000000000000002E-3</v>
      </c>
      <c r="V2438" s="19">
        <v>1.2E-2</v>
      </c>
      <c r="W2438" s="336">
        <f>SUM(U2439:V2439)</f>
        <v>1382</v>
      </c>
      <c r="X2438" s="19">
        <v>0.19</v>
      </c>
      <c r="Y2438" s="19">
        <v>0.14000000000000001</v>
      </c>
      <c r="Z2438" s="19">
        <v>0</v>
      </c>
      <c r="AA2438" s="338">
        <f>SUM(X2439:Z2439)</f>
        <v>31333</v>
      </c>
      <c r="AB2438" s="327">
        <f>ROUNDDOWN((T2438+AA2438)*0.05,0)</f>
        <v>2277</v>
      </c>
      <c r="AC2438" s="327">
        <f>ROUNDDOWN((T2438+W2438+AA2438+AB2438)*0.1,0)</f>
        <v>4920</v>
      </c>
      <c r="AD2438" s="327">
        <f>ROUNDDOWN(AG2438*0.1,0)</f>
        <v>3640</v>
      </c>
      <c r="AE2438" s="327">
        <f>T2438+W2438+AA2438+AB2438+AC2438+AD2438</f>
        <v>57768</v>
      </c>
      <c r="AF2438" s="328">
        <v>52000</v>
      </c>
      <c r="AG2438" s="330">
        <f>AF2438-T2438-W2438</f>
        <v>36402</v>
      </c>
      <c r="AH2438" s="332">
        <f t="shared" si="26"/>
        <v>36402</v>
      </c>
    </row>
    <row r="2439" spans="1:34" ht="12.75" hidden="1" customHeight="1">
      <c r="A2439" s="344"/>
      <c r="B2439" s="27"/>
      <c r="C2439" s="28"/>
      <c r="D2439" s="344"/>
      <c r="E2439" s="28"/>
      <c r="F2439" s="28"/>
      <c r="G2439" s="344"/>
      <c r="H2439" s="28"/>
      <c r="I2439" s="28"/>
      <c r="J2439" s="344"/>
      <c r="K2439" s="28"/>
      <c r="L2439" s="28"/>
      <c r="M2439" s="346"/>
      <c r="N2439" s="28"/>
      <c r="O2439" s="28"/>
      <c r="P2439" s="346"/>
      <c r="Q2439" s="25"/>
      <c r="R2439" s="23">
        <f>ROUNDDOWN($R$3*R2438,0)</f>
        <v>12588</v>
      </c>
      <c r="S2439" s="23">
        <f>ROUNDDOWN($S$3*S2438,0)</f>
        <v>1628</v>
      </c>
      <c r="T2439" s="337"/>
      <c r="U2439" s="23">
        <f>ROUNDDOWN(U2438*$U$3,0)</f>
        <v>651</v>
      </c>
      <c r="V2439" s="23">
        <f>ROUNDDOWN(V2438*$V$3,0)</f>
        <v>731</v>
      </c>
      <c r="W2439" s="337"/>
      <c r="X2439" s="23">
        <f>ROUNDDOWN($X$3*X2438,0)</f>
        <v>19931</v>
      </c>
      <c r="Y2439" s="23">
        <f>ROUNDDOWN(Y2438*$Y$3,0)</f>
        <v>11402</v>
      </c>
      <c r="Z2439" s="24">
        <f>ROUNDDOWN(Z2438*$Z$3,0)</f>
        <v>0</v>
      </c>
      <c r="AA2439" s="338"/>
      <c r="AB2439" s="327"/>
      <c r="AC2439" s="327"/>
      <c r="AD2439" s="327"/>
      <c r="AE2439" s="327"/>
      <c r="AF2439" s="329"/>
      <c r="AG2439" s="331"/>
      <c r="AH2439" s="332">
        <f t="shared" si="26"/>
        <v>0</v>
      </c>
    </row>
    <row r="2440" spans="1:34" ht="12.75" hidden="1" customHeight="1">
      <c r="A2440" s="333" t="s">
        <v>343</v>
      </c>
      <c r="B2440" s="20" t="s">
        <v>43</v>
      </c>
      <c r="C2440" s="21">
        <v>0.6</v>
      </c>
      <c r="D2440" s="333" t="str">
        <f>B2440&amp;C2440</f>
        <v>H0.6</v>
      </c>
      <c r="E2440" s="21" t="s">
        <v>38</v>
      </c>
      <c r="F2440" s="21">
        <v>0.3</v>
      </c>
      <c r="G2440" s="333" t="str">
        <f>E2440&amp;F2440</f>
        <v>W0.3</v>
      </c>
      <c r="H2440" s="21" t="s">
        <v>39</v>
      </c>
      <c r="I2440" s="21">
        <v>0</v>
      </c>
      <c r="J2440" s="333" t="str">
        <f>H2440&amp;I2440</f>
        <v>L0</v>
      </c>
      <c r="K2440" s="21" t="s">
        <v>40</v>
      </c>
      <c r="L2440" s="21">
        <v>0</v>
      </c>
      <c r="M2440" s="334" t="str">
        <f>K2440&amp;L2440</f>
        <v>B0</v>
      </c>
      <c r="N2440" s="21" t="s">
        <v>41</v>
      </c>
      <c r="O2440" s="21">
        <v>0</v>
      </c>
      <c r="P2440" s="334" t="str">
        <f>N2440&amp;O2440</f>
        <v>R0</v>
      </c>
      <c r="Q2440" s="25" t="s">
        <v>109</v>
      </c>
      <c r="R2440" s="26">
        <v>0.04</v>
      </c>
      <c r="S2440" s="26">
        <v>6.0000000000000001E-3</v>
      </c>
      <c r="T2440" s="336">
        <f>SUM(R2441:S2441)</f>
        <v>4684</v>
      </c>
      <c r="U2440" s="19">
        <v>2E-3</v>
      </c>
      <c r="V2440" s="19">
        <v>1E-3</v>
      </c>
      <c r="W2440" s="336">
        <f>SUM(U2441:V2441)</f>
        <v>222</v>
      </c>
      <c r="X2440" s="19">
        <v>0.03</v>
      </c>
      <c r="Y2440" s="19">
        <v>0.02</v>
      </c>
      <c r="Z2440" s="19">
        <v>0</v>
      </c>
      <c r="AA2440" s="338">
        <f>SUM(X2441:Z2441)</f>
        <v>4775</v>
      </c>
      <c r="AB2440" s="327">
        <f>ROUNDDOWN((T2440+AA2440)*0.05,0)</f>
        <v>472</v>
      </c>
      <c r="AC2440" s="327">
        <f>ROUNDDOWN((T2440+W2440+AA2440+AB2440)*0.1,0)</f>
        <v>1015</v>
      </c>
      <c r="AD2440" s="327">
        <f>ROUNDDOWN(AG2440*0.1,0)</f>
        <v>169</v>
      </c>
      <c r="AE2440" s="327">
        <f>T2440+W2440+AA2440+AB2440+AC2440+AD2440</f>
        <v>11337</v>
      </c>
      <c r="AF2440" s="328">
        <v>6600</v>
      </c>
      <c r="AG2440" s="330">
        <f>AF2440-T2440-W2440</f>
        <v>1694</v>
      </c>
      <c r="AH2440" s="332">
        <f t="shared" si="26"/>
        <v>1694</v>
      </c>
    </row>
    <row r="2441" spans="1:34" ht="12.75" hidden="1" customHeight="1">
      <c r="A2441" s="333"/>
      <c r="B2441" s="20"/>
      <c r="C2441" s="21"/>
      <c r="D2441" s="333"/>
      <c r="E2441" s="21"/>
      <c r="F2441" s="21"/>
      <c r="G2441" s="333"/>
      <c r="H2441" s="21"/>
      <c r="I2441" s="21"/>
      <c r="J2441" s="333"/>
      <c r="K2441" s="21"/>
      <c r="L2441" s="21"/>
      <c r="M2441" s="335"/>
      <c r="N2441" s="21"/>
      <c r="O2441" s="21"/>
      <c r="P2441" s="335"/>
      <c r="Q2441" s="25"/>
      <c r="R2441" s="23">
        <f>ROUNDDOWN($R$3*R2440,0)</f>
        <v>4196</v>
      </c>
      <c r="S2441" s="23">
        <f>ROUNDDOWN($S$3*S2440,0)</f>
        <v>488</v>
      </c>
      <c r="T2441" s="337"/>
      <c r="U2441" s="23">
        <f>ROUNDDOWN(U2440*$U$3,0)</f>
        <v>162</v>
      </c>
      <c r="V2441" s="23">
        <f>ROUNDDOWN(V2440*$V$3,0)</f>
        <v>60</v>
      </c>
      <c r="W2441" s="337"/>
      <c r="X2441" s="23">
        <f>ROUNDDOWN($X$3*X2440,0)</f>
        <v>3147</v>
      </c>
      <c r="Y2441" s="23">
        <f>ROUNDDOWN(Y2440*$Y$3,0)</f>
        <v>1628</v>
      </c>
      <c r="Z2441" s="24">
        <f>ROUNDDOWN(Z2440*$Z$3,0)</f>
        <v>0</v>
      </c>
      <c r="AA2441" s="338"/>
      <c r="AB2441" s="327"/>
      <c r="AC2441" s="327"/>
      <c r="AD2441" s="327"/>
      <c r="AE2441" s="327"/>
      <c r="AF2441" s="329"/>
      <c r="AG2441" s="331"/>
      <c r="AH2441" s="332">
        <f t="shared" si="26"/>
        <v>0</v>
      </c>
    </row>
    <row r="2442" spans="1:34" ht="12.75" hidden="1" customHeight="1">
      <c r="A2442" s="333" t="s">
        <v>343</v>
      </c>
      <c r="B2442" s="20" t="s">
        <v>43</v>
      </c>
      <c r="C2442" s="21">
        <v>0.8</v>
      </c>
      <c r="D2442" s="333" t="str">
        <f>B2442&amp;C2442</f>
        <v>H0.8</v>
      </c>
      <c r="E2442" s="21" t="s">
        <v>38</v>
      </c>
      <c r="F2442" s="21">
        <v>0.4</v>
      </c>
      <c r="G2442" s="333" t="str">
        <f>E2442&amp;F2442</f>
        <v>W0.4</v>
      </c>
      <c r="H2442" s="21" t="s">
        <v>39</v>
      </c>
      <c r="I2442" s="21">
        <v>0</v>
      </c>
      <c r="J2442" s="333" t="str">
        <f>H2442&amp;I2442</f>
        <v>L0</v>
      </c>
      <c r="K2442" s="21" t="s">
        <v>40</v>
      </c>
      <c r="L2442" s="21">
        <v>0</v>
      </c>
      <c r="M2442" s="334" t="str">
        <f>K2442&amp;L2442</f>
        <v>B0</v>
      </c>
      <c r="N2442" s="21" t="s">
        <v>41</v>
      </c>
      <c r="O2442" s="21">
        <v>0</v>
      </c>
      <c r="P2442" s="334" t="str">
        <f>N2442&amp;O2442</f>
        <v>R0</v>
      </c>
      <c r="Q2442" s="25" t="s">
        <v>109</v>
      </c>
      <c r="R2442" s="26">
        <v>0.04</v>
      </c>
      <c r="S2442" s="26">
        <v>6.0000000000000001E-3</v>
      </c>
      <c r="T2442" s="336">
        <f>SUM(R2443:S2443)</f>
        <v>4684</v>
      </c>
      <c r="U2442" s="19">
        <v>2E-3</v>
      </c>
      <c r="V2442" s="19">
        <v>1E-3</v>
      </c>
      <c r="W2442" s="336">
        <f>SUM(U2443:V2443)</f>
        <v>222</v>
      </c>
      <c r="X2442" s="19">
        <v>0.03</v>
      </c>
      <c r="Y2442" s="19">
        <v>0.02</v>
      </c>
      <c r="Z2442" s="19">
        <v>0</v>
      </c>
      <c r="AA2442" s="338">
        <f>SUM(X2443:Z2443)</f>
        <v>4775</v>
      </c>
      <c r="AB2442" s="327">
        <f>ROUNDDOWN((T2442+AA2442)*0.05,0)</f>
        <v>472</v>
      </c>
      <c r="AC2442" s="327">
        <f>ROUNDDOWN((T2442+W2442+AA2442+AB2442)*0.1,0)</f>
        <v>1015</v>
      </c>
      <c r="AD2442" s="327">
        <f>ROUNDDOWN(AG2442*0.1,0)</f>
        <v>519</v>
      </c>
      <c r="AE2442" s="327">
        <f>T2442+W2442+AA2442+AB2442+AC2442+AD2442</f>
        <v>11687</v>
      </c>
      <c r="AF2442" s="328">
        <v>10100</v>
      </c>
      <c r="AG2442" s="330">
        <f>AF2442-T2442-W2442</f>
        <v>5194</v>
      </c>
      <c r="AH2442" s="332">
        <f t="shared" si="26"/>
        <v>5194</v>
      </c>
    </row>
    <row r="2443" spans="1:34" ht="12.75" hidden="1" customHeight="1">
      <c r="A2443" s="333"/>
      <c r="B2443" s="20"/>
      <c r="C2443" s="21"/>
      <c r="D2443" s="333"/>
      <c r="E2443" s="21"/>
      <c r="F2443" s="21"/>
      <c r="G2443" s="333"/>
      <c r="H2443" s="21"/>
      <c r="I2443" s="21"/>
      <c r="J2443" s="333"/>
      <c r="K2443" s="21"/>
      <c r="L2443" s="21"/>
      <c r="M2443" s="335"/>
      <c r="N2443" s="21"/>
      <c r="O2443" s="21"/>
      <c r="P2443" s="335"/>
      <c r="Q2443" s="25"/>
      <c r="R2443" s="23">
        <f>ROUNDDOWN($R$3*R2442,0)</f>
        <v>4196</v>
      </c>
      <c r="S2443" s="23">
        <f>ROUNDDOWN($S$3*S2442,0)</f>
        <v>488</v>
      </c>
      <c r="T2443" s="337"/>
      <c r="U2443" s="23">
        <f>ROUNDDOWN(U2442*$U$3,0)</f>
        <v>162</v>
      </c>
      <c r="V2443" s="23">
        <f>ROUNDDOWN(V2442*$V$3,0)</f>
        <v>60</v>
      </c>
      <c r="W2443" s="337"/>
      <c r="X2443" s="23">
        <f>ROUNDDOWN($X$3*X2442,0)</f>
        <v>3147</v>
      </c>
      <c r="Y2443" s="23">
        <f>ROUNDDOWN(Y2442*$Y$3,0)</f>
        <v>1628</v>
      </c>
      <c r="Z2443" s="24">
        <f>ROUNDDOWN(Z2442*$Z$3,0)</f>
        <v>0</v>
      </c>
      <c r="AA2443" s="338"/>
      <c r="AB2443" s="327"/>
      <c r="AC2443" s="327"/>
      <c r="AD2443" s="327"/>
      <c r="AE2443" s="327"/>
      <c r="AF2443" s="329"/>
      <c r="AG2443" s="331"/>
      <c r="AH2443" s="332">
        <f t="shared" si="26"/>
        <v>0</v>
      </c>
    </row>
    <row r="2444" spans="1:34" ht="12.75" hidden="1" customHeight="1">
      <c r="A2444" s="333" t="s">
        <v>343</v>
      </c>
      <c r="B2444" s="20" t="s">
        <v>43</v>
      </c>
      <c r="C2444" s="21">
        <v>1</v>
      </c>
      <c r="D2444" s="333" t="str">
        <f>B2444&amp;C2444</f>
        <v>H1</v>
      </c>
      <c r="E2444" s="21" t="s">
        <v>38</v>
      </c>
      <c r="F2444" s="21">
        <v>0.6</v>
      </c>
      <c r="G2444" s="333" t="str">
        <f>E2444&amp;F2444</f>
        <v>W0.6</v>
      </c>
      <c r="H2444" s="21" t="s">
        <v>39</v>
      </c>
      <c r="I2444" s="21">
        <v>0</v>
      </c>
      <c r="J2444" s="333" t="str">
        <f>H2444&amp;I2444</f>
        <v>L0</v>
      </c>
      <c r="K2444" s="21" t="s">
        <v>40</v>
      </c>
      <c r="L2444" s="21">
        <v>0</v>
      </c>
      <c r="M2444" s="334" t="str">
        <f>K2444&amp;L2444</f>
        <v>B0</v>
      </c>
      <c r="N2444" s="21" t="s">
        <v>41</v>
      </c>
      <c r="O2444" s="21">
        <v>0</v>
      </c>
      <c r="P2444" s="334" t="str">
        <f>N2444&amp;O2444</f>
        <v>R0</v>
      </c>
      <c r="Q2444" s="25" t="s">
        <v>109</v>
      </c>
      <c r="R2444" s="26">
        <v>0.04</v>
      </c>
      <c r="S2444" s="26">
        <v>6.0000000000000001E-3</v>
      </c>
      <c r="T2444" s="336">
        <f>SUM(R2445:S2445)</f>
        <v>4684</v>
      </c>
      <c r="U2444" s="19">
        <v>2E-3</v>
      </c>
      <c r="V2444" s="19">
        <v>1E-3</v>
      </c>
      <c r="W2444" s="29">
        <f>SUM(U2445:V2445)</f>
        <v>222</v>
      </c>
      <c r="X2444" s="19">
        <v>0.03</v>
      </c>
      <c r="Y2444" s="19">
        <v>0.02</v>
      </c>
      <c r="Z2444" s="19">
        <v>0</v>
      </c>
      <c r="AA2444" s="338">
        <f>SUM(X2445:Z2445)</f>
        <v>4775</v>
      </c>
      <c r="AB2444" s="327">
        <f>ROUNDDOWN((T2444+AA2444)*0.05,0)</f>
        <v>472</v>
      </c>
      <c r="AC2444" s="327">
        <f>ROUNDDOWN((T2444+W2444+AA2444+AB2444)*0.1,0)</f>
        <v>1015</v>
      </c>
      <c r="AD2444" s="327">
        <f>ROUNDDOWN(AG2444*0.1,0)</f>
        <v>1309</v>
      </c>
      <c r="AE2444" s="327">
        <f>T2444+W2444+AA2444+AB2444+AC2444+AD2444</f>
        <v>12477</v>
      </c>
      <c r="AF2444" s="328">
        <v>18000</v>
      </c>
      <c r="AG2444" s="330">
        <f>AF2444-T2444-W2444</f>
        <v>13094</v>
      </c>
      <c r="AH2444" s="332">
        <f t="shared" si="26"/>
        <v>12477</v>
      </c>
    </row>
    <row r="2445" spans="1:34" ht="12.75" hidden="1" customHeight="1">
      <c r="A2445" s="333"/>
      <c r="B2445" s="20"/>
      <c r="C2445" s="21"/>
      <c r="D2445" s="333"/>
      <c r="E2445" s="21"/>
      <c r="F2445" s="21"/>
      <c r="G2445" s="333"/>
      <c r="H2445" s="21"/>
      <c r="I2445" s="21"/>
      <c r="J2445" s="333"/>
      <c r="K2445" s="21"/>
      <c r="L2445" s="21"/>
      <c r="M2445" s="335"/>
      <c r="N2445" s="21"/>
      <c r="O2445" s="21"/>
      <c r="P2445" s="335"/>
      <c r="Q2445" s="25"/>
      <c r="R2445" s="23">
        <f>ROUNDDOWN($R$3*R2444,0)</f>
        <v>4196</v>
      </c>
      <c r="S2445" s="23">
        <f>ROUNDDOWN($S$3*S2444,0)</f>
        <v>488</v>
      </c>
      <c r="T2445" s="337"/>
      <c r="U2445" s="23">
        <f>ROUNDDOWN(U2444*$U$3,0)</f>
        <v>162</v>
      </c>
      <c r="V2445" s="23">
        <f>ROUNDDOWN(V2444*$V$3,0)</f>
        <v>60</v>
      </c>
      <c r="W2445" s="30"/>
      <c r="X2445" s="23">
        <f>ROUNDDOWN($X$3*X2444,0)</f>
        <v>3147</v>
      </c>
      <c r="Y2445" s="23">
        <f>ROUNDDOWN(Y2444*$Y$3,0)</f>
        <v>1628</v>
      </c>
      <c r="Z2445" s="24">
        <f>ROUNDDOWN(Z2444*$Z$3,0)</f>
        <v>0</v>
      </c>
      <c r="AA2445" s="338"/>
      <c r="AB2445" s="327"/>
      <c r="AC2445" s="327"/>
      <c r="AD2445" s="327"/>
      <c r="AE2445" s="327"/>
      <c r="AF2445" s="329"/>
      <c r="AG2445" s="331"/>
      <c r="AH2445" s="332">
        <f t="shared" si="26"/>
        <v>0</v>
      </c>
    </row>
    <row r="2446" spans="1:34" ht="12.75" hidden="1" customHeight="1">
      <c r="A2446" s="333" t="s">
        <v>343</v>
      </c>
      <c r="B2446" s="20" t="s">
        <v>43</v>
      </c>
      <c r="C2446" s="21">
        <v>1.2</v>
      </c>
      <c r="D2446" s="333" t="str">
        <f>B2446&amp;C2446</f>
        <v>H1.2</v>
      </c>
      <c r="E2446" s="21" t="s">
        <v>38</v>
      </c>
      <c r="F2446" s="21">
        <v>0.8</v>
      </c>
      <c r="G2446" s="333" t="str">
        <f>E2446&amp;F2446</f>
        <v>W0.8</v>
      </c>
      <c r="H2446" s="21" t="s">
        <v>39</v>
      </c>
      <c r="I2446" s="21">
        <v>0</v>
      </c>
      <c r="J2446" s="333" t="str">
        <f>H2446&amp;I2446</f>
        <v>L0</v>
      </c>
      <c r="K2446" s="21" t="s">
        <v>40</v>
      </c>
      <c r="L2446" s="21">
        <v>0</v>
      </c>
      <c r="M2446" s="334" t="str">
        <f>K2446&amp;L2446</f>
        <v>B0</v>
      </c>
      <c r="N2446" s="21" t="s">
        <v>41</v>
      </c>
      <c r="O2446" s="21">
        <v>0</v>
      </c>
      <c r="P2446" s="334" t="str">
        <f>N2446&amp;O2446</f>
        <v>R0</v>
      </c>
      <c r="Q2446" s="25" t="s">
        <v>109</v>
      </c>
      <c r="R2446" s="19">
        <v>0.08</v>
      </c>
      <c r="S2446" s="19">
        <v>0.01</v>
      </c>
      <c r="T2446" s="336">
        <f>SUM(R2447:S2447)</f>
        <v>9206</v>
      </c>
      <c r="U2446" s="19">
        <v>2E-3</v>
      </c>
      <c r="V2446" s="19">
        <v>2E-3</v>
      </c>
      <c r="W2446" s="336">
        <f>SUM(U2447:V2447)</f>
        <v>283</v>
      </c>
      <c r="X2446" s="19">
        <v>0.05</v>
      </c>
      <c r="Y2446" s="19">
        <v>0.03</v>
      </c>
      <c r="Z2446" s="19">
        <v>0</v>
      </c>
      <c r="AA2446" s="338">
        <f>SUM(X2447:Z2447)</f>
        <v>7688</v>
      </c>
      <c r="AB2446" s="327">
        <f>ROUNDDOWN((T2446+AA2446)*0.05,0)</f>
        <v>844</v>
      </c>
      <c r="AC2446" s="327">
        <f>ROUNDDOWN((T2446+W2446+AA2446+AB2446)*0.1,0)</f>
        <v>1802</v>
      </c>
      <c r="AD2446" s="327">
        <f>ROUNDDOWN(AG2446*0.1,0)</f>
        <v>1841</v>
      </c>
      <c r="AE2446" s="327">
        <f>T2446+W2446+AA2446+AB2446+AC2446+AD2446</f>
        <v>21664</v>
      </c>
      <c r="AF2446" s="328">
        <v>27900</v>
      </c>
      <c r="AG2446" s="330">
        <f>AF2446-T2446-W2446</f>
        <v>18411</v>
      </c>
      <c r="AH2446" s="332">
        <f t="shared" si="26"/>
        <v>18411</v>
      </c>
    </row>
    <row r="2447" spans="1:34" ht="12.75" hidden="1" customHeight="1">
      <c r="A2447" s="333"/>
      <c r="B2447" s="20"/>
      <c r="C2447" s="21"/>
      <c r="D2447" s="333"/>
      <c r="E2447" s="21"/>
      <c r="F2447" s="21"/>
      <c r="G2447" s="333"/>
      <c r="H2447" s="21"/>
      <c r="I2447" s="21"/>
      <c r="J2447" s="333"/>
      <c r="K2447" s="21"/>
      <c r="L2447" s="21"/>
      <c r="M2447" s="335"/>
      <c r="N2447" s="21"/>
      <c r="O2447" s="21"/>
      <c r="P2447" s="335"/>
      <c r="Q2447" s="25"/>
      <c r="R2447" s="23">
        <f>ROUNDDOWN($R$3*R2446,0)</f>
        <v>8392</v>
      </c>
      <c r="S2447" s="23">
        <f>ROUNDDOWN($S$3*S2446,0)</f>
        <v>814</v>
      </c>
      <c r="T2447" s="337"/>
      <c r="U2447" s="23">
        <f>ROUNDDOWN(U2446*$U$3,0)</f>
        <v>162</v>
      </c>
      <c r="V2447" s="23">
        <f>ROUNDDOWN(V2446*$V$3,0)</f>
        <v>121</v>
      </c>
      <c r="W2447" s="337"/>
      <c r="X2447" s="23">
        <f>ROUNDDOWN($X$3*X2446,0)</f>
        <v>5245</v>
      </c>
      <c r="Y2447" s="23">
        <f>ROUNDDOWN(Y2446*$Y$3,0)</f>
        <v>2443</v>
      </c>
      <c r="Z2447" s="24">
        <f>ROUNDDOWN(Z2446*$Z$3,0)</f>
        <v>0</v>
      </c>
      <c r="AA2447" s="338"/>
      <c r="AB2447" s="327"/>
      <c r="AC2447" s="327"/>
      <c r="AD2447" s="327"/>
      <c r="AE2447" s="327"/>
      <c r="AF2447" s="329"/>
      <c r="AG2447" s="331"/>
      <c r="AH2447" s="332">
        <f t="shared" si="26"/>
        <v>0</v>
      </c>
    </row>
    <row r="2448" spans="1:34" ht="12.75" hidden="1" customHeight="1">
      <c r="A2448" s="333" t="s">
        <v>343</v>
      </c>
      <c r="B2448" s="20" t="s">
        <v>43</v>
      </c>
      <c r="C2448" s="21">
        <v>1.4</v>
      </c>
      <c r="D2448" s="333" t="str">
        <f>B2448&amp;C2448</f>
        <v>H1.4</v>
      </c>
      <c r="E2448" s="21" t="s">
        <v>38</v>
      </c>
      <c r="F2448" s="21">
        <v>1</v>
      </c>
      <c r="G2448" s="333" t="str">
        <f>E2448&amp;F2448</f>
        <v>W1</v>
      </c>
      <c r="H2448" s="21" t="s">
        <v>39</v>
      </c>
      <c r="I2448" s="21">
        <v>0</v>
      </c>
      <c r="J2448" s="333" t="str">
        <f>H2448&amp;I2448</f>
        <v>L0</v>
      </c>
      <c r="K2448" s="21" t="s">
        <v>40</v>
      </c>
      <c r="L2448" s="21">
        <v>0</v>
      </c>
      <c r="M2448" s="334" t="str">
        <f>K2448&amp;L2448</f>
        <v>B0</v>
      </c>
      <c r="N2448" s="21" t="s">
        <v>41</v>
      </c>
      <c r="O2448" s="21">
        <v>0</v>
      </c>
      <c r="P2448" s="334" t="str">
        <f>N2448&amp;O2448</f>
        <v>R0</v>
      </c>
      <c r="Q2448" s="25" t="s">
        <v>109</v>
      </c>
      <c r="R2448" s="19">
        <v>0.08</v>
      </c>
      <c r="S2448" s="19">
        <v>0.01</v>
      </c>
      <c r="T2448" s="336">
        <f>SUM(R2449:S2449)</f>
        <v>9206</v>
      </c>
      <c r="U2448" s="19">
        <v>2E-3</v>
      </c>
      <c r="V2448" s="19">
        <v>2E-3</v>
      </c>
      <c r="W2448" s="336">
        <f>SUM(U2449:V2449)</f>
        <v>283</v>
      </c>
      <c r="X2448" s="19">
        <v>0.05</v>
      </c>
      <c r="Y2448" s="19">
        <v>0.03</v>
      </c>
      <c r="Z2448" s="19">
        <v>0</v>
      </c>
      <c r="AA2448" s="338">
        <f>SUM(X2449:Z2449)</f>
        <v>7688</v>
      </c>
      <c r="AB2448" s="327">
        <f>ROUNDDOWN((T2448+AA2448)*0.05,0)</f>
        <v>844</v>
      </c>
      <c r="AC2448" s="327">
        <f>ROUNDDOWN((T2448+W2448+AA2448+AB2448)*0.1,0)</f>
        <v>1802</v>
      </c>
      <c r="AD2448" s="327">
        <f>ROUNDDOWN(AG2448*0.1,0)</f>
        <v>3111</v>
      </c>
      <c r="AE2448" s="327">
        <f>T2448+W2448+AA2448+AB2448+AC2448+AD2448</f>
        <v>22934</v>
      </c>
      <c r="AF2448" s="328">
        <v>40600</v>
      </c>
      <c r="AG2448" s="330">
        <f>AF2448-T2448-W2448</f>
        <v>31111</v>
      </c>
      <c r="AH2448" s="332">
        <f t="shared" si="26"/>
        <v>22934</v>
      </c>
    </row>
    <row r="2449" spans="1:34" ht="12.75" hidden="1" customHeight="1">
      <c r="A2449" s="333"/>
      <c r="B2449" s="20"/>
      <c r="C2449" s="21"/>
      <c r="D2449" s="333"/>
      <c r="E2449" s="21"/>
      <c r="F2449" s="21"/>
      <c r="G2449" s="333"/>
      <c r="H2449" s="21"/>
      <c r="I2449" s="21"/>
      <c r="J2449" s="333"/>
      <c r="K2449" s="21"/>
      <c r="L2449" s="21"/>
      <c r="M2449" s="335"/>
      <c r="N2449" s="21"/>
      <c r="O2449" s="21"/>
      <c r="P2449" s="335"/>
      <c r="Q2449" s="25"/>
      <c r="R2449" s="23">
        <f>ROUNDDOWN($R$3*R2448,0)</f>
        <v>8392</v>
      </c>
      <c r="S2449" s="23">
        <f>ROUNDDOWN($S$3*S2448,0)</f>
        <v>814</v>
      </c>
      <c r="T2449" s="337"/>
      <c r="U2449" s="23">
        <f>ROUNDDOWN(U2448*$U$3,0)</f>
        <v>162</v>
      </c>
      <c r="V2449" s="23">
        <f>ROUNDDOWN(V2448*$V$3,0)</f>
        <v>121</v>
      </c>
      <c r="W2449" s="337"/>
      <c r="X2449" s="23">
        <f>ROUNDDOWN($X$3*X2448,0)</f>
        <v>5245</v>
      </c>
      <c r="Y2449" s="23">
        <f>ROUNDDOWN(Y2448*$Y$3,0)</f>
        <v>2443</v>
      </c>
      <c r="Z2449" s="24">
        <f>ROUNDDOWN(Z2448*$Z$3,0)</f>
        <v>0</v>
      </c>
      <c r="AA2449" s="338"/>
      <c r="AB2449" s="327"/>
      <c r="AC2449" s="327"/>
      <c r="AD2449" s="327"/>
      <c r="AE2449" s="327"/>
      <c r="AF2449" s="329"/>
      <c r="AG2449" s="331"/>
      <c r="AH2449" s="332">
        <f t="shared" si="26"/>
        <v>0</v>
      </c>
    </row>
    <row r="2450" spans="1:34" ht="12.75" hidden="1" customHeight="1">
      <c r="A2450" s="333" t="s">
        <v>343</v>
      </c>
      <c r="B2450" s="20" t="s">
        <v>43</v>
      </c>
      <c r="C2450" s="21">
        <v>1.5</v>
      </c>
      <c r="D2450" s="333" t="str">
        <f>B2450&amp;C2450</f>
        <v>H1.5</v>
      </c>
      <c r="E2450" s="21" t="s">
        <v>38</v>
      </c>
      <c r="F2450" s="21">
        <v>1.2</v>
      </c>
      <c r="G2450" s="333" t="str">
        <f>E2450&amp;F2450</f>
        <v>W1.2</v>
      </c>
      <c r="H2450" s="21" t="s">
        <v>39</v>
      </c>
      <c r="I2450" s="21">
        <v>0</v>
      </c>
      <c r="J2450" s="333" t="str">
        <f>H2450&amp;I2450</f>
        <v>L0</v>
      </c>
      <c r="K2450" s="21" t="s">
        <v>40</v>
      </c>
      <c r="L2450" s="21">
        <v>0</v>
      </c>
      <c r="M2450" s="334" t="str">
        <f>K2450&amp;L2450</f>
        <v>B0</v>
      </c>
      <c r="N2450" s="21" t="s">
        <v>41</v>
      </c>
      <c r="O2450" s="21">
        <v>6</v>
      </c>
      <c r="P2450" s="334" t="str">
        <f>N2450&amp;O2450</f>
        <v>R6</v>
      </c>
      <c r="Q2450" s="25" t="s">
        <v>109</v>
      </c>
      <c r="R2450" s="26">
        <v>0.11</v>
      </c>
      <c r="S2450" s="26">
        <v>0.02</v>
      </c>
      <c r="T2450" s="336">
        <f>SUM(R2451:S2451)</f>
        <v>13167</v>
      </c>
      <c r="U2450" s="19">
        <v>2E-3</v>
      </c>
      <c r="V2450" s="19">
        <v>3.0000000000000001E-3</v>
      </c>
      <c r="W2450" s="336">
        <f>SUM(U2451:V2451)</f>
        <v>344</v>
      </c>
      <c r="X2450" s="19">
        <v>7.0000000000000007E-2</v>
      </c>
      <c r="Y2450" s="19">
        <v>0.04</v>
      </c>
      <c r="Z2450" s="19">
        <v>0</v>
      </c>
      <c r="AA2450" s="338">
        <f>SUM(X2451:Z2451)</f>
        <v>10600</v>
      </c>
      <c r="AB2450" s="327">
        <f>ROUNDDOWN((T2450+AA2450)*0.05,0)</f>
        <v>1188</v>
      </c>
      <c r="AC2450" s="327">
        <f>ROUNDDOWN((T2450+W2450+AA2450+AB2450)*0.1,0)</f>
        <v>2529</v>
      </c>
      <c r="AD2450" s="327">
        <f>ROUNDDOWN(AG2450*0.1,0)</f>
        <v>6658</v>
      </c>
      <c r="AE2450" s="327">
        <f>T2450+W2450+AA2450+AB2450+AC2450+AD2450</f>
        <v>34486</v>
      </c>
      <c r="AF2450" s="328">
        <v>80100</v>
      </c>
      <c r="AG2450" s="330">
        <f>AF2450-T2450-W2450</f>
        <v>66589</v>
      </c>
      <c r="AH2450" s="332">
        <f t="shared" si="26"/>
        <v>34486</v>
      </c>
    </row>
    <row r="2451" spans="1:34" ht="12.75" hidden="1" customHeight="1">
      <c r="A2451" s="333"/>
      <c r="B2451" s="20"/>
      <c r="C2451" s="21"/>
      <c r="D2451" s="333"/>
      <c r="E2451" s="21"/>
      <c r="F2451" s="21"/>
      <c r="G2451" s="333"/>
      <c r="H2451" s="21"/>
      <c r="I2451" s="21"/>
      <c r="J2451" s="333"/>
      <c r="K2451" s="21"/>
      <c r="L2451" s="21"/>
      <c r="M2451" s="335"/>
      <c r="N2451" s="21"/>
      <c r="O2451" s="21"/>
      <c r="P2451" s="335"/>
      <c r="Q2451" s="25"/>
      <c r="R2451" s="23">
        <f>ROUNDDOWN($R$3*R2450,0)</f>
        <v>11539</v>
      </c>
      <c r="S2451" s="23">
        <f>ROUNDDOWN($S$3*S2450,0)</f>
        <v>1628</v>
      </c>
      <c r="T2451" s="337"/>
      <c r="U2451" s="23">
        <f>ROUNDDOWN(U2450*$U$3,0)</f>
        <v>162</v>
      </c>
      <c r="V2451" s="23">
        <f>ROUNDDOWN(V2450*$V$3,0)</f>
        <v>182</v>
      </c>
      <c r="W2451" s="337"/>
      <c r="X2451" s="23">
        <f>ROUNDDOWN($X$3*X2450,0)</f>
        <v>7343</v>
      </c>
      <c r="Y2451" s="23">
        <f>ROUNDDOWN(Y2450*$Y$3,0)</f>
        <v>3257</v>
      </c>
      <c r="Z2451" s="24">
        <f>ROUNDDOWN(Z2450*$Z$3,0)</f>
        <v>0</v>
      </c>
      <c r="AA2451" s="338"/>
      <c r="AB2451" s="327"/>
      <c r="AC2451" s="327"/>
      <c r="AD2451" s="327"/>
      <c r="AE2451" s="327"/>
      <c r="AF2451" s="329"/>
      <c r="AG2451" s="331"/>
      <c r="AH2451" s="332">
        <f t="shared" si="26"/>
        <v>0</v>
      </c>
    </row>
    <row r="2452" spans="1:34" ht="12.75" hidden="1" customHeight="1">
      <c r="A2452" s="333" t="s">
        <v>343</v>
      </c>
      <c r="B2452" s="20" t="s">
        <v>43</v>
      </c>
      <c r="C2452" s="21">
        <v>2</v>
      </c>
      <c r="D2452" s="333" t="str">
        <f>B2452&amp;C2452</f>
        <v>H2</v>
      </c>
      <c r="E2452" s="21" t="s">
        <v>38</v>
      </c>
      <c r="F2452" s="21">
        <v>1.5</v>
      </c>
      <c r="G2452" s="333" t="str">
        <f>E2452&amp;F2452</f>
        <v>W1.5</v>
      </c>
      <c r="H2452" s="21" t="s">
        <v>39</v>
      </c>
      <c r="I2452" s="21">
        <v>0</v>
      </c>
      <c r="J2452" s="333" t="str">
        <f>H2452&amp;I2452</f>
        <v>L0</v>
      </c>
      <c r="K2452" s="21" t="s">
        <v>40</v>
      </c>
      <c r="L2452" s="21">
        <v>0</v>
      </c>
      <c r="M2452" s="334" t="str">
        <f>K2452&amp;L2452</f>
        <v>B0</v>
      </c>
      <c r="N2452" s="21" t="s">
        <v>41</v>
      </c>
      <c r="O2452" s="21">
        <v>8</v>
      </c>
      <c r="P2452" s="334" t="str">
        <f>N2452&amp;O2452</f>
        <v>R8</v>
      </c>
      <c r="Q2452" s="25" t="s">
        <v>109</v>
      </c>
      <c r="R2452" s="19">
        <v>0.14000000000000001</v>
      </c>
      <c r="S2452" s="19">
        <v>0.02</v>
      </c>
      <c r="T2452" s="336">
        <f>SUM(R2453:S2453)</f>
        <v>16314</v>
      </c>
      <c r="U2452" s="19">
        <v>2E-3</v>
      </c>
      <c r="V2452" s="19">
        <v>3.0000000000000001E-3</v>
      </c>
      <c r="W2452" s="336">
        <f>SUM(U2453:V2453)</f>
        <v>344</v>
      </c>
      <c r="X2452" s="19">
        <v>0.09</v>
      </c>
      <c r="Y2452" s="19">
        <v>0.05</v>
      </c>
      <c r="Z2452" s="19">
        <v>0</v>
      </c>
      <c r="AA2452" s="338">
        <f>SUM(X2453:Z2453)</f>
        <v>13513</v>
      </c>
      <c r="AB2452" s="327">
        <f>ROUNDDOWN((T2452+AA2452)*0.05,0)</f>
        <v>1491</v>
      </c>
      <c r="AC2452" s="327">
        <f>ROUNDDOWN((T2452+W2452+AA2452+AB2452)*0.1,0)</f>
        <v>3166</v>
      </c>
      <c r="AD2452" s="327">
        <f>ROUNDDOWN(AG2452*0.1,0)</f>
        <v>12534</v>
      </c>
      <c r="AE2452" s="327">
        <f>T2452+W2452+AA2452+AB2452+AC2452+AD2452</f>
        <v>47362</v>
      </c>
      <c r="AF2452" s="328">
        <v>142000</v>
      </c>
      <c r="AG2452" s="330">
        <f>AF2452-T2452-W2452</f>
        <v>125342</v>
      </c>
      <c r="AH2452" s="332">
        <f t="shared" si="26"/>
        <v>47362</v>
      </c>
    </row>
    <row r="2453" spans="1:34" ht="12.75" hidden="1" customHeight="1">
      <c r="A2453" s="333"/>
      <c r="B2453" s="20"/>
      <c r="C2453" s="21"/>
      <c r="D2453" s="333"/>
      <c r="E2453" s="21"/>
      <c r="F2453" s="21"/>
      <c r="G2453" s="333"/>
      <c r="H2453" s="21"/>
      <c r="I2453" s="21"/>
      <c r="J2453" s="333"/>
      <c r="K2453" s="21"/>
      <c r="L2453" s="21"/>
      <c r="M2453" s="335"/>
      <c r="N2453" s="21"/>
      <c r="O2453" s="21"/>
      <c r="P2453" s="335"/>
      <c r="Q2453" s="25"/>
      <c r="R2453" s="23">
        <f>ROUNDDOWN($R$3*R2452,0)</f>
        <v>14686</v>
      </c>
      <c r="S2453" s="23">
        <f>ROUNDDOWN($S$3*S2452,0)</f>
        <v>1628</v>
      </c>
      <c r="T2453" s="337"/>
      <c r="U2453" s="23">
        <f>ROUNDDOWN(U2452*$U$3,0)</f>
        <v>162</v>
      </c>
      <c r="V2453" s="23">
        <f>ROUNDDOWN(V2452*$V$3,0)</f>
        <v>182</v>
      </c>
      <c r="W2453" s="337"/>
      <c r="X2453" s="23">
        <f>ROUNDDOWN($X$3*X2452,0)</f>
        <v>9441</v>
      </c>
      <c r="Y2453" s="23">
        <f>ROUNDDOWN(Y2452*$Y$3,0)</f>
        <v>4072</v>
      </c>
      <c r="Z2453" s="24">
        <f>ROUNDDOWN(Z2452*$Z$3,0)</f>
        <v>0</v>
      </c>
      <c r="AA2453" s="338"/>
      <c r="AB2453" s="327"/>
      <c r="AC2453" s="327"/>
      <c r="AD2453" s="327"/>
      <c r="AE2453" s="327"/>
      <c r="AF2453" s="329"/>
      <c r="AG2453" s="331"/>
      <c r="AH2453" s="332">
        <f t="shared" si="26"/>
        <v>0</v>
      </c>
    </row>
    <row r="2454" spans="1:34" ht="12.75" hidden="1" customHeight="1">
      <c r="A2454" s="344" t="s">
        <v>344</v>
      </c>
      <c r="B2454" s="27" t="s">
        <v>43</v>
      </c>
      <c r="C2454" s="28">
        <v>1.2</v>
      </c>
      <c r="D2454" s="344" t="str">
        <f>B2454&amp;C2454</f>
        <v>H1.2</v>
      </c>
      <c r="E2454" s="28" t="s">
        <v>38</v>
      </c>
      <c r="F2454" s="28">
        <v>0.6</v>
      </c>
      <c r="G2454" s="344" t="str">
        <f>E2454&amp;F2454</f>
        <v>W0.6</v>
      </c>
      <c r="H2454" s="28" t="s">
        <v>39</v>
      </c>
      <c r="I2454" s="28">
        <v>0</v>
      </c>
      <c r="J2454" s="344" t="str">
        <f>H2454&amp;I2454</f>
        <v>L0</v>
      </c>
      <c r="K2454" s="28" t="s">
        <v>40</v>
      </c>
      <c r="L2454" s="28"/>
      <c r="M2454" s="345" t="str">
        <f>K2454&amp;L2454</f>
        <v>B</v>
      </c>
      <c r="N2454" s="28" t="s">
        <v>41</v>
      </c>
      <c r="O2454" s="28">
        <v>4</v>
      </c>
      <c r="P2454" s="345" t="str">
        <f>N2454&amp;O2454</f>
        <v>R4</v>
      </c>
      <c r="Q2454" s="25"/>
      <c r="R2454" s="26"/>
      <c r="S2454" s="26"/>
      <c r="T2454" s="336">
        <f>R2455+S2455</f>
        <v>0</v>
      </c>
      <c r="U2454" s="19"/>
      <c r="V2454" s="19"/>
      <c r="W2454" s="336">
        <f>SUM(U2455:V2455)</f>
        <v>0</v>
      </c>
      <c r="X2454" s="19"/>
      <c r="Y2454" s="19"/>
      <c r="Z2454" s="19"/>
      <c r="AA2454" s="338">
        <f>SUM(X2455:Z2455)</f>
        <v>0</v>
      </c>
      <c r="AB2454" s="327">
        <f>ROUNDDOWN((T2454+AA2454)*0.05,0)</f>
        <v>0</v>
      </c>
      <c r="AC2454" s="327">
        <f>ROUNDDOWN((T2454+W2454+AA2454+AB2454)*0.1,0)</f>
        <v>0</v>
      </c>
      <c r="AD2454" s="327">
        <f>ROUNDDOWN(AG2454*0.1,0)</f>
        <v>4300</v>
      </c>
      <c r="AE2454" s="327">
        <f>T2454+W2454+AA2454+AB2454+AC2454+AD2454</f>
        <v>4300</v>
      </c>
      <c r="AF2454" s="328">
        <v>43000</v>
      </c>
      <c r="AG2454" s="330">
        <f>AF2454-T2454-W2454</f>
        <v>43000</v>
      </c>
      <c r="AH2454" s="332">
        <f>IF(AE2454&lt;AG2454,AE2454,AG2454)</f>
        <v>4300</v>
      </c>
    </row>
    <row r="2455" spans="1:34" ht="12.75" hidden="1" customHeight="1">
      <c r="A2455" s="344"/>
      <c r="B2455" s="27"/>
      <c r="C2455" s="28"/>
      <c r="D2455" s="344"/>
      <c r="E2455" s="28"/>
      <c r="F2455" s="28"/>
      <c r="G2455" s="344"/>
      <c r="H2455" s="28"/>
      <c r="I2455" s="28"/>
      <c r="J2455" s="344"/>
      <c r="K2455" s="28"/>
      <c r="L2455" s="28"/>
      <c r="M2455" s="346"/>
      <c r="N2455" s="28"/>
      <c r="O2455" s="28"/>
      <c r="P2455" s="346"/>
      <c r="Q2455" s="25"/>
      <c r="R2455" s="23">
        <f>ROUNDDOWN($R$3*R2454,0)</f>
        <v>0</v>
      </c>
      <c r="S2455" s="23">
        <f>ROUNDDOWN($S$3*S2454,0)</f>
        <v>0</v>
      </c>
      <c r="T2455" s="336"/>
      <c r="U2455" s="23">
        <f>ROUNDDOWN(U2454*$U$3,0)</f>
        <v>0</v>
      </c>
      <c r="V2455" s="23">
        <f>ROUNDDOWN(V2454*$V$3,0)</f>
        <v>0</v>
      </c>
      <c r="W2455" s="337"/>
      <c r="X2455" s="23">
        <f>ROUNDDOWN($X$3*X2454,0)</f>
        <v>0</v>
      </c>
      <c r="Y2455" s="23">
        <f>ROUNDDOWN(Y2454*$Y$3,0)</f>
        <v>0</v>
      </c>
      <c r="Z2455" s="24">
        <f>ROUNDDOWN(Z2454*$Z$3,0)</f>
        <v>0</v>
      </c>
      <c r="AA2455" s="338"/>
      <c r="AB2455" s="327"/>
      <c r="AC2455" s="327"/>
      <c r="AD2455" s="327"/>
      <c r="AE2455" s="327"/>
      <c r="AF2455" s="329"/>
      <c r="AG2455" s="331"/>
      <c r="AH2455" s="332"/>
    </row>
    <row r="2456" spans="1:34" ht="12.75" hidden="1" customHeight="1">
      <c r="A2456" s="344" t="s">
        <v>344</v>
      </c>
      <c r="B2456" s="27" t="s">
        <v>43</v>
      </c>
      <c r="C2456" s="28">
        <v>1.5</v>
      </c>
      <c r="D2456" s="344" t="str">
        <f>B2456&amp;C2456</f>
        <v>H1.5</v>
      </c>
      <c r="E2456" s="28" t="s">
        <v>38</v>
      </c>
      <c r="F2456" s="28">
        <v>1</v>
      </c>
      <c r="G2456" s="344" t="str">
        <f>E2456&amp;F2456</f>
        <v>W1</v>
      </c>
      <c r="H2456" s="28" t="s">
        <v>39</v>
      </c>
      <c r="I2456" s="28">
        <v>0</v>
      </c>
      <c r="J2456" s="344" t="str">
        <f>H2456&amp;I2456</f>
        <v>L0</v>
      </c>
      <c r="K2456" s="28" t="s">
        <v>40</v>
      </c>
      <c r="L2456" s="28"/>
      <c r="M2456" s="345" t="str">
        <f>K2456&amp;L2456</f>
        <v>B</v>
      </c>
      <c r="N2456" s="28" t="s">
        <v>41</v>
      </c>
      <c r="O2456" s="28">
        <v>6</v>
      </c>
      <c r="P2456" s="345" t="str">
        <f>N2456&amp;O2456</f>
        <v>R6</v>
      </c>
      <c r="Q2456" s="25"/>
      <c r="R2456" s="19"/>
      <c r="S2456" s="19"/>
      <c r="T2456" s="336">
        <f>SUM(R2457:S2457)</f>
        <v>0</v>
      </c>
      <c r="U2456" s="19"/>
      <c r="V2456" s="19"/>
      <c r="W2456" s="336">
        <f>SUM(U2457:V2457)</f>
        <v>0</v>
      </c>
      <c r="X2456" s="19"/>
      <c r="Y2456" s="19"/>
      <c r="Z2456" s="19"/>
      <c r="AA2456" s="338">
        <f>SUM(X2457:Z2457)</f>
        <v>0</v>
      </c>
      <c r="AB2456" s="327">
        <f>ROUNDDOWN((T2456+AA2456)*0.05,0)</f>
        <v>0</v>
      </c>
      <c r="AC2456" s="327">
        <f>ROUNDDOWN((T2456+W2456+AA2456+AB2456)*0.1,0)</f>
        <v>0</v>
      </c>
      <c r="AD2456" s="327">
        <f>ROUNDDOWN(AG2456*0.1,0)</f>
        <v>8610</v>
      </c>
      <c r="AE2456" s="327">
        <f>T2456+W2456+AA2456+AB2456+AC2456+AD2456</f>
        <v>8610</v>
      </c>
      <c r="AF2456" s="328">
        <v>86100</v>
      </c>
      <c r="AG2456" s="330">
        <f>AF2456-T2456-W2456</f>
        <v>86100</v>
      </c>
      <c r="AH2456" s="332">
        <f>IF(AE2456&lt;AG2456,AE2456,AG2456)</f>
        <v>8610</v>
      </c>
    </row>
    <row r="2457" spans="1:34" ht="12.75" hidden="1" customHeight="1">
      <c r="A2457" s="344"/>
      <c r="B2457" s="27"/>
      <c r="C2457" s="28"/>
      <c r="D2457" s="344"/>
      <c r="E2457" s="28"/>
      <c r="F2457" s="28"/>
      <c r="G2457" s="344"/>
      <c r="H2457" s="28"/>
      <c r="I2457" s="28"/>
      <c r="J2457" s="344"/>
      <c r="K2457" s="28"/>
      <c r="L2457" s="28"/>
      <c r="M2457" s="346"/>
      <c r="N2457" s="28"/>
      <c r="O2457" s="28"/>
      <c r="P2457" s="346"/>
      <c r="Q2457" s="25"/>
      <c r="R2457" s="23">
        <f>ROUNDDOWN($R$3*R2456,0)</f>
        <v>0</v>
      </c>
      <c r="S2457" s="23">
        <f>ROUNDDOWN($S$3*S2456,0)</f>
        <v>0</v>
      </c>
      <c r="T2457" s="337"/>
      <c r="U2457" s="23">
        <f>ROUNDDOWN(U2456*$U$3,0)</f>
        <v>0</v>
      </c>
      <c r="V2457" s="23">
        <f>ROUNDDOWN(V2456*$V$3,0)</f>
        <v>0</v>
      </c>
      <c r="W2457" s="337"/>
      <c r="X2457" s="23">
        <f>ROUNDDOWN($X$3*X2456,0)</f>
        <v>0</v>
      </c>
      <c r="Y2457" s="23">
        <f>ROUNDDOWN(Y2456*$Y$3,0)</f>
        <v>0</v>
      </c>
      <c r="Z2457" s="24">
        <f>ROUNDDOWN(Z2456*$Z$3,0)</f>
        <v>0</v>
      </c>
      <c r="AA2457" s="338"/>
      <c r="AB2457" s="327"/>
      <c r="AC2457" s="327"/>
      <c r="AD2457" s="327"/>
      <c r="AE2457" s="327"/>
      <c r="AF2457" s="329"/>
      <c r="AG2457" s="331"/>
      <c r="AH2457" s="332"/>
    </row>
    <row r="2458" spans="1:34" ht="12.75" hidden="1" customHeight="1">
      <c r="A2458" s="344" t="s">
        <v>344</v>
      </c>
      <c r="B2458" s="27" t="s">
        <v>43</v>
      </c>
      <c r="C2458" s="28">
        <v>2</v>
      </c>
      <c r="D2458" s="344" t="str">
        <f>B2458&amp;C2458</f>
        <v>H2</v>
      </c>
      <c r="E2458" s="28" t="s">
        <v>38</v>
      </c>
      <c r="F2458" s="28">
        <v>1.2</v>
      </c>
      <c r="G2458" s="344" t="str">
        <f>E2458&amp;F2458</f>
        <v>W1.2</v>
      </c>
      <c r="H2458" s="28" t="s">
        <v>39</v>
      </c>
      <c r="I2458" s="28">
        <v>0</v>
      </c>
      <c r="J2458" s="344" t="str">
        <f>H2458&amp;I2458</f>
        <v>L0</v>
      </c>
      <c r="K2458" s="28" t="s">
        <v>40</v>
      </c>
      <c r="L2458" s="28"/>
      <c r="M2458" s="345" t="str">
        <f>K2458&amp;L2458</f>
        <v>B</v>
      </c>
      <c r="N2458" s="28" t="s">
        <v>41</v>
      </c>
      <c r="O2458" s="28">
        <v>8</v>
      </c>
      <c r="P2458" s="345" t="str">
        <f>N2458&amp;O2458</f>
        <v>R8</v>
      </c>
      <c r="Q2458" s="25"/>
      <c r="R2458" s="26"/>
      <c r="S2458" s="26"/>
      <c r="T2458" s="336">
        <f>SUM(R2459:S2459)</f>
        <v>0</v>
      </c>
      <c r="U2458" s="19"/>
      <c r="V2458" s="19"/>
      <c r="W2458" s="336">
        <f>SUM(U2459:V2459)</f>
        <v>0</v>
      </c>
      <c r="X2458" s="19"/>
      <c r="Y2458" s="19"/>
      <c r="Z2458" s="19"/>
      <c r="AA2458" s="338">
        <f>SUM(X2459:Z2459)</f>
        <v>0</v>
      </c>
      <c r="AB2458" s="327">
        <f>ROUNDDOWN((T2458+AA2458)*0.05,0)</f>
        <v>0</v>
      </c>
      <c r="AC2458" s="327">
        <f>ROUNDDOWN((T2458+W2458+AA2458+AB2458)*0.1,0)</f>
        <v>0</v>
      </c>
      <c r="AD2458" s="327">
        <f>ROUNDDOWN(AG2458*0.1,0)</f>
        <v>17200</v>
      </c>
      <c r="AE2458" s="327">
        <f>T2458+W2458+AA2458+AB2458+AC2458+AD2458</f>
        <v>17200</v>
      </c>
      <c r="AF2458" s="328">
        <v>172000</v>
      </c>
      <c r="AG2458" s="330">
        <f>AF2458-T2458-W2458</f>
        <v>172000</v>
      </c>
      <c r="AH2458" s="332">
        <f>IF(AE2458&lt;AG2458,AE2458,AG2458)</f>
        <v>17200</v>
      </c>
    </row>
    <row r="2459" spans="1:34" ht="12.75" hidden="1" customHeight="1">
      <c r="A2459" s="344"/>
      <c r="B2459" s="27"/>
      <c r="C2459" s="28"/>
      <c r="D2459" s="344"/>
      <c r="E2459" s="28"/>
      <c r="F2459" s="28"/>
      <c r="G2459" s="344"/>
      <c r="H2459" s="28"/>
      <c r="I2459" s="28"/>
      <c r="J2459" s="344"/>
      <c r="K2459" s="28"/>
      <c r="L2459" s="28"/>
      <c r="M2459" s="346"/>
      <c r="N2459" s="28"/>
      <c r="O2459" s="28"/>
      <c r="P2459" s="346"/>
      <c r="Q2459" s="25"/>
      <c r="R2459" s="23">
        <f>ROUNDDOWN($R$3*R2458,0)</f>
        <v>0</v>
      </c>
      <c r="S2459" s="23">
        <f>ROUNDDOWN($S$3*S2458,0)</f>
        <v>0</v>
      </c>
      <c r="T2459" s="337"/>
      <c r="U2459" s="23">
        <f>ROUNDDOWN(U2458*$U$3,0)</f>
        <v>0</v>
      </c>
      <c r="V2459" s="23">
        <f>ROUNDDOWN(V2458*$V$3,0)</f>
        <v>0</v>
      </c>
      <c r="W2459" s="337"/>
      <c r="X2459" s="23">
        <f>ROUNDDOWN($X$3*X2458,0)</f>
        <v>0</v>
      </c>
      <c r="Y2459" s="23">
        <f>ROUNDDOWN(Y2458*$Y$3,0)</f>
        <v>0</v>
      </c>
      <c r="Z2459" s="24">
        <f>ROUNDDOWN(Z2458*$Z$3,0)</f>
        <v>0</v>
      </c>
      <c r="AA2459" s="338"/>
      <c r="AB2459" s="327"/>
      <c r="AC2459" s="327"/>
      <c r="AD2459" s="327"/>
      <c r="AE2459" s="327"/>
      <c r="AF2459" s="329"/>
      <c r="AG2459" s="331"/>
      <c r="AH2459" s="332"/>
    </row>
    <row r="2460" spans="1:34" ht="12.75" hidden="1" customHeight="1">
      <c r="A2460" s="344" t="s">
        <v>344</v>
      </c>
      <c r="B2460" s="27" t="s">
        <v>43</v>
      </c>
      <c r="C2460" s="28">
        <v>2.5</v>
      </c>
      <c r="D2460" s="344" t="str">
        <f>B2460&amp;C2460</f>
        <v>H2.5</v>
      </c>
      <c r="E2460" s="28" t="s">
        <v>38</v>
      </c>
      <c r="F2460" s="28">
        <v>1.2</v>
      </c>
      <c r="G2460" s="344" t="str">
        <f>E2460&amp;F2460</f>
        <v>W1.2</v>
      </c>
      <c r="H2460" s="28" t="s">
        <v>39</v>
      </c>
      <c r="I2460" s="28">
        <v>0</v>
      </c>
      <c r="J2460" s="344" t="str">
        <f>H2460&amp;I2460</f>
        <v>L0</v>
      </c>
      <c r="K2460" s="28" t="s">
        <v>40</v>
      </c>
      <c r="L2460" s="28"/>
      <c r="M2460" s="345" t="str">
        <f>K2460&amp;L2460</f>
        <v>B</v>
      </c>
      <c r="N2460" s="28" t="s">
        <v>41</v>
      </c>
      <c r="O2460" s="28">
        <v>10</v>
      </c>
      <c r="P2460" s="345" t="str">
        <f>N2460&amp;O2460</f>
        <v>R10</v>
      </c>
      <c r="Q2460" s="25"/>
      <c r="R2460" s="19"/>
      <c r="S2460" s="19"/>
      <c r="T2460" s="336">
        <f>SUM(R2461:S2461)</f>
        <v>0</v>
      </c>
      <c r="U2460" s="19"/>
      <c r="V2460" s="19"/>
      <c r="W2460" s="336">
        <f>SUM(U2461:V2461)</f>
        <v>0</v>
      </c>
      <c r="X2460" s="19"/>
      <c r="Y2460" s="19"/>
      <c r="Z2460" s="19"/>
      <c r="AA2460" s="338">
        <f>SUM(X2461:Z2461)</f>
        <v>0</v>
      </c>
      <c r="AB2460" s="327">
        <f>ROUNDDOWN((T2460+AA2460)*0.05,0)</f>
        <v>0</v>
      </c>
      <c r="AC2460" s="327">
        <f>ROUNDDOWN((T2460+W2460+AA2460+AB2460)*0.1,0)</f>
        <v>0</v>
      </c>
      <c r="AD2460" s="327">
        <f>ROUNDDOWN(AG2460*0.1,0)</f>
        <v>30100</v>
      </c>
      <c r="AE2460" s="327">
        <f>T2460+W2460+AA2460+AB2460+AC2460+AD2460</f>
        <v>30100</v>
      </c>
      <c r="AF2460" s="328">
        <v>301000</v>
      </c>
      <c r="AG2460" s="330">
        <f>AF2460-T2460-W2460</f>
        <v>301000</v>
      </c>
      <c r="AH2460" s="332">
        <f>IF(AE2460&lt;AG2460,AE2460,AG2460)</f>
        <v>30100</v>
      </c>
    </row>
    <row r="2461" spans="1:34" ht="12.75" hidden="1" customHeight="1">
      <c r="A2461" s="344"/>
      <c r="B2461" s="27"/>
      <c r="C2461" s="28"/>
      <c r="D2461" s="344"/>
      <c r="E2461" s="28"/>
      <c r="F2461" s="28"/>
      <c r="G2461" s="344"/>
      <c r="H2461" s="28"/>
      <c r="I2461" s="28"/>
      <c r="J2461" s="344"/>
      <c r="K2461" s="28"/>
      <c r="L2461" s="28"/>
      <c r="M2461" s="346"/>
      <c r="N2461" s="28"/>
      <c r="O2461" s="28"/>
      <c r="P2461" s="346"/>
      <c r="Q2461" s="25"/>
      <c r="R2461" s="23">
        <f>ROUNDDOWN($R$3*R2460,0)</f>
        <v>0</v>
      </c>
      <c r="S2461" s="23">
        <f>ROUNDDOWN($S$3*S2460,0)</f>
        <v>0</v>
      </c>
      <c r="T2461" s="337"/>
      <c r="U2461" s="23">
        <f>ROUNDDOWN(U2460*$U$3,0)</f>
        <v>0</v>
      </c>
      <c r="V2461" s="23">
        <f>ROUNDDOWN(V2460*$V$3,0)</f>
        <v>0</v>
      </c>
      <c r="W2461" s="337"/>
      <c r="X2461" s="23">
        <f>ROUNDDOWN($X$3*X2460,0)</f>
        <v>0</v>
      </c>
      <c r="Y2461" s="23">
        <f>ROUNDDOWN(Y2460*$Y$3,0)</f>
        <v>0</v>
      </c>
      <c r="Z2461" s="24">
        <f>ROUNDDOWN(Z2460*$Z$3,0)</f>
        <v>0</v>
      </c>
      <c r="AA2461" s="338"/>
      <c r="AB2461" s="327"/>
      <c r="AC2461" s="327"/>
      <c r="AD2461" s="327"/>
      <c r="AE2461" s="327"/>
      <c r="AF2461" s="329"/>
      <c r="AG2461" s="331"/>
      <c r="AH2461" s="332"/>
    </row>
    <row r="2462" spans="1:34" ht="12.75" hidden="1" customHeight="1">
      <c r="A2462" s="347" t="s">
        <v>345</v>
      </c>
      <c r="B2462" s="31" t="s">
        <v>43</v>
      </c>
      <c r="C2462" s="32">
        <v>1</v>
      </c>
      <c r="D2462" s="347" t="str">
        <f>B2462&amp;C2462</f>
        <v>H1</v>
      </c>
      <c r="E2462" s="32" t="s">
        <v>38</v>
      </c>
      <c r="F2462" s="32">
        <v>0.3</v>
      </c>
      <c r="G2462" s="347" t="str">
        <f>E2462&amp;F2462</f>
        <v>W0.3</v>
      </c>
      <c r="H2462" s="32" t="s">
        <v>39</v>
      </c>
      <c r="I2462" s="32">
        <v>0</v>
      </c>
      <c r="J2462" s="347" t="str">
        <f>H2462&amp;I2462</f>
        <v>L0</v>
      </c>
      <c r="K2462" s="32" t="s">
        <v>40</v>
      </c>
      <c r="L2462" s="32">
        <v>0</v>
      </c>
      <c r="M2462" s="348" t="str">
        <f>K2462&amp;L2462</f>
        <v>B0</v>
      </c>
      <c r="N2462" s="32" t="s">
        <v>41</v>
      </c>
      <c r="O2462" s="32">
        <v>0</v>
      </c>
      <c r="P2462" s="348" t="str">
        <f>N2462&amp;O2462</f>
        <v>R0</v>
      </c>
      <c r="Q2462" s="25"/>
      <c r="R2462" s="19"/>
      <c r="S2462" s="19"/>
      <c r="T2462" s="336">
        <f>SUM(R2463:S2463)</f>
        <v>0</v>
      </c>
      <c r="U2462" s="19"/>
      <c r="V2462" s="19"/>
      <c r="W2462" s="336">
        <f>SUM(U2463:V2463)</f>
        <v>0</v>
      </c>
      <c r="X2462" s="19"/>
      <c r="Y2462" s="19"/>
      <c r="Z2462" s="19"/>
      <c r="AA2462" s="338">
        <f>SUM(X2463:Z2463)</f>
        <v>0</v>
      </c>
      <c r="AB2462" s="327">
        <f>ROUNDDOWN((T2462+AA2462)*0.05,0)</f>
        <v>0</v>
      </c>
      <c r="AC2462" s="327">
        <f>ROUNDDOWN((T2462+W2462+AA2462+AB2462)*0.1,0)</f>
        <v>0</v>
      </c>
      <c r="AD2462" s="327">
        <f>ROUNDDOWN(AG2462*0.1,0)</f>
        <v>390</v>
      </c>
      <c r="AE2462" s="327">
        <f>T2462+W2462+AA2462+AB2462+AC2462+AD2462</f>
        <v>390</v>
      </c>
      <c r="AF2462" s="328">
        <v>3900</v>
      </c>
      <c r="AG2462" s="330">
        <f>AF2462-T2462-W2462</f>
        <v>3900</v>
      </c>
      <c r="AH2462" s="332">
        <f>IF(AE2462&lt;AG2462,AE2462,AG2462)</f>
        <v>390</v>
      </c>
    </row>
    <row r="2463" spans="1:34" ht="12.75" hidden="1" customHeight="1">
      <c r="A2463" s="347"/>
      <c r="B2463" s="31"/>
      <c r="C2463" s="32"/>
      <c r="D2463" s="347"/>
      <c r="E2463" s="32"/>
      <c r="F2463" s="32"/>
      <c r="G2463" s="347"/>
      <c r="H2463" s="32"/>
      <c r="I2463" s="32"/>
      <c r="J2463" s="347"/>
      <c r="K2463" s="32"/>
      <c r="L2463" s="32"/>
      <c r="M2463" s="349"/>
      <c r="N2463" s="32"/>
      <c r="O2463" s="32"/>
      <c r="P2463" s="349"/>
      <c r="Q2463" s="25"/>
      <c r="R2463" s="23">
        <f>ROUNDDOWN($R$3*R2462,0)</f>
        <v>0</v>
      </c>
      <c r="S2463" s="23">
        <f>ROUNDDOWN($S$3*S2462,0)</f>
        <v>0</v>
      </c>
      <c r="T2463" s="337"/>
      <c r="U2463" s="23">
        <f>ROUNDDOWN(U2462*$U$3,0)</f>
        <v>0</v>
      </c>
      <c r="V2463" s="23">
        <f>ROUNDDOWN(V2462*$V$3,0)</f>
        <v>0</v>
      </c>
      <c r="W2463" s="337"/>
      <c r="X2463" s="23">
        <f>ROUNDDOWN($X$3*X2462,0)</f>
        <v>0</v>
      </c>
      <c r="Y2463" s="23">
        <f>ROUNDDOWN(Y2462*$Y$3,0)</f>
        <v>0</v>
      </c>
      <c r="Z2463" s="24">
        <f>ROUNDDOWN(Z2462*$Z$3,0)</f>
        <v>0</v>
      </c>
      <c r="AA2463" s="338"/>
      <c r="AB2463" s="327"/>
      <c r="AC2463" s="327"/>
      <c r="AD2463" s="327"/>
      <c r="AE2463" s="327"/>
      <c r="AF2463" s="329"/>
      <c r="AG2463" s="331"/>
      <c r="AH2463" s="332"/>
    </row>
    <row r="2464" spans="1:34" ht="12.75" hidden="1" customHeight="1">
      <c r="A2464" s="347" t="s">
        <v>345</v>
      </c>
      <c r="B2464" s="31" t="s">
        <v>43</v>
      </c>
      <c r="C2464" s="32">
        <v>1.2</v>
      </c>
      <c r="D2464" s="347" t="str">
        <f>B2464&amp;C2464</f>
        <v>H1.2</v>
      </c>
      <c r="E2464" s="32" t="s">
        <v>38</v>
      </c>
      <c r="F2464" s="32">
        <v>0.4</v>
      </c>
      <c r="G2464" s="347" t="str">
        <f>E2464&amp;F2464</f>
        <v>W0.4</v>
      </c>
      <c r="H2464" s="32" t="s">
        <v>39</v>
      </c>
      <c r="I2464" s="32">
        <v>0</v>
      </c>
      <c r="J2464" s="347" t="str">
        <f>H2464&amp;I2464</f>
        <v>L0</v>
      </c>
      <c r="K2464" s="32" t="s">
        <v>40</v>
      </c>
      <c r="L2464" s="32">
        <v>0</v>
      </c>
      <c r="M2464" s="348" t="str">
        <f>K2464&amp;L2464</f>
        <v>B0</v>
      </c>
      <c r="N2464" s="32" t="s">
        <v>41</v>
      </c>
      <c r="O2464" s="32">
        <v>0</v>
      </c>
      <c r="P2464" s="348" t="str">
        <f>N2464&amp;O2464</f>
        <v>R0</v>
      </c>
      <c r="Q2464" s="25"/>
      <c r="R2464" s="26"/>
      <c r="S2464" s="26"/>
      <c r="T2464" s="336">
        <f>SUM(R2465:S2465)</f>
        <v>0</v>
      </c>
      <c r="U2464" s="19"/>
      <c r="V2464" s="19"/>
      <c r="W2464" s="336">
        <f>SUM(U2465:V2465)</f>
        <v>0</v>
      </c>
      <c r="X2464" s="19"/>
      <c r="Y2464" s="19"/>
      <c r="Z2464" s="19"/>
      <c r="AA2464" s="338">
        <f>SUM(X2465:Z2465)</f>
        <v>0</v>
      </c>
      <c r="AB2464" s="327">
        <f>ROUNDDOWN((T2464+AA2464)*0.05,0)</f>
        <v>0</v>
      </c>
      <c r="AC2464" s="327">
        <f>ROUNDDOWN((T2464+W2464+AA2464+AB2464)*0.1,0)</f>
        <v>0</v>
      </c>
      <c r="AD2464" s="327">
        <f>ROUNDDOWN(AG2464*0.1,0)</f>
        <v>510</v>
      </c>
      <c r="AE2464" s="327">
        <f>T2464+W2464+AA2464+AB2464+AC2464+AD2464</f>
        <v>510</v>
      </c>
      <c r="AF2464" s="328">
        <v>5100</v>
      </c>
      <c r="AG2464" s="330">
        <f>AF2464-T2464-W2464</f>
        <v>5100</v>
      </c>
      <c r="AH2464" s="332">
        <f>IF(AE2464&lt;AG2464,AE2464,AG2464)</f>
        <v>510</v>
      </c>
    </row>
    <row r="2465" spans="1:34" ht="12.75" hidden="1" customHeight="1">
      <c r="A2465" s="347"/>
      <c r="B2465" s="31"/>
      <c r="C2465" s="32"/>
      <c r="D2465" s="347"/>
      <c r="E2465" s="32"/>
      <c r="F2465" s="32"/>
      <c r="G2465" s="347"/>
      <c r="H2465" s="32"/>
      <c r="I2465" s="32"/>
      <c r="J2465" s="347"/>
      <c r="K2465" s="32"/>
      <c r="L2465" s="32"/>
      <c r="M2465" s="349"/>
      <c r="N2465" s="32"/>
      <c r="O2465" s="32"/>
      <c r="P2465" s="349"/>
      <c r="Q2465" s="25"/>
      <c r="R2465" s="23">
        <f>ROUNDDOWN($R$3*R2464,0)</f>
        <v>0</v>
      </c>
      <c r="S2465" s="23">
        <f>ROUNDDOWN($S$3*S2464,0)</f>
        <v>0</v>
      </c>
      <c r="T2465" s="337"/>
      <c r="U2465" s="23">
        <f>ROUNDDOWN(U2464*$U$3,0)</f>
        <v>0</v>
      </c>
      <c r="V2465" s="23">
        <f>ROUNDDOWN(V2464*$V$3,0)</f>
        <v>0</v>
      </c>
      <c r="W2465" s="337"/>
      <c r="X2465" s="23">
        <f>ROUNDDOWN($X$3*X2464,0)</f>
        <v>0</v>
      </c>
      <c r="Y2465" s="23">
        <f>ROUNDDOWN(Y2464*$Y$3,0)</f>
        <v>0</v>
      </c>
      <c r="Z2465" s="24">
        <f>ROUNDDOWN(Z2464*$Z$3,0)</f>
        <v>0</v>
      </c>
      <c r="AA2465" s="338"/>
      <c r="AB2465" s="327"/>
      <c r="AC2465" s="327"/>
      <c r="AD2465" s="327"/>
      <c r="AE2465" s="327"/>
      <c r="AF2465" s="329"/>
      <c r="AG2465" s="331"/>
      <c r="AH2465" s="332"/>
    </row>
    <row r="2466" spans="1:34" ht="12.75" hidden="1" customHeight="1">
      <c r="A2466" s="333" t="s">
        <v>346</v>
      </c>
      <c r="B2466" s="20" t="s">
        <v>43</v>
      </c>
      <c r="C2466" s="21">
        <v>0.4</v>
      </c>
      <c r="D2466" s="333" t="str">
        <f>B2466&amp;C2466</f>
        <v>H0.4</v>
      </c>
      <c r="E2466" s="21" t="s">
        <v>38</v>
      </c>
      <c r="F2466" s="21">
        <v>0.3</v>
      </c>
      <c r="G2466" s="333" t="str">
        <f>E2466&amp;F2466</f>
        <v>W0.3</v>
      </c>
      <c r="H2466" s="21" t="s">
        <v>39</v>
      </c>
      <c r="I2466" s="21">
        <v>0</v>
      </c>
      <c r="J2466" s="333" t="str">
        <f>H2466&amp;I2466</f>
        <v>L0</v>
      </c>
      <c r="K2466" s="21" t="s">
        <v>40</v>
      </c>
      <c r="L2466" s="21">
        <v>0</v>
      </c>
      <c r="M2466" s="334" t="str">
        <f>K2466&amp;L2466</f>
        <v>B0</v>
      </c>
      <c r="N2466" s="21" t="s">
        <v>41</v>
      </c>
      <c r="O2466" s="21">
        <v>0</v>
      </c>
      <c r="P2466" s="334" t="str">
        <f>N2466&amp;O2466</f>
        <v>R0</v>
      </c>
      <c r="Q2466" s="25"/>
      <c r="R2466" s="19"/>
      <c r="S2466" s="19"/>
      <c r="T2466" s="336">
        <f>SUM(R2467:S2467)</f>
        <v>0</v>
      </c>
      <c r="U2466" s="19"/>
      <c r="V2466" s="19"/>
      <c r="W2466" s="336">
        <f>SUM(U2467:V2467)</f>
        <v>0</v>
      </c>
      <c r="X2466" s="19"/>
      <c r="Y2466" s="19"/>
      <c r="Z2466" s="19"/>
      <c r="AA2466" s="338">
        <f>SUM(X2467:Z2467)</f>
        <v>0</v>
      </c>
      <c r="AB2466" s="327">
        <f>ROUNDDOWN((T2466+AA2466)*0.05,0)</f>
        <v>0</v>
      </c>
      <c r="AC2466" s="327">
        <f>ROUNDDOWN((T2466+W2466+AA2466+AB2466)*0.1,0)</f>
        <v>0</v>
      </c>
      <c r="AD2466" s="327">
        <f>ROUNDDOWN(AG2466*0.1,0)</f>
        <v>600</v>
      </c>
      <c r="AE2466" s="327">
        <f>T2466+W2466+AA2466+AB2466+AC2466+AD2466</f>
        <v>600</v>
      </c>
      <c r="AF2466" s="328">
        <v>6000</v>
      </c>
      <c r="AG2466" s="330">
        <f>AF2466-T2466-W2466</f>
        <v>6000</v>
      </c>
      <c r="AH2466" s="332">
        <f>IF(AE2466&lt;AG2466,AE2466,AG2466)</f>
        <v>600</v>
      </c>
    </row>
    <row r="2467" spans="1:34" ht="12.75" hidden="1" customHeight="1">
      <c r="A2467" s="333"/>
      <c r="B2467" s="20"/>
      <c r="C2467" s="21"/>
      <c r="D2467" s="333"/>
      <c r="E2467" s="21"/>
      <c r="F2467" s="21"/>
      <c r="G2467" s="333"/>
      <c r="H2467" s="21"/>
      <c r="I2467" s="21"/>
      <c r="J2467" s="333"/>
      <c r="K2467" s="21"/>
      <c r="L2467" s="21"/>
      <c r="M2467" s="335"/>
      <c r="N2467" s="21"/>
      <c r="O2467" s="21"/>
      <c r="P2467" s="335"/>
      <c r="Q2467" s="25"/>
      <c r="R2467" s="23">
        <f>ROUNDDOWN($R$3*R2466,0)</f>
        <v>0</v>
      </c>
      <c r="S2467" s="23">
        <f>ROUNDDOWN($S$3*S2466,0)</f>
        <v>0</v>
      </c>
      <c r="T2467" s="337"/>
      <c r="U2467" s="23">
        <f>ROUNDDOWN(U2466*$U$3,0)</f>
        <v>0</v>
      </c>
      <c r="V2467" s="23">
        <f>ROUNDDOWN(V2466*$V$3,0)</f>
        <v>0</v>
      </c>
      <c r="W2467" s="337"/>
      <c r="X2467" s="23">
        <f>ROUNDDOWN($X$3*X2466,0)</f>
        <v>0</v>
      </c>
      <c r="Y2467" s="23">
        <f>ROUNDDOWN(Y2466*$Y$3,0)</f>
        <v>0</v>
      </c>
      <c r="Z2467" s="24">
        <f>ROUNDDOWN(Z2466*$Z$3,0)</f>
        <v>0</v>
      </c>
      <c r="AA2467" s="338"/>
      <c r="AB2467" s="327"/>
      <c r="AC2467" s="327"/>
      <c r="AD2467" s="327"/>
      <c r="AE2467" s="327"/>
      <c r="AF2467" s="329"/>
      <c r="AG2467" s="331"/>
      <c r="AH2467" s="332"/>
    </row>
    <row r="2468" spans="1:34" ht="12.75" hidden="1" customHeight="1">
      <c r="A2468" s="333" t="s">
        <v>346</v>
      </c>
      <c r="B2468" s="20" t="s">
        <v>43</v>
      </c>
      <c r="C2468" s="21">
        <v>0.6</v>
      </c>
      <c r="D2468" s="333" t="str">
        <f>B2468&amp;C2468</f>
        <v>H0.6</v>
      </c>
      <c r="E2468" s="21" t="s">
        <v>38</v>
      </c>
      <c r="F2468" s="21">
        <v>0.4</v>
      </c>
      <c r="G2468" s="333" t="str">
        <f>E2468&amp;F2468</f>
        <v>W0.4</v>
      </c>
      <c r="H2468" s="21" t="s">
        <v>39</v>
      </c>
      <c r="I2468" s="21">
        <v>0</v>
      </c>
      <c r="J2468" s="333" t="str">
        <f>H2468&amp;I2468</f>
        <v>L0</v>
      </c>
      <c r="K2468" s="21" t="s">
        <v>40</v>
      </c>
      <c r="L2468" s="21">
        <v>0</v>
      </c>
      <c r="M2468" s="334" t="str">
        <f>K2468&amp;L2468</f>
        <v>B0</v>
      </c>
      <c r="N2468" s="21" t="s">
        <v>41</v>
      </c>
      <c r="O2468" s="21">
        <v>0</v>
      </c>
      <c r="P2468" s="334" t="str">
        <f>N2468&amp;O2468</f>
        <v>R0</v>
      </c>
      <c r="Q2468" s="25"/>
      <c r="R2468" s="19"/>
      <c r="S2468" s="19"/>
      <c r="T2468" s="336">
        <f>SUM(R2469:S2469)</f>
        <v>0</v>
      </c>
      <c r="U2468" s="19"/>
      <c r="V2468" s="19"/>
      <c r="W2468" s="336">
        <f>SUM(U2469:V2469)</f>
        <v>0</v>
      </c>
      <c r="X2468" s="19"/>
      <c r="Y2468" s="19"/>
      <c r="Z2468" s="19"/>
      <c r="AA2468" s="338">
        <f>SUM(X2469:Z2469)</f>
        <v>0</v>
      </c>
      <c r="AB2468" s="327">
        <f>ROUNDDOWN((T2468+AA2468)*0.05,0)</f>
        <v>0</v>
      </c>
      <c r="AC2468" s="327">
        <f>ROUNDDOWN((T2468+W2468+AA2468+AB2468)*0.1,0)</f>
        <v>0</v>
      </c>
      <c r="AD2468" s="327">
        <f>ROUNDDOWN(AG2468*0.1,0)</f>
        <v>1290</v>
      </c>
      <c r="AE2468" s="327">
        <f>T2468+W2468+AA2468+AB2468+AC2468+AD2468</f>
        <v>1290</v>
      </c>
      <c r="AF2468" s="328">
        <v>12900</v>
      </c>
      <c r="AG2468" s="330">
        <f>AF2468-T2468-W2468</f>
        <v>12900</v>
      </c>
      <c r="AH2468" s="332">
        <f>IF(AE2468&lt;AG2468,AE2468,AG2468)</f>
        <v>1290</v>
      </c>
    </row>
    <row r="2469" spans="1:34" ht="12.75" hidden="1" customHeight="1">
      <c r="A2469" s="333"/>
      <c r="B2469" s="20"/>
      <c r="C2469" s="21"/>
      <c r="D2469" s="333"/>
      <c r="E2469" s="21"/>
      <c r="F2469" s="21"/>
      <c r="G2469" s="333"/>
      <c r="H2469" s="21"/>
      <c r="I2469" s="21"/>
      <c r="J2469" s="333"/>
      <c r="K2469" s="21"/>
      <c r="L2469" s="21"/>
      <c r="M2469" s="335"/>
      <c r="N2469" s="21"/>
      <c r="O2469" s="21"/>
      <c r="P2469" s="335"/>
      <c r="Q2469" s="25"/>
      <c r="R2469" s="23">
        <f>ROUNDDOWN($R$3*R2468,0)</f>
        <v>0</v>
      </c>
      <c r="S2469" s="23">
        <f>ROUNDDOWN($S$3*S2468,0)</f>
        <v>0</v>
      </c>
      <c r="T2469" s="337"/>
      <c r="U2469" s="23">
        <f>ROUNDDOWN(U2468*$U$3,0)</f>
        <v>0</v>
      </c>
      <c r="V2469" s="23">
        <f>ROUNDDOWN(V2468*$V$3,0)</f>
        <v>0</v>
      </c>
      <c r="W2469" s="337"/>
      <c r="X2469" s="23">
        <f>ROUNDDOWN($X$3*X2468,0)</f>
        <v>0</v>
      </c>
      <c r="Y2469" s="23">
        <f>ROUNDDOWN(Y2468*$Y$3,0)</f>
        <v>0</v>
      </c>
      <c r="Z2469" s="24">
        <f>ROUNDDOWN(Z2468*$Z$3,0)</f>
        <v>0</v>
      </c>
      <c r="AA2469" s="338"/>
      <c r="AB2469" s="327"/>
      <c r="AC2469" s="327"/>
      <c r="AD2469" s="327"/>
      <c r="AE2469" s="327"/>
      <c r="AF2469" s="329"/>
      <c r="AG2469" s="331"/>
      <c r="AH2469" s="332"/>
    </row>
    <row r="2470" spans="1:34" ht="12.75" hidden="1" customHeight="1">
      <c r="A2470" s="333" t="s">
        <v>346</v>
      </c>
      <c r="B2470" s="20" t="s">
        <v>43</v>
      </c>
      <c r="C2470" s="21">
        <v>0.8</v>
      </c>
      <c r="D2470" s="333" t="str">
        <f>B2470&amp;C2470</f>
        <v>H0.8</v>
      </c>
      <c r="E2470" s="21" t="s">
        <v>38</v>
      </c>
      <c r="F2470" s="21">
        <v>0.6</v>
      </c>
      <c r="G2470" s="333" t="str">
        <f>E2470&amp;F2470</f>
        <v>W0.6</v>
      </c>
      <c r="H2470" s="21" t="s">
        <v>39</v>
      </c>
      <c r="I2470" s="21">
        <v>0</v>
      </c>
      <c r="J2470" s="333" t="str">
        <f>H2470&amp;I2470</f>
        <v>L0</v>
      </c>
      <c r="K2470" s="21" t="s">
        <v>40</v>
      </c>
      <c r="L2470" s="21">
        <v>0</v>
      </c>
      <c r="M2470" s="334" t="str">
        <f>K2470&amp;L2470</f>
        <v>B0</v>
      </c>
      <c r="N2470" s="21" t="s">
        <v>41</v>
      </c>
      <c r="O2470" s="21">
        <v>0</v>
      </c>
      <c r="P2470" s="334" t="str">
        <f>N2470&amp;O2470</f>
        <v>R0</v>
      </c>
      <c r="Q2470" s="25"/>
      <c r="R2470" s="26"/>
      <c r="S2470" s="26"/>
      <c r="T2470" s="336">
        <f>SUM(R2471:S2471)</f>
        <v>0</v>
      </c>
      <c r="U2470" s="19"/>
      <c r="V2470" s="19"/>
      <c r="W2470" s="336">
        <f>SUM(U2471:V2471)</f>
        <v>0</v>
      </c>
      <c r="X2470" s="19"/>
      <c r="Y2470" s="19"/>
      <c r="Z2470" s="19"/>
      <c r="AA2470" s="338">
        <f>SUM(X2471:Z2471)</f>
        <v>0</v>
      </c>
      <c r="AB2470" s="327">
        <f>ROUNDDOWN((T2470+AA2470)*0.05,0)</f>
        <v>0</v>
      </c>
      <c r="AC2470" s="327">
        <f>ROUNDDOWN((T2470+W2470+AA2470+AB2470)*0.1,0)</f>
        <v>0</v>
      </c>
      <c r="AD2470" s="327">
        <f>ROUNDDOWN(AG2470*0.1,0)</f>
        <v>3010</v>
      </c>
      <c r="AE2470" s="327">
        <f>T2470+W2470+AA2470+AB2470+AC2470+AD2470</f>
        <v>3010</v>
      </c>
      <c r="AF2470" s="328">
        <v>30100</v>
      </c>
      <c r="AG2470" s="330">
        <f>AF2470-T2470-W2470</f>
        <v>30100</v>
      </c>
      <c r="AH2470" s="332">
        <f>IF(AE2470&lt;AG2470,AE2470,AG2470)</f>
        <v>3010</v>
      </c>
    </row>
    <row r="2471" spans="1:34" ht="12.75" hidden="1" customHeight="1">
      <c r="A2471" s="333"/>
      <c r="B2471" s="20"/>
      <c r="C2471" s="21"/>
      <c r="D2471" s="333"/>
      <c r="E2471" s="21"/>
      <c r="F2471" s="21"/>
      <c r="G2471" s="333"/>
      <c r="H2471" s="21"/>
      <c r="I2471" s="21"/>
      <c r="J2471" s="333"/>
      <c r="K2471" s="21"/>
      <c r="L2471" s="21"/>
      <c r="M2471" s="335"/>
      <c r="N2471" s="21"/>
      <c r="O2471" s="21"/>
      <c r="P2471" s="335"/>
      <c r="Q2471" s="25"/>
      <c r="R2471" s="23">
        <f>ROUNDDOWN($R$3*R2470,0)</f>
        <v>0</v>
      </c>
      <c r="S2471" s="23">
        <f>ROUNDDOWN($S$3*S2470,0)</f>
        <v>0</v>
      </c>
      <c r="T2471" s="337"/>
      <c r="U2471" s="23">
        <f>ROUNDDOWN(U2470*$U$3,0)</f>
        <v>0</v>
      </c>
      <c r="V2471" s="23">
        <f>ROUNDDOWN(V2470*$V$3,0)</f>
        <v>0</v>
      </c>
      <c r="W2471" s="337"/>
      <c r="X2471" s="23">
        <f>ROUNDDOWN($X$3*X2470,0)</f>
        <v>0</v>
      </c>
      <c r="Y2471" s="23">
        <f>ROUNDDOWN(Y2470*$Y$3,0)</f>
        <v>0</v>
      </c>
      <c r="Z2471" s="24">
        <f>ROUNDDOWN(Z2470*$Z$3,0)</f>
        <v>0</v>
      </c>
      <c r="AA2471" s="338"/>
      <c r="AB2471" s="327"/>
      <c r="AC2471" s="327"/>
      <c r="AD2471" s="327"/>
      <c r="AE2471" s="327"/>
      <c r="AF2471" s="329"/>
      <c r="AG2471" s="331"/>
      <c r="AH2471" s="332"/>
    </row>
    <row r="2472" spans="1:34" ht="12.75" hidden="1" customHeight="1">
      <c r="A2472" s="333" t="s">
        <v>346</v>
      </c>
      <c r="B2472" s="20" t="s">
        <v>43</v>
      </c>
      <c r="C2472" s="21">
        <v>1</v>
      </c>
      <c r="D2472" s="333" t="str">
        <f>B2472&amp;C2472</f>
        <v>H1</v>
      </c>
      <c r="E2472" s="21" t="s">
        <v>38</v>
      </c>
      <c r="F2472" s="21">
        <v>0.8</v>
      </c>
      <c r="G2472" s="333" t="str">
        <f>E2472&amp;F2472</f>
        <v>W0.8</v>
      </c>
      <c r="H2472" s="21" t="s">
        <v>39</v>
      </c>
      <c r="I2472" s="21">
        <v>0</v>
      </c>
      <c r="J2472" s="333" t="str">
        <f>H2472&amp;I2472</f>
        <v>L0</v>
      </c>
      <c r="K2472" s="21" t="s">
        <v>40</v>
      </c>
      <c r="L2472" s="21">
        <v>0</v>
      </c>
      <c r="M2472" s="334" t="str">
        <f>K2472&amp;L2472</f>
        <v>B0</v>
      </c>
      <c r="N2472" s="21" t="s">
        <v>41</v>
      </c>
      <c r="O2472" s="21">
        <v>0</v>
      </c>
      <c r="P2472" s="334" t="str">
        <f>N2472&amp;O2472</f>
        <v>R0</v>
      </c>
      <c r="Q2472" s="25"/>
      <c r="R2472" s="19"/>
      <c r="S2472" s="19"/>
      <c r="T2472" s="336">
        <f>SUM(R2473:S2473)</f>
        <v>0</v>
      </c>
      <c r="U2472" s="19"/>
      <c r="V2472" s="19"/>
      <c r="W2472" s="336">
        <f>SUM(U2473:V2473)</f>
        <v>0</v>
      </c>
      <c r="X2472" s="19"/>
      <c r="Y2472" s="19"/>
      <c r="Z2472" s="19"/>
      <c r="AA2472" s="338">
        <f>SUM(X2473:Z2473)</f>
        <v>0</v>
      </c>
      <c r="AB2472" s="327">
        <f>ROUNDDOWN((T2472+AA2472)*0.05,0)</f>
        <v>0</v>
      </c>
      <c r="AC2472" s="327">
        <f>ROUNDDOWN((T2472+W2472+AA2472+AB2472)*0.1,0)</f>
        <v>0</v>
      </c>
      <c r="AD2472" s="327">
        <f>ROUNDDOWN(AG2472*0.1,0)</f>
        <v>4300</v>
      </c>
      <c r="AE2472" s="327">
        <f>T2472+W2472+AA2472+AB2472+AC2472+AD2472</f>
        <v>4300</v>
      </c>
      <c r="AF2472" s="328">
        <v>43000</v>
      </c>
      <c r="AG2472" s="330">
        <f>AF2472-T2472-W2472</f>
        <v>43000</v>
      </c>
      <c r="AH2472" s="332">
        <f>IF(AE2472&lt;AG2472,AE2472,AG2472)</f>
        <v>4300</v>
      </c>
    </row>
    <row r="2473" spans="1:34" ht="12.75" hidden="1" customHeight="1">
      <c r="A2473" s="333"/>
      <c r="B2473" s="20"/>
      <c r="C2473" s="21"/>
      <c r="D2473" s="333"/>
      <c r="E2473" s="21"/>
      <c r="F2473" s="21"/>
      <c r="G2473" s="333"/>
      <c r="H2473" s="21"/>
      <c r="I2473" s="21"/>
      <c r="J2473" s="333"/>
      <c r="K2473" s="21"/>
      <c r="L2473" s="21"/>
      <c r="M2473" s="335"/>
      <c r="N2473" s="21"/>
      <c r="O2473" s="21"/>
      <c r="P2473" s="335"/>
      <c r="Q2473" s="25"/>
      <c r="R2473" s="23">
        <f>ROUNDDOWN($R$3*R2472,0)</f>
        <v>0</v>
      </c>
      <c r="S2473" s="23">
        <f>ROUNDDOWN($S$3*S2472,0)</f>
        <v>0</v>
      </c>
      <c r="T2473" s="337"/>
      <c r="U2473" s="23">
        <f>ROUNDDOWN(U2472*$U$3,0)</f>
        <v>0</v>
      </c>
      <c r="V2473" s="23">
        <f>ROUNDDOWN(V2472*$V$3,0)</f>
        <v>0</v>
      </c>
      <c r="W2473" s="337"/>
      <c r="X2473" s="23">
        <f>ROUNDDOWN($X$3*X2472,0)</f>
        <v>0</v>
      </c>
      <c r="Y2473" s="23">
        <f>ROUNDDOWN(Y2472*$Y$3,0)</f>
        <v>0</v>
      </c>
      <c r="Z2473" s="24">
        <f>ROUNDDOWN(Z2472*$Z$3,0)</f>
        <v>0</v>
      </c>
      <c r="AA2473" s="338"/>
      <c r="AB2473" s="327"/>
      <c r="AC2473" s="327"/>
      <c r="AD2473" s="327"/>
      <c r="AE2473" s="327"/>
      <c r="AF2473" s="329"/>
      <c r="AG2473" s="331"/>
      <c r="AH2473" s="332"/>
    </row>
    <row r="2474" spans="1:34" ht="12.75" hidden="1" customHeight="1">
      <c r="A2474" s="344" t="s">
        <v>347</v>
      </c>
      <c r="B2474" s="27" t="s">
        <v>43</v>
      </c>
      <c r="C2474" s="28">
        <v>1</v>
      </c>
      <c r="D2474" s="344" t="str">
        <f>B2474&amp;C2474</f>
        <v>H1</v>
      </c>
      <c r="E2474" s="28" t="s">
        <v>38</v>
      </c>
      <c r="F2474" s="28">
        <v>0.4</v>
      </c>
      <c r="G2474" s="344" t="str">
        <f>E2474&amp;F2474</f>
        <v>W0.4</v>
      </c>
      <c r="H2474" s="28" t="s">
        <v>39</v>
      </c>
      <c r="I2474" s="28">
        <v>0</v>
      </c>
      <c r="J2474" s="344" t="str">
        <f>H2474&amp;I2474</f>
        <v>L0</v>
      </c>
      <c r="K2474" s="28" t="s">
        <v>40</v>
      </c>
      <c r="L2474" s="28">
        <v>0</v>
      </c>
      <c r="M2474" s="345" t="str">
        <f>K2474&amp;L2474</f>
        <v>B0</v>
      </c>
      <c r="N2474" s="28" t="s">
        <v>41</v>
      </c>
      <c r="O2474" s="28">
        <v>0</v>
      </c>
      <c r="P2474" s="345" t="str">
        <f>N2474&amp;O2474</f>
        <v>R0</v>
      </c>
      <c r="Q2474" s="25" t="s">
        <v>109</v>
      </c>
      <c r="R2474" s="26">
        <v>0.04</v>
      </c>
      <c r="S2474" s="26">
        <v>6.0000000000000001E-3</v>
      </c>
      <c r="T2474" s="336">
        <f>SUM(R2475:S2475)</f>
        <v>4684</v>
      </c>
      <c r="U2474" s="19">
        <v>2E-3</v>
      </c>
      <c r="V2474" s="19">
        <v>1E-3</v>
      </c>
      <c r="W2474" s="336">
        <f>SUM(U2475:V2475)</f>
        <v>222</v>
      </c>
      <c r="X2474" s="19">
        <v>0.03</v>
      </c>
      <c r="Y2474" s="19">
        <v>0.02</v>
      </c>
      <c r="Z2474" s="19">
        <v>0</v>
      </c>
      <c r="AA2474" s="338">
        <f>SUM(X2475:Z2475)</f>
        <v>4775</v>
      </c>
      <c r="AB2474" s="327">
        <f>ROUNDDOWN((T2474+AA2474)*0.05,0)</f>
        <v>472</v>
      </c>
      <c r="AC2474" s="327">
        <f>ROUNDDOWN((T2474+W2474+AA2474+AB2474)*0.1,0)</f>
        <v>1015</v>
      </c>
      <c r="AD2474" s="327">
        <f>ROUNDDOWN(AG2474*0.1,0)</f>
        <v>-150</v>
      </c>
      <c r="AE2474" s="327">
        <f>T2474+W2474+AA2474+AB2474+AC2474+AD2474</f>
        <v>11018</v>
      </c>
      <c r="AF2474" s="328">
        <v>3400</v>
      </c>
      <c r="AG2474" s="330">
        <f>AF2474-T2474-W2474</f>
        <v>-1506</v>
      </c>
      <c r="AH2474" s="332">
        <f t="shared" ref="AH2474:AH2561" si="27">IF(AE2474&lt;AG2474,AE2474,AG2474)</f>
        <v>-1506</v>
      </c>
    </row>
    <row r="2475" spans="1:34" ht="12.75" hidden="1" customHeight="1">
      <c r="A2475" s="344"/>
      <c r="B2475" s="27"/>
      <c r="C2475" s="28"/>
      <c r="D2475" s="344"/>
      <c r="E2475" s="28"/>
      <c r="F2475" s="28"/>
      <c r="G2475" s="344"/>
      <c r="H2475" s="28"/>
      <c r="I2475" s="28"/>
      <c r="J2475" s="344"/>
      <c r="K2475" s="28"/>
      <c r="L2475" s="28"/>
      <c r="M2475" s="346"/>
      <c r="N2475" s="28"/>
      <c r="O2475" s="28"/>
      <c r="P2475" s="346"/>
      <c r="Q2475" s="25"/>
      <c r="R2475" s="23">
        <f>ROUNDDOWN($R$3*R2474,0)</f>
        <v>4196</v>
      </c>
      <c r="S2475" s="23">
        <f>ROUNDDOWN($S$3*S2474,0)</f>
        <v>488</v>
      </c>
      <c r="T2475" s="337"/>
      <c r="U2475" s="23">
        <f>ROUNDDOWN(U2474*$U$3,0)</f>
        <v>162</v>
      </c>
      <c r="V2475" s="23">
        <f>ROUNDDOWN(V2474*$V$3,0)</f>
        <v>60</v>
      </c>
      <c r="W2475" s="337"/>
      <c r="X2475" s="23">
        <f>ROUNDDOWN($X$3*X2474,0)</f>
        <v>3147</v>
      </c>
      <c r="Y2475" s="23">
        <f>ROUNDDOWN(Y2474*$Y$3,0)</f>
        <v>1628</v>
      </c>
      <c r="Z2475" s="24">
        <f>ROUNDDOWN(Z2474*$Z$3,0)</f>
        <v>0</v>
      </c>
      <c r="AA2475" s="338"/>
      <c r="AB2475" s="327"/>
      <c r="AC2475" s="327"/>
      <c r="AD2475" s="327"/>
      <c r="AE2475" s="327"/>
      <c r="AF2475" s="329"/>
      <c r="AG2475" s="331"/>
      <c r="AH2475" s="332">
        <f t="shared" si="27"/>
        <v>0</v>
      </c>
    </row>
    <row r="2476" spans="1:34" ht="12.75" hidden="1" customHeight="1">
      <c r="A2476" s="344" t="s">
        <v>347</v>
      </c>
      <c r="B2476" s="27" t="s">
        <v>43</v>
      </c>
      <c r="C2476" s="28">
        <v>1</v>
      </c>
      <c r="D2476" s="344" t="str">
        <f>B2476&amp;C2476</f>
        <v>H1</v>
      </c>
      <c r="E2476" s="28" t="s">
        <v>38</v>
      </c>
      <c r="F2476" s="28">
        <v>0.6</v>
      </c>
      <c r="G2476" s="344" t="str">
        <f>E2476&amp;F2476</f>
        <v>W0.6</v>
      </c>
      <c r="H2476" s="28" t="s">
        <v>39</v>
      </c>
      <c r="I2476" s="28">
        <v>0</v>
      </c>
      <c r="J2476" s="344" t="str">
        <f>H2476&amp;I2476</f>
        <v>L0</v>
      </c>
      <c r="K2476" s="28" t="s">
        <v>40</v>
      </c>
      <c r="L2476" s="28">
        <v>0</v>
      </c>
      <c r="M2476" s="345" t="str">
        <f>K2476&amp;L2476</f>
        <v>B0</v>
      </c>
      <c r="N2476" s="28" t="s">
        <v>41</v>
      </c>
      <c r="O2476" s="28">
        <v>0</v>
      </c>
      <c r="P2476" s="345" t="str">
        <f>N2476&amp;O2476</f>
        <v>R0</v>
      </c>
      <c r="Q2476" s="25" t="s">
        <v>109</v>
      </c>
      <c r="R2476" s="26">
        <v>0.04</v>
      </c>
      <c r="S2476" s="26">
        <v>6.0000000000000001E-3</v>
      </c>
      <c r="T2476" s="336">
        <f>SUM(R2477:S2477)</f>
        <v>4684</v>
      </c>
      <c r="U2476" s="19">
        <v>2E-3</v>
      </c>
      <c r="V2476" s="19">
        <v>1E-3</v>
      </c>
      <c r="W2476" s="336">
        <f>SUM(U2477:V2477)</f>
        <v>222</v>
      </c>
      <c r="X2476" s="19">
        <v>0.03</v>
      </c>
      <c r="Y2476" s="19">
        <v>0.02</v>
      </c>
      <c r="Z2476" s="19">
        <v>0</v>
      </c>
      <c r="AA2476" s="338">
        <f>SUM(X2477:Z2477)</f>
        <v>4775</v>
      </c>
      <c r="AB2476" s="327">
        <f>ROUNDDOWN((T2476+AA2476)*0.05,0)</f>
        <v>472</v>
      </c>
      <c r="AC2476" s="327">
        <f>ROUNDDOWN((T2476+W2476+AA2476+AB2476)*0.1,0)</f>
        <v>1015</v>
      </c>
      <c r="AD2476" s="327">
        <f>ROUNDDOWN(AG2476*0.1,0)</f>
        <v>49</v>
      </c>
      <c r="AE2476" s="327">
        <f>T2476+W2476+AA2476+AB2476+AC2476+AD2476</f>
        <v>11217</v>
      </c>
      <c r="AF2476" s="328">
        <v>5400</v>
      </c>
      <c r="AG2476" s="330">
        <f>AF2476-T2476-W2476</f>
        <v>494</v>
      </c>
      <c r="AH2476" s="332">
        <f t="shared" si="27"/>
        <v>494</v>
      </c>
    </row>
    <row r="2477" spans="1:34" ht="12.75" hidden="1" customHeight="1">
      <c r="A2477" s="344"/>
      <c r="B2477" s="27"/>
      <c r="C2477" s="28"/>
      <c r="D2477" s="344"/>
      <c r="E2477" s="28"/>
      <c r="F2477" s="28"/>
      <c r="G2477" s="344"/>
      <c r="H2477" s="28"/>
      <c r="I2477" s="28"/>
      <c r="J2477" s="344"/>
      <c r="K2477" s="28"/>
      <c r="L2477" s="28"/>
      <c r="M2477" s="346"/>
      <c r="N2477" s="28"/>
      <c r="O2477" s="28"/>
      <c r="P2477" s="346"/>
      <c r="Q2477" s="25"/>
      <c r="R2477" s="23">
        <f>ROUNDDOWN($R$3*R2476,0)</f>
        <v>4196</v>
      </c>
      <c r="S2477" s="23">
        <f>ROUNDDOWN($S$3*S2476,0)</f>
        <v>488</v>
      </c>
      <c r="T2477" s="337"/>
      <c r="U2477" s="23">
        <f>ROUNDDOWN(U2476*$U$3,0)</f>
        <v>162</v>
      </c>
      <c r="V2477" s="23">
        <f>ROUNDDOWN(V2476*$V$3,0)</f>
        <v>60</v>
      </c>
      <c r="W2477" s="337"/>
      <c r="X2477" s="23">
        <f>ROUNDDOWN($X$3*X2476,0)</f>
        <v>3147</v>
      </c>
      <c r="Y2477" s="23">
        <f>ROUNDDOWN(Y2476*$Y$3,0)</f>
        <v>1628</v>
      </c>
      <c r="Z2477" s="24">
        <f>ROUNDDOWN(Z2476*$Z$3,0)</f>
        <v>0</v>
      </c>
      <c r="AA2477" s="338"/>
      <c r="AB2477" s="327"/>
      <c r="AC2477" s="327"/>
      <c r="AD2477" s="327"/>
      <c r="AE2477" s="327"/>
      <c r="AF2477" s="329"/>
      <c r="AG2477" s="331"/>
      <c r="AH2477" s="332">
        <f t="shared" si="27"/>
        <v>0</v>
      </c>
    </row>
    <row r="2478" spans="1:34" ht="12.75" hidden="1" customHeight="1">
      <c r="A2478" s="344" t="s">
        <v>347</v>
      </c>
      <c r="B2478" s="27" t="s">
        <v>43</v>
      </c>
      <c r="C2478" s="28">
        <v>1.2</v>
      </c>
      <c r="D2478" s="344" t="str">
        <f>B2478&amp;C2478</f>
        <v>H1.2</v>
      </c>
      <c r="E2478" s="28" t="s">
        <v>38</v>
      </c>
      <c r="F2478" s="28">
        <v>0.6</v>
      </c>
      <c r="G2478" s="344" t="str">
        <f>E2478&amp;F2478</f>
        <v>W0.6</v>
      </c>
      <c r="H2478" s="28" t="s">
        <v>39</v>
      </c>
      <c r="I2478" s="28">
        <v>0</v>
      </c>
      <c r="J2478" s="344" t="str">
        <f>H2478&amp;I2478</f>
        <v>L0</v>
      </c>
      <c r="K2478" s="28" t="s">
        <v>40</v>
      </c>
      <c r="L2478" s="28">
        <v>0</v>
      </c>
      <c r="M2478" s="345" t="str">
        <f>K2478&amp;L2478</f>
        <v>B0</v>
      </c>
      <c r="N2478" s="28" t="s">
        <v>41</v>
      </c>
      <c r="O2478" s="28">
        <v>0</v>
      </c>
      <c r="P2478" s="345" t="str">
        <f>N2478&amp;O2478</f>
        <v>R0</v>
      </c>
      <c r="Q2478" s="25" t="s">
        <v>109</v>
      </c>
      <c r="R2478" s="26">
        <v>0.04</v>
      </c>
      <c r="S2478" s="26">
        <v>6.0000000000000001E-3</v>
      </c>
      <c r="T2478" s="336">
        <f>SUM(R2479:S2479)</f>
        <v>4684</v>
      </c>
      <c r="U2478" s="19">
        <v>2E-3</v>
      </c>
      <c r="V2478" s="19">
        <v>1E-3</v>
      </c>
      <c r="W2478" s="336">
        <f>SUM(U2479:V2479)</f>
        <v>222</v>
      </c>
      <c r="X2478" s="19">
        <v>0.03</v>
      </c>
      <c r="Y2478" s="19">
        <v>0.02</v>
      </c>
      <c r="Z2478" s="19">
        <v>0</v>
      </c>
      <c r="AA2478" s="338">
        <f>SUM(X2479:Z2479)</f>
        <v>4775</v>
      </c>
      <c r="AB2478" s="327">
        <f>ROUNDDOWN((T2478+AA2478)*0.05,0)</f>
        <v>472</v>
      </c>
      <c r="AC2478" s="327">
        <f>ROUNDDOWN((T2478+W2478+AA2478+AB2478)*0.1,0)</f>
        <v>1015</v>
      </c>
      <c r="AD2478" s="327">
        <f>ROUNDDOWN(AG2478*0.1,0)</f>
        <v>189</v>
      </c>
      <c r="AE2478" s="327">
        <f>T2478+W2478+AA2478+AB2478+AC2478+AD2478</f>
        <v>11357</v>
      </c>
      <c r="AF2478" s="328">
        <v>6800</v>
      </c>
      <c r="AG2478" s="330">
        <f>AF2478-T2478-W2478</f>
        <v>1894</v>
      </c>
      <c r="AH2478" s="332">
        <f t="shared" si="27"/>
        <v>1894</v>
      </c>
    </row>
    <row r="2479" spans="1:34" ht="12.75" hidden="1" customHeight="1">
      <c r="A2479" s="344"/>
      <c r="B2479" s="27"/>
      <c r="C2479" s="28"/>
      <c r="D2479" s="344"/>
      <c r="E2479" s="28"/>
      <c r="F2479" s="28"/>
      <c r="G2479" s="344"/>
      <c r="H2479" s="28"/>
      <c r="I2479" s="28"/>
      <c r="J2479" s="344"/>
      <c r="K2479" s="28"/>
      <c r="L2479" s="28"/>
      <c r="M2479" s="346"/>
      <c r="N2479" s="28"/>
      <c r="O2479" s="28"/>
      <c r="P2479" s="346"/>
      <c r="Q2479" s="22"/>
      <c r="R2479" s="23">
        <f>ROUNDDOWN($R$3*R2478,0)</f>
        <v>4196</v>
      </c>
      <c r="S2479" s="23">
        <f>ROUNDDOWN($S$3*S2478,0)</f>
        <v>488</v>
      </c>
      <c r="T2479" s="337"/>
      <c r="U2479" s="23">
        <f>ROUNDDOWN(U2478*$U$3,0)</f>
        <v>162</v>
      </c>
      <c r="V2479" s="23">
        <f>ROUNDDOWN(V2478*$V$3,0)</f>
        <v>60</v>
      </c>
      <c r="W2479" s="337"/>
      <c r="X2479" s="23">
        <f>ROUNDDOWN($X$3*X2478,0)</f>
        <v>3147</v>
      </c>
      <c r="Y2479" s="23">
        <f>ROUNDDOWN(Y2478*$Y$3,0)</f>
        <v>1628</v>
      </c>
      <c r="Z2479" s="24">
        <f>ROUNDDOWN(Z2478*$Z$3,0)</f>
        <v>0</v>
      </c>
      <c r="AA2479" s="338"/>
      <c r="AB2479" s="327"/>
      <c r="AC2479" s="327"/>
      <c r="AD2479" s="327"/>
      <c r="AE2479" s="327"/>
      <c r="AF2479" s="329"/>
      <c r="AG2479" s="331"/>
      <c r="AH2479" s="332">
        <f t="shared" si="27"/>
        <v>0</v>
      </c>
    </row>
    <row r="2480" spans="1:34" ht="12.75" hidden="1" customHeight="1">
      <c r="A2480" s="344" t="s">
        <v>347</v>
      </c>
      <c r="B2480" s="27" t="s">
        <v>43</v>
      </c>
      <c r="C2480" s="28">
        <v>1.2</v>
      </c>
      <c r="D2480" s="344" t="str">
        <f>B2480&amp;C2480</f>
        <v>H1.2</v>
      </c>
      <c r="E2480" s="28" t="s">
        <v>38</v>
      </c>
      <c r="F2480" s="28">
        <v>0.8</v>
      </c>
      <c r="G2480" s="344" t="str">
        <f>E2480&amp;F2480</f>
        <v>W0.8</v>
      </c>
      <c r="H2480" s="28" t="s">
        <v>39</v>
      </c>
      <c r="I2480" s="28">
        <v>0</v>
      </c>
      <c r="J2480" s="344" t="str">
        <f>H2480&amp;I2480</f>
        <v>L0</v>
      </c>
      <c r="K2480" s="28" t="s">
        <v>40</v>
      </c>
      <c r="L2480" s="28">
        <v>0</v>
      </c>
      <c r="M2480" s="345" t="str">
        <f>K2480&amp;L2480</f>
        <v>B0</v>
      </c>
      <c r="N2480" s="28" t="s">
        <v>41</v>
      </c>
      <c r="O2480" s="28">
        <v>0</v>
      </c>
      <c r="P2480" s="345" t="str">
        <f>N2480&amp;O2480</f>
        <v>R0</v>
      </c>
      <c r="Q2480" s="25" t="s">
        <v>109</v>
      </c>
      <c r="R2480" s="19">
        <v>0.08</v>
      </c>
      <c r="S2480" s="19">
        <v>0.01</v>
      </c>
      <c r="T2480" s="336">
        <f>SUM(R2481:S2481)</f>
        <v>9206</v>
      </c>
      <c r="U2480" s="19">
        <v>2E-3</v>
      </c>
      <c r="V2480" s="19">
        <v>2E-3</v>
      </c>
      <c r="W2480" s="29">
        <f>SUM(U2481:V2481)</f>
        <v>283</v>
      </c>
      <c r="X2480" s="19">
        <v>0.05</v>
      </c>
      <c r="Y2480" s="19">
        <v>0.03</v>
      </c>
      <c r="Z2480" s="19">
        <v>0</v>
      </c>
      <c r="AA2480" s="338">
        <f>SUM(X2481:Z2481)</f>
        <v>7688</v>
      </c>
      <c r="AB2480" s="327">
        <f>ROUNDDOWN((T2480+AA2480)*0.05,0)</f>
        <v>844</v>
      </c>
      <c r="AC2480" s="327">
        <f>ROUNDDOWN((T2480+W2480+AA2480+AB2480)*0.1,0)</f>
        <v>1802</v>
      </c>
      <c r="AD2480" s="327">
        <f>ROUNDDOWN(AG2480*0.1,0)</f>
        <v>11</v>
      </c>
      <c r="AE2480" s="327">
        <f>T2480+W2480+AA2480+AB2480+AC2480+AD2480</f>
        <v>19834</v>
      </c>
      <c r="AF2480" s="328">
        <v>9600</v>
      </c>
      <c r="AG2480" s="330">
        <f>AF2480-T2480-W2480</f>
        <v>111</v>
      </c>
      <c r="AH2480" s="332">
        <f t="shared" si="27"/>
        <v>111</v>
      </c>
    </row>
    <row r="2481" spans="1:34" ht="12.75" hidden="1" customHeight="1">
      <c r="A2481" s="344"/>
      <c r="B2481" s="27"/>
      <c r="C2481" s="28"/>
      <c r="D2481" s="344"/>
      <c r="E2481" s="28"/>
      <c r="F2481" s="28"/>
      <c r="G2481" s="344"/>
      <c r="H2481" s="28"/>
      <c r="I2481" s="28"/>
      <c r="J2481" s="344"/>
      <c r="K2481" s="28"/>
      <c r="L2481" s="28"/>
      <c r="M2481" s="346"/>
      <c r="N2481" s="28"/>
      <c r="O2481" s="28"/>
      <c r="P2481" s="346"/>
      <c r="Q2481" s="25"/>
      <c r="R2481" s="23">
        <f>ROUNDDOWN($R$3*R2480,0)</f>
        <v>8392</v>
      </c>
      <c r="S2481" s="23">
        <f>ROUNDDOWN($S$3*S2480,0)</f>
        <v>814</v>
      </c>
      <c r="T2481" s="337"/>
      <c r="U2481" s="23">
        <f>ROUNDDOWN(U2480*$U$3,0)</f>
        <v>162</v>
      </c>
      <c r="V2481" s="23">
        <f>ROUNDDOWN(V2480*$V$3,0)</f>
        <v>121</v>
      </c>
      <c r="W2481" s="30"/>
      <c r="X2481" s="23">
        <f>ROUNDDOWN($X$3*X2480,0)</f>
        <v>5245</v>
      </c>
      <c r="Y2481" s="23">
        <f>ROUNDDOWN(Y2480*$Y$3,0)</f>
        <v>2443</v>
      </c>
      <c r="Z2481" s="24">
        <f>ROUNDDOWN(Z2480*$Z$3,0)</f>
        <v>0</v>
      </c>
      <c r="AA2481" s="338"/>
      <c r="AB2481" s="327"/>
      <c r="AC2481" s="327"/>
      <c r="AD2481" s="327"/>
      <c r="AE2481" s="327"/>
      <c r="AF2481" s="329"/>
      <c r="AG2481" s="331"/>
      <c r="AH2481" s="332">
        <f t="shared" si="27"/>
        <v>0</v>
      </c>
    </row>
    <row r="2482" spans="1:34" ht="12.75" hidden="1" customHeight="1">
      <c r="A2482" s="333" t="s">
        <v>348</v>
      </c>
      <c r="B2482" s="20" t="s">
        <v>43</v>
      </c>
      <c r="C2482" s="21">
        <v>2</v>
      </c>
      <c r="D2482" s="333" t="str">
        <f>B2482&amp;C2482</f>
        <v>H2</v>
      </c>
      <c r="E2482" s="21" t="s">
        <v>38</v>
      </c>
      <c r="F2482" s="21">
        <v>0</v>
      </c>
      <c r="G2482" s="333" t="str">
        <f>E2482&amp;F2482</f>
        <v>W0</v>
      </c>
      <c r="H2482" s="21" t="s">
        <v>39</v>
      </c>
      <c r="I2482" s="21">
        <v>0</v>
      </c>
      <c r="J2482" s="333" t="str">
        <f>H2482&amp;I2482</f>
        <v>L0</v>
      </c>
      <c r="K2482" s="21" t="s">
        <v>40</v>
      </c>
      <c r="L2482" s="21">
        <v>0</v>
      </c>
      <c r="M2482" s="334" t="str">
        <f>K2482&amp;L2482</f>
        <v>B0</v>
      </c>
      <c r="N2482" s="21" t="s">
        <v>41</v>
      </c>
      <c r="O2482" s="21">
        <v>4</v>
      </c>
      <c r="P2482" s="334" t="str">
        <f>N2482&amp;O2482</f>
        <v>R4</v>
      </c>
      <c r="Q2482" s="25" t="s">
        <v>42</v>
      </c>
      <c r="R2482" s="19">
        <v>0.11</v>
      </c>
      <c r="S2482" s="19">
        <v>0.1</v>
      </c>
      <c r="T2482" s="336">
        <f>SUM(R2483:S2483)</f>
        <v>19683</v>
      </c>
      <c r="U2482" s="19">
        <v>2E-3</v>
      </c>
      <c r="V2482" s="19">
        <v>5.0000000000000001E-3</v>
      </c>
      <c r="W2482" s="336">
        <f>SUM(U2483:V2483)</f>
        <v>466</v>
      </c>
      <c r="X2482" s="19">
        <v>0.11</v>
      </c>
      <c r="Y2482" s="19">
        <v>7.0000000000000007E-2</v>
      </c>
      <c r="Z2482" s="19">
        <v>0</v>
      </c>
      <c r="AA2482" s="338">
        <f>SUM(X2483:Z2483)</f>
        <v>17240</v>
      </c>
      <c r="AB2482" s="327">
        <f>ROUNDDOWN((T2482+AA2482)*0.05,0)</f>
        <v>1846</v>
      </c>
      <c r="AC2482" s="327">
        <f>ROUNDDOWN((T2482+W2482+AA2482+AB2482)*0.1,0)</f>
        <v>3923</v>
      </c>
      <c r="AD2482" s="327">
        <f>ROUNDDOWN(AG2482*0.1,0)</f>
        <v>1565</v>
      </c>
      <c r="AE2482" s="327">
        <f>T2482+W2482+AA2482+AB2482+AC2482+AD2482</f>
        <v>44723</v>
      </c>
      <c r="AF2482" s="328">
        <v>35800</v>
      </c>
      <c r="AG2482" s="330">
        <f>AF2482-T2482-W2482</f>
        <v>15651</v>
      </c>
      <c r="AH2482" s="332">
        <f t="shared" si="27"/>
        <v>15651</v>
      </c>
    </row>
    <row r="2483" spans="1:34" ht="12.75" hidden="1" customHeight="1">
      <c r="A2483" s="333"/>
      <c r="B2483" s="20"/>
      <c r="C2483" s="21"/>
      <c r="D2483" s="333"/>
      <c r="E2483" s="21"/>
      <c r="F2483" s="21"/>
      <c r="G2483" s="333"/>
      <c r="H2483" s="21"/>
      <c r="I2483" s="21"/>
      <c r="J2483" s="333"/>
      <c r="K2483" s="21"/>
      <c r="L2483" s="21"/>
      <c r="M2483" s="335"/>
      <c r="N2483" s="21"/>
      <c r="O2483" s="21"/>
      <c r="P2483" s="335"/>
      <c r="Q2483" s="22"/>
      <c r="R2483" s="23">
        <f>ROUNDDOWN($R$3*R2482,0)</f>
        <v>11539</v>
      </c>
      <c r="S2483" s="23">
        <f>ROUNDDOWN($S$3*S2482,0)</f>
        <v>8144</v>
      </c>
      <c r="T2483" s="337"/>
      <c r="U2483" s="23">
        <f>ROUNDDOWN(U2482*$U$3,0)</f>
        <v>162</v>
      </c>
      <c r="V2483" s="23">
        <f>ROUNDDOWN(V2482*$V$3,0)</f>
        <v>304</v>
      </c>
      <c r="W2483" s="337"/>
      <c r="X2483" s="23">
        <f>ROUNDDOWN($X$3*X2482,0)</f>
        <v>11539</v>
      </c>
      <c r="Y2483" s="23">
        <f>ROUNDDOWN(Y2482*$Y$3,0)</f>
        <v>5701</v>
      </c>
      <c r="Z2483" s="24">
        <f>ROUNDDOWN(Z2482*$Z$3,0)</f>
        <v>0</v>
      </c>
      <c r="AA2483" s="338"/>
      <c r="AB2483" s="327"/>
      <c r="AC2483" s="327"/>
      <c r="AD2483" s="327"/>
      <c r="AE2483" s="327"/>
      <c r="AF2483" s="329"/>
      <c r="AG2483" s="331"/>
      <c r="AH2483" s="332">
        <f t="shared" si="27"/>
        <v>0</v>
      </c>
    </row>
    <row r="2484" spans="1:34" ht="12.75" hidden="1" customHeight="1">
      <c r="A2484" s="333" t="s">
        <v>348</v>
      </c>
      <c r="B2484" s="20" t="s">
        <v>43</v>
      </c>
      <c r="C2484" s="21">
        <v>2.5</v>
      </c>
      <c r="D2484" s="333" t="str">
        <f>B2484&amp;C2484</f>
        <v>H2.5</v>
      </c>
      <c r="E2484" s="21" t="s">
        <v>38</v>
      </c>
      <c r="F2484" s="21">
        <v>0</v>
      </c>
      <c r="G2484" s="333" t="str">
        <f>E2484&amp;F2484</f>
        <v>W0</v>
      </c>
      <c r="H2484" s="21" t="s">
        <v>39</v>
      </c>
      <c r="I2484" s="21">
        <v>0</v>
      </c>
      <c r="J2484" s="333" t="str">
        <f>H2484&amp;I2484</f>
        <v>L0</v>
      </c>
      <c r="K2484" s="21" t="s">
        <v>40</v>
      </c>
      <c r="L2484" s="21">
        <v>0</v>
      </c>
      <c r="M2484" s="334" t="str">
        <f>K2484&amp;L2484</f>
        <v>B0</v>
      </c>
      <c r="N2484" s="21" t="s">
        <v>41</v>
      </c>
      <c r="O2484" s="21">
        <v>5</v>
      </c>
      <c r="P2484" s="334" t="str">
        <f>N2484&amp;O2484</f>
        <v>R5</v>
      </c>
      <c r="Q2484" s="25" t="s">
        <v>42</v>
      </c>
      <c r="R2484" s="26">
        <v>0.13</v>
      </c>
      <c r="S2484" s="26">
        <v>0.02</v>
      </c>
      <c r="T2484" s="336">
        <f>SUM(R2485:S2485)</f>
        <v>15265</v>
      </c>
      <c r="U2484" s="19">
        <v>5.0000000000000001E-3</v>
      </c>
      <c r="V2484" s="19">
        <v>7.0000000000000001E-3</v>
      </c>
      <c r="W2484" s="336">
        <f>SUM(U2485:V2485)</f>
        <v>833</v>
      </c>
      <c r="X2484" s="19">
        <v>0.17</v>
      </c>
      <c r="Y2484" s="19">
        <v>0.1</v>
      </c>
      <c r="Z2484" s="19">
        <v>0</v>
      </c>
      <c r="AA2484" s="338">
        <f>SUM(X2485:Z2485)</f>
        <v>25977</v>
      </c>
      <c r="AB2484" s="327">
        <f>ROUNDDOWN((T2484+AA2484)*0.05,0)</f>
        <v>2062</v>
      </c>
      <c r="AC2484" s="327">
        <f>ROUNDDOWN((T2484+W2484+AA2484+AB2484)*0.1,0)</f>
        <v>4413</v>
      </c>
      <c r="AD2484" s="327">
        <f>ROUNDDOWN(AG2484*0.1,0)</f>
        <v>3110</v>
      </c>
      <c r="AE2484" s="327">
        <f>T2484+W2484+AA2484+AB2484+AC2484+AD2484</f>
        <v>51660</v>
      </c>
      <c r="AF2484" s="328">
        <v>47200</v>
      </c>
      <c r="AG2484" s="330">
        <f>AF2484-T2484-W2484</f>
        <v>31102</v>
      </c>
      <c r="AH2484" s="332">
        <f t="shared" si="27"/>
        <v>31102</v>
      </c>
    </row>
    <row r="2485" spans="1:34" ht="12.75" hidden="1" customHeight="1">
      <c r="A2485" s="333"/>
      <c r="B2485" s="20"/>
      <c r="C2485" s="21"/>
      <c r="D2485" s="333"/>
      <c r="E2485" s="21"/>
      <c r="F2485" s="21"/>
      <c r="G2485" s="333"/>
      <c r="H2485" s="21"/>
      <c r="I2485" s="21"/>
      <c r="J2485" s="333"/>
      <c r="K2485" s="21"/>
      <c r="L2485" s="21"/>
      <c r="M2485" s="335"/>
      <c r="N2485" s="21"/>
      <c r="O2485" s="21"/>
      <c r="P2485" s="335"/>
      <c r="Q2485" s="25"/>
      <c r="R2485" s="23">
        <f>ROUNDDOWN($R$3*R2484,0)</f>
        <v>13637</v>
      </c>
      <c r="S2485" s="23">
        <f>ROUNDDOWN($S$3*S2484,0)</f>
        <v>1628</v>
      </c>
      <c r="T2485" s="337"/>
      <c r="U2485" s="23">
        <f>ROUNDDOWN(U2484*$U$3,0)</f>
        <v>407</v>
      </c>
      <c r="V2485" s="23">
        <f>ROUNDDOWN(V2484*$V$3,0)</f>
        <v>426</v>
      </c>
      <c r="W2485" s="337"/>
      <c r="X2485" s="23">
        <f>ROUNDDOWN($X$3*X2484,0)</f>
        <v>17833</v>
      </c>
      <c r="Y2485" s="23">
        <f>ROUNDDOWN(Y2484*$Y$3,0)</f>
        <v>8144</v>
      </c>
      <c r="Z2485" s="24">
        <f>ROUNDDOWN(Z2484*$Z$3,0)</f>
        <v>0</v>
      </c>
      <c r="AA2485" s="338"/>
      <c r="AB2485" s="327"/>
      <c r="AC2485" s="327"/>
      <c r="AD2485" s="327"/>
      <c r="AE2485" s="327"/>
      <c r="AF2485" s="329"/>
      <c r="AG2485" s="331"/>
      <c r="AH2485" s="332">
        <f t="shared" si="27"/>
        <v>0</v>
      </c>
    </row>
    <row r="2486" spans="1:34" ht="12.75" hidden="1" customHeight="1">
      <c r="A2486" s="333" t="s">
        <v>348</v>
      </c>
      <c r="B2486" s="20" t="s">
        <v>43</v>
      </c>
      <c r="C2486" s="21">
        <v>3</v>
      </c>
      <c r="D2486" s="333" t="str">
        <f>B2486&amp;C2486</f>
        <v>H3</v>
      </c>
      <c r="E2486" s="21" t="s">
        <v>38</v>
      </c>
      <c r="F2486" s="21">
        <v>0</v>
      </c>
      <c r="G2486" s="333" t="str">
        <f>E2486&amp;F2486</f>
        <v>W0</v>
      </c>
      <c r="H2486" s="21" t="s">
        <v>39</v>
      </c>
      <c r="I2486" s="21">
        <v>0</v>
      </c>
      <c r="J2486" s="333" t="str">
        <f>H2486&amp;I2486</f>
        <v>L0</v>
      </c>
      <c r="K2486" s="21" t="s">
        <v>40</v>
      </c>
      <c r="L2486" s="21">
        <v>0</v>
      </c>
      <c r="M2486" s="334" t="str">
        <f>K2486&amp;L2486</f>
        <v>B0</v>
      </c>
      <c r="N2486" s="21" t="s">
        <v>41</v>
      </c>
      <c r="O2486" s="21">
        <v>6</v>
      </c>
      <c r="P2486" s="334" t="str">
        <f>N2486&amp;O2486</f>
        <v>R6</v>
      </c>
      <c r="Q2486" s="25" t="s">
        <v>42</v>
      </c>
      <c r="R2486" s="19">
        <v>0.19</v>
      </c>
      <c r="S2486" s="19">
        <v>0.02</v>
      </c>
      <c r="T2486" s="336">
        <f>SUM(R2487:S2487)</f>
        <v>21559</v>
      </c>
      <c r="U2486" s="19">
        <v>8.0000000000000002E-3</v>
      </c>
      <c r="V2486" s="19">
        <v>0.01</v>
      </c>
      <c r="W2486" s="336">
        <f>SUM(U2487:V2487)</f>
        <v>1260</v>
      </c>
      <c r="X2486" s="19">
        <v>0.23</v>
      </c>
      <c r="Y2486" s="19">
        <v>0.14000000000000001</v>
      </c>
      <c r="Z2486" s="19">
        <v>0</v>
      </c>
      <c r="AA2486" s="338">
        <f>SUM(X2487:Z2487)</f>
        <v>35529</v>
      </c>
      <c r="AB2486" s="327">
        <f>ROUNDDOWN((T2486+AA2486)*0.05,0)</f>
        <v>2854</v>
      </c>
      <c r="AC2486" s="327">
        <f>ROUNDDOWN((T2486+W2486+AA2486+AB2486)*0.1,0)</f>
        <v>6120</v>
      </c>
      <c r="AD2486" s="327">
        <f>ROUNDDOWN(AG2486*0.1,0)</f>
        <v>3808</v>
      </c>
      <c r="AE2486" s="327">
        <f>T2486+W2486+AA2486+AB2486+AC2486+AD2486</f>
        <v>71130</v>
      </c>
      <c r="AF2486" s="328">
        <v>60900</v>
      </c>
      <c r="AG2486" s="330">
        <f>AF2486-T2486-W2486</f>
        <v>38081</v>
      </c>
      <c r="AH2486" s="332">
        <f t="shared" si="27"/>
        <v>38081</v>
      </c>
    </row>
    <row r="2487" spans="1:34" ht="12.75" hidden="1" customHeight="1">
      <c r="A2487" s="333"/>
      <c r="B2487" s="20"/>
      <c r="C2487" s="21"/>
      <c r="D2487" s="333"/>
      <c r="E2487" s="21"/>
      <c r="F2487" s="21"/>
      <c r="G2487" s="333"/>
      <c r="H2487" s="21"/>
      <c r="I2487" s="21"/>
      <c r="J2487" s="333"/>
      <c r="K2487" s="21"/>
      <c r="L2487" s="21"/>
      <c r="M2487" s="335"/>
      <c r="N2487" s="21"/>
      <c r="O2487" s="21"/>
      <c r="P2487" s="335"/>
      <c r="Q2487" s="22"/>
      <c r="R2487" s="23">
        <f>ROUNDDOWN($R$3*R2486,0)</f>
        <v>19931</v>
      </c>
      <c r="S2487" s="23">
        <f>ROUNDDOWN($S$3*S2486,0)</f>
        <v>1628</v>
      </c>
      <c r="T2487" s="337"/>
      <c r="U2487" s="23">
        <f>ROUNDDOWN(U2486*$U$3,0)</f>
        <v>651</v>
      </c>
      <c r="V2487" s="23">
        <f>ROUNDDOWN(V2486*$V$3,0)</f>
        <v>609</v>
      </c>
      <c r="W2487" s="337"/>
      <c r="X2487" s="23">
        <f>ROUNDDOWN($X$3*X2486,0)</f>
        <v>24127</v>
      </c>
      <c r="Y2487" s="23">
        <f>ROUNDDOWN(Y2486*$Y$3,0)</f>
        <v>11402</v>
      </c>
      <c r="Z2487" s="24">
        <f>ROUNDDOWN(Z2486*$Z$3,0)</f>
        <v>0</v>
      </c>
      <c r="AA2487" s="338"/>
      <c r="AB2487" s="327"/>
      <c r="AC2487" s="327"/>
      <c r="AD2487" s="327"/>
      <c r="AE2487" s="327"/>
      <c r="AF2487" s="329"/>
      <c r="AG2487" s="331"/>
      <c r="AH2487" s="332">
        <f t="shared" si="27"/>
        <v>0</v>
      </c>
    </row>
    <row r="2488" spans="1:34" ht="12.75" hidden="1" customHeight="1">
      <c r="A2488" s="333" t="s">
        <v>348</v>
      </c>
      <c r="B2488" s="20" t="s">
        <v>43</v>
      </c>
      <c r="C2488" s="21">
        <v>3.5</v>
      </c>
      <c r="D2488" s="333" t="str">
        <f>B2488&amp;C2488</f>
        <v>H3.5</v>
      </c>
      <c r="E2488" s="21" t="s">
        <v>38</v>
      </c>
      <c r="F2488" s="21">
        <v>0</v>
      </c>
      <c r="G2488" s="333" t="str">
        <f>E2488&amp;F2488</f>
        <v>W0</v>
      </c>
      <c r="H2488" s="21" t="s">
        <v>39</v>
      </c>
      <c r="I2488" s="21">
        <v>0</v>
      </c>
      <c r="J2488" s="333" t="str">
        <f>H2488&amp;I2488</f>
        <v>L0</v>
      </c>
      <c r="K2488" s="21" t="s">
        <v>40</v>
      </c>
      <c r="L2488" s="21">
        <v>0</v>
      </c>
      <c r="M2488" s="334" t="str">
        <f>K2488&amp;L2488</f>
        <v>B0</v>
      </c>
      <c r="N2488" s="21" t="s">
        <v>41</v>
      </c>
      <c r="O2488" s="21">
        <v>8</v>
      </c>
      <c r="P2488" s="334" t="str">
        <f>N2488&amp;O2488</f>
        <v>R8</v>
      </c>
      <c r="Q2488" s="25" t="s">
        <v>42</v>
      </c>
      <c r="R2488" s="19">
        <v>0.33</v>
      </c>
      <c r="S2488" s="19">
        <v>0.04</v>
      </c>
      <c r="T2488" s="336">
        <f>SUM(R2489:S2489)</f>
        <v>37875</v>
      </c>
      <c r="U2488" s="19">
        <v>2.1000000000000001E-2</v>
      </c>
      <c r="V2488" s="19">
        <v>1.2E-2</v>
      </c>
      <c r="W2488" s="336">
        <f>SUM(U2489:V2489)</f>
        <v>2441</v>
      </c>
      <c r="X2488" s="19">
        <v>0.37</v>
      </c>
      <c r="Y2488" s="19">
        <v>0.22</v>
      </c>
      <c r="Z2488" s="19">
        <v>0</v>
      </c>
      <c r="AA2488" s="338">
        <f>SUM(X2489:Z2489)</f>
        <v>56731</v>
      </c>
      <c r="AB2488" s="327">
        <f>ROUNDDOWN((T2488+AA2488)*0.05,0)</f>
        <v>4730</v>
      </c>
      <c r="AC2488" s="327">
        <f>ROUNDDOWN((T2488+W2488+AA2488+AB2488)*0.1,0)</f>
        <v>10177</v>
      </c>
      <c r="AD2488" s="327">
        <f>ROUNDDOWN(AG2488*0.1,0)</f>
        <v>6868</v>
      </c>
      <c r="AE2488" s="327">
        <f>T2488+W2488+AA2488+AB2488+AC2488+AD2488</f>
        <v>118822</v>
      </c>
      <c r="AF2488" s="328">
        <v>109000</v>
      </c>
      <c r="AG2488" s="330">
        <f>AF2488-T2488-W2488</f>
        <v>68684</v>
      </c>
      <c r="AH2488" s="332">
        <f t="shared" si="27"/>
        <v>68684</v>
      </c>
    </row>
    <row r="2489" spans="1:34" ht="12.75" hidden="1" customHeight="1">
      <c r="A2489" s="333"/>
      <c r="B2489" s="20"/>
      <c r="C2489" s="21"/>
      <c r="D2489" s="333"/>
      <c r="E2489" s="21"/>
      <c r="F2489" s="21"/>
      <c r="G2489" s="333"/>
      <c r="H2489" s="21"/>
      <c r="I2489" s="21"/>
      <c r="J2489" s="333"/>
      <c r="K2489" s="21"/>
      <c r="L2489" s="21"/>
      <c r="M2489" s="335"/>
      <c r="N2489" s="21"/>
      <c r="O2489" s="21"/>
      <c r="P2489" s="335"/>
      <c r="Q2489" s="22"/>
      <c r="R2489" s="23">
        <f>ROUNDDOWN($R$3*R2488,0)</f>
        <v>34618</v>
      </c>
      <c r="S2489" s="23">
        <f>ROUNDDOWN($S$3*S2488,0)</f>
        <v>3257</v>
      </c>
      <c r="T2489" s="337"/>
      <c r="U2489" s="23">
        <f>ROUNDDOWN(U2488*$U$3,0)</f>
        <v>1710</v>
      </c>
      <c r="V2489" s="23">
        <f>ROUNDDOWN(V2488*$V$3,0)</f>
        <v>731</v>
      </c>
      <c r="W2489" s="337"/>
      <c r="X2489" s="23">
        <f>ROUNDDOWN($X$3*X2488,0)</f>
        <v>38814</v>
      </c>
      <c r="Y2489" s="23">
        <f>ROUNDDOWN(Y2488*$Y$3,0)</f>
        <v>17917</v>
      </c>
      <c r="Z2489" s="24">
        <f>ROUNDDOWN(Z2488*$Z$3,0)</f>
        <v>0</v>
      </c>
      <c r="AA2489" s="338"/>
      <c r="AB2489" s="327"/>
      <c r="AC2489" s="327"/>
      <c r="AD2489" s="327"/>
      <c r="AE2489" s="327"/>
      <c r="AF2489" s="329"/>
      <c r="AG2489" s="331"/>
      <c r="AH2489" s="332">
        <f t="shared" si="27"/>
        <v>0</v>
      </c>
    </row>
    <row r="2490" spans="1:34" ht="12.75" hidden="1" customHeight="1">
      <c r="A2490" s="333" t="s">
        <v>348</v>
      </c>
      <c r="B2490" s="20" t="s">
        <v>43</v>
      </c>
      <c r="C2490" s="21">
        <v>4</v>
      </c>
      <c r="D2490" s="333" t="str">
        <f>B2490&amp;C2490</f>
        <v>H4</v>
      </c>
      <c r="E2490" s="21" t="s">
        <v>38</v>
      </c>
      <c r="F2490" s="21">
        <v>0</v>
      </c>
      <c r="G2490" s="333" t="str">
        <f>E2490&amp;F2490</f>
        <v>W0</v>
      </c>
      <c r="H2490" s="21" t="s">
        <v>39</v>
      </c>
      <c r="I2490" s="21">
        <v>0</v>
      </c>
      <c r="J2490" s="333" t="str">
        <f>H2490&amp;I2490</f>
        <v>L0</v>
      </c>
      <c r="K2490" s="21" t="s">
        <v>40</v>
      </c>
      <c r="L2490" s="21">
        <v>0</v>
      </c>
      <c r="M2490" s="334" t="str">
        <f>K2490&amp;L2490</f>
        <v>B0</v>
      </c>
      <c r="N2490" s="21" t="s">
        <v>41</v>
      </c>
      <c r="O2490" s="21">
        <v>10</v>
      </c>
      <c r="P2490" s="334" t="str">
        <f>N2490&amp;O2490</f>
        <v>R10</v>
      </c>
      <c r="Q2490" s="25" t="s">
        <v>42</v>
      </c>
      <c r="R2490" s="26">
        <v>0.47</v>
      </c>
      <c r="S2490" s="26">
        <v>0.06</v>
      </c>
      <c r="T2490" s="336">
        <f>SUM(R2491:S2491)</f>
        <v>54190</v>
      </c>
      <c r="U2490" s="19">
        <v>4.2000000000000003E-2</v>
      </c>
      <c r="V2490" s="19">
        <v>0.02</v>
      </c>
      <c r="W2490" s="336">
        <f>SUM(U2491:V2491)</f>
        <v>4639</v>
      </c>
      <c r="X2490" s="19">
        <v>0.33</v>
      </c>
      <c r="Y2490" s="19">
        <v>0.16</v>
      </c>
      <c r="Z2490" s="19">
        <v>0.24</v>
      </c>
      <c r="AA2490" s="338">
        <f>SUM(X2491:Z2491)</f>
        <v>60738</v>
      </c>
      <c r="AB2490" s="327">
        <f>ROUNDDOWN((T2490+AA2490)*0.05,0)</f>
        <v>5746</v>
      </c>
      <c r="AC2490" s="327">
        <f>ROUNDDOWN((T2490+W2490+AA2490+AB2490)*0.1,0)</f>
        <v>12531</v>
      </c>
      <c r="AD2490" s="327">
        <f>ROUNDDOWN(AG2490*0.1,0)</f>
        <v>20117</v>
      </c>
      <c r="AE2490" s="327">
        <f>T2490+W2490+AA2490+AB2490+AC2490+AD2490</f>
        <v>157961</v>
      </c>
      <c r="AF2490" s="328">
        <v>260000</v>
      </c>
      <c r="AG2490" s="330">
        <f>AF2490-T2490-W2490</f>
        <v>201171</v>
      </c>
      <c r="AH2490" s="332">
        <f t="shared" si="27"/>
        <v>157961</v>
      </c>
    </row>
    <row r="2491" spans="1:34" ht="12.75" hidden="1" customHeight="1">
      <c r="A2491" s="333"/>
      <c r="B2491" s="20"/>
      <c r="C2491" s="21"/>
      <c r="D2491" s="333"/>
      <c r="E2491" s="21"/>
      <c r="F2491" s="21"/>
      <c r="G2491" s="333"/>
      <c r="H2491" s="21"/>
      <c r="I2491" s="21"/>
      <c r="J2491" s="333"/>
      <c r="K2491" s="21"/>
      <c r="L2491" s="21"/>
      <c r="M2491" s="335"/>
      <c r="N2491" s="21"/>
      <c r="O2491" s="21"/>
      <c r="P2491" s="335"/>
      <c r="Q2491" s="22"/>
      <c r="R2491" s="23">
        <f>ROUNDDOWN($R$3*R2490,0)</f>
        <v>49304</v>
      </c>
      <c r="S2491" s="23">
        <f>ROUNDDOWN($S$3*S2490,0)</f>
        <v>4886</v>
      </c>
      <c r="T2491" s="337"/>
      <c r="U2491" s="23">
        <f>ROUNDDOWN(U2490*$U$3,0)</f>
        <v>3420</v>
      </c>
      <c r="V2491" s="23">
        <f>ROUNDDOWN(V2490*$V$3,0)</f>
        <v>1219</v>
      </c>
      <c r="W2491" s="337"/>
      <c r="X2491" s="23">
        <f>ROUNDDOWN($X$3*X2490,0)</f>
        <v>34618</v>
      </c>
      <c r="Y2491" s="23">
        <f>ROUNDDOWN(Y2490*$Y$3,0)</f>
        <v>13030</v>
      </c>
      <c r="Z2491" s="24">
        <f>ROUNDDOWN(Z2490*$Z$3,0)</f>
        <v>13090</v>
      </c>
      <c r="AA2491" s="338"/>
      <c r="AB2491" s="327"/>
      <c r="AC2491" s="327"/>
      <c r="AD2491" s="327"/>
      <c r="AE2491" s="327"/>
      <c r="AF2491" s="329"/>
      <c r="AG2491" s="331"/>
      <c r="AH2491" s="332">
        <f t="shared" si="27"/>
        <v>0</v>
      </c>
    </row>
    <row r="2492" spans="1:34" ht="12.75" hidden="1" customHeight="1">
      <c r="A2492" s="347" t="s">
        <v>349</v>
      </c>
      <c r="B2492" s="31" t="s">
        <v>43</v>
      </c>
      <c r="C2492" s="32">
        <v>1.5</v>
      </c>
      <c r="D2492" s="347" t="str">
        <f>B2492&amp;C2492</f>
        <v>H1.5</v>
      </c>
      <c r="E2492" s="32" t="s">
        <v>38</v>
      </c>
      <c r="F2492" s="32">
        <v>0.4</v>
      </c>
      <c r="G2492" s="347" t="str">
        <f>E2492&amp;F2492</f>
        <v>W0.4</v>
      </c>
      <c r="H2492" s="32" t="s">
        <v>39</v>
      </c>
      <c r="I2492" s="32">
        <v>0</v>
      </c>
      <c r="J2492" s="347" t="str">
        <f>H2492&amp;I2492</f>
        <v>L0</v>
      </c>
      <c r="K2492" s="32" t="s">
        <v>40</v>
      </c>
      <c r="L2492" s="32"/>
      <c r="M2492" s="348" t="str">
        <f>K2492&amp;L2492</f>
        <v>B</v>
      </c>
      <c r="N2492" s="32" t="s">
        <v>41</v>
      </c>
      <c r="O2492" s="32">
        <v>4</v>
      </c>
      <c r="P2492" s="348" t="str">
        <f>N2492&amp;O2492</f>
        <v>R4</v>
      </c>
      <c r="Q2492" s="25" t="s">
        <v>116</v>
      </c>
      <c r="R2492" s="26">
        <v>0.06</v>
      </c>
      <c r="S2492" s="26">
        <v>0.01</v>
      </c>
      <c r="T2492" s="336">
        <f>SUM(R2493:S2493)</f>
        <v>7108</v>
      </c>
      <c r="U2492" s="19">
        <v>2E-3</v>
      </c>
      <c r="V2492" s="19">
        <v>5.0000000000000001E-3</v>
      </c>
      <c r="W2492" s="336">
        <f>SUM(U2493:V2493)</f>
        <v>466</v>
      </c>
      <c r="X2492" s="19">
        <v>0.09</v>
      </c>
      <c r="Y2492" s="19">
        <v>7.0000000000000007E-2</v>
      </c>
      <c r="Z2492" s="19">
        <v>0</v>
      </c>
      <c r="AA2492" s="338">
        <f>SUM(X2493:Z2493)</f>
        <v>15142</v>
      </c>
      <c r="AB2492" s="327">
        <f>ROUNDDOWN((T2492+AA2492)*0.05,0)</f>
        <v>1112</v>
      </c>
      <c r="AC2492" s="327">
        <f>ROUNDDOWN((T2492+W2492+AA2492+AB2492)*0.1,0)</f>
        <v>2382</v>
      </c>
      <c r="AD2492" s="327">
        <f>ROUNDDOWN(AG2492*0.1,0)</f>
        <v>4832</v>
      </c>
      <c r="AE2492" s="327">
        <f>T2492+W2492+AA2492+AB2492+AC2492+AD2492</f>
        <v>31042</v>
      </c>
      <c r="AF2492" s="328">
        <v>55900</v>
      </c>
      <c r="AG2492" s="330">
        <f>AF2492-T2492-W2492</f>
        <v>48326</v>
      </c>
      <c r="AH2492" s="332">
        <f>IF(AE2492&lt;AG2492,AE2492,AG2492)</f>
        <v>31042</v>
      </c>
    </row>
    <row r="2493" spans="1:34" ht="12.75" hidden="1" customHeight="1">
      <c r="A2493" s="347"/>
      <c r="B2493" s="31"/>
      <c r="C2493" s="32"/>
      <c r="D2493" s="347"/>
      <c r="E2493" s="32"/>
      <c r="F2493" s="32"/>
      <c r="G2493" s="347"/>
      <c r="H2493" s="32"/>
      <c r="I2493" s="32"/>
      <c r="J2493" s="347"/>
      <c r="K2493" s="32"/>
      <c r="L2493" s="32"/>
      <c r="M2493" s="349"/>
      <c r="N2493" s="32"/>
      <c r="O2493" s="32"/>
      <c r="P2493" s="349"/>
      <c r="Q2493" s="25"/>
      <c r="R2493" s="23">
        <f>ROUNDDOWN($R$3*R2492,0)</f>
        <v>6294</v>
      </c>
      <c r="S2493" s="23">
        <f>ROUNDDOWN($S$3*S2492,0)</f>
        <v>814</v>
      </c>
      <c r="T2493" s="337"/>
      <c r="U2493" s="23">
        <f>ROUNDDOWN(U2492*$U$3,0)</f>
        <v>162</v>
      </c>
      <c r="V2493" s="23">
        <f>ROUNDDOWN(V2492*$V$3,0)</f>
        <v>304</v>
      </c>
      <c r="W2493" s="337"/>
      <c r="X2493" s="23">
        <f>ROUNDDOWN($X$3*X2492,0)</f>
        <v>9441</v>
      </c>
      <c r="Y2493" s="23">
        <f>ROUNDDOWN(Y2492*$Y$3,0)</f>
        <v>5701</v>
      </c>
      <c r="Z2493" s="24">
        <f>ROUNDDOWN(Z2492*$Z$3,0)</f>
        <v>0</v>
      </c>
      <c r="AA2493" s="338"/>
      <c r="AB2493" s="327"/>
      <c r="AC2493" s="327"/>
      <c r="AD2493" s="327"/>
      <c r="AE2493" s="327"/>
      <c r="AF2493" s="329"/>
      <c r="AG2493" s="331"/>
      <c r="AH2493" s="332"/>
    </row>
    <row r="2494" spans="1:34" ht="12.75" hidden="1" customHeight="1">
      <c r="A2494" s="347" t="s">
        <v>349</v>
      </c>
      <c r="B2494" s="31" t="s">
        <v>43</v>
      </c>
      <c r="C2494" s="32">
        <v>1.8</v>
      </c>
      <c r="D2494" s="347" t="str">
        <f>B2494&amp;C2494</f>
        <v>H1.8</v>
      </c>
      <c r="E2494" s="32" t="s">
        <v>38</v>
      </c>
      <c r="F2494" s="32">
        <v>0.6</v>
      </c>
      <c r="G2494" s="347" t="str">
        <f>E2494&amp;F2494</f>
        <v>W0.6</v>
      </c>
      <c r="H2494" s="32" t="s">
        <v>39</v>
      </c>
      <c r="I2494" s="32">
        <v>0</v>
      </c>
      <c r="J2494" s="347" t="str">
        <f>H2494&amp;I2494</f>
        <v>L0</v>
      </c>
      <c r="K2494" s="32" t="s">
        <v>40</v>
      </c>
      <c r="L2494" s="32"/>
      <c r="M2494" s="348" t="str">
        <f>K2494&amp;L2494</f>
        <v>B</v>
      </c>
      <c r="N2494" s="32" t="s">
        <v>41</v>
      </c>
      <c r="O2494" s="32">
        <v>6</v>
      </c>
      <c r="P2494" s="348" t="str">
        <f>N2494&amp;O2494</f>
        <v>R6</v>
      </c>
      <c r="Q2494" s="25" t="s">
        <v>116</v>
      </c>
      <c r="R2494" s="26">
        <v>7.0000000000000007E-2</v>
      </c>
      <c r="S2494" s="26">
        <v>0.01</v>
      </c>
      <c r="T2494" s="336">
        <f>SUM(R2495:S2495)</f>
        <v>8157</v>
      </c>
      <c r="U2494" s="19">
        <v>2E-3</v>
      </c>
      <c r="V2494" s="19">
        <v>6.0000000000000001E-3</v>
      </c>
      <c r="W2494" s="336">
        <f>SUM(U2495:V2495)</f>
        <v>527</v>
      </c>
      <c r="X2494" s="19">
        <v>0.1</v>
      </c>
      <c r="Y2494" s="19">
        <v>0.09</v>
      </c>
      <c r="Z2494" s="19">
        <v>0</v>
      </c>
      <c r="AA2494" s="338">
        <f>SUM(X2495:Z2495)</f>
        <v>17819</v>
      </c>
      <c r="AB2494" s="327">
        <f>ROUNDDOWN((T2494+AA2494)*0.05,0)</f>
        <v>1298</v>
      </c>
      <c r="AC2494" s="327">
        <f>ROUNDDOWN((T2494+W2494+AA2494+AB2494)*0.1,0)</f>
        <v>2780</v>
      </c>
      <c r="AD2494" s="327">
        <f>ROUNDDOWN(AG2494*0.1,0)</f>
        <v>11431</v>
      </c>
      <c r="AE2494" s="327">
        <f>T2494+W2494+AA2494+AB2494+AC2494+AD2494</f>
        <v>42012</v>
      </c>
      <c r="AF2494" s="328">
        <v>123000</v>
      </c>
      <c r="AG2494" s="330">
        <f>AF2494-T2494-W2494</f>
        <v>114316</v>
      </c>
      <c r="AH2494" s="332">
        <f>IF(AE2494&lt;AG2494,AE2494,AG2494)</f>
        <v>42012</v>
      </c>
    </row>
    <row r="2495" spans="1:34" ht="12.75" hidden="1" customHeight="1">
      <c r="A2495" s="347"/>
      <c r="B2495" s="31"/>
      <c r="C2495" s="32"/>
      <c r="D2495" s="347"/>
      <c r="E2495" s="32"/>
      <c r="F2495" s="32"/>
      <c r="G2495" s="347"/>
      <c r="H2495" s="32"/>
      <c r="I2495" s="32"/>
      <c r="J2495" s="347"/>
      <c r="K2495" s="32"/>
      <c r="L2495" s="32"/>
      <c r="M2495" s="349"/>
      <c r="N2495" s="32"/>
      <c r="O2495" s="32"/>
      <c r="P2495" s="349"/>
      <c r="Q2495" s="25"/>
      <c r="R2495" s="23">
        <f>ROUNDDOWN($R$3*R2494,0)</f>
        <v>7343</v>
      </c>
      <c r="S2495" s="23">
        <f>ROUNDDOWN($S$3*S2494,0)</f>
        <v>814</v>
      </c>
      <c r="T2495" s="337"/>
      <c r="U2495" s="23">
        <f>ROUNDDOWN(U2494*$U$3,0)</f>
        <v>162</v>
      </c>
      <c r="V2495" s="23">
        <f>ROUNDDOWN(V2494*$V$3,0)</f>
        <v>365</v>
      </c>
      <c r="W2495" s="337"/>
      <c r="X2495" s="23">
        <f>ROUNDDOWN($X$3*X2494,0)</f>
        <v>10490</v>
      </c>
      <c r="Y2495" s="23">
        <f>ROUNDDOWN(Y2494*$Y$3,0)</f>
        <v>7329</v>
      </c>
      <c r="Z2495" s="24">
        <f>ROUNDDOWN(Z2494*$Z$3,0)</f>
        <v>0</v>
      </c>
      <c r="AA2495" s="338"/>
      <c r="AB2495" s="327"/>
      <c r="AC2495" s="327"/>
      <c r="AD2495" s="327"/>
      <c r="AE2495" s="327"/>
      <c r="AF2495" s="329"/>
      <c r="AG2495" s="331"/>
      <c r="AH2495" s="332"/>
    </row>
    <row r="2496" spans="1:34" ht="12.75" hidden="1" customHeight="1">
      <c r="A2496" s="347" t="s">
        <v>349</v>
      </c>
      <c r="B2496" s="31" t="s">
        <v>43</v>
      </c>
      <c r="C2496" s="32">
        <v>2</v>
      </c>
      <c r="D2496" s="347" t="str">
        <f>B2496&amp;C2496</f>
        <v>H2</v>
      </c>
      <c r="E2496" s="32" t="s">
        <v>38</v>
      </c>
      <c r="F2496" s="32">
        <v>0.8</v>
      </c>
      <c r="G2496" s="347" t="str">
        <f>E2496&amp;F2496</f>
        <v>W0.8</v>
      </c>
      <c r="H2496" s="32" t="s">
        <v>39</v>
      </c>
      <c r="I2496" s="32">
        <v>0</v>
      </c>
      <c r="J2496" s="347" t="str">
        <f>H2496&amp;I2496</f>
        <v>L0</v>
      </c>
      <c r="K2496" s="32" t="s">
        <v>40</v>
      </c>
      <c r="L2496" s="32"/>
      <c r="M2496" s="348" t="str">
        <f>K2496&amp;L2496</f>
        <v>B</v>
      </c>
      <c r="N2496" s="32" t="s">
        <v>41</v>
      </c>
      <c r="O2496" s="32">
        <v>8</v>
      </c>
      <c r="P2496" s="348" t="str">
        <f>N2496&amp;O2496</f>
        <v>R8</v>
      </c>
      <c r="Q2496" s="25" t="s">
        <v>116</v>
      </c>
      <c r="R2496" s="19">
        <v>0.08</v>
      </c>
      <c r="S2496" s="19">
        <v>0.01</v>
      </c>
      <c r="T2496" s="336">
        <f>SUM(R2497:S2497)</f>
        <v>9206</v>
      </c>
      <c r="U2496" s="19">
        <v>2E-3</v>
      </c>
      <c r="V2496" s="19">
        <v>7.0000000000000001E-3</v>
      </c>
      <c r="W2496" s="336">
        <f>SUM(U2497:V2497)</f>
        <v>588</v>
      </c>
      <c r="X2496" s="19">
        <v>0.11</v>
      </c>
      <c r="Y2496" s="19">
        <v>0.09</v>
      </c>
      <c r="Z2496" s="19">
        <v>0</v>
      </c>
      <c r="AA2496" s="338">
        <f>SUM(X2497:Z2497)</f>
        <v>18868</v>
      </c>
      <c r="AB2496" s="327">
        <f>ROUNDDOWN((T2496+AA2496)*0.05,0)</f>
        <v>1403</v>
      </c>
      <c r="AC2496" s="327">
        <f>ROUNDDOWN((T2496+W2496+AA2496+AB2496)*0.1,0)</f>
        <v>3006</v>
      </c>
      <c r="AD2496" s="327">
        <f>ROUNDDOWN(AG2496*0.1,0)</f>
        <v>21820</v>
      </c>
      <c r="AE2496" s="327">
        <f>T2496+W2496+AA2496+AB2496+AC2496+AD2496</f>
        <v>54891</v>
      </c>
      <c r="AF2496" s="328">
        <v>228000</v>
      </c>
      <c r="AG2496" s="330">
        <f>AF2496-T2496-W2496</f>
        <v>218206</v>
      </c>
      <c r="AH2496" s="332">
        <f>IF(AE2496&lt;AG2496,AE2496,AG2496)</f>
        <v>54891</v>
      </c>
    </row>
    <row r="2497" spans="1:34" ht="12.75" hidden="1" customHeight="1">
      <c r="A2497" s="347"/>
      <c r="B2497" s="31"/>
      <c r="C2497" s="32"/>
      <c r="D2497" s="347"/>
      <c r="E2497" s="32"/>
      <c r="F2497" s="32"/>
      <c r="G2497" s="347"/>
      <c r="H2497" s="32"/>
      <c r="I2497" s="32"/>
      <c r="J2497" s="347"/>
      <c r="K2497" s="32"/>
      <c r="L2497" s="32"/>
      <c r="M2497" s="349"/>
      <c r="N2497" s="32"/>
      <c r="O2497" s="32"/>
      <c r="P2497" s="349"/>
      <c r="Q2497" s="25"/>
      <c r="R2497" s="23">
        <f>ROUNDDOWN($R$3*R2496,0)</f>
        <v>8392</v>
      </c>
      <c r="S2497" s="23">
        <f>ROUNDDOWN($S$3*S2496,0)</f>
        <v>814</v>
      </c>
      <c r="T2497" s="337"/>
      <c r="U2497" s="23">
        <f>ROUNDDOWN(U2496*$U$3,0)</f>
        <v>162</v>
      </c>
      <c r="V2497" s="23">
        <f>ROUNDDOWN(V2496*$V$3,0)</f>
        <v>426</v>
      </c>
      <c r="W2497" s="337"/>
      <c r="X2497" s="23">
        <f>ROUNDDOWN($X$3*X2496,0)</f>
        <v>11539</v>
      </c>
      <c r="Y2497" s="23">
        <f>ROUNDDOWN(Y2496*$Y$3,0)</f>
        <v>7329</v>
      </c>
      <c r="Z2497" s="24">
        <f>ROUNDDOWN(Z2496*$Z$3,0)</f>
        <v>0</v>
      </c>
      <c r="AA2497" s="338"/>
      <c r="AB2497" s="327"/>
      <c r="AC2497" s="327"/>
      <c r="AD2497" s="327"/>
      <c r="AE2497" s="327"/>
      <c r="AF2497" s="329"/>
      <c r="AG2497" s="331"/>
      <c r="AH2497" s="332"/>
    </row>
    <row r="2498" spans="1:34" ht="12.75" hidden="1" customHeight="1">
      <c r="A2498" s="347" t="s">
        <v>349</v>
      </c>
      <c r="B2498" s="31" t="s">
        <v>43</v>
      </c>
      <c r="C2498" s="32">
        <v>2.5</v>
      </c>
      <c r="D2498" s="347" t="str">
        <f>B2498&amp;C2498</f>
        <v>H2.5</v>
      </c>
      <c r="E2498" s="32" t="s">
        <v>38</v>
      </c>
      <c r="F2498" s="32">
        <v>1</v>
      </c>
      <c r="G2498" s="347" t="str">
        <f>E2498&amp;F2498</f>
        <v>W1</v>
      </c>
      <c r="H2498" s="32" t="s">
        <v>39</v>
      </c>
      <c r="I2498" s="32">
        <v>0</v>
      </c>
      <c r="J2498" s="347" t="str">
        <f>H2498&amp;I2498</f>
        <v>L0</v>
      </c>
      <c r="K2498" s="32" t="s">
        <v>40</v>
      </c>
      <c r="L2498" s="32"/>
      <c r="M2498" s="348" t="str">
        <f>K2498&amp;L2498</f>
        <v>B</v>
      </c>
      <c r="N2498" s="32" t="s">
        <v>41</v>
      </c>
      <c r="O2498" s="32">
        <v>10</v>
      </c>
      <c r="P2498" s="348" t="str">
        <f>N2498&amp;O2498</f>
        <v>R10</v>
      </c>
      <c r="Q2498" s="25" t="s">
        <v>116</v>
      </c>
      <c r="R2498" s="26">
        <v>0.1</v>
      </c>
      <c r="S2498" s="26">
        <v>0.02</v>
      </c>
      <c r="T2498" s="336">
        <f>SUM(R2499:S2499)</f>
        <v>12118</v>
      </c>
      <c r="U2498" s="19">
        <v>5.0000000000000001E-3</v>
      </c>
      <c r="V2498" s="19">
        <v>0.01</v>
      </c>
      <c r="W2498" s="336">
        <f>SUM(U2499:V2499)</f>
        <v>1016</v>
      </c>
      <c r="X2498" s="19">
        <v>0.15</v>
      </c>
      <c r="Y2498" s="19">
        <v>0.12</v>
      </c>
      <c r="Z2498" s="19">
        <v>0</v>
      </c>
      <c r="AA2498" s="338">
        <f>SUM(X2499:Z2499)</f>
        <v>25508</v>
      </c>
      <c r="AB2498" s="327">
        <f>ROUNDDOWN((T2498+AA2498)*0.05,0)</f>
        <v>1881</v>
      </c>
      <c r="AC2498" s="327">
        <f>ROUNDDOWN((T2498+W2498+AA2498+AB2498)*0.1,0)</f>
        <v>4052</v>
      </c>
      <c r="AD2498" s="327">
        <f>ROUNDDOWN(AG2498*0.1,0)</f>
        <v>35186</v>
      </c>
      <c r="AE2498" s="327">
        <f>T2498+W2498+AA2498+AB2498+AC2498+AD2498</f>
        <v>79761</v>
      </c>
      <c r="AF2498" s="328">
        <v>365000</v>
      </c>
      <c r="AG2498" s="330">
        <f>AF2498-T2498-W2498</f>
        <v>351866</v>
      </c>
      <c r="AH2498" s="332">
        <f>IF(AE2498&lt;AG2498,AE2498,AG2498)</f>
        <v>79761</v>
      </c>
    </row>
    <row r="2499" spans="1:34" ht="12.75" hidden="1" customHeight="1">
      <c r="A2499" s="347"/>
      <c r="B2499" s="31"/>
      <c r="C2499" s="32"/>
      <c r="D2499" s="347"/>
      <c r="E2499" s="32"/>
      <c r="F2499" s="32"/>
      <c r="G2499" s="347"/>
      <c r="H2499" s="32"/>
      <c r="I2499" s="32"/>
      <c r="J2499" s="347"/>
      <c r="K2499" s="32"/>
      <c r="L2499" s="32"/>
      <c r="M2499" s="349"/>
      <c r="N2499" s="32"/>
      <c r="O2499" s="32"/>
      <c r="P2499" s="349"/>
      <c r="Q2499" s="25"/>
      <c r="R2499" s="23">
        <f>ROUNDDOWN($R$3*R2498,0)</f>
        <v>10490</v>
      </c>
      <c r="S2499" s="23">
        <f>ROUNDDOWN($S$3*S2498,0)</f>
        <v>1628</v>
      </c>
      <c r="T2499" s="337"/>
      <c r="U2499" s="23">
        <f>ROUNDDOWN(U2498*$U$3,0)</f>
        <v>407</v>
      </c>
      <c r="V2499" s="23">
        <f>ROUNDDOWN(V2498*$V$3,0)</f>
        <v>609</v>
      </c>
      <c r="W2499" s="337"/>
      <c r="X2499" s="23">
        <f>ROUNDDOWN($X$3*X2498,0)</f>
        <v>15735</v>
      </c>
      <c r="Y2499" s="23">
        <f>ROUNDDOWN(Y2498*$Y$3,0)</f>
        <v>9773</v>
      </c>
      <c r="Z2499" s="24">
        <f>ROUNDDOWN(Z2498*$Z$3,0)</f>
        <v>0</v>
      </c>
      <c r="AA2499" s="338"/>
      <c r="AB2499" s="327"/>
      <c r="AC2499" s="327"/>
      <c r="AD2499" s="327"/>
      <c r="AE2499" s="327"/>
      <c r="AF2499" s="329"/>
      <c r="AG2499" s="331"/>
      <c r="AH2499" s="332"/>
    </row>
    <row r="2500" spans="1:34" ht="12.75" hidden="1" customHeight="1">
      <c r="A2500" s="347" t="s">
        <v>349</v>
      </c>
      <c r="B2500" s="31" t="s">
        <v>43</v>
      </c>
      <c r="C2500" s="32">
        <v>3</v>
      </c>
      <c r="D2500" s="347" t="str">
        <f>B2500&amp;C2500</f>
        <v>H3</v>
      </c>
      <c r="E2500" s="32" t="s">
        <v>38</v>
      </c>
      <c r="F2500" s="32">
        <v>1.2</v>
      </c>
      <c r="G2500" s="347" t="str">
        <f>E2500&amp;F2500</f>
        <v>W1.2</v>
      </c>
      <c r="H2500" s="32" t="s">
        <v>39</v>
      </c>
      <c r="I2500" s="32">
        <v>0</v>
      </c>
      <c r="J2500" s="347" t="str">
        <f>H2500&amp;I2500</f>
        <v>L0</v>
      </c>
      <c r="K2500" s="32" t="s">
        <v>40</v>
      </c>
      <c r="L2500" s="32"/>
      <c r="M2500" s="348" t="str">
        <f>K2500&amp;L2500</f>
        <v>B</v>
      </c>
      <c r="N2500" s="32" t="s">
        <v>41</v>
      </c>
      <c r="O2500" s="32">
        <v>12</v>
      </c>
      <c r="P2500" s="348" t="str">
        <f>N2500&amp;O2500</f>
        <v>R12</v>
      </c>
      <c r="Q2500" s="25" t="s">
        <v>116</v>
      </c>
      <c r="R2500" s="26">
        <v>0.12</v>
      </c>
      <c r="S2500" s="26">
        <v>0.02</v>
      </c>
      <c r="T2500" s="336">
        <f>SUM(R2501:S2501)</f>
        <v>14216</v>
      </c>
      <c r="U2500" s="19">
        <v>8.0000000000000002E-3</v>
      </c>
      <c r="V2500" s="19">
        <v>1.2E-2</v>
      </c>
      <c r="W2500" s="336">
        <f>SUM(U2501:V2501)</f>
        <v>1382</v>
      </c>
      <c r="X2500" s="19">
        <v>0.19</v>
      </c>
      <c r="Y2500" s="19">
        <v>0.14000000000000001</v>
      </c>
      <c r="Z2500" s="19">
        <v>0</v>
      </c>
      <c r="AA2500" s="338">
        <f>SUM(X2501:Z2501)</f>
        <v>31333</v>
      </c>
      <c r="AB2500" s="327">
        <f>ROUNDDOWN((T2500+AA2500)*0.05,0)</f>
        <v>2277</v>
      </c>
      <c r="AC2500" s="327">
        <f>ROUNDDOWN((T2500+W2500+AA2500+AB2500)*0.1,0)</f>
        <v>4920</v>
      </c>
      <c r="AD2500" s="327">
        <f>ROUNDDOWN(AG2500*0.1,0)</f>
        <v>46640</v>
      </c>
      <c r="AE2500" s="327">
        <f>T2500+W2500+AA2500+AB2500+AC2500+AD2500</f>
        <v>100768</v>
      </c>
      <c r="AF2500" s="328">
        <v>482000</v>
      </c>
      <c r="AG2500" s="330">
        <f>AF2500-T2500-W2500</f>
        <v>466402</v>
      </c>
      <c r="AH2500" s="332">
        <f>IF(AE2500&lt;AG2500,AE2500,AG2500)</f>
        <v>100768</v>
      </c>
    </row>
    <row r="2501" spans="1:34" ht="12.75" hidden="1" customHeight="1">
      <c r="A2501" s="347"/>
      <c r="B2501" s="31"/>
      <c r="C2501" s="32"/>
      <c r="D2501" s="347"/>
      <c r="E2501" s="32"/>
      <c r="F2501" s="32"/>
      <c r="G2501" s="347"/>
      <c r="H2501" s="32"/>
      <c r="I2501" s="32"/>
      <c r="J2501" s="347"/>
      <c r="K2501" s="32"/>
      <c r="L2501" s="32"/>
      <c r="M2501" s="349"/>
      <c r="N2501" s="32"/>
      <c r="O2501" s="32"/>
      <c r="P2501" s="349"/>
      <c r="Q2501" s="25"/>
      <c r="R2501" s="23">
        <f>ROUNDDOWN($R$3*R2500,0)</f>
        <v>12588</v>
      </c>
      <c r="S2501" s="23">
        <f>ROUNDDOWN($S$3*S2500,0)</f>
        <v>1628</v>
      </c>
      <c r="T2501" s="337"/>
      <c r="U2501" s="23">
        <f>ROUNDDOWN(U2500*$U$3,0)</f>
        <v>651</v>
      </c>
      <c r="V2501" s="23">
        <f>ROUNDDOWN(V2500*$V$3,0)</f>
        <v>731</v>
      </c>
      <c r="W2501" s="337"/>
      <c r="X2501" s="23">
        <f>ROUNDDOWN($X$3*X2500,0)</f>
        <v>19931</v>
      </c>
      <c r="Y2501" s="23">
        <f>ROUNDDOWN(Y2500*$Y$3,0)</f>
        <v>11402</v>
      </c>
      <c r="Z2501" s="24">
        <f>ROUNDDOWN(Z2500*$Z$3,0)</f>
        <v>0</v>
      </c>
      <c r="AA2501" s="338"/>
      <c r="AB2501" s="327"/>
      <c r="AC2501" s="327"/>
      <c r="AD2501" s="327"/>
      <c r="AE2501" s="327"/>
      <c r="AF2501" s="329"/>
      <c r="AG2501" s="331"/>
      <c r="AH2501" s="332"/>
    </row>
    <row r="2502" spans="1:34" ht="12.75" hidden="1" customHeight="1">
      <c r="A2502" s="347" t="s">
        <v>349</v>
      </c>
      <c r="B2502" s="31" t="s">
        <v>43</v>
      </c>
      <c r="C2502" s="32">
        <v>3.5</v>
      </c>
      <c r="D2502" s="347" t="str">
        <f>B2502&amp;C2502</f>
        <v>H3.5</v>
      </c>
      <c r="E2502" s="32" t="s">
        <v>38</v>
      </c>
      <c r="F2502" s="32">
        <v>1.5</v>
      </c>
      <c r="G2502" s="347" t="str">
        <f>E2502&amp;F2502</f>
        <v>W1.5</v>
      </c>
      <c r="H2502" s="32" t="s">
        <v>34</v>
      </c>
      <c r="I2502" s="32">
        <v>0</v>
      </c>
      <c r="J2502" s="347" t="str">
        <f>H2502&amp;I2502</f>
        <v>L0</v>
      </c>
      <c r="K2502" s="32" t="s">
        <v>35</v>
      </c>
      <c r="L2502" s="32"/>
      <c r="M2502" s="348" t="str">
        <f>K2502&amp;L2502</f>
        <v>B</v>
      </c>
      <c r="N2502" s="32" t="s">
        <v>36</v>
      </c>
      <c r="O2502" s="32">
        <v>15</v>
      </c>
      <c r="P2502" s="348" t="str">
        <f>N2502&amp;O2502</f>
        <v>R15</v>
      </c>
      <c r="Q2502" s="25" t="s">
        <v>350</v>
      </c>
      <c r="R2502" s="19">
        <v>0.15</v>
      </c>
      <c r="S2502" s="19">
        <v>0.03</v>
      </c>
      <c r="T2502" s="336">
        <f>SUM(R2503:S2503)</f>
        <v>18178</v>
      </c>
      <c r="U2502" s="19">
        <v>1.2999999999999999E-2</v>
      </c>
      <c r="V2502" s="19">
        <v>0.02</v>
      </c>
      <c r="W2502" s="336">
        <f>SUM(U2503:V2503)</f>
        <v>2277</v>
      </c>
      <c r="X2502" s="19">
        <v>0.16</v>
      </c>
      <c r="Y2502" s="19">
        <v>0.08</v>
      </c>
      <c r="Z2502" s="19">
        <v>0.12</v>
      </c>
      <c r="AA2502" s="338">
        <f>SUM(X2503:Z2503)</f>
        <v>29844</v>
      </c>
      <c r="AB2502" s="327">
        <f>ROUNDDOWN((T2502+AA2502)*0.05,0)</f>
        <v>2401</v>
      </c>
      <c r="AC2502" s="327">
        <f>ROUNDDOWN((T2502+W2502+AA2502+AB2502)*0.1,0)</f>
        <v>5270</v>
      </c>
      <c r="AD2502" s="327">
        <f>ROUNDDOWN(AG2502*0.1,0)</f>
        <v>65054</v>
      </c>
      <c r="AE2502" s="327">
        <f>T2502+W2502+AA2502+AB2502+AC2502+AD2502</f>
        <v>123024</v>
      </c>
      <c r="AF2502" s="328">
        <v>671000</v>
      </c>
      <c r="AG2502" s="330">
        <f>AF2502-T2502-W2502</f>
        <v>650545</v>
      </c>
      <c r="AH2502" s="332">
        <f>IF(AE2502&lt;AG2502,AE2502,AG2502)</f>
        <v>123024</v>
      </c>
    </row>
    <row r="2503" spans="1:34" ht="12.75" hidden="1" customHeight="1">
      <c r="A2503" s="347"/>
      <c r="B2503" s="31"/>
      <c r="C2503" s="32"/>
      <c r="D2503" s="347"/>
      <c r="E2503" s="32"/>
      <c r="F2503" s="32"/>
      <c r="G2503" s="347"/>
      <c r="H2503" s="32"/>
      <c r="I2503" s="32"/>
      <c r="J2503" s="347"/>
      <c r="K2503" s="32"/>
      <c r="L2503" s="32"/>
      <c r="M2503" s="349"/>
      <c r="N2503" s="32"/>
      <c r="O2503" s="32"/>
      <c r="P2503" s="349"/>
      <c r="Q2503" s="25"/>
      <c r="R2503" s="23">
        <f>ROUNDDOWN($R$3*R2502,0)</f>
        <v>15735</v>
      </c>
      <c r="S2503" s="23">
        <f>ROUNDDOWN($S$3*S2502,0)</f>
        <v>2443</v>
      </c>
      <c r="T2503" s="337"/>
      <c r="U2503" s="23">
        <f>ROUNDDOWN(U2502*$U$3,0)</f>
        <v>1058</v>
      </c>
      <c r="V2503" s="23">
        <f>ROUNDDOWN(V2502*$V$3,0)</f>
        <v>1219</v>
      </c>
      <c r="W2503" s="337"/>
      <c r="X2503" s="23">
        <f>ROUNDDOWN($X$3*X2502,0)</f>
        <v>16784</v>
      </c>
      <c r="Y2503" s="23">
        <f>ROUNDDOWN(Y2502*$Y$3,0)</f>
        <v>6515</v>
      </c>
      <c r="Z2503" s="24">
        <f>ROUNDDOWN(Z2502*$Z$3,0)</f>
        <v>6545</v>
      </c>
      <c r="AA2503" s="338"/>
      <c r="AB2503" s="327"/>
      <c r="AC2503" s="327"/>
      <c r="AD2503" s="327"/>
      <c r="AE2503" s="327"/>
      <c r="AF2503" s="329"/>
      <c r="AG2503" s="331"/>
      <c r="AH2503" s="332"/>
    </row>
    <row r="2504" spans="1:34" ht="12.75" hidden="1" customHeight="1">
      <c r="A2504" s="344" t="s">
        <v>351</v>
      </c>
      <c r="B2504" s="27" t="s">
        <v>32</v>
      </c>
      <c r="C2504" s="28">
        <v>0.2</v>
      </c>
      <c r="D2504" s="344" t="str">
        <f>B2504&amp;C2504</f>
        <v>H0.2</v>
      </c>
      <c r="E2504" s="28" t="s">
        <v>33</v>
      </c>
      <c r="F2504" s="28">
        <v>0.2</v>
      </c>
      <c r="G2504" s="344" t="str">
        <f>E2504&amp;F2504</f>
        <v>W0.2</v>
      </c>
      <c r="H2504" s="28" t="s">
        <v>34</v>
      </c>
      <c r="I2504" s="28">
        <v>0</v>
      </c>
      <c r="J2504" s="344" t="str">
        <f>H2504&amp;I2504</f>
        <v>L0</v>
      </c>
      <c r="K2504" s="28" t="s">
        <v>35</v>
      </c>
      <c r="L2504" s="28">
        <v>0</v>
      </c>
      <c r="M2504" s="345" t="str">
        <f>K2504&amp;L2504</f>
        <v>B0</v>
      </c>
      <c r="N2504" s="28" t="s">
        <v>36</v>
      </c>
      <c r="O2504" s="28">
        <v>0</v>
      </c>
      <c r="P2504" s="345" t="str">
        <f>N2504&amp;O2504</f>
        <v>R0</v>
      </c>
      <c r="Q2504" s="25" t="s">
        <v>147</v>
      </c>
      <c r="R2504" s="26">
        <v>0.01</v>
      </c>
      <c r="S2504" s="33">
        <v>2E-3</v>
      </c>
      <c r="T2504" s="336">
        <f>SUM(R2505:S2505)</f>
        <v>1211</v>
      </c>
      <c r="U2504" s="19">
        <v>2E-3</v>
      </c>
      <c r="V2504" s="19">
        <v>1E-3</v>
      </c>
      <c r="W2504" s="336">
        <f>SUM(U2505:V2505)</f>
        <v>222</v>
      </c>
      <c r="X2504" s="19">
        <v>0.01</v>
      </c>
      <c r="Y2504" s="19">
        <v>0.01</v>
      </c>
      <c r="Z2504" s="19">
        <v>0</v>
      </c>
      <c r="AA2504" s="338">
        <f>SUM(X2505:Z2505)</f>
        <v>1863</v>
      </c>
      <c r="AB2504" s="327">
        <f>ROUNDDOWN((T2504+AA2504)*0.05,0)</f>
        <v>153</v>
      </c>
      <c r="AC2504" s="327">
        <f>ROUNDDOWN((T2504+W2504+AA2504+AB2504)*0.1,0)</f>
        <v>344</v>
      </c>
      <c r="AD2504" s="327">
        <f>ROUNDDOWN(AG2504*0.1,0)</f>
        <v>16</v>
      </c>
      <c r="AE2504" s="327">
        <f>T2504+W2504+AA2504+AB2504+AC2504+AD2504</f>
        <v>3809</v>
      </c>
      <c r="AF2504" s="328">
        <v>1600</v>
      </c>
      <c r="AG2504" s="330">
        <f>AF2504-T2504-W2504</f>
        <v>167</v>
      </c>
      <c r="AH2504" s="332">
        <f t="shared" si="27"/>
        <v>167</v>
      </c>
    </row>
    <row r="2505" spans="1:34" ht="12.75" hidden="1" customHeight="1">
      <c r="A2505" s="344"/>
      <c r="B2505" s="27"/>
      <c r="C2505" s="28"/>
      <c r="D2505" s="344"/>
      <c r="E2505" s="28"/>
      <c r="F2505" s="28"/>
      <c r="G2505" s="344"/>
      <c r="H2505" s="28"/>
      <c r="I2505" s="28"/>
      <c r="J2505" s="344"/>
      <c r="K2505" s="28"/>
      <c r="L2505" s="28"/>
      <c r="M2505" s="346"/>
      <c r="N2505" s="28"/>
      <c r="O2505" s="28"/>
      <c r="P2505" s="346"/>
      <c r="Q2505" s="25"/>
      <c r="R2505" s="23">
        <f>ROUNDDOWN($R$3*R2504,0)</f>
        <v>1049</v>
      </c>
      <c r="S2505" s="23">
        <f>ROUNDDOWN($S$3*S2504,0)</f>
        <v>162</v>
      </c>
      <c r="T2505" s="337"/>
      <c r="U2505" s="23">
        <f>ROUNDDOWN(U2504*$U$3,0)</f>
        <v>162</v>
      </c>
      <c r="V2505" s="23">
        <f>ROUNDDOWN(V2504*$V$3,0)</f>
        <v>60</v>
      </c>
      <c r="W2505" s="337"/>
      <c r="X2505" s="23">
        <f>ROUNDDOWN($X$3*X2504,0)</f>
        <v>1049</v>
      </c>
      <c r="Y2505" s="23">
        <f>ROUNDDOWN(Y2504*$Y$3,0)</f>
        <v>814</v>
      </c>
      <c r="Z2505" s="24">
        <f>ROUNDDOWN(Z2504*$Z$3,0)</f>
        <v>0</v>
      </c>
      <c r="AA2505" s="338"/>
      <c r="AB2505" s="327"/>
      <c r="AC2505" s="327"/>
      <c r="AD2505" s="327"/>
      <c r="AE2505" s="327"/>
      <c r="AF2505" s="329"/>
      <c r="AG2505" s="331"/>
      <c r="AH2505" s="332">
        <f t="shared" si="27"/>
        <v>0</v>
      </c>
    </row>
    <row r="2506" spans="1:34" ht="12.75" hidden="1" customHeight="1">
      <c r="A2506" s="344" t="s">
        <v>351</v>
      </c>
      <c r="B2506" s="27" t="s">
        <v>32</v>
      </c>
      <c r="C2506" s="28">
        <v>0.3</v>
      </c>
      <c r="D2506" s="344" t="str">
        <f>B2506&amp;C2506</f>
        <v>H0.3</v>
      </c>
      <c r="E2506" s="28" t="s">
        <v>33</v>
      </c>
      <c r="F2506" s="28">
        <v>0.3</v>
      </c>
      <c r="G2506" s="344" t="str">
        <f>E2506&amp;F2506</f>
        <v>W0.3</v>
      </c>
      <c r="H2506" s="28" t="s">
        <v>34</v>
      </c>
      <c r="I2506" s="28">
        <v>0</v>
      </c>
      <c r="J2506" s="344" t="str">
        <f>H2506&amp;I2506</f>
        <v>L0</v>
      </c>
      <c r="K2506" s="28" t="s">
        <v>35</v>
      </c>
      <c r="L2506" s="28">
        <v>0</v>
      </c>
      <c r="M2506" s="345" t="str">
        <f>K2506&amp;L2506</f>
        <v>B0</v>
      </c>
      <c r="N2506" s="28" t="s">
        <v>36</v>
      </c>
      <c r="O2506" s="28">
        <v>0</v>
      </c>
      <c r="P2506" s="345" t="str">
        <f>N2506&amp;O2506</f>
        <v>R0</v>
      </c>
      <c r="Q2506" s="25" t="s">
        <v>147</v>
      </c>
      <c r="R2506" s="26">
        <v>0.04</v>
      </c>
      <c r="S2506" s="26">
        <v>6.0000000000000001E-3</v>
      </c>
      <c r="T2506" s="336">
        <f>SUM(R2507:S2507)</f>
        <v>4684</v>
      </c>
      <c r="U2506" s="19">
        <v>2E-3</v>
      </c>
      <c r="V2506" s="19">
        <v>1E-3</v>
      </c>
      <c r="W2506" s="336">
        <f>SUM(U2507:V2507)</f>
        <v>222</v>
      </c>
      <c r="X2506" s="19">
        <v>0.03</v>
      </c>
      <c r="Y2506" s="19">
        <v>0.02</v>
      </c>
      <c r="Z2506" s="19">
        <v>0</v>
      </c>
      <c r="AA2506" s="338">
        <f>SUM(X2507:Z2507)</f>
        <v>4775</v>
      </c>
      <c r="AB2506" s="327">
        <f>ROUNDDOWN((T2506+AA2506)*0.05,0)</f>
        <v>472</v>
      </c>
      <c r="AC2506" s="327">
        <f>ROUNDDOWN((T2506+W2506+AA2506+AB2506)*0.1,0)</f>
        <v>1015</v>
      </c>
      <c r="AD2506" s="327">
        <f>ROUNDDOWN(AG2506*0.1,0)</f>
        <v>-160</v>
      </c>
      <c r="AE2506" s="327">
        <f>T2506+W2506+AA2506+AB2506+AC2506+AD2506</f>
        <v>11008</v>
      </c>
      <c r="AF2506" s="328">
        <v>3300</v>
      </c>
      <c r="AG2506" s="330">
        <f>AF2506-T2506-W2506</f>
        <v>-1606</v>
      </c>
      <c r="AH2506" s="332">
        <f t="shared" si="27"/>
        <v>-1606</v>
      </c>
    </row>
    <row r="2507" spans="1:34" ht="12.75" hidden="1" customHeight="1">
      <c r="A2507" s="344"/>
      <c r="B2507" s="27"/>
      <c r="C2507" s="28"/>
      <c r="D2507" s="344"/>
      <c r="E2507" s="28"/>
      <c r="F2507" s="28"/>
      <c r="G2507" s="344"/>
      <c r="H2507" s="28"/>
      <c r="I2507" s="28"/>
      <c r="J2507" s="344"/>
      <c r="K2507" s="28"/>
      <c r="L2507" s="28"/>
      <c r="M2507" s="346"/>
      <c r="N2507" s="28"/>
      <c r="O2507" s="28"/>
      <c r="P2507" s="346"/>
      <c r="Q2507" s="25"/>
      <c r="R2507" s="23">
        <f>ROUNDDOWN($R$3*R2506,0)</f>
        <v>4196</v>
      </c>
      <c r="S2507" s="23">
        <f>ROUNDDOWN($S$3*S2506,0)</f>
        <v>488</v>
      </c>
      <c r="T2507" s="337"/>
      <c r="U2507" s="23">
        <f>ROUNDDOWN(U2506*$U$3,0)</f>
        <v>162</v>
      </c>
      <c r="V2507" s="23">
        <f>ROUNDDOWN(V2506*$V$3,0)</f>
        <v>60</v>
      </c>
      <c r="W2507" s="337"/>
      <c r="X2507" s="23">
        <f>ROUNDDOWN($X$3*X2506,0)</f>
        <v>3147</v>
      </c>
      <c r="Y2507" s="23">
        <f>ROUNDDOWN(Y2506*$Y$3,0)</f>
        <v>1628</v>
      </c>
      <c r="Z2507" s="24">
        <f>ROUNDDOWN(Z2506*$Z$3,0)</f>
        <v>0</v>
      </c>
      <c r="AA2507" s="338"/>
      <c r="AB2507" s="327"/>
      <c r="AC2507" s="327"/>
      <c r="AD2507" s="327"/>
      <c r="AE2507" s="327"/>
      <c r="AF2507" s="329"/>
      <c r="AG2507" s="331"/>
      <c r="AH2507" s="332">
        <f t="shared" si="27"/>
        <v>0</v>
      </c>
    </row>
    <row r="2508" spans="1:34" ht="12.75" hidden="1" customHeight="1">
      <c r="A2508" s="344" t="s">
        <v>351</v>
      </c>
      <c r="B2508" s="27" t="s">
        <v>32</v>
      </c>
      <c r="C2508" s="28">
        <v>0.4</v>
      </c>
      <c r="D2508" s="344" t="str">
        <f>B2508&amp;C2508</f>
        <v>H0.4</v>
      </c>
      <c r="E2508" s="28" t="s">
        <v>33</v>
      </c>
      <c r="F2508" s="28">
        <v>0.5</v>
      </c>
      <c r="G2508" s="344" t="str">
        <f>E2508&amp;F2508</f>
        <v>W0.5</v>
      </c>
      <c r="H2508" s="28" t="s">
        <v>34</v>
      </c>
      <c r="I2508" s="28">
        <v>0</v>
      </c>
      <c r="J2508" s="344" t="str">
        <f>H2508&amp;I2508</f>
        <v>L0</v>
      </c>
      <c r="K2508" s="28" t="s">
        <v>35</v>
      </c>
      <c r="L2508" s="28">
        <v>0</v>
      </c>
      <c r="M2508" s="345" t="str">
        <f>K2508&amp;L2508</f>
        <v>B0</v>
      </c>
      <c r="N2508" s="28" t="s">
        <v>36</v>
      </c>
      <c r="O2508" s="28">
        <v>0</v>
      </c>
      <c r="P2508" s="345" t="str">
        <f>N2508&amp;O2508</f>
        <v>R0</v>
      </c>
      <c r="Q2508" s="25" t="s">
        <v>147</v>
      </c>
      <c r="R2508" s="26">
        <v>0.04</v>
      </c>
      <c r="S2508" s="26">
        <v>6.0000000000000001E-3</v>
      </c>
      <c r="T2508" s="336">
        <f>SUM(R2509:S2509)</f>
        <v>4684</v>
      </c>
      <c r="U2508" s="19">
        <v>2E-3</v>
      </c>
      <c r="V2508" s="19">
        <v>1E-3</v>
      </c>
      <c r="W2508" s="336">
        <f>SUM(U2509:V2509)</f>
        <v>222</v>
      </c>
      <c r="X2508" s="19">
        <v>0.03</v>
      </c>
      <c r="Y2508" s="19">
        <v>0.02</v>
      </c>
      <c r="Z2508" s="19">
        <v>0</v>
      </c>
      <c r="AA2508" s="338">
        <f>SUM(X2509:Z2509)</f>
        <v>4775</v>
      </c>
      <c r="AB2508" s="327">
        <f>ROUNDDOWN((T2508+AA2508)*0.05,0)</f>
        <v>472</v>
      </c>
      <c r="AC2508" s="327">
        <f>ROUNDDOWN((T2508+W2508+AA2508+AB2508)*0.1,0)</f>
        <v>1015</v>
      </c>
      <c r="AD2508" s="327">
        <f>ROUNDDOWN(AG2508*0.1,0)</f>
        <v>249</v>
      </c>
      <c r="AE2508" s="327">
        <f>T2508+W2508+AA2508+AB2508+AC2508+AD2508</f>
        <v>11417</v>
      </c>
      <c r="AF2508" s="328">
        <v>7400</v>
      </c>
      <c r="AG2508" s="330">
        <f>AF2508-T2508-W2508</f>
        <v>2494</v>
      </c>
      <c r="AH2508" s="332">
        <f t="shared" si="27"/>
        <v>2494</v>
      </c>
    </row>
    <row r="2509" spans="1:34" ht="12.75" hidden="1" customHeight="1">
      <c r="A2509" s="344"/>
      <c r="B2509" s="27"/>
      <c r="C2509" s="28"/>
      <c r="D2509" s="344"/>
      <c r="E2509" s="28"/>
      <c r="F2509" s="28"/>
      <c r="G2509" s="344"/>
      <c r="H2509" s="28"/>
      <c r="I2509" s="28"/>
      <c r="J2509" s="344"/>
      <c r="K2509" s="28"/>
      <c r="L2509" s="28"/>
      <c r="M2509" s="346"/>
      <c r="N2509" s="28"/>
      <c r="O2509" s="28"/>
      <c r="P2509" s="346"/>
      <c r="Q2509" s="25"/>
      <c r="R2509" s="23">
        <f>ROUNDDOWN($R$3*R2508,0)</f>
        <v>4196</v>
      </c>
      <c r="S2509" s="23">
        <f>ROUNDDOWN($S$3*S2508,0)</f>
        <v>488</v>
      </c>
      <c r="T2509" s="337"/>
      <c r="U2509" s="23">
        <f>ROUNDDOWN(U2508*$U$3,0)</f>
        <v>162</v>
      </c>
      <c r="V2509" s="23">
        <f>ROUNDDOWN(V2508*$V$3,0)</f>
        <v>60</v>
      </c>
      <c r="W2509" s="337"/>
      <c r="X2509" s="23">
        <f>ROUNDDOWN($X$3*X2508,0)</f>
        <v>3147</v>
      </c>
      <c r="Y2509" s="23">
        <f>ROUNDDOWN(Y2508*$Y$3,0)</f>
        <v>1628</v>
      </c>
      <c r="Z2509" s="24">
        <f>ROUNDDOWN(Z2508*$Z$3,0)</f>
        <v>0</v>
      </c>
      <c r="AA2509" s="338"/>
      <c r="AB2509" s="327"/>
      <c r="AC2509" s="327"/>
      <c r="AD2509" s="327"/>
      <c r="AE2509" s="327"/>
      <c r="AF2509" s="329"/>
      <c r="AG2509" s="331"/>
      <c r="AH2509" s="332">
        <f t="shared" si="27"/>
        <v>0</v>
      </c>
    </row>
    <row r="2510" spans="1:34" ht="12.75" hidden="1" customHeight="1">
      <c r="A2510" s="344" t="s">
        <v>351</v>
      </c>
      <c r="B2510" s="27" t="s">
        <v>32</v>
      </c>
      <c r="C2510" s="28">
        <v>0.4</v>
      </c>
      <c r="D2510" s="344" t="str">
        <f>B2510&amp;C2510</f>
        <v>H0.4</v>
      </c>
      <c r="E2510" s="28" t="s">
        <v>33</v>
      </c>
      <c r="F2510" s="28">
        <v>0.6</v>
      </c>
      <c r="G2510" s="344" t="str">
        <f>E2510&amp;F2510</f>
        <v>W0.6</v>
      </c>
      <c r="H2510" s="28" t="s">
        <v>34</v>
      </c>
      <c r="I2510" s="28">
        <v>0</v>
      </c>
      <c r="J2510" s="344" t="str">
        <f>H2510&amp;I2510</f>
        <v>L0</v>
      </c>
      <c r="K2510" s="28" t="s">
        <v>35</v>
      </c>
      <c r="L2510" s="28">
        <v>0</v>
      </c>
      <c r="M2510" s="345" t="str">
        <f>K2510&amp;L2510</f>
        <v>B0</v>
      </c>
      <c r="N2510" s="28" t="s">
        <v>36</v>
      </c>
      <c r="O2510" s="28">
        <v>0</v>
      </c>
      <c r="P2510" s="345" t="str">
        <f>N2510&amp;O2510</f>
        <v>R0</v>
      </c>
      <c r="Q2510" s="25" t="s">
        <v>147</v>
      </c>
      <c r="R2510" s="26">
        <v>0.04</v>
      </c>
      <c r="S2510" s="26">
        <v>6.0000000000000001E-3</v>
      </c>
      <c r="T2510" s="336">
        <f>SUM(R2511:S2511)</f>
        <v>4684</v>
      </c>
      <c r="U2510" s="19">
        <v>2E-3</v>
      </c>
      <c r="V2510" s="19">
        <v>1E-3</v>
      </c>
      <c r="W2510" s="336">
        <f>SUM(U2511:V2511)</f>
        <v>222</v>
      </c>
      <c r="X2510" s="19">
        <v>0.03</v>
      </c>
      <c r="Y2510" s="19">
        <v>0.02</v>
      </c>
      <c r="Z2510" s="19">
        <v>0</v>
      </c>
      <c r="AA2510" s="338">
        <f>SUM(X2511:Z2511)</f>
        <v>4775</v>
      </c>
      <c r="AB2510" s="327">
        <f>ROUNDDOWN((T2510+AA2510)*0.05,0)</f>
        <v>472</v>
      </c>
      <c r="AC2510" s="327">
        <f>ROUNDDOWN((T2510+W2510+AA2510+AB2510)*0.1,0)</f>
        <v>1015</v>
      </c>
      <c r="AD2510" s="327">
        <f>ROUNDDOWN(AG2510*0.1,0)</f>
        <v>1049</v>
      </c>
      <c r="AE2510" s="327">
        <f>T2510+W2510+AA2510+AB2510+AC2510+AD2510</f>
        <v>12217</v>
      </c>
      <c r="AF2510" s="328">
        <v>15400</v>
      </c>
      <c r="AG2510" s="330">
        <f>AF2510-T2510-W2510</f>
        <v>10494</v>
      </c>
      <c r="AH2510" s="332">
        <f t="shared" si="27"/>
        <v>10494</v>
      </c>
    </row>
    <row r="2511" spans="1:34" ht="12.75" hidden="1" customHeight="1">
      <c r="A2511" s="344"/>
      <c r="B2511" s="27"/>
      <c r="C2511" s="28"/>
      <c r="D2511" s="344"/>
      <c r="E2511" s="28"/>
      <c r="F2511" s="28"/>
      <c r="G2511" s="344"/>
      <c r="H2511" s="28"/>
      <c r="I2511" s="28"/>
      <c r="J2511" s="344"/>
      <c r="K2511" s="28"/>
      <c r="L2511" s="28"/>
      <c r="M2511" s="346"/>
      <c r="N2511" s="28"/>
      <c r="O2511" s="28"/>
      <c r="P2511" s="346"/>
      <c r="Q2511" s="25"/>
      <c r="R2511" s="23">
        <f>ROUNDDOWN($R$3*R2510,0)</f>
        <v>4196</v>
      </c>
      <c r="S2511" s="23">
        <f>ROUNDDOWN($S$3*S2510,0)</f>
        <v>488</v>
      </c>
      <c r="T2511" s="337"/>
      <c r="U2511" s="23">
        <f>ROUNDDOWN(U2510*$U$3,0)</f>
        <v>162</v>
      </c>
      <c r="V2511" s="23">
        <f>ROUNDDOWN(V2510*$V$3,0)</f>
        <v>60</v>
      </c>
      <c r="W2511" s="337"/>
      <c r="X2511" s="23">
        <f>ROUNDDOWN($X$3*X2510,0)</f>
        <v>3147</v>
      </c>
      <c r="Y2511" s="23">
        <f>ROUNDDOWN(Y2510*$Y$3,0)</f>
        <v>1628</v>
      </c>
      <c r="Z2511" s="24">
        <f>ROUNDDOWN(Z2510*$Z$3,0)</f>
        <v>0</v>
      </c>
      <c r="AA2511" s="338"/>
      <c r="AB2511" s="327"/>
      <c r="AC2511" s="327"/>
      <c r="AD2511" s="327"/>
      <c r="AE2511" s="327"/>
      <c r="AF2511" s="329"/>
      <c r="AG2511" s="331"/>
      <c r="AH2511" s="332">
        <f t="shared" si="27"/>
        <v>0</v>
      </c>
    </row>
    <row r="2512" spans="1:34" ht="12.75" hidden="1" customHeight="1">
      <c r="A2512" s="344" t="s">
        <v>351</v>
      </c>
      <c r="B2512" s="27" t="s">
        <v>32</v>
      </c>
      <c r="C2512" s="28">
        <v>0.5</v>
      </c>
      <c r="D2512" s="344" t="str">
        <f>B2512&amp;C2512</f>
        <v>H0.5</v>
      </c>
      <c r="E2512" s="28" t="s">
        <v>33</v>
      </c>
      <c r="F2512" s="28">
        <v>0.8</v>
      </c>
      <c r="G2512" s="344" t="str">
        <f>E2512&amp;F2512</f>
        <v>W0.8</v>
      </c>
      <c r="H2512" s="28" t="s">
        <v>34</v>
      </c>
      <c r="I2512" s="28">
        <v>0</v>
      </c>
      <c r="J2512" s="344" t="str">
        <f>H2512&amp;I2512</f>
        <v>L0</v>
      </c>
      <c r="K2512" s="28" t="s">
        <v>35</v>
      </c>
      <c r="L2512" s="28">
        <v>0</v>
      </c>
      <c r="M2512" s="345" t="str">
        <f>K2512&amp;L2512</f>
        <v>B0</v>
      </c>
      <c r="N2512" s="28" t="s">
        <v>36</v>
      </c>
      <c r="O2512" s="28">
        <v>0</v>
      </c>
      <c r="P2512" s="345" t="str">
        <f>N2512&amp;O2512</f>
        <v>R0</v>
      </c>
      <c r="Q2512" s="25" t="s">
        <v>147</v>
      </c>
      <c r="R2512" s="19">
        <v>0.08</v>
      </c>
      <c r="S2512" s="19">
        <v>0.01</v>
      </c>
      <c r="T2512" s="336">
        <f>SUM(R2513:S2513)</f>
        <v>9206</v>
      </c>
      <c r="U2512" s="19">
        <v>2E-3</v>
      </c>
      <c r="V2512" s="19">
        <v>2E-3</v>
      </c>
      <c r="W2512" s="336">
        <f>SUM(U2513:V2513)</f>
        <v>283</v>
      </c>
      <c r="X2512" s="19">
        <v>0.05</v>
      </c>
      <c r="Y2512" s="19">
        <v>0.03</v>
      </c>
      <c r="Z2512" s="19">
        <v>0</v>
      </c>
      <c r="AA2512" s="338">
        <f>SUM(X2513:Z2513)</f>
        <v>7688</v>
      </c>
      <c r="AB2512" s="327">
        <f>ROUNDDOWN((T2512+AA2512)*0.05,0)</f>
        <v>844</v>
      </c>
      <c r="AC2512" s="327">
        <f>ROUNDDOWN((T2512+W2512+AA2512+AB2512)*0.1,0)</f>
        <v>1802</v>
      </c>
      <c r="AD2512" s="327">
        <f>ROUNDDOWN(AG2512*0.1,0)</f>
        <v>2211</v>
      </c>
      <c r="AE2512" s="327">
        <f>T2512+W2512+AA2512+AB2512+AC2512+AD2512</f>
        <v>22034</v>
      </c>
      <c r="AF2512" s="328">
        <v>31600</v>
      </c>
      <c r="AG2512" s="330">
        <f>AF2512-T2512-W2512</f>
        <v>22111</v>
      </c>
      <c r="AH2512" s="332">
        <f t="shared" si="27"/>
        <v>22034</v>
      </c>
    </row>
    <row r="2513" spans="1:34" ht="12.75" hidden="1" customHeight="1">
      <c r="A2513" s="344"/>
      <c r="B2513" s="27"/>
      <c r="C2513" s="28"/>
      <c r="D2513" s="344"/>
      <c r="E2513" s="28"/>
      <c r="F2513" s="28"/>
      <c r="G2513" s="344"/>
      <c r="H2513" s="28"/>
      <c r="I2513" s="28"/>
      <c r="J2513" s="344"/>
      <c r="K2513" s="28"/>
      <c r="L2513" s="28"/>
      <c r="M2513" s="346"/>
      <c r="N2513" s="28"/>
      <c r="O2513" s="28"/>
      <c r="P2513" s="346"/>
      <c r="Q2513" s="25"/>
      <c r="R2513" s="23">
        <f>ROUNDDOWN($R$3*R2512,0)</f>
        <v>8392</v>
      </c>
      <c r="S2513" s="23">
        <f>ROUNDDOWN($S$3*S2512,0)</f>
        <v>814</v>
      </c>
      <c r="T2513" s="337"/>
      <c r="U2513" s="23">
        <f>ROUNDDOWN(U2512*$U$3,0)</f>
        <v>162</v>
      </c>
      <c r="V2513" s="23">
        <f>ROUNDDOWN(V2512*$V$3,0)</f>
        <v>121</v>
      </c>
      <c r="W2513" s="337"/>
      <c r="X2513" s="23">
        <f>ROUNDDOWN($X$3*X2512,0)</f>
        <v>5245</v>
      </c>
      <c r="Y2513" s="23">
        <f>ROUNDDOWN(Y2512*$Y$3,0)</f>
        <v>2443</v>
      </c>
      <c r="Z2513" s="24">
        <f>ROUNDDOWN(Z2512*$Z$3,0)</f>
        <v>0</v>
      </c>
      <c r="AA2513" s="338"/>
      <c r="AB2513" s="327"/>
      <c r="AC2513" s="327"/>
      <c r="AD2513" s="327"/>
      <c r="AE2513" s="327"/>
      <c r="AF2513" s="329"/>
      <c r="AG2513" s="331"/>
      <c r="AH2513" s="332">
        <f t="shared" si="27"/>
        <v>0</v>
      </c>
    </row>
    <row r="2514" spans="1:34" ht="12.75" hidden="1" customHeight="1">
      <c r="A2514" s="344" t="s">
        <v>351</v>
      </c>
      <c r="B2514" s="27" t="s">
        <v>32</v>
      </c>
      <c r="C2514" s="28">
        <v>0.6</v>
      </c>
      <c r="D2514" s="344" t="str">
        <f>B2514&amp;C2514</f>
        <v>H0.6</v>
      </c>
      <c r="E2514" s="28" t="s">
        <v>33</v>
      </c>
      <c r="F2514" s="28">
        <v>1</v>
      </c>
      <c r="G2514" s="344" t="str">
        <f>E2514&amp;F2514</f>
        <v>W1</v>
      </c>
      <c r="H2514" s="28" t="s">
        <v>34</v>
      </c>
      <c r="I2514" s="28">
        <v>0</v>
      </c>
      <c r="J2514" s="344" t="str">
        <f>H2514&amp;I2514</f>
        <v>L0</v>
      </c>
      <c r="K2514" s="28" t="s">
        <v>35</v>
      </c>
      <c r="L2514" s="28">
        <v>0</v>
      </c>
      <c r="M2514" s="345" t="str">
        <f>K2514&amp;L2514</f>
        <v>B0</v>
      </c>
      <c r="N2514" s="28" t="s">
        <v>36</v>
      </c>
      <c r="O2514" s="28">
        <v>0</v>
      </c>
      <c r="P2514" s="345" t="str">
        <f>N2514&amp;O2514</f>
        <v>R0</v>
      </c>
      <c r="Q2514" s="25" t="s">
        <v>147</v>
      </c>
      <c r="R2514" s="19">
        <v>0.08</v>
      </c>
      <c r="S2514" s="19">
        <v>0.01</v>
      </c>
      <c r="T2514" s="336">
        <f>SUM(R2515:S2515)</f>
        <v>9206</v>
      </c>
      <c r="U2514" s="19">
        <v>2E-3</v>
      </c>
      <c r="V2514" s="19">
        <v>2E-3</v>
      </c>
      <c r="W2514" s="29">
        <f>SUM(U2515:V2515)</f>
        <v>283</v>
      </c>
      <c r="X2514" s="19">
        <v>0.05</v>
      </c>
      <c r="Y2514" s="19">
        <v>0.03</v>
      </c>
      <c r="Z2514" s="19">
        <v>0</v>
      </c>
      <c r="AA2514" s="338">
        <f>SUM(X2515:Z2515)</f>
        <v>7688</v>
      </c>
      <c r="AB2514" s="327">
        <f>ROUNDDOWN((T2514+AA2514)*0.05,0)</f>
        <v>844</v>
      </c>
      <c r="AC2514" s="327">
        <f>ROUNDDOWN((T2514+W2514+AA2514+AB2514)*0.1,0)</f>
        <v>1802</v>
      </c>
      <c r="AD2514" s="327">
        <f>ROUNDDOWN(AG2514*0.1,0)</f>
        <v>4651</v>
      </c>
      <c r="AE2514" s="327">
        <f>T2514+W2514+AA2514+AB2514+AC2514+AD2514</f>
        <v>24474</v>
      </c>
      <c r="AF2514" s="328">
        <v>56000</v>
      </c>
      <c r="AG2514" s="330">
        <f>AF2514-T2514-W2514</f>
        <v>46511</v>
      </c>
      <c r="AH2514" s="332">
        <f t="shared" si="27"/>
        <v>24474</v>
      </c>
    </row>
    <row r="2515" spans="1:34" ht="12.75" hidden="1" customHeight="1">
      <c r="A2515" s="344"/>
      <c r="B2515" s="27"/>
      <c r="C2515" s="28"/>
      <c r="D2515" s="344"/>
      <c r="E2515" s="28"/>
      <c r="F2515" s="28"/>
      <c r="G2515" s="344"/>
      <c r="H2515" s="28"/>
      <c r="I2515" s="28"/>
      <c r="J2515" s="344"/>
      <c r="K2515" s="28"/>
      <c r="L2515" s="28"/>
      <c r="M2515" s="346"/>
      <c r="N2515" s="28"/>
      <c r="O2515" s="28"/>
      <c r="P2515" s="346"/>
      <c r="Q2515" s="22"/>
      <c r="R2515" s="23">
        <f>ROUNDDOWN($R$3*R2514,0)</f>
        <v>8392</v>
      </c>
      <c r="S2515" s="23">
        <f>ROUNDDOWN($S$3*S2514,0)</f>
        <v>814</v>
      </c>
      <c r="T2515" s="337"/>
      <c r="U2515" s="23">
        <f>ROUNDDOWN(U2514*$U$3,0)</f>
        <v>162</v>
      </c>
      <c r="V2515" s="23">
        <f>ROUNDDOWN(V2514*$V$3,0)</f>
        <v>121</v>
      </c>
      <c r="W2515" s="30"/>
      <c r="X2515" s="23">
        <f>ROUNDDOWN($X$3*X2514,0)</f>
        <v>5245</v>
      </c>
      <c r="Y2515" s="23">
        <f>ROUNDDOWN(Y2514*$Y$3,0)</f>
        <v>2443</v>
      </c>
      <c r="Z2515" s="24">
        <f>ROUNDDOWN(Z2514*$Z$3,0)</f>
        <v>0</v>
      </c>
      <c r="AA2515" s="338"/>
      <c r="AB2515" s="327"/>
      <c r="AC2515" s="327"/>
      <c r="AD2515" s="327"/>
      <c r="AE2515" s="327"/>
      <c r="AF2515" s="329"/>
      <c r="AG2515" s="331"/>
      <c r="AH2515" s="332">
        <f t="shared" si="27"/>
        <v>0</v>
      </c>
    </row>
    <row r="2516" spans="1:34" ht="12.75" hidden="1" customHeight="1">
      <c r="A2516" s="344" t="s">
        <v>351</v>
      </c>
      <c r="B2516" s="27" t="s">
        <v>32</v>
      </c>
      <c r="C2516" s="28">
        <v>0.8</v>
      </c>
      <c r="D2516" s="344" t="str">
        <f>B2516&amp;C2516</f>
        <v>H0.8</v>
      </c>
      <c r="E2516" s="28" t="s">
        <v>33</v>
      </c>
      <c r="F2516" s="28">
        <v>1.2</v>
      </c>
      <c r="G2516" s="344" t="str">
        <f>E2516&amp;F2516</f>
        <v>W1.2</v>
      </c>
      <c r="H2516" s="28" t="s">
        <v>34</v>
      </c>
      <c r="I2516" s="28">
        <v>0</v>
      </c>
      <c r="J2516" s="344" t="str">
        <f>H2516&amp;I2516</f>
        <v>L0</v>
      </c>
      <c r="K2516" s="28" t="s">
        <v>35</v>
      </c>
      <c r="L2516" s="28">
        <v>0</v>
      </c>
      <c r="M2516" s="345" t="str">
        <f>K2516&amp;L2516</f>
        <v>B0</v>
      </c>
      <c r="N2516" s="28" t="s">
        <v>36</v>
      </c>
      <c r="O2516" s="28">
        <v>0</v>
      </c>
      <c r="P2516" s="345" t="str">
        <f>N2516&amp;O2516</f>
        <v>R0</v>
      </c>
      <c r="Q2516" s="25" t="s">
        <v>147</v>
      </c>
      <c r="R2516" s="26">
        <v>0.11</v>
      </c>
      <c r="S2516" s="26">
        <v>0.02</v>
      </c>
      <c r="T2516" s="336">
        <f>SUM(R2517:S2517)</f>
        <v>13167</v>
      </c>
      <c r="U2516" s="19">
        <v>2E-3</v>
      </c>
      <c r="V2516" s="19">
        <v>3.0000000000000001E-3</v>
      </c>
      <c r="W2516" s="336">
        <f>SUM(U2517:V2517)</f>
        <v>344</v>
      </c>
      <c r="X2516" s="19">
        <v>7.0000000000000007E-2</v>
      </c>
      <c r="Y2516" s="19">
        <v>0.04</v>
      </c>
      <c r="Z2516" s="19">
        <v>0</v>
      </c>
      <c r="AA2516" s="338">
        <f>SUM(X2517:Z2517)</f>
        <v>10600</v>
      </c>
      <c r="AB2516" s="327">
        <f>ROUNDDOWN((T2516+AA2516)*0.05,0)</f>
        <v>1188</v>
      </c>
      <c r="AC2516" s="327">
        <f>ROUNDDOWN((T2516+W2516+AA2516+AB2516)*0.1,0)</f>
        <v>2529</v>
      </c>
      <c r="AD2516" s="327">
        <f>ROUNDDOWN(AG2516*0.1,0)</f>
        <v>4838</v>
      </c>
      <c r="AE2516" s="327">
        <f>T2516+W2516+AA2516+AB2516+AC2516+AD2516</f>
        <v>32666</v>
      </c>
      <c r="AF2516" s="328">
        <v>61900</v>
      </c>
      <c r="AG2516" s="330">
        <f>AF2516-T2516-W2516</f>
        <v>48389</v>
      </c>
      <c r="AH2516" s="332">
        <f t="shared" si="27"/>
        <v>32666</v>
      </c>
    </row>
    <row r="2517" spans="1:34" ht="12.75" hidden="1" customHeight="1">
      <c r="A2517" s="344"/>
      <c r="B2517" s="27"/>
      <c r="C2517" s="28"/>
      <c r="D2517" s="344"/>
      <c r="E2517" s="28"/>
      <c r="F2517" s="28"/>
      <c r="G2517" s="344"/>
      <c r="H2517" s="28"/>
      <c r="I2517" s="28"/>
      <c r="J2517" s="344"/>
      <c r="K2517" s="28"/>
      <c r="L2517" s="28"/>
      <c r="M2517" s="346"/>
      <c r="N2517" s="28"/>
      <c r="O2517" s="28"/>
      <c r="P2517" s="346"/>
      <c r="Q2517" s="25"/>
      <c r="R2517" s="23">
        <f>ROUNDDOWN($R$3*R2516,0)</f>
        <v>11539</v>
      </c>
      <c r="S2517" s="23">
        <f>ROUNDDOWN($S$3*S2516,0)</f>
        <v>1628</v>
      </c>
      <c r="T2517" s="337"/>
      <c r="U2517" s="23">
        <f>ROUNDDOWN(U2516*$U$3,0)</f>
        <v>162</v>
      </c>
      <c r="V2517" s="23">
        <f>ROUNDDOWN(V2516*$V$3,0)</f>
        <v>182</v>
      </c>
      <c r="W2517" s="337"/>
      <c r="X2517" s="23">
        <f>ROUNDDOWN($X$3*X2516,0)</f>
        <v>7343</v>
      </c>
      <c r="Y2517" s="23">
        <f>ROUNDDOWN(Y2516*$Y$3,0)</f>
        <v>3257</v>
      </c>
      <c r="Z2517" s="24">
        <f>ROUNDDOWN(Z2516*$Z$3,0)</f>
        <v>0</v>
      </c>
      <c r="AA2517" s="338"/>
      <c r="AB2517" s="327"/>
      <c r="AC2517" s="327"/>
      <c r="AD2517" s="327"/>
      <c r="AE2517" s="327"/>
      <c r="AF2517" s="329"/>
      <c r="AG2517" s="331"/>
      <c r="AH2517" s="332">
        <f t="shared" si="27"/>
        <v>0</v>
      </c>
    </row>
    <row r="2518" spans="1:34" ht="12.75" hidden="1" customHeight="1">
      <c r="A2518" s="344" t="s">
        <v>351</v>
      </c>
      <c r="B2518" s="27" t="s">
        <v>32</v>
      </c>
      <c r="C2518" s="28">
        <v>1</v>
      </c>
      <c r="D2518" s="344" t="str">
        <f>B2518&amp;C2518</f>
        <v>H1</v>
      </c>
      <c r="E2518" s="28" t="s">
        <v>33</v>
      </c>
      <c r="F2518" s="28">
        <v>1.5</v>
      </c>
      <c r="G2518" s="344" t="str">
        <f>E2518&amp;F2518</f>
        <v>W1.5</v>
      </c>
      <c r="H2518" s="28" t="s">
        <v>34</v>
      </c>
      <c r="I2518" s="28">
        <v>0</v>
      </c>
      <c r="J2518" s="344" t="str">
        <f>H2518&amp;I2518</f>
        <v>L0</v>
      </c>
      <c r="K2518" s="28" t="s">
        <v>35</v>
      </c>
      <c r="L2518" s="28">
        <v>0</v>
      </c>
      <c r="M2518" s="345" t="str">
        <f>K2518&amp;L2518</f>
        <v>B0</v>
      </c>
      <c r="N2518" s="28" t="s">
        <v>36</v>
      </c>
      <c r="O2518" s="28">
        <v>0</v>
      </c>
      <c r="P2518" s="345" t="str">
        <f>N2518&amp;O2518</f>
        <v>R0</v>
      </c>
      <c r="Q2518" s="25" t="s">
        <v>147</v>
      </c>
      <c r="R2518" s="19">
        <v>0.14000000000000001</v>
      </c>
      <c r="S2518" s="19">
        <v>0.02</v>
      </c>
      <c r="T2518" s="336">
        <f>SUM(R2519:S2519)</f>
        <v>16314</v>
      </c>
      <c r="U2518" s="19">
        <v>2E-3</v>
      </c>
      <c r="V2518" s="19">
        <v>3.0000000000000001E-3</v>
      </c>
      <c r="W2518" s="336">
        <f>SUM(U2519:V2519)</f>
        <v>344</v>
      </c>
      <c r="X2518" s="19">
        <v>0.09</v>
      </c>
      <c r="Y2518" s="19">
        <v>0.05</v>
      </c>
      <c r="Z2518" s="19">
        <v>0</v>
      </c>
      <c r="AA2518" s="338">
        <f>SUM(X2519:Z2519)</f>
        <v>13513</v>
      </c>
      <c r="AB2518" s="327">
        <f>ROUNDDOWN((T2518+AA2518)*0.05,0)</f>
        <v>1491</v>
      </c>
      <c r="AC2518" s="327">
        <f>ROUNDDOWN((T2518+W2518+AA2518+AB2518)*0.1,0)</f>
        <v>3166</v>
      </c>
      <c r="AD2518" s="327">
        <f>ROUNDDOWN(AG2518*0.1,0)</f>
        <v>5644</v>
      </c>
      <c r="AE2518" s="327">
        <f>T2518+W2518+AA2518+AB2518+AC2518+AD2518</f>
        <v>40472</v>
      </c>
      <c r="AF2518" s="328">
        <v>73100</v>
      </c>
      <c r="AG2518" s="330">
        <f>AF2518-T2518-W2518</f>
        <v>56442</v>
      </c>
      <c r="AH2518" s="332">
        <f t="shared" si="27"/>
        <v>40472</v>
      </c>
    </row>
    <row r="2519" spans="1:34" ht="12.75" hidden="1" customHeight="1">
      <c r="A2519" s="344"/>
      <c r="B2519" s="27"/>
      <c r="C2519" s="28"/>
      <c r="D2519" s="344"/>
      <c r="E2519" s="28"/>
      <c r="F2519" s="28"/>
      <c r="G2519" s="344"/>
      <c r="H2519" s="28"/>
      <c r="I2519" s="28"/>
      <c r="J2519" s="344"/>
      <c r="K2519" s="28"/>
      <c r="L2519" s="28"/>
      <c r="M2519" s="346"/>
      <c r="N2519" s="28"/>
      <c r="O2519" s="28"/>
      <c r="P2519" s="346"/>
      <c r="Q2519" s="22"/>
      <c r="R2519" s="23">
        <f>ROUNDDOWN($R$3*R2518,0)</f>
        <v>14686</v>
      </c>
      <c r="S2519" s="23">
        <f>ROUNDDOWN($S$3*S2518,0)</f>
        <v>1628</v>
      </c>
      <c r="T2519" s="337"/>
      <c r="U2519" s="23">
        <f>ROUNDDOWN(U2518*$U$3,0)</f>
        <v>162</v>
      </c>
      <c r="V2519" s="23">
        <f>ROUNDDOWN(V2518*$V$3,0)</f>
        <v>182</v>
      </c>
      <c r="W2519" s="337"/>
      <c r="X2519" s="23">
        <f>ROUNDDOWN($X$3*X2518,0)</f>
        <v>9441</v>
      </c>
      <c r="Y2519" s="23">
        <f>ROUNDDOWN(Y2518*$Y$3,0)</f>
        <v>4072</v>
      </c>
      <c r="Z2519" s="24">
        <f>ROUNDDOWN(Z2518*$Z$3,0)</f>
        <v>0</v>
      </c>
      <c r="AA2519" s="338"/>
      <c r="AB2519" s="327"/>
      <c r="AC2519" s="327"/>
      <c r="AD2519" s="327"/>
      <c r="AE2519" s="327"/>
      <c r="AF2519" s="329"/>
      <c r="AG2519" s="331"/>
      <c r="AH2519" s="332">
        <f t="shared" si="27"/>
        <v>0</v>
      </c>
    </row>
    <row r="2520" spans="1:34" ht="12.75" hidden="1" customHeight="1">
      <c r="A2520" s="333" t="s">
        <v>352</v>
      </c>
      <c r="B2520" s="20" t="s">
        <v>32</v>
      </c>
      <c r="C2520" s="21">
        <v>2.5</v>
      </c>
      <c r="D2520" s="333" t="str">
        <f>B2520&amp;C2520</f>
        <v>H2.5</v>
      </c>
      <c r="E2520" s="21" t="s">
        <v>33</v>
      </c>
      <c r="F2520" s="21">
        <v>0</v>
      </c>
      <c r="G2520" s="333" t="str">
        <f>E2520&amp;F2520</f>
        <v>W0</v>
      </c>
      <c r="H2520" s="21" t="s">
        <v>34</v>
      </c>
      <c r="I2520" s="21">
        <v>0</v>
      </c>
      <c r="J2520" s="333" t="str">
        <f>H2520&amp;I2520</f>
        <v>L0</v>
      </c>
      <c r="K2520" s="21" t="s">
        <v>35</v>
      </c>
      <c r="L2520" s="21">
        <v>0</v>
      </c>
      <c r="M2520" s="334" t="str">
        <f>K2520&amp;L2520</f>
        <v>B0</v>
      </c>
      <c r="N2520" s="21" t="s">
        <v>36</v>
      </c>
      <c r="O2520" s="21">
        <v>4</v>
      </c>
      <c r="P2520" s="334" t="str">
        <f>N2520&amp;O2520</f>
        <v>R4</v>
      </c>
      <c r="Q2520" s="25" t="s">
        <v>37</v>
      </c>
      <c r="R2520" s="19">
        <v>0.11</v>
      </c>
      <c r="S2520" s="19">
        <v>0.1</v>
      </c>
      <c r="T2520" s="336">
        <f>SUM(R2521:S2521)</f>
        <v>19683</v>
      </c>
      <c r="U2520" s="19">
        <v>2E-3</v>
      </c>
      <c r="V2520" s="19">
        <v>5.0000000000000001E-3</v>
      </c>
      <c r="W2520" s="336">
        <f>SUM(U2521:V2521)</f>
        <v>466</v>
      </c>
      <c r="X2520" s="19">
        <v>0.11</v>
      </c>
      <c r="Y2520" s="19">
        <v>7.0000000000000007E-2</v>
      </c>
      <c r="Z2520" s="19">
        <v>0</v>
      </c>
      <c r="AA2520" s="338">
        <f>SUM(X2521:Z2521)</f>
        <v>17240</v>
      </c>
      <c r="AB2520" s="327">
        <f>ROUNDDOWN((T2520+AA2520)*0.05,0)</f>
        <v>1846</v>
      </c>
      <c r="AC2520" s="327">
        <f>ROUNDDOWN((T2520+W2520+AA2520+AB2520)*0.1,0)</f>
        <v>3923</v>
      </c>
      <c r="AD2520" s="327">
        <f>ROUNDDOWN(AG2520*0.1,0)</f>
        <v>1255</v>
      </c>
      <c r="AE2520" s="327">
        <f>T2520+W2520+AA2520+AB2520+AC2520+AD2520</f>
        <v>44413</v>
      </c>
      <c r="AF2520" s="328">
        <v>32700</v>
      </c>
      <c r="AG2520" s="330">
        <f>AF2520-T2520-W2520</f>
        <v>12551</v>
      </c>
      <c r="AH2520" s="332">
        <f t="shared" si="27"/>
        <v>12551</v>
      </c>
    </row>
    <row r="2521" spans="1:34" ht="12.75" hidden="1" customHeight="1">
      <c r="A2521" s="333"/>
      <c r="B2521" s="20"/>
      <c r="C2521" s="21"/>
      <c r="D2521" s="333"/>
      <c r="E2521" s="21"/>
      <c r="F2521" s="21"/>
      <c r="G2521" s="333"/>
      <c r="H2521" s="21"/>
      <c r="I2521" s="21"/>
      <c r="J2521" s="333"/>
      <c r="K2521" s="21"/>
      <c r="L2521" s="21"/>
      <c r="M2521" s="335"/>
      <c r="N2521" s="21"/>
      <c r="O2521" s="21"/>
      <c r="P2521" s="335"/>
      <c r="Q2521" s="22"/>
      <c r="R2521" s="23">
        <f>ROUNDDOWN($R$3*R2520,0)</f>
        <v>11539</v>
      </c>
      <c r="S2521" s="23">
        <f>ROUNDDOWN($S$3*S2520,0)</f>
        <v>8144</v>
      </c>
      <c r="T2521" s="337"/>
      <c r="U2521" s="23">
        <f>ROUNDDOWN(U2520*$U$3,0)</f>
        <v>162</v>
      </c>
      <c r="V2521" s="23">
        <f>ROUNDDOWN(V2520*$V$3,0)</f>
        <v>304</v>
      </c>
      <c r="W2521" s="337"/>
      <c r="X2521" s="23">
        <f>ROUNDDOWN($X$3*X2520,0)</f>
        <v>11539</v>
      </c>
      <c r="Y2521" s="23">
        <f>ROUNDDOWN(Y2520*$Y$3,0)</f>
        <v>5701</v>
      </c>
      <c r="Z2521" s="24">
        <f>ROUNDDOWN(Z2520*$Z$3,0)</f>
        <v>0</v>
      </c>
      <c r="AA2521" s="338"/>
      <c r="AB2521" s="327"/>
      <c r="AC2521" s="327"/>
      <c r="AD2521" s="327"/>
      <c r="AE2521" s="327"/>
      <c r="AF2521" s="329"/>
      <c r="AG2521" s="331"/>
      <c r="AH2521" s="332">
        <f t="shared" si="27"/>
        <v>0</v>
      </c>
    </row>
    <row r="2522" spans="1:34" ht="12.75" hidden="1" customHeight="1">
      <c r="A2522" s="333" t="s">
        <v>352</v>
      </c>
      <c r="B2522" s="20" t="s">
        <v>32</v>
      </c>
      <c r="C2522" s="21">
        <v>2.5</v>
      </c>
      <c r="D2522" s="333" t="str">
        <f>B2522&amp;C2522</f>
        <v>H2.5</v>
      </c>
      <c r="E2522" s="21" t="s">
        <v>33</v>
      </c>
      <c r="F2522" s="21">
        <v>0</v>
      </c>
      <c r="G2522" s="333" t="str">
        <f>E2522&amp;F2522</f>
        <v>W0</v>
      </c>
      <c r="H2522" s="21" t="s">
        <v>34</v>
      </c>
      <c r="I2522" s="21">
        <v>0</v>
      </c>
      <c r="J2522" s="333" t="str">
        <f>H2522&amp;I2522</f>
        <v>L0</v>
      </c>
      <c r="K2522" s="21" t="s">
        <v>35</v>
      </c>
      <c r="L2522" s="21">
        <v>0</v>
      </c>
      <c r="M2522" s="334" t="str">
        <f>K2522&amp;L2522</f>
        <v>B0</v>
      </c>
      <c r="N2522" s="21" t="s">
        <v>36</v>
      </c>
      <c r="O2522" s="21">
        <v>5</v>
      </c>
      <c r="P2522" s="334" t="str">
        <f>N2522&amp;O2522</f>
        <v>R5</v>
      </c>
      <c r="Q2522" s="25" t="s">
        <v>37</v>
      </c>
      <c r="R2522" s="26">
        <v>0.13</v>
      </c>
      <c r="S2522" s="26">
        <v>0.02</v>
      </c>
      <c r="T2522" s="336">
        <f>SUM(R2523:S2523)</f>
        <v>15265</v>
      </c>
      <c r="U2522" s="19">
        <v>5.0000000000000001E-3</v>
      </c>
      <c r="V2522" s="19">
        <v>7.0000000000000001E-3</v>
      </c>
      <c r="W2522" s="336">
        <f>SUM(U2523:V2523)</f>
        <v>833</v>
      </c>
      <c r="X2522" s="19">
        <v>0.17</v>
      </c>
      <c r="Y2522" s="19">
        <v>0.1</v>
      </c>
      <c r="Z2522" s="19">
        <v>0</v>
      </c>
      <c r="AA2522" s="338">
        <f>SUM(X2523:Z2523)</f>
        <v>25977</v>
      </c>
      <c r="AB2522" s="327">
        <f>ROUNDDOWN((T2522+AA2522)*0.05,0)</f>
        <v>2062</v>
      </c>
      <c r="AC2522" s="327">
        <f>ROUNDDOWN((T2522+W2522+AA2522+AB2522)*0.1,0)</f>
        <v>4413</v>
      </c>
      <c r="AD2522" s="327">
        <f>ROUNDDOWN(AG2522*0.1,0)</f>
        <v>2850</v>
      </c>
      <c r="AE2522" s="327">
        <f>T2522+W2522+AA2522+AB2522+AC2522+AD2522</f>
        <v>51400</v>
      </c>
      <c r="AF2522" s="328">
        <v>44600</v>
      </c>
      <c r="AG2522" s="330">
        <f>AF2522-T2522-W2522</f>
        <v>28502</v>
      </c>
      <c r="AH2522" s="332">
        <f t="shared" si="27"/>
        <v>28502</v>
      </c>
    </row>
    <row r="2523" spans="1:34" ht="12.75" hidden="1" customHeight="1">
      <c r="A2523" s="333"/>
      <c r="B2523" s="20"/>
      <c r="C2523" s="21"/>
      <c r="D2523" s="333"/>
      <c r="E2523" s="21"/>
      <c r="F2523" s="21"/>
      <c r="G2523" s="333"/>
      <c r="H2523" s="21"/>
      <c r="I2523" s="21"/>
      <c r="J2523" s="333"/>
      <c r="K2523" s="21"/>
      <c r="L2523" s="21"/>
      <c r="M2523" s="335"/>
      <c r="N2523" s="21"/>
      <c r="O2523" s="21"/>
      <c r="P2523" s="335"/>
      <c r="Q2523" s="22"/>
      <c r="R2523" s="23">
        <f>ROUNDDOWN($R$3*R2522,0)</f>
        <v>13637</v>
      </c>
      <c r="S2523" s="23">
        <f>ROUNDDOWN($S$3*S2522,0)</f>
        <v>1628</v>
      </c>
      <c r="T2523" s="337"/>
      <c r="U2523" s="23">
        <f>ROUNDDOWN(U2522*$U$3,0)</f>
        <v>407</v>
      </c>
      <c r="V2523" s="23">
        <f>ROUNDDOWN(V2522*$V$3,0)</f>
        <v>426</v>
      </c>
      <c r="W2523" s="337"/>
      <c r="X2523" s="23">
        <f>ROUNDDOWN($X$3*X2522,0)</f>
        <v>17833</v>
      </c>
      <c r="Y2523" s="23">
        <f>ROUNDDOWN(Y2522*$Y$3,0)</f>
        <v>8144</v>
      </c>
      <c r="Z2523" s="24">
        <f>ROUNDDOWN(Z2522*$Z$3,0)</f>
        <v>0</v>
      </c>
      <c r="AA2523" s="338"/>
      <c r="AB2523" s="327"/>
      <c r="AC2523" s="327"/>
      <c r="AD2523" s="327"/>
      <c r="AE2523" s="327"/>
      <c r="AF2523" s="329"/>
      <c r="AG2523" s="331"/>
      <c r="AH2523" s="332">
        <f t="shared" si="27"/>
        <v>0</v>
      </c>
    </row>
    <row r="2524" spans="1:34" ht="12.75" hidden="1" customHeight="1">
      <c r="A2524" s="333" t="s">
        <v>352</v>
      </c>
      <c r="B2524" s="20" t="s">
        <v>32</v>
      </c>
      <c r="C2524" s="21">
        <v>3</v>
      </c>
      <c r="D2524" s="333" t="str">
        <f>B2524&amp;C2524</f>
        <v>H3</v>
      </c>
      <c r="E2524" s="21" t="s">
        <v>33</v>
      </c>
      <c r="F2524" s="21">
        <v>0</v>
      </c>
      <c r="G2524" s="333" t="str">
        <f>E2524&amp;F2524</f>
        <v>W0</v>
      </c>
      <c r="H2524" s="21" t="s">
        <v>34</v>
      </c>
      <c r="I2524" s="21">
        <v>0</v>
      </c>
      <c r="J2524" s="333" t="str">
        <f>H2524&amp;I2524</f>
        <v>L0</v>
      </c>
      <c r="K2524" s="21" t="s">
        <v>35</v>
      </c>
      <c r="L2524" s="21">
        <v>0</v>
      </c>
      <c r="M2524" s="334" t="str">
        <f>K2524&amp;L2524</f>
        <v>B0</v>
      </c>
      <c r="N2524" s="21" t="s">
        <v>36</v>
      </c>
      <c r="O2524" s="21">
        <v>6</v>
      </c>
      <c r="P2524" s="334" t="str">
        <f>N2524&amp;O2524</f>
        <v>R6</v>
      </c>
      <c r="Q2524" s="25" t="s">
        <v>37</v>
      </c>
      <c r="R2524" s="19">
        <v>0.19</v>
      </c>
      <c r="S2524" s="19">
        <v>0.02</v>
      </c>
      <c r="T2524" s="336">
        <f>SUM(R2525:S2525)</f>
        <v>21559</v>
      </c>
      <c r="U2524" s="19">
        <v>8.0000000000000002E-3</v>
      </c>
      <c r="V2524" s="19">
        <v>0.01</v>
      </c>
      <c r="W2524" s="336">
        <f>SUM(U2525:V2525)</f>
        <v>1260</v>
      </c>
      <c r="X2524" s="19">
        <v>0.23</v>
      </c>
      <c r="Y2524" s="19">
        <v>0.14000000000000001</v>
      </c>
      <c r="Z2524" s="19">
        <v>0</v>
      </c>
      <c r="AA2524" s="338">
        <f>SUM(X2525:Z2525)</f>
        <v>35529</v>
      </c>
      <c r="AB2524" s="327">
        <f>ROUNDDOWN((T2524+AA2524)*0.05,0)</f>
        <v>2854</v>
      </c>
      <c r="AC2524" s="327">
        <f>ROUNDDOWN((T2524+W2524+AA2524+AB2524)*0.1,0)</f>
        <v>6120</v>
      </c>
      <c r="AD2524" s="327">
        <f>ROUNDDOWN(AG2524*0.1,0)</f>
        <v>4218</v>
      </c>
      <c r="AE2524" s="327">
        <f>T2524+W2524+AA2524+AB2524+AC2524+AD2524</f>
        <v>71540</v>
      </c>
      <c r="AF2524" s="328">
        <v>65000</v>
      </c>
      <c r="AG2524" s="330">
        <f>AF2524-T2524-W2524</f>
        <v>42181</v>
      </c>
      <c r="AH2524" s="332">
        <f t="shared" si="27"/>
        <v>42181</v>
      </c>
    </row>
    <row r="2525" spans="1:34" ht="12.75" hidden="1" customHeight="1">
      <c r="A2525" s="333"/>
      <c r="B2525" s="20"/>
      <c r="C2525" s="21"/>
      <c r="D2525" s="333"/>
      <c r="E2525" s="21"/>
      <c r="F2525" s="21"/>
      <c r="G2525" s="333"/>
      <c r="H2525" s="21"/>
      <c r="I2525" s="21"/>
      <c r="J2525" s="333"/>
      <c r="K2525" s="21"/>
      <c r="L2525" s="21"/>
      <c r="M2525" s="335"/>
      <c r="N2525" s="21"/>
      <c r="O2525" s="21"/>
      <c r="P2525" s="335"/>
      <c r="Q2525" s="22"/>
      <c r="R2525" s="23">
        <f>ROUNDDOWN($R$3*R2524,0)</f>
        <v>19931</v>
      </c>
      <c r="S2525" s="23">
        <f>ROUNDDOWN($S$3*S2524,0)</f>
        <v>1628</v>
      </c>
      <c r="T2525" s="336"/>
      <c r="U2525" s="23">
        <f>ROUNDDOWN(U2524*$U$3,0)</f>
        <v>651</v>
      </c>
      <c r="V2525" s="23">
        <f>ROUNDDOWN(V2524*$V$3,0)</f>
        <v>609</v>
      </c>
      <c r="W2525" s="337"/>
      <c r="X2525" s="23">
        <f>ROUNDDOWN($X$3*X2524,0)</f>
        <v>24127</v>
      </c>
      <c r="Y2525" s="23">
        <f>ROUNDDOWN(Y2524*$Y$3,0)</f>
        <v>11402</v>
      </c>
      <c r="Z2525" s="24">
        <f>ROUNDDOWN(Z2524*$Z$3,0)</f>
        <v>0</v>
      </c>
      <c r="AA2525" s="338"/>
      <c r="AB2525" s="327"/>
      <c r="AC2525" s="327"/>
      <c r="AD2525" s="327"/>
      <c r="AE2525" s="327"/>
      <c r="AF2525" s="329"/>
      <c r="AG2525" s="331"/>
      <c r="AH2525" s="332">
        <f t="shared" si="27"/>
        <v>0</v>
      </c>
    </row>
    <row r="2526" spans="1:34" ht="12.75" hidden="1" customHeight="1">
      <c r="A2526" s="333" t="s">
        <v>352</v>
      </c>
      <c r="B2526" s="20" t="s">
        <v>32</v>
      </c>
      <c r="C2526" s="21">
        <v>3.5</v>
      </c>
      <c r="D2526" s="333" t="str">
        <f>B2526&amp;C2526</f>
        <v>H3.5</v>
      </c>
      <c r="E2526" s="21" t="s">
        <v>33</v>
      </c>
      <c r="F2526" s="21">
        <v>0</v>
      </c>
      <c r="G2526" s="333" t="str">
        <f>E2526&amp;F2526</f>
        <v>W0</v>
      </c>
      <c r="H2526" s="21" t="s">
        <v>34</v>
      </c>
      <c r="I2526" s="21">
        <v>0</v>
      </c>
      <c r="J2526" s="333" t="str">
        <f>H2526&amp;I2526</f>
        <v>L0</v>
      </c>
      <c r="K2526" s="21" t="s">
        <v>35</v>
      </c>
      <c r="L2526" s="21">
        <v>0</v>
      </c>
      <c r="M2526" s="334" t="str">
        <f>K2526&amp;L2526</f>
        <v>B0</v>
      </c>
      <c r="N2526" s="21" t="s">
        <v>36</v>
      </c>
      <c r="O2526" s="21">
        <v>8</v>
      </c>
      <c r="P2526" s="334" t="str">
        <f>N2526&amp;O2526</f>
        <v>R8</v>
      </c>
      <c r="Q2526" s="25" t="s">
        <v>37</v>
      </c>
      <c r="R2526" s="19">
        <v>0.33</v>
      </c>
      <c r="S2526" s="19">
        <v>0.04</v>
      </c>
      <c r="T2526" s="336">
        <f>SUM(R2527:S2527)</f>
        <v>37875</v>
      </c>
      <c r="U2526" s="19">
        <v>2.1000000000000001E-2</v>
      </c>
      <c r="V2526" s="19">
        <v>1.2E-2</v>
      </c>
      <c r="W2526" s="336">
        <f>SUM(U2527:V2527)</f>
        <v>2441</v>
      </c>
      <c r="X2526" s="19">
        <v>0.37</v>
      </c>
      <c r="Y2526" s="19">
        <v>0.22</v>
      </c>
      <c r="Z2526" s="19">
        <v>0</v>
      </c>
      <c r="AA2526" s="338">
        <f>SUM(X2527:Z2527)</f>
        <v>56731</v>
      </c>
      <c r="AB2526" s="327">
        <f>ROUNDDOWN((T2526+AA2526)*0.05,0)</f>
        <v>4730</v>
      </c>
      <c r="AC2526" s="327">
        <f>ROUNDDOWN((T2526+W2526+AA2526+AB2526)*0.1,0)</f>
        <v>10177</v>
      </c>
      <c r="AD2526" s="327">
        <f>ROUNDDOWN(AG2526*0.1,0)</f>
        <v>6768</v>
      </c>
      <c r="AE2526" s="327">
        <f>T2526+W2526+AA2526+AB2526+AC2526+AD2526</f>
        <v>118722</v>
      </c>
      <c r="AF2526" s="328">
        <v>108000</v>
      </c>
      <c r="AG2526" s="330">
        <f>AF2526-T2526-W2526</f>
        <v>67684</v>
      </c>
      <c r="AH2526" s="332">
        <f t="shared" si="27"/>
        <v>67684</v>
      </c>
    </row>
    <row r="2527" spans="1:34" ht="12.75" hidden="1" customHeight="1">
      <c r="A2527" s="333"/>
      <c r="B2527" s="20"/>
      <c r="C2527" s="21"/>
      <c r="D2527" s="333"/>
      <c r="E2527" s="21"/>
      <c r="F2527" s="21"/>
      <c r="G2527" s="333"/>
      <c r="H2527" s="21"/>
      <c r="I2527" s="21"/>
      <c r="J2527" s="333"/>
      <c r="K2527" s="21"/>
      <c r="L2527" s="21"/>
      <c r="M2527" s="335"/>
      <c r="N2527" s="21"/>
      <c r="O2527" s="21"/>
      <c r="P2527" s="335"/>
      <c r="Q2527" s="22"/>
      <c r="R2527" s="23">
        <f>ROUNDDOWN($R$3*R2526,0)</f>
        <v>34618</v>
      </c>
      <c r="S2527" s="23">
        <f>ROUNDDOWN($S$3*S2526,0)</f>
        <v>3257</v>
      </c>
      <c r="T2527" s="337"/>
      <c r="U2527" s="23">
        <f>ROUNDDOWN(U2526*$U$3,0)</f>
        <v>1710</v>
      </c>
      <c r="V2527" s="23">
        <f>ROUNDDOWN(V2526*$V$3,0)</f>
        <v>731</v>
      </c>
      <c r="W2527" s="337"/>
      <c r="X2527" s="23">
        <f>ROUNDDOWN($X$3*X2526,0)</f>
        <v>38814</v>
      </c>
      <c r="Y2527" s="23">
        <f>ROUNDDOWN(Y2526*$Y$3,0)</f>
        <v>17917</v>
      </c>
      <c r="Z2527" s="24">
        <f>ROUNDDOWN(Z2526*$Z$3,0)</f>
        <v>0</v>
      </c>
      <c r="AA2527" s="338"/>
      <c r="AB2527" s="327"/>
      <c r="AC2527" s="327"/>
      <c r="AD2527" s="327"/>
      <c r="AE2527" s="327"/>
      <c r="AF2527" s="329"/>
      <c r="AG2527" s="331"/>
      <c r="AH2527" s="332">
        <f t="shared" si="27"/>
        <v>0</v>
      </c>
    </row>
    <row r="2528" spans="1:34" ht="12.75" hidden="1" customHeight="1">
      <c r="A2528" s="333" t="s">
        <v>352</v>
      </c>
      <c r="B2528" s="20" t="s">
        <v>32</v>
      </c>
      <c r="C2528" s="21">
        <v>4</v>
      </c>
      <c r="D2528" s="333" t="str">
        <f>B2528&amp;C2528</f>
        <v>H4</v>
      </c>
      <c r="E2528" s="21" t="s">
        <v>33</v>
      </c>
      <c r="F2528" s="21">
        <v>0</v>
      </c>
      <c r="G2528" s="333" t="str">
        <f>E2528&amp;F2528</f>
        <v>W0</v>
      </c>
      <c r="H2528" s="21" t="s">
        <v>34</v>
      </c>
      <c r="I2528" s="21">
        <v>0</v>
      </c>
      <c r="J2528" s="333" t="str">
        <f>H2528&amp;I2528</f>
        <v>L0</v>
      </c>
      <c r="K2528" s="21" t="s">
        <v>35</v>
      </c>
      <c r="L2528" s="21">
        <v>0</v>
      </c>
      <c r="M2528" s="334" t="str">
        <f>K2528&amp;L2528</f>
        <v>B0</v>
      </c>
      <c r="N2528" s="21" t="s">
        <v>36</v>
      </c>
      <c r="O2528" s="21">
        <v>10</v>
      </c>
      <c r="P2528" s="334" t="str">
        <f>N2528&amp;O2528</f>
        <v>R10</v>
      </c>
      <c r="Q2528" s="25" t="s">
        <v>37</v>
      </c>
      <c r="R2528" s="26">
        <v>0.47</v>
      </c>
      <c r="S2528" s="26">
        <v>0.06</v>
      </c>
      <c r="T2528" s="336">
        <f>SUM(R2529:S2529)</f>
        <v>54190</v>
      </c>
      <c r="U2528" s="19">
        <v>4.2000000000000003E-2</v>
      </c>
      <c r="V2528" s="19">
        <v>0.02</v>
      </c>
      <c r="W2528" s="336">
        <f>SUM(U2529:V2529)</f>
        <v>4639</v>
      </c>
      <c r="X2528" s="19">
        <v>0.33</v>
      </c>
      <c r="Y2528" s="19">
        <v>0.16</v>
      </c>
      <c r="Z2528" s="19">
        <v>0.24</v>
      </c>
      <c r="AA2528" s="338">
        <f>SUM(X2529:Z2529)</f>
        <v>60738</v>
      </c>
      <c r="AB2528" s="327">
        <f>ROUNDDOWN((T2528+AA2528)*0.05,0)</f>
        <v>5746</v>
      </c>
      <c r="AC2528" s="327">
        <f>ROUNDDOWN((T2528+W2528+AA2528+AB2528)*0.1,0)</f>
        <v>12531</v>
      </c>
      <c r="AD2528" s="327">
        <f>ROUNDDOWN(AG2528*0.1,0)</f>
        <v>11617</v>
      </c>
      <c r="AE2528" s="327">
        <f>T2528+W2528+AA2528+AB2528+AC2528+AD2528</f>
        <v>149461</v>
      </c>
      <c r="AF2528" s="328">
        <v>175000</v>
      </c>
      <c r="AG2528" s="330">
        <f>AF2528-T2528-W2528</f>
        <v>116171</v>
      </c>
      <c r="AH2528" s="332">
        <f t="shared" si="27"/>
        <v>116171</v>
      </c>
    </row>
    <row r="2529" spans="1:34" ht="12.75" hidden="1" customHeight="1">
      <c r="A2529" s="333"/>
      <c r="B2529" s="20"/>
      <c r="C2529" s="21"/>
      <c r="D2529" s="333"/>
      <c r="E2529" s="21"/>
      <c r="F2529" s="21"/>
      <c r="G2529" s="333"/>
      <c r="H2529" s="21"/>
      <c r="I2529" s="21"/>
      <c r="J2529" s="333"/>
      <c r="K2529" s="21"/>
      <c r="L2529" s="21"/>
      <c r="M2529" s="335"/>
      <c r="N2529" s="21"/>
      <c r="O2529" s="21"/>
      <c r="P2529" s="335"/>
      <c r="Q2529" s="22"/>
      <c r="R2529" s="23">
        <f>ROUNDDOWN($R$3*R2528,0)</f>
        <v>49304</v>
      </c>
      <c r="S2529" s="23">
        <f>ROUNDDOWN($S$3*S2528,0)</f>
        <v>4886</v>
      </c>
      <c r="T2529" s="337"/>
      <c r="U2529" s="23">
        <f>ROUNDDOWN(U2528*$U$3,0)</f>
        <v>3420</v>
      </c>
      <c r="V2529" s="23">
        <f>ROUNDDOWN(V2528*$V$3,0)</f>
        <v>1219</v>
      </c>
      <c r="W2529" s="337"/>
      <c r="X2529" s="23">
        <f>ROUNDDOWN($X$3*X2528,0)</f>
        <v>34618</v>
      </c>
      <c r="Y2529" s="23">
        <f>ROUNDDOWN(Y2528*$Y$3,0)</f>
        <v>13030</v>
      </c>
      <c r="Z2529" s="24">
        <f>ROUNDDOWN(Z2528*$Z$3,0)</f>
        <v>13090</v>
      </c>
      <c r="AA2529" s="338"/>
      <c r="AB2529" s="327"/>
      <c r="AC2529" s="327"/>
      <c r="AD2529" s="327"/>
      <c r="AE2529" s="327"/>
      <c r="AF2529" s="329"/>
      <c r="AG2529" s="331"/>
      <c r="AH2529" s="332">
        <f t="shared" si="27"/>
        <v>0</v>
      </c>
    </row>
    <row r="2530" spans="1:34" ht="12.75" hidden="1" customHeight="1">
      <c r="A2530" s="333" t="s">
        <v>352</v>
      </c>
      <c r="B2530" s="20" t="s">
        <v>32</v>
      </c>
      <c r="C2530" s="21">
        <v>4.5</v>
      </c>
      <c r="D2530" s="333" t="str">
        <f>B2530&amp;C2530</f>
        <v>H4.5</v>
      </c>
      <c r="E2530" s="21" t="s">
        <v>33</v>
      </c>
      <c r="F2530" s="21">
        <v>0</v>
      </c>
      <c r="G2530" s="333" t="str">
        <f>E2530&amp;F2530</f>
        <v>W0</v>
      </c>
      <c r="H2530" s="21" t="s">
        <v>34</v>
      </c>
      <c r="I2530" s="21">
        <v>0</v>
      </c>
      <c r="J2530" s="333" t="str">
        <f>H2530&amp;I2530</f>
        <v>L0</v>
      </c>
      <c r="K2530" s="21" t="s">
        <v>35</v>
      </c>
      <c r="L2530" s="21">
        <v>0</v>
      </c>
      <c r="M2530" s="334" t="str">
        <f>K2530&amp;L2530</f>
        <v>B0</v>
      </c>
      <c r="N2530" s="21" t="s">
        <v>36</v>
      </c>
      <c r="O2530" s="21">
        <v>12</v>
      </c>
      <c r="P2530" s="334" t="str">
        <f>N2530&amp;O2530</f>
        <v>R12</v>
      </c>
      <c r="Q2530" s="25" t="s">
        <v>37</v>
      </c>
      <c r="R2530" s="19">
        <v>0.63</v>
      </c>
      <c r="S2530" s="19">
        <v>0.1</v>
      </c>
      <c r="T2530" s="336">
        <f>SUM(R2531:S2531)</f>
        <v>74233</v>
      </c>
      <c r="U2530" s="19">
        <v>7.4999999999999997E-2</v>
      </c>
      <c r="V2530" s="19">
        <v>0.02</v>
      </c>
      <c r="W2530" s="336">
        <f>SUM(U2531:V2531)</f>
        <v>7327</v>
      </c>
      <c r="X2530" s="19">
        <v>0.42</v>
      </c>
      <c r="Y2530" s="19">
        <v>0.2</v>
      </c>
      <c r="Z2530" s="19">
        <v>0.31</v>
      </c>
      <c r="AA2530" s="338">
        <f>SUM(X2531:Z2531)</f>
        <v>77255</v>
      </c>
      <c r="AB2530" s="327">
        <f>ROUNDDOWN((T2530+AA2530)*0.05,0)</f>
        <v>7574</v>
      </c>
      <c r="AC2530" s="327">
        <f>ROUNDDOWN((T2530+W2530+AA2530+AB2530)*0.1,0)</f>
        <v>16638</v>
      </c>
      <c r="AD2530" s="327">
        <f>ROUNDDOWN(AG2530*0.1,0)</f>
        <v>17844</v>
      </c>
      <c r="AE2530" s="327">
        <f>T2530+W2530+AA2530+AB2530+AC2530+AD2530</f>
        <v>200871</v>
      </c>
      <c r="AF2530" s="328">
        <v>260000</v>
      </c>
      <c r="AG2530" s="330">
        <f>AF2530-T2530-W2530</f>
        <v>178440</v>
      </c>
      <c r="AH2530" s="332">
        <f t="shared" si="27"/>
        <v>178440</v>
      </c>
    </row>
    <row r="2531" spans="1:34" ht="12.75" hidden="1" customHeight="1">
      <c r="A2531" s="333"/>
      <c r="B2531" s="20"/>
      <c r="C2531" s="21"/>
      <c r="D2531" s="333"/>
      <c r="E2531" s="21"/>
      <c r="F2531" s="21"/>
      <c r="G2531" s="333"/>
      <c r="H2531" s="21"/>
      <c r="I2531" s="21"/>
      <c r="J2531" s="333"/>
      <c r="K2531" s="21"/>
      <c r="L2531" s="21"/>
      <c r="M2531" s="335"/>
      <c r="N2531" s="21"/>
      <c r="O2531" s="21"/>
      <c r="P2531" s="335"/>
      <c r="Q2531" s="22"/>
      <c r="R2531" s="23">
        <f>ROUNDDOWN($R$3*R2530,0)</f>
        <v>66089</v>
      </c>
      <c r="S2531" s="23">
        <f>ROUNDDOWN($S$3*S2530,0)</f>
        <v>8144</v>
      </c>
      <c r="T2531" s="337"/>
      <c r="U2531" s="23">
        <f>ROUNDDOWN(U2530*$U$3,0)</f>
        <v>6108</v>
      </c>
      <c r="V2531" s="23">
        <f>ROUNDDOWN(V2530*$V$3,0)</f>
        <v>1219</v>
      </c>
      <c r="W2531" s="337"/>
      <c r="X2531" s="23">
        <f>ROUNDDOWN($X$3*X2530,0)</f>
        <v>44059</v>
      </c>
      <c r="Y2531" s="23">
        <f>ROUNDDOWN(Y2530*$Y$3,0)</f>
        <v>16288</v>
      </c>
      <c r="Z2531" s="24">
        <f>ROUNDDOWN(Z2530*$Z$3,0)</f>
        <v>16908</v>
      </c>
      <c r="AA2531" s="338"/>
      <c r="AB2531" s="327"/>
      <c r="AC2531" s="327"/>
      <c r="AD2531" s="327"/>
      <c r="AE2531" s="327"/>
      <c r="AF2531" s="329"/>
      <c r="AG2531" s="331"/>
      <c r="AH2531" s="332">
        <f t="shared" si="27"/>
        <v>0</v>
      </c>
    </row>
    <row r="2532" spans="1:34" ht="12.75" hidden="1" customHeight="1">
      <c r="A2532" s="333" t="s">
        <v>352</v>
      </c>
      <c r="B2532" s="20" t="s">
        <v>32</v>
      </c>
      <c r="C2532" s="21">
        <v>4.5</v>
      </c>
      <c r="D2532" s="333" t="str">
        <f>B2532&amp;C2532</f>
        <v>H4.5</v>
      </c>
      <c r="E2532" s="21" t="s">
        <v>33</v>
      </c>
      <c r="F2532" s="21">
        <v>0</v>
      </c>
      <c r="G2532" s="333" t="str">
        <f>E2532&amp;F2532</f>
        <v>W0</v>
      </c>
      <c r="H2532" s="21" t="s">
        <v>34</v>
      </c>
      <c r="I2532" s="21">
        <v>0</v>
      </c>
      <c r="J2532" s="333" t="str">
        <f>H2532&amp;I2532</f>
        <v>L0</v>
      </c>
      <c r="K2532" s="21" t="s">
        <v>35</v>
      </c>
      <c r="L2532" s="21">
        <v>0</v>
      </c>
      <c r="M2532" s="334" t="str">
        <f>K2532&amp;L2532</f>
        <v>B0</v>
      </c>
      <c r="N2532" s="21" t="s">
        <v>36</v>
      </c>
      <c r="O2532" s="21">
        <v>15</v>
      </c>
      <c r="P2532" s="334" t="str">
        <f>N2532&amp;O2532</f>
        <v>R15</v>
      </c>
      <c r="Q2532" s="25" t="s">
        <v>37</v>
      </c>
      <c r="R2532" s="19">
        <v>0.88</v>
      </c>
      <c r="S2532" s="19">
        <v>0.12</v>
      </c>
      <c r="T2532" s="336">
        <f>SUM(R2533:S2533)</f>
        <v>102088</v>
      </c>
      <c r="U2532" s="19">
        <v>0.19</v>
      </c>
      <c r="V2532" s="19">
        <v>3.9E-2</v>
      </c>
      <c r="W2532" s="336">
        <f>SUM(U2533:V2533)</f>
        <v>17851</v>
      </c>
      <c r="X2532" s="19">
        <v>0.56000000000000005</v>
      </c>
      <c r="Y2532" s="19">
        <v>0.27</v>
      </c>
      <c r="Z2532" s="19">
        <v>0.41</v>
      </c>
      <c r="AA2532" s="338">
        <f>SUM(X2533:Z2533)</f>
        <v>103098</v>
      </c>
      <c r="AB2532" s="327">
        <f>ROUNDDOWN((T2532+AA2532)*0.05,0)</f>
        <v>10259</v>
      </c>
      <c r="AC2532" s="327">
        <f>ROUNDDOWN((T2532+W2532+AA2532+AB2532)*0.1,0)</f>
        <v>23329</v>
      </c>
      <c r="AD2532" s="327">
        <f>ROUNDDOWN(AG2532*0.1,0)</f>
        <v>28506</v>
      </c>
      <c r="AE2532" s="327">
        <f>T2532+W2532+AA2532+AB2532+AC2532+AD2532</f>
        <v>285131</v>
      </c>
      <c r="AF2532" s="328">
        <v>405000</v>
      </c>
      <c r="AG2532" s="330">
        <f>AF2532-T2532-W2532</f>
        <v>285061</v>
      </c>
      <c r="AH2532" s="332">
        <f t="shared" si="27"/>
        <v>285061</v>
      </c>
    </row>
    <row r="2533" spans="1:34" ht="12.75" hidden="1" customHeight="1">
      <c r="A2533" s="333"/>
      <c r="B2533" s="20"/>
      <c r="C2533" s="21"/>
      <c r="D2533" s="333"/>
      <c r="E2533" s="21"/>
      <c r="F2533" s="21"/>
      <c r="G2533" s="333"/>
      <c r="H2533" s="21"/>
      <c r="I2533" s="21"/>
      <c r="J2533" s="333"/>
      <c r="K2533" s="21"/>
      <c r="L2533" s="21"/>
      <c r="M2533" s="335"/>
      <c r="N2533" s="21"/>
      <c r="O2533" s="21"/>
      <c r="P2533" s="335"/>
      <c r="Q2533" s="22"/>
      <c r="R2533" s="23">
        <f>ROUNDDOWN($R$3*R2532,0)</f>
        <v>92315</v>
      </c>
      <c r="S2533" s="23">
        <f>ROUNDDOWN($S$3*S2532,0)</f>
        <v>9773</v>
      </c>
      <c r="T2533" s="337"/>
      <c r="U2533" s="23">
        <f>ROUNDDOWN(U2532*$U$3,0)</f>
        <v>15474</v>
      </c>
      <c r="V2533" s="23">
        <f>ROUNDDOWN(V2532*$V$3,0)</f>
        <v>2377</v>
      </c>
      <c r="W2533" s="337"/>
      <c r="X2533" s="23">
        <f>ROUNDDOWN($X$3*X2532,0)</f>
        <v>58746</v>
      </c>
      <c r="Y2533" s="23">
        <f>ROUNDDOWN(Y2532*$Y$3,0)</f>
        <v>21989</v>
      </c>
      <c r="Z2533" s="24">
        <f>ROUNDDOWN(Z2532*$Z$3,0)</f>
        <v>22363</v>
      </c>
      <c r="AA2533" s="338"/>
      <c r="AB2533" s="327"/>
      <c r="AC2533" s="327"/>
      <c r="AD2533" s="327"/>
      <c r="AE2533" s="327"/>
      <c r="AF2533" s="329"/>
      <c r="AG2533" s="331"/>
      <c r="AH2533" s="332">
        <f t="shared" si="27"/>
        <v>0</v>
      </c>
    </row>
    <row r="2534" spans="1:34" ht="12.75" hidden="1" customHeight="1">
      <c r="A2534" s="333" t="s">
        <v>352</v>
      </c>
      <c r="B2534" s="20" t="s">
        <v>32</v>
      </c>
      <c r="C2534" s="21">
        <v>4.5</v>
      </c>
      <c r="D2534" s="333" t="str">
        <f>B2534&amp;C2534</f>
        <v>H4.5</v>
      </c>
      <c r="E2534" s="21" t="s">
        <v>33</v>
      </c>
      <c r="F2534" s="21">
        <v>0</v>
      </c>
      <c r="G2534" s="333" t="str">
        <f>E2534&amp;F2534</f>
        <v>W0</v>
      </c>
      <c r="H2534" s="21" t="s">
        <v>34</v>
      </c>
      <c r="I2534" s="21">
        <v>0</v>
      </c>
      <c r="J2534" s="333" t="str">
        <f>H2534&amp;I2534</f>
        <v>L0</v>
      </c>
      <c r="K2534" s="21" t="s">
        <v>35</v>
      </c>
      <c r="L2534" s="21">
        <v>0</v>
      </c>
      <c r="M2534" s="334" t="str">
        <f>K2534&amp;L2534</f>
        <v>B0</v>
      </c>
      <c r="N2534" s="21" t="s">
        <v>36</v>
      </c>
      <c r="O2534" s="21">
        <v>18</v>
      </c>
      <c r="P2534" s="334" t="str">
        <f>N2534&amp;O2534</f>
        <v>R18</v>
      </c>
      <c r="Q2534" s="25" t="s">
        <v>37</v>
      </c>
      <c r="R2534" s="26">
        <v>1.1499999999999999</v>
      </c>
      <c r="S2534" s="26">
        <v>0.15</v>
      </c>
      <c r="T2534" s="336">
        <f>SUM(R2535:S2535)</f>
        <v>132855</v>
      </c>
      <c r="U2534" s="19">
        <v>0.19</v>
      </c>
      <c r="V2534" s="19">
        <v>7.0999999999999994E-2</v>
      </c>
      <c r="W2534" s="336">
        <f>SUM(U2535:V2535)</f>
        <v>19802</v>
      </c>
      <c r="X2534" s="19">
        <v>0.7</v>
      </c>
      <c r="Y2534" s="19">
        <v>0.34</v>
      </c>
      <c r="Z2534" s="19">
        <v>0.52</v>
      </c>
      <c r="AA2534" s="338">
        <f>SUM(X2535:Z2535)</f>
        <v>129484</v>
      </c>
      <c r="AB2534" s="327">
        <f>ROUNDDOWN((T2534+AA2534)*0.05,0)</f>
        <v>13116</v>
      </c>
      <c r="AC2534" s="327">
        <f>ROUNDDOWN((T2534+W2534+AA2534+AB2534)*0.1,0)</f>
        <v>29525</v>
      </c>
      <c r="AD2534" s="327">
        <f>ROUNDDOWN(AG2534*0.1,0)</f>
        <v>43334</v>
      </c>
      <c r="AE2534" s="327">
        <f>T2534+W2534+AA2534+AB2534+AC2534+AD2534</f>
        <v>368116</v>
      </c>
      <c r="AF2534" s="328">
        <v>586000</v>
      </c>
      <c r="AG2534" s="330">
        <f>AF2534-T2534-W2534</f>
        <v>433343</v>
      </c>
      <c r="AH2534" s="332">
        <f t="shared" si="27"/>
        <v>368116</v>
      </c>
    </row>
    <row r="2535" spans="1:34" ht="12.75" hidden="1" customHeight="1">
      <c r="A2535" s="333"/>
      <c r="B2535" s="20"/>
      <c r="C2535" s="21"/>
      <c r="D2535" s="333"/>
      <c r="E2535" s="21"/>
      <c r="F2535" s="21"/>
      <c r="G2535" s="333"/>
      <c r="H2535" s="21"/>
      <c r="I2535" s="21"/>
      <c r="J2535" s="333"/>
      <c r="K2535" s="21"/>
      <c r="L2535" s="21"/>
      <c r="M2535" s="335"/>
      <c r="N2535" s="21"/>
      <c r="O2535" s="21"/>
      <c r="P2535" s="335"/>
      <c r="Q2535" s="22"/>
      <c r="R2535" s="23">
        <f>ROUNDDOWN($R$3*R2534,0)</f>
        <v>120639</v>
      </c>
      <c r="S2535" s="23">
        <f>ROUNDDOWN($S$3*S2534,0)</f>
        <v>12216</v>
      </c>
      <c r="T2535" s="337"/>
      <c r="U2535" s="23">
        <f>ROUNDDOWN(U2534*$U$3,0)</f>
        <v>15474</v>
      </c>
      <c r="V2535" s="23">
        <f>ROUNDDOWN(V2534*$V$3,0)</f>
        <v>4328</v>
      </c>
      <c r="W2535" s="337"/>
      <c r="X2535" s="23">
        <f>ROUNDDOWN($X$3*X2534,0)</f>
        <v>73432</v>
      </c>
      <c r="Y2535" s="23">
        <f>ROUNDDOWN(Y2534*$Y$3,0)</f>
        <v>27690</v>
      </c>
      <c r="Z2535" s="24">
        <f>ROUNDDOWN(Z2534*$Z$3,0)</f>
        <v>28362</v>
      </c>
      <c r="AA2535" s="338"/>
      <c r="AB2535" s="327"/>
      <c r="AC2535" s="327"/>
      <c r="AD2535" s="327"/>
      <c r="AE2535" s="327"/>
      <c r="AF2535" s="329"/>
      <c r="AG2535" s="331"/>
      <c r="AH2535" s="332">
        <f t="shared" si="27"/>
        <v>0</v>
      </c>
    </row>
    <row r="2536" spans="1:34" ht="12.75" hidden="1" customHeight="1">
      <c r="A2536" s="333" t="s">
        <v>352</v>
      </c>
      <c r="B2536" s="20" t="s">
        <v>32</v>
      </c>
      <c r="C2536" s="21">
        <v>4.5</v>
      </c>
      <c r="D2536" s="333" t="str">
        <f>B2536&amp;C2536</f>
        <v>H4.5</v>
      </c>
      <c r="E2536" s="21" t="s">
        <v>33</v>
      </c>
      <c r="F2536" s="21">
        <v>0</v>
      </c>
      <c r="G2536" s="333" t="str">
        <f>E2536&amp;F2536</f>
        <v>W0</v>
      </c>
      <c r="H2536" s="21" t="s">
        <v>34</v>
      </c>
      <c r="I2536" s="21">
        <v>0</v>
      </c>
      <c r="J2536" s="333" t="str">
        <f>H2536&amp;I2536</f>
        <v>L0</v>
      </c>
      <c r="K2536" s="21" t="s">
        <v>35</v>
      </c>
      <c r="L2536" s="21">
        <v>0</v>
      </c>
      <c r="M2536" s="334" t="str">
        <f>K2536&amp;L2536</f>
        <v>B0</v>
      </c>
      <c r="N2536" s="21" t="s">
        <v>36</v>
      </c>
      <c r="O2536" s="21">
        <v>20</v>
      </c>
      <c r="P2536" s="334" t="str">
        <f>N2536&amp;O2536</f>
        <v>R20</v>
      </c>
      <c r="Q2536" s="25" t="s">
        <v>37</v>
      </c>
      <c r="R2536" s="19">
        <v>1.33</v>
      </c>
      <c r="S2536" s="19">
        <v>0.18</v>
      </c>
      <c r="T2536" s="336">
        <f>SUM(R2537:S2537)</f>
        <v>154181</v>
      </c>
      <c r="U2536" s="19">
        <v>0.19</v>
      </c>
      <c r="V2536" s="19">
        <v>7.0999999999999994E-2</v>
      </c>
      <c r="W2536" s="336">
        <f>SUM(U2537:V2537)</f>
        <v>19802</v>
      </c>
      <c r="X2536" s="19">
        <v>0.81</v>
      </c>
      <c r="Y2536" s="19">
        <v>0.39</v>
      </c>
      <c r="Z2536" s="19">
        <v>0.6</v>
      </c>
      <c r="AA2536" s="338">
        <f>SUM(X2537:Z2537)</f>
        <v>149460</v>
      </c>
      <c r="AB2536" s="327">
        <f>ROUNDDOWN((T2536+AA2536)*0.05,0)</f>
        <v>15182</v>
      </c>
      <c r="AC2536" s="327">
        <f>ROUNDDOWN((T2536+W2536+AA2536+AB2536)*0.1,0)</f>
        <v>33862</v>
      </c>
      <c r="AD2536" s="327">
        <f>ROUNDDOWN(AG2536*0.1,0)</f>
        <v>64501</v>
      </c>
      <c r="AE2536" s="327">
        <f>T2536+W2536+AA2536+AB2536+AC2536+AD2536</f>
        <v>436988</v>
      </c>
      <c r="AF2536" s="328">
        <v>819000</v>
      </c>
      <c r="AG2536" s="330">
        <f>AF2536-T2536-W2536</f>
        <v>645017</v>
      </c>
      <c r="AH2536" s="332">
        <f t="shared" si="27"/>
        <v>436988</v>
      </c>
    </row>
    <row r="2537" spans="1:34" ht="12.75" hidden="1" customHeight="1">
      <c r="A2537" s="333"/>
      <c r="B2537" s="20"/>
      <c r="C2537" s="21"/>
      <c r="D2537" s="333"/>
      <c r="E2537" s="21"/>
      <c r="F2537" s="21"/>
      <c r="G2537" s="333"/>
      <c r="H2537" s="21"/>
      <c r="I2537" s="21"/>
      <c r="J2537" s="333"/>
      <c r="K2537" s="21"/>
      <c r="L2537" s="21"/>
      <c r="M2537" s="335"/>
      <c r="N2537" s="21"/>
      <c r="O2537" s="21"/>
      <c r="P2537" s="335"/>
      <c r="Q2537" s="22"/>
      <c r="R2537" s="23">
        <f>ROUNDDOWN($R$3*R2536,0)</f>
        <v>139522</v>
      </c>
      <c r="S2537" s="23">
        <f>ROUNDDOWN($S$3*S2536,0)</f>
        <v>14659</v>
      </c>
      <c r="T2537" s="337"/>
      <c r="U2537" s="23">
        <f>ROUNDDOWN(U2536*$U$3,0)</f>
        <v>15474</v>
      </c>
      <c r="V2537" s="23">
        <f>ROUNDDOWN(V2536*$V$3,0)</f>
        <v>4328</v>
      </c>
      <c r="W2537" s="337"/>
      <c r="X2537" s="23">
        <f>ROUNDDOWN($X$3*X2536,0)</f>
        <v>84972</v>
      </c>
      <c r="Y2537" s="23">
        <f>ROUNDDOWN(Y2536*$Y$3,0)</f>
        <v>31762</v>
      </c>
      <c r="Z2537" s="24">
        <f>ROUNDDOWN(Z2536*$Z$3,0)</f>
        <v>32726</v>
      </c>
      <c r="AA2537" s="338"/>
      <c r="AB2537" s="327"/>
      <c r="AC2537" s="327"/>
      <c r="AD2537" s="327"/>
      <c r="AE2537" s="327"/>
      <c r="AF2537" s="329"/>
      <c r="AG2537" s="331"/>
      <c r="AH2537" s="332">
        <f t="shared" si="27"/>
        <v>0</v>
      </c>
    </row>
    <row r="2538" spans="1:34" ht="12.75" hidden="1" customHeight="1">
      <c r="A2538" s="333" t="s">
        <v>352</v>
      </c>
      <c r="B2538" s="20" t="s">
        <v>32</v>
      </c>
      <c r="C2538" s="21">
        <v>5</v>
      </c>
      <c r="D2538" s="333" t="str">
        <f>B2538&amp;C2538</f>
        <v>H5</v>
      </c>
      <c r="E2538" s="21" t="s">
        <v>33</v>
      </c>
      <c r="F2538" s="21">
        <v>0</v>
      </c>
      <c r="G2538" s="333" t="str">
        <f>E2538&amp;F2538</f>
        <v>W0</v>
      </c>
      <c r="H2538" s="21" t="s">
        <v>34</v>
      </c>
      <c r="I2538" s="21">
        <v>0</v>
      </c>
      <c r="J2538" s="333" t="str">
        <f>H2538&amp;I2538</f>
        <v>L0</v>
      </c>
      <c r="K2538" s="21" t="s">
        <v>35</v>
      </c>
      <c r="L2538" s="21">
        <v>0</v>
      </c>
      <c r="M2538" s="334" t="str">
        <f>K2538&amp;L2538</f>
        <v>B0</v>
      </c>
      <c r="N2538" s="21" t="s">
        <v>36</v>
      </c>
      <c r="O2538" s="21">
        <v>25</v>
      </c>
      <c r="P2538" s="334" t="str">
        <f>N2538&amp;O2538</f>
        <v>R25</v>
      </c>
      <c r="Q2538" s="25" t="s">
        <v>37</v>
      </c>
      <c r="R2538" s="26">
        <v>1.85</v>
      </c>
      <c r="S2538" s="26">
        <v>0.25</v>
      </c>
      <c r="T2538" s="336">
        <f>SUM(R2539:S2539)</f>
        <v>214432</v>
      </c>
      <c r="U2538" s="19">
        <v>0.22</v>
      </c>
      <c r="V2538" s="19">
        <v>0.14299999999999999</v>
      </c>
      <c r="W2538" s="336">
        <f>SUM(U2539:V2539)</f>
        <v>26635</v>
      </c>
      <c r="X2538" s="19">
        <v>1.02</v>
      </c>
      <c r="Y2538" s="19">
        <v>0.51</v>
      </c>
      <c r="Z2538" s="19">
        <v>0.67</v>
      </c>
      <c r="AA2538" s="338">
        <f>SUM(X2539:Z2539)</f>
        <v>185081</v>
      </c>
      <c r="AB2538" s="327">
        <f>ROUNDDOWN((T2538+AA2538)*0.05,0)</f>
        <v>19975</v>
      </c>
      <c r="AC2538" s="327">
        <f>ROUNDDOWN((T2538+W2538+AA2538+AB2538)*0.1,0)</f>
        <v>44612</v>
      </c>
      <c r="AD2538" s="327">
        <f>ROUNDDOWN(AG2538*0.1,0)</f>
        <v>93893</v>
      </c>
      <c r="AE2538" s="327">
        <f>T2538+W2538+AA2538+AB2538+AC2538+AD2538</f>
        <v>584628</v>
      </c>
      <c r="AF2538" s="328">
        <v>1180000</v>
      </c>
      <c r="AG2538" s="330">
        <f>AF2538-T2538-W2538</f>
        <v>938933</v>
      </c>
      <c r="AH2538" s="332">
        <f t="shared" si="27"/>
        <v>584628</v>
      </c>
    </row>
    <row r="2539" spans="1:34" ht="12.75" hidden="1" customHeight="1">
      <c r="A2539" s="333"/>
      <c r="B2539" s="20"/>
      <c r="C2539" s="21"/>
      <c r="D2539" s="333"/>
      <c r="E2539" s="21"/>
      <c r="F2539" s="21"/>
      <c r="G2539" s="333"/>
      <c r="H2539" s="21"/>
      <c r="I2539" s="21"/>
      <c r="J2539" s="333"/>
      <c r="K2539" s="21"/>
      <c r="L2539" s="21"/>
      <c r="M2539" s="335"/>
      <c r="N2539" s="21"/>
      <c r="O2539" s="21"/>
      <c r="P2539" s="335"/>
      <c r="Q2539" s="22"/>
      <c r="R2539" s="23">
        <f>ROUNDDOWN($R$3*R2538,0)</f>
        <v>194072</v>
      </c>
      <c r="S2539" s="23">
        <f>ROUNDDOWN($S$3*S2538,0)</f>
        <v>20360</v>
      </c>
      <c r="T2539" s="337"/>
      <c r="U2539" s="23">
        <f>ROUNDDOWN(U2538*$U$3,0)</f>
        <v>17917</v>
      </c>
      <c r="V2539" s="23">
        <f>ROUNDDOWN(V2538*$V$3,0)</f>
        <v>8718</v>
      </c>
      <c r="W2539" s="337"/>
      <c r="X2539" s="23">
        <f>ROUNDDOWN($X$3*X2538,0)</f>
        <v>107002</v>
      </c>
      <c r="Y2539" s="23">
        <f>ROUNDDOWN(Y2538*$Y$3,0)</f>
        <v>41535</v>
      </c>
      <c r="Z2539" s="24">
        <f>ROUNDDOWN(Z2538*$Z$3,0)</f>
        <v>36544</v>
      </c>
      <c r="AA2539" s="338"/>
      <c r="AB2539" s="327"/>
      <c r="AC2539" s="327"/>
      <c r="AD2539" s="327"/>
      <c r="AE2539" s="327"/>
      <c r="AF2539" s="329"/>
      <c r="AG2539" s="331"/>
      <c r="AH2539" s="332">
        <f t="shared" si="27"/>
        <v>0</v>
      </c>
    </row>
    <row r="2540" spans="1:34" ht="12.75" hidden="1" customHeight="1">
      <c r="A2540" s="333" t="s">
        <v>352</v>
      </c>
      <c r="B2540" s="20" t="s">
        <v>32</v>
      </c>
      <c r="C2540" s="21">
        <v>5</v>
      </c>
      <c r="D2540" s="333" t="str">
        <f>B2540&amp;C2540</f>
        <v>H5</v>
      </c>
      <c r="E2540" s="21" t="s">
        <v>33</v>
      </c>
      <c r="F2540" s="21">
        <v>0</v>
      </c>
      <c r="G2540" s="333" t="str">
        <f>E2540&amp;F2540</f>
        <v>W0</v>
      </c>
      <c r="H2540" s="21" t="s">
        <v>34</v>
      </c>
      <c r="I2540" s="21">
        <v>0</v>
      </c>
      <c r="J2540" s="333" t="str">
        <f>H2540&amp;I2540</f>
        <v>L0</v>
      </c>
      <c r="K2540" s="21" t="s">
        <v>35</v>
      </c>
      <c r="L2540" s="21">
        <v>0</v>
      </c>
      <c r="M2540" s="334" t="str">
        <f>K2540&amp;L2540</f>
        <v>B0</v>
      </c>
      <c r="N2540" s="21" t="s">
        <v>36</v>
      </c>
      <c r="O2540" s="21">
        <v>30</v>
      </c>
      <c r="P2540" s="334" t="str">
        <f>N2540&amp;O2540</f>
        <v>R30</v>
      </c>
      <c r="Q2540" s="25" t="s">
        <v>37</v>
      </c>
      <c r="R2540" s="19">
        <v>2.2000000000000002</v>
      </c>
      <c r="S2540" s="19">
        <v>0.31</v>
      </c>
      <c r="T2540" s="336">
        <f>SUM(R2541:S2541)</f>
        <v>256035</v>
      </c>
      <c r="U2540" s="19">
        <v>0.3</v>
      </c>
      <c r="V2540" s="19">
        <v>0.25</v>
      </c>
      <c r="W2540" s="336">
        <f>SUM(U2541:V2541)</f>
        <v>39673</v>
      </c>
      <c r="X2540" s="19">
        <v>1.23</v>
      </c>
      <c r="Y2540" s="19">
        <v>0.6</v>
      </c>
      <c r="Z2540" s="19">
        <v>0.78</v>
      </c>
      <c r="AA2540" s="338">
        <f>SUM(X2541:Z2541)</f>
        <v>220440</v>
      </c>
      <c r="AB2540" s="327">
        <f>ROUNDDOWN((T2540+AA2540)*0.05,0)</f>
        <v>23823</v>
      </c>
      <c r="AC2540" s="327">
        <f>ROUNDDOWN((T2540+W2540+AA2540+AB2540)*0.1,0)</f>
        <v>53997</v>
      </c>
      <c r="AD2540" s="327">
        <f>ROUNDDOWN(AG2540*0.1,0)</f>
        <v>198429</v>
      </c>
      <c r="AE2540" s="327">
        <f>T2540+W2540+AA2540+AB2540+AC2540+AD2540</f>
        <v>792397</v>
      </c>
      <c r="AF2540" s="328">
        <v>2280000</v>
      </c>
      <c r="AG2540" s="330">
        <f>AF2540-T2540-W2540</f>
        <v>1984292</v>
      </c>
      <c r="AH2540" s="332">
        <f t="shared" si="27"/>
        <v>792397</v>
      </c>
    </row>
    <row r="2541" spans="1:34" ht="12.75" hidden="1" customHeight="1">
      <c r="A2541" s="333"/>
      <c r="B2541" s="20"/>
      <c r="C2541" s="21"/>
      <c r="D2541" s="333"/>
      <c r="E2541" s="21"/>
      <c r="F2541" s="21"/>
      <c r="G2541" s="333"/>
      <c r="H2541" s="21"/>
      <c r="I2541" s="21"/>
      <c r="J2541" s="333"/>
      <c r="K2541" s="21"/>
      <c r="L2541" s="21"/>
      <c r="M2541" s="335"/>
      <c r="N2541" s="21"/>
      <c r="O2541" s="21"/>
      <c r="P2541" s="335"/>
      <c r="Q2541" s="22"/>
      <c r="R2541" s="23">
        <f>ROUNDDOWN($R$3*R2540,0)</f>
        <v>230788</v>
      </c>
      <c r="S2541" s="23">
        <f>ROUNDDOWN($S$3*S2540,0)</f>
        <v>25247</v>
      </c>
      <c r="T2541" s="337"/>
      <c r="U2541" s="23">
        <f>ROUNDDOWN(U2540*$U$3,0)</f>
        <v>24432</v>
      </c>
      <c r="V2541" s="23">
        <f>ROUNDDOWN(V2540*$V$3,0)</f>
        <v>15241</v>
      </c>
      <c r="W2541" s="337"/>
      <c r="X2541" s="23">
        <f>ROUNDDOWN($X$3*X2540,0)</f>
        <v>129031</v>
      </c>
      <c r="Y2541" s="23">
        <f>ROUNDDOWN(Y2540*$Y$3,0)</f>
        <v>48865</v>
      </c>
      <c r="Z2541" s="24">
        <f>ROUNDDOWN(Z2540*$Z$3,0)</f>
        <v>42544</v>
      </c>
      <c r="AA2541" s="338"/>
      <c r="AB2541" s="327"/>
      <c r="AC2541" s="327"/>
      <c r="AD2541" s="327"/>
      <c r="AE2541" s="327"/>
      <c r="AF2541" s="329"/>
      <c r="AG2541" s="331"/>
      <c r="AH2541" s="332">
        <f t="shared" si="27"/>
        <v>0</v>
      </c>
    </row>
    <row r="2542" spans="1:34" ht="12.75" hidden="1" customHeight="1">
      <c r="A2542" s="333" t="s">
        <v>352</v>
      </c>
      <c r="B2542" s="20" t="s">
        <v>32</v>
      </c>
      <c r="C2542" s="21">
        <v>6</v>
      </c>
      <c r="D2542" s="333" t="str">
        <f>B2542&amp;C2542</f>
        <v>H6</v>
      </c>
      <c r="E2542" s="21" t="s">
        <v>33</v>
      </c>
      <c r="F2542" s="21">
        <v>0</v>
      </c>
      <c r="G2542" s="333" t="str">
        <f>E2542&amp;F2542</f>
        <v>W0</v>
      </c>
      <c r="H2542" s="21" t="s">
        <v>34</v>
      </c>
      <c r="I2542" s="21">
        <v>0</v>
      </c>
      <c r="J2542" s="333" t="str">
        <f>H2542&amp;I2542</f>
        <v>L0</v>
      </c>
      <c r="K2542" s="21" t="s">
        <v>35</v>
      </c>
      <c r="L2542" s="21">
        <v>0</v>
      </c>
      <c r="M2542" s="334" t="str">
        <f>K2542&amp;L2542</f>
        <v>B0</v>
      </c>
      <c r="N2542" s="21" t="s">
        <v>36</v>
      </c>
      <c r="O2542" s="21">
        <v>35</v>
      </c>
      <c r="P2542" s="334" t="str">
        <f>N2542&amp;O2542</f>
        <v>R35</v>
      </c>
      <c r="Q2542" s="25" t="s">
        <v>37</v>
      </c>
      <c r="R2542" s="19">
        <v>2.66</v>
      </c>
      <c r="S2542" s="19">
        <v>0.37</v>
      </c>
      <c r="T2542" s="336">
        <f>SUM(R2543:S2543)</f>
        <v>309177</v>
      </c>
      <c r="U2542" s="19">
        <v>0.3</v>
      </c>
      <c r="V2542" s="19">
        <v>0.25</v>
      </c>
      <c r="W2542" s="336">
        <f>SUM(U2543:V2543)</f>
        <v>39673</v>
      </c>
      <c r="X2542" s="19">
        <v>1.42</v>
      </c>
      <c r="Y2542" s="19">
        <v>0.69</v>
      </c>
      <c r="Z2542" s="19">
        <v>0.9</v>
      </c>
      <c r="AA2542" s="338">
        <f>SUM(X2543:Z2543)</f>
        <v>254247</v>
      </c>
      <c r="AB2542" s="327">
        <f>ROUNDDOWN((T2542+AA2542)*0.05,0)</f>
        <v>28171</v>
      </c>
      <c r="AC2542" s="327">
        <f>ROUNDDOWN((T2542+W2542+AA2542+AB2542)*0.1,0)</f>
        <v>63126</v>
      </c>
      <c r="AD2542" s="327">
        <f>ROUNDDOWN(AG2542*0.1,0)</f>
        <v>234115</v>
      </c>
      <c r="AE2542" s="327">
        <f>T2542+W2542+AA2542+AB2542+AC2542+AD2542</f>
        <v>928509</v>
      </c>
      <c r="AF2542" s="328">
        <v>2690000</v>
      </c>
      <c r="AG2542" s="330">
        <f>AF2542-T2542-W2542</f>
        <v>2341150</v>
      </c>
      <c r="AH2542" s="332">
        <f t="shared" si="27"/>
        <v>928509</v>
      </c>
    </row>
    <row r="2543" spans="1:34" ht="12.75" hidden="1" customHeight="1">
      <c r="A2543" s="333"/>
      <c r="B2543" s="20"/>
      <c r="C2543" s="21"/>
      <c r="D2543" s="333"/>
      <c r="E2543" s="21"/>
      <c r="F2543" s="21"/>
      <c r="G2543" s="333"/>
      <c r="H2543" s="21"/>
      <c r="I2543" s="21"/>
      <c r="J2543" s="333"/>
      <c r="K2543" s="21"/>
      <c r="L2543" s="21"/>
      <c r="M2543" s="335"/>
      <c r="N2543" s="21"/>
      <c r="O2543" s="21"/>
      <c r="P2543" s="335"/>
      <c r="Q2543" s="22"/>
      <c r="R2543" s="23">
        <f>ROUNDDOWN($R$3*R2542,0)</f>
        <v>279044</v>
      </c>
      <c r="S2543" s="23">
        <f>ROUNDDOWN($S$3*S2542,0)</f>
        <v>30133</v>
      </c>
      <c r="T2543" s="337"/>
      <c r="U2543" s="23">
        <f>ROUNDDOWN(U2542*$U$3,0)</f>
        <v>24432</v>
      </c>
      <c r="V2543" s="23">
        <f>ROUNDDOWN(V2542*$V$3,0)</f>
        <v>15241</v>
      </c>
      <c r="W2543" s="337"/>
      <c r="X2543" s="23">
        <f>ROUNDDOWN($X$3*X2542,0)</f>
        <v>148963</v>
      </c>
      <c r="Y2543" s="23">
        <f>ROUNDDOWN(Y2542*$Y$3,0)</f>
        <v>56195</v>
      </c>
      <c r="Z2543" s="24">
        <f>ROUNDDOWN(Z2542*$Z$3,0)</f>
        <v>49089</v>
      </c>
      <c r="AA2543" s="338"/>
      <c r="AB2543" s="327"/>
      <c r="AC2543" s="327"/>
      <c r="AD2543" s="327"/>
      <c r="AE2543" s="327"/>
      <c r="AF2543" s="329"/>
      <c r="AG2543" s="331"/>
      <c r="AH2543" s="332">
        <f t="shared" si="27"/>
        <v>0</v>
      </c>
    </row>
    <row r="2544" spans="1:34" ht="12.75" hidden="1" customHeight="1">
      <c r="A2544" s="333" t="s">
        <v>352</v>
      </c>
      <c r="B2544" s="20" t="s">
        <v>32</v>
      </c>
      <c r="C2544" s="21">
        <v>6</v>
      </c>
      <c r="D2544" s="333" t="str">
        <f>B2544&amp;C2544</f>
        <v>H6</v>
      </c>
      <c r="E2544" s="21" t="s">
        <v>33</v>
      </c>
      <c r="F2544" s="21">
        <v>0</v>
      </c>
      <c r="G2544" s="333" t="str">
        <f>E2544&amp;F2544</f>
        <v>W0</v>
      </c>
      <c r="H2544" s="21" t="s">
        <v>34</v>
      </c>
      <c r="I2544" s="21">
        <v>0</v>
      </c>
      <c r="J2544" s="333" t="str">
        <f>H2544&amp;I2544</f>
        <v>L0</v>
      </c>
      <c r="K2544" s="21" t="s">
        <v>35</v>
      </c>
      <c r="L2544" s="21">
        <v>0</v>
      </c>
      <c r="M2544" s="334" t="str">
        <f>K2544&amp;L2544</f>
        <v>B0</v>
      </c>
      <c r="N2544" s="21" t="s">
        <v>36</v>
      </c>
      <c r="O2544" s="21">
        <v>40</v>
      </c>
      <c r="P2544" s="334" t="str">
        <f>N2544&amp;O2544</f>
        <v>R40</v>
      </c>
      <c r="Q2544" s="25" t="s">
        <v>37</v>
      </c>
      <c r="R2544" s="26">
        <v>3.09</v>
      </c>
      <c r="S2544" s="26">
        <v>0.43</v>
      </c>
      <c r="T2544" s="336">
        <f>SUM(R2545:S2545)</f>
        <v>359173</v>
      </c>
      <c r="U2544" s="19">
        <v>0.57999999999999996</v>
      </c>
      <c r="V2544" s="19">
        <v>0.33</v>
      </c>
      <c r="W2544" s="336">
        <f>SUM(U2545:V2545)</f>
        <v>67355</v>
      </c>
      <c r="X2544" s="19">
        <v>1.56</v>
      </c>
      <c r="Y2544" s="19">
        <v>0.76</v>
      </c>
      <c r="Z2544" s="19">
        <v>0.99</v>
      </c>
      <c r="AA2544" s="338">
        <f>SUM(X2545:Z2545)</f>
        <v>279544</v>
      </c>
      <c r="AB2544" s="327">
        <f>ROUNDDOWN((T2544+AA2544)*0.05,0)</f>
        <v>31935</v>
      </c>
      <c r="AC2544" s="327">
        <f>ROUNDDOWN((T2544+W2544+AA2544+AB2544)*0.1,0)</f>
        <v>73800</v>
      </c>
      <c r="AD2544" s="327">
        <f>ROUNDDOWN(AG2544*0.1,0)</f>
        <v>325347</v>
      </c>
      <c r="AE2544" s="327">
        <f>T2544+W2544+AA2544+AB2544+AC2544+AD2544</f>
        <v>1137154</v>
      </c>
      <c r="AF2544" s="328">
        <v>3680000</v>
      </c>
      <c r="AG2544" s="330">
        <f>AF2544-T2544-W2544</f>
        <v>3253472</v>
      </c>
      <c r="AH2544" s="332">
        <f t="shared" si="27"/>
        <v>1137154</v>
      </c>
    </row>
    <row r="2545" spans="1:34" ht="12.75" hidden="1" customHeight="1">
      <c r="A2545" s="333"/>
      <c r="B2545" s="20"/>
      <c r="C2545" s="21"/>
      <c r="D2545" s="333"/>
      <c r="E2545" s="21"/>
      <c r="F2545" s="21"/>
      <c r="G2545" s="333"/>
      <c r="H2545" s="21"/>
      <c r="I2545" s="21"/>
      <c r="J2545" s="333"/>
      <c r="K2545" s="21"/>
      <c r="L2545" s="21"/>
      <c r="M2545" s="335"/>
      <c r="N2545" s="21"/>
      <c r="O2545" s="21"/>
      <c r="P2545" s="335"/>
      <c r="Q2545" s="22"/>
      <c r="R2545" s="23">
        <f>ROUNDDOWN($R$3*R2544,0)</f>
        <v>324153</v>
      </c>
      <c r="S2545" s="23">
        <f>ROUNDDOWN($S$3*S2544,0)</f>
        <v>35020</v>
      </c>
      <c r="T2545" s="337"/>
      <c r="U2545" s="23">
        <f>ROUNDDOWN(U2544*$U$3,0)</f>
        <v>47236</v>
      </c>
      <c r="V2545" s="23">
        <f>ROUNDDOWN(V2544*$V$3,0)</f>
        <v>20119</v>
      </c>
      <c r="W2545" s="337"/>
      <c r="X2545" s="23">
        <f>ROUNDDOWN($X$3*X2544,0)</f>
        <v>163650</v>
      </c>
      <c r="Y2545" s="23">
        <f>ROUNDDOWN(Y2544*$Y$3,0)</f>
        <v>61896</v>
      </c>
      <c r="Z2545" s="24">
        <f>ROUNDDOWN(Z2544*$Z$3,0)</f>
        <v>53998</v>
      </c>
      <c r="AA2545" s="338"/>
      <c r="AB2545" s="327"/>
      <c r="AC2545" s="327"/>
      <c r="AD2545" s="327"/>
      <c r="AE2545" s="327"/>
      <c r="AF2545" s="329"/>
      <c r="AG2545" s="331"/>
      <c r="AH2545" s="332">
        <f t="shared" si="27"/>
        <v>0</v>
      </c>
    </row>
    <row r="2546" spans="1:34" ht="12.75" hidden="1" customHeight="1">
      <c r="A2546" s="344" t="s">
        <v>353</v>
      </c>
      <c r="B2546" s="27" t="s">
        <v>32</v>
      </c>
      <c r="C2546" s="28">
        <v>2</v>
      </c>
      <c r="D2546" s="344" t="str">
        <f>B2546&amp;C2546</f>
        <v>H2</v>
      </c>
      <c r="E2546" s="28" t="s">
        <v>33</v>
      </c>
      <c r="F2546" s="28">
        <v>0</v>
      </c>
      <c r="G2546" s="344" t="str">
        <f>E2546&amp;F2546</f>
        <v>W0</v>
      </c>
      <c r="H2546" s="28" t="s">
        <v>34</v>
      </c>
      <c r="I2546" s="28">
        <v>0</v>
      </c>
      <c r="J2546" s="344" t="str">
        <f>H2546&amp;I2546</f>
        <v>L0</v>
      </c>
      <c r="K2546" s="28" t="s">
        <v>35</v>
      </c>
      <c r="L2546" s="28">
        <v>0</v>
      </c>
      <c r="M2546" s="345" t="str">
        <f>K2546&amp;L2546</f>
        <v>B0</v>
      </c>
      <c r="N2546" s="28" t="s">
        <v>36</v>
      </c>
      <c r="O2546" s="28">
        <v>4</v>
      </c>
      <c r="P2546" s="345" t="str">
        <f>N2546&amp;O2546</f>
        <v>R4</v>
      </c>
      <c r="Q2546" s="25" t="s">
        <v>37</v>
      </c>
      <c r="R2546" s="19">
        <v>0.11</v>
      </c>
      <c r="S2546" s="19">
        <v>0.1</v>
      </c>
      <c r="T2546" s="336">
        <f>SUM(R2547:S2547)</f>
        <v>19683</v>
      </c>
      <c r="U2546" s="19">
        <v>2E-3</v>
      </c>
      <c r="V2546" s="19">
        <v>5.0000000000000001E-3</v>
      </c>
      <c r="W2546" s="336">
        <f>SUM(U2547:V2547)</f>
        <v>466</v>
      </c>
      <c r="X2546" s="19">
        <v>0.11</v>
      </c>
      <c r="Y2546" s="19">
        <v>7.0000000000000007E-2</v>
      </c>
      <c r="Z2546" s="19">
        <v>0</v>
      </c>
      <c r="AA2546" s="338">
        <f>SUM(X2547:Z2547)</f>
        <v>17240</v>
      </c>
      <c r="AB2546" s="327">
        <f>ROUNDDOWN((T2546+AA2546)*0.05,0)</f>
        <v>1846</v>
      </c>
      <c r="AC2546" s="327">
        <f>ROUNDDOWN((T2546+W2546+AA2546+AB2546)*0.1,0)</f>
        <v>3923</v>
      </c>
      <c r="AD2546" s="327">
        <f>ROUNDDOWN(AG2546*0.1,0)</f>
        <v>4235</v>
      </c>
      <c r="AE2546" s="327">
        <f>T2546+W2546+AA2546+AB2546+AC2546+AD2546</f>
        <v>47393</v>
      </c>
      <c r="AF2546" s="328">
        <v>62500</v>
      </c>
      <c r="AG2546" s="330">
        <f>AF2546-T2546-W2546</f>
        <v>42351</v>
      </c>
      <c r="AH2546" s="332">
        <f t="shared" si="27"/>
        <v>42351</v>
      </c>
    </row>
    <row r="2547" spans="1:34" ht="12.75" hidden="1" customHeight="1">
      <c r="A2547" s="344"/>
      <c r="B2547" s="27"/>
      <c r="C2547" s="28"/>
      <c r="D2547" s="344"/>
      <c r="E2547" s="28"/>
      <c r="F2547" s="28"/>
      <c r="G2547" s="344"/>
      <c r="H2547" s="28"/>
      <c r="I2547" s="28"/>
      <c r="J2547" s="344"/>
      <c r="K2547" s="28"/>
      <c r="L2547" s="28"/>
      <c r="M2547" s="346"/>
      <c r="N2547" s="28"/>
      <c r="O2547" s="28"/>
      <c r="P2547" s="346"/>
      <c r="Q2547" s="25"/>
      <c r="R2547" s="23">
        <f>ROUNDDOWN($R$3*R2546,0)</f>
        <v>11539</v>
      </c>
      <c r="S2547" s="23">
        <f>ROUNDDOWN($S$3*S2546,0)</f>
        <v>8144</v>
      </c>
      <c r="T2547" s="337"/>
      <c r="U2547" s="23">
        <f>ROUNDDOWN(U2546*$U$3,0)</f>
        <v>162</v>
      </c>
      <c r="V2547" s="23">
        <f>ROUNDDOWN(V2546*$V$3,0)</f>
        <v>304</v>
      </c>
      <c r="W2547" s="337"/>
      <c r="X2547" s="23">
        <f>ROUNDDOWN($X$3*X2546,0)</f>
        <v>11539</v>
      </c>
      <c r="Y2547" s="23">
        <f>ROUNDDOWN(Y2546*$Y$3,0)</f>
        <v>5701</v>
      </c>
      <c r="Z2547" s="24">
        <f>ROUNDDOWN(Z2546*$Z$3,0)</f>
        <v>0</v>
      </c>
      <c r="AA2547" s="338"/>
      <c r="AB2547" s="327"/>
      <c r="AC2547" s="327"/>
      <c r="AD2547" s="327"/>
      <c r="AE2547" s="327"/>
      <c r="AF2547" s="329"/>
      <c r="AG2547" s="331"/>
      <c r="AH2547" s="332">
        <f t="shared" si="27"/>
        <v>0</v>
      </c>
    </row>
    <row r="2548" spans="1:34" ht="12.75" hidden="1" customHeight="1">
      <c r="A2548" s="344" t="s">
        <v>353</v>
      </c>
      <c r="B2548" s="27" t="s">
        <v>32</v>
      </c>
      <c r="C2548" s="28">
        <v>2.5</v>
      </c>
      <c r="D2548" s="344" t="str">
        <f>B2548&amp;C2548</f>
        <v>H2.5</v>
      </c>
      <c r="E2548" s="28" t="s">
        <v>33</v>
      </c>
      <c r="F2548" s="28">
        <v>0</v>
      </c>
      <c r="G2548" s="344" t="str">
        <f>E2548&amp;F2548</f>
        <v>W0</v>
      </c>
      <c r="H2548" s="28" t="s">
        <v>34</v>
      </c>
      <c r="I2548" s="28">
        <v>0</v>
      </c>
      <c r="J2548" s="344" t="str">
        <f>H2548&amp;I2548</f>
        <v>L0</v>
      </c>
      <c r="K2548" s="28" t="s">
        <v>35</v>
      </c>
      <c r="L2548" s="28">
        <v>0</v>
      </c>
      <c r="M2548" s="345" t="str">
        <f>K2548&amp;L2548</f>
        <v>B0</v>
      </c>
      <c r="N2548" s="28" t="s">
        <v>36</v>
      </c>
      <c r="O2548" s="28">
        <v>5</v>
      </c>
      <c r="P2548" s="345" t="str">
        <f>N2548&amp;O2548</f>
        <v>R5</v>
      </c>
      <c r="Q2548" s="25" t="s">
        <v>37</v>
      </c>
      <c r="R2548" s="26">
        <v>0.13</v>
      </c>
      <c r="S2548" s="26">
        <v>0.02</v>
      </c>
      <c r="T2548" s="336">
        <f>SUM(R2549:S2549)</f>
        <v>15265</v>
      </c>
      <c r="U2548" s="19">
        <v>5.0000000000000001E-3</v>
      </c>
      <c r="V2548" s="19">
        <v>7.0000000000000001E-3</v>
      </c>
      <c r="W2548" s="336">
        <f>SUM(U2549:V2549)</f>
        <v>833</v>
      </c>
      <c r="X2548" s="19">
        <v>0.17</v>
      </c>
      <c r="Y2548" s="19">
        <v>0.1</v>
      </c>
      <c r="Z2548" s="19">
        <v>0</v>
      </c>
      <c r="AA2548" s="338">
        <f>SUM(X2549:Z2549)</f>
        <v>25977</v>
      </c>
      <c r="AB2548" s="327">
        <f>ROUNDDOWN((T2548+AA2548)*0.05,0)</f>
        <v>2062</v>
      </c>
      <c r="AC2548" s="327">
        <f>ROUNDDOWN((T2548+W2548+AA2548+AB2548)*0.1,0)</f>
        <v>4413</v>
      </c>
      <c r="AD2548" s="327">
        <f>ROUNDDOWN(AG2548*0.1,0)</f>
        <v>7050</v>
      </c>
      <c r="AE2548" s="327">
        <f>T2548+W2548+AA2548+AB2548+AC2548+AD2548</f>
        <v>55600</v>
      </c>
      <c r="AF2548" s="328">
        <v>86600</v>
      </c>
      <c r="AG2548" s="330">
        <f>AF2548-T2548-W2548</f>
        <v>70502</v>
      </c>
      <c r="AH2548" s="332">
        <f t="shared" si="27"/>
        <v>55600</v>
      </c>
    </row>
    <row r="2549" spans="1:34" ht="12.75" hidden="1" customHeight="1">
      <c r="A2549" s="344"/>
      <c r="B2549" s="27"/>
      <c r="C2549" s="28"/>
      <c r="D2549" s="344"/>
      <c r="E2549" s="28"/>
      <c r="F2549" s="28"/>
      <c r="G2549" s="344"/>
      <c r="H2549" s="28"/>
      <c r="I2549" s="28"/>
      <c r="J2549" s="344"/>
      <c r="K2549" s="28"/>
      <c r="L2549" s="28"/>
      <c r="M2549" s="346"/>
      <c r="N2549" s="28"/>
      <c r="O2549" s="28"/>
      <c r="P2549" s="346"/>
      <c r="Q2549" s="22"/>
      <c r="R2549" s="23">
        <f>ROUNDDOWN($R$3*R2548,0)</f>
        <v>13637</v>
      </c>
      <c r="S2549" s="23">
        <f>ROUNDDOWN($S$3*S2548,0)</f>
        <v>1628</v>
      </c>
      <c r="T2549" s="337"/>
      <c r="U2549" s="23">
        <f>ROUNDDOWN(U2548*$U$3,0)</f>
        <v>407</v>
      </c>
      <c r="V2549" s="23">
        <f>ROUNDDOWN(V2548*$V$3,0)</f>
        <v>426</v>
      </c>
      <c r="W2549" s="337"/>
      <c r="X2549" s="23">
        <f>ROUNDDOWN($X$3*X2548,0)</f>
        <v>17833</v>
      </c>
      <c r="Y2549" s="23">
        <f>ROUNDDOWN(Y2548*$Y$3,0)</f>
        <v>8144</v>
      </c>
      <c r="Z2549" s="24">
        <f>ROUNDDOWN(Z2548*$Z$3,0)</f>
        <v>0</v>
      </c>
      <c r="AA2549" s="338"/>
      <c r="AB2549" s="327"/>
      <c r="AC2549" s="327"/>
      <c r="AD2549" s="327"/>
      <c r="AE2549" s="327"/>
      <c r="AF2549" s="329"/>
      <c r="AG2549" s="331"/>
      <c r="AH2549" s="332">
        <f t="shared" si="27"/>
        <v>0</v>
      </c>
    </row>
    <row r="2550" spans="1:34" ht="12.75" hidden="1" customHeight="1">
      <c r="A2550" s="344" t="s">
        <v>353</v>
      </c>
      <c r="B2550" s="27" t="s">
        <v>32</v>
      </c>
      <c r="C2550" s="28">
        <v>2.5</v>
      </c>
      <c r="D2550" s="344" t="str">
        <f>B2550&amp;C2550</f>
        <v>H2.5</v>
      </c>
      <c r="E2550" s="28" t="s">
        <v>33</v>
      </c>
      <c r="F2550" s="28">
        <v>0</v>
      </c>
      <c r="G2550" s="344" t="str">
        <f>E2550&amp;F2550</f>
        <v>W0</v>
      </c>
      <c r="H2550" s="28" t="s">
        <v>34</v>
      </c>
      <c r="I2550" s="28">
        <v>0</v>
      </c>
      <c r="J2550" s="344" t="str">
        <f>H2550&amp;I2550</f>
        <v>L0</v>
      </c>
      <c r="K2550" s="28" t="s">
        <v>35</v>
      </c>
      <c r="L2550" s="28">
        <v>0</v>
      </c>
      <c r="M2550" s="345" t="str">
        <f>K2550&amp;L2550</f>
        <v>B0</v>
      </c>
      <c r="N2550" s="28" t="s">
        <v>36</v>
      </c>
      <c r="O2550" s="28">
        <v>6</v>
      </c>
      <c r="P2550" s="345" t="str">
        <f>N2550&amp;O2550</f>
        <v>R6</v>
      </c>
      <c r="Q2550" s="25" t="s">
        <v>37</v>
      </c>
      <c r="R2550" s="19">
        <v>0.19</v>
      </c>
      <c r="S2550" s="19">
        <v>0.02</v>
      </c>
      <c r="T2550" s="336">
        <f>SUM(R2551:S2551)</f>
        <v>21559</v>
      </c>
      <c r="U2550" s="19">
        <v>8.0000000000000002E-3</v>
      </c>
      <c r="V2550" s="19">
        <v>0.01</v>
      </c>
      <c r="W2550" s="29">
        <f>SUM(U2551:V2551)</f>
        <v>1260</v>
      </c>
      <c r="X2550" s="19">
        <v>0.23</v>
      </c>
      <c r="Y2550" s="19">
        <v>0.14000000000000001</v>
      </c>
      <c r="Z2550" s="19">
        <v>0</v>
      </c>
      <c r="AA2550" s="338">
        <f>SUM(X2551:Z2551)</f>
        <v>35529</v>
      </c>
      <c r="AB2550" s="327">
        <f>ROUNDDOWN((T2550+AA2550)*0.05,0)</f>
        <v>2854</v>
      </c>
      <c r="AC2550" s="327">
        <f>ROUNDDOWN((T2550+W2550+AA2550+AB2550)*0.1,0)</f>
        <v>6120</v>
      </c>
      <c r="AD2550" s="327">
        <f>ROUNDDOWN(AG2550*0.1,0)</f>
        <v>9618</v>
      </c>
      <c r="AE2550" s="327">
        <f>T2550+W2550+AA2550+AB2550+AC2550+AD2550</f>
        <v>76940</v>
      </c>
      <c r="AF2550" s="328">
        <v>119000</v>
      </c>
      <c r="AG2550" s="330">
        <f>AF2550-T2550-W2550</f>
        <v>96181</v>
      </c>
      <c r="AH2550" s="332">
        <f t="shared" si="27"/>
        <v>76940</v>
      </c>
    </row>
    <row r="2551" spans="1:34" ht="12.75" hidden="1" customHeight="1">
      <c r="A2551" s="344"/>
      <c r="B2551" s="27"/>
      <c r="C2551" s="28"/>
      <c r="D2551" s="344"/>
      <c r="E2551" s="28"/>
      <c r="F2551" s="28"/>
      <c r="G2551" s="344"/>
      <c r="H2551" s="28"/>
      <c r="I2551" s="28"/>
      <c r="J2551" s="344"/>
      <c r="K2551" s="28"/>
      <c r="L2551" s="28"/>
      <c r="M2551" s="346"/>
      <c r="N2551" s="28"/>
      <c r="O2551" s="28"/>
      <c r="P2551" s="346"/>
      <c r="Q2551" s="22"/>
      <c r="R2551" s="23">
        <f>ROUNDDOWN($R$3*R2550,0)</f>
        <v>19931</v>
      </c>
      <c r="S2551" s="23">
        <f>ROUNDDOWN($S$3*S2550,0)</f>
        <v>1628</v>
      </c>
      <c r="T2551" s="337"/>
      <c r="U2551" s="23">
        <f>ROUNDDOWN(U2550*$U$3,0)</f>
        <v>651</v>
      </c>
      <c r="V2551" s="23">
        <f>ROUNDDOWN(V2550*$V$3,0)</f>
        <v>609</v>
      </c>
      <c r="W2551" s="30"/>
      <c r="X2551" s="23">
        <f>ROUNDDOWN($X$3*X2550,0)</f>
        <v>24127</v>
      </c>
      <c r="Y2551" s="23">
        <f>ROUNDDOWN(Y2550*$Y$3,0)</f>
        <v>11402</v>
      </c>
      <c r="Z2551" s="24">
        <f>ROUNDDOWN(Z2550*$Z$3,0)</f>
        <v>0</v>
      </c>
      <c r="AA2551" s="338"/>
      <c r="AB2551" s="327"/>
      <c r="AC2551" s="327"/>
      <c r="AD2551" s="327"/>
      <c r="AE2551" s="327"/>
      <c r="AF2551" s="329"/>
      <c r="AG2551" s="331"/>
      <c r="AH2551" s="332">
        <f t="shared" si="27"/>
        <v>0</v>
      </c>
    </row>
    <row r="2552" spans="1:34" ht="12.75" hidden="1" customHeight="1">
      <c r="A2552" s="344" t="s">
        <v>353</v>
      </c>
      <c r="B2552" s="27" t="s">
        <v>32</v>
      </c>
      <c r="C2552" s="28">
        <v>3</v>
      </c>
      <c r="D2552" s="344" t="str">
        <f>B2552&amp;C2552</f>
        <v>H3</v>
      </c>
      <c r="E2552" s="28" t="s">
        <v>33</v>
      </c>
      <c r="F2552" s="28">
        <v>0</v>
      </c>
      <c r="G2552" s="344" t="str">
        <f>E2552&amp;F2552</f>
        <v>W0</v>
      </c>
      <c r="H2552" s="28" t="s">
        <v>34</v>
      </c>
      <c r="I2552" s="28">
        <v>0</v>
      </c>
      <c r="J2552" s="344" t="str">
        <f>H2552&amp;I2552</f>
        <v>L0</v>
      </c>
      <c r="K2552" s="28" t="s">
        <v>35</v>
      </c>
      <c r="L2552" s="28">
        <v>0</v>
      </c>
      <c r="M2552" s="345" t="str">
        <f>K2552&amp;L2552</f>
        <v>B0</v>
      </c>
      <c r="N2552" s="28" t="s">
        <v>36</v>
      </c>
      <c r="O2552" s="28">
        <v>8</v>
      </c>
      <c r="P2552" s="345" t="str">
        <f>N2552&amp;O2552</f>
        <v>R8</v>
      </c>
      <c r="Q2552" s="25" t="s">
        <v>37</v>
      </c>
      <c r="R2552" s="19">
        <v>0.33</v>
      </c>
      <c r="S2552" s="19">
        <v>0.04</v>
      </c>
      <c r="T2552" s="336">
        <f>SUM(R2553:S2553)</f>
        <v>37875</v>
      </c>
      <c r="U2552" s="19">
        <v>2.1000000000000001E-2</v>
      </c>
      <c r="V2552" s="19">
        <v>1.2E-2</v>
      </c>
      <c r="W2552" s="336">
        <f>SUM(U2553:V2553)</f>
        <v>2441</v>
      </c>
      <c r="X2552" s="19">
        <v>0.37</v>
      </c>
      <c r="Y2552" s="19">
        <v>0.22</v>
      </c>
      <c r="Z2552" s="19">
        <v>0</v>
      </c>
      <c r="AA2552" s="338">
        <f>SUM(X2553:Z2553)</f>
        <v>56731</v>
      </c>
      <c r="AB2552" s="327">
        <f>ROUNDDOWN((T2552+AA2552)*0.05,0)</f>
        <v>4730</v>
      </c>
      <c r="AC2552" s="327">
        <f>ROUNDDOWN((T2552+W2552+AA2552+AB2552)*0.1,0)</f>
        <v>10177</v>
      </c>
      <c r="AD2552" s="327">
        <f>ROUNDDOWN(AG2552*0.1,0)</f>
        <v>13568</v>
      </c>
      <c r="AE2552" s="327">
        <f>T2552+W2552+AA2552+AB2552+AC2552+AD2552</f>
        <v>125522</v>
      </c>
      <c r="AF2552" s="328">
        <v>176000</v>
      </c>
      <c r="AG2552" s="330">
        <f>AF2552-T2552-W2552</f>
        <v>135684</v>
      </c>
      <c r="AH2552" s="332">
        <f t="shared" si="27"/>
        <v>125522</v>
      </c>
    </row>
    <row r="2553" spans="1:34" ht="12.75" hidden="1" customHeight="1">
      <c r="A2553" s="344"/>
      <c r="B2553" s="27"/>
      <c r="C2553" s="28"/>
      <c r="D2553" s="344"/>
      <c r="E2553" s="28"/>
      <c r="F2553" s="28"/>
      <c r="G2553" s="344"/>
      <c r="H2553" s="28"/>
      <c r="I2553" s="28"/>
      <c r="J2553" s="344"/>
      <c r="K2553" s="28"/>
      <c r="L2553" s="28"/>
      <c r="M2553" s="346"/>
      <c r="N2553" s="28"/>
      <c r="O2553" s="28"/>
      <c r="P2553" s="346"/>
      <c r="Q2553" s="22"/>
      <c r="R2553" s="23">
        <f>ROUNDDOWN($R$3*R2552,0)</f>
        <v>34618</v>
      </c>
      <c r="S2553" s="23">
        <f>ROUNDDOWN($S$3*S2552,0)</f>
        <v>3257</v>
      </c>
      <c r="T2553" s="337"/>
      <c r="U2553" s="23">
        <f>ROUNDDOWN(U2552*$U$3,0)</f>
        <v>1710</v>
      </c>
      <c r="V2553" s="23">
        <f>ROUNDDOWN(V2552*$V$3,0)</f>
        <v>731</v>
      </c>
      <c r="W2553" s="337"/>
      <c r="X2553" s="23">
        <f>ROUNDDOWN($X$3*X2552,0)</f>
        <v>38814</v>
      </c>
      <c r="Y2553" s="23">
        <f>ROUNDDOWN(Y2552*$Y$3,0)</f>
        <v>17917</v>
      </c>
      <c r="Z2553" s="24">
        <f>ROUNDDOWN(Z2552*$Z$3,0)</f>
        <v>0</v>
      </c>
      <c r="AA2553" s="338"/>
      <c r="AB2553" s="327"/>
      <c r="AC2553" s="327"/>
      <c r="AD2553" s="327"/>
      <c r="AE2553" s="327"/>
      <c r="AF2553" s="329"/>
      <c r="AG2553" s="331"/>
      <c r="AH2553" s="332">
        <f t="shared" si="27"/>
        <v>0</v>
      </c>
    </row>
    <row r="2554" spans="1:34" ht="12.75" hidden="1" customHeight="1">
      <c r="A2554" s="344" t="s">
        <v>353</v>
      </c>
      <c r="B2554" s="27" t="s">
        <v>32</v>
      </c>
      <c r="C2554" s="28">
        <v>3.5</v>
      </c>
      <c r="D2554" s="344" t="str">
        <f>B2554&amp;C2554</f>
        <v>H3.5</v>
      </c>
      <c r="E2554" s="28" t="s">
        <v>33</v>
      </c>
      <c r="F2554" s="28">
        <v>0</v>
      </c>
      <c r="G2554" s="344" t="str">
        <f>E2554&amp;F2554</f>
        <v>W0</v>
      </c>
      <c r="H2554" s="28" t="s">
        <v>34</v>
      </c>
      <c r="I2554" s="28">
        <v>0</v>
      </c>
      <c r="J2554" s="344" t="str">
        <f>H2554&amp;I2554</f>
        <v>L0</v>
      </c>
      <c r="K2554" s="28" t="s">
        <v>35</v>
      </c>
      <c r="L2554" s="28">
        <v>0</v>
      </c>
      <c r="M2554" s="345" t="str">
        <f>K2554&amp;L2554</f>
        <v>B0</v>
      </c>
      <c r="N2554" s="28" t="s">
        <v>36</v>
      </c>
      <c r="O2554" s="28">
        <v>10</v>
      </c>
      <c r="P2554" s="345" t="str">
        <f>N2554&amp;O2554</f>
        <v>R10</v>
      </c>
      <c r="Q2554" s="25" t="s">
        <v>37</v>
      </c>
      <c r="R2554" s="26">
        <v>0.47</v>
      </c>
      <c r="S2554" s="26">
        <v>0.06</v>
      </c>
      <c r="T2554" s="336">
        <f>SUM(R2555:S2555)</f>
        <v>54190</v>
      </c>
      <c r="U2554" s="19">
        <v>4.2000000000000003E-2</v>
      </c>
      <c r="V2554" s="19">
        <v>0.02</v>
      </c>
      <c r="W2554" s="336">
        <f>SUM(U2555:V2555)</f>
        <v>4639</v>
      </c>
      <c r="X2554" s="19">
        <v>0.33</v>
      </c>
      <c r="Y2554" s="19">
        <v>0.16</v>
      </c>
      <c r="Z2554" s="19">
        <v>0.24</v>
      </c>
      <c r="AA2554" s="338">
        <f>SUM(X2555:Z2555)</f>
        <v>60738</v>
      </c>
      <c r="AB2554" s="327">
        <f>ROUNDDOWN((T2554+AA2554)*0.05,0)</f>
        <v>5746</v>
      </c>
      <c r="AC2554" s="327">
        <f>ROUNDDOWN((T2554+W2554+AA2554+AB2554)*0.1,0)</f>
        <v>12531</v>
      </c>
      <c r="AD2554" s="327">
        <f>ROUNDDOWN(AG2554*0.1,0)</f>
        <v>17917</v>
      </c>
      <c r="AE2554" s="327">
        <f>T2554+W2554+AA2554+AB2554+AC2554+AD2554</f>
        <v>155761</v>
      </c>
      <c r="AF2554" s="328">
        <v>238000</v>
      </c>
      <c r="AG2554" s="330">
        <f>AF2554-T2554-W2554</f>
        <v>179171</v>
      </c>
      <c r="AH2554" s="332">
        <f t="shared" si="27"/>
        <v>155761</v>
      </c>
    </row>
    <row r="2555" spans="1:34" ht="12.75" hidden="1" customHeight="1">
      <c r="A2555" s="344"/>
      <c r="B2555" s="27"/>
      <c r="C2555" s="28"/>
      <c r="D2555" s="344"/>
      <c r="E2555" s="28"/>
      <c r="F2555" s="28"/>
      <c r="G2555" s="344"/>
      <c r="H2555" s="28"/>
      <c r="I2555" s="28"/>
      <c r="J2555" s="344"/>
      <c r="K2555" s="28"/>
      <c r="L2555" s="28"/>
      <c r="M2555" s="346"/>
      <c r="N2555" s="28"/>
      <c r="O2555" s="28"/>
      <c r="P2555" s="346"/>
      <c r="Q2555" s="22"/>
      <c r="R2555" s="23">
        <f>ROUNDDOWN($R$3*R2554,0)</f>
        <v>49304</v>
      </c>
      <c r="S2555" s="23">
        <f>ROUNDDOWN($S$3*S2554,0)</f>
        <v>4886</v>
      </c>
      <c r="T2555" s="337"/>
      <c r="U2555" s="23">
        <f>ROUNDDOWN(U2554*$U$3,0)</f>
        <v>3420</v>
      </c>
      <c r="V2555" s="23">
        <f>ROUNDDOWN(V2554*$V$3,0)</f>
        <v>1219</v>
      </c>
      <c r="W2555" s="337"/>
      <c r="X2555" s="23">
        <f>ROUNDDOWN($X$3*X2554,0)</f>
        <v>34618</v>
      </c>
      <c r="Y2555" s="23">
        <f>ROUNDDOWN(Y2554*$Y$3,0)</f>
        <v>13030</v>
      </c>
      <c r="Z2555" s="24">
        <f>ROUNDDOWN(Z2554*$Z$3,0)</f>
        <v>13090</v>
      </c>
      <c r="AA2555" s="338"/>
      <c r="AB2555" s="327"/>
      <c r="AC2555" s="327"/>
      <c r="AD2555" s="327"/>
      <c r="AE2555" s="327"/>
      <c r="AF2555" s="329"/>
      <c r="AG2555" s="331"/>
      <c r="AH2555" s="332">
        <f t="shared" si="27"/>
        <v>0</v>
      </c>
    </row>
    <row r="2556" spans="1:34" ht="12.75" hidden="1" customHeight="1">
      <c r="A2556" s="344" t="s">
        <v>353</v>
      </c>
      <c r="B2556" s="27" t="s">
        <v>32</v>
      </c>
      <c r="C2556" s="28">
        <v>4</v>
      </c>
      <c r="D2556" s="344" t="str">
        <f>B2556&amp;C2556</f>
        <v>H4</v>
      </c>
      <c r="E2556" s="28" t="s">
        <v>33</v>
      </c>
      <c r="F2556" s="28">
        <v>0</v>
      </c>
      <c r="G2556" s="344" t="str">
        <f>E2556&amp;F2556</f>
        <v>W0</v>
      </c>
      <c r="H2556" s="28" t="s">
        <v>34</v>
      </c>
      <c r="I2556" s="28">
        <v>0</v>
      </c>
      <c r="J2556" s="344" t="str">
        <f>H2556&amp;I2556</f>
        <v>L0</v>
      </c>
      <c r="K2556" s="28" t="s">
        <v>35</v>
      </c>
      <c r="L2556" s="28">
        <v>0</v>
      </c>
      <c r="M2556" s="345" t="str">
        <f>K2556&amp;L2556</f>
        <v>B0</v>
      </c>
      <c r="N2556" s="28" t="s">
        <v>36</v>
      </c>
      <c r="O2556" s="28">
        <v>12</v>
      </c>
      <c r="P2556" s="345" t="str">
        <f>N2556&amp;O2556</f>
        <v>R12</v>
      </c>
      <c r="Q2556" s="25" t="s">
        <v>37</v>
      </c>
      <c r="R2556" s="19">
        <v>0.63</v>
      </c>
      <c r="S2556" s="19">
        <v>0.1</v>
      </c>
      <c r="T2556" s="336">
        <f>SUM(R2557:S2557)</f>
        <v>74233</v>
      </c>
      <c r="U2556" s="19">
        <v>7.4999999999999997E-2</v>
      </c>
      <c r="V2556" s="19">
        <v>0.02</v>
      </c>
      <c r="W2556" s="336">
        <f>SUM(U2557:V2557)</f>
        <v>7327</v>
      </c>
      <c r="X2556" s="19">
        <v>0.42</v>
      </c>
      <c r="Y2556" s="19">
        <v>0.2</v>
      </c>
      <c r="Z2556" s="19">
        <v>0.31</v>
      </c>
      <c r="AA2556" s="338">
        <f>SUM(X2557:Z2557)</f>
        <v>77255</v>
      </c>
      <c r="AB2556" s="327">
        <f>ROUNDDOWN((T2556+AA2556)*0.05,0)</f>
        <v>7574</v>
      </c>
      <c r="AC2556" s="327">
        <f>ROUNDDOWN((T2556+W2556+AA2556+AB2556)*0.1,0)</f>
        <v>16638</v>
      </c>
      <c r="AD2556" s="327">
        <f>ROUNDDOWN(AG2556*0.1,0)</f>
        <v>25844</v>
      </c>
      <c r="AE2556" s="327">
        <f>T2556+W2556+AA2556+AB2556+AC2556+AD2556</f>
        <v>208871</v>
      </c>
      <c r="AF2556" s="328">
        <v>340000</v>
      </c>
      <c r="AG2556" s="330">
        <f>AF2556-T2556-W2556</f>
        <v>258440</v>
      </c>
      <c r="AH2556" s="332">
        <f t="shared" si="27"/>
        <v>208871</v>
      </c>
    </row>
    <row r="2557" spans="1:34" ht="12.75" hidden="1" customHeight="1">
      <c r="A2557" s="344"/>
      <c r="B2557" s="27"/>
      <c r="C2557" s="28"/>
      <c r="D2557" s="344"/>
      <c r="E2557" s="28"/>
      <c r="F2557" s="28"/>
      <c r="G2557" s="344"/>
      <c r="H2557" s="28"/>
      <c r="I2557" s="28"/>
      <c r="J2557" s="344"/>
      <c r="K2557" s="28"/>
      <c r="L2557" s="28"/>
      <c r="M2557" s="346"/>
      <c r="N2557" s="28"/>
      <c r="O2557" s="28"/>
      <c r="P2557" s="346"/>
      <c r="Q2557" s="22"/>
      <c r="R2557" s="23">
        <f>ROUNDDOWN($R$3*R2556,0)</f>
        <v>66089</v>
      </c>
      <c r="S2557" s="23">
        <f>ROUNDDOWN($S$3*S2556,0)</f>
        <v>8144</v>
      </c>
      <c r="T2557" s="337"/>
      <c r="U2557" s="23">
        <f>ROUNDDOWN(U2556*$U$3,0)</f>
        <v>6108</v>
      </c>
      <c r="V2557" s="23">
        <f>ROUNDDOWN(V2556*$V$3,0)</f>
        <v>1219</v>
      </c>
      <c r="W2557" s="337"/>
      <c r="X2557" s="23">
        <f>ROUNDDOWN($X$3*X2556,0)</f>
        <v>44059</v>
      </c>
      <c r="Y2557" s="23">
        <f>ROUNDDOWN(Y2556*$Y$3,0)</f>
        <v>16288</v>
      </c>
      <c r="Z2557" s="24">
        <f>ROUNDDOWN(Z2556*$Z$3,0)</f>
        <v>16908</v>
      </c>
      <c r="AA2557" s="338"/>
      <c r="AB2557" s="327"/>
      <c r="AC2557" s="327"/>
      <c r="AD2557" s="327"/>
      <c r="AE2557" s="327"/>
      <c r="AF2557" s="329"/>
      <c r="AG2557" s="331"/>
      <c r="AH2557" s="332">
        <f t="shared" si="27"/>
        <v>0</v>
      </c>
    </row>
    <row r="2558" spans="1:34" ht="12.75" hidden="1" customHeight="1">
      <c r="A2558" s="344" t="s">
        <v>353</v>
      </c>
      <c r="B2558" s="27" t="s">
        <v>32</v>
      </c>
      <c r="C2558" s="28">
        <v>4</v>
      </c>
      <c r="D2558" s="344" t="str">
        <f>B2558&amp;C2558</f>
        <v>H4</v>
      </c>
      <c r="E2558" s="28" t="s">
        <v>33</v>
      </c>
      <c r="F2558" s="28">
        <v>0</v>
      </c>
      <c r="G2558" s="344" t="str">
        <f>E2558&amp;F2558</f>
        <v>W0</v>
      </c>
      <c r="H2558" s="28" t="s">
        <v>34</v>
      </c>
      <c r="I2558" s="28">
        <v>0</v>
      </c>
      <c r="J2558" s="344" t="str">
        <f>H2558&amp;I2558</f>
        <v>L0</v>
      </c>
      <c r="K2558" s="28" t="s">
        <v>35</v>
      </c>
      <c r="L2558" s="28">
        <v>0</v>
      </c>
      <c r="M2558" s="345" t="str">
        <f>K2558&amp;L2558</f>
        <v>B0</v>
      </c>
      <c r="N2558" s="28" t="s">
        <v>36</v>
      </c>
      <c r="O2558" s="28">
        <v>15</v>
      </c>
      <c r="P2558" s="345" t="str">
        <f>N2558&amp;O2558</f>
        <v>R15</v>
      </c>
      <c r="Q2558" s="25" t="s">
        <v>37</v>
      </c>
      <c r="R2558" s="19">
        <v>0.88</v>
      </c>
      <c r="S2558" s="19">
        <v>0.12</v>
      </c>
      <c r="T2558" s="336">
        <f>SUM(R2559:S2559)</f>
        <v>102088</v>
      </c>
      <c r="U2558" s="19">
        <v>0.19</v>
      </c>
      <c r="V2558" s="19">
        <v>3.9E-2</v>
      </c>
      <c r="W2558" s="336">
        <f>SUM(U2559:V2559)</f>
        <v>17851</v>
      </c>
      <c r="X2558" s="19">
        <v>0.56000000000000005</v>
      </c>
      <c r="Y2558" s="19">
        <v>0.27</v>
      </c>
      <c r="Z2558" s="19">
        <v>0.41</v>
      </c>
      <c r="AA2558" s="338">
        <f>SUM(X2559:Z2559)</f>
        <v>103098</v>
      </c>
      <c r="AB2558" s="327">
        <f>ROUNDDOWN((T2558+AA2558)*0.05,0)</f>
        <v>10259</v>
      </c>
      <c r="AC2558" s="327">
        <f>ROUNDDOWN((T2558+W2558+AA2558+AB2558)*0.1,0)</f>
        <v>23329</v>
      </c>
      <c r="AD2558" s="327">
        <f>ROUNDDOWN(AG2558*0.1,0)</f>
        <v>43506</v>
      </c>
      <c r="AE2558" s="327">
        <f>T2558+W2558+AA2558+AB2558+AC2558+AD2558</f>
        <v>300131</v>
      </c>
      <c r="AF2558" s="328">
        <v>555000</v>
      </c>
      <c r="AG2558" s="330">
        <f>AF2558-T2558-W2558</f>
        <v>435061</v>
      </c>
      <c r="AH2558" s="332">
        <f t="shared" si="27"/>
        <v>300131</v>
      </c>
    </row>
    <row r="2559" spans="1:34" ht="12.75" hidden="1" customHeight="1">
      <c r="A2559" s="344"/>
      <c r="B2559" s="27"/>
      <c r="C2559" s="28"/>
      <c r="D2559" s="344"/>
      <c r="E2559" s="28"/>
      <c r="F2559" s="28"/>
      <c r="G2559" s="344"/>
      <c r="H2559" s="28"/>
      <c r="I2559" s="28"/>
      <c r="J2559" s="344"/>
      <c r="K2559" s="28"/>
      <c r="L2559" s="28"/>
      <c r="M2559" s="346"/>
      <c r="N2559" s="28"/>
      <c r="O2559" s="28"/>
      <c r="P2559" s="346"/>
      <c r="Q2559" s="22"/>
      <c r="R2559" s="23">
        <f>ROUNDDOWN($R$3*R2558,0)</f>
        <v>92315</v>
      </c>
      <c r="S2559" s="23">
        <f>ROUNDDOWN($S$3*S2558,0)</f>
        <v>9773</v>
      </c>
      <c r="T2559" s="337"/>
      <c r="U2559" s="23">
        <f>ROUNDDOWN(U2558*$U$3,0)</f>
        <v>15474</v>
      </c>
      <c r="V2559" s="23">
        <f>ROUNDDOWN(V2558*$V$3,0)</f>
        <v>2377</v>
      </c>
      <c r="W2559" s="337"/>
      <c r="X2559" s="23">
        <f>ROUNDDOWN($X$3*X2558,0)</f>
        <v>58746</v>
      </c>
      <c r="Y2559" s="23">
        <f>ROUNDDOWN(Y2558*$Y$3,0)</f>
        <v>21989</v>
      </c>
      <c r="Z2559" s="24">
        <f>ROUNDDOWN(Z2558*$Z$3,0)</f>
        <v>22363</v>
      </c>
      <c r="AA2559" s="338"/>
      <c r="AB2559" s="327"/>
      <c r="AC2559" s="327"/>
      <c r="AD2559" s="327"/>
      <c r="AE2559" s="327"/>
      <c r="AF2559" s="329"/>
      <c r="AG2559" s="331"/>
      <c r="AH2559" s="332">
        <f t="shared" si="27"/>
        <v>0</v>
      </c>
    </row>
    <row r="2560" spans="1:34" ht="12.75" hidden="1" customHeight="1">
      <c r="A2560" s="344" t="s">
        <v>353</v>
      </c>
      <c r="B2560" s="27" t="s">
        <v>32</v>
      </c>
      <c r="C2560" s="28">
        <v>4</v>
      </c>
      <c r="D2560" s="344" t="str">
        <f>B2560&amp;C2560</f>
        <v>H4</v>
      </c>
      <c r="E2560" s="28" t="s">
        <v>33</v>
      </c>
      <c r="F2560" s="28">
        <v>0</v>
      </c>
      <c r="G2560" s="344" t="str">
        <f>E2560&amp;F2560</f>
        <v>W0</v>
      </c>
      <c r="H2560" s="28" t="s">
        <v>34</v>
      </c>
      <c r="I2560" s="28">
        <v>0</v>
      </c>
      <c r="J2560" s="344" t="str">
        <f>H2560&amp;I2560</f>
        <v>L0</v>
      </c>
      <c r="K2560" s="28" t="s">
        <v>35</v>
      </c>
      <c r="L2560" s="28">
        <v>0</v>
      </c>
      <c r="M2560" s="345" t="str">
        <f>K2560&amp;L2560</f>
        <v>B0</v>
      </c>
      <c r="N2560" s="28" t="s">
        <v>36</v>
      </c>
      <c r="O2560" s="28">
        <v>18</v>
      </c>
      <c r="P2560" s="345" t="str">
        <f>N2560&amp;O2560</f>
        <v>R18</v>
      </c>
      <c r="Q2560" s="25" t="s">
        <v>37</v>
      </c>
      <c r="R2560" s="26">
        <v>1.1499999999999999</v>
      </c>
      <c r="S2560" s="26">
        <v>0.15</v>
      </c>
      <c r="T2560" s="336">
        <f>SUM(R2561:S2561)</f>
        <v>132855</v>
      </c>
      <c r="U2560" s="19">
        <v>0.19</v>
      </c>
      <c r="V2560" s="19">
        <v>7.0999999999999994E-2</v>
      </c>
      <c r="W2560" s="336">
        <f>SUM(U2561:V2561)</f>
        <v>19802</v>
      </c>
      <c r="X2560" s="19">
        <v>0.7</v>
      </c>
      <c r="Y2560" s="19">
        <v>0.34</v>
      </c>
      <c r="Z2560" s="19">
        <v>0.52</v>
      </c>
      <c r="AA2560" s="338">
        <f>SUM(X2561:Z2561)</f>
        <v>129484</v>
      </c>
      <c r="AB2560" s="327">
        <f>ROUNDDOWN((T2560+AA2560)*0.05,0)</f>
        <v>13116</v>
      </c>
      <c r="AC2560" s="327">
        <f>ROUNDDOWN((T2560+W2560+AA2560+AB2560)*0.1,0)</f>
        <v>29525</v>
      </c>
      <c r="AD2560" s="327">
        <f>ROUNDDOWN(AG2560*0.1,0)</f>
        <v>78134</v>
      </c>
      <c r="AE2560" s="327">
        <f>T2560+W2560+AA2560+AB2560+AC2560+AD2560</f>
        <v>402916</v>
      </c>
      <c r="AF2560" s="328">
        <v>934000</v>
      </c>
      <c r="AG2560" s="330">
        <f>AF2560-T2560-W2560</f>
        <v>781343</v>
      </c>
      <c r="AH2560" s="332">
        <f t="shared" si="27"/>
        <v>402916</v>
      </c>
    </row>
    <row r="2561" spans="1:34" ht="12.75" hidden="1" customHeight="1">
      <c r="A2561" s="344"/>
      <c r="B2561" s="27"/>
      <c r="C2561" s="28"/>
      <c r="D2561" s="344"/>
      <c r="E2561" s="28"/>
      <c r="F2561" s="28"/>
      <c r="G2561" s="344"/>
      <c r="H2561" s="28"/>
      <c r="I2561" s="28"/>
      <c r="J2561" s="344"/>
      <c r="K2561" s="28"/>
      <c r="L2561" s="28"/>
      <c r="M2561" s="346"/>
      <c r="N2561" s="28"/>
      <c r="O2561" s="28"/>
      <c r="P2561" s="346"/>
      <c r="Q2561" s="22"/>
      <c r="R2561" s="23">
        <f>ROUNDDOWN($R$3*R2560,0)</f>
        <v>120639</v>
      </c>
      <c r="S2561" s="23">
        <f>ROUNDDOWN($S$3*S2560,0)</f>
        <v>12216</v>
      </c>
      <c r="T2561" s="337"/>
      <c r="U2561" s="23">
        <f>ROUNDDOWN(U2560*$U$3,0)</f>
        <v>15474</v>
      </c>
      <c r="V2561" s="23">
        <f>ROUNDDOWN(V2560*$V$3,0)</f>
        <v>4328</v>
      </c>
      <c r="W2561" s="337"/>
      <c r="X2561" s="23">
        <f>ROUNDDOWN($X$3*X2560,0)</f>
        <v>73432</v>
      </c>
      <c r="Y2561" s="23">
        <f>ROUNDDOWN(Y2560*$Y$3,0)</f>
        <v>27690</v>
      </c>
      <c r="Z2561" s="24">
        <f>ROUNDDOWN(Z2560*$Z$3,0)</f>
        <v>28362</v>
      </c>
      <c r="AA2561" s="338"/>
      <c r="AB2561" s="327"/>
      <c r="AC2561" s="327"/>
      <c r="AD2561" s="327"/>
      <c r="AE2561" s="327"/>
      <c r="AF2561" s="329"/>
      <c r="AG2561" s="331"/>
      <c r="AH2561" s="332">
        <f t="shared" si="27"/>
        <v>0</v>
      </c>
    </row>
    <row r="2562" spans="1:34" ht="12.75" hidden="1" customHeight="1">
      <c r="A2562" s="344" t="s">
        <v>353</v>
      </c>
      <c r="B2562" s="27" t="s">
        <v>32</v>
      </c>
      <c r="C2562" s="28">
        <v>4</v>
      </c>
      <c r="D2562" s="344" t="str">
        <f>B2562&amp;C2562</f>
        <v>H4</v>
      </c>
      <c r="E2562" s="28" t="s">
        <v>33</v>
      </c>
      <c r="F2562" s="28">
        <v>0</v>
      </c>
      <c r="G2562" s="344" t="str">
        <f>E2562&amp;F2562</f>
        <v>W0</v>
      </c>
      <c r="H2562" s="28" t="s">
        <v>34</v>
      </c>
      <c r="I2562" s="28">
        <v>0</v>
      </c>
      <c r="J2562" s="344" t="str">
        <f>H2562&amp;I2562</f>
        <v>L0</v>
      </c>
      <c r="K2562" s="28" t="s">
        <v>35</v>
      </c>
      <c r="L2562" s="28">
        <v>0</v>
      </c>
      <c r="M2562" s="345" t="str">
        <f>K2562&amp;L2562</f>
        <v>B0</v>
      </c>
      <c r="N2562" s="28" t="s">
        <v>36</v>
      </c>
      <c r="O2562" s="28">
        <v>20</v>
      </c>
      <c r="P2562" s="345" t="str">
        <f>N2562&amp;O2562</f>
        <v>R20</v>
      </c>
      <c r="Q2562" s="25" t="s">
        <v>37</v>
      </c>
      <c r="R2562" s="19">
        <v>1.33</v>
      </c>
      <c r="S2562" s="19">
        <v>0.18</v>
      </c>
      <c r="T2562" s="336">
        <f>SUM(R2563:S2563)</f>
        <v>154181</v>
      </c>
      <c r="U2562" s="19">
        <v>0.19</v>
      </c>
      <c r="V2562" s="19">
        <v>7.0999999999999994E-2</v>
      </c>
      <c r="W2562" s="336">
        <f>SUM(U2563:V2563)</f>
        <v>19802</v>
      </c>
      <c r="X2562" s="19">
        <v>0.81</v>
      </c>
      <c r="Y2562" s="19">
        <v>0.39</v>
      </c>
      <c r="Z2562" s="19">
        <v>0.6</v>
      </c>
      <c r="AA2562" s="338">
        <f>SUM(X2563:Z2563)</f>
        <v>149460</v>
      </c>
      <c r="AB2562" s="327">
        <f>ROUNDDOWN((T2562+AA2562)*0.05,0)</f>
        <v>15182</v>
      </c>
      <c r="AC2562" s="327">
        <f>ROUNDDOWN((T2562+W2562+AA2562+AB2562)*0.1,0)</f>
        <v>33862</v>
      </c>
      <c r="AD2562" s="327">
        <f>ROUNDDOWN(AG2562*0.1,0)</f>
        <v>106601</v>
      </c>
      <c r="AE2562" s="327">
        <f>T2562+W2562+AA2562+AB2562+AC2562+AD2562</f>
        <v>479088</v>
      </c>
      <c r="AF2562" s="328">
        <v>1240000</v>
      </c>
      <c r="AG2562" s="330">
        <f>AF2562-T2562-W2562</f>
        <v>1066017</v>
      </c>
      <c r="AH2562" s="332">
        <f t="shared" ref="AH2562:AH2583" si="28">IF(AE2562&lt;AG2562,AE2562,AG2562)</f>
        <v>479088</v>
      </c>
    </row>
    <row r="2563" spans="1:34" ht="12.75" hidden="1" customHeight="1">
      <c r="A2563" s="344"/>
      <c r="B2563" s="27"/>
      <c r="C2563" s="28"/>
      <c r="D2563" s="344"/>
      <c r="E2563" s="28"/>
      <c r="F2563" s="28"/>
      <c r="G2563" s="344"/>
      <c r="H2563" s="28"/>
      <c r="I2563" s="28"/>
      <c r="J2563" s="344"/>
      <c r="K2563" s="28"/>
      <c r="L2563" s="28"/>
      <c r="M2563" s="346"/>
      <c r="N2563" s="28"/>
      <c r="O2563" s="28"/>
      <c r="P2563" s="346"/>
      <c r="Q2563" s="22"/>
      <c r="R2563" s="23">
        <f>ROUNDDOWN($R$3*R2562,0)</f>
        <v>139522</v>
      </c>
      <c r="S2563" s="23">
        <f>ROUNDDOWN($S$3*S2562,0)</f>
        <v>14659</v>
      </c>
      <c r="T2563" s="337"/>
      <c r="U2563" s="23">
        <f>ROUNDDOWN(U2562*$U$3,0)</f>
        <v>15474</v>
      </c>
      <c r="V2563" s="23">
        <f>ROUNDDOWN(V2562*$V$3,0)</f>
        <v>4328</v>
      </c>
      <c r="W2563" s="337"/>
      <c r="X2563" s="23">
        <f>ROUNDDOWN($X$3*X2562,0)</f>
        <v>84972</v>
      </c>
      <c r="Y2563" s="23">
        <f>ROUNDDOWN(Y2562*$Y$3,0)</f>
        <v>31762</v>
      </c>
      <c r="Z2563" s="24">
        <f>ROUNDDOWN(Z2562*$Z$3,0)</f>
        <v>32726</v>
      </c>
      <c r="AA2563" s="338"/>
      <c r="AB2563" s="327"/>
      <c r="AC2563" s="327"/>
      <c r="AD2563" s="327"/>
      <c r="AE2563" s="327"/>
      <c r="AF2563" s="329"/>
      <c r="AG2563" s="331"/>
      <c r="AH2563" s="332">
        <f t="shared" si="28"/>
        <v>0</v>
      </c>
    </row>
    <row r="2564" spans="1:34" ht="12.75" hidden="1" customHeight="1">
      <c r="A2564" s="344" t="s">
        <v>353</v>
      </c>
      <c r="B2564" s="27" t="s">
        <v>32</v>
      </c>
      <c r="C2564" s="28">
        <v>4.5</v>
      </c>
      <c r="D2564" s="344" t="str">
        <f>B2564&amp;C2564</f>
        <v>H4.5</v>
      </c>
      <c r="E2564" s="28" t="s">
        <v>33</v>
      </c>
      <c r="F2564" s="28">
        <v>0</v>
      </c>
      <c r="G2564" s="344" t="str">
        <f>E2564&amp;F2564</f>
        <v>W0</v>
      </c>
      <c r="H2564" s="28" t="s">
        <v>34</v>
      </c>
      <c r="I2564" s="28">
        <v>0</v>
      </c>
      <c r="J2564" s="344" t="str">
        <f>H2564&amp;I2564</f>
        <v>L0</v>
      </c>
      <c r="K2564" s="28" t="s">
        <v>35</v>
      </c>
      <c r="L2564" s="28">
        <v>0</v>
      </c>
      <c r="M2564" s="345" t="str">
        <f>K2564&amp;L2564</f>
        <v>B0</v>
      </c>
      <c r="N2564" s="28" t="s">
        <v>36</v>
      </c>
      <c r="O2564" s="28">
        <v>25</v>
      </c>
      <c r="P2564" s="345" t="str">
        <f>N2564&amp;O2564</f>
        <v>R25</v>
      </c>
      <c r="Q2564" s="25" t="s">
        <v>37</v>
      </c>
      <c r="R2564" s="26">
        <v>1.85</v>
      </c>
      <c r="S2564" s="26">
        <v>0.25</v>
      </c>
      <c r="T2564" s="336">
        <f>SUM(R2565:S2565)</f>
        <v>214432</v>
      </c>
      <c r="U2564" s="19">
        <v>0.22</v>
      </c>
      <c r="V2564" s="19">
        <v>0.14299999999999999</v>
      </c>
      <c r="W2564" s="336">
        <f>SUM(U2565:V2565)</f>
        <v>26635</v>
      </c>
      <c r="X2564" s="19">
        <v>1.02</v>
      </c>
      <c r="Y2564" s="19">
        <v>0.51</v>
      </c>
      <c r="Z2564" s="19">
        <v>0.67</v>
      </c>
      <c r="AA2564" s="338">
        <f>SUM(X2565:Z2565)</f>
        <v>185081</v>
      </c>
      <c r="AB2564" s="327">
        <f>ROUNDDOWN((T2564+AA2564)*0.05,0)</f>
        <v>19975</v>
      </c>
      <c r="AC2564" s="327">
        <f>ROUNDDOWN((T2564+W2564+AA2564+AB2564)*0.1,0)</f>
        <v>44612</v>
      </c>
      <c r="AD2564" s="327">
        <f>ROUNDDOWN(AG2564*0.1,0)</f>
        <v>158893</v>
      </c>
      <c r="AE2564" s="327">
        <f>T2564+W2564+AA2564+AB2564+AC2564+AD2564</f>
        <v>649628</v>
      </c>
      <c r="AF2564" s="328">
        <v>1830000</v>
      </c>
      <c r="AG2564" s="330">
        <f>AF2564-T2564-W2564</f>
        <v>1588933</v>
      </c>
      <c r="AH2564" s="332">
        <f t="shared" si="28"/>
        <v>649628</v>
      </c>
    </row>
    <row r="2565" spans="1:34" ht="12.75" hidden="1" customHeight="1">
      <c r="A2565" s="344"/>
      <c r="B2565" s="27"/>
      <c r="C2565" s="28"/>
      <c r="D2565" s="344"/>
      <c r="E2565" s="28"/>
      <c r="F2565" s="28"/>
      <c r="G2565" s="344"/>
      <c r="H2565" s="28"/>
      <c r="I2565" s="28"/>
      <c r="J2565" s="344"/>
      <c r="K2565" s="28"/>
      <c r="L2565" s="28"/>
      <c r="M2565" s="346"/>
      <c r="N2565" s="28"/>
      <c r="O2565" s="28"/>
      <c r="P2565" s="346"/>
      <c r="Q2565" s="22"/>
      <c r="R2565" s="23">
        <f>ROUNDDOWN($R$3*R2564,0)</f>
        <v>194072</v>
      </c>
      <c r="S2565" s="23">
        <f>ROUNDDOWN($S$3*S2564,0)</f>
        <v>20360</v>
      </c>
      <c r="T2565" s="337"/>
      <c r="U2565" s="23">
        <f>ROUNDDOWN(U2564*$U$3,0)</f>
        <v>17917</v>
      </c>
      <c r="V2565" s="23">
        <f>ROUNDDOWN(V2564*$V$3,0)</f>
        <v>8718</v>
      </c>
      <c r="W2565" s="337"/>
      <c r="X2565" s="23">
        <f>ROUNDDOWN($X$3*X2564,0)</f>
        <v>107002</v>
      </c>
      <c r="Y2565" s="23">
        <f>ROUNDDOWN(Y2564*$Y$3,0)</f>
        <v>41535</v>
      </c>
      <c r="Z2565" s="24">
        <f>ROUNDDOWN(Z2564*$Z$3,0)</f>
        <v>36544</v>
      </c>
      <c r="AA2565" s="338"/>
      <c r="AB2565" s="327"/>
      <c r="AC2565" s="327"/>
      <c r="AD2565" s="327"/>
      <c r="AE2565" s="327"/>
      <c r="AF2565" s="329"/>
      <c r="AG2565" s="331"/>
      <c r="AH2565" s="332">
        <f t="shared" si="28"/>
        <v>0</v>
      </c>
    </row>
    <row r="2566" spans="1:34" ht="12.75" hidden="1" customHeight="1">
      <c r="A2566" s="344" t="s">
        <v>353</v>
      </c>
      <c r="B2566" s="27" t="s">
        <v>32</v>
      </c>
      <c r="C2566" s="28">
        <v>4.5</v>
      </c>
      <c r="D2566" s="344" t="str">
        <f>B2566&amp;C2566</f>
        <v>H4.5</v>
      </c>
      <c r="E2566" s="28" t="s">
        <v>33</v>
      </c>
      <c r="F2566" s="28">
        <v>0</v>
      </c>
      <c r="G2566" s="344" t="str">
        <f>E2566&amp;F2566</f>
        <v>W0</v>
      </c>
      <c r="H2566" s="28" t="s">
        <v>34</v>
      </c>
      <c r="I2566" s="28">
        <v>0</v>
      </c>
      <c r="J2566" s="344" t="str">
        <f>H2566&amp;I2566</f>
        <v>L0</v>
      </c>
      <c r="K2566" s="28" t="s">
        <v>35</v>
      </c>
      <c r="L2566" s="28">
        <v>0</v>
      </c>
      <c r="M2566" s="345" t="str">
        <f>K2566&amp;L2566</f>
        <v>B0</v>
      </c>
      <c r="N2566" s="28" t="s">
        <v>36</v>
      </c>
      <c r="O2566" s="28">
        <v>30</v>
      </c>
      <c r="P2566" s="345" t="str">
        <f>N2566&amp;O2566</f>
        <v>R30</v>
      </c>
      <c r="Q2566" s="25" t="s">
        <v>37</v>
      </c>
      <c r="R2566" s="19">
        <v>2.2000000000000002</v>
      </c>
      <c r="S2566" s="19">
        <v>0.31</v>
      </c>
      <c r="T2566" s="336">
        <f>SUM(R2567:S2567)</f>
        <v>256035</v>
      </c>
      <c r="U2566" s="19">
        <v>0.3</v>
      </c>
      <c r="V2566" s="19">
        <v>0.25</v>
      </c>
      <c r="W2566" s="336">
        <f>SUM(U2567:V2567)</f>
        <v>39673</v>
      </c>
      <c r="X2566" s="19">
        <v>1.23</v>
      </c>
      <c r="Y2566" s="19">
        <v>0.6</v>
      </c>
      <c r="Z2566" s="19">
        <v>0.78</v>
      </c>
      <c r="AA2566" s="338">
        <f>SUM(X2567:Z2567)</f>
        <v>220440</v>
      </c>
      <c r="AB2566" s="327">
        <f>ROUNDDOWN((T2566+AA2566)*0.05,0)</f>
        <v>23823</v>
      </c>
      <c r="AC2566" s="327">
        <f>ROUNDDOWN((T2566+W2566+AA2566+AB2566)*0.1,0)</f>
        <v>53997</v>
      </c>
      <c r="AD2566" s="327">
        <f>ROUNDDOWN(AG2566*0.1,0)</f>
        <v>222429</v>
      </c>
      <c r="AE2566" s="327">
        <f>T2566+W2566+AA2566+AB2566+AC2566+AD2566</f>
        <v>816397</v>
      </c>
      <c r="AF2566" s="328">
        <v>2520000</v>
      </c>
      <c r="AG2566" s="330">
        <f>AF2566-T2566-W2566</f>
        <v>2224292</v>
      </c>
      <c r="AH2566" s="332">
        <f t="shared" si="28"/>
        <v>816397</v>
      </c>
    </row>
    <row r="2567" spans="1:34" ht="12.75" hidden="1" customHeight="1">
      <c r="A2567" s="344"/>
      <c r="B2567" s="27"/>
      <c r="C2567" s="28"/>
      <c r="D2567" s="344"/>
      <c r="E2567" s="28"/>
      <c r="F2567" s="28"/>
      <c r="G2567" s="344"/>
      <c r="H2567" s="28"/>
      <c r="I2567" s="28"/>
      <c r="J2567" s="344"/>
      <c r="K2567" s="28"/>
      <c r="L2567" s="28"/>
      <c r="M2567" s="346"/>
      <c r="N2567" s="28"/>
      <c r="O2567" s="28"/>
      <c r="P2567" s="346"/>
      <c r="Q2567" s="22"/>
      <c r="R2567" s="23">
        <f>ROUNDDOWN($R$3*R2566,0)</f>
        <v>230788</v>
      </c>
      <c r="S2567" s="23">
        <f>ROUNDDOWN($S$3*S2566,0)</f>
        <v>25247</v>
      </c>
      <c r="T2567" s="337"/>
      <c r="U2567" s="23">
        <f>ROUNDDOWN(U2566*$U$3,0)</f>
        <v>24432</v>
      </c>
      <c r="V2567" s="23">
        <f>ROUNDDOWN(V2566*$V$3,0)</f>
        <v>15241</v>
      </c>
      <c r="W2567" s="337"/>
      <c r="X2567" s="23">
        <f>ROUNDDOWN($X$3*X2566,0)</f>
        <v>129031</v>
      </c>
      <c r="Y2567" s="23">
        <f>ROUNDDOWN(Y2566*$Y$3,0)</f>
        <v>48865</v>
      </c>
      <c r="Z2567" s="24">
        <f>ROUNDDOWN(Z2566*$Z$3,0)</f>
        <v>42544</v>
      </c>
      <c r="AA2567" s="338"/>
      <c r="AB2567" s="327"/>
      <c r="AC2567" s="327"/>
      <c r="AD2567" s="327"/>
      <c r="AE2567" s="327"/>
      <c r="AF2567" s="329"/>
      <c r="AG2567" s="331"/>
      <c r="AH2567" s="332">
        <f t="shared" si="28"/>
        <v>0</v>
      </c>
    </row>
    <row r="2568" spans="1:34" ht="12.75" hidden="1" customHeight="1">
      <c r="A2568" s="333" t="s">
        <v>354</v>
      </c>
      <c r="B2568" s="20" t="s">
        <v>32</v>
      </c>
      <c r="C2568" s="21">
        <v>1.2</v>
      </c>
      <c r="D2568" s="333" t="str">
        <f>B2568&amp;C2568</f>
        <v>H1.2</v>
      </c>
      <c r="E2568" s="21" t="s">
        <v>33</v>
      </c>
      <c r="F2568" s="21">
        <v>0.4</v>
      </c>
      <c r="G2568" s="333" t="str">
        <f>E2568&amp;F2568</f>
        <v>W0.4</v>
      </c>
      <c r="H2568" s="21" t="s">
        <v>34</v>
      </c>
      <c r="I2568" s="21">
        <v>0</v>
      </c>
      <c r="J2568" s="333" t="str">
        <f>H2568&amp;I2568</f>
        <v>L0</v>
      </c>
      <c r="K2568" s="21" t="s">
        <v>35</v>
      </c>
      <c r="L2568" s="21">
        <v>0</v>
      </c>
      <c r="M2568" s="334" t="str">
        <f>K2568&amp;L2568</f>
        <v>B0</v>
      </c>
      <c r="N2568" s="21" t="s">
        <v>36</v>
      </c>
      <c r="O2568" s="21">
        <v>0</v>
      </c>
      <c r="P2568" s="334" t="str">
        <f>N2568&amp;O2568</f>
        <v>R0</v>
      </c>
      <c r="Q2568" s="25" t="s">
        <v>262</v>
      </c>
      <c r="R2568" s="19">
        <v>0.06</v>
      </c>
      <c r="S2568" s="19">
        <v>0.01</v>
      </c>
      <c r="T2568" s="336">
        <f>SUM(R2569:S2569)</f>
        <v>7108</v>
      </c>
      <c r="U2568" s="19">
        <v>2E-3</v>
      </c>
      <c r="V2568" s="19">
        <v>5.0000000000000001E-3</v>
      </c>
      <c r="W2568" s="336">
        <f>SUM(U2569:V2569)</f>
        <v>466</v>
      </c>
      <c r="X2568" s="19">
        <v>0.08</v>
      </c>
      <c r="Y2568" s="19">
        <v>7.0000000000000007E-2</v>
      </c>
      <c r="Z2568" s="19">
        <v>0</v>
      </c>
      <c r="AA2568" s="338">
        <f>SUM(X2569:Z2569)</f>
        <v>14093</v>
      </c>
      <c r="AB2568" s="327">
        <f>ROUNDDOWN((T2568+AA2568)*0.05,0)</f>
        <v>1060</v>
      </c>
      <c r="AC2568" s="327">
        <f>ROUNDDOWN((T2568+W2568+AA2568+AB2568)*0.1,0)</f>
        <v>2272</v>
      </c>
      <c r="AD2568" s="327">
        <f>ROUNDDOWN(AG2568*0.1,0)</f>
        <v>3612</v>
      </c>
      <c r="AE2568" s="327">
        <f>T2568+W2568+AA2568+AB2568+AC2568+AD2568</f>
        <v>28611</v>
      </c>
      <c r="AF2568" s="328">
        <v>43700</v>
      </c>
      <c r="AG2568" s="330">
        <f>AF2568-T2568-W2568</f>
        <v>36126</v>
      </c>
      <c r="AH2568" s="332">
        <f t="shared" si="28"/>
        <v>28611</v>
      </c>
    </row>
    <row r="2569" spans="1:34" ht="12.75" hidden="1" customHeight="1">
      <c r="A2569" s="333"/>
      <c r="B2569" s="20"/>
      <c r="C2569" s="21"/>
      <c r="D2569" s="333"/>
      <c r="E2569" s="21"/>
      <c r="F2569" s="21"/>
      <c r="G2569" s="333"/>
      <c r="H2569" s="21"/>
      <c r="I2569" s="21"/>
      <c r="J2569" s="333"/>
      <c r="K2569" s="21"/>
      <c r="L2569" s="21"/>
      <c r="M2569" s="335"/>
      <c r="N2569" s="21"/>
      <c r="O2569" s="21"/>
      <c r="P2569" s="335"/>
      <c r="Q2569" s="25"/>
      <c r="R2569" s="23">
        <f>ROUNDDOWN($R$3*R2568,0)</f>
        <v>6294</v>
      </c>
      <c r="S2569" s="23">
        <f>ROUNDDOWN($S$3*S2568,0)</f>
        <v>814</v>
      </c>
      <c r="T2569" s="337"/>
      <c r="U2569" s="23">
        <f>ROUNDDOWN(U2568*$U$3,0)</f>
        <v>162</v>
      </c>
      <c r="V2569" s="23">
        <f>ROUNDDOWN(V2568*$V$3,0)</f>
        <v>304</v>
      </c>
      <c r="W2569" s="337"/>
      <c r="X2569" s="23">
        <f>ROUNDDOWN($X$3*X2568,0)</f>
        <v>8392</v>
      </c>
      <c r="Y2569" s="23">
        <f>ROUNDDOWN(Y2568*$Y$3,0)</f>
        <v>5701</v>
      </c>
      <c r="Z2569" s="24">
        <f>ROUNDDOWN(Z2568*$Z$3,0)</f>
        <v>0</v>
      </c>
      <c r="AA2569" s="338"/>
      <c r="AB2569" s="327"/>
      <c r="AC2569" s="327"/>
      <c r="AD2569" s="327"/>
      <c r="AE2569" s="327"/>
      <c r="AF2569" s="329"/>
      <c r="AG2569" s="331"/>
      <c r="AH2569" s="332">
        <f t="shared" si="28"/>
        <v>0</v>
      </c>
    </row>
    <row r="2570" spans="1:34" ht="12.75" hidden="1" customHeight="1">
      <c r="A2570" s="333" t="s">
        <v>354</v>
      </c>
      <c r="B2570" s="20" t="s">
        <v>32</v>
      </c>
      <c r="C2570" s="21">
        <v>1.5</v>
      </c>
      <c r="D2570" s="333" t="str">
        <f>B2570&amp;C2570</f>
        <v>H1.5</v>
      </c>
      <c r="E2570" s="21" t="s">
        <v>33</v>
      </c>
      <c r="F2570" s="21">
        <v>0.6</v>
      </c>
      <c r="G2570" s="333" t="str">
        <f>E2570&amp;F2570</f>
        <v>W0.6</v>
      </c>
      <c r="H2570" s="21" t="s">
        <v>34</v>
      </c>
      <c r="I2570" s="21">
        <v>0</v>
      </c>
      <c r="J2570" s="333" t="str">
        <f>H2570&amp;I2570</f>
        <v>L0</v>
      </c>
      <c r="K2570" s="21" t="s">
        <v>35</v>
      </c>
      <c r="L2570" s="21">
        <v>0</v>
      </c>
      <c r="M2570" s="334" t="str">
        <f>K2570&amp;L2570</f>
        <v>B0</v>
      </c>
      <c r="N2570" s="21" t="s">
        <v>36</v>
      </c>
      <c r="O2570" s="21">
        <v>0</v>
      </c>
      <c r="P2570" s="334" t="str">
        <f>N2570&amp;O2570</f>
        <v>R0</v>
      </c>
      <c r="Q2570" s="25" t="s">
        <v>262</v>
      </c>
      <c r="R2570" s="26">
        <v>0.06</v>
      </c>
      <c r="S2570" s="26">
        <v>0.01</v>
      </c>
      <c r="T2570" s="336">
        <f>SUM(R2571:S2571)</f>
        <v>7108</v>
      </c>
      <c r="U2570" s="19">
        <v>2E-3</v>
      </c>
      <c r="V2570" s="19">
        <v>5.0000000000000001E-3</v>
      </c>
      <c r="W2570" s="336">
        <f>SUM(U2571:V2571)</f>
        <v>466</v>
      </c>
      <c r="X2570" s="19">
        <v>0.09</v>
      </c>
      <c r="Y2570" s="19">
        <v>7.0000000000000007E-2</v>
      </c>
      <c r="Z2570" s="19">
        <v>0</v>
      </c>
      <c r="AA2570" s="338">
        <f>SUM(X2571:Z2571)</f>
        <v>15142</v>
      </c>
      <c r="AB2570" s="327">
        <f>ROUNDDOWN((T2570+AA2570)*0.05,0)</f>
        <v>1112</v>
      </c>
      <c r="AC2570" s="327">
        <f>ROUNDDOWN((T2570+W2570+AA2570+AB2570)*0.1,0)</f>
        <v>2382</v>
      </c>
      <c r="AD2570" s="327">
        <f>ROUNDDOWN(AG2570*0.1,0)</f>
        <v>5552</v>
      </c>
      <c r="AE2570" s="327">
        <f>T2570+W2570+AA2570+AB2570+AC2570+AD2570</f>
        <v>31762</v>
      </c>
      <c r="AF2570" s="328">
        <v>63100</v>
      </c>
      <c r="AG2570" s="330">
        <f>AF2570-T2570-W2570</f>
        <v>55526</v>
      </c>
      <c r="AH2570" s="332">
        <f t="shared" si="28"/>
        <v>31762</v>
      </c>
    </row>
    <row r="2571" spans="1:34" ht="12.75" hidden="1" customHeight="1">
      <c r="A2571" s="333"/>
      <c r="B2571" s="20"/>
      <c r="C2571" s="21"/>
      <c r="D2571" s="333"/>
      <c r="E2571" s="21"/>
      <c r="F2571" s="21"/>
      <c r="G2571" s="333"/>
      <c r="H2571" s="21"/>
      <c r="I2571" s="21"/>
      <c r="J2571" s="333"/>
      <c r="K2571" s="21"/>
      <c r="L2571" s="21"/>
      <c r="M2571" s="335"/>
      <c r="N2571" s="21"/>
      <c r="O2571" s="21"/>
      <c r="P2571" s="335"/>
      <c r="Q2571" s="25"/>
      <c r="R2571" s="23">
        <f>ROUNDDOWN($R$3*R2570,0)</f>
        <v>6294</v>
      </c>
      <c r="S2571" s="23">
        <f>ROUNDDOWN($S$3*S2570,0)</f>
        <v>814</v>
      </c>
      <c r="T2571" s="337"/>
      <c r="U2571" s="23">
        <f>ROUNDDOWN(U2570*$U$3,0)</f>
        <v>162</v>
      </c>
      <c r="V2571" s="23">
        <f>ROUNDDOWN(V2570*$V$3,0)</f>
        <v>304</v>
      </c>
      <c r="W2571" s="337"/>
      <c r="X2571" s="23">
        <f>ROUNDDOWN($X$3*X2570,0)</f>
        <v>9441</v>
      </c>
      <c r="Y2571" s="23">
        <f>ROUNDDOWN(Y2570*$Y$3,0)</f>
        <v>5701</v>
      </c>
      <c r="Z2571" s="24">
        <f>ROUNDDOWN(Z2570*$Z$3,0)</f>
        <v>0</v>
      </c>
      <c r="AA2571" s="338"/>
      <c r="AB2571" s="327"/>
      <c r="AC2571" s="327"/>
      <c r="AD2571" s="327"/>
      <c r="AE2571" s="327"/>
      <c r="AF2571" s="329"/>
      <c r="AG2571" s="331"/>
      <c r="AH2571" s="332">
        <f t="shared" si="28"/>
        <v>0</v>
      </c>
    </row>
    <row r="2572" spans="1:34" ht="12.75" hidden="1" customHeight="1">
      <c r="A2572" s="333" t="s">
        <v>354</v>
      </c>
      <c r="B2572" s="20" t="s">
        <v>32</v>
      </c>
      <c r="C2572" s="21">
        <v>1.8</v>
      </c>
      <c r="D2572" s="333" t="str">
        <f>B2572&amp;C2572</f>
        <v>H1.8</v>
      </c>
      <c r="E2572" s="21" t="s">
        <v>33</v>
      </c>
      <c r="F2572" s="21">
        <v>0.8</v>
      </c>
      <c r="G2572" s="333" t="str">
        <f>E2572&amp;F2572</f>
        <v>W0.8</v>
      </c>
      <c r="H2572" s="21" t="s">
        <v>34</v>
      </c>
      <c r="I2572" s="21">
        <v>0</v>
      </c>
      <c r="J2572" s="333" t="str">
        <f>H2572&amp;I2572</f>
        <v>L0</v>
      </c>
      <c r="K2572" s="21" t="s">
        <v>35</v>
      </c>
      <c r="L2572" s="21">
        <v>0</v>
      </c>
      <c r="M2572" s="334" t="str">
        <f>K2572&amp;L2572</f>
        <v>B0</v>
      </c>
      <c r="N2572" s="21" t="s">
        <v>36</v>
      </c>
      <c r="O2572" s="21">
        <v>0</v>
      </c>
      <c r="P2572" s="334" t="str">
        <f>N2572&amp;O2572</f>
        <v>R0</v>
      </c>
      <c r="Q2572" s="25" t="s">
        <v>262</v>
      </c>
      <c r="R2572" s="26">
        <v>7.0000000000000007E-2</v>
      </c>
      <c r="S2572" s="26">
        <v>0.01</v>
      </c>
      <c r="T2572" s="336">
        <f>SUM(R2573:S2573)</f>
        <v>8157</v>
      </c>
      <c r="U2572" s="19">
        <v>2E-3</v>
      </c>
      <c r="V2572" s="19">
        <v>6.0000000000000001E-3</v>
      </c>
      <c r="W2572" s="336">
        <f>SUM(U2573:V2573)</f>
        <v>527</v>
      </c>
      <c r="X2572" s="19">
        <v>0.1</v>
      </c>
      <c r="Y2572" s="19">
        <v>0.09</v>
      </c>
      <c r="Z2572" s="19">
        <v>0</v>
      </c>
      <c r="AA2572" s="338">
        <f>SUM(X2573:Z2573)</f>
        <v>17819</v>
      </c>
      <c r="AB2572" s="327">
        <f>ROUNDDOWN((T2572+AA2572)*0.05,0)</f>
        <v>1298</v>
      </c>
      <c r="AC2572" s="327">
        <f>ROUNDDOWN((T2572+W2572+AA2572+AB2572)*0.1,0)</f>
        <v>2780</v>
      </c>
      <c r="AD2572" s="327">
        <f>ROUNDDOWN(AG2572*0.1,0)</f>
        <v>10131</v>
      </c>
      <c r="AE2572" s="327">
        <f>T2572+W2572+AA2572+AB2572+AC2572+AD2572</f>
        <v>40712</v>
      </c>
      <c r="AF2572" s="328">
        <v>110000</v>
      </c>
      <c r="AG2572" s="330">
        <f>AF2572-T2572-W2572</f>
        <v>101316</v>
      </c>
      <c r="AH2572" s="332">
        <f t="shared" si="28"/>
        <v>40712</v>
      </c>
    </row>
    <row r="2573" spans="1:34" ht="12.75" hidden="1" customHeight="1">
      <c r="A2573" s="333"/>
      <c r="B2573" s="20"/>
      <c r="C2573" s="21"/>
      <c r="D2573" s="333"/>
      <c r="E2573" s="21"/>
      <c r="F2573" s="21"/>
      <c r="G2573" s="333"/>
      <c r="H2573" s="21"/>
      <c r="I2573" s="21"/>
      <c r="J2573" s="333"/>
      <c r="K2573" s="21"/>
      <c r="L2573" s="21"/>
      <c r="M2573" s="335"/>
      <c r="N2573" s="21"/>
      <c r="O2573" s="21"/>
      <c r="P2573" s="335"/>
      <c r="Q2573" s="25"/>
      <c r="R2573" s="23">
        <f>ROUNDDOWN($R$3*R2572,0)</f>
        <v>7343</v>
      </c>
      <c r="S2573" s="23">
        <f>ROUNDDOWN($S$3*S2572,0)</f>
        <v>814</v>
      </c>
      <c r="T2573" s="337"/>
      <c r="U2573" s="23">
        <f>ROUNDDOWN(U2572*$U$3,0)</f>
        <v>162</v>
      </c>
      <c r="V2573" s="23">
        <f>ROUNDDOWN(V2572*$V$3,0)</f>
        <v>365</v>
      </c>
      <c r="W2573" s="337"/>
      <c r="X2573" s="23">
        <f>ROUNDDOWN($X$3*X2572,0)</f>
        <v>10490</v>
      </c>
      <c r="Y2573" s="23">
        <f>ROUNDDOWN(Y2572*$Y$3,0)</f>
        <v>7329</v>
      </c>
      <c r="Z2573" s="24">
        <f>ROUNDDOWN(Z2572*$Z$3,0)</f>
        <v>0</v>
      </c>
      <c r="AA2573" s="338"/>
      <c r="AB2573" s="327"/>
      <c r="AC2573" s="327"/>
      <c r="AD2573" s="327"/>
      <c r="AE2573" s="327"/>
      <c r="AF2573" s="329"/>
      <c r="AG2573" s="331"/>
      <c r="AH2573" s="332">
        <f t="shared" si="28"/>
        <v>0</v>
      </c>
    </row>
    <row r="2574" spans="1:34" ht="12.75" hidden="1" customHeight="1">
      <c r="A2574" s="333" t="s">
        <v>354</v>
      </c>
      <c r="B2574" s="20" t="s">
        <v>32</v>
      </c>
      <c r="C2574" s="21">
        <v>2</v>
      </c>
      <c r="D2574" s="333" t="str">
        <f>B2574&amp;C2574</f>
        <v>H2</v>
      </c>
      <c r="E2574" s="21" t="s">
        <v>33</v>
      </c>
      <c r="F2574" s="21">
        <v>1</v>
      </c>
      <c r="G2574" s="333" t="str">
        <f>E2574&amp;F2574</f>
        <v>W1</v>
      </c>
      <c r="H2574" s="21" t="s">
        <v>34</v>
      </c>
      <c r="I2574" s="21">
        <v>0</v>
      </c>
      <c r="J2574" s="333" t="str">
        <f>H2574&amp;I2574</f>
        <v>L0</v>
      </c>
      <c r="K2574" s="21" t="s">
        <v>35</v>
      </c>
      <c r="L2574" s="21">
        <v>0</v>
      </c>
      <c r="M2574" s="334" t="str">
        <f>K2574&amp;L2574</f>
        <v>B0</v>
      </c>
      <c r="N2574" s="21" t="s">
        <v>36</v>
      </c>
      <c r="O2574" s="21">
        <v>0</v>
      </c>
      <c r="P2574" s="334" t="str">
        <f>N2574&amp;O2574</f>
        <v>R0</v>
      </c>
      <c r="Q2574" s="25" t="s">
        <v>262</v>
      </c>
      <c r="R2574" s="19">
        <v>0.08</v>
      </c>
      <c r="S2574" s="19">
        <v>0.01</v>
      </c>
      <c r="T2574" s="336">
        <f>SUM(R2575:S2575)</f>
        <v>9206</v>
      </c>
      <c r="U2574" s="19">
        <v>2E-3</v>
      </c>
      <c r="V2574" s="19">
        <v>7.0000000000000001E-3</v>
      </c>
      <c r="W2574" s="336">
        <f>SUM(U2575:V2575)</f>
        <v>588</v>
      </c>
      <c r="X2574" s="19">
        <v>0.11</v>
      </c>
      <c r="Y2574" s="19">
        <v>0.09</v>
      </c>
      <c r="Z2574" s="19">
        <v>0</v>
      </c>
      <c r="AA2574" s="338">
        <f>SUM(X2575:Z2575)</f>
        <v>18868</v>
      </c>
      <c r="AB2574" s="327">
        <f>ROUNDDOWN((T2574+AA2574)*0.05,0)</f>
        <v>1403</v>
      </c>
      <c r="AC2574" s="327">
        <f>ROUNDDOWN((T2574+W2574+AA2574+AB2574)*0.1,0)</f>
        <v>3006</v>
      </c>
      <c r="AD2574" s="327">
        <f>ROUNDDOWN(AG2574*0.1,0)</f>
        <v>18420</v>
      </c>
      <c r="AE2574" s="327">
        <f>T2574+W2574+AA2574+AB2574+AC2574+AD2574</f>
        <v>51491</v>
      </c>
      <c r="AF2574" s="328">
        <v>194000</v>
      </c>
      <c r="AG2574" s="330">
        <f>AF2574-T2574-W2574</f>
        <v>184206</v>
      </c>
      <c r="AH2574" s="332">
        <f t="shared" si="28"/>
        <v>51491</v>
      </c>
    </row>
    <row r="2575" spans="1:34" ht="12.75" hidden="1" customHeight="1">
      <c r="A2575" s="333"/>
      <c r="B2575" s="20"/>
      <c r="C2575" s="21"/>
      <c r="D2575" s="333"/>
      <c r="E2575" s="21"/>
      <c r="F2575" s="21"/>
      <c r="G2575" s="333"/>
      <c r="H2575" s="21"/>
      <c r="I2575" s="21"/>
      <c r="J2575" s="333"/>
      <c r="K2575" s="21"/>
      <c r="L2575" s="21"/>
      <c r="M2575" s="335"/>
      <c r="N2575" s="21"/>
      <c r="O2575" s="21"/>
      <c r="P2575" s="335"/>
      <c r="Q2575" s="25"/>
      <c r="R2575" s="23">
        <f>ROUNDDOWN($R$3*R2574,0)</f>
        <v>8392</v>
      </c>
      <c r="S2575" s="23">
        <f>ROUNDDOWN($S$3*S2574,0)</f>
        <v>814</v>
      </c>
      <c r="T2575" s="337"/>
      <c r="U2575" s="23">
        <f>ROUNDDOWN(U2574*$U$3,0)</f>
        <v>162</v>
      </c>
      <c r="V2575" s="23">
        <f>ROUNDDOWN(V2574*$V$3,0)</f>
        <v>426</v>
      </c>
      <c r="W2575" s="337"/>
      <c r="X2575" s="23">
        <f>ROUNDDOWN($X$3*X2574,0)</f>
        <v>11539</v>
      </c>
      <c r="Y2575" s="23">
        <f>ROUNDDOWN(Y2574*$Y$3,0)</f>
        <v>7329</v>
      </c>
      <c r="Z2575" s="24">
        <f>ROUNDDOWN(Z2574*$Z$3,0)</f>
        <v>0</v>
      </c>
      <c r="AA2575" s="338"/>
      <c r="AB2575" s="327"/>
      <c r="AC2575" s="327"/>
      <c r="AD2575" s="327"/>
      <c r="AE2575" s="327"/>
      <c r="AF2575" s="329"/>
      <c r="AG2575" s="331"/>
      <c r="AH2575" s="332">
        <f t="shared" si="28"/>
        <v>0</v>
      </c>
    </row>
    <row r="2576" spans="1:34" ht="12.75" hidden="1" customHeight="1">
      <c r="A2576" s="333" t="s">
        <v>354</v>
      </c>
      <c r="B2576" s="20" t="s">
        <v>32</v>
      </c>
      <c r="C2576" s="21">
        <v>2.5</v>
      </c>
      <c r="D2576" s="333" t="str">
        <f>B2576&amp;C2576</f>
        <v>H2.5</v>
      </c>
      <c r="E2576" s="21" t="s">
        <v>33</v>
      </c>
      <c r="F2576" s="21">
        <v>1.2</v>
      </c>
      <c r="G2576" s="333" t="str">
        <f>E2576&amp;F2576</f>
        <v>W1.2</v>
      </c>
      <c r="H2576" s="21" t="s">
        <v>34</v>
      </c>
      <c r="I2576" s="21">
        <v>0</v>
      </c>
      <c r="J2576" s="333" t="str">
        <f>H2576&amp;I2576</f>
        <v>L0</v>
      </c>
      <c r="K2576" s="21" t="s">
        <v>35</v>
      </c>
      <c r="L2576" s="21">
        <v>0</v>
      </c>
      <c r="M2576" s="334" t="str">
        <f>K2576&amp;L2576</f>
        <v>B0</v>
      </c>
      <c r="N2576" s="21" t="s">
        <v>36</v>
      </c>
      <c r="O2576" s="21">
        <v>0</v>
      </c>
      <c r="P2576" s="334" t="str">
        <f>N2576&amp;O2576</f>
        <v>R0</v>
      </c>
      <c r="Q2576" s="25" t="s">
        <v>262</v>
      </c>
      <c r="R2576" s="26">
        <v>0.1</v>
      </c>
      <c r="S2576" s="26">
        <v>0.02</v>
      </c>
      <c r="T2576" s="336">
        <f>SUM(R2577:S2577)</f>
        <v>12118</v>
      </c>
      <c r="U2576" s="19">
        <v>5.0000000000000001E-3</v>
      </c>
      <c r="V2576" s="19">
        <v>0.01</v>
      </c>
      <c r="W2576" s="336">
        <f>SUM(U2577:V2577)</f>
        <v>1016</v>
      </c>
      <c r="X2576" s="19">
        <v>0.15</v>
      </c>
      <c r="Y2576" s="19">
        <v>0.12</v>
      </c>
      <c r="Z2576" s="19">
        <v>0</v>
      </c>
      <c r="AA2576" s="338">
        <f>SUM(X2577:Z2577)</f>
        <v>25508</v>
      </c>
      <c r="AB2576" s="327">
        <f>ROUNDDOWN((T2576+AA2576)*0.05,0)</f>
        <v>1881</v>
      </c>
      <c r="AC2576" s="327">
        <f>ROUNDDOWN((T2576+W2576+AA2576+AB2576)*0.1,0)</f>
        <v>4052</v>
      </c>
      <c r="AD2576" s="327">
        <f>ROUNDDOWN(AG2576*0.1,0)</f>
        <v>31386</v>
      </c>
      <c r="AE2576" s="327">
        <f>T2576+W2576+AA2576+AB2576+AC2576+AD2576</f>
        <v>75961</v>
      </c>
      <c r="AF2576" s="328">
        <v>327000</v>
      </c>
      <c r="AG2576" s="330">
        <f>AF2576-T2576-W2576</f>
        <v>313866</v>
      </c>
      <c r="AH2576" s="332">
        <f t="shared" si="28"/>
        <v>75961</v>
      </c>
    </row>
    <row r="2577" spans="1:34" ht="12.75" hidden="1" customHeight="1">
      <c r="A2577" s="333"/>
      <c r="B2577" s="20"/>
      <c r="C2577" s="21"/>
      <c r="D2577" s="333"/>
      <c r="E2577" s="21"/>
      <c r="F2577" s="21"/>
      <c r="G2577" s="333"/>
      <c r="H2577" s="21"/>
      <c r="I2577" s="21"/>
      <c r="J2577" s="333"/>
      <c r="K2577" s="21"/>
      <c r="L2577" s="21"/>
      <c r="M2577" s="335"/>
      <c r="N2577" s="21"/>
      <c r="O2577" s="21"/>
      <c r="P2577" s="335"/>
      <c r="Q2577" s="25"/>
      <c r="R2577" s="23">
        <f>ROUNDDOWN($R$3*R2576,0)</f>
        <v>10490</v>
      </c>
      <c r="S2577" s="23">
        <f>ROUNDDOWN($S$3*S2576,0)</f>
        <v>1628</v>
      </c>
      <c r="T2577" s="337"/>
      <c r="U2577" s="23">
        <f>ROUNDDOWN(U2576*$U$3,0)</f>
        <v>407</v>
      </c>
      <c r="V2577" s="23">
        <f>ROUNDDOWN(V2576*$V$3,0)</f>
        <v>609</v>
      </c>
      <c r="W2577" s="337"/>
      <c r="X2577" s="23">
        <f>ROUNDDOWN($X$3*X2576,0)</f>
        <v>15735</v>
      </c>
      <c r="Y2577" s="23">
        <f>ROUNDDOWN(Y2576*$Y$3,0)</f>
        <v>9773</v>
      </c>
      <c r="Z2577" s="24">
        <f>ROUNDDOWN(Z2576*$Z$3,0)</f>
        <v>0</v>
      </c>
      <c r="AA2577" s="338"/>
      <c r="AB2577" s="327"/>
      <c r="AC2577" s="327"/>
      <c r="AD2577" s="327"/>
      <c r="AE2577" s="327"/>
      <c r="AF2577" s="329"/>
      <c r="AG2577" s="331"/>
      <c r="AH2577" s="332">
        <f t="shared" si="28"/>
        <v>0</v>
      </c>
    </row>
    <row r="2578" spans="1:34" ht="12.75" hidden="1" customHeight="1">
      <c r="A2578" s="333" t="s">
        <v>354</v>
      </c>
      <c r="B2578" s="20" t="s">
        <v>32</v>
      </c>
      <c r="C2578" s="21">
        <v>3</v>
      </c>
      <c r="D2578" s="333" t="str">
        <f>B2578&amp;C2578</f>
        <v>H3</v>
      </c>
      <c r="E2578" s="21" t="s">
        <v>33</v>
      </c>
      <c r="F2578" s="21">
        <v>1.5</v>
      </c>
      <c r="G2578" s="333" t="str">
        <f>E2578&amp;F2578</f>
        <v>W1.5</v>
      </c>
      <c r="H2578" s="21" t="s">
        <v>34</v>
      </c>
      <c r="I2578" s="21">
        <v>0</v>
      </c>
      <c r="J2578" s="333" t="str">
        <f>H2578&amp;I2578</f>
        <v>L0</v>
      </c>
      <c r="K2578" s="21" t="s">
        <v>35</v>
      </c>
      <c r="L2578" s="21">
        <v>0</v>
      </c>
      <c r="M2578" s="334" t="str">
        <f>K2578&amp;L2578</f>
        <v>B0</v>
      </c>
      <c r="N2578" s="21" t="s">
        <v>36</v>
      </c>
      <c r="O2578" s="21">
        <v>0</v>
      </c>
      <c r="P2578" s="334" t="str">
        <f>N2578&amp;O2578</f>
        <v>R0</v>
      </c>
      <c r="Q2578" s="25" t="s">
        <v>262</v>
      </c>
      <c r="R2578" s="26">
        <v>0.12</v>
      </c>
      <c r="S2578" s="26">
        <v>0.02</v>
      </c>
      <c r="T2578" s="336">
        <f>SUM(R2579:S2579)</f>
        <v>14216</v>
      </c>
      <c r="U2578" s="19">
        <v>8.0000000000000002E-3</v>
      </c>
      <c r="V2578" s="19">
        <v>1.2E-2</v>
      </c>
      <c r="W2578" s="336">
        <f>SUM(U2579:V2579)</f>
        <v>1382</v>
      </c>
      <c r="X2578" s="19">
        <v>0.19</v>
      </c>
      <c r="Y2578" s="19">
        <v>0.14000000000000001</v>
      </c>
      <c r="Z2578" s="19">
        <v>0</v>
      </c>
      <c r="AA2578" s="338">
        <f>SUM(X2579:Z2579)</f>
        <v>31333</v>
      </c>
      <c r="AB2578" s="327">
        <f>ROUNDDOWN((T2578+AA2578)*0.05,0)</f>
        <v>2277</v>
      </c>
      <c r="AC2578" s="327">
        <f>ROUNDDOWN((T2578+W2578+AA2578+AB2578)*0.1,0)</f>
        <v>4920</v>
      </c>
      <c r="AD2578" s="327">
        <f>ROUNDDOWN(AG2578*0.1,0)</f>
        <v>41440</v>
      </c>
      <c r="AE2578" s="327">
        <f>T2578+W2578+AA2578+AB2578+AC2578+AD2578</f>
        <v>95568</v>
      </c>
      <c r="AF2578" s="328">
        <v>430000</v>
      </c>
      <c r="AG2578" s="330">
        <f>AF2578-T2578-W2578</f>
        <v>414402</v>
      </c>
      <c r="AH2578" s="332">
        <f t="shared" si="28"/>
        <v>95568</v>
      </c>
    </row>
    <row r="2579" spans="1:34" ht="12.75" hidden="1" customHeight="1">
      <c r="A2579" s="333"/>
      <c r="B2579" s="20"/>
      <c r="C2579" s="21"/>
      <c r="D2579" s="333"/>
      <c r="E2579" s="21"/>
      <c r="F2579" s="21"/>
      <c r="G2579" s="333"/>
      <c r="H2579" s="21"/>
      <c r="I2579" s="21"/>
      <c r="J2579" s="333"/>
      <c r="K2579" s="21"/>
      <c r="L2579" s="21"/>
      <c r="M2579" s="335"/>
      <c r="N2579" s="21"/>
      <c r="O2579" s="21"/>
      <c r="P2579" s="335"/>
      <c r="Q2579" s="25"/>
      <c r="R2579" s="23">
        <f>ROUNDDOWN($R$3*R2578,0)</f>
        <v>12588</v>
      </c>
      <c r="S2579" s="23">
        <f>ROUNDDOWN($S$3*S2578,0)</f>
        <v>1628</v>
      </c>
      <c r="T2579" s="337"/>
      <c r="U2579" s="23">
        <f>ROUNDDOWN(U2578*$U$3,0)</f>
        <v>651</v>
      </c>
      <c r="V2579" s="23">
        <f>ROUNDDOWN(V2578*$V$3,0)</f>
        <v>731</v>
      </c>
      <c r="W2579" s="337"/>
      <c r="X2579" s="23">
        <f>ROUNDDOWN($X$3*X2578,0)</f>
        <v>19931</v>
      </c>
      <c r="Y2579" s="23">
        <f>ROUNDDOWN(Y2578*$Y$3,0)</f>
        <v>11402</v>
      </c>
      <c r="Z2579" s="24">
        <f>ROUNDDOWN(Z2578*$Z$3,0)</f>
        <v>0</v>
      </c>
      <c r="AA2579" s="338"/>
      <c r="AB2579" s="327"/>
      <c r="AC2579" s="327"/>
      <c r="AD2579" s="327"/>
      <c r="AE2579" s="327"/>
      <c r="AF2579" s="329"/>
      <c r="AG2579" s="331"/>
      <c r="AH2579" s="332">
        <f t="shared" si="28"/>
        <v>0</v>
      </c>
    </row>
    <row r="2580" spans="1:34" ht="12.75" hidden="1" customHeight="1">
      <c r="A2580" s="344" t="s">
        <v>355</v>
      </c>
      <c r="B2580" s="27" t="s">
        <v>32</v>
      </c>
      <c r="C2580" s="28">
        <v>1</v>
      </c>
      <c r="D2580" s="344" t="str">
        <f>B2580&amp;C2580</f>
        <v>H1</v>
      </c>
      <c r="E2580" s="28" t="s">
        <v>33</v>
      </c>
      <c r="F2580" s="28">
        <v>0.4</v>
      </c>
      <c r="G2580" s="344" t="str">
        <f>E2580&amp;F2580</f>
        <v>W0.4</v>
      </c>
      <c r="H2580" s="28" t="s">
        <v>34</v>
      </c>
      <c r="I2580" s="28">
        <v>0</v>
      </c>
      <c r="J2580" s="344" t="str">
        <f>H2580&amp;I2580</f>
        <v>L0</v>
      </c>
      <c r="K2580" s="28" t="s">
        <v>35</v>
      </c>
      <c r="L2580" s="28">
        <v>0</v>
      </c>
      <c r="M2580" s="345" t="str">
        <f>K2580&amp;L2580</f>
        <v>B0</v>
      </c>
      <c r="N2580" s="28" t="s">
        <v>36</v>
      </c>
      <c r="O2580" s="28">
        <v>0</v>
      </c>
      <c r="P2580" s="345" t="str">
        <f>N2580&amp;O2580</f>
        <v>R0</v>
      </c>
      <c r="Q2580" s="25" t="s">
        <v>147</v>
      </c>
      <c r="R2580" s="26">
        <v>0.04</v>
      </c>
      <c r="S2580" s="26">
        <v>6.0000000000000001E-3</v>
      </c>
      <c r="T2580" s="336">
        <f>SUM(R2581:S2581)</f>
        <v>4684</v>
      </c>
      <c r="U2580" s="19">
        <v>2E-3</v>
      </c>
      <c r="V2580" s="19">
        <v>1E-3</v>
      </c>
      <c r="W2580" s="336">
        <f>SUM(U2581:V2581)</f>
        <v>222</v>
      </c>
      <c r="X2580" s="19">
        <v>0.03</v>
      </c>
      <c r="Y2580" s="19">
        <v>0.02</v>
      </c>
      <c r="Z2580" s="19">
        <v>0</v>
      </c>
      <c r="AA2580" s="338">
        <f>SUM(X2581:Z2581)</f>
        <v>4775</v>
      </c>
      <c r="AB2580" s="327">
        <f>ROUNDDOWN((T2580+AA2580)*0.05,0)</f>
        <v>472</v>
      </c>
      <c r="AC2580" s="327">
        <f>ROUNDDOWN((T2580+W2580+AA2580+AB2580)*0.1,0)</f>
        <v>1015</v>
      </c>
      <c r="AD2580" s="327">
        <f>ROUNDDOWN(AG2580*0.1,0)</f>
        <v>-280</v>
      </c>
      <c r="AE2580" s="327">
        <f>T2580+W2580+AA2580+AB2580+AC2580+AD2580</f>
        <v>10888</v>
      </c>
      <c r="AF2580" s="328">
        <v>2100</v>
      </c>
      <c r="AG2580" s="330">
        <f>AF2580-T2580-W2580</f>
        <v>-2806</v>
      </c>
      <c r="AH2580" s="332">
        <f t="shared" si="28"/>
        <v>-2806</v>
      </c>
    </row>
    <row r="2581" spans="1:34" ht="12.75" hidden="1" customHeight="1">
      <c r="A2581" s="344"/>
      <c r="B2581" s="27"/>
      <c r="C2581" s="28"/>
      <c r="D2581" s="344"/>
      <c r="E2581" s="28"/>
      <c r="F2581" s="28"/>
      <c r="G2581" s="344"/>
      <c r="H2581" s="28"/>
      <c r="I2581" s="28"/>
      <c r="J2581" s="344"/>
      <c r="K2581" s="28"/>
      <c r="L2581" s="28"/>
      <c r="M2581" s="346"/>
      <c r="N2581" s="28"/>
      <c r="O2581" s="28"/>
      <c r="P2581" s="346"/>
      <c r="Q2581" s="25"/>
      <c r="R2581" s="23">
        <f>ROUNDDOWN($R$3*R2580,0)</f>
        <v>4196</v>
      </c>
      <c r="S2581" s="23">
        <f>ROUNDDOWN($S$3*S2580,0)</f>
        <v>488</v>
      </c>
      <c r="T2581" s="337"/>
      <c r="U2581" s="23">
        <f>ROUNDDOWN(U2580*$U$3,0)</f>
        <v>162</v>
      </c>
      <c r="V2581" s="23">
        <f>ROUNDDOWN(V2580*$V$3,0)</f>
        <v>60</v>
      </c>
      <c r="W2581" s="337"/>
      <c r="X2581" s="23">
        <f>ROUNDDOWN($X$3*X2580,0)</f>
        <v>3147</v>
      </c>
      <c r="Y2581" s="23">
        <f>ROUNDDOWN(Y2580*$Y$3,0)</f>
        <v>1628</v>
      </c>
      <c r="Z2581" s="24">
        <f>ROUNDDOWN(Z2580*$Z$3,0)</f>
        <v>0</v>
      </c>
      <c r="AA2581" s="338"/>
      <c r="AB2581" s="327"/>
      <c r="AC2581" s="327"/>
      <c r="AD2581" s="327"/>
      <c r="AE2581" s="327"/>
      <c r="AF2581" s="329"/>
      <c r="AG2581" s="331"/>
      <c r="AH2581" s="332">
        <f t="shared" si="28"/>
        <v>0</v>
      </c>
    </row>
    <row r="2582" spans="1:34" ht="12.75" hidden="1" customHeight="1">
      <c r="A2582" s="344" t="s">
        <v>355</v>
      </c>
      <c r="B2582" s="27" t="s">
        <v>32</v>
      </c>
      <c r="C2582" s="28">
        <v>1.2</v>
      </c>
      <c r="D2582" s="344" t="str">
        <f>B2582&amp;C2582</f>
        <v>H1.2</v>
      </c>
      <c r="E2582" s="28" t="s">
        <v>33</v>
      </c>
      <c r="F2582" s="28">
        <v>0.6</v>
      </c>
      <c r="G2582" s="344" t="str">
        <f>E2582&amp;F2582</f>
        <v>W0.6</v>
      </c>
      <c r="H2582" s="28" t="s">
        <v>34</v>
      </c>
      <c r="I2582" s="28">
        <v>0</v>
      </c>
      <c r="J2582" s="344" t="str">
        <f>H2582&amp;I2582</f>
        <v>L0</v>
      </c>
      <c r="K2582" s="28" t="s">
        <v>35</v>
      </c>
      <c r="L2582" s="28">
        <v>0</v>
      </c>
      <c r="M2582" s="344" t="str">
        <f>K2582&amp;L2582</f>
        <v>B0</v>
      </c>
      <c r="N2582" s="28" t="s">
        <v>36</v>
      </c>
      <c r="O2582" s="28">
        <v>0</v>
      </c>
      <c r="P2582" s="344" t="str">
        <f>N2582&amp;O2582</f>
        <v>R0</v>
      </c>
      <c r="Q2582" s="25" t="s">
        <v>147</v>
      </c>
      <c r="R2582" s="26">
        <v>0.04</v>
      </c>
      <c r="S2582" s="26">
        <v>6.0000000000000001E-3</v>
      </c>
      <c r="T2582" s="336">
        <f>SUM(R2583:S2583)</f>
        <v>4684</v>
      </c>
      <c r="U2582" s="19">
        <v>2E-3</v>
      </c>
      <c r="V2582" s="19">
        <v>1E-3</v>
      </c>
      <c r="W2582" s="336">
        <f>SUM(U2583:V2583)</f>
        <v>222</v>
      </c>
      <c r="X2582" s="19">
        <v>0.03</v>
      </c>
      <c r="Y2582" s="19">
        <v>0.02</v>
      </c>
      <c r="Z2582" s="19">
        <v>0</v>
      </c>
      <c r="AA2582" s="338">
        <f>SUM(X2583:Z2583)</f>
        <v>4775</v>
      </c>
      <c r="AB2582" s="327">
        <f>ROUNDDOWN((T2582+AA2582)*0.05,0)</f>
        <v>472</v>
      </c>
      <c r="AC2582" s="327">
        <f>ROUNDDOWN((T2582+W2582+AA2582+AB2582)*0.1,0)</f>
        <v>1015</v>
      </c>
      <c r="AD2582" s="327">
        <f>ROUNDDOWN(AG2582*0.1,0)</f>
        <v>-120</v>
      </c>
      <c r="AE2582" s="327">
        <f>T2582+W2582+AA2582+AB2582+AC2582+AD2582</f>
        <v>11048</v>
      </c>
      <c r="AF2582" s="328">
        <v>3700</v>
      </c>
      <c r="AG2582" s="356">
        <f>AF2582-T2582-W2582</f>
        <v>-1206</v>
      </c>
      <c r="AH2582" s="358">
        <f t="shared" si="28"/>
        <v>-1206</v>
      </c>
    </row>
    <row r="2583" spans="1:34" ht="12.75" hidden="1" customHeight="1">
      <c r="A2583" s="344"/>
      <c r="B2583" s="27"/>
      <c r="C2583" s="28"/>
      <c r="D2583" s="344"/>
      <c r="E2583" s="28"/>
      <c r="F2583" s="28"/>
      <c r="G2583" s="344"/>
      <c r="H2583" s="28"/>
      <c r="I2583" s="28"/>
      <c r="J2583" s="344"/>
      <c r="K2583" s="28"/>
      <c r="L2583" s="28"/>
      <c r="M2583" s="344"/>
      <c r="N2583" s="28"/>
      <c r="O2583" s="28"/>
      <c r="P2583" s="344"/>
      <c r="Q2583" s="25"/>
      <c r="R2583" s="23">
        <f>ROUNDDOWN($R$3*R2582,0)</f>
        <v>4196</v>
      </c>
      <c r="S2583" s="23">
        <f>ROUNDDOWN($S$3*S2582,0)</f>
        <v>488</v>
      </c>
      <c r="T2583" s="337"/>
      <c r="U2583" s="23">
        <f>ROUNDDOWN(U2582*$U$3,0)</f>
        <v>162</v>
      </c>
      <c r="V2583" s="23">
        <f>ROUNDDOWN(V2582*$V$3,0)</f>
        <v>60</v>
      </c>
      <c r="W2583" s="337"/>
      <c r="X2583" s="23">
        <f>ROUNDDOWN($X$3*X2582,0)</f>
        <v>3147</v>
      </c>
      <c r="Y2583" s="23">
        <f>ROUNDDOWN(Y2582*$Y$3,0)</f>
        <v>1628</v>
      </c>
      <c r="Z2583" s="24">
        <f>ROUNDDOWN(Z2582*$Z$3,0)</f>
        <v>0</v>
      </c>
      <c r="AA2583" s="338"/>
      <c r="AB2583" s="327"/>
      <c r="AC2583" s="327"/>
      <c r="AD2583" s="327"/>
      <c r="AE2583" s="327"/>
      <c r="AF2583" s="329"/>
      <c r="AG2583" s="357"/>
      <c r="AH2583" s="358">
        <f t="shared" si="28"/>
        <v>0</v>
      </c>
    </row>
    <row r="2584" spans="1:34" ht="12.75" hidden="1" customHeight="1">
      <c r="A2584" s="344" t="s">
        <v>355</v>
      </c>
      <c r="B2584" s="34" t="s">
        <v>32</v>
      </c>
      <c r="C2584" s="35">
        <v>1.5</v>
      </c>
      <c r="D2584" s="346" t="str">
        <f>B2584&amp;C2584</f>
        <v>H1.5</v>
      </c>
      <c r="E2584" s="35" t="s">
        <v>33</v>
      </c>
      <c r="F2584" s="35">
        <v>0.8</v>
      </c>
      <c r="G2584" s="346" t="str">
        <f>E2584&amp;F2584</f>
        <v>W0.8</v>
      </c>
      <c r="H2584" s="35" t="s">
        <v>34</v>
      </c>
      <c r="I2584" s="35">
        <v>0</v>
      </c>
      <c r="J2584" s="346" t="str">
        <f>H2584&amp;I2584</f>
        <v>L0</v>
      </c>
      <c r="K2584" s="35" t="s">
        <v>35</v>
      </c>
      <c r="L2584" s="35">
        <v>0</v>
      </c>
      <c r="M2584" s="359" t="str">
        <f>K2584&amp;L2584</f>
        <v>B0</v>
      </c>
      <c r="N2584" s="35" t="s">
        <v>36</v>
      </c>
      <c r="O2584" s="35">
        <v>0</v>
      </c>
      <c r="P2584" s="359" t="str">
        <f>N2584&amp;O2584</f>
        <v>R0</v>
      </c>
      <c r="Q2584" s="25" t="s">
        <v>147</v>
      </c>
      <c r="R2584" s="19">
        <v>0.08</v>
      </c>
      <c r="S2584" s="19">
        <v>0.01</v>
      </c>
      <c r="T2584" s="336">
        <f>SUM(R2585:S2585)</f>
        <v>9206</v>
      </c>
      <c r="U2584" s="19">
        <v>2E-3</v>
      </c>
      <c r="V2584" s="19">
        <v>2E-3</v>
      </c>
      <c r="W2584" s="29">
        <f>SUM(U2585:V2585)</f>
        <v>283</v>
      </c>
      <c r="X2584" s="19">
        <v>0.05</v>
      </c>
      <c r="Y2584" s="19">
        <v>0.03</v>
      </c>
      <c r="Z2584" s="19">
        <v>0</v>
      </c>
      <c r="AA2584" s="355">
        <f>SUM(X2585:Z2585)</f>
        <v>7688</v>
      </c>
      <c r="AB2584" s="329">
        <f>ROUNDDOWN((T2584+AA2584)*0.05,0)</f>
        <v>844</v>
      </c>
      <c r="AC2584" s="329">
        <f>ROUNDDOWN((T2584+W2584+AA2584+AB2584)*0.1,0)</f>
        <v>1802</v>
      </c>
      <c r="AD2584" s="329">
        <f>ROUNDDOWN(AG2584*0.1,0)</f>
        <v>-438</v>
      </c>
      <c r="AE2584" s="329">
        <f>T2584+W2584+AA2584+AB2584+AC2584+AD2584</f>
        <v>19385</v>
      </c>
      <c r="AF2584" s="328">
        <v>5100</v>
      </c>
      <c r="AG2584" s="351">
        <f>AF2584-T2584-W2584</f>
        <v>-4389</v>
      </c>
      <c r="AH2584" s="353">
        <f>IF(AE2584&lt;AG2584,AE2584,AG2584)</f>
        <v>-4389</v>
      </c>
    </row>
    <row r="2585" spans="1:34" ht="12.75" hidden="1" customHeight="1">
      <c r="A2585" s="344"/>
      <c r="B2585" s="27"/>
      <c r="C2585" s="28"/>
      <c r="D2585" s="344"/>
      <c r="E2585" s="28"/>
      <c r="F2585" s="28"/>
      <c r="G2585" s="344"/>
      <c r="H2585" s="28"/>
      <c r="I2585" s="28"/>
      <c r="J2585" s="344"/>
      <c r="K2585" s="28"/>
      <c r="L2585" s="28"/>
      <c r="M2585" s="346"/>
      <c r="N2585" s="28"/>
      <c r="O2585" s="28"/>
      <c r="P2585" s="346"/>
      <c r="Q2585" s="25"/>
      <c r="R2585" s="23">
        <f>ROUNDDOWN($R$3*R2584,0)</f>
        <v>8392</v>
      </c>
      <c r="S2585" s="23">
        <f>ROUNDDOWN($S$3*S2584,0)</f>
        <v>814</v>
      </c>
      <c r="T2585" s="337"/>
      <c r="U2585" s="23">
        <f>ROUNDDOWN(U2584*$U$3,0)</f>
        <v>162</v>
      </c>
      <c r="V2585" s="23">
        <f>ROUNDDOWN(V2584*$V$3,0)</f>
        <v>121</v>
      </c>
      <c r="W2585" s="30"/>
      <c r="X2585" s="23">
        <f>ROUNDDOWN($X$3*X2584,0)</f>
        <v>5245</v>
      </c>
      <c r="Y2585" s="23">
        <f>ROUNDDOWN(Y2584*$Y$3,0)</f>
        <v>2443</v>
      </c>
      <c r="Z2585" s="24">
        <f>ROUNDDOWN(Z2584*$Z$3,0)</f>
        <v>0</v>
      </c>
      <c r="AA2585" s="338"/>
      <c r="AB2585" s="327"/>
      <c r="AC2585" s="327"/>
      <c r="AD2585" s="327"/>
      <c r="AE2585" s="327"/>
      <c r="AF2585" s="329"/>
      <c r="AG2585" s="331"/>
      <c r="AH2585" s="332"/>
    </row>
    <row r="2586" spans="1:34" ht="12.75" hidden="1" customHeight="1">
      <c r="A2586" s="333" t="s">
        <v>356</v>
      </c>
      <c r="B2586" s="20" t="s">
        <v>32</v>
      </c>
      <c r="C2586" s="21">
        <v>1</v>
      </c>
      <c r="D2586" s="333" t="str">
        <f>B2586&amp;C2586</f>
        <v>H1</v>
      </c>
      <c r="E2586" s="21" t="s">
        <v>33</v>
      </c>
      <c r="F2586" s="21">
        <v>0.4</v>
      </c>
      <c r="G2586" s="333" t="str">
        <f>E2586&amp;F2586</f>
        <v>W0.4</v>
      </c>
      <c r="H2586" s="21" t="s">
        <v>34</v>
      </c>
      <c r="I2586" s="21">
        <v>0</v>
      </c>
      <c r="J2586" s="333" t="str">
        <f>H2586&amp;I2586</f>
        <v>L0</v>
      </c>
      <c r="K2586" s="21" t="s">
        <v>35</v>
      </c>
      <c r="L2586" s="21">
        <v>0</v>
      </c>
      <c r="M2586" s="334" t="str">
        <f>K2586&amp;L2586</f>
        <v>B0</v>
      </c>
      <c r="N2586" s="21" t="s">
        <v>36</v>
      </c>
      <c r="O2586" s="21">
        <v>0</v>
      </c>
      <c r="P2586" s="334" t="str">
        <f>N2586&amp;O2586</f>
        <v>R0</v>
      </c>
      <c r="Q2586" s="25" t="s">
        <v>147</v>
      </c>
      <c r="R2586" s="26">
        <v>0.04</v>
      </c>
      <c r="S2586" s="26">
        <v>6.0000000000000001E-3</v>
      </c>
      <c r="T2586" s="336">
        <f>SUM(R2587:S2587)</f>
        <v>4684</v>
      </c>
      <c r="U2586" s="19">
        <v>2E-3</v>
      </c>
      <c r="V2586" s="19">
        <v>1E-3</v>
      </c>
      <c r="W2586" s="336">
        <f>SUM(U2587:V2587)</f>
        <v>222</v>
      </c>
      <c r="X2586" s="19">
        <v>0.03</v>
      </c>
      <c r="Y2586" s="19">
        <v>0.02</v>
      </c>
      <c r="Z2586" s="19">
        <v>0</v>
      </c>
      <c r="AA2586" s="338">
        <f>SUM(X2587:Z2587)</f>
        <v>4775</v>
      </c>
      <c r="AB2586" s="327">
        <f>ROUNDDOWN((T2586+AA2586)*0.05,0)</f>
        <v>472</v>
      </c>
      <c r="AC2586" s="327">
        <f>ROUNDDOWN((T2586+W2586+AA2586+AB2586)*0.1,0)</f>
        <v>1015</v>
      </c>
      <c r="AD2586" s="327">
        <f>ROUNDDOWN(AG2586*0.1,0)</f>
        <v>799</v>
      </c>
      <c r="AE2586" s="327">
        <f>T2586+W2586+AA2586+AB2586+AC2586+AD2586</f>
        <v>11967</v>
      </c>
      <c r="AF2586" s="328">
        <v>12900</v>
      </c>
      <c r="AG2586" s="330">
        <f>AF2586-T2586-W2586</f>
        <v>7994</v>
      </c>
      <c r="AH2586" s="332">
        <f>IF(AE2586&lt;AG2586,AE2586,AG2586)</f>
        <v>7994</v>
      </c>
    </row>
    <row r="2587" spans="1:34" ht="12.75" hidden="1" customHeight="1">
      <c r="A2587" s="333"/>
      <c r="B2587" s="20"/>
      <c r="C2587" s="21"/>
      <c r="D2587" s="333"/>
      <c r="E2587" s="21"/>
      <c r="F2587" s="21"/>
      <c r="G2587" s="333"/>
      <c r="H2587" s="21"/>
      <c r="I2587" s="21"/>
      <c r="J2587" s="333"/>
      <c r="K2587" s="21"/>
      <c r="L2587" s="21"/>
      <c r="M2587" s="335"/>
      <c r="N2587" s="21"/>
      <c r="O2587" s="21"/>
      <c r="P2587" s="335"/>
      <c r="Q2587" s="25"/>
      <c r="R2587" s="23">
        <f>ROUNDDOWN($R$3*R2586,0)</f>
        <v>4196</v>
      </c>
      <c r="S2587" s="23">
        <f>ROUNDDOWN($S$3*S2586,0)</f>
        <v>488</v>
      </c>
      <c r="T2587" s="337"/>
      <c r="U2587" s="23">
        <f>ROUNDDOWN(U2586*$U$3,0)</f>
        <v>162</v>
      </c>
      <c r="V2587" s="23">
        <f>ROUNDDOWN(V2586*$V$3,0)</f>
        <v>60</v>
      </c>
      <c r="W2587" s="337"/>
      <c r="X2587" s="23">
        <f>ROUNDDOWN($X$3*X2586,0)</f>
        <v>3147</v>
      </c>
      <c r="Y2587" s="23">
        <f>ROUNDDOWN(Y2586*$Y$3,0)</f>
        <v>1628</v>
      </c>
      <c r="Z2587" s="24">
        <f>ROUNDDOWN(Z2586*$Z$3,0)</f>
        <v>0</v>
      </c>
      <c r="AA2587" s="338"/>
      <c r="AB2587" s="327"/>
      <c r="AC2587" s="327"/>
      <c r="AD2587" s="327"/>
      <c r="AE2587" s="327"/>
      <c r="AF2587" s="329"/>
      <c r="AG2587" s="331"/>
      <c r="AH2587" s="332"/>
    </row>
    <row r="2588" spans="1:34" ht="12.75" hidden="1" customHeight="1">
      <c r="A2588" s="333" t="s">
        <v>356</v>
      </c>
      <c r="B2588" s="20" t="s">
        <v>32</v>
      </c>
      <c r="C2588" s="21">
        <v>1.5</v>
      </c>
      <c r="D2588" s="333" t="str">
        <f>B2588&amp;C2588</f>
        <v>H1.5</v>
      </c>
      <c r="E2588" s="21" t="s">
        <v>33</v>
      </c>
      <c r="F2588" s="21">
        <v>0.6</v>
      </c>
      <c r="G2588" s="333" t="str">
        <f>E2588&amp;F2588</f>
        <v>W0.6</v>
      </c>
      <c r="H2588" s="21" t="s">
        <v>34</v>
      </c>
      <c r="I2588" s="21">
        <v>0</v>
      </c>
      <c r="J2588" s="333" t="str">
        <f>H2588&amp;I2588</f>
        <v>L0</v>
      </c>
      <c r="K2588" s="21" t="s">
        <v>35</v>
      </c>
      <c r="L2588" s="21">
        <v>0</v>
      </c>
      <c r="M2588" s="334" t="str">
        <f>K2588&amp;L2588</f>
        <v>B0</v>
      </c>
      <c r="N2588" s="21" t="s">
        <v>36</v>
      </c>
      <c r="O2588" s="21">
        <v>0</v>
      </c>
      <c r="P2588" s="334" t="str">
        <f>N2588&amp;O2588</f>
        <v>R0</v>
      </c>
      <c r="Q2588" s="25" t="s">
        <v>147</v>
      </c>
      <c r="R2588" s="26">
        <v>0.04</v>
      </c>
      <c r="S2588" s="26">
        <v>6.0000000000000001E-3</v>
      </c>
      <c r="T2588" s="336">
        <f>SUM(R2589:S2589)</f>
        <v>4684</v>
      </c>
      <c r="U2588" s="19">
        <v>2E-3</v>
      </c>
      <c r="V2588" s="19">
        <v>1E-3</v>
      </c>
      <c r="W2588" s="336">
        <f>SUM(U2589:V2589)</f>
        <v>222</v>
      </c>
      <c r="X2588" s="19">
        <v>0.03</v>
      </c>
      <c r="Y2588" s="19">
        <v>0.02</v>
      </c>
      <c r="Z2588" s="19">
        <v>0</v>
      </c>
      <c r="AA2588" s="338">
        <f>SUM(X2589:Z2589)</f>
        <v>4775</v>
      </c>
      <c r="AB2588" s="327">
        <f>ROUNDDOWN((T2588+AA2588)*0.05,0)</f>
        <v>472</v>
      </c>
      <c r="AC2588" s="327">
        <f>ROUNDDOWN((T2588+W2588+AA2588+AB2588)*0.1,0)</f>
        <v>1015</v>
      </c>
      <c r="AD2588" s="327">
        <f>ROUNDDOWN(AG2588*0.1,0)</f>
        <v>3379</v>
      </c>
      <c r="AE2588" s="327">
        <f>T2588+W2588+AA2588+AB2588+AC2588+AD2588</f>
        <v>14547</v>
      </c>
      <c r="AF2588" s="328">
        <v>38700</v>
      </c>
      <c r="AG2588" s="330">
        <f>AF2588-T2588-W2588</f>
        <v>33794</v>
      </c>
      <c r="AH2588" s="332">
        <f>IF(AE2588&lt;AG2588,AE2588,AG2588)</f>
        <v>14547</v>
      </c>
    </row>
    <row r="2589" spans="1:34" ht="12.75" hidden="1" customHeight="1">
      <c r="A2589" s="333"/>
      <c r="B2589" s="20"/>
      <c r="C2589" s="21"/>
      <c r="D2589" s="333"/>
      <c r="E2589" s="21"/>
      <c r="F2589" s="21"/>
      <c r="G2589" s="333"/>
      <c r="H2589" s="21"/>
      <c r="I2589" s="21"/>
      <c r="J2589" s="333"/>
      <c r="K2589" s="21"/>
      <c r="L2589" s="21"/>
      <c r="M2589" s="335"/>
      <c r="N2589" s="21"/>
      <c r="O2589" s="21"/>
      <c r="P2589" s="335"/>
      <c r="Q2589" s="25"/>
      <c r="R2589" s="23">
        <f>ROUNDDOWN($R$3*R2588,0)</f>
        <v>4196</v>
      </c>
      <c r="S2589" s="23">
        <f>ROUNDDOWN($S$3*S2588,0)</f>
        <v>488</v>
      </c>
      <c r="T2589" s="337"/>
      <c r="U2589" s="23">
        <f>ROUNDDOWN(U2588*$U$3,0)</f>
        <v>162</v>
      </c>
      <c r="V2589" s="23">
        <f>ROUNDDOWN(V2588*$V$3,0)</f>
        <v>60</v>
      </c>
      <c r="W2589" s="337"/>
      <c r="X2589" s="23">
        <f>ROUNDDOWN($X$3*X2588,0)</f>
        <v>3147</v>
      </c>
      <c r="Y2589" s="23">
        <f>ROUNDDOWN(Y2588*$Y$3,0)</f>
        <v>1628</v>
      </c>
      <c r="Z2589" s="24">
        <f>ROUNDDOWN(Z2588*$Z$3,0)</f>
        <v>0</v>
      </c>
      <c r="AA2589" s="338"/>
      <c r="AB2589" s="327"/>
      <c r="AC2589" s="327"/>
      <c r="AD2589" s="327"/>
      <c r="AE2589" s="327"/>
      <c r="AF2589" s="329"/>
      <c r="AG2589" s="331"/>
      <c r="AH2589" s="332"/>
    </row>
    <row r="2590" spans="1:34" ht="12.75" hidden="1" customHeight="1">
      <c r="A2590" s="333" t="s">
        <v>356</v>
      </c>
      <c r="B2590" s="20" t="s">
        <v>32</v>
      </c>
      <c r="C2590" s="21">
        <v>1.8</v>
      </c>
      <c r="D2590" s="333" t="str">
        <f>B2590&amp;C2590</f>
        <v>H1.8</v>
      </c>
      <c r="E2590" s="21" t="s">
        <v>33</v>
      </c>
      <c r="F2590" s="21">
        <v>0.8</v>
      </c>
      <c r="G2590" s="333" t="str">
        <f>E2590&amp;F2590</f>
        <v>W0.8</v>
      </c>
      <c r="H2590" s="21" t="s">
        <v>34</v>
      </c>
      <c r="I2590" s="21">
        <v>0</v>
      </c>
      <c r="J2590" s="333" t="str">
        <f>H2590&amp;I2590</f>
        <v>L0</v>
      </c>
      <c r="K2590" s="21" t="s">
        <v>35</v>
      </c>
      <c r="L2590" s="21">
        <v>0</v>
      </c>
      <c r="M2590" s="334" t="str">
        <f>K2590&amp;L2590</f>
        <v>B0</v>
      </c>
      <c r="N2590" s="21" t="s">
        <v>36</v>
      </c>
      <c r="O2590" s="21">
        <v>0</v>
      </c>
      <c r="P2590" s="334" t="str">
        <f>N2590&amp;O2590</f>
        <v>R0</v>
      </c>
      <c r="Q2590" s="25" t="s">
        <v>147</v>
      </c>
      <c r="R2590" s="19">
        <v>0.08</v>
      </c>
      <c r="S2590" s="19">
        <v>0.01</v>
      </c>
      <c r="T2590" s="336">
        <f>SUM(R2591:S2591)</f>
        <v>9206</v>
      </c>
      <c r="U2590" s="19">
        <v>2E-3</v>
      </c>
      <c r="V2590" s="19">
        <v>2E-3</v>
      </c>
      <c r="W2590" s="336">
        <f>SUM(U2591:V2591)</f>
        <v>283</v>
      </c>
      <c r="X2590" s="19">
        <v>0.05</v>
      </c>
      <c r="Y2590" s="19">
        <v>0.03</v>
      </c>
      <c r="Z2590" s="19">
        <v>0</v>
      </c>
      <c r="AA2590" s="338">
        <f>SUM(X2591:Z2591)</f>
        <v>7688</v>
      </c>
      <c r="AB2590" s="327">
        <f>ROUNDDOWN((T2590+AA2590)*0.05,0)</f>
        <v>844</v>
      </c>
      <c r="AC2590" s="327">
        <f>ROUNDDOWN((T2590+W2590+AA2590+AB2590)*0.1,0)</f>
        <v>1802</v>
      </c>
      <c r="AD2590" s="327">
        <f>ROUNDDOWN(AG2590*0.1,0)</f>
        <v>8521</v>
      </c>
      <c r="AE2590" s="327">
        <f>T2590+W2590+AA2590+AB2590+AC2590+AD2590</f>
        <v>28344</v>
      </c>
      <c r="AF2590" s="328">
        <v>94700</v>
      </c>
      <c r="AG2590" s="330">
        <f>AF2590-T2590-W2590</f>
        <v>85211</v>
      </c>
      <c r="AH2590" s="332">
        <f>IF(AE2590&lt;AG2590,AE2590,AG2590)</f>
        <v>28344</v>
      </c>
    </row>
    <row r="2591" spans="1:34" ht="12.75" hidden="1" customHeight="1">
      <c r="A2591" s="333"/>
      <c r="B2591" s="20"/>
      <c r="C2591" s="21"/>
      <c r="D2591" s="333"/>
      <c r="E2591" s="21"/>
      <c r="F2591" s="21"/>
      <c r="G2591" s="333"/>
      <c r="H2591" s="21"/>
      <c r="I2591" s="21"/>
      <c r="J2591" s="333"/>
      <c r="K2591" s="21"/>
      <c r="L2591" s="21"/>
      <c r="M2591" s="335"/>
      <c r="N2591" s="21"/>
      <c r="O2591" s="21"/>
      <c r="P2591" s="335"/>
      <c r="Q2591" s="25"/>
      <c r="R2591" s="23">
        <f>ROUNDDOWN($R$3*R2590,0)</f>
        <v>8392</v>
      </c>
      <c r="S2591" s="23">
        <f>ROUNDDOWN($S$3*S2590,0)</f>
        <v>814</v>
      </c>
      <c r="T2591" s="337"/>
      <c r="U2591" s="23">
        <f>ROUNDDOWN(U2590*$U$3,0)</f>
        <v>162</v>
      </c>
      <c r="V2591" s="23">
        <f>ROUNDDOWN(V2590*$V$3,0)</f>
        <v>121</v>
      </c>
      <c r="W2591" s="337"/>
      <c r="X2591" s="23">
        <f>ROUNDDOWN($X$3*X2590,0)</f>
        <v>5245</v>
      </c>
      <c r="Y2591" s="23">
        <f>ROUNDDOWN(Y2590*$Y$3,0)</f>
        <v>2443</v>
      </c>
      <c r="Z2591" s="24">
        <f>ROUNDDOWN(Z2590*$Z$3,0)</f>
        <v>0</v>
      </c>
      <c r="AA2591" s="338"/>
      <c r="AB2591" s="327"/>
      <c r="AC2591" s="327"/>
      <c r="AD2591" s="327"/>
      <c r="AE2591" s="327"/>
      <c r="AF2591" s="329"/>
      <c r="AG2591" s="331"/>
      <c r="AH2591" s="332"/>
    </row>
    <row r="2592" spans="1:34" ht="12.75" hidden="1" customHeight="1">
      <c r="A2592" s="333" t="s">
        <v>356</v>
      </c>
      <c r="B2592" s="20" t="s">
        <v>32</v>
      </c>
      <c r="C2592" s="21">
        <v>2</v>
      </c>
      <c r="D2592" s="333" t="str">
        <f>B2592&amp;C2592</f>
        <v>H2</v>
      </c>
      <c r="E2592" s="21" t="s">
        <v>33</v>
      </c>
      <c r="F2592" s="21">
        <v>1</v>
      </c>
      <c r="G2592" s="333" t="str">
        <f>E2592&amp;F2592</f>
        <v>W1</v>
      </c>
      <c r="H2592" s="21" t="s">
        <v>34</v>
      </c>
      <c r="I2592" s="21">
        <v>0</v>
      </c>
      <c r="J2592" s="333" t="str">
        <f>H2592&amp;I2592</f>
        <v>L0</v>
      </c>
      <c r="K2592" s="21" t="s">
        <v>35</v>
      </c>
      <c r="L2592" s="21">
        <v>0</v>
      </c>
      <c r="M2592" s="334" t="str">
        <f>K2592&amp;L2592</f>
        <v>B0</v>
      </c>
      <c r="N2592" s="21" t="s">
        <v>36</v>
      </c>
      <c r="O2592" s="21">
        <v>0</v>
      </c>
      <c r="P2592" s="334" t="str">
        <f>N2592&amp;O2592</f>
        <v>R0</v>
      </c>
      <c r="Q2592" s="25" t="s">
        <v>147</v>
      </c>
      <c r="R2592" s="19">
        <v>0.08</v>
      </c>
      <c r="S2592" s="19">
        <v>0.01</v>
      </c>
      <c r="T2592" s="336">
        <f>SUM(R2593:S2593)</f>
        <v>9206</v>
      </c>
      <c r="U2592" s="19">
        <v>2E-3</v>
      </c>
      <c r="V2592" s="19">
        <v>2E-3</v>
      </c>
      <c r="W2592" s="336">
        <f>SUM(U2593:V2593)</f>
        <v>283</v>
      </c>
      <c r="X2592" s="19">
        <v>0.05</v>
      </c>
      <c r="Y2592" s="19">
        <v>0.03</v>
      </c>
      <c r="Z2592" s="19">
        <v>0</v>
      </c>
      <c r="AA2592" s="338">
        <f>SUM(X2593:Z2593)</f>
        <v>7688</v>
      </c>
      <c r="AB2592" s="327">
        <f>ROUNDDOWN((T2592+AA2592)*0.05,0)</f>
        <v>844</v>
      </c>
      <c r="AC2592" s="327">
        <f>ROUNDDOWN((T2592+W2592+AA2592+AB2592)*0.1,0)</f>
        <v>1802</v>
      </c>
      <c r="AD2592" s="327">
        <f>ROUNDDOWN(AG2592*0.1,0)</f>
        <v>14451</v>
      </c>
      <c r="AE2592" s="327">
        <f>T2592+W2592+AA2592+AB2592+AC2592+AD2592</f>
        <v>34274</v>
      </c>
      <c r="AF2592" s="328">
        <v>154000</v>
      </c>
      <c r="AG2592" s="330">
        <f>AF2592-T2592-W2592</f>
        <v>144511</v>
      </c>
      <c r="AH2592" s="332">
        <f>IF(AE2592&lt;AG2592,AE2592,AG2592)</f>
        <v>34274</v>
      </c>
    </row>
    <row r="2593" spans="1:34" ht="12.75" hidden="1" customHeight="1">
      <c r="A2593" s="333"/>
      <c r="B2593" s="20"/>
      <c r="C2593" s="21"/>
      <c r="D2593" s="333"/>
      <c r="E2593" s="21"/>
      <c r="F2593" s="21"/>
      <c r="G2593" s="333"/>
      <c r="H2593" s="21"/>
      <c r="I2593" s="21"/>
      <c r="J2593" s="333"/>
      <c r="K2593" s="21"/>
      <c r="L2593" s="21"/>
      <c r="M2593" s="335"/>
      <c r="N2593" s="21"/>
      <c r="O2593" s="21"/>
      <c r="P2593" s="335"/>
      <c r="Q2593" s="25"/>
      <c r="R2593" s="23">
        <f>ROUNDDOWN($R$3*R2592,0)</f>
        <v>8392</v>
      </c>
      <c r="S2593" s="23">
        <f>ROUNDDOWN($S$3*S2592,0)</f>
        <v>814</v>
      </c>
      <c r="T2593" s="337"/>
      <c r="U2593" s="23">
        <f>ROUNDDOWN(U2592*$U$3,0)</f>
        <v>162</v>
      </c>
      <c r="V2593" s="23">
        <f>ROUNDDOWN(V2592*$V$3,0)</f>
        <v>121</v>
      </c>
      <c r="W2593" s="337"/>
      <c r="X2593" s="23">
        <f>ROUNDDOWN($X$3*X2592,0)</f>
        <v>5245</v>
      </c>
      <c r="Y2593" s="23">
        <f>ROUNDDOWN(Y2592*$Y$3,0)</f>
        <v>2443</v>
      </c>
      <c r="Z2593" s="24">
        <f>ROUNDDOWN(Z2592*$Z$3,0)</f>
        <v>0</v>
      </c>
      <c r="AA2593" s="338"/>
      <c r="AB2593" s="327"/>
      <c r="AC2593" s="327"/>
      <c r="AD2593" s="327"/>
      <c r="AE2593" s="327"/>
      <c r="AF2593" s="329"/>
      <c r="AG2593" s="331"/>
      <c r="AH2593" s="332"/>
    </row>
  </sheetData>
  <autoFilter ref="A5:AI2593" xr:uid="{00000000-0009-0000-0000-000006000000}">
    <filterColumn colId="0">
      <filters>
        <filter val="무궁화"/>
        <filter val="무궁화_x000a_(가로수및정원용)"/>
        <filter val="앵도나무"/>
      </filters>
    </filterColumn>
  </autoFilter>
  <mergeCells count="20650">
    <mergeCell ref="AG2592:AG2593"/>
    <mergeCell ref="AH2592:AH2593"/>
    <mergeCell ref="AA2592:AA2593"/>
    <mergeCell ref="AB2592:AB2593"/>
    <mergeCell ref="AC2592:AC2593"/>
    <mergeCell ref="AD2592:AD2593"/>
    <mergeCell ref="AE2592:AE2593"/>
    <mergeCell ref="AF2592:AF2593"/>
    <mergeCell ref="AG2590:AG2591"/>
    <mergeCell ref="AH2590:AH2591"/>
    <mergeCell ref="A2592:A2593"/>
    <mergeCell ref="D2592:D2593"/>
    <mergeCell ref="G2592:G2593"/>
    <mergeCell ref="J2592:J2593"/>
    <mergeCell ref="M2592:M2593"/>
    <mergeCell ref="P2592:P2593"/>
    <mergeCell ref="T2592:T2593"/>
    <mergeCell ref="W2592:W2593"/>
    <mergeCell ref="AA2590:AA2591"/>
    <mergeCell ref="AB2590:AB2591"/>
    <mergeCell ref="AC2590:AC2591"/>
    <mergeCell ref="AD2590:AD2591"/>
    <mergeCell ref="AE2590:AE2591"/>
    <mergeCell ref="AF2590:AF2591"/>
    <mergeCell ref="AG2588:AG2589"/>
    <mergeCell ref="AH2588:AH2589"/>
    <mergeCell ref="A2590:A2591"/>
    <mergeCell ref="D2590:D2591"/>
    <mergeCell ref="G2590:G2591"/>
    <mergeCell ref="J2590:J2591"/>
    <mergeCell ref="M2590:M2591"/>
    <mergeCell ref="P2590:P2591"/>
    <mergeCell ref="T2590:T2591"/>
    <mergeCell ref="W2590:W2591"/>
    <mergeCell ref="AA2588:AA2589"/>
    <mergeCell ref="AB2588:AB2589"/>
    <mergeCell ref="AC2588:AC2589"/>
    <mergeCell ref="AD2588:AD2589"/>
    <mergeCell ref="AE2588:AE2589"/>
    <mergeCell ref="AF2588:AF2589"/>
    <mergeCell ref="AG2586:AG2587"/>
    <mergeCell ref="AH2586:AH2587"/>
    <mergeCell ref="A2588:A2589"/>
    <mergeCell ref="D2588:D2589"/>
    <mergeCell ref="G2588:G2589"/>
    <mergeCell ref="J2588:J2589"/>
    <mergeCell ref="M2588:M2589"/>
    <mergeCell ref="P2588:P2589"/>
    <mergeCell ref="T2588:T2589"/>
    <mergeCell ref="W2588:W2589"/>
    <mergeCell ref="AA2586:AA2587"/>
    <mergeCell ref="AB2586:AB2587"/>
    <mergeCell ref="AC2586:AC2587"/>
    <mergeCell ref="AD2586:AD2587"/>
    <mergeCell ref="AE2586:AE2587"/>
    <mergeCell ref="AF2586:AF2587"/>
    <mergeCell ref="AG2584:AG2585"/>
    <mergeCell ref="AH2584:AH2585"/>
    <mergeCell ref="A2586:A2587"/>
    <mergeCell ref="D2586:D2587"/>
    <mergeCell ref="G2586:G2587"/>
    <mergeCell ref="J2586:J2587"/>
    <mergeCell ref="M2586:M2587"/>
    <mergeCell ref="P2586:P2587"/>
    <mergeCell ref="T2586:T2587"/>
    <mergeCell ref="W2586:W2587"/>
    <mergeCell ref="AA2584:AA2585"/>
    <mergeCell ref="AB2584:AB2585"/>
    <mergeCell ref="AC2584:AC2585"/>
    <mergeCell ref="AD2584:AD2585"/>
    <mergeCell ref="AE2584:AE2585"/>
    <mergeCell ref="AF2584:AF2585"/>
    <mergeCell ref="AF2582:AF2583"/>
    <mergeCell ref="AG2582:AG2583"/>
    <mergeCell ref="AH2582:AH2583"/>
    <mergeCell ref="A2584:A2585"/>
    <mergeCell ref="D2584:D2585"/>
    <mergeCell ref="G2584:G2585"/>
    <mergeCell ref="J2584:J2585"/>
    <mergeCell ref="M2584:M2585"/>
    <mergeCell ref="P2584:P2585"/>
    <mergeCell ref="T2584:T2585"/>
    <mergeCell ref="W2582:W2583"/>
    <mergeCell ref="AA2582:AA2583"/>
    <mergeCell ref="AB2582:AB2583"/>
    <mergeCell ref="AC2582:AC2583"/>
    <mergeCell ref="AD2582:AD2583"/>
    <mergeCell ref="AE2582:AE2583"/>
    <mergeCell ref="AF2580:AF2581"/>
    <mergeCell ref="AG2580:AG2581"/>
    <mergeCell ref="AH2580:AH2581"/>
    <mergeCell ref="A2582:A2583"/>
    <mergeCell ref="D2582:D2583"/>
    <mergeCell ref="G2582:G2583"/>
    <mergeCell ref="J2582:J2583"/>
    <mergeCell ref="M2582:M2583"/>
    <mergeCell ref="P2582:P2583"/>
    <mergeCell ref="T2582:T2583"/>
    <mergeCell ref="W2580:W2581"/>
    <mergeCell ref="AA2580:AA2581"/>
    <mergeCell ref="AB2580:AB2581"/>
    <mergeCell ref="AC2580:AC2581"/>
    <mergeCell ref="AD2580:AD2581"/>
    <mergeCell ref="AE2580:AE2581"/>
    <mergeCell ref="AF2578:AF2579"/>
    <mergeCell ref="AG2578:AG2579"/>
    <mergeCell ref="AH2578:AH2579"/>
    <mergeCell ref="A2580:A2581"/>
    <mergeCell ref="D2580:D2581"/>
    <mergeCell ref="G2580:G2581"/>
    <mergeCell ref="J2580:J2581"/>
    <mergeCell ref="M2580:M2581"/>
    <mergeCell ref="P2580:P2581"/>
    <mergeCell ref="T2580:T2581"/>
    <mergeCell ref="W2578:W2579"/>
    <mergeCell ref="AA2578:AA2579"/>
    <mergeCell ref="AB2578:AB2579"/>
    <mergeCell ref="AC2578:AC2579"/>
    <mergeCell ref="AD2578:AD2579"/>
    <mergeCell ref="AE2578:AE2579"/>
    <mergeCell ref="AF2576:AF2577"/>
    <mergeCell ref="AG2576:AG2577"/>
    <mergeCell ref="AH2576:AH2577"/>
    <mergeCell ref="A2578:A2579"/>
    <mergeCell ref="D2578:D2579"/>
    <mergeCell ref="G2578:G2579"/>
    <mergeCell ref="J2578:J2579"/>
    <mergeCell ref="M2578:M2579"/>
    <mergeCell ref="P2578:P2579"/>
    <mergeCell ref="T2578:T2579"/>
    <mergeCell ref="W2576:W2577"/>
    <mergeCell ref="AA2576:AA2577"/>
    <mergeCell ref="AB2576:AB2577"/>
    <mergeCell ref="AC2576:AC2577"/>
    <mergeCell ref="AD2576:AD2577"/>
    <mergeCell ref="AE2576:AE2577"/>
    <mergeCell ref="AF2574:AF2575"/>
    <mergeCell ref="AG2574:AG2575"/>
    <mergeCell ref="AH2574:AH2575"/>
    <mergeCell ref="A2576:A2577"/>
    <mergeCell ref="D2576:D2577"/>
    <mergeCell ref="G2576:G2577"/>
    <mergeCell ref="J2576:J2577"/>
    <mergeCell ref="M2576:M2577"/>
    <mergeCell ref="P2576:P2577"/>
    <mergeCell ref="T2576:T2577"/>
    <mergeCell ref="W2574:W2575"/>
    <mergeCell ref="AA2574:AA2575"/>
    <mergeCell ref="AB2574:AB2575"/>
    <mergeCell ref="AC2574:AC2575"/>
    <mergeCell ref="AD2574:AD2575"/>
    <mergeCell ref="AE2574:AE2575"/>
    <mergeCell ref="AF2572:AF2573"/>
    <mergeCell ref="AG2572:AG2573"/>
    <mergeCell ref="AH2572:AH2573"/>
    <mergeCell ref="A2574:A2575"/>
    <mergeCell ref="D2574:D2575"/>
    <mergeCell ref="G2574:G2575"/>
    <mergeCell ref="J2574:J2575"/>
    <mergeCell ref="M2574:M2575"/>
    <mergeCell ref="P2574:P2575"/>
    <mergeCell ref="T2574:T2575"/>
    <mergeCell ref="W2572:W2573"/>
    <mergeCell ref="AA2572:AA2573"/>
    <mergeCell ref="AB2572:AB2573"/>
    <mergeCell ref="AC2572:AC2573"/>
    <mergeCell ref="AD2572:AD2573"/>
    <mergeCell ref="AE2572:AE2573"/>
    <mergeCell ref="AF2570:AF2571"/>
    <mergeCell ref="AG2570:AG2571"/>
    <mergeCell ref="AH2570:AH2571"/>
    <mergeCell ref="A2572:A2573"/>
    <mergeCell ref="D2572:D2573"/>
    <mergeCell ref="G2572:G2573"/>
    <mergeCell ref="J2572:J2573"/>
    <mergeCell ref="M2572:M2573"/>
    <mergeCell ref="P2572:P2573"/>
    <mergeCell ref="T2572:T2573"/>
    <mergeCell ref="W2570:W2571"/>
    <mergeCell ref="AA2570:AA2571"/>
    <mergeCell ref="AB2570:AB2571"/>
    <mergeCell ref="AC2570:AC2571"/>
    <mergeCell ref="AD2570:AD2571"/>
    <mergeCell ref="AE2570:AE2571"/>
    <mergeCell ref="AF2568:AF2569"/>
    <mergeCell ref="AG2568:AG2569"/>
    <mergeCell ref="AH2568:AH2569"/>
    <mergeCell ref="A2570:A2571"/>
    <mergeCell ref="D2570:D2571"/>
    <mergeCell ref="G2570:G2571"/>
    <mergeCell ref="J2570:J2571"/>
    <mergeCell ref="M2570:M2571"/>
    <mergeCell ref="P2570:P2571"/>
    <mergeCell ref="T2570:T2571"/>
    <mergeCell ref="W2568:W2569"/>
    <mergeCell ref="AA2568:AA2569"/>
    <mergeCell ref="AB2568:AB2569"/>
    <mergeCell ref="AC2568:AC2569"/>
    <mergeCell ref="AD2568:AD2569"/>
    <mergeCell ref="AE2568:AE2569"/>
    <mergeCell ref="AF2566:AF2567"/>
    <mergeCell ref="AG2566:AG2567"/>
    <mergeCell ref="AH2566:AH2567"/>
    <mergeCell ref="A2568:A2569"/>
    <mergeCell ref="D2568:D2569"/>
    <mergeCell ref="G2568:G2569"/>
    <mergeCell ref="J2568:J2569"/>
    <mergeCell ref="M2568:M2569"/>
    <mergeCell ref="P2568:P2569"/>
    <mergeCell ref="T2568:T2569"/>
    <mergeCell ref="W2566:W2567"/>
    <mergeCell ref="AA2566:AA2567"/>
    <mergeCell ref="AB2566:AB2567"/>
    <mergeCell ref="AC2566:AC2567"/>
    <mergeCell ref="AD2566:AD2567"/>
    <mergeCell ref="AE2566:AE2567"/>
    <mergeCell ref="AF2564:AF2565"/>
    <mergeCell ref="AG2564:AG2565"/>
    <mergeCell ref="AH2564:AH2565"/>
    <mergeCell ref="A2566:A2567"/>
    <mergeCell ref="D2566:D2567"/>
    <mergeCell ref="G2566:G2567"/>
    <mergeCell ref="J2566:J2567"/>
    <mergeCell ref="M2566:M2567"/>
    <mergeCell ref="P2566:P2567"/>
    <mergeCell ref="T2566:T2567"/>
    <mergeCell ref="W2564:W2565"/>
    <mergeCell ref="AA2564:AA2565"/>
    <mergeCell ref="AB2564:AB2565"/>
    <mergeCell ref="AC2564:AC2565"/>
    <mergeCell ref="AD2564:AD2565"/>
    <mergeCell ref="AE2564:AE2565"/>
    <mergeCell ref="AF2562:AF2563"/>
    <mergeCell ref="AG2562:AG2563"/>
    <mergeCell ref="AH2562:AH2563"/>
    <mergeCell ref="A2564:A2565"/>
    <mergeCell ref="D2564:D2565"/>
    <mergeCell ref="G2564:G2565"/>
    <mergeCell ref="J2564:J2565"/>
    <mergeCell ref="M2564:M2565"/>
    <mergeCell ref="P2564:P2565"/>
    <mergeCell ref="T2564:T2565"/>
    <mergeCell ref="W2562:W2563"/>
    <mergeCell ref="AA2562:AA2563"/>
    <mergeCell ref="AB2562:AB2563"/>
    <mergeCell ref="AC2562:AC2563"/>
    <mergeCell ref="AD2562:AD2563"/>
    <mergeCell ref="AE2562:AE2563"/>
    <mergeCell ref="AF2560:AF2561"/>
    <mergeCell ref="AG2560:AG2561"/>
    <mergeCell ref="AH2560:AH2561"/>
    <mergeCell ref="A2562:A2563"/>
    <mergeCell ref="D2562:D2563"/>
    <mergeCell ref="G2562:G2563"/>
    <mergeCell ref="J2562:J2563"/>
    <mergeCell ref="M2562:M2563"/>
    <mergeCell ref="P2562:P2563"/>
    <mergeCell ref="T2562:T2563"/>
    <mergeCell ref="W2560:W2561"/>
    <mergeCell ref="AA2560:AA2561"/>
    <mergeCell ref="AB2560:AB2561"/>
    <mergeCell ref="AC2560:AC2561"/>
    <mergeCell ref="AD2560:AD2561"/>
    <mergeCell ref="AE2560:AE2561"/>
    <mergeCell ref="AF2558:AF2559"/>
    <mergeCell ref="AG2558:AG2559"/>
    <mergeCell ref="AH2558:AH2559"/>
    <mergeCell ref="A2560:A2561"/>
    <mergeCell ref="D2560:D2561"/>
    <mergeCell ref="G2560:G2561"/>
    <mergeCell ref="J2560:J2561"/>
    <mergeCell ref="M2560:M2561"/>
    <mergeCell ref="P2560:P2561"/>
    <mergeCell ref="T2560:T2561"/>
    <mergeCell ref="W2558:W2559"/>
    <mergeCell ref="AA2558:AA2559"/>
    <mergeCell ref="AB2558:AB2559"/>
    <mergeCell ref="AC2558:AC2559"/>
    <mergeCell ref="AD2558:AD2559"/>
    <mergeCell ref="AE2558:AE2559"/>
    <mergeCell ref="AF2556:AF2557"/>
    <mergeCell ref="AG2556:AG2557"/>
    <mergeCell ref="AH2556:AH2557"/>
    <mergeCell ref="A2558:A2559"/>
    <mergeCell ref="D2558:D2559"/>
    <mergeCell ref="G2558:G2559"/>
    <mergeCell ref="J2558:J2559"/>
    <mergeCell ref="M2558:M2559"/>
    <mergeCell ref="P2558:P2559"/>
    <mergeCell ref="T2558:T2559"/>
    <mergeCell ref="W2556:W2557"/>
    <mergeCell ref="AA2556:AA2557"/>
    <mergeCell ref="AB2556:AB2557"/>
    <mergeCell ref="AC2556:AC2557"/>
    <mergeCell ref="AD2556:AD2557"/>
    <mergeCell ref="AE2556:AE2557"/>
    <mergeCell ref="AF2554:AF2555"/>
    <mergeCell ref="AG2554:AG2555"/>
    <mergeCell ref="AH2554:AH2555"/>
    <mergeCell ref="A2556:A2557"/>
    <mergeCell ref="D2556:D2557"/>
    <mergeCell ref="G2556:G2557"/>
    <mergeCell ref="J2556:J2557"/>
    <mergeCell ref="M2556:M2557"/>
    <mergeCell ref="P2556:P2557"/>
    <mergeCell ref="T2556:T2557"/>
    <mergeCell ref="W2554:W2555"/>
    <mergeCell ref="AA2554:AA2555"/>
    <mergeCell ref="AB2554:AB2555"/>
    <mergeCell ref="AC2554:AC2555"/>
    <mergeCell ref="AD2554:AD2555"/>
    <mergeCell ref="AE2554:AE2555"/>
    <mergeCell ref="AF2552:AF2553"/>
    <mergeCell ref="AG2552:AG2553"/>
    <mergeCell ref="AH2552:AH2553"/>
    <mergeCell ref="A2554:A2555"/>
    <mergeCell ref="D2554:D2555"/>
    <mergeCell ref="G2554:G2555"/>
    <mergeCell ref="J2554:J2555"/>
    <mergeCell ref="M2554:M2555"/>
    <mergeCell ref="P2554:P2555"/>
    <mergeCell ref="T2554:T2555"/>
    <mergeCell ref="W2552:W2553"/>
    <mergeCell ref="AA2552:AA2553"/>
    <mergeCell ref="AB2552:AB2553"/>
    <mergeCell ref="AC2552:AC2553"/>
    <mergeCell ref="AD2552:AD2553"/>
    <mergeCell ref="AE2552:AE2553"/>
    <mergeCell ref="AF2550:AF2551"/>
    <mergeCell ref="AG2550:AG2551"/>
    <mergeCell ref="AH2550:AH2551"/>
    <mergeCell ref="A2552:A2553"/>
    <mergeCell ref="D2552:D2553"/>
    <mergeCell ref="G2552:G2553"/>
    <mergeCell ref="J2552:J2553"/>
    <mergeCell ref="M2552:M2553"/>
    <mergeCell ref="P2552:P2553"/>
    <mergeCell ref="T2552:T2553"/>
    <mergeCell ref="T2550:T2551"/>
    <mergeCell ref="AA2550:AA2551"/>
    <mergeCell ref="AB2550:AB2551"/>
    <mergeCell ref="AC2550:AC2551"/>
    <mergeCell ref="AD2550:AD2551"/>
    <mergeCell ref="AE2550:AE2551"/>
    <mergeCell ref="AE2548:AE2549"/>
    <mergeCell ref="AF2548:AF2549"/>
    <mergeCell ref="AG2548:AG2549"/>
    <mergeCell ref="AH2548:AH2549"/>
    <mergeCell ref="A2550:A2551"/>
    <mergeCell ref="D2550:D2551"/>
    <mergeCell ref="G2550:G2551"/>
    <mergeCell ref="J2550:J2551"/>
    <mergeCell ref="M2550:M2551"/>
    <mergeCell ref="P2550:P2551"/>
    <mergeCell ref="T2548:T2549"/>
    <mergeCell ref="W2548:W2549"/>
    <mergeCell ref="AA2548:AA2549"/>
    <mergeCell ref="AB2548:AB2549"/>
    <mergeCell ref="AC2548:AC2549"/>
    <mergeCell ref="AD2548:AD2549"/>
    <mergeCell ref="AE2546:AE2547"/>
    <mergeCell ref="AF2546:AF2547"/>
    <mergeCell ref="AG2546:AG2547"/>
    <mergeCell ref="AH2546:AH2547"/>
    <mergeCell ref="A2548:A2549"/>
    <mergeCell ref="D2548:D2549"/>
    <mergeCell ref="G2548:G2549"/>
    <mergeCell ref="J2548:J2549"/>
    <mergeCell ref="M2548:M2549"/>
    <mergeCell ref="P2548:P2549"/>
    <mergeCell ref="T2546:T2547"/>
    <mergeCell ref="W2546:W2547"/>
    <mergeCell ref="AA2546:AA2547"/>
    <mergeCell ref="AB2546:AB2547"/>
    <mergeCell ref="AC2546:AC2547"/>
    <mergeCell ref="AD2546:AD2547"/>
    <mergeCell ref="AE2544:AE2545"/>
    <mergeCell ref="AF2544:AF2545"/>
    <mergeCell ref="AG2544:AG2545"/>
    <mergeCell ref="AH2544:AH2545"/>
    <mergeCell ref="A2546:A2547"/>
    <mergeCell ref="D2546:D2547"/>
    <mergeCell ref="G2546:G2547"/>
    <mergeCell ref="J2546:J2547"/>
    <mergeCell ref="M2546:M2547"/>
    <mergeCell ref="P2546:P2547"/>
    <mergeCell ref="T2544:T2545"/>
    <mergeCell ref="W2544:W2545"/>
    <mergeCell ref="AA2544:AA2545"/>
    <mergeCell ref="AB2544:AB2545"/>
    <mergeCell ref="AC2544:AC2545"/>
    <mergeCell ref="AD2544:AD2545"/>
    <mergeCell ref="AE2542:AE2543"/>
    <mergeCell ref="AF2542:AF2543"/>
    <mergeCell ref="AG2542:AG2543"/>
    <mergeCell ref="AH2542:AH2543"/>
    <mergeCell ref="A2544:A2545"/>
    <mergeCell ref="D2544:D2545"/>
    <mergeCell ref="G2544:G2545"/>
    <mergeCell ref="J2544:J2545"/>
    <mergeCell ref="M2544:M2545"/>
    <mergeCell ref="P2544:P2545"/>
    <mergeCell ref="T2542:T2543"/>
    <mergeCell ref="W2542:W2543"/>
    <mergeCell ref="AA2542:AA2543"/>
    <mergeCell ref="AB2542:AB2543"/>
    <mergeCell ref="AC2542:AC2543"/>
    <mergeCell ref="AD2542:AD2543"/>
    <mergeCell ref="AE2540:AE2541"/>
    <mergeCell ref="AF2540:AF2541"/>
    <mergeCell ref="AG2540:AG2541"/>
    <mergeCell ref="AH2540:AH2541"/>
    <mergeCell ref="A2542:A2543"/>
    <mergeCell ref="D2542:D2543"/>
    <mergeCell ref="G2542:G2543"/>
    <mergeCell ref="J2542:J2543"/>
    <mergeCell ref="M2542:M2543"/>
    <mergeCell ref="P2542:P2543"/>
    <mergeCell ref="T2540:T2541"/>
    <mergeCell ref="W2540:W2541"/>
    <mergeCell ref="AA2540:AA2541"/>
    <mergeCell ref="AB2540:AB2541"/>
    <mergeCell ref="AC2540:AC2541"/>
    <mergeCell ref="AD2540:AD2541"/>
    <mergeCell ref="AE2538:AE2539"/>
    <mergeCell ref="AF2538:AF2539"/>
    <mergeCell ref="AG2538:AG2539"/>
    <mergeCell ref="AH2538:AH2539"/>
    <mergeCell ref="A2540:A2541"/>
    <mergeCell ref="D2540:D2541"/>
    <mergeCell ref="G2540:G2541"/>
    <mergeCell ref="J2540:J2541"/>
    <mergeCell ref="M2540:M2541"/>
    <mergeCell ref="P2540:P2541"/>
    <mergeCell ref="T2538:T2539"/>
    <mergeCell ref="W2538:W2539"/>
    <mergeCell ref="AA2538:AA2539"/>
    <mergeCell ref="AB2538:AB2539"/>
    <mergeCell ref="AC2538:AC2539"/>
    <mergeCell ref="AD2538:AD2539"/>
    <mergeCell ref="AE2536:AE2537"/>
    <mergeCell ref="AF2536:AF2537"/>
    <mergeCell ref="AG2536:AG2537"/>
    <mergeCell ref="AH2536:AH2537"/>
    <mergeCell ref="A2538:A2539"/>
    <mergeCell ref="D2538:D2539"/>
    <mergeCell ref="G2538:G2539"/>
    <mergeCell ref="J2538:J2539"/>
    <mergeCell ref="M2538:M2539"/>
    <mergeCell ref="P2538:P2539"/>
    <mergeCell ref="T2536:T2537"/>
    <mergeCell ref="W2536:W2537"/>
    <mergeCell ref="AA2536:AA2537"/>
    <mergeCell ref="AB2536:AB2537"/>
    <mergeCell ref="AC2536:AC2537"/>
    <mergeCell ref="AD2536:AD2537"/>
    <mergeCell ref="AE2534:AE2535"/>
    <mergeCell ref="AF2534:AF2535"/>
    <mergeCell ref="AG2534:AG2535"/>
    <mergeCell ref="AH2534:AH2535"/>
    <mergeCell ref="A2536:A2537"/>
    <mergeCell ref="D2536:D2537"/>
    <mergeCell ref="G2536:G2537"/>
    <mergeCell ref="J2536:J2537"/>
    <mergeCell ref="M2536:M2537"/>
    <mergeCell ref="P2536:P2537"/>
    <mergeCell ref="T2534:T2535"/>
    <mergeCell ref="W2534:W2535"/>
    <mergeCell ref="AA2534:AA2535"/>
    <mergeCell ref="AB2534:AB2535"/>
    <mergeCell ref="AC2534:AC2535"/>
    <mergeCell ref="AD2534:AD2535"/>
    <mergeCell ref="AE2532:AE2533"/>
    <mergeCell ref="AF2532:AF2533"/>
    <mergeCell ref="AG2532:AG2533"/>
    <mergeCell ref="AH2532:AH2533"/>
    <mergeCell ref="A2534:A2535"/>
    <mergeCell ref="D2534:D2535"/>
    <mergeCell ref="G2534:G2535"/>
    <mergeCell ref="J2534:J2535"/>
    <mergeCell ref="M2534:M2535"/>
    <mergeCell ref="P2534:P2535"/>
    <mergeCell ref="T2532:T2533"/>
    <mergeCell ref="W2532:W2533"/>
    <mergeCell ref="AA2532:AA2533"/>
    <mergeCell ref="AB2532:AB2533"/>
    <mergeCell ref="AC2532:AC2533"/>
    <mergeCell ref="AD2532:AD2533"/>
    <mergeCell ref="AE2530:AE2531"/>
    <mergeCell ref="AF2530:AF2531"/>
    <mergeCell ref="AG2530:AG2531"/>
    <mergeCell ref="AH2530:AH2531"/>
    <mergeCell ref="A2532:A2533"/>
    <mergeCell ref="D2532:D2533"/>
    <mergeCell ref="G2532:G2533"/>
    <mergeCell ref="J2532:J2533"/>
    <mergeCell ref="M2532:M2533"/>
    <mergeCell ref="P2532:P2533"/>
    <mergeCell ref="T2530:T2531"/>
    <mergeCell ref="W2530:W2531"/>
    <mergeCell ref="AA2530:AA2531"/>
    <mergeCell ref="AB2530:AB2531"/>
    <mergeCell ref="AC2530:AC2531"/>
    <mergeCell ref="AD2530:AD2531"/>
    <mergeCell ref="AE2528:AE2529"/>
    <mergeCell ref="AF2528:AF2529"/>
    <mergeCell ref="AG2528:AG2529"/>
    <mergeCell ref="AH2528:AH2529"/>
    <mergeCell ref="A2530:A2531"/>
    <mergeCell ref="D2530:D2531"/>
    <mergeCell ref="G2530:G2531"/>
    <mergeCell ref="J2530:J2531"/>
    <mergeCell ref="M2530:M2531"/>
    <mergeCell ref="P2530:P2531"/>
    <mergeCell ref="T2528:T2529"/>
    <mergeCell ref="W2528:W2529"/>
    <mergeCell ref="AA2528:AA2529"/>
    <mergeCell ref="AB2528:AB2529"/>
    <mergeCell ref="AC2528:AC2529"/>
    <mergeCell ref="AD2528:AD2529"/>
    <mergeCell ref="AE2526:AE2527"/>
    <mergeCell ref="AF2526:AF2527"/>
    <mergeCell ref="AG2526:AG2527"/>
    <mergeCell ref="AH2526:AH2527"/>
    <mergeCell ref="A2528:A2529"/>
    <mergeCell ref="D2528:D2529"/>
    <mergeCell ref="G2528:G2529"/>
    <mergeCell ref="J2528:J2529"/>
    <mergeCell ref="M2528:M2529"/>
    <mergeCell ref="P2528:P2529"/>
    <mergeCell ref="T2526:T2527"/>
    <mergeCell ref="W2526:W2527"/>
    <mergeCell ref="AA2526:AA2527"/>
    <mergeCell ref="AB2526:AB2527"/>
    <mergeCell ref="AC2526:AC2527"/>
    <mergeCell ref="AD2526:AD2527"/>
    <mergeCell ref="AE2524:AE2525"/>
    <mergeCell ref="AF2524:AF2525"/>
    <mergeCell ref="AG2524:AG2525"/>
    <mergeCell ref="AH2524:AH2525"/>
    <mergeCell ref="A2526:A2527"/>
    <mergeCell ref="D2526:D2527"/>
    <mergeCell ref="G2526:G2527"/>
    <mergeCell ref="J2526:J2527"/>
    <mergeCell ref="M2526:M2527"/>
    <mergeCell ref="P2526:P2527"/>
    <mergeCell ref="T2524:T2525"/>
    <mergeCell ref="W2524:W2525"/>
    <mergeCell ref="AA2524:AA2525"/>
    <mergeCell ref="AB2524:AB2525"/>
    <mergeCell ref="AC2524:AC2525"/>
    <mergeCell ref="AD2524:AD2525"/>
    <mergeCell ref="AE2522:AE2523"/>
    <mergeCell ref="AF2522:AF2523"/>
    <mergeCell ref="AG2522:AG2523"/>
    <mergeCell ref="AH2522:AH2523"/>
    <mergeCell ref="A2524:A2525"/>
    <mergeCell ref="D2524:D2525"/>
    <mergeCell ref="G2524:G2525"/>
    <mergeCell ref="J2524:J2525"/>
    <mergeCell ref="M2524:M2525"/>
    <mergeCell ref="P2524:P2525"/>
    <mergeCell ref="T2522:T2523"/>
    <mergeCell ref="W2522:W2523"/>
    <mergeCell ref="AA2522:AA2523"/>
    <mergeCell ref="AB2522:AB2523"/>
    <mergeCell ref="AC2522:AC2523"/>
    <mergeCell ref="AD2522:AD2523"/>
    <mergeCell ref="AE2520:AE2521"/>
    <mergeCell ref="AF2520:AF2521"/>
    <mergeCell ref="AG2520:AG2521"/>
    <mergeCell ref="AH2520:AH2521"/>
    <mergeCell ref="A2522:A2523"/>
    <mergeCell ref="D2522:D2523"/>
    <mergeCell ref="G2522:G2523"/>
    <mergeCell ref="J2522:J2523"/>
    <mergeCell ref="M2522:M2523"/>
    <mergeCell ref="P2522:P2523"/>
    <mergeCell ref="T2520:T2521"/>
    <mergeCell ref="W2520:W2521"/>
    <mergeCell ref="AA2520:AA2521"/>
    <mergeCell ref="AB2520:AB2521"/>
    <mergeCell ref="AC2520:AC2521"/>
    <mergeCell ref="AD2520:AD2521"/>
    <mergeCell ref="AE2518:AE2519"/>
    <mergeCell ref="AF2518:AF2519"/>
    <mergeCell ref="AG2518:AG2519"/>
    <mergeCell ref="AH2518:AH2519"/>
    <mergeCell ref="A2520:A2521"/>
    <mergeCell ref="D2520:D2521"/>
    <mergeCell ref="G2520:G2521"/>
    <mergeCell ref="J2520:J2521"/>
    <mergeCell ref="M2520:M2521"/>
    <mergeCell ref="P2520:P2521"/>
    <mergeCell ref="T2518:T2519"/>
    <mergeCell ref="W2518:W2519"/>
    <mergeCell ref="AA2518:AA2519"/>
    <mergeCell ref="AB2518:AB2519"/>
    <mergeCell ref="AC2518:AC2519"/>
    <mergeCell ref="AD2518:AD2519"/>
    <mergeCell ref="AE2516:AE2517"/>
    <mergeCell ref="AF2516:AF2517"/>
    <mergeCell ref="AG2516:AG2517"/>
    <mergeCell ref="AH2516:AH2517"/>
    <mergeCell ref="A2518:A2519"/>
    <mergeCell ref="D2518:D2519"/>
    <mergeCell ref="G2518:G2519"/>
    <mergeCell ref="J2518:J2519"/>
    <mergeCell ref="M2518:M2519"/>
    <mergeCell ref="P2518:P2519"/>
    <mergeCell ref="T2516:T2517"/>
    <mergeCell ref="W2516:W2517"/>
    <mergeCell ref="AA2516:AA2517"/>
    <mergeCell ref="AB2516:AB2517"/>
    <mergeCell ref="AC2516:AC2517"/>
    <mergeCell ref="AD2516:AD2517"/>
    <mergeCell ref="A2516:A2517"/>
    <mergeCell ref="D2516:D2517"/>
    <mergeCell ref="G2516:G2517"/>
    <mergeCell ref="J2516:J2517"/>
    <mergeCell ref="M2516:M2517"/>
    <mergeCell ref="P2516:P2517"/>
    <mergeCell ref="AC2514:AC2515"/>
    <mergeCell ref="AD2514:AD2515"/>
    <mergeCell ref="AE2514:AE2515"/>
    <mergeCell ref="AF2514:AF2515"/>
    <mergeCell ref="AG2514:AG2515"/>
    <mergeCell ref="AH2514:AH2515"/>
    <mergeCell ref="AH2512:AH2513"/>
    <mergeCell ref="A2514:A2515"/>
    <mergeCell ref="D2514:D2515"/>
    <mergeCell ref="G2514:G2515"/>
    <mergeCell ref="J2514:J2515"/>
    <mergeCell ref="M2514:M2515"/>
    <mergeCell ref="P2514:P2515"/>
    <mergeCell ref="T2514:T2515"/>
    <mergeCell ref="AA2514:AA2515"/>
    <mergeCell ref="AB2514:AB2515"/>
    <mergeCell ref="AB2512:AB2513"/>
    <mergeCell ref="AC2512:AC2513"/>
    <mergeCell ref="AD2512:AD2513"/>
    <mergeCell ref="AE2512:AE2513"/>
    <mergeCell ref="AF2512:AF2513"/>
    <mergeCell ref="AG2512:AG2513"/>
    <mergeCell ref="AH2510:AH2511"/>
    <mergeCell ref="A2512:A2513"/>
    <mergeCell ref="D2512:D2513"/>
    <mergeCell ref="G2512:G2513"/>
    <mergeCell ref="J2512:J2513"/>
    <mergeCell ref="M2512:M2513"/>
    <mergeCell ref="P2512:P2513"/>
    <mergeCell ref="T2512:T2513"/>
    <mergeCell ref="W2512:W2513"/>
    <mergeCell ref="AA2512:AA2513"/>
    <mergeCell ref="AB2510:AB2511"/>
    <mergeCell ref="AC2510:AC2511"/>
    <mergeCell ref="AD2510:AD2511"/>
    <mergeCell ref="AE2510:AE2511"/>
    <mergeCell ref="AF2510:AF2511"/>
    <mergeCell ref="AG2510:AG2511"/>
    <mergeCell ref="AH2508:AH2509"/>
    <mergeCell ref="A2510:A2511"/>
    <mergeCell ref="D2510:D2511"/>
    <mergeCell ref="G2510:G2511"/>
    <mergeCell ref="J2510:J2511"/>
    <mergeCell ref="M2510:M2511"/>
    <mergeCell ref="P2510:P2511"/>
    <mergeCell ref="T2510:T2511"/>
    <mergeCell ref="W2510:W2511"/>
    <mergeCell ref="AA2510:AA2511"/>
    <mergeCell ref="AB2508:AB2509"/>
    <mergeCell ref="AC2508:AC2509"/>
    <mergeCell ref="AD2508:AD2509"/>
    <mergeCell ref="AE2508:AE2509"/>
    <mergeCell ref="AF2508:AF2509"/>
    <mergeCell ref="AG2508:AG2509"/>
    <mergeCell ref="AH2506:AH2507"/>
    <mergeCell ref="A2508:A2509"/>
    <mergeCell ref="D2508:D2509"/>
    <mergeCell ref="G2508:G2509"/>
    <mergeCell ref="J2508:J2509"/>
    <mergeCell ref="M2508:M2509"/>
    <mergeCell ref="P2508:P2509"/>
    <mergeCell ref="T2508:T2509"/>
    <mergeCell ref="W2508:W2509"/>
    <mergeCell ref="AA2508:AA2509"/>
    <mergeCell ref="AB2506:AB2507"/>
    <mergeCell ref="AC2506:AC2507"/>
    <mergeCell ref="AD2506:AD2507"/>
    <mergeCell ref="AE2506:AE2507"/>
    <mergeCell ref="AF2506:AF2507"/>
    <mergeCell ref="AG2506:AG2507"/>
    <mergeCell ref="AH2504:AH2505"/>
    <mergeCell ref="A2506:A2507"/>
    <mergeCell ref="D2506:D2507"/>
    <mergeCell ref="G2506:G2507"/>
    <mergeCell ref="J2506:J2507"/>
    <mergeCell ref="M2506:M2507"/>
    <mergeCell ref="P2506:P2507"/>
    <mergeCell ref="T2506:T2507"/>
    <mergeCell ref="W2506:W2507"/>
    <mergeCell ref="AA2506:AA2507"/>
    <mergeCell ref="AB2504:AB2505"/>
    <mergeCell ref="AC2504:AC2505"/>
    <mergeCell ref="AD2504:AD2505"/>
    <mergeCell ref="AE2504:AE2505"/>
    <mergeCell ref="AF2504:AF2505"/>
    <mergeCell ref="AG2504:AG2505"/>
    <mergeCell ref="AH2502:AH2503"/>
    <mergeCell ref="A2504:A2505"/>
    <mergeCell ref="D2504:D2505"/>
    <mergeCell ref="G2504:G2505"/>
    <mergeCell ref="J2504:J2505"/>
    <mergeCell ref="M2504:M2505"/>
    <mergeCell ref="P2504:P2505"/>
    <mergeCell ref="T2504:T2505"/>
    <mergeCell ref="W2504:W2505"/>
    <mergeCell ref="AA2504:AA2505"/>
    <mergeCell ref="AB2502:AB2503"/>
    <mergeCell ref="AC2502:AC2503"/>
    <mergeCell ref="AD2502:AD2503"/>
    <mergeCell ref="AE2502:AE2503"/>
    <mergeCell ref="AF2502:AF2503"/>
    <mergeCell ref="AG2502:AG2503"/>
    <mergeCell ref="AH2500:AH2501"/>
    <mergeCell ref="A2502:A2503"/>
    <mergeCell ref="D2502:D2503"/>
    <mergeCell ref="G2502:G2503"/>
    <mergeCell ref="J2502:J2503"/>
    <mergeCell ref="M2502:M2503"/>
    <mergeCell ref="P2502:P2503"/>
    <mergeCell ref="T2502:T2503"/>
    <mergeCell ref="W2502:W2503"/>
    <mergeCell ref="AA2502:AA2503"/>
    <mergeCell ref="AB2500:AB2501"/>
    <mergeCell ref="AC2500:AC2501"/>
    <mergeCell ref="AD2500:AD2501"/>
    <mergeCell ref="AE2500:AE2501"/>
    <mergeCell ref="AF2500:AF2501"/>
    <mergeCell ref="AG2500:AG2501"/>
    <mergeCell ref="AH2498:AH2499"/>
    <mergeCell ref="A2500:A2501"/>
    <mergeCell ref="D2500:D2501"/>
    <mergeCell ref="G2500:G2501"/>
    <mergeCell ref="J2500:J2501"/>
    <mergeCell ref="M2500:M2501"/>
    <mergeCell ref="P2500:P2501"/>
    <mergeCell ref="T2500:T2501"/>
    <mergeCell ref="W2500:W2501"/>
    <mergeCell ref="AA2500:AA2501"/>
    <mergeCell ref="AB2498:AB2499"/>
    <mergeCell ref="AC2498:AC2499"/>
    <mergeCell ref="AD2498:AD2499"/>
    <mergeCell ref="AE2498:AE2499"/>
    <mergeCell ref="AF2498:AF2499"/>
    <mergeCell ref="AG2498:AG2499"/>
    <mergeCell ref="AH2496:AH2497"/>
    <mergeCell ref="A2498:A2499"/>
    <mergeCell ref="D2498:D2499"/>
    <mergeCell ref="G2498:G2499"/>
    <mergeCell ref="J2498:J2499"/>
    <mergeCell ref="M2498:M2499"/>
    <mergeCell ref="P2498:P2499"/>
    <mergeCell ref="T2498:T2499"/>
    <mergeCell ref="W2498:W2499"/>
    <mergeCell ref="AA2498:AA2499"/>
    <mergeCell ref="AB2496:AB2497"/>
    <mergeCell ref="AC2496:AC2497"/>
    <mergeCell ref="AD2496:AD2497"/>
    <mergeCell ref="AE2496:AE2497"/>
    <mergeCell ref="AF2496:AF2497"/>
    <mergeCell ref="AG2496:AG2497"/>
    <mergeCell ref="AH2494:AH2495"/>
    <mergeCell ref="A2496:A2497"/>
    <mergeCell ref="D2496:D2497"/>
    <mergeCell ref="G2496:G2497"/>
    <mergeCell ref="J2496:J2497"/>
    <mergeCell ref="M2496:M2497"/>
    <mergeCell ref="P2496:P2497"/>
    <mergeCell ref="T2496:T2497"/>
    <mergeCell ref="W2496:W2497"/>
    <mergeCell ref="AA2496:AA2497"/>
    <mergeCell ref="AB2494:AB2495"/>
    <mergeCell ref="AC2494:AC2495"/>
    <mergeCell ref="AD2494:AD2495"/>
    <mergeCell ref="AE2494:AE2495"/>
    <mergeCell ref="AF2494:AF2495"/>
    <mergeCell ref="AG2494:AG2495"/>
    <mergeCell ref="AH2492:AH2493"/>
    <mergeCell ref="A2494:A2495"/>
    <mergeCell ref="D2494:D2495"/>
    <mergeCell ref="G2494:G2495"/>
    <mergeCell ref="J2494:J2495"/>
    <mergeCell ref="M2494:M2495"/>
    <mergeCell ref="P2494:P2495"/>
    <mergeCell ref="T2494:T2495"/>
    <mergeCell ref="W2494:W2495"/>
    <mergeCell ref="AA2494:AA2495"/>
    <mergeCell ref="AB2492:AB2493"/>
    <mergeCell ref="AC2492:AC2493"/>
    <mergeCell ref="AD2492:AD2493"/>
    <mergeCell ref="AE2492:AE2493"/>
    <mergeCell ref="AF2492:AF2493"/>
    <mergeCell ref="AG2492:AG2493"/>
    <mergeCell ref="AH2490:AH2491"/>
    <mergeCell ref="A2492:A2493"/>
    <mergeCell ref="D2492:D2493"/>
    <mergeCell ref="G2492:G2493"/>
    <mergeCell ref="J2492:J2493"/>
    <mergeCell ref="M2492:M2493"/>
    <mergeCell ref="P2492:P2493"/>
    <mergeCell ref="T2492:T2493"/>
    <mergeCell ref="W2492:W2493"/>
    <mergeCell ref="AA2492:AA2493"/>
    <mergeCell ref="AB2490:AB2491"/>
    <mergeCell ref="AC2490:AC2491"/>
    <mergeCell ref="AD2490:AD2491"/>
    <mergeCell ref="AE2490:AE2491"/>
    <mergeCell ref="AF2490:AF2491"/>
    <mergeCell ref="AG2490:AG2491"/>
    <mergeCell ref="AH2488:AH2489"/>
    <mergeCell ref="A2490:A2491"/>
    <mergeCell ref="D2490:D2491"/>
    <mergeCell ref="G2490:G2491"/>
    <mergeCell ref="J2490:J2491"/>
    <mergeCell ref="M2490:M2491"/>
    <mergeCell ref="P2490:P2491"/>
    <mergeCell ref="T2490:T2491"/>
    <mergeCell ref="W2490:W2491"/>
    <mergeCell ref="AA2490:AA2491"/>
    <mergeCell ref="AB2488:AB2489"/>
    <mergeCell ref="AC2488:AC2489"/>
    <mergeCell ref="AD2488:AD2489"/>
    <mergeCell ref="AE2488:AE2489"/>
    <mergeCell ref="AF2488:AF2489"/>
    <mergeCell ref="AG2488:AG2489"/>
    <mergeCell ref="AH2486:AH2487"/>
    <mergeCell ref="A2488:A2489"/>
    <mergeCell ref="D2488:D2489"/>
    <mergeCell ref="G2488:G2489"/>
    <mergeCell ref="J2488:J2489"/>
    <mergeCell ref="M2488:M2489"/>
    <mergeCell ref="P2488:P2489"/>
    <mergeCell ref="T2488:T2489"/>
    <mergeCell ref="W2488:W2489"/>
    <mergeCell ref="AA2488:AA2489"/>
    <mergeCell ref="AB2486:AB2487"/>
    <mergeCell ref="AC2486:AC2487"/>
    <mergeCell ref="AD2486:AD2487"/>
    <mergeCell ref="AE2486:AE2487"/>
    <mergeCell ref="AF2486:AF2487"/>
    <mergeCell ref="AG2486:AG2487"/>
    <mergeCell ref="AH2484:AH2485"/>
    <mergeCell ref="A2486:A2487"/>
    <mergeCell ref="D2486:D2487"/>
    <mergeCell ref="G2486:G2487"/>
    <mergeCell ref="J2486:J2487"/>
    <mergeCell ref="M2486:M2487"/>
    <mergeCell ref="P2486:P2487"/>
    <mergeCell ref="T2486:T2487"/>
    <mergeCell ref="W2486:W2487"/>
    <mergeCell ref="AA2486:AA2487"/>
    <mergeCell ref="AB2484:AB2485"/>
    <mergeCell ref="AC2484:AC2485"/>
    <mergeCell ref="AD2484:AD2485"/>
    <mergeCell ref="AE2484:AE2485"/>
    <mergeCell ref="AF2484:AF2485"/>
    <mergeCell ref="AG2484:AG2485"/>
    <mergeCell ref="AH2482:AH2483"/>
    <mergeCell ref="A2484:A2485"/>
    <mergeCell ref="D2484:D2485"/>
    <mergeCell ref="G2484:G2485"/>
    <mergeCell ref="J2484:J2485"/>
    <mergeCell ref="M2484:M2485"/>
    <mergeCell ref="P2484:P2485"/>
    <mergeCell ref="T2484:T2485"/>
    <mergeCell ref="W2484:W2485"/>
    <mergeCell ref="AA2484:AA2485"/>
    <mergeCell ref="AB2482:AB2483"/>
    <mergeCell ref="AC2482:AC2483"/>
    <mergeCell ref="AD2482:AD2483"/>
    <mergeCell ref="AE2482:AE2483"/>
    <mergeCell ref="AF2482:AF2483"/>
    <mergeCell ref="AG2482:AG2483"/>
    <mergeCell ref="AH2480:AH2481"/>
    <mergeCell ref="A2482:A2483"/>
    <mergeCell ref="D2482:D2483"/>
    <mergeCell ref="G2482:G2483"/>
    <mergeCell ref="J2482:J2483"/>
    <mergeCell ref="M2482:M2483"/>
    <mergeCell ref="P2482:P2483"/>
    <mergeCell ref="T2482:T2483"/>
    <mergeCell ref="W2482:W2483"/>
    <mergeCell ref="AA2482:AA2483"/>
    <mergeCell ref="AB2480:AB2481"/>
    <mergeCell ref="AC2480:AC2481"/>
    <mergeCell ref="AD2480:AD2481"/>
    <mergeCell ref="AE2480:AE2481"/>
    <mergeCell ref="AF2480:AF2481"/>
    <mergeCell ref="AG2480:AG2481"/>
    <mergeCell ref="AG2478:AG2479"/>
    <mergeCell ref="AH2478:AH2479"/>
    <mergeCell ref="A2480:A2481"/>
    <mergeCell ref="D2480:D2481"/>
    <mergeCell ref="G2480:G2481"/>
    <mergeCell ref="J2480:J2481"/>
    <mergeCell ref="M2480:M2481"/>
    <mergeCell ref="P2480:P2481"/>
    <mergeCell ref="T2480:T2481"/>
    <mergeCell ref="AA2480:AA2481"/>
    <mergeCell ref="AA2478:AA2479"/>
    <mergeCell ref="AB2478:AB2479"/>
    <mergeCell ref="AC2478:AC2479"/>
    <mergeCell ref="AD2478:AD2479"/>
    <mergeCell ref="AE2478:AE2479"/>
    <mergeCell ref="AF2478:AF2479"/>
    <mergeCell ref="AG2476:AG2477"/>
    <mergeCell ref="AH2476:AH2477"/>
    <mergeCell ref="A2478:A2479"/>
    <mergeCell ref="D2478:D2479"/>
    <mergeCell ref="G2478:G2479"/>
    <mergeCell ref="J2478:J2479"/>
    <mergeCell ref="M2478:M2479"/>
    <mergeCell ref="P2478:P2479"/>
    <mergeCell ref="T2478:T2479"/>
    <mergeCell ref="W2478:W2479"/>
    <mergeCell ref="AA2476:AA2477"/>
    <mergeCell ref="AB2476:AB2477"/>
    <mergeCell ref="AC2476:AC2477"/>
    <mergeCell ref="AD2476:AD2477"/>
    <mergeCell ref="AE2476:AE2477"/>
    <mergeCell ref="AF2476:AF2477"/>
    <mergeCell ref="AG2474:AG2475"/>
    <mergeCell ref="AH2474:AH2475"/>
    <mergeCell ref="A2476:A2477"/>
    <mergeCell ref="D2476:D2477"/>
    <mergeCell ref="G2476:G2477"/>
    <mergeCell ref="J2476:J2477"/>
    <mergeCell ref="M2476:M2477"/>
    <mergeCell ref="P2476:P2477"/>
    <mergeCell ref="T2476:T2477"/>
    <mergeCell ref="W2476:W2477"/>
    <mergeCell ref="AA2474:AA2475"/>
    <mergeCell ref="AB2474:AB2475"/>
    <mergeCell ref="AC2474:AC2475"/>
    <mergeCell ref="AD2474:AD2475"/>
    <mergeCell ref="AE2474:AE2475"/>
    <mergeCell ref="AF2474:AF2475"/>
    <mergeCell ref="AG2472:AG2473"/>
    <mergeCell ref="AH2472:AH2473"/>
    <mergeCell ref="A2474:A2475"/>
    <mergeCell ref="D2474:D2475"/>
    <mergeCell ref="G2474:G2475"/>
    <mergeCell ref="J2474:J2475"/>
    <mergeCell ref="M2474:M2475"/>
    <mergeCell ref="P2474:P2475"/>
    <mergeCell ref="T2474:T2475"/>
    <mergeCell ref="W2474:W2475"/>
    <mergeCell ref="AA2472:AA2473"/>
    <mergeCell ref="AB2472:AB2473"/>
    <mergeCell ref="AC2472:AC2473"/>
    <mergeCell ref="AD2472:AD2473"/>
    <mergeCell ref="AE2472:AE2473"/>
    <mergeCell ref="AF2472:AF2473"/>
    <mergeCell ref="AG2470:AG2471"/>
    <mergeCell ref="AH2470:AH2471"/>
    <mergeCell ref="A2472:A2473"/>
    <mergeCell ref="D2472:D2473"/>
    <mergeCell ref="G2472:G2473"/>
    <mergeCell ref="J2472:J2473"/>
    <mergeCell ref="M2472:M2473"/>
    <mergeCell ref="P2472:P2473"/>
    <mergeCell ref="T2472:T2473"/>
    <mergeCell ref="W2472:W2473"/>
    <mergeCell ref="AA2470:AA2471"/>
    <mergeCell ref="AB2470:AB2471"/>
    <mergeCell ref="AC2470:AC2471"/>
    <mergeCell ref="AD2470:AD2471"/>
    <mergeCell ref="AE2470:AE2471"/>
    <mergeCell ref="AF2470:AF2471"/>
    <mergeCell ref="AG2468:AG2469"/>
    <mergeCell ref="AH2468:AH2469"/>
    <mergeCell ref="A2470:A2471"/>
    <mergeCell ref="D2470:D2471"/>
    <mergeCell ref="G2470:G2471"/>
    <mergeCell ref="J2470:J2471"/>
    <mergeCell ref="M2470:M2471"/>
    <mergeCell ref="P2470:P2471"/>
    <mergeCell ref="T2470:T2471"/>
    <mergeCell ref="W2470:W2471"/>
    <mergeCell ref="AA2468:AA2469"/>
    <mergeCell ref="AB2468:AB2469"/>
    <mergeCell ref="AC2468:AC2469"/>
    <mergeCell ref="AD2468:AD2469"/>
    <mergeCell ref="AE2468:AE2469"/>
    <mergeCell ref="AF2468:AF2469"/>
    <mergeCell ref="AG2466:AG2467"/>
    <mergeCell ref="AH2466:AH2467"/>
    <mergeCell ref="A2468:A2469"/>
    <mergeCell ref="D2468:D2469"/>
    <mergeCell ref="G2468:G2469"/>
    <mergeCell ref="J2468:J2469"/>
    <mergeCell ref="M2468:M2469"/>
    <mergeCell ref="P2468:P2469"/>
    <mergeCell ref="T2468:T2469"/>
    <mergeCell ref="W2468:W2469"/>
    <mergeCell ref="AA2466:AA2467"/>
    <mergeCell ref="AB2466:AB2467"/>
    <mergeCell ref="AC2466:AC2467"/>
    <mergeCell ref="AD2466:AD2467"/>
    <mergeCell ref="AE2466:AE2467"/>
    <mergeCell ref="AF2466:AF2467"/>
    <mergeCell ref="AG2464:AG2465"/>
    <mergeCell ref="AH2464:AH2465"/>
    <mergeCell ref="A2466:A2467"/>
    <mergeCell ref="D2466:D2467"/>
    <mergeCell ref="G2466:G2467"/>
    <mergeCell ref="J2466:J2467"/>
    <mergeCell ref="M2466:M2467"/>
    <mergeCell ref="P2466:P2467"/>
    <mergeCell ref="T2466:T2467"/>
    <mergeCell ref="W2466:W2467"/>
    <mergeCell ref="AA2464:AA2465"/>
    <mergeCell ref="AB2464:AB2465"/>
    <mergeCell ref="AC2464:AC2465"/>
    <mergeCell ref="AD2464:AD2465"/>
    <mergeCell ref="AE2464:AE2465"/>
    <mergeCell ref="AF2464:AF2465"/>
    <mergeCell ref="AG2462:AG2463"/>
    <mergeCell ref="AH2462:AH2463"/>
    <mergeCell ref="A2464:A2465"/>
    <mergeCell ref="D2464:D2465"/>
    <mergeCell ref="G2464:G2465"/>
    <mergeCell ref="J2464:J2465"/>
    <mergeCell ref="M2464:M2465"/>
    <mergeCell ref="P2464:P2465"/>
    <mergeCell ref="T2464:T2465"/>
    <mergeCell ref="W2464:W2465"/>
    <mergeCell ref="AA2462:AA2463"/>
    <mergeCell ref="AB2462:AB2463"/>
    <mergeCell ref="AC2462:AC2463"/>
    <mergeCell ref="AD2462:AD2463"/>
    <mergeCell ref="AE2462:AE2463"/>
    <mergeCell ref="AF2462:AF2463"/>
    <mergeCell ref="AG2460:AG2461"/>
    <mergeCell ref="AH2460:AH2461"/>
    <mergeCell ref="A2462:A2463"/>
    <mergeCell ref="D2462:D2463"/>
    <mergeCell ref="G2462:G2463"/>
    <mergeCell ref="J2462:J2463"/>
    <mergeCell ref="M2462:M2463"/>
    <mergeCell ref="P2462:P2463"/>
    <mergeCell ref="T2462:T2463"/>
    <mergeCell ref="W2462:W2463"/>
    <mergeCell ref="AA2460:AA2461"/>
    <mergeCell ref="AB2460:AB2461"/>
    <mergeCell ref="AC2460:AC2461"/>
    <mergeCell ref="AD2460:AD2461"/>
    <mergeCell ref="AE2460:AE2461"/>
    <mergeCell ref="AF2460:AF2461"/>
    <mergeCell ref="AG2458:AG2459"/>
    <mergeCell ref="AH2458:AH2459"/>
    <mergeCell ref="A2460:A2461"/>
    <mergeCell ref="D2460:D2461"/>
    <mergeCell ref="G2460:G2461"/>
    <mergeCell ref="J2460:J2461"/>
    <mergeCell ref="M2460:M2461"/>
    <mergeCell ref="P2460:P2461"/>
    <mergeCell ref="T2460:T2461"/>
    <mergeCell ref="W2460:W2461"/>
    <mergeCell ref="AA2458:AA2459"/>
    <mergeCell ref="AB2458:AB2459"/>
    <mergeCell ref="AC2458:AC2459"/>
    <mergeCell ref="AD2458:AD2459"/>
    <mergeCell ref="AE2458:AE2459"/>
    <mergeCell ref="AF2458:AF2459"/>
    <mergeCell ref="AG2456:AG2457"/>
    <mergeCell ref="AH2456:AH2457"/>
    <mergeCell ref="A2458:A2459"/>
    <mergeCell ref="D2458:D2459"/>
    <mergeCell ref="G2458:G2459"/>
    <mergeCell ref="J2458:J2459"/>
    <mergeCell ref="M2458:M2459"/>
    <mergeCell ref="P2458:P2459"/>
    <mergeCell ref="T2458:T2459"/>
    <mergeCell ref="W2458:W2459"/>
    <mergeCell ref="AA2456:AA2457"/>
    <mergeCell ref="AB2456:AB2457"/>
    <mergeCell ref="AC2456:AC2457"/>
    <mergeCell ref="AD2456:AD2457"/>
    <mergeCell ref="AE2456:AE2457"/>
    <mergeCell ref="AF2456:AF2457"/>
    <mergeCell ref="AG2454:AG2455"/>
    <mergeCell ref="AH2454:AH2455"/>
    <mergeCell ref="A2456:A2457"/>
    <mergeCell ref="D2456:D2457"/>
    <mergeCell ref="G2456:G2457"/>
    <mergeCell ref="J2456:J2457"/>
    <mergeCell ref="M2456:M2457"/>
    <mergeCell ref="P2456:P2457"/>
    <mergeCell ref="T2456:T2457"/>
    <mergeCell ref="W2456:W2457"/>
    <mergeCell ref="AA2454:AA2455"/>
    <mergeCell ref="AB2454:AB2455"/>
    <mergeCell ref="AC2454:AC2455"/>
    <mergeCell ref="AD2454:AD2455"/>
    <mergeCell ref="AE2454:AE2455"/>
    <mergeCell ref="AF2454:AF2455"/>
    <mergeCell ref="AG2452:AG2453"/>
    <mergeCell ref="AH2452:AH2453"/>
    <mergeCell ref="A2454:A2455"/>
    <mergeCell ref="D2454:D2455"/>
    <mergeCell ref="G2454:G2455"/>
    <mergeCell ref="J2454:J2455"/>
    <mergeCell ref="M2454:M2455"/>
    <mergeCell ref="P2454:P2455"/>
    <mergeCell ref="T2454:T2455"/>
    <mergeCell ref="W2454:W2455"/>
    <mergeCell ref="AA2452:AA2453"/>
    <mergeCell ref="AB2452:AB2453"/>
    <mergeCell ref="AC2452:AC2453"/>
    <mergeCell ref="AD2452:AD2453"/>
    <mergeCell ref="AE2452:AE2453"/>
    <mergeCell ref="AF2452:AF2453"/>
    <mergeCell ref="AG2450:AG2451"/>
    <mergeCell ref="AH2450:AH2451"/>
    <mergeCell ref="A2452:A2453"/>
    <mergeCell ref="D2452:D2453"/>
    <mergeCell ref="G2452:G2453"/>
    <mergeCell ref="J2452:J2453"/>
    <mergeCell ref="M2452:M2453"/>
    <mergeCell ref="P2452:P2453"/>
    <mergeCell ref="T2452:T2453"/>
    <mergeCell ref="W2452:W2453"/>
    <mergeCell ref="AA2450:AA2451"/>
    <mergeCell ref="AB2450:AB2451"/>
    <mergeCell ref="AC2450:AC2451"/>
    <mergeCell ref="AD2450:AD2451"/>
    <mergeCell ref="AE2450:AE2451"/>
    <mergeCell ref="AF2450:AF2451"/>
    <mergeCell ref="AG2448:AG2449"/>
    <mergeCell ref="AH2448:AH2449"/>
    <mergeCell ref="A2450:A2451"/>
    <mergeCell ref="D2450:D2451"/>
    <mergeCell ref="G2450:G2451"/>
    <mergeCell ref="J2450:J2451"/>
    <mergeCell ref="M2450:M2451"/>
    <mergeCell ref="P2450:P2451"/>
    <mergeCell ref="T2450:T2451"/>
    <mergeCell ref="W2450:W2451"/>
    <mergeCell ref="AA2448:AA2449"/>
    <mergeCell ref="AB2448:AB2449"/>
    <mergeCell ref="AC2448:AC2449"/>
    <mergeCell ref="AD2448:AD2449"/>
    <mergeCell ref="AE2448:AE2449"/>
    <mergeCell ref="AF2448:AF2449"/>
    <mergeCell ref="AG2446:AG2447"/>
    <mergeCell ref="AH2446:AH2447"/>
    <mergeCell ref="A2448:A2449"/>
    <mergeCell ref="D2448:D2449"/>
    <mergeCell ref="G2448:G2449"/>
    <mergeCell ref="J2448:J2449"/>
    <mergeCell ref="M2448:M2449"/>
    <mergeCell ref="P2448:P2449"/>
    <mergeCell ref="T2448:T2449"/>
    <mergeCell ref="W2448:W2449"/>
    <mergeCell ref="AA2446:AA2447"/>
    <mergeCell ref="AB2446:AB2447"/>
    <mergeCell ref="AC2446:AC2447"/>
    <mergeCell ref="AD2446:AD2447"/>
    <mergeCell ref="AE2446:AE2447"/>
    <mergeCell ref="AF2446:AF2447"/>
    <mergeCell ref="AG2444:AG2445"/>
    <mergeCell ref="AH2444:AH2445"/>
    <mergeCell ref="A2446:A2447"/>
    <mergeCell ref="D2446:D2447"/>
    <mergeCell ref="G2446:G2447"/>
    <mergeCell ref="J2446:J2447"/>
    <mergeCell ref="M2446:M2447"/>
    <mergeCell ref="P2446:P2447"/>
    <mergeCell ref="T2446:T2447"/>
    <mergeCell ref="W2446:W2447"/>
    <mergeCell ref="AA2444:AA2445"/>
    <mergeCell ref="AB2444:AB2445"/>
    <mergeCell ref="AC2444:AC2445"/>
    <mergeCell ref="AD2444:AD2445"/>
    <mergeCell ref="AE2444:AE2445"/>
    <mergeCell ref="AF2444:AF2445"/>
    <mergeCell ref="AF2442:AF2443"/>
    <mergeCell ref="AG2442:AG2443"/>
    <mergeCell ref="AH2442:AH2443"/>
    <mergeCell ref="A2444:A2445"/>
    <mergeCell ref="D2444:D2445"/>
    <mergeCell ref="G2444:G2445"/>
    <mergeCell ref="J2444:J2445"/>
    <mergeCell ref="M2444:M2445"/>
    <mergeCell ref="P2444:P2445"/>
    <mergeCell ref="T2444:T2445"/>
    <mergeCell ref="W2442:W2443"/>
    <mergeCell ref="AA2442:AA2443"/>
    <mergeCell ref="AB2442:AB2443"/>
    <mergeCell ref="AC2442:AC2443"/>
    <mergeCell ref="AD2442:AD2443"/>
    <mergeCell ref="AE2442:AE2443"/>
    <mergeCell ref="AF2440:AF2441"/>
    <mergeCell ref="AG2440:AG2441"/>
    <mergeCell ref="AH2440:AH2441"/>
    <mergeCell ref="A2442:A2443"/>
    <mergeCell ref="D2442:D2443"/>
    <mergeCell ref="G2442:G2443"/>
    <mergeCell ref="J2442:J2443"/>
    <mergeCell ref="M2442:M2443"/>
    <mergeCell ref="P2442:P2443"/>
    <mergeCell ref="T2442:T2443"/>
    <mergeCell ref="W2440:W2441"/>
    <mergeCell ref="AA2440:AA2441"/>
    <mergeCell ref="AB2440:AB2441"/>
    <mergeCell ref="AC2440:AC2441"/>
    <mergeCell ref="AD2440:AD2441"/>
    <mergeCell ref="AE2440:AE2441"/>
    <mergeCell ref="AF2438:AF2439"/>
    <mergeCell ref="AG2438:AG2439"/>
    <mergeCell ref="AH2438:AH2439"/>
    <mergeCell ref="A2440:A2441"/>
    <mergeCell ref="D2440:D2441"/>
    <mergeCell ref="G2440:G2441"/>
    <mergeCell ref="J2440:J2441"/>
    <mergeCell ref="M2440:M2441"/>
    <mergeCell ref="P2440:P2441"/>
    <mergeCell ref="T2440:T2441"/>
    <mergeCell ref="W2438:W2439"/>
    <mergeCell ref="AA2438:AA2439"/>
    <mergeCell ref="AB2438:AB2439"/>
    <mergeCell ref="AC2438:AC2439"/>
    <mergeCell ref="AD2438:AD2439"/>
    <mergeCell ref="AE2438:AE2439"/>
    <mergeCell ref="AF2436:AF2437"/>
    <mergeCell ref="AG2436:AG2437"/>
    <mergeCell ref="AH2436:AH2437"/>
    <mergeCell ref="A2438:A2439"/>
    <mergeCell ref="D2438:D2439"/>
    <mergeCell ref="G2438:G2439"/>
    <mergeCell ref="J2438:J2439"/>
    <mergeCell ref="M2438:M2439"/>
    <mergeCell ref="P2438:P2439"/>
    <mergeCell ref="T2438:T2439"/>
    <mergeCell ref="W2436:W2437"/>
    <mergeCell ref="AA2436:AA2437"/>
    <mergeCell ref="AB2436:AB2437"/>
    <mergeCell ref="AC2436:AC2437"/>
    <mergeCell ref="AD2436:AD2437"/>
    <mergeCell ref="AE2436:AE2437"/>
    <mergeCell ref="AF2434:AF2435"/>
    <mergeCell ref="AG2434:AG2435"/>
    <mergeCell ref="AH2434:AH2435"/>
    <mergeCell ref="A2436:A2437"/>
    <mergeCell ref="D2436:D2437"/>
    <mergeCell ref="G2436:G2437"/>
    <mergeCell ref="J2436:J2437"/>
    <mergeCell ref="M2436:M2437"/>
    <mergeCell ref="P2436:P2437"/>
    <mergeCell ref="T2436:T2437"/>
    <mergeCell ref="W2434:W2435"/>
    <mergeCell ref="AA2434:AA2435"/>
    <mergeCell ref="AB2434:AB2435"/>
    <mergeCell ref="AC2434:AC2435"/>
    <mergeCell ref="AD2434:AD2435"/>
    <mergeCell ref="AE2434:AE2435"/>
    <mergeCell ref="AF2432:AF2433"/>
    <mergeCell ref="AG2432:AG2433"/>
    <mergeCell ref="AH2432:AH2433"/>
    <mergeCell ref="A2434:A2435"/>
    <mergeCell ref="D2434:D2435"/>
    <mergeCell ref="G2434:G2435"/>
    <mergeCell ref="J2434:J2435"/>
    <mergeCell ref="M2434:M2435"/>
    <mergeCell ref="P2434:P2435"/>
    <mergeCell ref="T2434:T2435"/>
    <mergeCell ref="W2432:W2433"/>
    <mergeCell ref="AA2432:AA2433"/>
    <mergeCell ref="AB2432:AB2433"/>
    <mergeCell ref="AC2432:AC2433"/>
    <mergeCell ref="AD2432:AD2433"/>
    <mergeCell ref="AE2432:AE2433"/>
    <mergeCell ref="AF2430:AF2431"/>
    <mergeCell ref="AG2430:AG2431"/>
    <mergeCell ref="AH2430:AH2431"/>
    <mergeCell ref="A2432:A2433"/>
    <mergeCell ref="D2432:D2433"/>
    <mergeCell ref="G2432:G2433"/>
    <mergeCell ref="J2432:J2433"/>
    <mergeCell ref="M2432:M2433"/>
    <mergeCell ref="P2432:P2433"/>
    <mergeCell ref="T2432:T2433"/>
    <mergeCell ref="W2430:W2431"/>
    <mergeCell ref="AA2430:AA2431"/>
    <mergeCell ref="AB2430:AB2431"/>
    <mergeCell ref="AC2430:AC2431"/>
    <mergeCell ref="AD2430:AD2431"/>
    <mergeCell ref="AE2430:AE2431"/>
    <mergeCell ref="AF2428:AF2429"/>
    <mergeCell ref="AG2428:AG2429"/>
    <mergeCell ref="AH2428:AH2429"/>
    <mergeCell ref="A2430:A2431"/>
    <mergeCell ref="D2430:D2431"/>
    <mergeCell ref="G2430:G2431"/>
    <mergeCell ref="J2430:J2431"/>
    <mergeCell ref="M2430:M2431"/>
    <mergeCell ref="P2430:P2431"/>
    <mergeCell ref="T2430:T2431"/>
    <mergeCell ref="W2428:W2429"/>
    <mergeCell ref="AA2428:AA2429"/>
    <mergeCell ref="AB2428:AB2429"/>
    <mergeCell ref="AC2428:AC2429"/>
    <mergeCell ref="AD2428:AD2429"/>
    <mergeCell ref="AE2428:AE2429"/>
    <mergeCell ref="AF2426:AF2427"/>
    <mergeCell ref="AG2426:AG2427"/>
    <mergeCell ref="AH2426:AH2427"/>
    <mergeCell ref="A2428:A2429"/>
    <mergeCell ref="D2428:D2429"/>
    <mergeCell ref="G2428:G2429"/>
    <mergeCell ref="J2428:J2429"/>
    <mergeCell ref="M2428:M2429"/>
    <mergeCell ref="P2428:P2429"/>
    <mergeCell ref="T2428:T2429"/>
    <mergeCell ref="W2426:W2427"/>
    <mergeCell ref="AA2426:AA2427"/>
    <mergeCell ref="AB2426:AB2427"/>
    <mergeCell ref="AC2426:AC2427"/>
    <mergeCell ref="AD2426:AD2427"/>
    <mergeCell ref="AE2426:AE2427"/>
    <mergeCell ref="AF2424:AF2425"/>
    <mergeCell ref="AG2424:AG2425"/>
    <mergeCell ref="AH2424:AH2425"/>
    <mergeCell ref="A2426:A2427"/>
    <mergeCell ref="D2426:D2427"/>
    <mergeCell ref="G2426:G2427"/>
    <mergeCell ref="J2426:J2427"/>
    <mergeCell ref="M2426:M2427"/>
    <mergeCell ref="P2426:P2427"/>
    <mergeCell ref="T2426:T2427"/>
    <mergeCell ref="W2424:W2425"/>
    <mergeCell ref="AA2424:AA2425"/>
    <mergeCell ref="AB2424:AB2425"/>
    <mergeCell ref="AC2424:AC2425"/>
    <mergeCell ref="AD2424:AD2425"/>
    <mergeCell ref="AE2424:AE2425"/>
    <mergeCell ref="AF2422:AF2423"/>
    <mergeCell ref="AG2422:AG2423"/>
    <mergeCell ref="AH2422:AH2423"/>
    <mergeCell ref="A2424:A2425"/>
    <mergeCell ref="D2424:D2425"/>
    <mergeCell ref="G2424:G2425"/>
    <mergeCell ref="J2424:J2425"/>
    <mergeCell ref="M2424:M2425"/>
    <mergeCell ref="P2424:P2425"/>
    <mergeCell ref="T2424:T2425"/>
    <mergeCell ref="W2422:W2423"/>
    <mergeCell ref="AA2422:AA2423"/>
    <mergeCell ref="AB2422:AB2423"/>
    <mergeCell ref="AC2422:AC2423"/>
    <mergeCell ref="AD2422:AD2423"/>
    <mergeCell ref="AE2422:AE2423"/>
    <mergeCell ref="AF2420:AF2421"/>
    <mergeCell ref="AG2420:AG2421"/>
    <mergeCell ref="AH2420:AH2421"/>
    <mergeCell ref="A2422:A2423"/>
    <mergeCell ref="D2422:D2423"/>
    <mergeCell ref="G2422:G2423"/>
    <mergeCell ref="J2422:J2423"/>
    <mergeCell ref="M2422:M2423"/>
    <mergeCell ref="P2422:P2423"/>
    <mergeCell ref="T2422:T2423"/>
    <mergeCell ref="W2420:W2421"/>
    <mergeCell ref="AA2420:AA2421"/>
    <mergeCell ref="AB2420:AB2421"/>
    <mergeCell ref="AC2420:AC2421"/>
    <mergeCell ref="AD2420:AD2421"/>
    <mergeCell ref="AE2420:AE2421"/>
    <mergeCell ref="AF2418:AF2419"/>
    <mergeCell ref="AG2418:AG2419"/>
    <mergeCell ref="AH2418:AH2419"/>
    <mergeCell ref="A2420:A2421"/>
    <mergeCell ref="D2420:D2421"/>
    <mergeCell ref="G2420:G2421"/>
    <mergeCell ref="J2420:J2421"/>
    <mergeCell ref="M2420:M2421"/>
    <mergeCell ref="P2420:P2421"/>
    <mergeCell ref="T2420:T2421"/>
    <mergeCell ref="W2418:W2419"/>
    <mergeCell ref="AA2418:AA2419"/>
    <mergeCell ref="AB2418:AB2419"/>
    <mergeCell ref="AC2418:AC2419"/>
    <mergeCell ref="AD2418:AD2419"/>
    <mergeCell ref="AE2418:AE2419"/>
    <mergeCell ref="AF2416:AF2417"/>
    <mergeCell ref="AG2416:AG2417"/>
    <mergeCell ref="AH2416:AH2417"/>
    <mergeCell ref="A2418:A2419"/>
    <mergeCell ref="D2418:D2419"/>
    <mergeCell ref="G2418:G2419"/>
    <mergeCell ref="J2418:J2419"/>
    <mergeCell ref="M2418:M2419"/>
    <mergeCell ref="P2418:P2419"/>
    <mergeCell ref="T2418:T2419"/>
    <mergeCell ref="W2416:W2417"/>
    <mergeCell ref="AA2416:AA2417"/>
    <mergeCell ref="AB2416:AB2417"/>
    <mergeCell ref="AC2416:AC2417"/>
    <mergeCell ref="AD2416:AD2417"/>
    <mergeCell ref="AE2416:AE2417"/>
    <mergeCell ref="AF2414:AF2415"/>
    <mergeCell ref="AG2414:AG2415"/>
    <mergeCell ref="AH2414:AH2415"/>
    <mergeCell ref="A2416:A2417"/>
    <mergeCell ref="D2416:D2417"/>
    <mergeCell ref="G2416:G2417"/>
    <mergeCell ref="J2416:J2417"/>
    <mergeCell ref="M2416:M2417"/>
    <mergeCell ref="P2416:P2417"/>
    <mergeCell ref="T2416:T2417"/>
    <mergeCell ref="W2414:W2415"/>
    <mergeCell ref="AA2414:AA2415"/>
    <mergeCell ref="AB2414:AB2415"/>
    <mergeCell ref="AC2414:AC2415"/>
    <mergeCell ref="AD2414:AD2415"/>
    <mergeCell ref="AE2414:AE2415"/>
    <mergeCell ref="AF2412:AF2413"/>
    <mergeCell ref="AG2412:AG2413"/>
    <mergeCell ref="AH2412:AH2413"/>
    <mergeCell ref="A2414:A2415"/>
    <mergeCell ref="D2414:D2415"/>
    <mergeCell ref="G2414:G2415"/>
    <mergeCell ref="J2414:J2415"/>
    <mergeCell ref="M2414:M2415"/>
    <mergeCell ref="P2414:P2415"/>
    <mergeCell ref="T2414:T2415"/>
    <mergeCell ref="W2412:W2413"/>
    <mergeCell ref="AA2412:AA2413"/>
    <mergeCell ref="AB2412:AB2413"/>
    <mergeCell ref="AC2412:AC2413"/>
    <mergeCell ref="AD2412:AD2413"/>
    <mergeCell ref="AE2412:AE2413"/>
    <mergeCell ref="AF2410:AF2411"/>
    <mergeCell ref="AG2410:AG2411"/>
    <mergeCell ref="AH2410:AH2411"/>
    <mergeCell ref="A2412:A2413"/>
    <mergeCell ref="D2412:D2413"/>
    <mergeCell ref="G2412:G2413"/>
    <mergeCell ref="J2412:J2413"/>
    <mergeCell ref="M2412:M2413"/>
    <mergeCell ref="P2412:P2413"/>
    <mergeCell ref="T2412:T2413"/>
    <mergeCell ref="T2410:T2411"/>
    <mergeCell ref="AA2410:AA2411"/>
    <mergeCell ref="AB2410:AB2411"/>
    <mergeCell ref="AC2410:AC2411"/>
    <mergeCell ref="AD2410:AD2411"/>
    <mergeCell ref="AE2410:AE2411"/>
    <mergeCell ref="AE2408:AE2409"/>
    <mergeCell ref="AF2408:AF2409"/>
    <mergeCell ref="AG2408:AG2409"/>
    <mergeCell ref="AH2408:AH2409"/>
    <mergeCell ref="A2410:A2411"/>
    <mergeCell ref="D2410:D2411"/>
    <mergeCell ref="G2410:G2411"/>
    <mergeCell ref="J2410:J2411"/>
    <mergeCell ref="M2410:M2411"/>
    <mergeCell ref="P2410:P2411"/>
    <mergeCell ref="T2408:T2409"/>
    <mergeCell ref="W2408:W2409"/>
    <mergeCell ref="AA2408:AA2409"/>
    <mergeCell ref="AB2408:AB2409"/>
    <mergeCell ref="AC2408:AC2409"/>
    <mergeCell ref="AD2408:AD2409"/>
    <mergeCell ref="AE2406:AE2407"/>
    <mergeCell ref="AF2406:AF2407"/>
    <mergeCell ref="AG2406:AG2407"/>
    <mergeCell ref="AH2406:AH2407"/>
    <mergeCell ref="A2408:A2409"/>
    <mergeCell ref="D2408:D2409"/>
    <mergeCell ref="G2408:G2409"/>
    <mergeCell ref="J2408:J2409"/>
    <mergeCell ref="M2408:M2409"/>
    <mergeCell ref="P2408:P2409"/>
    <mergeCell ref="T2406:T2407"/>
    <mergeCell ref="W2406:W2407"/>
    <mergeCell ref="AA2406:AA2407"/>
    <mergeCell ref="AB2406:AB2407"/>
    <mergeCell ref="AC2406:AC2407"/>
    <mergeCell ref="AD2406:AD2407"/>
    <mergeCell ref="AE2404:AE2405"/>
    <mergeCell ref="AF2404:AF2405"/>
    <mergeCell ref="AG2404:AG2405"/>
    <mergeCell ref="AH2404:AH2405"/>
    <mergeCell ref="A2406:A2407"/>
    <mergeCell ref="D2406:D2407"/>
    <mergeCell ref="G2406:G2407"/>
    <mergeCell ref="J2406:J2407"/>
    <mergeCell ref="M2406:M2407"/>
    <mergeCell ref="P2406:P2407"/>
    <mergeCell ref="T2404:T2405"/>
    <mergeCell ref="W2404:W2405"/>
    <mergeCell ref="AA2404:AA2405"/>
    <mergeCell ref="AB2404:AB2405"/>
    <mergeCell ref="AC2404:AC2405"/>
    <mergeCell ref="AD2404:AD2405"/>
    <mergeCell ref="AE2402:AE2403"/>
    <mergeCell ref="AF2402:AF2403"/>
    <mergeCell ref="AG2402:AG2403"/>
    <mergeCell ref="AH2402:AH2403"/>
    <mergeCell ref="A2404:A2405"/>
    <mergeCell ref="D2404:D2405"/>
    <mergeCell ref="G2404:G2405"/>
    <mergeCell ref="J2404:J2405"/>
    <mergeCell ref="M2404:M2405"/>
    <mergeCell ref="P2404:P2405"/>
    <mergeCell ref="T2402:T2403"/>
    <mergeCell ref="W2402:W2403"/>
    <mergeCell ref="AA2402:AA2403"/>
    <mergeCell ref="AB2402:AB2403"/>
    <mergeCell ref="AC2402:AC2403"/>
    <mergeCell ref="AD2402:AD2403"/>
    <mergeCell ref="AE2400:AE2401"/>
    <mergeCell ref="AF2400:AF2401"/>
    <mergeCell ref="AG2400:AG2401"/>
    <mergeCell ref="AH2400:AH2401"/>
    <mergeCell ref="A2402:A2403"/>
    <mergeCell ref="D2402:D2403"/>
    <mergeCell ref="G2402:G2403"/>
    <mergeCell ref="J2402:J2403"/>
    <mergeCell ref="M2402:M2403"/>
    <mergeCell ref="P2402:P2403"/>
    <mergeCell ref="T2400:T2401"/>
    <mergeCell ref="W2400:W2401"/>
    <mergeCell ref="AA2400:AA2401"/>
    <mergeCell ref="AB2400:AB2401"/>
    <mergeCell ref="AC2400:AC2401"/>
    <mergeCell ref="AD2400:AD2401"/>
    <mergeCell ref="AE2398:AE2399"/>
    <mergeCell ref="AF2398:AF2399"/>
    <mergeCell ref="AG2398:AG2399"/>
    <mergeCell ref="AH2398:AH2399"/>
    <mergeCell ref="A2400:A2401"/>
    <mergeCell ref="D2400:D2401"/>
    <mergeCell ref="G2400:G2401"/>
    <mergeCell ref="J2400:J2401"/>
    <mergeCell ref="M2400:M2401"/>
    <mergeCell ref="P2400:P2401"/>
    <mergeCell ref="T2398:T2399"/>
    <mergeCell ref="W2398:W2399"/>
    <mergeCell ref="AA2398:AA2399"/>
    <mergeCell ref="AB2398:AB2399"/>
    <mergeCell ref="AC2398:AC2399"/>
    <mergeCell ref="AD2398:AD2399"/>
    <mergeCell ref="AE2396:AE2397"/>
    <mergeCell ref="AF2396:AF2397"/>
    <mergeCell ref="AG2396:AG2397"/>
    <mergeCell ref="AH2396:AH2397"/>
    <mergeCell ref="A2398:A2399"/>
    <mergeCell ref="D2398:D2399"/>
    <mergeCell ref="G2398:G2399"/>
    <mergeCell ref="J2398:J2399"/>
    <mergeCell ref="M2398:M2399"/>
    <mergeCell ref="P2398:P2399"/>
    <mergeCell ref="T2396:T2397"/>
    <mergeCell ref="W2396:W2397"/>
    <mergeCell ref="AA2396:AA2397"/>
    <mergeCell ref="AB2396:AB2397"/>
    <mergeCell ref="AC2396:AC2397"/>
    <mergeCell ref="AD2396:AD2397"/>
    <mergeCell ref="AE2394:AE2395"/>
    <mergeCell ref="AF2394:AF2395"/>
    <mergeCell ref="AG2394:AG2395"/>
    <mergeCell ref="AH2394:AH2395"/>
    <mergeCell ref="A2396:A2397"/>
    <mergeCell ref="D2396:D2397"/>
    <mergeCell ref="G2396:G2397"/>
    <mergeCell ref="J2396:J2397"/>
    <mergeCell ref="M2396:M2397"/>
    <mergeCell ref="P2396:P2397"/>
    <mergeCell ref="T2394:T2395"/>
    <mergeCell ref="W2394:W2395"/>
    <mergeCell ref="AA2394:AA2395"/>
    <mergeCell ref="AB2394:AB2395"/>
    <mergeCell ref="AC2394:AC2395"/>
    <mergeCell ref="AD2394:AD2395"/>
    <mergeCell ref="AE2392:AE2393"/>
    <mergeCell ref="AF2392:AF2393"/>
    <mergeCell ref="AG2392:AG2393"/>
    <mergeCell ref="AH2392:AH2393"/>
    <mergeCell ref="A2394:A2395"/>
    <mergeCell ref="D2394:D2395"/>
    <mergeCell ref="G2394:G2395"/>
    <mergeCell ref="J2394:J2395"/>
    <mergeCell ref="M2394:M2395"/>
    <mergeCell ref="P2394:P2395"/>
    <mergeCell ref="T2392:T2393"/>
    <mergeCell ref="W2392:W2393"/>
    <mergeCell ref="AA2392:AA2393"/>
    <mergeCell ref="AB2392:AB2393"/>
    <mergeCell ref="AC2392:AC2393"/>
    <mergeCell ref="AD2392:AD2393"/>
    <mergeCell ref="AE2390:AE2391"/>
    <mergeCell ref="AF2390:AF2391"/>
    <mergeCell ref="AG2390:AG2391"/>
    <mergeCell ref="AH2390:AH2391"/>
    <mergeCell ref="A2392:A2393"/>
    <mergeCell ref="D2392:D2393"/>
    <mergeCell ref="G2392:G2393"/>
    <mergeCell ref="J2392:J2393"/>
    <mergeCell ref="M2392:M2393"/>
    <mergeCell ref="P2392:P2393"/>
    <mergeCell ref="T2390:T2391"/>
    <mergeCell ref="W2390:W2391"/>
    <mergeCell ref="AA2390:AA2391"/>
    <mergeCell ref="AB2390:AB2391"/>
    <mergeCell ref="AC2390:AC2391"/>
    <mergeCell ref="AD2390:AD2391"/>
    <mergeCell ref="AE2388:AE2389"/>
    <mergeCell ref="AF2388:AF2389"/>
    <mergeCell ref="AG2388:AG2389"/>
    <mergeCell ref="AH2388:AH2389"/>
    <mergeCell ref="A2390:A2391"/>
    <mergeCell ref="D2390:D2391"/>
    <mergeCell ref="G2390:G2391"/>
    <mergeCell ref="J2390:J2391"/>
    <mergeCell ref="M2390:M2391"/>
    <mergeCell ref="P2390:P2391"/>
    <mergeCell ref="T2388:T2389"/>
    <mergeCell ref="W2388:W2389"/>
    <mergeCell ref="AA2388:AA2389"/>
    <mergeCell ref="AB2388:AB2389"/>
    <mergeCell ref="AC2388:AC2389"/>
    <mergeCell ref="AD2388:AD2389"/>
    <mergeCell ref="AE2386:AE2387"/>
    <mergeCell ref="AF2386:AF2387"/>
    <mergeCell ref="AG2386:AG2387"/>
    <mergeCell ref="AH2386:AH2387"/>
    <mergeCell ref="A2388:A2389"/>
    <mergeCell ref="D2388:D2389"/>
    <mergeCell ref="G2388:G2389"/>
    <mergeCell ref="J2388:J2389"/>
    <mergeCell ref="M2388:M2389"/>
    <mergeCell ref="P2388:P2389"/>
    <mergeCell ref="T2386:T2387"/>
    <mergeCell ref="W2386:W2387"/>
    <mergeCell ref="AA2386:AA2387"/>
    <mergeCell ref="AB2386:AB2387"/>
    <mergeCell ref="AC2386:AC2387"/>
    <mergeCell ref="AD2386:AD2387"/>
    <mergeCell ref="AE2384:AE2385"/>
    <mergeCell ref="AF2384:AF2385"/>
    <mergeCell ref="AG2384:AG2385"/>
    <mergeCell ref="AH2384:AH2385"/>
    <mergeCell ref="A2386:A2387"/>
    <mergeCell ref="D2386:D2387"/>
    <mergeCell ref="G2386:G2387"/>
    <mergeCell ref="J2386:J2387"/>
    <mergeCell ref="M2386:M2387"/>
    <mergeCell ref="P2386:P2387"/>
    <mergeCell ref="T2384:T2385"/>
    <mergeCell ref="W2384:W2385"/>
    <mergeCell ref="AA2384:AA2385"/>
    <mergeCell ref="AB2384:AB2385"/>
    <mergeCell ref="AC2384:AC2385"/>
    <mergeCell ref="AD2384:AD2385"/>
    <mergeCell ref="AE2382:AE2383"/>
    <mergeCell ref="AF2382:AF2383"/>
    <mergeCell ref="AG2382:AG2383"/>
    <mergeCell ref="AH2382:AH2383"/>
    <mergeCell ref="A2384:A2385"/>
    <mergeCell ref="D2384:D2385"/>
    <mergeCell ref="G2384:G2385"/>
    <mergeCell ref="J2384:J2385"/>
    <mergeCell ref="M2384:M2385"/>
    <mergeCell ref="P2384:P2385"/>
    <mergeCell ref="T2382:T2383"/>
    <mergeCell ref="W2382:W2383"/>
    <mergeCell ref="AA2382:AA2383"/>
    <mergeCell ref="AB2382:AB2383"/>
    <mergeCell ref="AC2382:AC2383"/>
    <mergeCell ref="AD2382:AD2383"/>
    <mergeCell ref="AE2380:AE2381"/>
    <mergeCell ref="AF2380:AF2381"/>
    <mergeCell ref="AG2380:AG2381"/>
    <mergeCell ref="AH2380:AH2381"/>
    <mergeCell ref="A2382:A2383"/>
    <mergeCell ref="D2382:D2383"/>
    <mergeCell ref="G2382:G2383"/>
    <mergeCell ref="J2382:J2383"/>
    <mergeCell ref="M2382:M2383"/>
    <mergeCell ref="P2382:P2383"/>
    <mergeCell ref="T2380:T2381"/>
    <mergeCell ref="W2380:W2381"/>
    <mergeCell ref="AA2380:AA2381"/>
    <mergeCell ref="AB2380:AB2381"/>
    <mergeCell ref="AC2380:AC2381"/>
    <mergeCell ref="AD2380:AD2381"/>
    <mergeCell ref="AE2378:AE2379"/>
    <mergeCell ref="AF2378:AF2379"/>
    <mergeCell ref="AG2378:AG2379"/>
    <mergeCell ref="AH2378:AH2379"/>
    <mergeCell ref="A2380:A2381"/>
    <mergeCell ref="D2380:D2381"/>
    <mergeCell ref="G2380:G2381"/>
    <mergeCell ref="J2380:J2381"/>
    <mergeCell ref="M2380:M2381"/>
    <mergeCell ref="P2380:P2381"/>
    <mergeCell ref="T2378:T2379"/>
    <mergeCell ref="W2378:W2379"/>
    <mergeCell ref="AA2378:AA2379"/>
    <mergeCell ref="AB2378:AB2379"/>
    <mergeCell ref="AC2378:AC2379"/>
    <mergeCell ref="AD2378:AD2379"/>
    <mergeCell ref="AE2376:AE2377"/>
    <mergeCell ref="AF2376:AF2377"/>
    <mergeCell ref="AG2376:AG2377"/>
    <mergeCell ref="AH2376:AH2377"/>
    <mergeCell ref="A2378:A2379"/>
    <mergeCell ref="D2378:D2379"/>
    <mergeCell ref="G2378:G2379"/>
    <mergeCell ref="J2378:J2379"/>
    <mergeCell ref="M2378:M2379"/>
    <mergeCell ref="P2378:P2379"/>
    <mergeCell ref="T2376:T2377"/>
    <mergeCell ref="W2376:W2377"/>
    <mergeCell ref="AA2376:AA2377"/>
    <mergeCell ref="AB2376:AB2377"/>
    <mergeCell ref="AC2376:AC2377"/>
    <mergeCell ref="AD2376:AD2377"/>
    <mergeCell ref="A2376:A2377"/>
    <mergeCell ref="D2376:D2377"/>
    <mergeCell ref="G2376:G2377"/>
    <mergeCell ref="J2376:J2377"/>
    <mergeCell ref="M2376:M2377"/>
    <mergeCell ref="P2376:P2377"/>
    <mergeCell ref="AC2374:AC2375"/>
    <mergeCell ref="AD2374:AD2375"/>
    <mergeCell ref="AE2374:AE2375"/>
    <mergeCell ref="AF2374:AF2375"/>
    <mergeCell ref="AG2374:AG2375"/>
    <mergeCell ref="AH2374:AH2375"/>
    <mergeCell ref="AH2372:AH2373"/>
    <mergeCell ref="A2374:A2375"/>
    <mergeCell ref="D2374:D2375"/>
    <mergeCell ref="G2374:G2375"/>
    <mergeCell ref="J2374:J2375"/>
    <mergeCell ref="M2374:M2375"/>
    <mergeCell ref="P2374:P2375"/>
    <mergeCell ref="T2374:T2375"/>
    <mergeCell ref="AA2374:AA2375"/>
    <mergeCell ref="AB2374:AB2375"/>
    <mergeCell ref="AB2372:AB2373"/>
    <mergeCell ref="AC2372:AC2373"/>
    <mergeCell ref="AD2372:AD2373"/>
    <mergeCell ref="AE2372:AE2373"/>
    <mergeCell ref="AF2372:AF2373"/>
    <mergeCell ref="AG2372:AG2373"/>
    <mergeCell ref="AH2370:AH2371"/>
    <mergeCell ref="A2372:A2373"/>
    <mergeCell ref="D2372:D2373"/>
    <mergeCell ref="G2372:G2373"/>
    <mergeCell ref="J2372:J2373"/>
    <mergeCell ref="M2372:M2373"/>
    <mergeCell ref="P2372:P2373"/>
    <mergeCell ref="T2372:T2373"/>
    <mergeCell ref="W2372:W2373"/>
    <mergeCell ref="AA2372:AA2373"/>
    <mergeCell ref="AB2370:AB2371"/>
    <mergeCell ref="AC2370:AC2371"/>
    <mergeCell ref="AD2370:AD2371"/>
    <mergeCell ref="AE2370:AE2371"/>
    <mergeCell ref="AF2370:AF2371"/>
    <mergeCell ref="AG2370:AG2371"/>
    <mergeCell ref="AH2368:AH2369"/>
    <mergeCell ref="A2370:A2371"/>
    <mergeCell ref="D2370:D2371"/>
    <mergeCell ref="G2370:G2371"/>
    <mergeCell ref="J2370:J2371"/>
    <mergeCell ref="M2370:M2371"/>
    <mergeCell ref="P2370:P2371"/>
    <mergeCell ref="T2370:T2371"/>
    <mergeCell ref="W2370:W2371"/>
    <mergeCell ref="AA2370:AA2371"/>
    <mergeCell ref="AB2368:AB2369"/>
    <mergeCell ref="AC2368:AC2369"/>
    <mergeCell ref="AD2368:AD2369"/>
    <mergeCell ref="AE2368:AE2369"/>
    <mergeCell ref="AF2368:AF2369"/>
    <mergeCell ref="AG2368:AG2369"/>
    <mergeCell ref="AH2366:AH2367"/>
    <mergeCell ref="A2368:A2369"/>
    <mergeCell ref="D2368:D2369"/>
    <mergeCell ref="G2368:G2369"/>
    <mergeCell ref="J2368:J2369"/>
    <mergeCell ref="M2368:M2369"/>
    <mergeCell ref="P2368:P2369"/>
    <mergeCell ref="T2368:T2369"/>
    <mergeCell ref="W2368:W2369"/>
    <mergeCell ref="AA2368:AA2369"/>
    <mergeCell ref="AB2366:AB2367"/>
    <mergeCell ref="AC2366:AC2367"/>
    <mergeCell ref="AD2366:AD2367"/>
    <mergeCell ref="AE2366:AE2367"/>
    <mergeCell ref="AF2366:AF2367"/>
    <mergeCell ref="AG2366:AG2367"/>
    <mergeCell ref="AH2364:AH2365"/>
    <mergeCell ref="A2366:A2367"/>
    <mergeCell ref="D2366:D2367"/>
    <mergeCell ref="G2366:G2367"/>
    <mergeCell ref="J2366:J2367"/>
    <mergeCell ref="M2366:M2367"/>
    <mergeCell ref="P2366:P2367"/>
    <mergeCell ref="T2366:T2367"/>
    <mergeCell ref="W2366:W2367"/>
    <mergeCell ref="AA2366:AA2367"/>
    <mergeCell ref="AB2364:AB2365"/>
    <mergeCell ref="AC2364:AC2365"/>
    <mergeCell ref="AD2364:AD2365"/>
    <mergeCell ref="AE2364:AE2365"/>
    <mergeCell ref="AF2364:AF2365"/>
    <mergeCell ref="AG2364:AG2365"/>
    <mergeCell ref="AH2362:AH2363"/>
    <mergeCell ref="A2364:A2365"/>
    <mergeCell ref="D2364:D2365"/>
    <mergeCell ref="G2364:G2365"/>
    <mergeCell ref="J2364:J2365"/>
    <mergeCell ref="M2364:M2365"/>
    <mergeCell ref="P2364:P2365"/>
    <mergeCell ref="T2364:T2365"/>
    <mergeCell ref="W2364:W2365"/>
    <mergeCell ref="AA2364:AA2365"/>
    <mergeCell ref="AB2362:AB2363"/>
    <mergeCell ref="AC2362:AC2363"/>
    <mergeCell ref="AD2362:AD2363"/>
    <mergeCell ref="AE2362:AE2363"/>
    <mergeCell ref="AF2362:AF2363"/>
    <mergeCell ref="AG2362:AG2363"/>
    <mergeCell ref="AH2360:AH2361"/>
    <mergeCell ref="A2362:A2363"/>
    <mergeCell ref="D2362:D2363"/>
    <mergeCell ref="G2362:G2363"/>
    <mergeCell ref="J2362:J2363"/>
    <mergeCell ref="M2362:M2363"/>
    <mergeCell ref="P2362:P2363"/>
    <mergeCell ref="T2362:T2363"/>
    <mergeCell ref="W2362:W2363"/>
    <mergeCell ref="AA2362:AA2363"/>
    <mergeCell ref="AB2360:AB2361"/>
    <mergeCell ref="AC2360:AC2361"/>
    <mergeCell ref="AD2360:AD2361"/>
    <mergeCell ref="AE2360:AE2361"/>
    <mergeCell ref="AF2360:AF2361"/>
    <mergeCell ref="AG2360:AG2361"/>
    <mergeCell ref="AH2358:AH2359"/>
    <mergeCell ref="A2360:A2361"/>
    <mergeCell ref="D2360:D2361"/>
    <mergeCell ref="G2360:G2361"/>
    <mergeCell ref="J2360:J2361"/>
    <mergeCell ref="M2360:M2361"/>
    <mergeCell ref="P2360:P2361"/>
    <mergeCell ref="T2360:T2361"/>
    <mergeCell ref="W2360:W2361"/>
    <mergeCell ref="AA2360:AA2361"/>
    <mergeCell ref="AB2358:AB2359"/>
    <mergeCell ref="AC2358:AC2359"/>
    <mergeCell ref="AD2358:AD2359"/>
    <mergeCell ref="AE2358:AE2359"/>
    <mergeCell ref="AF2358:AF2359"/>
    <mergeCell ref="AG2358:AG2359"/>
    <mergeCell ref="AH2356:AH2357"/>
    <mergeCell ref="A2358:A2359"/>
    <mergeCell ref="D2358:D2359"/>
    <mergeCell ref="G2358:G2359"/>
    <mergeCell ref="J2358:J2359"/>
    <mergeCell ref="M2358:M2359"/>
    <mergeCell ref="P2358:P2359"/>
    <mergeCell ref="T2358:T2359"/>
    <mergeCell ref="W2358:W2359"/>
    <mergeCell ref="AA2358:AA2359"/>
    <mergeCell ref="AB2356:AB2357"/>
    <mergeCell ref="AC2356:AC2357"/>
    <mergeCell ref="AD2356:AD2357"/>
    <mergeCell ref="AE2356:AE2357"/>
    <mergeCell ref="AF2356:AF2357"/>
    <mergeCell ref="AG2356:AG2357"/>
    <mergeCell ref="AH2354:AH2355"/>
    <mergeCell ref="A2356:A2357"/>
    <mergeCell ref="D2356:D2357"/>
    <mergeCell ref="G2356:G2357"/>
    <mergeCell ref="J2356:J2357"/>
    <mergeCell ref="M2356:M2357"/>
    <mergeCell ref="P2356:P2357"/>
    <mergeCell ref="T2356:T2357"/>
    <mergeCell ref="W2356:W2357"/>
    <mergeCell ref="AA2356:AA2357"/>
    <mergeCell ref="AB2354:AB2355"/>
    <mergeCell ref="AC2354:AC2355"/>
    <mergeCell ref="AD2354:AD2355"/>
    <mergeCell ref="AE2354:AE2355"/>
    <mergeCell ref="AF2354:AF2355"/>
    <mergeCell ref="AG2354:AG2355"/>
    <mergeCell ref="AH2352:AH2353"/>
    <mergeCell ref="A2354:A2355"/>
    <mergeCell ref="D2354:D2355"/>
    <mergeCell ref="G2354:G2355"/>
    <mergeCell ref="J2354:J2355"/>
    <mergeCell ref="M2354:M2355"/>
    <mergeCell ref="P2354:P2355"/>
    <mergeCell ref="T2354:T2355"/>
    <mergeCell ref="W2354:W2355"/>
    <mergeCell ref="AA2354:AA2355"/>
    <mergeCell ref="AB2352:AB2353"/>
    <mergeCell ref="AC2352:AC2353"/>
    <mergeCell ref="AD2352:AD2353"/>
    <mergeCell ref="AE2352:AE2353"/>
    <mergeCell ref="AF2352:AF2353"/>
    <mergeCell ref="AG2352:AG2353"/>
    <mergeCell ref="AH2350:AH2351"/>
    <mergeCell ref="A2352:A2353"/>
    <mergeCell ref="D2352:D2353"/>
    <mergeCell ref="G2352:G2353"/>
    <mergeCell ref="J2352:J2353"/>
    <mergeCell ref="M2352:M2353"/>
    <mergeCell ref="P2352:P2353"/>
    <mergeCell ref="T2352:T2353"/>
    <mergeCell ref="W2352:W2353"/>
    <mergeCell ref="AA2352:AA2353"/>
    <mergeCell ref="AB2350:AB2351"/>
    <mergeCell ref="AC2350:AC2351"/>
    <mergeCell ref="AD2350:AD2351"/>
    <mergeCell ref="AE2350:AE2351"/>
    <mergeCell ref="AF2350:AF2351"/>
    <mergeCell ref="AG2350:AG2351"/>
    <mergeCell ref="AH2348:AH2349"/>
    <mergeCell ref="A2350:A2351"/>
    <mergeCell ref="D2350:D2351"/>
    <mergeCell ref="G2350:G2351"/>
    <mergeCell ref="J2350:J2351"/>
    <mergeCell ref="M2350:M2351"/>
    <mergeCell ref="P2350:P2351"/>
    <mergeCell ref="T2350:T2351"/>
    <mergeCell ref="W2350:W2351"/>
    <mergeCell ref="AA2350:AA2351"/>
    <mergeCell ref="AB2348:AB2349"/>
    <mergeCell ref="AC2348:AC2349"/>
    <mergeCell ref="AD2348:AD2349"/>
    <mergeCell ref="AE2348:AE2349"/>
    <mergeCell ref="AF2348:AF2349"/>
    <mergeCell ref="AG2348:AG2349"/>
    <mergeCell ref="AH2346:AH2347"/>
    <mergeCell ref="A2348:A2349"/>
    <mergeCell ref="D2348:D2349"/>
    <mergeCell ref="G2348:G2349"/>
    <mergeCell ref="J2348:J2349"/>
    <mergeCell ref="M2348:M2349"/>
    <mergeCell ref="P2348:P2349"/>
    <mergeCell ref="T2348:T2349"/>
    <mergeCell ref="W2348:W2349"/>
    <mergeCell ref="AA2348:AA2349"/>
    <mergeCell ref="AB2346:AB2347"/>
    <mergeCell ref="AC2346:AC2347"/>
    <mergeCell ref="AD2346:AD2347"/>
    <mergeCell ref="AE2346:AE2347"/>
    <mergeCell ref="AF2346:AF2347"/>
    <mergeCell ref="AG2346:AG2347"/>
    <mergeCell ref="AH2344:AH2345"/>
    <mergeCell ref="A2346:A2347"/>
    <mergeCell ref="D2346:D2347"/>
    <mergeCell ref="G2346:G2347"/>
    <mergeCell ref="J2346:J2347"/>
    <mergeCell ref="M2346:M2347"/>
    <mergeCell ref="P2346:P2347"/>
    <mergeCell ref="T2346:T2347"/>
    <mergeCell ref="W2346:W2347"/>
    <mergeCell ref="AA2346:AA2347"/>
    <mergeCell ref="AB2344:AB2345"/>
    <mergeCell ref="AC2344:AC2345"/>
    <mergeCell ref="AD2344:AD2345"/>
    <mergeCell ref="AE2344:AE2345"/>
    <mergeCell ref="AF2344:AF2345"/>
    <mergeCell ref="AG2344:AG2345"/>
    <mergeCell ref="AH2342:AH2343"/>
    <mergeCell ref="A2344:A2345"/>
    <mergeCell ref="D2344:D2345"/>
    <mergeCell ref="G2344:G2345"/>
    <mergeCell ref="J2344:J2345"/>
    <mergeCell ref="M2344:M2345"/>
    <mergeCell ref="P2344:P2345"/>
    <mergeCell ref="T2344:T2345"/>
    <mergeCell ref="W2344:W2345"/>
    <mergeCell ref="AA2344:AA2345"/>
    <mergeCell ref="AB2342:AB2343"/>
    <mergeCell ref="AC2342:AC2343"/>
    <mergeCell ref="AD2342:AD2343"/>
    <mergeCell ref="AE2342:AE2343"/>
    <mergeCell ref="AF2342:AF2343"/>
    <mergeCell ref="AG2342:AG2343"/>
    <mergeCell ref="AH2340:AH2341"/>
    <mergeCell ref="A2342:A2343"/>
    <mergeCell ref="D2342:D2343"/>
    <mergeCell ref="G2342:G2343"/>
    <mergeCell ref="J2342:J2343"/>
    <mergeCell ref="M2342:M2343"/>
    <mergeCell ref="P2342:P2343"/>
    <mergeCell ref="T2342:T2343"/>
    <mergeCell ref="W2342:W2343"/>
    <mergeCell ref="AA2342:AA2343"/>
    <mergeCell ref="AB2340:AB2341"/>
    <mergeCell ref="AC2340:AC2341"/>
    <mergeCell ref="AD2340:AD2341"/>
    <mergeCell ref="AE2340:AE2341"/>
    <mergeCell ref="AF2340:AF2341"/>
    <mergeCell ref="AG2340:AG2341"/>
    <mergeCell ref="AG2338:AG2339"/>
    <mergeCell ref="AH2338:AH2339"/>
    <mergeCell ref="A2340:A2341"/>
    <mergeCell ref="D2340:D2341"/>
    <mergeCell ref="G2340:G2341"/>
    <mergeCell ref="J2340:J2341"/>
    <mergeCell ref="M2340:M2341"/>
    <mergeCell ref="P2340:P2341"/>
    <mergeCell ref="T2340:T2341"/>
    <mergeCell ref="AA2340:AA2341"/>
    <mergeCell ref="AA2338:AA2339"/>
    <mergeCell ref="AB2338:AB2339"/>
    <mergeCell ref="AC2338:AC2339"/>
    <mergeCell ref="AD2338:AD2339"/>
    <mergeCell ref="AE2338:AE2339"/>
    <mergeCell ref="AF2338:AF2339"/>
    <mergeCell ref="AG2336:AG2337"/>
    <mergeCell ref="AH2336:AH2337"/>
    <mergeCell ref="A2338:A2339"/>
    <mergeCell ref="D2338:D2339"/>
    <mergeCell ref="G2338:G2339"/>
    <mergeCell ref="J2338:J2339"/>
    <mergeCell ref="M2338:M2339"/>
    <mergeCell ref="P2338:P2339"/>
    <mergeCell ref="T2338:T2339"/>
    <mergeCell ref="W2338:W2339"/>
    <mergeCell ref="AA2336:AA2337"/>
    <mergeCell ref="AB2336:AB2337"/>
    <mergeCell ref="AC2336:AC2337"/>
    <mergeCell ref="AD2336:AD2337"/>
    <mergeCell ref="AE2336:AE2337"/>
    <mergeCell ref="AF2336:AF2337"/>
    <mergeCell ref="AG2334:AG2335"/>
    <mergeCell ref="AH2334:AH2335"/>
    <mergeCell ref="A2336:A2337"/>
    <mergeCell ref="D2336:D2337"/>
    <mergeCell ref="G2336:G2337"/>
    <mergeCell ref="J2336:J2337"/>
    <mergeCell ref="M2336:M2337"/>
    <mergeCell ref="P2336:P2337"/>
    <mergeCell ref="T2336:T2337"/>
    <mergeCell ref="W2336:W2337"/>
    <mergeCell ref="AA2334:AA2335"/>
    <mergeCell ref="AB2334:AB2335"/>
    <mergeCell ref="AC2334:AC2335"/>
    <mergeCell ref="AD2334:AD2335"/>
    <mergeCell ref="AE2334:AE2335"/>
    <mergeCell ref="AF2334:AF2335"/>
    <mergeCell ref="AG2332:AG2333"/>
    <mergeCell ref="AH2332:AH2333"/>
    <mergeCell ref="A2334:A2335"/>
    <mergeCell ref="D2334:D2335"/>
    <mergeCell ref="G2334:G2335"/>
    <mergeCell ref="J2334:J2335"/>
    <mergeCell ref="M2334:M2335"/>
    <mergeCell ref="P2334:P2335"/>
    <mergeCell ref="T2334:T2335"/>
    <mergeCell ref="W2334:W2335"/>
    <mergeCell ref="AA2332:AA2333"/>
    <mergeCell ref="AB2332:AB2333"/>
    <mergeCell ref="AC2332:AC2333"/>
    <mergeCell ref="AD2332:AD2333"/>
    <mergeCell ref="AE2332:AE2333"/>
    <mergeCell ref="AF2332:AF2333"/>
    <mergeCell ref="AG2330:AG2331"/>
    <mergeCell ref="AH2330:AH2331"/>
    <mergeCell ref="A2332:A2333"/>
    <mergeCell ref="D2332:D2333"/>
    <mergeCell ref="G2332:G2333"/>
    <mergeCell ref="J2332:J2333"/>
    <mergeCell ref="M2332:M2333"/>
    <mergeCell ref="P2332:P2333"/>
    <mergeCell ref="T2332:T2333"/>
    <mergeCell ref="W2332:W2333"/>
    <mergeCell ref="AA2330:AA2331"/>
    <mergeCell ref="AB2330:AB2331"/>
    <mergeCell ref="AC2330:AC2331"/>
    <mergeCell ref="AD2330:AD2331"/>
    <mergeCell ref="AE2330:AE2331"/>
    <mergeCell ref="AF2330:AF2331"/>
    <mergeCell ref="AG2328:AG2329"/>
    <mergeCell ref="AH2328:AH2329"/>
    <mergeCell ref="A2330:A2331"/>
    <mergeCell ref="D2330:D2331"/>
    <mergeCell ref="G2330:G2331"/>
    <mergeCell ref="J2330:J2331"/>
    <mergeCell ref="M2330:M2331"/>
    <mergeCell ref="P2330:P2331"/>
    <mergeCell ref="T2330:T2331"/>
    <mergeCell ref="W2330:W2331"/>
    <mergeCell ref="AA2328:AA2329"/>
    <mergeCell ref="AB2328:AB2329"/>
    <mergeCell ref="AC2328:AC2329"/>
    <mergeCell ref="AD2328:AD2329"/>
    <mergeCell ref="AE2328:AE2329"/>
    <mergeCell ref="AF2328:AF2329"/>
    <mergeCell ref="AG2326:AG2327"/>
    <mergeCell ref="AH2326:AH2327"/>
    <mergeCell ref="A2328:A2329"/>
    <mergeCell ref="D2328:D2329"/>
    <mergeCell ref="G2328:G2329"/>
    <mergeCell ref="J2328:J2329"/>
    <mergeCell ref="M2328:M2329"/>
    <mergeCell ref="P2328:P2329"/>
    <mergeCell ref="T2328:T2329"/>
    <mergeCell ref="W2328:W2329"/>
    <mergeCell ref="AA2326:AA2327"/>
    <mergeCell ref="AB2326:AB2327"/>
    <mergeCell ref="AC2326:AC2327"/>
    <mergeCell ref="AD2326:AD2327"/>
    <mergeCell ref="AE2326:AE2327"/>
    <mergeCell ref="AF2326:AF2327"/>
    <mergeCell ref="AG2324:AG2325"/>
    <mergeCell ref="AH2324:AH2325"/>
    <mergeCell ref="A2326:A2327"/>
    <mergeCell ref="D2326:D2327"/>
    <mergeCell ref="G2326:G2327"/>
    <mergeCell ref="J2326:J2327"/>
    <mergeCell ref="M2326:M2327"/>
    <mergeCell ref="P2326:P2327"/>
    <mergeCell ref="T2326:T2327"/>
    <mergeCell ref="W2326:W2327"/>
    <mergeCell ref="AA2324:AA2325"/>
    <mergeCell ref="AB2324:AB2325"/>
    <mergeCell ref="AC2324:AC2325"/>
    <mergeCell ref="AD2324:AD2325"/>
    <mergeCell ref="AE2324:AE2325"/>
    <mergeCell ref="AF2324:AF2325"/>
    <mergeCell ref="AG2322:AG2323"/>
    <mergeCell ref="AH2322:AH2323"/>
    <mergeCell ref="A2324:A2325"/>
    <mergeCell ref="D2324:D2325"/>
    <mergeCell ref="G2324:G2325"/>
    <mergeCell ref="J2324:J2325"/>
    <mergeCell ref="M2324:M2325"/>
    <mergeCell ref="P2324:P2325"/>
    <mergeCell ref="T2324:T2325"/>
    <mergeCell ref="W2324:W2325"/>
    <mergeCell ref="AA2322:AA2323"/>
    <mergeCell ref="AB2322:AB2323"/>
    <mergeCell ref="AC2322:AC2323"/>
    <mergeCell ref="AD2322:AD2323"/>
    <mergeCell ref="AE2322:AE2323"/>
    <mergeCell ref="AF2322:AF2323"/>
    <mergeCell ref="AG2320:AG2321"/>
    <mergeCell ref="AH2320:AH2321"/>
    <mergeCell ref="A2322:A2323"/>
    <mergeCell ref="D2322:D2323"/>
    <mergeCell ref="G2322:G2323"/>
    <mergeCell ref="J2322:J2323"/>
    <mergeCell ref="M2322:M2323"/>
    <mergeCell ref="P2322:P2323"/>
    <mergeCell ref="T2322:T2323"/>
    <mergeCell ref="W2322:W2323"/>
    <mergeCell ref="AA2320:AA2321"/>
    <mergeCell ref="AB2320:AB2321"/>
    <mergeCell ref="AC2320:AC2321"/>
    <mergeCell ref="AD2320:AD2321"/>
    <mergeCell ref="AE2320:AE2321"/>
    <mergeCell ref="AF2320:AF2321"/>
    <mergeCell ref="AG2318:AG2319"/>
    <mergeCell ref="AH2318:AH2319"/>
    <mergeCell ref="A2320:A2321"/>
    <mergeCell ref="D2320:D2321"/>
    <mergeCell ref="G2320:G2321"/>
    <mergeCell ref="J2320:J2321"/>
    <mergeCell ref="M2320:M2321"/>
    <mergeCell ref="P2320:P2321"/>
    <mergeCell ref="T2320:T2321"/>
    <mergeCell ref="W2320:W2321"/>
    <mergeCell ref="AA2318:AA2319"/>
    <mergeCell ref="AB2318:AB2319"/>
    <mergeCell ref="AC2318:AC2319"/>
    <mergeCell ref="AD2318:AD2319"/>
    <mergeCell ref="AE2318:AE2319"/>
    <mergeCell ref="AF2318:AF2319"/>
    <mergeCell ref="AG2316:AG2317"/>
    <mergeCell ref="AH2316:AH2317"/>
    <mergeCell ref="A2318:A2319"/>
    <mergeCell ref="D2318:D2319"/>
    <mergeCell ref="G2318:G2319"/>
    <mergeCell ref="J2318:J2319"/>
    <mergeCell ref="M2318:M2319"/>
    <mergeCell ref="P2318:P2319"/>
    <mergeCell ref="T2318:T2319"/>
    <mergeCell ref="W2318:W2319"/>
    <mergeCell ref="AA2316:AA2317"/>
    <mergeCell ref="AB2316:AB2317"/>
    <mergeCell ref="AC2316:AC2317"/>
    <mergeCell ref="AD2316:AD2317"/>
    <mergeCell ref="AE2316:AE2317"/>
    <mergeCell ref="AF2316:AF2317"/>
    <mergeCell ref="AG2314:AG2315"/>
    <mergeCell ref="AH2314:AH2315"/>
    <mergeCell ref="A2316:A2317"/>
    <mergeCell ref="D2316:D2317"/>
    <mergeCell ref="G2316:G2317"/>
    <mergeCell ref="J2316:J2317"/>
    <mergeCell ref="M2316:M2317"/>
    <mergeCell ref="P2316:P2317"/>
    <mergeCell ref="T2316:T2317"/>
    <mergeCell ref="W2316:W2317"/>
    <mergeCell ref="AA2314:AA2315"/>
    <mergeCell ref="AB2314:AB2315"/>
    <mergeCell ref="AC2314:AC2315"/>
    <mergeCell ref="AD2314:AD2315"/>
    <mergeCell ref="AE2314:AE2315"/>
    <mergeCell ref="AF2314:AF2315"/>
    <mergeCell ref="AG2312:AG2313"/>
    <mergeCell ref="AH2312:AH2313"/>
    <mergeCell ref="A2314:A2315"/>
    <mergeCell ref="D2314:D2315"/>
    <mergeCell ref="G2314:G2315"/>
    <mergeCell ref="J2314:J2315"/>
    <mergeCell ref="M2314:M2315"/>
    <mergeCell ref="P2314:P2315"/>
    <mergeCell ref="T2314:T2315"/>
    <mergeCell ref="W2314:W2315"/>
    <mergeCell ref="AA2312:AA2313"/>
    <mergeCell ref="AB2312:AB2313"/>
    <mergeCell ref="AC2312:AC2313"/>
    <mergeCell ref="AD2312:AD2313"/>
    <mergeCell ref="AE2312:AE2313"/>
    <mergeCell ref="AF2312:AF2313"/>
    <mergeCell ref="AG2310:AG2311"/>
    <mergeCell ref="AH2310:AH2311"/>
    <mergeCell ref="A2312:A2313"/>
    <mergeCell ref="D2312:D2313"/>
    <mergeCell ref="G2312:G2313"/>
    <mergeCell ref="J2312:J2313"/>
    <mergeCell ref="M2312:M2313"/>
    <mergeCell ref="P2312:P2313"/>
    <mergeCell ref="T2312:T2313"/>
    <mergeCell ref="W2312:W2313"/>
    <mergeCell ref="AA2310:AA2311"/>
    <mergeCell ref="AB2310:AB2311"/>
    <mergeCell ref="AC2310:AC2311"/>
    <mergeCell ref="AD2310:AD2311"/>
    <mergeCell ref="AE2310:AE2311"/>
    <mergeCell ref="AF2310:AF2311"/>
    <mergeCell ref="AG2308:AG2309"/>
    <mergeCell ref="AH2308:AH2309"/>
    <mergeCell ref="A2310:A2311"/>
    <mergeCell ref="D2310:D2311"/>
    <mergeCell ref="G2310:G2311"/>
    <mergeCell ref="J2310:J2311"/>
    <mergeCell ref="M2310:M2311"/>
    <mergeCell ref="P2310:P2311"/>
    <mergeCell ref="T2310:T2311"/>
    <mergeCell ref="W2310:W2311"/>
    <mergeCell ref="AA2308:AA2309"/>
    <mergeCell ref="AB2308:AB2309"/>
    <mergeCell ref="AC2308:AC2309"/>
    <mergeCell ref="AD2308:AD2309"/>
    <mergeCell ref="AE2308:AE2309"/>
    <mergeCell ref="AF2308:AF2309"/>
    <mergeCell ref="AG2306:AG2307"/>
    <mergeCell ref="AH2306:AH2307"/>
    <mergeCell ref="A2308:A2309"/>
    <mergeCell ref="D2308:D2309"/>
    <mergeCell ref="G2308:G2309"/>
    <mergeCell ref="J2308:J2309"/>
    <mergeCell ref="M2308:M2309"/>
    <mergeCell ref="P2308:P2309"/>
    <mergeCell ref="T2308:T2309"/>
    <mergeCell ref="W2308:W2309"/>
    <mergeCell ref="AA2306:AA2307"/>
    <mergeCell ref="AB2306:AB2307"/>
    <mergeCell ref="AC2306:AC2307"/>
    <mergeCell ref="AD2306:AD2307"/>
    <mergeCell ref="AE2306:AE2307"/>
    <mergeCell ref="AF2306:AF2307"/>
    <mergeCell ref="AG2304:AG2305"/>
    <mergeCell ref="AH2304:AH2305"/>
    <mergeCell ref="A2306:A2307"/>
    <mergeCell ref="D2306:D2307"/>
    <mergeCell ref="G2306:G2307"/>
    <mergeCell ref="J2306:J2307"/>
    <mergeCell ref="M2306:M2307"/>
    <mergeCell ref="P2306:P2307"/>
    <mergeCell ref="T2306:T2307"/>
    <mergeCell ref="W2306:W2307"/>
    <mergeCell ref="AA2304:AA2305"/>
    <mergeCell ref="AB2304:AB2305"/>
    <mergeCell ref="AC2304:AC2305"/>
    <mergeCell ref="AD2304:AD2305"/>
    <mergeCell ref="AE2304:AE2305"/>
    <mergeCell ref="AF2304:AF2305"/>
    <mergeCell ref="AF2302:AF2303"/>
    <mergeCell ref="AG2302:AG2303"/>
    <mergeCell ref="AH2302:AH2303"/>
    <mergeCell ref="A2304:A2305"/>
    <mergeCell ref="D2304:D2305"/>
    <mergeCell ref="G2304:G2305"/>
    <mergeCell ref="J2304:J2305"/>
    <mergeCell ref="M2304:M2305"/>
    <mergeCell ref="P2304:P2305"/>
    <mergeCell ref="T2304:T2305"/>
    <mergeCell ref="W2302:W2303"/>
    <mergeCell ref="AA2302:AA2303"/>
    <mergeCell ref="AB2302:AB2303"/>
    <mergeCell ref="AC2302:AC2303"/>
    <mergeCell ref="AD2302:AD2303"/>
    <mergeCell ref="AE2302:AE2303"/>
    <mergeCell ref="AF2300:AF2301"/>
    <mergeCell ref="AG2300:AG2301"/>
    <mergeCell ref="AH2300:AH2301"/>
    <mergeCell ref="A2302:A2303"/>
    <mergeCell ref="D2302:D2303"/>
    <mergeCell ref="G2302:G2303"/>
    <mergeCell ref="J2302:J2303"/>
    <mergeCell ref="M2302:M2303"/>
    <mergeCell ref="P2302:P2303"/>
    <mergeCell ref="T2302:T2303"/>
    <mergeCell ref="W2300:W2301"/>
    <mergeCell ref="AA2300:AA2301"/>
    <mergeCell ref="AB2300:AB2301"/>
    <mergeCell ref="AC2300:AC2301"/>
    <mergeCell ref="AD2300:AD2301"/>
    <mergeCell ref="AE2300:AE2301"/>
    <mergeCell ref="AF2298:AF2299"/>
    <mergeCell ref="AG2298:AG2299"/>
    <mergeCell ref="AH2298:AH2299"/>
    <mergeCell ref="A2300:A2301"/>
    <mergeCell ref="D2300:D2301"/>
    <mergeCell ref="G2300:G2301"/>
    <mergeCell ref="J2300:J2301"/>
    <mergeCell ref="M2300:M2301"/>
    <mergeCell ref="P2300:P2301"/>
    <mergeCell ref="T2300:T2301"/>
    <mergeCell ref="W2298:W2299"/>
    <mergeCell ref="AA2298:AA2299"/>
    <mergeCell ref="AB2298:AB2299"/>
    <mergeCell ref="AC2298:AC2299"/>
    <mergeCell ref="AD2298:AD2299"/>
    <mergeCell ref="AE2298:AE2299"/>
    <mergeCell ref="AF2296:AF2297"/>
    <mergeCell ref="AG2296:AG2297"/>
    <mergeCell ref="AH2296:AH2297"/>
    <mergeCell ref="A2298:A2299"/>
    <mergeCell ref="D2298:D2299"/>
    <mergeCell ref="G2298:G2299"/>
    <mergeCell ref="J2298:J2299"/>
    <mergeCell ref="M2298:M2299"/>
    <mergeCell ref="P2298:P2299"/>
    <mergeCell ref="T2298:T2299"/>
    <mergeCell ref="W2296:W2297"/>
    <mergeCell ref="AA2296:AA2297"/>
    <mergeCell ref="AB2296:AB2297"/>
    <mergeCell ref="AC2296:AC2297"/>
    <mergeCell ref="AD2296:AD2297"/>
    <mergeCell ref="AE2296:AE2297"/>
    <mergeCell ref="AF2294:AF2295"/>
    <mergeCell ref="AG2294:AG2295"/>
    <mergeCell ref="AH2294:AH2295"/>
    <mergeCell ref="A2296:A2297"/>
    <mergeCell ref="D2296:D2297"/>
    <mergeCell ref="G2296:G2297"/>
    <mergeCell ref="J2296:J2297"/>
    <mergeCell ref="M2296:M2297"/>
    <mergeCell ref="P2296:P2297"/>
    <mergeCell ref="T2296:T2297"/>
    <mergeCell ref="W2294:W2295"/>
    <mergeCell ref="AA2294:AA2295"/>
    <mergeCell ref="AB2294:AB2295"/>
    <mergeCell ref="AC2294:AC2295"/>
    <mergeCell ref="AD2294:AD2295"/>
    <mergeCell ref="AE2294:AE2295"/>
    <mergeCell ref="AF2292:AF2293"/>
    <mergeCell ref="AG2292:AG2293"/>
    <mergeCell ref="AH2292:AH2293"/>
    <mergeCell ref="A2294:A2295"/>
    <mergeCell ref="D2294:D2295"/>
    <mergeCell ref="G2294:G2295"/>
    <mergeCell ref="J2294:J2295"/>
    <mergeCell ref="M2294:M2295"/>
    <mergeCell ref="P2294:P2295"/>
    <mergeCell ref="T2294:T2295"/>
    <mergeCell ref="W2292:W2293"/>
    <mergeCell ref="AA2292:AA2293"/>
    <mergeCell ref="AB2292:AB2293"/>
    <mergeCell ref="AC2292:AC2293"/>
    <mergeCell ref="AD2292:AD2293"/>
    <mergeCell ref="AE2292:AE2293"/>
    <mergeCell ref="AF2290:AF2291"/>
    <mergeCell ref="AG2290:AG2291"/>
    <mergeCell ref="AH2290:AH2291"/>
    <mergeCell ref="A2292:A2293"/>
    <mergeCell ref="D2292:D2293"/>
    <mergeCell ref="G2292:G2293"/>
    <mergeCell ref="J2292:J2293"/>
    <mergeCell ref="M2292:M2293"/>
    <mergeCell ref="P2292:P2293"/>
    <mergeCell ref="T2292:T2293"/>
    <mergeCell ref="W2290:W2291"/>
    <mergeCell ref="AA2290:AA2291"/>
    <mergeCell ref="AB2290:AB2291"/>
    <mergeCell ref="AC2290:AC2291"/>
    <mergeCell ref="AD2290:AD2291"/>
    <mergeCell ref="AE2290:AE2291"/>
    <mergeCell ref="AF2288:AF2289"/>
    <mergeCell ref="AG2288:AG2289"/>
    <mergeCell ref="AH2288:AH2289"/>
    <mergeCell ref="A2290:A2291"/>
    <mergeCell ref="D2290:D2291"/>
    <mergeCell ref="G2290:G2291"/>
    <mergeCell ref="J2290:J2291"/>
    <mergeCell ref="M2290:M2291"/>
    <mergeCell ref="P2290:P2291"/>
    <mergeCell ref="T2290:T2291"/>
    <mergeCell ref="W2288:W2289"/>
    <mergeCell ref="AA2288:AA2289"/>
    <mergeCell ref="AB2288:AB2289"/>
    <mergeCell ref="AC2288:AC2289"/>
    <mergeCell ref="AD2288:AD2289"/>
    <mergeCell ref="AE2288:AE2289"/>
    <mergeCell ref="AF2286:AF2287"/>
    <mergeCell ref="AG2286:AG2287"/>
    <mergeCell ref="AH2286:AH2287"/>
    <mergeCell ref="A2288:A2289"/>
    <mergeCell ref="D2288:D2289"/>
    <mergeCell ref="G2288:G2289"/>
    <mergeCell ref="J2288:J2289"/>
    <mergeCell ref="M2288:M2289"/>
    <mergeCell ref="P2288:P2289"/>
    <mergeCell ref="T2288:T2289"/>
    <mergeCell ref="W2286:W2287"/>
    <mergeCell ref="AA2286:AA2287"/>
    <mergeCell ref="AB2286:AB2287"/>
    <mergeCell ref="AC2286:AC2287"/>
    <mergeCell ref="AD2286:AD2287"/>
    <mergeCell ref="AE2286:AE2287"/>
    <mergeCell ref="AF2284:AF2285"/>
    <mergeCell ref="AG2284:AG2285"/>
    <mergeCell ref="AH2284:AH2285"/>
    <mergeCell ref="A2286:A2287"/>
    <mergeCell ref="D2286:D2287"/>
    <mergeCell ref="G2286:G2287"/>
    <mergeCell ref="J2286:J2287"/>
    <mergeCell ref="M2286:M2287"/>
    <mergeCell ref="P2286:P2287"/>
    <mergeCell ref="T2286:T2287"/>
    <mergeCell ref="W2284:W2285"/>
    <mergeCell ref="AA2284:AA2285"/>
    <mergeCell ref="AB2284:AB2285"/>
    <mergeCell ref="AC2284:AC2285"/>
    <mergeCell ref="AD2284:AD2285"/>
    <mergeCell ref="AE2284:AE2285"/>
    <mergeCell ref="AF2282:AF2283"/>
    <mergeCell ref="AG2282:AG2283"/>
    <mergeCell ref="AH2282:AH2283"/>
    <mergeCell ref="A2284:A2285"/>
    <mergeCell ref="D2284:D2285"/>
    <mergeCell ref="G2284:G2285"/>
    <mergeCell ref="J2284:J2285"/>
    <mergeCell ref="M2284:M2285"/>
    <mergeCell ref="P2284:P2285"/>
    <mergeCell ref="T2284:T2285"/>
    <mergeCell ref="W2282:W2283"/>
    <mergeCell ref="AA2282:AA2283"/>
    <mergeCell ref="AB2282:AB2283"/>
    <mergeCell ref="AC2282:AC2283"/>
    <mergeCell ref="AD2282:AD2283"/>
    <mergeCell ref="AE2282:AE2283"/>
    <mergeCell ref="AF2280:AF2281"/>
    <mergeCell ref="AG2280:AG2281"/>
    <mergeCell ref="AH2280:AH2281"/>
    <mergeCell ref="A2282:A2283"/>
    <mergeCell ref="D2282:D2283"/>
    <mergeCell ref="G2282:G2283"/>
    <mergeCell ref="J2282:J2283"/>
    <mergeCell ref="M2282:M2283"/>
    <mergeCell ref="P2282:P2283"/>
    <mergeCell ref="T2282:T2283"/>
    <mergeCell ref="W2280:W2281"/>
    <mergeCell ref="AA2280:AA2281"/>
    <mergeCell ref="AB2280:AB2281"/>
    <mergeCell ref="AC2280:AC2281"/>
    <mergeCell ref="AD2280:AD2281"/>
    <mergeCell ref="AE2280:AE2281"/>
    <mergeCell ref="AF2278:AF2279"/>
    <mergeCell ref="AG2278:AG2279"/>
    <mergeCell ref="AH2278:AH2279"/>
    <mergeCell ref="A2280:A2281"/>
    <mergeCell ref="D2280:D2281"/>
    <mergeCell ref="G2280:G2281"/>
    <mergeCell ref="J2280:J2281"/>
    <mergeCell ref="M2280:M2281"/>
    <mergeCell ref="P2280:P2281"/>
    <mergeCell ref="T2280:T2281"/>
    <mergeCell ref="W2278:W2279"/>
    <mergeCell ref="AA2278:AA2279"/>
    <mergeCell ref="AB2278:AB2279"/>
    <mergeCell ref="AC2278:AC2279"/>
    <mergeCell ref="AD2278:AD2279"/>
    <mergeCell ref="AE2278:AE2279"/>
    <mergeCell ref="AF2276:AF2277"/>
    <mergeCell ref="AG2276:AG2277"/>
    <mergeCell ref="AH2276:AH2277"/>
    <mergeCell ref="A2278:A2279"/>
    <mergeCell ref="D2278:D2279"/>
    <mergeCell ref="G2278:G2279"/>
    <mergeCell ref="J2278:J2279"/>
    <mergeCell ref="M2278:M2279"/>
    <mergeCell ref="P2278:P2279"/>
    <mergeCell ref="T2278:T2279"/>
    <mergeCell ref="W2276:W2277"/>
    <mergeCell ref="AA2276:AA2277"/>
    <mergeCell ref="AB2276:AB2277"/>
    <mergeCell ref="AC2276:AC2277"/>
    <mergeCell ref="AD2276:AD2277"/>
    <mergeCell ref="AE2276:AE2277"/>
    <mergeCell ref="AF2274:AF2275"/>
    <mergeCell ref="AG2274:AG2275"/>
    <mergeCell ref="AH2274:AH2275"/>
    <mergeCell ref="A2276:A2277"/>
    <mergeCell ref="D2276:D2277"/>
    <mergeCell ref="G2276:G2277"/>
    <mergeCell ref="J2276:J2277"/>
    <mergeCell ref="M2276:M2277"/>
    <mergeCell ref="P2276:P2277"/>
    <mergeCell ref="T2276:T2277"/>
    <mergeCell ref="W2274:W2275"/>
    <mergeCell ref="AA2274:AA2275"/>
    <mergeCell ref="AB2274:AB2275"/>
    <mergeCell ref="AC2274:AC2275"/>
    <mergeCell ref="AD2274:AD2275"/>
    <mergeCell ref="AE2274:AE2275"/>
    <mergeCell ref="AF2272:AF2273"/>
    <mergeCell ref="AG2272:AG2273"/>
    <mergeCell ref="AH2272:AH2273"/>
    <mergeCell ref="A2274:A2275"/>
    <mergeCell ref="D2274:D2275"/>
    <mergeCell ref="G2274:G2275"/>
    <mergeCell ref="J2274:J2275"/>
    <mergeCell ref="M2274:M2275"/>
    <mergeCell ref="P2274:P2275"/>
    <mergeCell ref="T2274:T2275"/>
    <mergeCell ref="W2272:W2273"/>
    <mergeCell ref="AA2272:AA2273"/>
    <mergeCell ref="AB2272:AB2273"/>
    <mergeCell ref="AC2272:AC2273"/>
    <mergeCell ref="AD2272:AD2273"/>
    <mergeCell ref="AE2272:AE2273"/>
    <mergeCell ref="AF2270:AF2271"/>
    <mergeCell ref="AG2270:AG2271"/>
    <mergeCell ref="AH2270:AH2271"/>
    <mergeCell ref="A2272:A2273"/>
    <mergeCell ref="D2272:D2273"/>
    <mergeCell ref="G2272:G2273"/>
    <mergeCell ref="J2272:J2273"/>
    <mergeCell ref="M2272:M2273"/>
    <mergeCell ref="P2272:P2273"/>
    <mergeCell ref="T2272:T2273"/>
    <mergeCell ref="T2270:T2271"/>
    <mergeCell ref="AA2270:AA2271"/>
    <mergeCell ref="AB2270:AB2271"/>
    <mergeCell ref="AC2270:AC2271"/>
    <mergeCell ref="AD2270:AD2271"/>
    <mergeCell ref="AE2270:AE2271"/>
    <mergeCell ref="AE2268:AE2269"/>
    <mergeCell ref="AF2268:AF2269"/>
    <mergeCell ref="AG2268:AG2269"/>
    <mergeCell ref="AH2268:AH2269"/>
    <mergeCell ref="A2270:A2271"/>
    <mergeCell ref="D2270:D2271"/>
    <mergeCell ref="G2270:G2271"/>
    <mergeCell ref="J2270:J2271"/>
    <mergeCell ref="M2270:M2271"/>
    <mergeCell ref="P2270:P2271"/>
    <mergeCell ref="T2268:T2269"/>
    <mergeCell ref="W2268:W2269"/>
    <mergeCell ref="AA2268:AA2269"/>
    <mergeCell ref="AB2268:AB2269"/>
    <mergeCell ref="AC2268:AC2269"/>
    <mergeCell ref="AD2268:AD2269"/>
    <mergeCell ref="AE2266:AE2267"/>
    <mergeCell ref="AF2266:AF2267"/>
    <mergeCell ref="AG2266:AG2267"/>
    <mergeCell ref="AH2266:AH2267"/>
    <mergeCell ref="A2268:A2269"/>
    <mergeCell ref="D2268:D2269"/>
    <mergeCell ref="G2268:G2269"/>
    <mergeCell ref="J2268:J2269"/>
    <mergeCell ref="M2268:M2269"/>
    <mergeCell ref="P2268:P2269"/>
    <mergeCell ref="T2266:T2267"/>
    <mergeCell ref="W2266:W2267"/>
    <mergeCell ref="AA2266:AA2267"/>
    <mergeCell ref="AB2266:AB2267"/>
    <mergeCell ref="AC2266:AC2267"/>
    <mergeCell ref="AD2266:AD2267"/>
    <mergeCell ref="AE2264:AE2265"/>
    <mergeCell ref="AF2264:AF2265"/>
    <mergeCell ref="AG2264:AG2265"/>
    <mergeCell ref="AH2264:AH2265"/>
    <mergeCell ref="A2266:A2267"/>
    <mergeCell ref="D2266:D2267"/>
    <mergeCell ref="G2266:G2267"/>
    <mergeCell ref="J2266:J2267"/>
    <mergeCell ref="M2266:M2267"/>
    <mergeCell ref="P2266:P2267"/>
    <mergeCell ref="T2264:T2265"/>
    <mergeCell ref="W2264:W2265"/>
    <mergeCell ref="AA2264:AA2265"/>
    <mergeCell ref="AB2264:AB2265"/>
    <mergeCell ref="AC2264:AC2265"/>
    <mergeCell ref="AD2264:AD2265"/>
    <mergeCell ref="AE2262:AE2263"/>
    <mergeCell ref="AF2262:AF2263"/>
    <mergeCell ref="AG2262:AG2263"/>
    <mergeCell ref="AH2262:AH2263"/>
    <mergeCell ref="A2264:A2265"/>
    <mergeCell ref="D2264:D2265"/>
    <mergeCell ref="G2264:G2265"/>
    <mergeCell ref="J2264:J2265"/>
    <mergeCell ref="M2264:M2265"/>
    <mergeCell ref="P2264:P2265"/>
    <mergeCell ref="T2262:T2263"/>
    <mergeCell ref="W2262:W2263"/>
    <mergeCell ref="AA2262:AA2263"/>
    <mergeCell ref="AB2262:AB2263"/>
    <mergeCell ref="AC2262:AC2263"/>
    <mergeCell ref="AD2262:AD2263"/>
    <mergeCell ref="AE2260:AE2261"/>
    <mergeCell ref="AF2260:AF2261"/>
    <mergeCell ref="AG2260:AG2261"/>
    <mergeCell ref="AH2260:AH2261"/>
    <mergeCell ref="A2262:A2263"/>
    <mergeCell ref="D2262:D2263"/>
    <mergeCell ref="G2262:G2263"/>
    <mergeCell ref="J2262:J2263"/>
    <mergeCell ref="M2262:M2263"/>
    <mergeCell ref="P2262:P2263"/>
    <mergeCell ref="T2260:T2261"/>
    <mergeCell ref="W2260:W2261"/>
    <mergeCell ref="AA2260:AA2261"/>
    <mergeCell ref="AB2260:AB2261"/>
    <mergeCell ref="AC2260:AC2261"/>
    <mergeCell ref="AD2260:AD2261"/>
    <mergeCell ref="AE2258:AE2259"/>
    <mergeCell ref="AF2258:AF2259"/>
    <mergeCell ref="AG2258:AG2259"/>
    <mergeCell ref="AH2258:AH2259"/>
    <mergeCell ref="A2260:A2261"/>
    <mergeCell ref="D2260:D2261"/>
    <mergeCell ref="G2260:G2261"/>
    <mergeCell ref="J2260:J2261"/>
    <mergeCell ref="M2260:M2261"/>
    <mergeCell ref="P2260:P2261"/>
    <mergeCell ref="T2258:T2259"/>
    <mergeCell ref="W2258:W2259"/>
    <mergeCell ref="AA2258:AA2259"/>
    <mergeCell ref="AB2258:AB2259"/>
    <mergeCell ref="AC2258:AC2259"/>
    <mergeCell ref="AD2258:AD2259"/>
    <mergeCell ref="AE2256:AE2257"/>
    <mergeCell ref="AF2256:AF2257"/>
    <mergeCell ref="AG2256:AG2257"/>
    <mergeCell ref="AH2256:AH2257"/>
    <mergeCell ref="A2258:A2259"/>
    <mergeCell ref="D2258:D2259"/>
    <mergeCell ref="G2258:G2259"/>
    <mergeCell ref="J2258:J2259"/>
    <mergeCell ref="M2258:M2259"/>
    <mergeCell ref="P2258:P2259"/>
    <mergeCell ref="T2256:T2257"/>
    <mergeCell ref="W2256:W2257"/>
    <mergeCell ref="AA2256:AA2257"/>
    <mergeCell ref="AB2256:AB2257"/>
    <mergeCell ref="AC2256:AC2257"/>
    <mergeCell ref="AD2256:AD2257"/>
    <mergeCell ref="AE2254:AE2255"/>
    <mergeCell ref="AF2254:AF2255"/>
    <mergeCell ref="AG2254:AG2255"/>
    <mergeCell ref="AH2254:AH2255"/>
    <mergeCell ref="A2256:A2257"/>
    <mergeCell ref="D2256:D2257"/>
    <mergeCell ref="G2256:G2257"/>
    <mergeCell ref="J2256:J2257"/>
    <mergeCell ref="M2256:M2257"/>
    <mergeCell ref="P2256:P2257"/>
    <mergeCell ref="T2254:T2255"/>
    <mergeCell ref="W2254:W2255"/>
    <mergeCell ref="AA2254:AA2255"/>
    <mergeCell ref="AB2254:AB2255"/>
    <mergeCell ref="AC2254:AC2255"/>
    <mergeCell ref="AD2254:AD2255"/>
    <mergeCell ref="AE2252:AE2253"/>
    <mergeCell ref="AF2252:AF2253"/>
    <mergeCell ref="AG2252:AG2253"/>
    <mergeCell ref="AH2252:AH2253"/>
    <mergeCell ref="A2254:A2255"/>
    <mergeCell ref="D2254:D2255"/>
    <mergeCell ref="G2254:G2255"/>
    <mergeCell ref="J2254:J2255"/>
    <mergeCell ref="M2254:M2255"/>
    <mergeCell ref="P2254:P2255"/>
    <mergeCell ref="T2252:T2253"/>
    <mergeCell ref="W2252:W2253"/>
    <mergeCell ref="AA2252:AA2253"/>
    <mergeCell ref="AB2252:AB2253"/>
    <mergeCell ref="AC2252:AC2253"/>
    <mergeCell ref="AD2252:AD2253"/>
    <mergeCell ref="AE2250:AE2251"/>
    <mergeCell ref="AF2250:AF2251"/>
    <mergeCell ref="AG2250:AG2251"/>
    <mergeCell ref="AH2250:AH2251"/>
    <mergeCell ref="A2252:A2253"/>
    <mergeCell ref="D2252:D2253"/>
    <mergeCell ref="G2252:G2253"/>
    <mergeCell ref="J2252:J2253"/>
    <mergeCell ref="M2252:M2253"/>
    <mergeCell ref="P2252:P2253"/>
    <mergeCell ref="T2250:T2251"/>
    <mergeCell ref="W2250:W2251"/>
    <mergeCell ref="AA2250:AA2251"/>
    <mergeCell ref="AB2250:AB2251"/>
    <mergeCell ref="AC2250:AC2251"/>
    <mergeCell ref="AD2250:AD2251"/>
    <mergeCell ref="AE2248:AE2249"/>
    <mergeCell ref="AF2248:AF2249"/>
    <mergeCell ref="AG2248:AG2249"/>
    <mergeCell ref="AH2248:AH2249"/>
    <mergeCell ref="A2250:A2251"/>
    <mergeCell ref="D2250:D2251"/>
    <mergeCell ref="G2250:G2251"/>
    <mergeCell ref="J2250:J2251"/>
    <mergeCell ref="M2250:M2251"/>
    <mergeCell ref="P2250:P2251"/>
    <mergeCell ref="T2248:T2249"/>
    <mergeCell ref="W2248:W2249"/>
    <mergeCell ref="AA2248:AA2249"/>
    <mergeCell ref="AB2248:AB2249"/>
    <mergeCell ref="AC2248:AC2249"/>
    <mergeCell ref="AD2248:AD2249"/>
    <mergeCell ref="AE2246:AE2247"/>
    <mergeCell ref="AF2246:AF2247"/>
    <mergeCell ref="AG2246:AG2247"/>
    <mergeCell ref="AH2246:AH2247"/>
    <mergeCell ref="A2248:A2249"/>
    <mergeCell ref="D2248:D2249"/>
    <mergeCell ref="G2248:G2249"/>
    <mergeCell ref="J2248:J2249"/>
    <mergeCell ref="M2248:M2249"/>
    <mergeCell ref="P2248:P2249"/>
    <mergeCell ref="T2246:T2247"/>
    <mergeCell ref="W2246:W2247"/>
    <mergeCell ref="AA2246:AA2247"/>
    <mergeCell ref="AB2246:AB2247"/>
    <mergeCell ref="AC2246:AC2247"/>
    <mergeCell ref="AD2246:AD2247"/>
    <mergeCell ref="AE2244:AE2245"/>
    <mergeCell ref="AF2244:AF2245"/>
    <mergeCell ref="AG2244:AG2245"/>
    <mergeCell ref="AH2244:AH2245"/>
    <mergeCell ref="A2246:A2247"/>
    <mergeCell ref="D2246:D2247"/>
    <mergeCell ref="G2246:G2247"/>
    <mergeCell ref="J2246:J2247"/>
    <mergeCell ref="M2246:M2247"/>
    <mergeCell ref="P2246:P2247"/>
    <mergeCell ref="T2244:T2245"/>
    <mergeCell ref="W2244:W2245"/>
    <mergeCell ref="AA2244:AA2245"/>
    <mergeCell ref="AB2244:AB2245"/>
    <mergeCell ref="AC2244:AC2245"/>
    <mergeCell ref="AD2244:AD2245"/>
    <mergeCell ref="AE2242:AE2243"/>
    <mergeCell ref="AF2242:AF2243"/>
    <mergeCell ref="AG2242:AG2243"/>
    <mergeCell ref="AH2242:AH2243"/>
    <mergeCell ref="A2244:A2245"/>
    <mergeCell ref="D2244:D2245"/>
    <mergeCell ref="G2244:G2245"/>
    <mergeCell ref="J2244:J2245"/>
    <mergeCell ref="M2244:M2245"/>
    <mergeCell ref="P2244:P2245"/>
    <mergeCell ref="T2242:T2243"/>
    <mergeCell ref="W2242:W2243"/>
    <mergeCell ref="AA2242:AA2243"/>
    <mergeCell ref="AB2242:AB2243"/>
    <mergeCell ref="AC2242:AC2243"/>
    <mergeCell ref="AD2242:AD2243"/>
    <mergeCell ref="AE2240:AE2241"/>
    <mergeCell ref="AF2240:AF2241"/>
    <mergeCell ref="AG2240:AG2241"/>
    <mergeCell ref="AH2240:AH2241"/>
    <mergeCell ref="A2242:A2243"/>
    <mergeCell ref="D2242:D2243"/>
    <mergeCell ref="G2242:G2243"/>
    <mergeCell ref="J2242:J2243"/>
    <mergeCell ref="M2242:M2243"/>
    <mergeCell ref="P2242:P2243"/>
    <mergeCell ref="T2240:T2241"/>
    <mergeCell ref="W2240:W2241"/>
    <mergeCell ref="AA2240:AA2241"/>
    <mergeCell ref="AB2240:AB2241"/>
    <mergeCell ref="AC2240:AC2241"/>
    <mergeCell ref="AD2240:AD2241"/>
    <mergeCell ref="AE2238:AE2239"/>
    <mergeCell ref="AF2238:AF2239"/>
    <mergeCell ref="AG2238:AG2239"/>
    <mergeCell ref="AH2238:AH2239"/>
    <mergeCell ref="A2240:A2241"/>
    <mergeCell ref="D2240:D2241"/>
    <mergeCell ref="G2240:G2241"/>
    <mergeCell ref="J2240:J2241"/>
    <mergeCell ref="M2240:M2241"/>
    <mergeCell ref="P2240:P2241"/>
    <mergeCell ref="T2238:T2239"/>
    <mergeCell ref="W2238:W2239"/>
    <mergeCell ref="AA2238:AA2239"/>
    <mergeCell ref="AB2238:AB2239"/>
    <mergeCell ref="AC2238:AC2239"/>
    <mergeCell ref="AD2238:AD2239"/>
    <mergeCell ref="AE2236:AE2237"/>
    <mergeCell ref="AF2236:AF2237"/>
    <mergeCell ref="AG2236:AG2237"/>
    <mergeCell ref="AH2236:AH2237"/>
    <mergeCell ref="A2238:A2239"/>
    <mergeCell ref="D2238:D2239"/>
    <mergeCell ref="G2238:G2239"/>
    <mergeCell ref="J2238:J2239"/>
    <mergeCell ref="M2238:M2239"/>
    <mergeCell ref="P2238:P2239"/>
    <mergeCell ref="T2236:T2237"/>
    <mergeCell ref="W2236:W2237"/>
    <mergeCell ref="AA2236:AA2237"/>
    <mergeCell ref="AB2236:AB2237"/>
    <mergeCell ref="AC2236:AC2237"/>
    <mergeCell ref="AD2236:AD2237"/>
    <mergeCell ref="A2236:A2237"/>
    <mergeCell ref="D2236:D2237"/>
    <mergeCell ref="G2236:G2237"/>
    <mergeCell ref="J2236:J2237"/>
    <mergeCell ref="M2236:M2237"/>
    <mergeCell ref="P2236:P2237"/>
    <mergeCell ref="AC2234:AC2235"/>
    <mergeCell ref="AD2234:AD2235"/>
    <mergeCell ref="AE2234:AE2235"/>
    <mergeCell ref="AF2234:AF2235"/>
    <mergeCell ref="AG2234:AG2235"/>
    <mergeCell ref="AH2234:AH2235"/>
    <mergeCell ref="AH2232:AH2233"/>
    <mergeCell ref="A2234:A2235"/>
    <mergeCell ref="D2234:D2235"/>
    <mergeCell ref="G2234:G2235"/>
    <mergeCell ref="J2234:J2235"/>
    <mergeCell ref="M2234:M2235"/>
    <mergeCell ref="P2234:P2235"/>
    <mergeCell ref="T2234:T2235"/>
    <mergeCell ref="AA2234:AA2235"/>
    <mergeCell ref="AB2234:AB2235"/>
    <mergeCell ref="AB2232:AB2233"/>
    <mergeCell ref="AC2232:AC2233"/>
    <mergeCell ref="AD2232:AD2233"/>
    <mergeCell ref="AE2232:AE2233"/>
    <mergeCell ref="AF2232:AF2233"/>
    <mergeCell ref="AG2232:AG2233"/>
    <mergeCell ref="AH2230:AH2231"/>
    <mergeCell ref="A2232:A2233"/>
    <mergeCell ref="D2232:D2233"/>
    <mergeCell ref="G2232:G2233"/>
    <mergeCell ref="J2232:J2233"/>
    <mergeCell ref="M2232:M2233"/>
    <mergeCell ref="P2232:P2233"/>
    <mergeCell ref="T2232:T2233"/>
    <mergeCell ref="W2232:W2233"/>
    <mergeCell ref="AA2232:AA2233"/>
    <mergeCell ref="AB2230:AB2231"/>
    <mergeCell ref="AC2230:AC2231"/>
    <mergeCell ref="AD2230:AD2231"/>
    <mergeCell ref="AE2230:AE2231"/>
    <mergeCell ref="AF2230:AF2231"/>
    <mergeCell ref="AG2230:AG2231"/>
    <mergeCell ref="AH2228:AH2229"/>
    <mergeCell ref="A2230:A2231"/>
    <mergeCell ref="D2230:D2231"/>
    <mergeCell ref="G2230:G2231"/>
    <mergeCell ref="J2230:J2231"/>
    <mergeCell ref="M2230:M2231"/>
    <mergeCell ref="P2230:P2231"/>
    <mergeCell ref="T2230:T2231"/>
    <mergeCell ref="W2230:W2231"/>
    <mergeCell ref="AA2230:AA2231"/>
    <mergeCell ref="AB2228:AB2229"/>
    <mergeCell ref="AC2228:AC2229"/>
    <mergeCell ref="AD2228:AD2229"/>
    <mergeCell ref="AE2228:AE2229"/>
    <mergeCell ref="AF2228:AF2229"/>
    <mergeCell ref="AG2228:AG2229"/>
    <mergeCell ref="AH2226:AH2227"/>
    <mergeCell ref="A2228:A2229"/>
    <mergeCell ref="D2228:D2229"/>
    <mergeCell ref="G2228:G2229"/>
    <mergeCell ref="J2228:J2229"/>
    <mergeCell ref="M2228:M2229"/>
    <mergeCell ref="P2228:P2229"/>
    <mergeCell ref="T2228:T2229"/>
    <mergeCell ref="W2228:W2229"/>
    <mergeCell ref="AA2228:AA2229"/>
    <mergeCell ref="AB2226:AB2227"/>
    <mergeCell ref="AC2226:AC2227"/>
    <mergeCell ref="AD2226:AD2227"/>
    <mergeCell ref="AE2226:AE2227"/>
    <mergeCell ref="AF2226:AF2227"/>
    <mergeCell ref="AG2226:AG2227"/>
    <mergeCell ref="AH2224:AH2225"/>
    <mergeCell ref="A2226:A2227"/>
    <mergeCell ref="D2226:D2227"/>
    <mergeCell ref="G2226:G2227"/>
    <mergeCell ref="J2226:J2227"/>
    <mergeCell ref="M2226:M2227"/>
    <mergeCell ref="P2226:P2227"/>
    <mergeCell ref="T2226:T2227"/>
    <mergeCell ref="W2226:W2227"/>
    <mergeCell ref="AA2226:AA2227"/>
    <mergeCell ref="AB2224:AB2225"/>
    <mergeCell ref="AC2224:AC2225"/>
    <mergeCell ref="AD2224:AD2225"/>
    <mergeCell ref="AE2224:AE2225"/>
    <mergeCell ref="AF2224:AF2225"/>
    <mergeCell ref="AG2224:AG2225"/>
    <mergeCell ref="AH2222:AH2223"/>
    <mergeCell ref="A2224:A2225"/>
    <mergeCell ref="D2224:D2225"/>
    <mergeCell ref="G2224:G2225"/>
    <mergeCell ref="J2224:J2225"/>
    <mergeCell ref="M2224:M2225"/>
    <mergeCell ref="P2224:P2225"/>
    <mergeCell ref="T2224:T2225"/>
    <mergeCell ref="W2224:W2225"/>
    <mergeCell ref="AA2224:AA2225"/>
    <mergeCell ref="AB2222:AB2223"/>
    <mergeCell ref="AC2222:AC2223"/>
    <mergeCell ref="AD2222:AD2223"/>
    <mergeCell ref="AE2222:AE2223"/>
    <mergeCell ref="AF2222:AF2223"/>
    <mergeCell ref="AG2222:AG2223"/>
    <mergeCell ref="AH2220:AH2221"/>
    <mergeCell ref="A2222:A2223"/>
    <mergeCell ref="D2222:D2223"/>
    <mergeCell ref="G2222:G2223"/>
    <mergeCell ref="J2222:J2223"/>
    <mergeCell ref="M2222:M2223"/>
    <mergeCell ref="P2222:P2223"/>
    <mergeCell ref="T2222:T2223"/>
    <mergeCell ref="W2222:W2223"/>
    <mergeCell ref="AA2222:AA2223"/>
    <mergeCell ref="AB2220:AB2221"/>
    <mergeCell ref="AC2220:AC2221"/>
    <mergeCell ref="AD2220:AD2221"/>
    <mergeCell ref="AE2220:AE2221"/>
    <mergeCell ref="AF2220:AF2221"/>
    <mergeCell ref="AG2220:AG2221"/>
    <mergeCell ref="AH2218:AH2219"/>
    <mergeCell ref="A2220:A2221"/>
    <mergeCell ref="D2220:D2221"/>
    <mergeCell ref="G2220:G2221"/>
    <mergeCell ref="J2220:J2221"/>
    <mergeCell ref="M2220:M2221"/>
    <mergeCell ref="P2220:P2221"/>
    <mergeCell ref="T2220:T2221"/>
    <mergeCell ref="W2220:W2221"/>
    <mergeCell ref="AA2220:AA2221"/>
    <mergeCell ref="AB2218:AB2219"/>
    <mergeCell ref="AC2218:AC2219"/>
    <mergeCell ref="AD2218:AD2219"/>
    <mergeCell ref="AE2218:AE2219"/>
    <mergeCell ref="AF2218:AF2219"/>
    <mergeCell ref="AG2218:AG2219"/>
    <mergeCell ref="AH2216:AH2217"/>
    <mergeCell ref="A2218:A2219"/>
    <mergeCell ref="D2218:D2219"/>
    <mergeCell ref="G2218:G2219"/>
    <mergeCell ref="J2218:J2219"/>
    <mergeCell ref="M2218:M2219"/>
    <mergeCell ref="P2218:P2219"/>
    <mergeCell ref="T2218:T2219"/>
    <mergeCell ref="W2218:W2219"/>
    <mergeCell ref="AA2218:AA2219"/>
    <mergeCell ref="AB2216:AB2217"/>
    <mergeCell ref="AC2216:AC2217"/>
    <mergeCell ref="AD2216:AD2217"/>
    <mergeCell ref="AE2216:AE2217"/>
    <mergeCell ref="AF2216:AF2217"/>
    <mergeCell ref="AG2216:AG2217"/>
    <mergeCell ref="AH2214:AH2215"/>
    <mergeCell ref="A2216:A2217"/>
    <mergeCell ref="D2216:D2217"/>
    <mergeCell ref="G2216:G2217"/>
    <mergeCell ref="J2216:J2217"/>
    <mergeCell ref="M2216:M2217"/>
    <mergeCell ref="P2216:P2217"/>
    <mergeCell ref="T2216:T2217"/>
    <mergeCell ref="W2216:W2217"/>
    <mergeCell ref="AA2216:AA2217"/>
    <mergeCell ref="AB2214:AB2215"/>
    <mergeCell ref="AC2214:AC2215"/>
    <mergeCell ref="AD2214:AD2215"/>
    <mergeCell ref="AE2214:AE2215"/>
    <mergeCell ref="AF2214:AF2215"/>
    <mergeCell ref="AG2214:AG2215"/>
    <mergeCell ref="AH2212:AH2213"/>
    <mergeCell ref="A2214:A2215"/>
    <mergeCell ref="D2214:D2215"/>
    <mergeCell ref="G2214:G2215"/>
    <mergeCell ref="J2214:J2215"/>
    <mergeCell ref="M2214:M2215"/>
    <mergeCell ref="P2214:P2215"/>
    <mergeCell ref="T2214:T2215"/>
    <mergeCell ref="W2214:W2215"/>
    <mergeCell ref="AA2214:AA2215"/>
    <mergeCell ref="AB2212:AB2213"/>
    <mergeCell ref="AC2212:AC2213"/>
    <mergeCell ref="AD2212:AD2213"/>
    <mergeCell ref="AE2212:AE2213"/>
    <mergeCell ref="AF2212:AF2213"/>
    <mergeCell ref="AG2212:AG2213"/>
    <mergeCell ref="AH2210:AH2211"/>
    <mergeCell ref="A2212:A2213"/>
    <mergeCell ref="D2212:D2213"/>
    <mergeCell ref="G2212:G2213"/>
    <mergeCell ref="J2212:J2213"/>
    <mergeCell ref="M2212:M2213"/>
    <mergeCell ref="P2212:P2213"/>
    <mergeCell ref="T2212:T2213"/>
    <mergeCell ref="W2212:W2213"/>
    <mergeCell ref="AA2212:AA2213"/>
    <mergeCell ref="AB2210:AB2211"/>
    <mergeCell ref="AC2210:AC2211"/>
    <mergeCell ref="AD2210:AD2211"/>
    <mergeCell ref="AE2210:AE2211"/>
    <mergeCell ref="AF2210:AF2211"/>
    <mergeCell ref="AG2210:AG2211"/>
    <mergeCell ref="AH2208:AH2209"/>
    <mergeCell ref="A2210:A2211"/>
    <mergeCell ref="D2210:D2211"/>
    <mergeCell ref="G2210:G2211"/>
    <mergeCell ref="J2210:J2211"/>
    <mergeCell ref="M2210:M2211"/>
    <mergeCell ref="P2210:P2211"/>
    <mergeCell ref="T2210:T2211"/>
    <mergeCell ref="W2210:W2211"/>
    <mergeCell ref="AA2210:AA2211"/>
    <mergeCell ref="AB2208:AB2209"/>
    <mergeCell ref="AC2208:AC2209"/>
    <mergeCell ref="AD2208:AD2209"/>
    <mergeCell ref="AE2208:AE2209"/>
    <mergeCell ref="AF2208:AF2209"/>
    <mergeCell ref="AG2208:AG2209"/>
    <mergeCell ref="AH2206:AH2207"/>
    <mergeCell ref="A2208:A2209"/>
    <mergeCell ref="D2208:D2209"/>
    <mergeCell ref="G2208:G2209"/>
    <mergeCell ref="J2208:J2209"/>
    <mergeCell ref="M2208:M2209"/>
    <mergeCell ref="P2208:P2209"/>
    <mergeCell ref="T2208:T2209"/>
    <mergeCell ref="W2208:W2209"/>
    <mergeCell ref="AA2208:AA2209"/>
    <mergeCell ref="AB2206:AB2207"/>
    <mergeCell ref="AC2206:AC2207"/>
    <mergeCell ref="AD2206:AD2207"/>
    <mergeCell ref="AE2206:AE2207"/>
    <mergeCell ref="AF2206:AF2207"/>
    <mergeCell ref="AG2206:AG2207"/>
    <mergeCell ref="AH2204:AH2205"/>
    <mergeCell ref="A2206:A2207"/>
    <mergeCell ref="D2206:D2207"/>
    <mergeCell ref="G2206:G2207"/>
    <mergeCell ref="J2206:J2207"/>
    <mergeCell ref="M2206:M2207"/>
    <mergeCell ref="P2206:P2207"/>
    <mergeCell ref="T2206:T2207"/>
    <mergeCell ref="W2206:W2207"/>
    <mergeCell ref="AA2206:AA2207"/>
    <mergeCell ref="AB2204:AB2205"/>
    <mergeCell ref="AC2204:AC2205"/>
    <mergeCell ref="AD2204:AD2205"/>
    <mergeCell ref="AE2204:AE2205"/>
    <mergeCell ref="AF2204:AF2205"/>
    <mergeCell ref="AG2204:AG2205"/>
    <mergeCell ref="AH2202:AH2203"/>
    <mergeCell ref="A2204:A2205"/>
    <mergeCell ref="D2204:D2205"/>
    <mergeCell ref="G2204:G2205"/>
    <mergeCell ref="J2204:J2205"/>
    <mergeCell ref="M2204:M2205"/>
    <mergeCell ref="P2204:P2205"/>
    <mergeCell ref="T2204:T2205"/>
    <mergeCell ref="W2204:W2205"/>
    <mergeCell ref="AA2204:AA2205"/>
    <mergeCell ref="AB2202:AB2203"/>
    <mergeCell ref="AC2202:AC2203"/>
    <mergeCell ref="AD2202:AD2203"/>
    <mergeCell ref="AE2202:AE2203"/>
    <mergeCell ref="AF2202:AF2203"/>
    <mergeCell ref="AG2202:AG2203"/>
    <mergeCell ref="AH2200:AH2201"/>
    <mergeCell ref="A2202:A2203"/>
    <mergeCell ref="D2202:D2203"/>
    <mergeCell ref="G2202:G2203"/>
    <mergeCell ref="J2202:J2203"/>
    <mergeCell ref="M2202:M2203"/>
    <mergeCell ref="P2202:P2203"/>
    <mergeCell ref="T2202:T2203"/>
    <mergeCell ref="W2202:W2203"/>
    <mergeCell ref="AA2202:AA2203"/>
    <mergeCell ref="AB2200:AB2201"/>
    <mergeCell ref="AC2200:AC2201"/>
    <mergeCell ref="AD2200:AD2201"/>
    <mergeCell ref="AE2200:AE2201"/>
    <mergeCell ref="AF2200:AF2201"/>
    <mergeCell ref="AG2200:AG2201"/>
    <mergeCell ref="AG2198:AG2199"/>
    <mergeCell ref="AH2198:AH2199"/>
    <mergeCell ref="A2200:A2201"/>
    <mergeCell ref="D2200:D2201"/>
    <mergeCell ref="G2200:G2201"/>
    <mergeCell ref="J2200:J2201"/>
    <mergeCell ref="M2200:M2201"/>
    <mergeCell ref="P2200:P2201"/>
    <mergeCell ref="T2200:T2201"/>
    <mergeCell ref="AA2200:AA2201"/>
    <mergeCell ref="AA2198:AA2199"/>
    <mergeCell ref="AB2198:AB2199"/>
    <mergeCell ref="AC2198:AC2199"/>
    <mergeCell ref="AD2198:AD2199"/>
    <mergeCell ref="AE2198:AE2199"/>
    <mergeCell ref="AF2198:AF2199"/>
    <mergeCell ref="AG2196:AG2197"/>
    <mergeCell ref="AH2196:AH2197"/>
    <mergeCell ref="A2198:A2199"/>
    <mergeCell ref="D2198:D2199"/>
    <mergeCell ref="G2198:G2199"/>
    <mergeCell ref="J2198:J2199"/>
    <mergeCell ref="M2198:M2199"/>
    <mergeCell ref="P2198:P2199"/>
    <mergeCell ref="T2198:T2199"/>
    <mergeCell ref="W2198:W2199"/>
    <mergeCell ref="AA2196:AA2197"/>
    <mergeCell ref="AB2196:AB2197"/>
    <mergeCell ref="AC2196:AC2197"/>
    <mergeCell ref="AD2196:AD2197"/>
    <mergeCell ref="AE2196:AE2197"/>
    <mergeCell ref="AF2196:AF2197"/>
    <mergeCell ref="AG2194:AG2195"/>
    <mergeCell ref="AH2194:AH2195"/>
    <mergeCell ref="A2196:A2197"/>
    <mergeCell ref="D2196:D2197"/>
    <mergeCell ref="G2196:G2197"/>
    <mergeCell ref="J2196:J2197"/>
    <mergeCell ref="M2196:M2197"/>
    <mergeCell ref="P2196:P2197"/>
    <mergeCell ref="T2196:T2197"/>
    <mergeCell ref="W2196:W2197"/>
    <mergeCell ref="AA2194:AA2195"/>
    <mergeCell ref="AB2194:AB2195"/>
    <mergeCell ref="AC2194:AC2195"/>
    <mergeCell ref="AD2194:AD2195"/>
    <mergeCell ref="AE2194:AE2195"/>
    <mergeCell ref="AF2194:AF2195"/>
    <mergeCell ref="AG2192:AG2193"/>
    <mergeCell ref="AH2192:AH2193"/>
    <mergeCell ref="A2194:A2195"/>
    <mergeCell ref="D2194:D2195"/>
    <mergeCell ref="G2194:G2195"/>
    <mergeCell ref="J2194:J2195"/>
    <mergeCell ref="M2194:M2195"/>
    <mergeCell ref="P2194:P2195"/>
    <mergeCell ref="T2194:T2195"/>
    <mergeCell ref="W2194:W2195"/>
    <mergeCell ref="AA2192:AA2193"/>
    <mergeCell ref="AB2192:AB2193"/>
    <mergeCell ref="AC2192:AC2193"/>
    <mergeCell ref="AD2192:AD2193"/>
    <mergeCell ref="AE2192:AE2193"/>
    <mergeCell ref="AF2192:AF2193"/>
    <mergeCell ref="AG2190:AG2191"/>
    <mergeCell ref="AH2190:AH2191"/>
    <mergeCell ref="A2192:A2193"/>
    <mergeCell ref="D2192:D2193"/>
    <mergeCell ref="G2192:G2193"/>
    <mergeCell ref="J2192:J2193"/>
    <mergeCell ref="M2192:M2193"/>
    <mergeCell ref="P2192:P2193"/>
    <mergeCell ref="T2192:T2193"/>
    <mergeCell ref="W2192:W2193"/>
    <mergeCell ref="AA2190:AA2191"/>
    <mergeCell ref="AB2190:AB2191"/>
    <mergeCell ref="AC2190:AC2191"/>
    <mergeCell ref="AD2190:AD2191"/>
    <mergeCell ref="AE2190:AE2191"/>
    <mergeCell ref="AF2190:AF2191"/>
    <mergeCell ref="AG2188:AG2189"/>
    <mergeCell ref="AH2188:AH2189"/>
    <mergeCell ref="A2190:A2191"/>
    <mergeCell ref="D2190:D2191"/>
    <mergeCell ref="G2190:G2191"/>
    <mergeCell ref="J2190:J2191"/>
    <mergeCell ref="M2190:M2191"/>
    <mergeCell ref="P2190:P2191"/>
    <mergeCell ref="T2190:T2191"/>
    <mergeCell ref="W2190:W2191"/>
    <mergeCell ref="AA2188:AA2189"/>
    <mergeCell ref="AB2188:AB2189"/>
    <mergeCell ref="AC2188:AC2189"/>
    <mergeCell ref="AD2188:AD2189"/>
    <mergeCell ref="AE2188:AE2189"/>
    <mergeCell ref="AF2188:AF2189"/>
    <mergeCell ref="AG2186:AG2187"/>
    <mergeCell ref="AH2186:AH2187"/>
    <mergeCell ref="A2188:A2189"/>
    <mergeCell ref="D2188:D2189"/>
    <mergeCell ref="G2188:G2189"/>
    <mergeCell ref="J2188:J2189"/>
    <mergeCell ref="M2188:M2189"/>
    <mergeCell ref="P2188:P2189"/>
    <mergeCell ref="T2188:T2189"/>
    <mergeCell ref="W2188:W2189"/>
    <mergeCell ref="AA2186:AA2187"/>
    <mergeCell ref="AB2186:AB2187"/>
    <mergeCell ref="AC2186:AC2187"/>
    <mergeCell ref="AD2186:AD2187"/>
    <mergeCell ref="AE2186:AE2187"/>
    <mergeCell ref="AF2186:AF2187"/>
    <mergeCell ref="AG2184:AG2185"/>
    <mergeCell ref="AH2184:AH2185"/>
    <mergeCell ref="A2186:A2187"/>
    <mergeCell ref="D2186:D2187"/>
    <mergeCell ref="G2186:G2187"/>
    <mergeCell ref="J2186:J2187"/>
    <mergeCell ref="M2186:M2187"/>
    <mergeCell ref="P2186:P2187"/>
    <mergeCell ref="T2186:T2187"/>
    <mergeCell ref="W2186:W2187"/>
    <mergeCell ref="AA2184:AA2185"/>
    <mergeCell ref="AB2184:AB2185"/>
    <mergeCell ref="AC2184:AC2185"/>
    <mergeCell ref="AD2184:AD2185"/>
    <mergeCell ref="AE2184:AE2185"/>
    <mergeCell ref="AF2184:AF2185"/>
    <mergeCell ref="AG2182:AG2183"/>
    <mergeCell ref="AH2182:AH2183"/>
    <mergeCell ref="A2184:A2185"/>
    <mergeCell ref="D2184:D2185"/>
    <mergeCell ref="G2184:G2185"/>
    <mergeCell ref="J2184:J2185"/>
    <mergeCell ref="M2184:M2185"/>
    <mergeCell ref="P2184:P2185"/>
    <mergeCell ref="T2184:T2185"/>
    <mergeCell ref="W2184:W2185"/>
    <mergeCell ref="AA2182:AA2183"/>
    <mergeCell ref="AB2182:AB2183"/>
    <mergeCell ref="AC2182:AC2183"/>
    <mergeCell ref="AD2182:AD2183"/>
    <mergeCell ref="AE2182:AE2183"/>
    <mergeCell ref="AF2182:AF2183"/>
    <mergeCell ref="AG2180:AG2181"/>
    <mergeCell ref="AH2180:AH2181"/>
    <mergeCell ref="A2182:A2183"/>
    <mergeCell ref="D2182:D2183"/>
    <mergeCell ref="G2182:G2183"/>
    <mergeCell ref="J2182:J2183"/>
    <mergeCell ref="M2182:M2183"/>
    <mergeCell ref="P2182:P2183"/>
    <mergeCell ref="T2182:T2183"/>
    <mergeCell ref="W2182:W2183"/>
    <mergeCell ref="AA2180:AA2181"/>
    <mergeCell ref="AB2180:AB2181"/>
    <mergeCell ref="AC2180:AC2181"/>
    <mergeCell ref="AD2180:AD2181"/>
    <mergeCell ref="AE2180:AE2181"/>
    <mergeCell ref="AF2180:AF2181"/>
    <mergeCell ref="AG2178:AG2179"/>
    <mergeCell ref="AH2178:AH2179"/>
    <mergeCell ref="A2180:A2181"/>
    <mergeCell ref="D2180:D2181"/>
    <mergeCell ref="G2180:G2181"/>
    <mergeCell ref="J2180:J2181"/>
    <mergeCell ref="M2180:M2181"/>
    <mergeCell ref="P2180:P2181"/>
    <mergeCell ref="T2180:T2181"/>
    <mergeCell ref="W2180:W2181"/>
    <mergeCell ref="AA2178:AA2179"/>
    <mergeCell ref="AB2178:AB2179"/>
    <mergeCell ref="AC2178:AC2179"/>
    <mergeCell ref="AD2178:AD2179"/>
    <mergeCell ref="AE2178:AE2179"/>
    <mergeCell ref="AF2178:AF2179"/>
    <mergeCell ref="AG2176:AG2177"/>
    <mergeCell ref="AH2176:AH2177"/>
    <mergeCell ref="A2178:A2179"/>
    <mergeCell ref="D2178:D2179"/>
    <mergeCell ref="G2178:G2179"/>
    <mergeCell ref="J2178:J2179"/>
    <mergeCell ref="M2178:M2179"/>
    <mergeCell ref="P2178:P2179"/>
    <mergeCell ref="T2178:T2179"/>
    <mergeCell ref="W2178:W2179"/>
    <mergeCell ref="AA2176:AA2177"/>
    <mergeCell ref="AB2176:AB2177"/>
    <mergeCell ref="AC2176:AC2177"/>
    <mergeCell ref="AD2176:AD2177"/>
    <mergeCell ref="AE2176:AE2177"/>
    <mergeCell ref="AF2176:AF2177"/>
    <mergeCell ref="AG2174:AG2175"/>
    <mergeCell ref="AH2174:AH2175"/>
    <mergeCell ref="A2176:A2177"/>
    <mergeCell ref="D2176:D2177"/>
    <mergeCell ref="G2176:G2177"/>
    <mergeCell ref="J2176:J2177"/>
    <mergeCell ref="M2176:M2177"/>
    <mergeCell ref="P2176:P2177"/>
    <mergeCell ref="T2176:T2177"/>
    <mergeCell ref="W2176:W2177"/>
    <mergeCell ref="AA2174:AA2175"/>
    <mergeCell ref="AB2174:AB2175"/>
    <mergeCell ref="AC2174:AC2175"/>
    <mergeCell ref="AD2174:AD2175"/>
    <mergeCell ref="AE2174:AE2175"/>
    <mergeCell ref="AF2174:AF2175"/>
    <mergeCell ref="AG2172:AG2173"/>
    <mergeCell ref="AH2172:AH2173"/>
    <mergeCell ref="A2174:A2175"/>
    <mergeCell ref="D2174:D2175"/>
    <mergeCell ref="G2174:G2175"/>
    <mergeCell ref="J2174:J2175"/>
    <mergeCell ref="M2174:M2175"/>
    <mergeCell ref="P2174:P2175"/>
    <mergeCell ref="T2174:T2175"/>
    <mergeCell ref="W2174:W2175"/>
    <mergeCell ref="AA2172:AA2173"/>
    <mergeCell ref="AB2172:AB2173"/>
    <mergeCell ref="AC2172:AC2173"/>
    <mergeCell ref="AD2172:AD2173"/>
    <mergeCell ref="AE2172:AE2173"/>
    <mergeCell ref="AF2172:AF2173"/>
    <mergeCell ref="AG2170:AG2171"/>
    <mergeCell ref="AH2170:AH2171"/>
    <mergeCell ref="A2172:A2173"/>
    <mergeCell ref="D2172:D2173"/>
    <mergeCell ref="G2172:G2173"/>
    <mergeCell ref="J2172:J2173"/>
    <mergeCell ref="M2172:M2173"/>
    <mergeCell ref="P2172:P2173"/>
    <mergeCell ref="T2172:T2173"/>
    <mergeCell ref="W2172:W2173"/>
    <mergeCell ref="AA2170:AA2171"/>
    <mergeCell ref="AB2170:AB2171"/>
    <mergeCell ref="AC2170:AC2171"/>
    <mergeCell ref="AD2170:AD2171"/>
    <mergeCell ref="AE2170:AE2171"/>
    <mergeCell ref="AF2170:AF2171"/>
    <mergeCell ref="AG2168:AG2169"/>
    <mergeCell ref="AH2168:AH2169"/>
    <mergeCell ref="A2170:A2171"/>
    <mergeCell ref="D2170:D2171"/>
    <mergeCell ref="G2170:G2171"/>
    <mergeCell ref="J2170:J2171"/>
    <mergeCell ref="M2170:M2171"/>
    <mergeCell ref="P2170:P2171"/>
    <mergeCell ref="T2170:T2171"/>
    <mergeCell ref="W2170:W2171"/>
    <mergeCell ref="AA2168:AA2169"/>
    <mergeCell ref="AB2168:AB2169"/>
    <mergeCell ref="AC2168:AC2169"/>
    <mergeCell ref="AD2168:AD2169"/>
    <mergeCell ref="AE2168:AE2169"/>
    <mergeCell ref="AF2168:AF2169"/>
    <mergeCell ref="AG2166:AG2167"/>
    <mergeCell ref="AH2166:AH2167"/>
    <mergeCell ref="A2168:A2169"/>
    <mergeCell ref="D2168:D2169"/>
    <mergeCell ref="G2168:G2169"/>
    <mergeCell ref="J2168:J2169"/>
    <mergeCell ref="M2168:M2169"/>
    <mergeCell ref="P2168:P2169"/>
    <mergeCell ref="T2168:T2169"/>
    <mergeCell ref="W2168:W2169"/>
    <mergeCell ref="AA2166:AA2167"/>
    <mergeCell ref="AB2166:AB2167"/>
    <mergeCell ref="AC2166:AC2167"/>
    <mergeCell ref="AD2166:AD2167"/>
    <mergeCell ref="AE2166:AE2167"/>
    <mergeCell ref="AF2166:AF2167"/>
    <mergeCell ref="AG2164:AG2165"/>
    <mergeCell ref="AH2164:AH2165"/>
    <mergeCell ref="A2166:A2167"/>
    <mergeCell ref="D2166:D2167"/>
    <mergeCell ref="G2166:G2167"/>
    <mergeCell ref="J2166:J2167"/>
    <mergeCell ref="M2166:M2167"/>
    <mergeCell ref="P2166:P2167"/>
    <mergeCell ref="T2166:T2167"/>
    <mergeCell ref="W2166:W2167"/>
    <mergeCell ref="AA2164:AA2165"/>
    <mergeCell ref="AB2164:AB2165"/>
    <mergeCell ref="AC2164:AC2165"/>
    <mergeCell ref="AD2164:AD2165"/>
    <mergeCell ref="AE2164:AE2165"/>
    <mergeCell ref="AF2164:AF2165"/>
    <mergeCell ref="AF2162:AF2163"/>
    <mergeCell ref="AG2162:AG2163"/>
    <mergeCell ref="AH2162:AH2163"/>
    <mergeCell ref="A2164:A2165"/>
    <mergeCell ref="D2164:D2165"/>
    <mergeCell ref="G2164:G2165"/>
    <mergeCell ref="J2164:J2165"/>
    <mergeCell ref="M2164:M2165"/>
    <mergeCell ref="P2164:P2165"/>
    <mergeCell ref="T2164:T2165"/>
    <mergeCell ref="W2162:W2163"/>
    <mergeCell ref="AA2162:AA2163"/>
    <mergeCell ref="AB2162:AB2163"/>
    <mergeCell ref="AC2162:AC2163"/>
    <mergeCell ref="AD2162:AD2163"/>
    <mergeCell ref="AE2162:AE2163"/>
    <mergeCell ref="AF2160:AF2161"/>
    <mergeCell ref="AG2160:AG2161"/>
    <mergeCell ref="AH2160:AH2161"/>
    <mergeCell ref="A2162:A2163"/>
    <mergeCell ref="D2162:D2163"/>
    <mergeCell ref="G2162:G2163"/>
    <mergeCell ref="J2162:J2163"/>
    <mergeCell ref="M2162:M2163"/>
    <mergeCell ref="P2162:P2163"/>
    <mergeCell ref="T2162:T2163"/>
    <mergeCell ref="W2160:W2161"/>
    <mergeCell ref="AA2160:AA2161"/>
    <mergeCell ref="AB2160:AB2161"/>
    <mergeCell ref="AC2160:AC2161"/>
    <mergeCell ref="AD2160:AD2161"/>
    <mergeCell ref="AE2160:AE2161"/>
    <mergeCell ref="AF2158:AF2159"/>
    <mergeCell ref="AG2158:AG2159"/>
    <mergeCell ref="AH2158:AH2159"/>
    <mergeCell ref="A2160:A2161"/>
    <mergeCell ref="D2160:D2161"/>
    <mergeCell ref="G2160:G2161"/>
    <mergeCell ref="J2160:J2161"/>
    <mergeCell ref="M2160:M2161"/>
    <mergeCell ref="P2160:P2161"/>
    <mergeCell ref="T2160:T2161"/>
    <mergeCell ref="W2158:W2159"/>
    <mergeCell ref="AA2158:AA2159"/>
    <mergeCell ref="AB2158:AB2159"/>
    <mergeCell ref="AC2158:AC2159"/>
    <mergeCell ref="AD2158:AD2159"/>
    <mergeCell ref="AE2158:AE2159"/>
    <mergeCell ref="AF2156:AF2157"/>
    <mergeCell ref="AG2156:AG2157"/>
    <mergeCell ref="AH2156:AH2157"/>
    <mergeCell ref="A2158:A2159"/>
    <mergeCell ref="D2158:D2159"/>
    <mergeCell ref="G2158:G2159"/>
    <mergeCell ref="J2158:J2159"/>
    <mergeCell ref="M2158:M2159"/>
    <mergeCell ref="P2158:P2159"/>
    <mergeCell ref="T2158:T2159"/>
    <mergeCell ref="W2156:W2157"/>
    <mergeCell ref="AA2156:AA2157"/>
    <mergeCell ref="AB2156:AB2157"/>
    <mergeCell ref="AC2156:AC2157"/>
    <mergeCell ref="AD2156:AD2157"/>
    <mergeCell ref="AE2156:AE2157"/>
    <mergeCell ref="AF2154:AF2155"/>
    <mergeCell ref="AG2154:AG2155"/>
    <mergeCell ref="AH2154:AH2155"/>
    <mergeCell ref="A2156:A2157"/>
    <mergeCell ref="D2156:D2157"/>
    <mergeCell ref="G2156:G2157"/>
    <mergeCell ref="J2156:J2157"/>
    <mergeCell ref="M2156:M2157"/>
    <mergeCell ref="P2156:P2157"/>
    <mergeCell ref="T2156:T2157"/>
    <mergeCell ref="W2154:W2155"/>
    <mergeCell ref="AA2154:AA2155"/>
    <mergeCell ref="AB2154:AB2155"/>
    <mergeCell ref="AC2154:AC2155"/>
    <mergeCell ref="AD2154:AD2155"/>
    <mergeCell ref="AE2154:AE2155"/>
    <mergeCell ref="AF2152:AF2153"/>
    <mergeCell ref="AG2152:AG2153"/>
    <mergeCell ref="AH2152:AH2153"/>
    <mergeCell ref="A2154:A2155"/>
    <mergeCell ref="D2154:D2155"/>
    <mergeCell ref="G2154:G2155"/>
    <mergeCell ref="J2154:J2155"/>
    <mergeCell ref="M2154:M2155"/>
    <mergeCell ref="P2154:P2155"/>
    <mergeCell ref="T2154:T2155"/>
    <mergeCell ref="W2152:W2153"/>
    <mergeCell ref="AA2152:AA2153"/>
    <mergeCell ref="AB2152:AB2153"/>
    <mergeCell ref="AC2152:AC2153"/>
    <mergeCell ref="AD2152:AD2153"/>
    <mergeCell ref="AE2152:AE2153"/>
    <mergeCell ref="AF2150:AF2151"/>
    <mergeCell ref="AG2150:AG2151"/>
    <mergeCell ref="AH2150:AH2151"/>
    <mergeCell ref="A2152:A2153"/>
    <mergeCell ref="D2152:D2153"/>
    <mergeCell ref="G2152:G2153"/>
    <mergeCell ref="J2152:J2153"/>
    <mergeCell ref="M2152:M2153"/>
    <mergeCell ref="P2152:P2153"/>
    <mergeCell ref="T2152:T2153"/>
    <mergeCell ref="W2150:W2151"/>
    <mergeCell ref="AA2150:AA2151"/>
    <mergeCell ref="AB2150:AB2151"/>
    <mergeCell ref="AC2150:AC2151"/>
    <mergeCell ref="AD2150:AD2151"/>
    <mergeCell ref="AE2150:AE2151"/>
    <mergeCell ref="AF2148:AF2149"/>
    <mergeCell ref="AG2148:AG2149"/>
    <mergeCell ref="AH2148:AH2149"/>
    <mergeCell ref="A2150:A2151"/>
    <mergeCell ref="D2150:D2151"/>
    <mergeCell ref="G2150:G2151"/>
    <mergeCell ref="J2150:J2151"/>
    <mergeCell ref="M2150:M2151"/>
    <mergeCell ref="P2150:P2151"/>
    <mergeCell ref="T2150:T2151"/>
    <mergeCell ref="W2148:W2149"/>
    <mergeCell ref="AA2148:AA2149"/>
    <mergeCell ref="AB2148:AB2149"/>
    <mergeCell ref="AC2148:AC2149"/>
    <mergeCell ref="AD2148:AD2149"/>
    <mergeCell ref="AE2148:AE2149"/>
    <mergeCell ref="AF2146:AF2147"/>
    <mergeCell ref="AG2146:AG2147"/>
    <mergeCell ref="AH2146:AH2147"/>
    <mergeCell ref="A2148:A2149"/>
    <mergeCell ref="D2148:D2149"/>
    <mergeCell ref="G2148:G2149"/>
    <mergeCell ref="J2148:J2149"/>
    <mergeCell ref="M2148:M2149"/>
    <mergeCell ref="P2148:P2149"/>
    <mergeCell ref="T2148:T2149"/>
    <mergeCell ref="W2146:W2147"/>
    <mergeCell ref="AA2146:AA2147"/>
    <mergeCell ref="AB2146:AB2147"/>
    <mergeCell ref="AC2146:AC2147"/>
    <mergeCell ref="AD2146:AD2147"/>
    <mergeCell ref="AE2146:AE2147"/>
    <mergeCell ref="AF2144:AF2145"/>
    <mergeCell ref="AG2144:AG2145"/>
    <mergeCell ref="AH2144:AH2145"/>
    <mergeCell ref="A2146:A2147"/>
    <mergeCell ref="D2146:D2147"/>
    <mergeCell ref="G2146:G2147"/>
    <mergeCell ref="J2146:J2147"/>
    <mergeCell ref="M2146:M2147"/>
    <mergeCell ref="P2146:P2147"/>
    <mergeCell ref="T2146:T2147"/>
    <mergeCell ref="W2144:W2145"/>
    <mergeCell ref="AA2144:AA2145"/>
    <mergeCell ref="AB2144:AB2145"/>
    <mergeCell ref="AC2144:AC2145"/>
    <mergeCell ref="AD2144:AD2145"/>
    <mergeCell ref="AE2144:AE2145"/>
    <mergeCell ref="AF2142:AF2143"/>
    <mergeCell ref="AG2142:AG2143"/>
    <mergeCell ref="AH2142:AH2143"/>
    <mergeCell ref="A2144:A2145"/>
    <mergeCell ref="D2144:D2145"/>
    <mergeCell ref="G2144:G2145"/>
    <mergeCell ref="J2144:J2145"/>
    <mergeCell ref="M2144:M2145"/>
    <mergeCell ref="P2144:P2145"/>
    <mergeCell ref="T2144:T2145"/>
    <mergeCell ref="W2142:W2143"/>
    <mergeCell ref="AA2142:AA2143"/>
    <mergeCell ref="AB2142:AB2143"/>
    <mergeCell ref="AC2142:AC2143"/>
    <mergeCell ref="AD2142:AD2143"/>
    <mergeCell ref="AE2142:AE2143"/>
    <mergeCell ref="AF2140:AF2141"/>
    <mergeCell ref="AG2140:AG2141"/>
    <mergeCell ref="AH2140:AH2141"/>
    <mergeCell ref="A2142:A2143"/>
    <mergeCell ref="D2142:D2143"/>
    <mergeCell ref="G2142:G2143"/>
    <mergeCell ref="J2142:J2143"/>
    <mergeCell ref="M2142:M2143"/>
    <mergeCell ref="P2142:P2143"/>
    <mergeCell ref="T2142:T2143"/>
    <mergeCell ref="W2140:W2141"/>
    <mergeCell ref="AA2140:AA2141"/>
    <mergeCell ref="AB2140:AB2141"/>
    <mergeCell ref="AC2140:AC2141"/>
    <mergeCell ref="AD2140:AD2141"/>
    <mergeCell ref="AE2140:AE2141"/>
    <mergeCell ref="AF2138:AF2139"/>
    <mergeCell ref="AG2138:AG2139"/>
    <mergeCell ref="AH2138:AH2139"/>
    <mergeCell ref="A2140:A2141"/>
    <mergeCell ref="D2140:D2141"/>
    <mergeCell ref="G2140:G2141"/>
    <mergeCell ref="J2140:J2141"/>
    <mergeCell ref="M2140:M2141"/>
    <mergeCell ref="P2140:P2141"/>
    <mergeCell ref="T2140:T2141"/>
    <mergeCell ref="W2138:W2139"/>
    <mergeCell ref="AA2138:AA2139"/>
    <mergeCell ref="AB2138:AB2139"/>
    <mergeCell ref="AC2138:AC2139"/>
    <mergeCell ref="AD2138:AD2139"/>
    <mergeCell ref="AE2138:AE2139"/>
    <mergeCell ref="AF2136:AF2137"/>
    <mergeCell ref="AG2136:AG2137"/>
    <mergeCell ref="AH2136:AH2137"/>
    <mergeCell ref="A2138:A2139"/>
    <mergeCell ref="D2138:D2139"/>
    <mergeCell ref="G2138:G2139"/>
    <mergeCell ref="J2138:J2139"/>
    <mergeCell ref="M2138:M2139"/>
    <mergeCell ref="P2138:P2139"/>
    <mergeCell ref="T2138:T2139"/>
    <mergeCell ref="W2136:W2137"/>
    <mergeCell ref="AA2136:AA2137"/>
    <mergeCell ref="AB2136:AB2137"/>
    <mergeCell ref="AC2136:AC2137"/>
    <mergeCell ref="AD2136:AD2137"/>
    <mergeCell ref="AE2136:AE2137"/>
    <mergeCell ref="AF2134:AF2135"/>
    <mergeCell ref="AG2134:AG2135"/>
    <mergeCell ref="AH2134:AH2135"/>
    <mergeCell ref="A2136:A2137"/>
    <mergeCell ref="D2136:D2137"/>
    <mergeCell ref="G2136:G2137"/>
    <mergeCell ref="J2136:J2137"/>
    <mergeCell ref="M2136:M2137"/>
    <mergeCell ref="P2136:P2137"/>
    <mergeCell ref="T2136:T2137"/>
    <mergeCell ref="W2134:W2135"/>
    <mergeCell ref="AA2134:AA2135"/>
    <mergeCell ref="AB2134:AB2135"/>
    <mergeCell ref="AC2134:AC2135"/>
    <mergeCell ref="AD2134:AD2135"/>
    <mergeCell ref="AE2134:AE2135"/>
    <mergeCell ref="AF2132:AF2133"/>
    <mergeCell ref="AG2132:AG2133"/>
    <mergeCell ref="AH2132:AH2133"/>
    <mergeCell ref="A2134:A2135"/>
    <mergeCell ref="D2134:D2135"/>
    <mergeCell ref="G2134:G2135"/>
    <mergeCell ref="J2134:J2135"/>
    <mergeCell ref="M2134:M2135"/>
    <mergeCell ref="P2134:P2135"/>
    <mergeCell ref="T2134:T2135"/>
    <mergeCell ref="W2132:W2133"/>
    <mergeCell ref="AA2132:AA2133"/>
    <mergeCell ref="AB2132:AB2133"/>
    <mergeCell ref="AC2132:AC2133"/>
    <mergeCell ref="AD2132:AD2133"/>
    <mergeCell ref="AE2132:AE2133"/>
    <mergeCell ref="AF2130:AF2131"/>
    <mergeCell ref="AG2130:AG2131"/>
    <mergeCell ref="AH2130:AH2131"/>
    <mergeCell ref="A2132:A2133"/>
    <mergeCell ref="D2132:D2133"/>
    <mergeCell ref="G2132:G2133"/>
    <mergeCell ref="J2132:J2133"/>
    <mergeCell ref="M2132:M2133"/>
    <mergeCell ref="P2132:P2133"/>
    <mergeCell ref="T2132:T2133"/>
    <mergeCell ref="T2130:T2131"/>
    <mergeCell ref="AA2130:AA2131"/>
    <mergeCell ref="AB2130:AB2131"/>
    <mergeCell ref="AC2130:AC2131"/>
    <mergeCell ref="AD2130:AD2131"/>
    <mergeCell ref="AE2130:AE2131"/>
    <mergeCell ref="AE2128:AE2129"/>
    <mergeCell ref="AF2128:AF2129"/>
    <mergeCell ref="AG2128:AG2129"/>
    <mergeCell ref="AH2128:AH2129"/>
    <mergeCell ref="A2130:A2131"/>
    <mergeCell ref="D2130:D2131"/>
    <mergeCell ref="G2130:G2131"/>
    <mergeCell ref="J2130:J2131"/>
    <mergeCell ref="M2130:M2131"/>
    <mergeCell ref="P2130:P2131"/>
    <mergeCell ref="T2128:T2129"/>
    <mergeCell ref="W2128:W2129"/>
    <mergeCell ref="AA2128:AA2129"/>
    <mergeCell ref="AB2128:AB2129"/>
    <mergeCell ref="AC2128:AC2129"/>
    <mergeCell ref="AD2128:AD2129"/>
    <mergeCell ref="AE2126:AE2127"/>
    <mergeCell ref="AF2126:AF2127"/>
    <mergeCell ref="AG2126:AG2127"/>
    <mergeCell ref="AH2126:AH2127"/>
    <mergeCell ref="A2128:A2129"/>
    <mergeCell ref="D2128:D2129"/>
    <mergeCell ref="G2128:G2129"/>
    <mergeCell ref="J2128:J2129"/>
    <mergeCell ref="M2128:M2129"/>
    <mergeCell ref="P2128:P2129"/>
    <mergeCell ref="T2126:T2127"/>
    <mergeCell ref="W2126:W2127"/>
    <mergeCell ref="AA2126:AA2127"/>
    <mergeCell ref="AB2126:AB2127"/>
    <mergeCell ref="AC2126:AC2127"/>
    <mergeCell ref="AD2126:AD2127"/>
    <mergeCell ref="AE2124:AE2125"/>
    <mergeCell ref="AF2124:AF2125"/>
    <mergeCell ref="AG2124:AG2125"/>
    <mergeCell ref="AH2124:AH2125"/>
    <mergeCell ref="A2126:A2127"/>
    <mergeCell ref="D2126:D2127"/>
    <mergeCell ref="G2126:G2127"/>
    <mergeCell ref="J2126:J2127"/>
    <mergeCell ref="M2126:M2127"/>
    <mergeCell ref="P2126:P2127"/>
    <mergeCell ref="T2124:T2125"/>
    <mergeCell ref="W2124:W2125"/>
    <mergeCell ref="AA2124:AA2125"/>
    <mergeCell ref="AB2124:AB2125"/>
    <mergeCell ref="AC2124:AC2125"/>
    <mergeCell ref="AD2124:AD2125"/>
    <mergeCell ref="AE2122:AE2123"/>
    <mergeCell ref="AF2122:AF2123"/>
    <mergeCell ref="AG2122:AG2123"/>
    <mergeCell ref="AH2122:AH2123"/>
    <mergeCell ref="A2124:A2125"/>
    <mergeCell ref="D2124:D2125"/>
    <mergeCell ref="G2124:G2125"/>
    <mergeCell ref="J2124:J2125"/>
    <mergeCell ref="M2124:M2125"/>
    <mergeCell ref="P2124:P2125"/>
    <mergeCell ref="T2122:T2123"/>
    <mergeCell ref="W2122:W2123"/>
    <mergeCell ref="AA2122:AA2123"/>
    <mergeCell ref="AB2122:AB2123"/>
    <mergeCell ref="AC2122:AC2123"/>
    <mergeCell ref="AD2122:AD2123"/>
    <mergeCell ref="AE2120:AE2121"/>
    <mergeCell ref="AF2120:AF2121"/>
    <mergeCell ref="AG2120:AG2121"/>
    <mergeCell ref="AH2120:AH2121"/>
    <mergeCell ref="A2122:A2123"/>
    <mergeCell ref="D2122:D2123"/>
    <mergeCell ref="G2122:G2123"/>
    <mergeCell ref="J2122:J2123"/>
    <mergeCell ref="M2122:M2123"/>
    <mergeCell ref="P2122:P2123"/>
    <mergeCell ref="T2120:T2121"/>
    <mergeCell ref="W2120:W2121"/>
    <mergeCell ref="AA2120:AA2121"/>
    <mergeCell ref="AB2120:AB2121"/>
    <mergeCell ref="AC2120:AC2121"/>
    <mergeCell ref="AD2120:AD2121"/>
    <mergeCell ref="AE2118:AE2119"/>
    <mergeCell ref="AF2118:AF2119"/>
    <mergeCell ref="AG2118:AG2119"/>
    <mergeCell ref="AH2118:AH2119"/>
    <mergeCell ref="A2120:A2121"/>
    <mergeCell ref="D2120:D2121"/>
    <mergeCell ref="G2120:G2121"/>
    <mergeCell ref="J2120:J2121"/>
    <mergeCell ref="M2120:M2121"/>
    <mergeCell ref="P2120:P2121"/>
    <mergeCell ref="T2118:T2119"/>
    <mergeCell ref="W2118:W2119"/>
    <mergeCell ref="AA2118:AA2119"/>
    <mergeCell ref="AB2118:AB2119"/>
    <mergeCell ref="AC2118:AC2119"/>
    <mergeCell ref="AD2118:AD2119"/>
    <mergeCell ref="AE2116:AE2117"/>
    <mergeCell ref="AF2116:AF2117"/>
    <mergeCell ref="AG2116:AG2117"/>
    <mergeCell ref="AH2116:AH2117"/>
    <mergeCell ref="A2118:A2119"/>
    <mergeCell ref="D2118:D2119"/>
    <mergeCell ref="G2118:G2119"/>
    <mergeCell ref="J2118:J2119"/>
    <mergeCell ref="M2118:M2119"/>
    <mergeCell ref="P2118:P2119"/>
    <mergeCell ref="T2116:T2117"/>
    <mergeCell ref="W2116:W2117"/>
    <mergeCell ref="AA2116:AA2117"/>
    <mergeCell ref="AB2116:AB2117"/>
    <mergeCell ref="AC2116:AC2117"/>
    <mergeCell ref="AD2116:AD2117"/>
    <mergeCell ref="AE2114:AE2115"/>
    <mergeCell ref="AF2114:AF2115"/>
    <mergeCell ref="AG2114:AG2115"/>
    <mergeCell ref="AH2114:AH2115"/>
    <mergeCell ref="A2116:A2117"/>
    <mergeCell ref="D2116:D2117"/>
    <mergeCell ref="G2116:G2117"/>
    <mergeCell ref="J2116:J2117"/>
    <mergeCell ref="M2116:M2117"/>
    <mergeCell ref="P2116:P2117"/>
    <mergeCell ref="T2114:T2115"/>
    <mergeCell ref="W2114:W2115"/>
    <mergeCell ref="AA2114:AA2115"/>
    <mergeCell ref="AB2114:AB2115"/>
    <mergeCell ref="AC2114:AC2115"/>
    <mergeCell ref="AD2114:AD2115"/>
    <mergeCell ref="AE2112:AE2113"/>
    <mergeCell ref="AF2112:AF2113"/>
    <mergeCell ref="AG2112:AG2113"/>
    <mergeCell ref="AH2112:AH2113"/>
    <mergeCell ref="A2114:A2115"/>
    <mergeCell ref="D2114:D2115"/>
    <mergeCell ref="G2114:G2115"/>
    <mergeCell ref="J2114:J2115"/>
    <mergeCell ref="M2114:M2115"/>
    <mergeCell ref="P2114:P2115"/>
    <mergeCell ref="T2112:T2113"/>
    <mergeCell ref="W2112:W2113"/>
    <mergeCell ref="AA2112:AA2113"/>
    <mergeCell ref="AB2112:AB2113"/>
    <mergeCell ref="AC2112:AC2113"/>
    <mergeCell ref="AD2112:AD2113"/>
    <mergeCell ref="AE2110:AE2111"/>
    <mergeCell ref="AF2110:AF2111"/>
    <mergeCell ref="AG2110:AG2111"/>
    <mergeCell ref="AH2110:AH2111"/>
    <mergeCell ref="A2112:A2113"/>
    <mergeCell ref="D2112:D2113"/>
    <mergeCell ref="G2112:G2113"/>
    <mergeCell ref="J2112:J2113"/>
    <mergeCell ref="M2112:M2113"/>
    <mergeCell ref="P2112:P2113"/>
    <mergeCell ref="T2110:T2111"/>
    <mergeCell ref="W2110:W2111"/>
    <mergeCell ref="AA2110:AA2111"/>
    <mergeCell ref="AB2110:AB2111"/>
    <mergeCell ref="AC2110:AC2111"/>
    <mergeCell ref="AD2110:AD2111"/>
    <mergeCell ref="AE2108:AE2109"/>
    <mergeCell ref="AF2108:AF2109"/>
    <mergeCell ref="AG2108:AG2109"/>
    <mergeCell ref="AH2108:AH2109"/>
    <mergeCell ref="A2110:A2111"/>
    <mergeCell ref="D2110:D2111"/>
    <mergeCell ref="G2110:G2111"/>
    <mergeCell ref="J2110:J2111"/>
    <mergeCell ref="M2110:M2111"/>
    <mergeCell ref="P2110:P2111"/>
    <mergeCell ref="T2108:T2109"/>
    <mergeCell ref="W2108:W2109"/>
    <mergeCell ref="AA2108:AA2109"/>
    <mergeCell ref="AB2108:AB2109"/>
    <mergeCell ref="AC2108:AC2109"/>
    <mergeCell ref="AD2108:AD2109"/>
    <mergeCell ref="AE2106:AE2107"/>
    <mergeCell ref="AF2106:AF2107"/>
    <mergeCell ref="AG2106:AG2107"/>
    <mergeCell ref="AH2106:AH2107"/>
    <mergeCell ref="A2108:A2109"/>
    <mergeCell ref="D2108:D2109"/>
    <mergeCell ref="G2108:G2109"/>
    <mergeCell ref="J2108:J2109"/>
    <mergeCell ref="M2108:M2109"/>
    <mergeCell ref="P2108:P2109"/>
    <mergeCell ref="T2106:T2107"/>
    <mergeCell ref="W2106:W2107"/>
    <mergeCell ref="AA2106:AA2107"/>
    <mergeCell ref="AB2106:AB2107"/>
    <mergeCell ref="AC2106:AC2107"/>
    <mergeCell ref="AD2106:AD2107"/>
    <mergeCell ref="AE2104:AE2105"/>
    <mergeCell ref="AF2104:AF2105"/>
    <mergeCell ref="AG2104:AG2105"/>
    <mergeCell ref="AH2104:AH2105"/>
    <mergeCell ref="A2106:A2107"/>
    <mergeCell ref="D2106:D2107"/>
    <mergeCell ref="G2106:G2107"/>
    <mergeCell ref="J2106:J2107"/>
    <mergeCell ref="M2106:M2107"/>
    <mergeCell ref="P2106:P2107"/>
    <mergeCell ref="T2104:T2105"/>
    <mergeCell ref="W2104:W2105"/>
    <mergeCell ref="AA2104:AA2105"/>
    <mergeCell ref="AB2104:AB2105"/>
    <mergeCell ref="AC2104:AC2105"/>
    <mergeCell ref="AD2104:AD2105"/>
    <mergeCell ref="AE2102:AE2103"/>
    <mergeCell ref="AF2102:AF2103"/>
    <mergeCell ref="AG2102:AG2103"/>
    <mergeCell ref="AH2102:AH2103"/>
    <mergeCell ref="A2104:A2105"/>
    <mergeCell ref="D2104:D2105"/>
    <mergeCell ref="G2104:G2105"/>
    <mergeCell ref="J2104:J2105"/>
    <mergeCell ref="M2104:M2105"/>
    <mergeCell ref="P2104:P2105"/>
    <mergeCell ref="T2102:T2103"/>
    <mergeCell ref="W2102:W2103"/>
    <mergeCell ref="AA2102:AA2103"/>
    <mergeCell ref="AB2102:AB2103"/>
    <mergeCell ref="AC2102:AC2103"/>
    <mergeCell ref="AD2102:AD2103"/>
    <mergeCell ref="AE2100:AE2101"/>
    <mergeCell ref="AF2100:AF2101"/>
    <mergeCell ref="AG2100:AG2101"/>
    <mergeCell ref="AH2100:AH2101"/>
    <mergeCell ref="A2102:A2103"/>
    <mergeCell ref="D2102:D2103"/>
    <mergeCell ref="G2102:G2103"/>
    <mergeCell ref="J2102:J2103"/>
    <mergeCell ref="M2102:M2103"/>
    <mergeCell ref="P2102:P2103"/>
    <mergeCell ref="T2100:T2101"/>
    <mergeCell ref="W2100:W2101"/>
    <mergeCell ref="AA2100:AA2101"/>
    <mergeCell ref="AB2100:AB2101"/>
    <mergeCell ref="AC2100:AC2101"/>
    <mergeCell ref="AD2100:AD2101"/>
    <mergeCell ref="AE2098:AE2099"/>
    <mergeCell ref="AF2098:AF2099"/>
    <mergeCell ref="AG2098:AG2099"/>
    <mergeCell ref="AH2098:AH2099"/>
    <mergeCell ref="A2100:A2101"/>
    <mergeCell ref="D2100:D2101"/>
    <mergeCell ref="G2100:G2101"/>
    <mergeCell ref="J2100:J2101"/>
    <mergeCell ref="M2100:M2101"/>
    <mergeCell ref="P2100:P2101"/>
    <mergeCell ref="T2098:T2099"/>
    <mergeCell ref="W2098:W2099"/>
    <mergeCell ref="AA2098:AA2099"/>
    <mergeCell ref="AB2098:AB2099"/>
    <mergeCell ref="AC2098:AC2099"/>
    <mergeCell ref="AD2098:AD2099"/>
    <mergeCell ref="AE2096:AE2097"/>
    <mergeCell ref="AF2096:AF2097"/>
    <mergeCell ref="AG2096:AG2097"/>
    <mergeCell ref="AH2096:AH2097"/>
    <mergeCell ref="A2098:A2099"/>
    <mergeCell ref="D2098:D2099"/>
    <mergeCell ref="G2098:G2099"/>
    <mergeCell ref="J2098:J2099"/>
    <mergeCell ref="M2098:M2099"/>
    <mergeCell ref="P2098:P2099"/>
    <mergeCell ref="T2096:T2097"/>
    <mergeCell ref="W2096:W2097"/>
    <mergeCell ref="AA2096:AA2097"/>
    <mergeCell ref="AB2096:AB2097"/>
    <mergeCell ref="AC2096:AC2097"/>
    <mergeCell ref="AD2096:AD2097"/>
    <mergeCell ref="A2096:A2097"/>
    <mergeCell ref="D2096:D2097"/>
    <mergeCell ref="G2096:G2097"/>
    <mergeCell ref="J2096:J2097"/>
    <mergeCell ref="M2096:M2097"/>
    <mergeCell ref="P2096:P2097"/>
    <mergeCell ref="AC2094:AC2095"/>
    <mergeCell ref="AD2094:AD2095"/>
    <mergeCell ref="AE2094:AE2095"/>
    <mergeCell ref="AF2094:AF2095"/>
    <mergeCell ref="AG2094:AG2095"/>
    <mergeCell ref="AH2094:AH2095"/>
    <mergeCell ref="AH2092:AH2093"/>
    <mergeCell ref="A2094:A2095"/>
    <mergeCell ref="D2094:D2095"/>
    <mergeCell ref="G2094:G2095"/>
    <mergeCell ref="J2094:J2095"/>
    <mergeCell ref="M2094:M2095"/>
    <mergeCell ref="P2094:P2095"/>
    <mergeCell ref="T2094:T2095"/>
    <mergeCell ref="AA2094:AA2095"/>
    <mergeCell ref="AB2094:AB2095"/>
    <mergeCell ref="AB2092:AB2093"/>
    <mergeCell ref="AC2092:AC2093"/>
    <mergeCell ref="AD2092:AD2093"/>
    <mergeCell ref="AE2092:AE2093"/>
    <mergeCell ref="AF2092:AF2093"/>
    <mergeCell ref="AG2092:AG2093"/>
    <mergeCell ref="AH2090:AH2091"/>
    <mergeCell ref="A2092:A2093"/>
    <mergeCell ref="D2092:D2093"/>
    <mergeCell ref="G2092:G2093"/>
    <mergeCell ref="J2092:J2093"/>
    <mergeCell ref="M2092:M2093"/>
    <mergeCell ref="P2092:P2093"/>
    <mergeCell ref="T2092:T2093"/>
    <mergeCell ref="W2092:W2093"/>
    <mergeCell ref="AA2092:AA2093"/>
    <mergeCell ref="AB2090:AB2091"/>
    <mergeCell ref="AC2090:AC2091"/>
    <mergeCell ref="AD2090:AD2091"/>
    <mergeCell ref="AE2090:AE2091"/>
    <mergeCell ref="AF2090:AF2091"/>
    <mergeCell ref="AG2090:AG2091"/>
    <mergeCell ref="AH2088:AH2089"/>
    <mergeCell ref="A2090:A2091"/>
    <mergeCell ref="D2090:D2091"/>
    <mergeCell ref="G2090:G2091"/>
    <mergeCell ref="J2090:J2091"/>
    <mergeCell ref="M2090:M2091"/>
    <mergeCell ref="P2090:P2091"/>
    <mergeCell ref="T2090:T2091"/>
    <mergeCell ref="W2090:W2091"/>
    <mergeCell ref="AA2090:AA2091"/>
    <mergeCell ref="AB2088:AB2089"/>
    <mergeCell ref="AC2088:AC2089"/>
    <mergeCell ref="AD2088:AD2089"/>
    <mergeCell ref="AE2088:AE2089"/>
    <mergeCell ref="AF2088:AF2089"/>
    <mergeCell ref="AG2088:AG2089"/>
    <mergeCell ref="AH2086:AH2087"/>
    <mergeCell ref="A2088:A2089"/>
    <mergeCell ref="D2088:D2089"/>
    <mergeCell ref="G2088:G2089"/>
    <mergeCell ref="J2088:J2089"/>
    <mergeCell ref="M2088:M2089"/>
    <mergeCell ref="P2088:P2089"/>
    <mergeCell ref="T2088:T2089"/>
    <mergeCell ref="W2088:W2089"/>
    <mergeCell ref="AA2088:AA2089"/>
    <mergeCell ref="AB2086:AB2087"/>
    <mergeCell ref="AC2086:AC2087"/>
    <mergeCell ref="AD2086:AD2087"/>
    <mergeCell ref="AE2086:AE2087"/>
    <mergeCell ref="AF2086:AF2087"/>
    <mergeCell ref="AG2086:AG2087"/>
    <mergeCell ref="AH2084:AH2085"/>
    <mergeCell ref="A2086:A2087"/>
    <mergeCell ref="D2086:D2087"/>
    <mergeCell ref="G2086:G2087"/>
    <mergeCell ref="J2086:J2087"/>
    <mergeCell ref="M2086:M2087"/>
    <mergeCell ref="P2086:P2087"/>
    <mergeCell ref="T2086:T2087"/>
    <mergeCell ref="W2086:W2087"/>
    <mergeCell ref="AA2086:AA2087"/>
    <mergeCell ref="AB2084:AB2085"/>
    <mergeCell ref="AC2084:AC2085"/>
    <mergeCell ref="AD2084:AD2085"/>
    <mergeCell ref="AE2084:AE2085"/>
    <mergeCell ref="AF2084:AF2085"/>
    <mergeCell ref="AG2084:AG2085"/>
    <mergeCell ref="AH2082:AH2083"/>
    <mergeCell ref="A2084:A2085"/>
    <mergeCell ref="D2084:D2085"/>
    <mergeCell ref="G2084:G2085"/>
    <mergeCell ref="J2084:J2085"/>
    <mergeCell ref="M2084:M2085"/>
    <mergeCell ref="P2084:P2085"/>
    <mergeCell ref="T2084:T2085"/>
    <mergeCell ref="W2084:W2085"/>
    <mergeCell ref="AA2084:AA2085"/>
    <mergeCell ref="AB2082:AB2083"/>
    <mergeCell ref="AC2082:AC2083"/>
    <mergeCell ref="AD2082:AD2083"/>
    <mergeCell ref="AE2082:AE2083"/>
    <mergeCell ref="AF2082:AF2083"/>
    <mergeCell ref="AG2082:AG2083"/>
    <mergeCell ref="AH2080:AH2081"/>
    <mergeCell ref="A2082:A2083"/>
    <mergeCell ref="D2082:D2083"/>
    <mergeCell ref="G2082:G2083"/>
    <mergeCell ref="J2082:J2083"/>
    <mergeCell ref="M2082:M2083"/>
    <mergeCell ref="P2082:P2083"/>
    <mergeCell ref="T2082:T2083"/>
    <mergeCell ref="W2082:W2083"/>
    <mergeCell ref="AA2082:AA2083"/>
    <mergeCell ref="AB2080:AB2081"/>
    <mergeCell ref="AC2080:AC2081"/>
    <mergeCell ref="AD2080:AD2081"/>
    <mergeCell ref="AE2080:AE2081"/>
    <mergeCell ref="AF2080:AF2081"/>
    <mergeCell ref="AG2080:AG2081"/>
    <mergeCell ref="AH2078:AH2079"/>
    <mergeCell ref="A2080:A2081"/>
    <mergeCell ref="D2080:D2081"/>
    <mergeCell ref="G2080:G2081"/>
    <mergeCell ref="J2080:J2081"/>
    <mergeCell ref="M2080:M2081"/>
    <mergeCell ref="P2080:P2081"/>
    <mergeCell ref="T2080:T2081"/>
    <mergeCell ref="W2080:W2081"/>
    <mergeCell ref="AA2080:AA2081"/>
    <mergeCell ref="AB2078:AB2079"/>
    <mergeCell ref="AC2078:AC2079"/>
    <mergeCell ref="AD2078:AD2079"/>
    <mergeCell ref="AE2078:AE2079"/>
    <mergeCell ref="AF2078:AF2079"/>
    <mergeCell ref="AG2078:AG2079"/>
    <mergeCell ref="AH2076:AH2077"/>
    <mergeCell ref="A2078:A2079"/>
    <mergeCell ref="D2078:D2079"/>
    <mergeCell ref="G2078:G2079"/>
    <mergeCell ref="J2078:J2079"/>
    <mergeCell ref="M2078:M2079"/>
    <mergeCell ref="P2078:P2079"/>
    <mergeCell ref="T2078:T2079"/>
    <mergeCell ref="W2078:W2079"/>
    <mergeCell ref="AA2078:AA2079"/>
    <mergeCell ref="AB2076:AB2077"/>
    <mergeCell ref="AC2076:AC2077"/>
    <mergeCell ref="AD2076:AD2077"/>
    <mergeCell ref="AE2076:AE2077"/>
    <mergeCell ref="AF2076:AF2077"/>
    <mergeCell ref="AG2076:AG2077"/>
    <mergeCell ref="AH2074:AH2075"/>
    <mergeCell ref="A2076:A2077"/>
    <mergeCell ref="D2076:D2077"/>
    <mergeCell ref="G2076:G2077"/>
    <mergeCell ref="J2076:J2077"/>
    <mergeCell ref="M2076:M2077"/>
    <mergeCell ref="P2076:P2077"/>
    <mergeCell ref="T2076:T2077"/>
    <mergeCell ref="W2076:W2077"/>
    <mergeCell ref="AA2076:AA2077"/>
    <mergeCell ref="AB2074:AB2075"/>
    <mergeCell ref="AC2074:AC2075"/>
    <mergeCell ref="AD2074:AD2075"/>
    <mergeCell ref="AE2074:AE2075"/>
    <mergeCell ref="AF2074:AF2075"/>
    <mergeCell ref="AG2074:AG2075"/>
    <mergeCell ref="AH2072:AH2073"/>
    <mergeCell ref="A2074:A2075"/>
    <mergeCell ref="D2074:D2075"/>
    <mergeCell ref="G2074:G2075"/>
    <mergeCell ref="J2074:J2075"/>
    <mergeCell ref="M2074:M2075"/>
    <mergeCell ref="P2074:P2075"/>
    <mergeCell ref="T2074:T2075"/>
    <mergeCell ref="W2074:W2075"/>
    <mergeCell ref="AA2074:AA2075"/>
    <mergeCell ref="AB2072:AB2073"/>
    <mergeCell ref="AC2072:AC2073"/>
    <mergeCell ref="AD2072:AD2073"/>
    <mergeCell ref="AE2072:AE2073"/>
    <mergeCell ref="AF2072:AF2073"/>
    <mergeCell ref="AG2072:AG2073"/>
    <mergeCell ref="AH2070:AH2071"/>
    <mergeCell ref="A2072:A2073"/>
    <mergeCell ref="D2072:D2073"/>
    <mergeCell ref="G2072:G2073"/>
    <mergeCell ref="J2072:J2073"/>
    <mergeCell ref="M2072:M2073"/>
    <mergeCell ref="P2072:P2073"/>
    <mergeCell ref="T2072:T2073"/>
    <mergeCell ref="W2072:W2073"/>
    <mergeCell ref="AA2072:AA2073"/>
    <mergeCell ref="AB2070:AB2071"/>
    <mergeCell ref="AC2070:AC2071"/>
    <mergeCell ref="AD2070:AD2071"/>
    <mergeCell ref="AE2070:AE2071"/>
    <mergeCell ref="AF2070:AF2071"/>
    <mergeCell ref="AG2070:AG2071"/>
    <mergeCell ref="AH2068:AH2069"/>
    <mergeCell ref="A2070:A2071"/>
    <mergeCell ref="D2070:D2071"/>
    <mergeCell ref="G2070:G2071"/>
    <mergeCell ref="J2070:J2071"/>
    <mergeCell ref="M2070:M2071"/>
    <mergeCell ref="P2070:P2071"/>
    <mergeCell ref="T2070:T2071"/>
    <mergeCell ref="W2070:W2071"/>
    <mergeCell ref="AA2070:AA2071"/>
    <mergeCell ref="AB2068:AB2069"/>
    <mergeCell ref="AC2068:AC2069"/>
    <mergeCell ref="AD2068:AD2069"/>
    <mergeCell ref="AE2068:AE2069"/>
    <mergeCell ref="AF2068:AF2069"/>
    <mergeCell ref="AG2068:AG2069"/>
    <mergeCell ref="AH2066:AH2067"/>
    <mergeCell ref="A2068:A2069"/>
    <mergeCell ref="D2068:D2069"/>
    <mergeCell ref="G2068:G2069"/>
    <mergeCell ref="J2068:J2069"/>
    <mergeCell ref="M2068:M2069"/>
    <mergeCell ref="P2068:P2069"/>
    <mergeCell ref="T2068:T2069"/>
    <mergeCell ref="W2068:W2069"/>
    <mergeCell ref="AA2068:AA2069"/>
    <mergeCell ref="AB2066:AB2067"/>
    <mergeCell ref="AC2066:AC2067"/>
    <mergeCell ref="AD2066:AD2067"/>
    <mergeCell ref="AE2066:AE2067"/>
    <mergeCell ref="AF2066:AF2067"/>
    <mergeCell ref="AG2066:AG2067"/>
    <mergeCell ref="AH2064:AH2065"/>
    <mergeCell ref="A2066:A2067"/>
    <mergeCell ref="D2066:D2067"/>
    <mergeCell ref="G2066:G2067"/>
    <mergeCell ref="J2066:J2067"/>
    <mergeCell ref="M2066:M2067"/>
    <mergeCell ref="P2066:P2067"/>
    <mergeCell ref="T2066:T2067"/>
    <mergeCell ref="W2066:W2067"/>
    <mergeCell ref="AA2066:AA2067"/>
    <mergeCell ref="AB2064:AB2065"/>
    <mergeCell ref="AC2064:AC2065"/>
    <mergeCell ref="AD2064:AD2065"/>
    <mergeCell ref="AE2064:AE2065"/>
    <mergeCell ref="AF2064:AF2065"/>
    <mergeCell ref="AG2064:AG2065"/>
    <mergeCell ref="AH2062:AH2063"/>
    <mergeCell ref="A2064:A2065"/>
    <mergeCell ref="D2064:D2065"/>
    <mergeCell ref="G2064:G2065"/>
    <mergeCell ref="J2064:J2065"/>
    <mergeCell ref="M2064:M2065"/>
    <mergeCell ref="P2064:P2065"/>
    <mergeCell ref="T2064:T2065"/>
    <mergeCell ref="W2064:W2065"/>
    <mergeCell ref="AA2064:AA2065"/>
    <mergeCell ref="AB2062:AB2063"/>
    <mergeCell ref="AC2062:AC2063"/>
    <mergeCell ref="AD2062:AD2063"/>
    <mergeCell ref="AE2062:AE2063"/>
    <mergeCell ref="AF2062:AF2063"/>
    <mergeCell ref="AG2062:AG2063"/>
    <mergeCell ref="AH2060:AH2061"/>
    <mergeCell ref="A2062:A2063"/>
    <mergeCell ref="D2062:D2063"/>
    <mergeCell ref="G2062:G2063"/>
    <mergeCell ref="J2062:J2063"/>
    <mergeCell ref="M2062:M2063"/>
    <mergeCell ref="P2062:P2063"/>
    <mergeCell ref="T2062:T2063"/>
    <mergeCell ref="W2062:W2063"/>
    <mergeCell ref="AA2062:AA2063"/>
    <mergeCell ref="AB2060:AB2061"/>
    <mergeCell ref="AC2060:AC2061"/>
    <mergeCell ref="AD2060:AD2061"/>
    <mergeCell ref="AE2060:AE2061"/>
    <mergeCell ref="AF2060:AF2061"/>
    <mergeCell ref="AG2060:AG2061"/>
    <mergeCell ref="AG2058:AG2059"/>
    <mergeCell ref="AH2058:AH2059"/>
    <mergeCell ref="A2060:A2061"/>
    <mergeCell ref="D2060:D2061"/>
    <mergeCell ref="G2060:G2061"/>
    <mergeCell ref="J2060:J2061"/>
    <mergeCell ref="M2060:M2061"/>
    <mergeCell ref="P2060:P2061"/>
    <mergeCell ref="T2060:T2061"/>
    <mergeCell ref="AA2060:AA2061"/>
    <mergeCell ref="AA2058:AA2059"/>
    <mergeCell ref="AB2058:AB2059"/>
    <mergeCell ref="AC2058:AC2059"/>
    <mergeCell ref="AD2058:AD2059"/>
    <mergeCell ref="AE2058:AE2059"/>
    <mergeCell ref="AF2058:AF2059"/>
    <mergeCell ref="AG2056:AG2057"/>
    <mergeCell ref="AH2056:AH2057"/>
    <mergeCell ref="A2058:A2059"/>
    <mergeCell ref="D2058:D2059"/>
    <mergeCell ref="G2058:G2059"/>
    <mergeCell ref="J2058:J2059"/>
    <mergeCell ref="M2058:M2059"/>
    <mergeCell ref="P2058:P2059"/>
    <mergeCell ref="T2058:T2059"/>
    <mergeCell ref="W2058:W2059"/>
    <mergeCell ref="AA2056:AA2057"/>
    <mergeCell ref="AB2056:AB2057"/>
    <mergeCell ref="AC2056:AC2057"/>
    <mergeCell ref="AD2056:AD2057"/>
    <mergeCell ref="AE2056:AE2057"/>
    <mergeCell ref="AF2056:AF2057"/>
    <mergeCell ref="AG2054:AG2055"/>
    <mergeCell ref="AH2054:AH2055"/>
    <mergeCell ref="A2056:A2057"/>
    <mergeCell ref="D2056:D2057"/>
    <mergeCell ref="G2056:G2057"/>
    <mergeCell ref="J2056:J2057"/>
    <mergeCell ref="M2056:M2057"/>
    <mergeCell ref="P2056:P2057"/>
    <mergeCell ref="T2056:T2057"/>
    <mergeCell ref="W2056:W2057"/>
    <mergeCell ref="AA2054:AA2055"/>
    <mergeCell ref="AB2054:AB2055"/>
    <mergeCell ref="AC2054:AC2055"/>
    <mergeCell ref="AD2054:AD2055"/>
    <mergeCell ref="AE2054:AE2055"/>
    <mergeCell ref="AF2054:AF2055"/>
    <mergeCell ref="AG2052:AG2053"/>
    <mergeCell ref="AH2052:AH2053"/>
    <mergeCell ref="A2054:A2055"/>
    <mergeCell ref="D2054:D2055"/>
    <mergeCell ref="G2054:G2055"/>
    <mergeCell ref="J2054:J2055"/>
    <mergeCell ref="M2054:M2055"/>
    <mergeCell ref="P2054:P2055"/>
    <mergeCell ref="T2054:T2055"/>
    <mergeCell ref="W2054:W2055"/>
    <mergeCell ref="AA2052:AA2053"/>
    <mergeCell ref="AB2052:AB2053"/>
    <mergeCell ref="AC2052:AC2053"/>
    <mergeCell ref="AD2052:AD2053"/>
    <mergeCell ref="AE2052:AE2053"/>
    <mergeCell ref="AF2052:AF2053"/>
    <mergeCell ref="AG2050:AG2051"/>
    <mergeCell ref="AH2050:AH2051"/>
    <mergeCell ref="A2052:A2053"/>
    <mergeCell ref="D2052:D2053"/>
    <mergeCell ref="G2052:G2053"/>
    <mergeCell ref="J2052:J2053"/>
    <mergeCell ref="M2052:M2053"/>
    <mergeCell ref="P2052:P2053"/>
    <mergeCell ref="T2052:T2053"/>
    <mergeCell ref="W2052:W2053"/>
    <mergeCell ref="AA2050:AA2051"/>
    <mergeCell ref="AB2050:AB2051"/>
    <mergeCell ref="AC2050:AC2051"/>
    <mergeCell ref="AD2050:AD2051"/>
    <mergeCell ref="AE2050:AE2051"/>
    <mergeCell ref="AF2050:AF2051"/>
    <mergeCell ref="AG2048:AG2049"/>
    <mergeCell ref="AH2048:AH2049"/>
    <mergeCell ref="A2050:A2051"/>
    <mergeCell ref="D2050:D2051"/>
    <mergeCell ref="G2050:G2051"/>
    <mergeCell ref="J2050:J2051"/>
    <mergeCell ref="M2050:M2051"/>
    <mergeCell ref="P2050:P2051"/>
    <mergeCell ref="T2050:T2051"/>
    <mergeCell ref="W2050:W2051"/>
    <mergeCell ref="AA2048:AA2049"/>
    <mergeCell ref="AB2048:AB2049"/>
    <mergeCell ref="AC2048:AC2049"/>
    <mergeCell ref="AD2048:AD2049"/>
    <mergeCell ref="AE2048:AE2049"/>
    <mergeCell ref="AF2048:AF2049"/>
    <mergeCell ref="AG2046:AG2047"/>
    <mergeCell ref="AH2046:AH2047"/>
    <mergeCell ref="A2048:A2049"/>
    <mergeCell ref="D2048:D2049"/>
    <mergeCell ref="G2048:G2049"/>
    <mergeCell ref="J2048:J2049"/>
    <mergeCell ref="M2048:M2049"/>
    <mergeCell ref="P2048:P2049"/>
    <mergeCell ref="T2048:T2049"/>
    <mergeCell ref="W2048:W2049"/>
    <mergeCell ref="AA2046:AA2047"/>
    <mergeCell ref="AB2046:AB2047"/>
    <mergeCell ref="AC2046:AC2047"/>
    <mergeCell ref="AD2046:AD2047"/>
    <mergeCell ref="AE2046:AE2047"/>
    <mergeCell ref="AF2046:AF2047"/>
    <mergeCell ref="AG2044:AG2045"/>
    <mergeCell ref="AH2044:AH2045"/>
    <mergeCell ref="A2046:A2047"/>
    <mergeCell ref="D2046:D2047"/>
    <mergeCell ref="G2046:G2047"/>
    <mergeCell ref="J2046:J2047"/>
    <mergeCell ref="M2046:M2047"/>
    <mergeCell ref="P2046:P2047"/>
    <mergeCell ref="T2046:T2047"/>
    <mergeCell ref="W2046:W2047"/>
    <mergeCell ref="AA2044:AA2045"/>
    <mergeCell ref="AB2044:AB2045"/>
    <mergeCell ref="AC2044:AC2045"/>
    <mergeCell ref="AD2044:AD2045"/>
    <mergeCell ref="AE2044:AE2045"/>
    <mergeCell ref="AF2044:AF2045"/>
    <mergeCell ref="AG2042:AG2043"/>
    <mergeCell ref="AH2042:AH2043"/>
    <mergeCell ref="A2044:A2045"/>
    <mergeCell ref="D2044:D2045"/>
    <mergeCell ref="G2044:G2045"/>
    <mergeCell ref="J2044:J2045"/>
    <mergeCell ref="M2044:M2045"/>
    <mergeCell ref="P2044:P2045"/>
    <mergeCell ref="T2044:T2045"/>
    <mergeCell ref="W2044:W2045"/>
    <mergeCell ref="AA2042:AA2043"/>
    <mergeCell ref="AB2042:AB2043"/>
    <mergeCell ref="AC2042:AC2043"/>
    <mergeCell ref="AD2042:AD2043"/>
    <mergeCell ref="AE2042:AE2043"/>
    <mergeCell ref="AF2042:AF2043"/>
    <mergeCell ref="AG2040:AG2041"/>
    <mergeCell ref="AH2040:AH2041"/>
    <mergeCell ref="A2042:A2043"/>
    <mergeCell ref="D2042:D2043"/>
    <mergeCell ref="G2042:G2043"/>
    <mergeCell ref="J2042:J2043"/>
    <mergeCell ref="M2042:M2043"/>
    <mergeCell ref="P2042:P2043"/>
    <mergeCell ref="T2042:T2043"/>
    <mergeCell ref="W2042:W2043"/>
    <mergeCell ref="AA2040:AA2041"/>
    <mergeCell ref="AB2040:AB2041"/>
    <mergeCell ref="AC2040:AC2041"/>
    <mergeCell ref="AD2040:AD2041"/>
    <mergeCell ref="AE2040:AE2041"/>
    <mergeCell ref="AF2040:AF2041"/>
    <mergeCell ref="AG2038:AG2039"/>
    <mergeCell ref="AH2038:AH2039"/>
    <mergeCell ref="A2040:A2041"/>
    <mergeCell ref="D2040:D2041"/>
    <mergeCell ref="G2040:G2041"/>
    <mergeCell ref="J2040:J2041"/>
    <mergeCell ref="M2040:M2041"/>
    <mergeCell ref="P2040:P2041"/>
    <mergeCell ref="T2040:T2041"/>
    <mergeCell ref="W2040:W2041"/>
    <mergeCell ref="AA2038:AA2039"/>
    <mergeCell ref="AB2038:AB2039"/>
    <mergeCell ref="AC2038:AC2039"/>
    <mergeCell ref="AD2038:AD2039"/>
    <mergeCell ref="AE2038:AE2039"/>
    <mergeCell ref="AF2038:AF2039"/>
    <mergeCell ref="AG2036:AG2037"/>
    <mergeCell ref="AH2036:AH2037"/>
    <mergeCell ref="A2038:A2039"/>
    <mergeCell ref="D2038:D2039"/>
    <mergeCell ref="G2038:G2039"/>
    <mergeCell ref="J2038:J2039"/>
    <mergeCell ref="M2038:M2039"/>
    <mergeCell ref="P2038:P2039"/>
    <mergeCell ref="T2038:T2039"/>
    <mergeCell ref="W2038:W2039"/>
    <mergeCell ref="AA2036:AA2037"/>
    <mergeCell ref="AB2036:AB2037"/>
    <mergeCell ref="AC2036:AC2037"/>
    <mergeCell ref="AD2036:AD2037"/>
    <mergeCell ref="AE2036:AE2037"/>
    <mergeCell ref="AF2036:AF2037"/>
    <mergeCell ref="AG2034:AG2035"/>
    <mergeCell ref="AH2034:AH2035"/>
    <mergeCell ref="A2036:A2037"/>
    <mergeCell ref="D2036:D2037"/>
    <mergeCell ref="G2036:G2037"/>
    <mergeCell ref="J2036:J2037"/>
    <mergeCell ref="M2036:M2037"/>
    <mergeCell ref="P2036:P2037"/>
    <mergeCell ref="T2036:T2037"/>
    <mergeCell ref="W2036:W2037"/>
    <mergeCell ref="AA2034:AA2035"/>
    <mergeCell ref="AB2034:AB2035"/>
    <mergeCell ref="AC2034:AC2035"/>
    <mergeCell ref="AD2034:AD2035"/>
    <mergeCell ref="AE2034:AE2035"/>
    <mergeCell ref="AF2034:AF2035"/>
    <mergeCell ref="AG2032:AG2033"/>
    <mergeCell ref="AH2032:AH2033"/>
    <mergeCell ref="A2034:A2035"/>
    <mergeCell ref="D2034:D2035"/>
    <mergeCell ref="G2034:G2035"/>
    <mergeCell ref="J2034:J2035"/>
    <mergeCell ref="M2034:M2035"/>
    <mergeCell ref="P2034:P2035"/>
    <mergeCell ref="T2034:T2035"/>
    <mergeCell ref="W2034:W2035"/>
    <mergeCell ref="AA2032:AA2033"/>
    <mergeCell ref="AB2032:AB2033"/>
    <mergeCell ref="AC2032:AC2033"/>
    <mergeCell ref="AD2032:AD2033"/>
    <mergeCell ref="AE2032:AE2033"/>
    <mergeCell ref="AF2032:AF2033"/>
    <mergeCell ref="AG2030:AG2031"/>
    <mergeCell ref="AH2030:AH2031"/>
    <mergeCell ref="A2032:A2033"/>
    <mergeCell ref="D2032:D2033"/>
    <mergeCell ref="G2032:G2033"/>
    <mergeCell ref="J2032:J2033"/>
    <mergeCell ref="M2032:M2033"/>
    <mergeCell ref="P2032:P2033"/>
    <mergeCell ref="T2032:T2033"/>
    <mergeCell ref="W2032:W2033"/>
    <mergeCell ref="AA2030:AA2031"/>
    <mergeCell ref="AB2030:AB2031"/>
    <mergeCell ref="AC2030:AC2031"/>
    <mergeCell ref="AD2030:AD2031"/>
    <mergeCell ref="AE2030:AE2031"/>
    <mergeCell ref="AF2030:AF2031"/>
    <mergeCell ref="AG2028:AG2029"/>
    <mergeCell ref="AH2028:AH2029"/>
    <mergeCell ref="A2030:A2031"/>
    <mergeCell ref="D2030:D2031"/>
    <mergeCell ref="G2030:G2031"/>
    <mergeCell ref="J2030:J2031"/>
    <mergeCell ref="M2030:M2031"/>
    <mergeCell ref="P2030:P2031"/>
    <mergeCell ref="T2030:T2031"/>
    <mergeCell ref="W2030:W2031"/>
    <mergeCell ref="AA2028:AA2029"/>
    <mergeCell ref="AB2028:AB2029"/>
    <mergeCell ref="AC2028:AC2029"/>
    <mergeCell ref="AD2028:AD2029"/>
    <mergeCell ref="AE2028:AE2029"/>
    <mergeCell ref="AF2028:AF2029"/>
    <mergeCell ref="AG2026:AG2027"/>
    <mergeCell ref="AH2026:AH2027"/>
    <mergeCell ref="A2028:A2029"/>
    <mergeCell ref="D2028:D2029"/>
    <mergeCell ref="G2028:G2029"/>
    <mergeCell ref="J2028:J2029"/>
    <mergeCell ref="M2028:M2029"/>
    <mergeCell ref="P2028:P2029"/>
    <mergeCell ref="T2028:T2029"/>
    <mergeCell ref="W2028:W2029"/>
    <mergeCell ref="AA2026:AA2027"/>
    <mergeCell ref="AB2026:AB2027"/>
    <mergeCell ref="AC2026:AC2027"/>
    <mergeCell ref="AD2026:AD2027"/>
    <mergeCell ref="AE2026:AE2027"/>
    <mergeCell ref="AF2026:AF2027"/>
    <mergeCell ref="AG2024:AG2025"/>
    <mergeCell ref="AH2024:AH2025"/>
    <mergeCell ref="A2026:A2027"/>
    <mergeCell ref="D2026:D2027"/>
    <mergeCell ref="G2026:G2027"/>
    <mergeCell ref="J2026:J2027"/>
    <mergeCell ref="M2026:M2027"/>
    <mergeCell ref="P2026:P2027"/>
    <mergeCell ref="T2026:T2027"/>
    <mergeCell ref="W2026:W2027"/>
    <mergeCell ref="AA2024:AA2025"/>
    <mergeCell ref="AB2024:AB2025"/>
    <mergeCell ref="AC2024:AC2025"/>
    <mergeCell ref="AD2024:AD2025"/>
    <mergeCell ref="AE2024:AE2025"/>
    <mergeCell ref="AF2024:AF2025"/>
    <mergeCell ref="AF2022:AF2023"/>
    <mergeCell ref="AG2022:AG2023"/>
    <mergeCell ref="AH2022:AH2023"/>
    <mergeCell ref="A2024:A2025"/>
    <mergeCell ref="D2024:D2025"/>
    <mergeCell ref="G2024:G2025"/>
    <mergeCell ref="J2024:J2025"/>
    <mergeCell ref="M2024:M2025"/>
    <mergeCell ref="P2024:P2025"/>
    <mergeCell ref="T2024:T2025"/>
    <mergeCell ref="W2022:W2023"/>
    <mergeCell ref="AA2022:AA2023"/>
    <mergeCell ref="AB2022:AB2023"/>
    <mergeCell ref="AC2022:AC2023"/>
    <mergeCell ref="AD2022:AD2023"/>
    <mergeCell ref="AE2022:AE2023"/>
    <mergeCell ref="AF2020:AF2021"/>
    <mergeCell ref="AG2020:AG2021"/>
    <mergeCell ref="AH2020:AH2021"/>
    <mergeCell ref="A2022:A2023"/>
    <mergeCell ref="D2022:D2023"/>
    <mergeCell ref="G2022:G2023"/>
    <mergeCell ref="J2022:J2023"/>
    <mergeCell ref="M2022:M2023"/>
    <mergeCell ref="P2022:P2023"/>
    <mergeCell ref="T2022:T2023"/>
    <mergeCell ref="W2020:W2021"/>
    <mergeCell ref="AA2020:AA2021"/>
    <mergeCell ref="AB2020:AB2021"/>
    <mergeCell ref="AC2020:AC2021"/>
    <mergeCell ref="AD2020:AD2021"/>
    <mergeCell ref="AE2020:AE2021"/>
    <mergeCell ref="AF2018:AF2019"/>
    <mergeCell ref="AG2018:AG2019"/>
    <mergeCell ref="AH2018:AH2019"/>
    <mergeCell ref="A2020:A2021"/>
    <mergeCell ref="D2020:D2021"/>
    <mergeCell ref="G2020:G2021"/>
    <mergeCell ref="J2020:J2021"/>
    <mergeCell ref="M2020:M2021"/>
    <mergeCell ref="P2020:P2021"/>
    <mergeCell ref="T2020:T2021"/>
    <mergeCell ref="W2018:W2019"/>
    <mergeCell ref="AA2018:AA2019"/>
    <mergeCell ref="AB2018:AB2019"/>
    <mergeCell ref="AC2018:AC2019"/>
    <mergeCell ref="AD2018:AD2019"/>
    <mergeCell ref="AE2018:AE2019"/>
    <mergeCell ref="AF2016:AF2017"/>
    <mergeCell ref="AG2016:AG2017"/>
    <mergeCell ref="AH2016:AH2017"/>
    <mergeCell ref="A2018:A2019"/>
    <mergeCell ref="D2018:D2019"/>
    <mergeCell ref="G2018:G2019"/>
    <mergeCell ref="J2018:J2019"/>
    <mergeCell ref="M2018:M2019"/>
    <mergeCell ref="P2018:P2019"/>
    <mergeCell ref="T2018:T2019"/>
    <mergeCell ref="W2016:W2017"/>
    <mergeCell ref="AA2016:AA2017"/>
    <mergeCell ref="AB2016:AB2017"/>
    <mergeCell ref="AC2016:AC2017"/>
    <mergeCell ref="AD2016:AD2017"/>
    <mergeCell ref="AE2016:AE2017"/>
    <mergeCell ref="AF2014:AF2015"/>
    <mergeCell ref="AG2014:AG2015"/>
    <mergeCell ref="AH2014:AH2015"/>
    <mergeCell ref="A2016:A2017"/>
    <mergeCell ref="D2016:D2017"/>
    <mergeCell ref="G2016:G2017"/>
    <mergeCell ref="J2016:J2017"/>
    <mergeCell ref="M2016:M2017"/>
    <mergeCell ref="P2016:P2017"/>
    <mergeCell ref="T2016:T2017"/>
    <mergeCell ref="W2014:W2015"/>
    <mergeCell ref="AA2014:AA2015"/>
    <mergeCell ref="AB2014:AB2015"/>
    <mergeCell ref="AC2014:AC2015"/>
    <mergeCell ref="AD2014:AD2015"/>
    <mergeCell ref="AE2014:AE2015"/>
    <mergeCell ref="AF2012:AF2013"/>
    <mergeCell ref="AG2012:AG2013"/>
    <mergeCell ref="AH2012:AH2013"/>
    <mergeCell ref="A2014:A2015"/>
    <mergeCell ref="D2014:D2015"/>
    <mergeCell ref="G2014:G2015"/>
    <mergeCell ref="J2014:J2015"/>
    <mergeCell ref="M2014:M2015"/>
    <mergeCell ref="P2014:P2015"/>
    <mergeCell ref="T2014:T2015"/>
    <mergeCell ref="W2012:W2013"/>
    <mergeCell ref="AA2012:AA2013"/>
    <mergeCell ref="AB2012:AB2013"/>
    <mergeCell ref="AC2012:AC2013"/>
    <mergeCell ref="AD2012:AD2013"/>
    <mergeCell ref="AE2012:AE2013"/>
    <mergeCell ref="AF2010:AF2011"/>
    <mergeCell ref="AG2010:AG2011"/>
    <mergeCell ref="AH2010:AH2011"/>
    <mergeCell ref="A2012:A2013"/>
    <mergeCell ref="D2012:D2013"/>
    <mergeCell ref="G2012:G2013"/>
    <mergeCell ref="J2012:J2013"/>
    <mergeCell ref="M2012:M2013"/>
    <mergeCell ref="P2012:P2013"/>
    <mergeCell ref="T2012:T2013"/>
    <mergeCell ref="W2010:W2011"/>
    <mergeCell ref="AA2010:AA2011"/>
    <mergeCell ref="AB2010:AB2011"/>
    <mergeCell ref="AC2010:AC2011"/>
    <mergeCell ref="AD2010:AD2011"/>
    <mergeCell ref="AE2010:AE2011"/>
    <mergeCell ref="AF2008:AF2009"/>
    <mergeCell ref="AG2008:AG2009"/>
    <mergeCell ref="AH2008:AH2009"/>
    <mergeCell ref="A2010:A2011"/>
    <mergeCell ref="D2010:D2011"/>
    <mergeCell ref="G2010:G2011"/>
    <mergeCell ref="J2010:J2011"/>
    <mergeCell ref="M2010:M2011"/>
    <mergeCell ref="P2010:P2011"/>
    <mergeCell ref="T2010:T2011"/>
    <mergeCell ref="W2008:W2009"/>
    <mergeCell ref="AA2008:AA2009"/>
    <mergeCell ref="AB2008:AB2009"/>
    <mergeCell ref="AC2008:AC2009"/>
    <mergeCell ref="AD2008:AD2009"/>
    <mergeCell ref="AE2008:AE2009"/>
    <mergeCell ref="AF2006:AF2007"/>
    <mergeCell ref="AG2006:AG2007"/>
    <mergeCell ref="AH2006:AH2007"/>
    <mergeCell ref="A2008:A2009"/>
    <mergeCell ref="D2008:D2009"/>
    <mergeCell ref="G2008:G2009"/>
    <mergeCell ref="J2008:J2009"/>
    <mergeCell ref="M2008:M2009"/>
    <mergeCell ref="P2008:P2009"/>
    <mergeCell ref="T2008:T2009"/>
    <mergeCell ref="W2006:W2007"/>
    <mergeCell ref="AA2006:AA2007"/>
    <mergeCell ref="AB2006:AB2007"/>
    <mergeCell ref="AC2006:AC2007"/>
    <mergeCell ref="AD2006:AD2007"/>
    <mergeCell ref="AE2006:AE2007"/>
    <mergeCell ref="AF2004:AF2005"/>
    <mergeCell ref="AG2004:AG2005"/>
    <mergeCell ref="AH2004:AH2005"/>
    <mergeCell ref="A2006:A2007"/>
    <mergeCell ref="D2006:D2007"/>
    <mergeCell ref="G2006:G2007"/>
    <mergeCell ref="J2006:J2007"/>
    <mergeCell ref="M2006:M2007"/>
    <mergeCell ref="P2006:P2007"/>
    <mergeCell ref="T2006:T2007"/>
    <mergeCell ref="W2004:W2005"/>
    <mergeCell ref="AA2004:AA2005"/>
    <mergeCell ref="AB2004:AB2005"/>
    <mergeCell ref="AC2004:AC2005"/>
    <mergeCell ref="AD2004:AD2005"/>
    <mergeCell ref="AE2004:AE2005"/>
    <mergeCell ref="AF2002:AF2003"/>
    <mergeCell ref="AG2002:AG2003"/>
    <mergeCell ref="AH2002:AH2003"/>
    <mergeCell ref="A2004:A2005"/>
    <mergeCell ref="D2004:D2005"/>
    <mergeCell ref="G2004:G2005"/>
    <mergeCell ref="J2004:J2005"/>
    <mergeCell ref="M2004:M2005"/>
    <mergeCell ref="P2004:P2005"/>
    <mergeCell ref="T2004:T2005"/>
    <mergeCell ref="W2002:W2003"/>
    <mergeCell ref="AA2002:AA2003"/>
    <mergeCell ref="AB2002:AB2003"/>
    <mergeCell ref="AC2002:AC2003"/>
    <mergeCell ref="AD2002:AD2003"/>
    <mergeCell ref="AE2002:AE2003"/>
    <mergeCell ref="AF2000:AF2001"/>
    <mergeCell ref="AG2000:AG2001"/>
    <mergeCell ref="AH2000:AH2001"/>
    <mergeCell ref="A2002:A2003"/>
    <mergeCell ref="D2002:D2003"/>
    <mergeCell ref="G2002:G2003"/>
    <mergeCell ref="J2002:J2003"/>
    <mergeCell ref="M2002:M2003"/>
    <mergeCell ref="P2002:P2003"/>
    <mergeCell ref="T2002:T2003"/>
    <mergeCell ref="W2000:W2001"/>
    <mergeCell ref="AA2000:AA2001"/>
    <mergeCell ref="AB2000:AB2001"/>
    <mergeCell ref="AC2000:AC2001"/>
    <mergeCell ref="AD2000:AD2001"/>
    <mergeCell ref="AE2000:AE2001"/>
    <mergeCell ref="AF1998:AF1999"/>
    <mergeCell ref="AG1998:AG1999"/>
    <mergeCell ref="AH1998:AH1999"/>
    <mergeCell ref="A2000:A2001"/>
    <mergeCell ref="D2000:D2001"/>
    <mergeCell ref="G2000:G2001"/>
    <mergeCell ref="J2000:J2001"/>
    <mergeCell ref="M2000:M2001"/>
    <mergeCell ref="P2000:P2001"/>
    <mergeCell ref="T2000:T2001"/>
    <mergeCell ref="W1998:W1999"/>
    <mergeCell ref="AA1998:AA1999"/>
    <mergeCell ref="AB1998:AB1999"/>
    <mergeCell ref="AC1998:AC1999"/>
    <mergeCell ref="AD1998:AD1999"/>
    <mergeCell ref="AE1998:AE1999"/>
    <mergeCell ref="AF1996:AF1997"/>
    <mergeCell ref="AG1996:AG1997"/>
    <mergeCell ref="AH1996:AH1997"/>
    <mergeCell ref="A1998:A1999"/>
    <mergeCell ref="D1998:D1999"/>
    <mergeCell ref="G1998:G1999"/>
    <mergeCell ref="J1998:J1999"/>
    <mergeCell ref="M1998:M1999"/>
    <mergeCell ref="P1998:P1999"/>
    <mergeCell ref="T1998:T1999"/>
    <mergeCell ref="W1996:W1997"/>
    <mergeCell ref="AA1996:AA1997"/>
    <mergeCell ref="AB1996:AB1997"/>
    <mergeCell ref="AC1996:AC1997"/>
    <mergeCell ref="AD1996:AD1997"/>
    <mergeCell ref="AE1996:AE1997"/>
    <mergeCell ref="AF1994:AF1995"/>
    <mergeCell ref="AG1994:AG1995"/>
    <mergeCell ref="AH1994:AH1995"/>
    <mergeCell ref="A1996:A1997"/>
    <mergeCell ref="D1996:D1997"/>
    <mergeCell ref="G1996:G1997"/>
    <mergeCell ref="J1996:J1997"/>
    <mergeCell ref="M1996:M1997"/>
    <mergeCell ref="P1996:P1997"/>
    <mergeCell ref="T1996:T1997"/>
    <mergeCell ref="W1994:W1995"/>
    <mergeCell ref="AA1994:AA1995"/>
    <mergeCell ref="AB1994:AB1995"/>
    <mergeCell ref="AC1994:AC1995"/>
    <mergeCell ref="AD1994:AD1995"/>
    <mergeCell ref="AE1994:AE1995"/>
    <mergeCell ref="AF1992:AF1993"/>
    <mergeCell ref="AG1992:AG1993"/>
    <mergeCell ref="AH1992:AH1993"/>
    <mergeCell ref="A1994:A1995"/>
    <mergeCell ref="D1994:D1995"/>
    <mergeCell ref="G1994:G1995"/>
    <mergeCell ref="J1994:J1995"/>
    <mergeCell ref="M1994:M1995"/>
    <mergeCell ref="P1994:P1995"/>
    <mergeCell ref="T1994:T1995"/>
    <mergeCell ref="W1992:W1993"/>
    <mergeCell ref="AA1992:AA1993"/>
    <mergeCell ref="AB1992:AB1993"/>
    <mergeCell ref="AC1992:AC1993"/>
    <mergeCell ref="AD1992:AD1993"/>
    <mergeCell ref="AE1992:AE1993"/>
    <mergeCell ref="AF1990:AF1991"/>
    <mergeCell ref="AG1990:AG1991"/>
    <mergeCell ref="AH1990:AH1991"/>
    <mergeCell ref="A1992:A1993"/>
    <mergeCell ref="D1992:D1993"/>
    <mergeCell ref="G1992:G1993"/>
    <mergeCell ref="J1992:J1993"/>
    <mergeCell ref="M1992:M1993"/>
    <mergeCell ref="P1992:P1993"/>
    <mergeCell ref="T1992:T1993"/>
    <mergeCell ref="T1990:T1991"/>
    <mergeCell ref="AA1990:AA1991"/>
    <mergeCell ref="AB1990:AB1991"/>
    <mergeCell ref="AC1990:AC1991"/>
    <mergeCell ref="AD1990:AD1991"/>
    <mergeCell ref="AE1990:AE1991"/>
    <mergeCell ref="AE1988:AE1989"/>
    <mergeCell ref="AF1988:AF1989"/>
    <mergeCell ref="AG1988:AG1989"/>
    <mergeCell ref="AH1988:AH1989"/>
    <mergeCell ref="A1990:A1991"/>
    <mergeCell ref="D1990:D1991"/>
    <mergeCell ref="G1990:G1991"/>
    <mergeCell ref="J1990:J1991"/>
    <mergeCell ref="M1990:M1991"/>
    <mergeCell ref="P1990:P1991"/>
    <mergeCell ref="T1988:T1989"/>
    <mergeCell ref="W1988:W1989"/>
    <mergeCell ref="AA1988:AA1989"/>
    <mergeCell ref="AB1988:AB1989"/>
    <mergeCell ref="AC1988:AC1989"/>
    <mergeCell ref="AD1988:AD1989"/>
    <mergeCell ref="AE1986:AE1987"/>
    <mergeCell ref="AF1986:AF1987"/>
    <mergeCell ref="AG1986:AG1987"/>
    <mergeCell ref="AH1986:AH1987"/>
    <mergeCell ref="A1988:A1989"/>
    <mergeCell ref="D1988:D1989"/>
    <mergeCell ref="G1988:G1989"/>
    <mergeCell ref="J1988:J1989"/>
    <mergeCell ref="M1988:M1989"/>
    <mergeCell ref="P1988:P1989"/>
    <mergeCell ref="T1986:T1987"/>
    <mergeCell ref="W1986:W1987"/>
    <mergeCell ref="AA1986:AA1987"/>
    <mergeCell ref="AB1986:AB1987"/>
    <mergeCell ref="AC1986:AC1987"/>
    <mergeCell ref="AD1986:AD1987"/>
    <mergeCell ref="AE1984:AE1985"/>
    <mergeCell ref="AF1984:AF1985"/>
    <mergeCell ref="AG1984:AG1985"/>
    <mergeCell ref="AH1984:AH1985"/>
    <mergeCell ref="A1986:A1987"/>
    <mergeCell ref="D1986:D1987"/>
    <mergeCell ref="G1986:G1987"/>
    <mergeCell ref="J1986:J1987"/>
    <mergeCell ref="M1986:M1987"/>
    <mergeCell ref="P1986:P1987"/>
    <mergeCell ref="T1984:T1985"/>
    <mergeCell ref="W1984:W1985"/>
    <mergeCell ref="AA1984:AA1985"/>
    <mergeCell ref="AB1984:AB1985"/>
    <mergeCell ref="AC1984:AC1985"/>
    <mergeCell ref="AD1984:AD1985"/>
    <mergeCell ref="AE1982:AE1983"/>
    <mergeCell ref="AF1982:AF1983"/>
    <mergeCell ref="AG1982:AG1983"/>
    <mergeCell ref="AH1982:AH1983"/>
    <mergeCell ref="A1984:A1985"/>
    <mergeCell ref="D1984:D1985"/>
    <mergeCell ref="G1984:G1985"/>
    <mergeCell ref="J1984:J1985"/>
    <mergeCell ref="M1984:M1985"/>
    <mergeCell ref="P1984:P1985"/>
    <mergeCell ref="T1982:T1983"/>
    <mergeCell ref="W1982:W1983"/>
    <mergeCell ref="AA1982:AA1983"/>
    <mergeCell ref="AB1982:AB1983"/>
    <mergeCell ref="AC1982:AC1983"/>
    <mergeCell ref="AD1982:AD1983"/>
    <mergeCell ref="AE1980:AE1981"/>
    <mergeCell ref="AF1980:AF1981"/>
    <mergeCell ref="AG1980:AG1981"/>
    <mergeCell ref="AH1980:AH1981"/>
    <mergeCell ref="A1982:A1983"/>
    <mergeCell ref="D1982:D1983"/>
    <mergeCell ref="G1982:G1983"/>
    <mergeCell ref="J1982:J1983"/>
    <mergeCell ref="M1982:M1983"/>
    <mergeCell ref="P1982:P1983"/>
    <mergeCell ref="T1980:T1981"/>
    <mergeCell ref="W1980:W1981"/>
    <mergeCell ref="AA1980:AA1981"/>
    <mergeCell ref="AB1980:AB1981"/>
    <mergeCell ref="AC1980:AC1981"/>
    <mergeCell ref="AD1980:AD1981"/>
    <mergeCell ref="AE1978:AE1979"/>
    <mergeCell ref="AF1978:AF1979"/>
    <mergeCell ref="AG1978:AG1979"/>
    <mergeCell ref="AH1978:AH1979"/>
    <mergeCell ref="A1980:A1981"/>
    <mergeCell ref="D1980:D1981"/>
    <mergeCell ref="G1980:G1981"/>
    <mergeCell ref="J1980:J1981"/>
    <mergeCell ref="M1980:M1981"/>
    <mergeCell ref="P1980:P1981"/>
    <mergeCell ref="T1978:T1979"/>
    <mergeCell ref="W1978:W1979"/>
    <mergeCell ref="AA1978:AA1979"/>
    <mergeCell ref="AB1978:AB1979"/>
    <mergeCell ref="AC1978:AC1979"/>
    <mergeCell ref="AD1978:AD1979"/>
    <mergeCell ref="AE1976:AE1977"/>
    <mergeCell ref="AF1976:AF1977"/>
    <mergeCell ref="AG1976:AG1977"/>
    <mergeCell ref="AH1976:AH1977"/>
    <mergeCell ref="A1978:A1979"/>
    <mergeCell ref="D1978:D1979"/>
    <mergeCell ref="G1978:G1979"/>
    <mergeCell ref="J1978:J1979"/>
    <mergeCell ref="M1978:M1979"/>
    <mergeCell ref="P1978:P1979"/>
    <mergeCell ref="T1976:T1977"/>
    <mergeCell ref="W1976:W1977"/>
    <mergeCell ref="AA1976:AA1977"/>
    <mergeCell ref="AB1976:AB1977"/>
    <mergeCell ref="AC1976:AC1977"/>
    <mergeCell ref="AD1976:AD1977"/>
    <mergeCell ref="AE1974:AE1975"/>
    <mergeCell ref="AF1974:AF1975"/>
    <mergeCell ref="AG1974:AG1975"/>
    <mergeCell ref="AH1974:AH1975"/>
    <mergeCell ref="A1976:A1977"/>
    <mergeCell ref="D1976:D1977"/>
    <mergeCell ref="G1976:G1977"/>
    <mergeCell ref="J1976:J1977"/>
    <mergeCell ref="M1976:M1977"/>
    <mergeCell ref="P1976:P1977"/>
    <mergeCell ref="T1974:T1975"/>
    <mergeCell ref="W1974:W1975"/>
    <mergeCell ref="AA1974:AA1975"/>
    <mergeCell ref="AB1974:AB1975"/>
    <mergeCell ref="AC1974:AC1975"/>
    <mergeCell ref="AD1974:AD1975"/>
    <mergeCell ref="AE1972:AE1973"/>
    <mergeCell ref="AF1972:AF1973"/>
    <mergeCell ref="AG1972:AG1973"/>
    <mergeCell ref="AH1972:AH1973"/>
    <mergeCell ref="A1974:A1975"/>
    <mergeCell ref="D1974:D1975"/>
    <mergeCell ref="G1974:G1975"/>
    <mergeCell ref="J1974:J1975"/>
    <mergeCell ref="M1974:M1975"/>
    <mergeCell ref="P1974:P1975"/>
    <mergeCell ref="T1972:T1973"/>
    <mergeCell ref="W1972:W1973"/>
    <mergeCell ref="AA1972:AA1973"/>
    <mergeCell ref="AB1972:AB1973"/>
    <mergeCell ref="AC1972:AC1973"/>
    <mergeCell ref="AD1972:AD1973"/>
    <mergeCell ref="AE1970:AE1971"/>
    <mergeCell ref="AF1970:AF1971"/>
    <mergeCell ref="AG1970:AG1971"/>
    <mergeCell ref="AH1970:AH1971"/>
    <mergeCell ref="A1972:A1973"/>
    <mergeCell ref="D1972:D1973"/>
    <mergeCell ref="G1972:G1973"/>
    <mergeCell ref="J1972:J1973"/>
    <mergeCell ref="M1972:M1973"/>
    <mergeCell ref="P1972:P1973"/>
    <mergeCell ref="T1970:T1971"/>
    <mergeCell ref="W1970:W1971"/>
    <mergeCell ref="AA1970:AA1971"/>
    <mergeCell ref="AB1970:AB1971"/>
    <mergeCell ref="AC1970:AC1971"/>
    <mergeCell ref="AD1970:AD1971"/>
    <mergeCell ref="AE1968:AE1969"/>
    <mergeCell ref="AF1968:AF1969"/>
    <mergeCell ref="AG1968:AG1969"/>
    <mergeCell ref="AH1968:AH1969"/>
    <mergeCell ref="A1970:A1971"/>
    <mergeCell ref="D1970:D1971"/>
    <mergeCell ref="G1970:G1971"/>
    <mergeCell ref="J1970:J1971"/>
    <mergeCell ref="M1970:M1971"/>
    <mergeCell ref="P1970:P1971"/>
    <mergeCell ref="T1968:T1969"/>
    <mergeCell ref="W1968:W1969"/>
    <mergeCell ref="AA1968:AA1969"/>
    <mergeCell ref="AB1968:AB1969"/>
    <mergeCell ref="AC1968:AC1969"/>
    <mergeCell ref="AD1968:AD1969"/>
    <mergeCell ref="AE1966:AE1967"/>
    <mergeCell ref="AF1966:AF1967"/>
    <mergeCell ref="AG1966:AG1967"/>
    <mergeCell ref="AH1966:AH1967"/>
    <mergeCell ref="A1968:A1969"/>
    <mergeCell ref="D1968:D1969"/>
    <mergeCell ref="G1968:G1969"/>
    <mergeCell ref="J1968:J1969"/>
    <mergeCell ref="M1968:M1969"/>
    <mergeCell ref="P1968:P1969"/>
    <mergeCell ref="T1966:T1967"/>
    <mergeCell ref="W1966:W1967"/>
    <mergeCell ref="AA1966:AA1967"/>
    <mergeCell ref="AB1966:AB1967"/>
    <mergeCell ref="AC1966:AC1967"/>
    <mergeCell ref="AD1966:AD1967"/>
    <mergeCell ref="AE1964:AE1965"/>
    <mergeCell ref="AF1964:AF1965"/>
    <mergeCell ref="AG1964:AG1965"/>
    <mergeCell ref="AH1964:AH1965"/>
    <mergeCell ref="A1966:A1967"/>
    <mergeCell ref="D1966:D1967"/>
    <mergeCell ref="G1966:G1967"/>
    <mergeCell ref="J1966:J1967"/>
    <mergeCell ref="M1966:M1967"/>
    <mergeCell ref="P1966:P1967"/>
    <mergeCell ref="T1964:T1965"/>
    <mergeCell ref="W1964:W1965"/>
    <mergeCell ref="AA1964:AA1965"/>
    <mergeCell ref="AB1964:AB1965"/>
    <mergeCell ref="AC1964:AC1965"/>
    <mergeCell ref="AD1964:AD1965"/>
    <mergeCell ref="AE1962:AE1963"/>
    <mergeCell ref="AF1962:AF1963"/>
    <mergeCell ref="AG1962:AG1963"/>
    <mergeCell ref="AH1962:AH1963"/>
    <mergeCell ref="A1964:A1965"/>
    <mergeCell ref="D1964:D1965"/>
    <mergeCell ref="G1964:G1965"/>
    <mergeCell ref="J1964:J1965"/>
    <mergeCell ref="M1964:M1965"/>
    <mergeCell ref="P1964:P1965"/>
    <mergeCell ref="T1962:T1963"/>
    <mergeCell ref="W1962:W1963"/>
    <mergeCell ref="AA1962:AA1963"/>
    <mergeCell ref="AB1962:AB1963"/>
    <mergeCell ref="AC1962:AC1963"/>
    <mergeCell ref="AD1962:AD1963"/>
    <mergeCell ref="AE1960:AE1961"/>
    <mergeCell ref="AF1960:AF1961"/>
    <mergeCell ref="AG1960:AG1961"/>
    <mergeCell ref="AH1960:AH1961"/>
    <mergeCell ref="A1962:A1963"/>
    <mergeCell ref="D1962:D1963"/>
    <mergeCell ref="G1962:G1963"/>
    <mergeCell ref="J1962:J1963"/>
    <mergeCell ref="M1962:M1963"/>
    <mergeCell ref="P1962:P1963"/>
    <mergeCell ref="T1960:T1961"/>
    <mergeCell ref="W1960:W1961"/>
    <mergeCell ref="AA1960:AA1961"/>
    <mergeCell ref="AB1960:AB1961"/>
    <mergeCell ref="AC1960:AC1961"/>
    <mergeCell ref="AD1960:AD1961"/>
    <mergeCell ref="AE1958:AE1959"/>
    <mergeCell ref="AF1958:AF1959"/>
    <mergeCell ref="AG1958:AG1959"/>
    <mergeCell ref="AH1958:AH1959"/>
    <mergeCell ref="A1960:A1961"/>
    <mergeCell ref="D1960:D1961"/>
    <mergeCell ref="G1960:G1961"/>
    <mergeCell ref="J1960:J1961"/>
    <mergeCell ref="M1960:M1961"/>
    <mergeCell ref="P1960:P1961"/>
    <mergeCell ref="T1958:T1959"/>
    <mergeCell ref="W1958:W1959"/>
    <mergeCell ref="AA1958:AA1959"/>
    <mergeCell ref="AB1958:AB1959"/>
    <mergeCell ref="AC1958:AC1959"/>
    <mergeCell ref="AD1958:AD1959"/>
    <mergeCell ref="AE1956:AE1957"/>
    <mergeCell ref="AF1956:AF1957"/>
    <mergeCell ref="AG1956:AG1957"/>
    <mergeCell ref="AH1956:AH1957"/>
    <mergeCell ref="A1958:A1959"/>
    <mergeCell ref="D1958:D1959"/>
    <mergeCell ref="G1958:G1959"/>
    <mergeCell ref="J1958:J1959"/>
    <mergeCell ref="M1958:M1959"/>
    <mergeCell ref="P1958:P1959"/>
    <mergeCell ref="T1956:T1957"/>
    <mergeCell ref="W1956:W1957"/>
    <mergeCell ref="AA1956:AA1957"/>
    <mergeCell ref="AB1956:AB1957"/>
    <mergeCell ref="AC1956:AC1957"/>
    <mergeCell ref="AD1956:AD1957"/>
    <mergeCell ref="A1956:A1957"/>
    <mergeCell ref="D1956:D1957"/>
    <mergeCell ref="G1956:G1957"/>
    <mergeCell ref="J1956:J1957"/>
    <mergeCell ref="M1956:M1957"/>
    <mergeCell ref="P1956:P1957"/>
    <mergeCell ref="AC1954:AC1955"/>
    <mergeCell ref="AD1954:AD1955"/>
    <mergeCell ref="AE1954:AE1955"/>
    <mergeCell ref="AF1954:AF1955"/>
    <mergeCell ref="AG1954:AG1955"/>
    <mergeCell ref="AH1954:AH1955"/>
    <mergeCell ref="AH1952:AH1953"/>
    <mergeCell ref="A1954:A1955"/>
    <mergeCell ref="D1954:D1955"/>
    <mergeCell ref="G1954:G1955"/>
    <mergeCell ref="J1954:J1955"/>
    <mergeCell ref="M1954:M1955"/>
    <mergeCell ref="P1954:P1955"/>
    <mergeCell ref="T1954:T1955"/>
    <mergeCell ref="AA1954:AA1955"/>
    <mergeCell ref="AB1954:AB1955"/>
    <mergeCell ref="AB1952:AB1953"/>
    <mergeCell ref="AC1952:AC1953"/>
    <mergeCell ref="AD1952:AD1953"/>
    <mergeCell ref="AE1952:AE1953"/>
    <mergeCell ref="AF1952:AF1953"/>
    <mergeCell ref="AG1952:AG1953"/>
    <mergeCell ref="AH1950:AH1951"/>
    <mergeCell ref="A1952:A1953"/>
    <mergeCell ref="D1952:D1953"/>
    <mergeCell ref="G1952:G1953"/>
    <mergeCell ref="J1952:J1953"/>
    <mergeCell ref="M1952:M1953"/>
    <mergeCell ref="P1952:P1953"/>
    <mergeCell ref="T1952:T1953"/>
    <mergeCell ref="W1952:W1953"/>
    <mergeCell ref="AA1952:AA1953"/>
    <mergeCell ref="AB1950:AB1951"/>
    <mergeCell ref="AC1950:AC1951"/>
    <mergeCell ref="AD1950:AD1951"/>
    <mergeCell ref="AE1950:AE1951"/>
    <mergeCell ref="AF1950:AF1951"/>
    <mergeCell ref="AG1950:AG1951"/>
    <mergeCell ref="AH1948:AH1949"/>
    <mergeCell ref="A1950:A1951"/>
    <mergeCell ref="D1950:D1951"/>
    <mergeCell ref="G1950:G1951"/>
    <mergeCell ref="J1950:J1951"/>
    <mergeCell ref="M1950:M1951"/>
    <mergeCell ref="P1950:P1951"/>
    <mergeCell ref="T1950:T1951"/>
    <mergeCell ref="W1950:W1951"/>
    <mergeCell ref="AA1950:AA1951"/>
    <mergeCell ref="AB1948:AB1949"/>
    <mergeCell ref="AC1948:AC1949"/>
    <mergeCell ref="AD1948:AD1949"/>
    <mergeCell ref="AE1948:AE1949"/>
    <mergeCell ref="AF1948:AF1949"/>
    <mergeCell ref="AG1948:AG1949"/>
    <mergeCell ref="AH1946:AH1947"/>
    <mergeCell ref="A1948:A1949"/>
    <mergeCell ref="D1948:D1949"/>
    <mergeCell ref="G1948:G1949"/>
    <mergeCell ref="J1948:J1949"/>
    <mergeCell ref="M1948:M1949"/>
    <mergeCell ref="P1948:P1949"/>
    <mergeCell ref="T1948:T1949"/>
    <mergeCell ref="W1948:W1949"/>
    <mergeCell ref="AA1948:AA1949"/>
    <mergeCell ref="AB1946:AB1947"/>
    <mergeCell ref="AC1946:AC1947"/>
    <mergeCell ref="AD1946:AD1947"/>
    <mergeCell ref="AE1946:AE1947"/>
    <mergeCell ref="AF1946:AF1947"/>
    <mergeCell ref="AG1946:AG1947"/>
    <mergeCell ref="AH1944:AH1945"/>
    <mergeCell ref="A1946:A1947"/>
    <mergeCell ref="D1946:D1947"/>
    <mergeCell ref="G1946:G1947"/>
    <mergeCell ref="J1946:J1947"/>
    <mergeCell ref="M1946:M1947"/>
    <mergeCell ref="P1946:P1947"/>
    <mergeCell ref="T1946:T1947"/>
    <mergeCell ref="W1946:W1947"/>
    <mergeCell ref="AA1946:AA1947"/>
    <mergeCell ref="AB1944:AB1945"/>
    <mergeCell ref="AC1944:AC1945"/>
    <mergeCell ref="AD1944:AD1945"/>
    <mergeCell ref="AE1944:AE1945"/>
    <mergeCell ref="AF1944:AF1945"/>
    <mergeCell ref="AG1944:AG1945"/>
    <mergeCell ref="AH1942:AH1943"/>
    <mergeCell ref="A1944:A1945"/>
    <mergeCell ref="D1944:D1945"/>
    <mergeCell ref="G1944:G1945"/>
    <mergeCell ref="J1944:J1945"/>
    <mergeCell ref="M1944:M1945"/>
    <mergeCell ref="P1944:P1945"/>
    <mergeCell ref="T1944:T1945"/>
    <mergeCell ref="W1944:W1945"/>
    <mergeCell ref="AA1944:AA1945"/>
    <mergeCell ref="AB1942:AB1943"/>
    <mergeCell ref="AC1942:AC1943"/>
    <mergeCell ref="AD1942:AD1943"/>
    <mergeCell ref="AE1942:AE1943"/>
    <mergeCell ref="AF1942:AF1943"/>
    <mergeCell ref="AG1942:AG1943"/>
    <mergeCell ref="AH1940:AH1941"/>
    <mergeCell ref="A1942:A1943"/>
    <mergeCell ref="D1942:D1943"/>
    <mergeCell ref="G1942:G1943"/>
    <mergeCell ref="J1942:J1943"/>
    <mergeCell ref="M1942:M1943"/>
    <mergeCell ref="P1942:P1943"/>
    <mergeCell ref="T1942:T1943"/>
    <mergeCell ref="W1942:W1943"/>
    <mergeCell ref="AA1942:AA1943"/>
    <mergeCell ref="AB1940:AB1941"/>
    <mergeCell ref="AC1940:AC1941"/>
    <mergeCell ref="AD1940:AD1941"/>
    <mergeCell ref="AE1940:AE1941"/>
    <mergeCell ref="AF1940:AF1941"/>
    <mergeCell ref="AG1940:AG1941"/>
    <mergeCell ref="AH1938:AH1939"/>
    <mergeCell ref="A1940:A1941"/>
    <mergeCell ref="D1940:D1941"/>
    <mergeCell ref="G1940:G1941"/>
    <mergeCell ref="J1940:J1941"/>
    <mergeCell ref="M1940:M1941"/>
    <mergeCell ref="P1940:P1941"/>
    <mergeCell ref="T1940:T1941"/>
    <mergeCell ref="W1940:W1941"/>
    <mergeCell ref="AA1940:AA1941"/>
    <mergeCell ref="AB1938:AB1939"/>
    <mergeCell ref="AC1938:AC1939"/>
    <mergeCell ref="AD1938:AD1939"/>
    <mergeCell ref="AE1938:AE1939"/>
    <mergeCell ref="AF1938:AF1939"/>
    <mergeCell ref="AG1938:AG1939"/>
    <mergeCell ref="AH1936:AH1937"/>
    <mergeCell ref="A1938:A1939"/>
    <mergeCell ref="D1938:D1939"/>
    <mergeCell ref="G1938:G1939"/>
    <mergeCell ref="J1938:J1939"/>
    <mergeCell ref="M1938:M1939"/>
    <mergeCell ref="P1938:P1939"/>
    <mergeCell ref="T1938:T1939"/>
    <mergeCell ref="W1938:W1939"/>
    <mergeCell ref="AA1938:AA1939"/>
    <mergeCell ref="AB1936:AB1937"/>
    <mergeCell ref="AC1936:AC1937"/>
    <mergeCell ref="AD1936:AD1937"/>
    <mergeCell ref="AE1936:AE1937"/>
    <mergeCell ref="AF1936:AF1937"/>
    <mergeCell ref="AG1936:AG1937"/>
    <mergeCell ref="AH1934:AH1935"/>
    <mergeCell ref="A1936:A1937"/>
    <mergeCell ref="D1936:D1937"/>
    <mergeCell ref="G1936:G1937"/>
    <mergeCell ref="J1936:J1937"/>
    <mergeCell ref="M1936:M1937"/>
    <mergeCell ref="P1936:P1937"/>
    <mergeCell ref="T1936:T1937"/>
    <mergeCell ref="W1936:W1937"/>
    <mergeCell ref="AA1936:AA1937"/>
    <mergeCell ref="AB1934:AB1935"/>
    <mergeCell ref="AC1934:AC1935"/>
    <mergeCell ref="AD1934:AD1935"/>
    <mergeCell ref="AE1934:AE1935"/>
    <mergeCell ref="AF1934:AF1935"/>
    <mergeCell ref="AG1934:AG1935"/>
    <mergeCell ref="AH1932:AH1933"/>
    <mergeCell ref="A1934:A1935"/>
    <mergeCell ref="D1934:D1935"/>
    <mergeCell ref="G1934:G1935"/>
    <mergeCell ref="J1934:J1935"/>
    <mergeCell ref="M1934:M1935"/>
    <mergeCell ref="P1934:P1935"/>
    <mergeCell ref="T1934:T1935"/>
    <mergeCell ref="W1934:W1935"/>
    <mergeCell ref="AA1934:AA1935"/>
    <mergeCell ref="AB1932:AB1933"/>
    <mergeCell ref="AC1932:AC1933"/>
    <mergeCell ref="AD1932:AD1933"/>
    <mergeCell ref="AE1932:AE1933"/>
    <mergeCell ref="AF1932:AF1933"/>
    <mergeCell ref="AG1932:AG1933"/>
    <mergeCell ref="AH1930:AH1931"/>
    <mergeCell ref="A1932:A1933"/>
    <mergeCell ref="D1932:D1933"/>
    <mergeCell ref="G1932:G1933"/>
    <mergeCell ref="J1932:J1933"/>
    <mergeCell ref="M1932:M1933"/>
    <mergeCell ref="P1932:P1933"/>
    <mergeCell ref="T1932:T1933"/>
    <mergeCell ref="W1932:W1933"/>
    <mergeCell ref="AA1932:AA1933"/>
    <mergeCell ref="AB1930:AB1931"/>
    <mergeCell ref="AC1930:AC1931"/>
    <mergeCell ref="AD1930:AD1931"/>
    <mergeCell ref="AE1930:AE1931"/>
    <mergeCell ref="AF1930:AF1931"/>
    <mergeCell ref="AG1930:AG1931"/>
    <mergeCell ref="AH1928:AH1929"/>
    <mergeCell ref="A1930:A1931"/>
    <mergeCell ref="D1930:D1931"/>
    <mergeCell ref="G1930:G1931"/>
    <mergeCell ref="J1930:J1931"/>
    <mergeCell ref="M1930:M1931"/>
    <mergeCell ref="P1930:P1931"/>
    <mergeCell ref="T1930:T1931"/>
    <mergeCell ref="W1930:W1931"/>
    <mergeCell ref="AA1930:AA1931"/>
    <mergeCell ref="AB1928:AB1929"/>
    <mergeCell ref="AC1928:AC1929"/>
    <mergeCell ref="AD1928:AD1929"/>
    <mergeCell ref="AE1928:AE1929"/>
    <mergeCell ref="AF1928:AF1929"/>
    <mergeCell ref="AG1928:AG1929"/>
    <mergeCell ref="AH1926:AH1927"/>
    <mergeCell ref="A1928:A1929"/>
    <mergeCell ref="D1928:D1929"/>
    <mergeCell ref="G1928:G1929"/>
    <mergeCell ref="J1928:J1929"/>
    <mergeCell ref="M1928:M1929"/>
    <mergeCell ref="P1928:P1929"/>
    <mergeCell ref="T1928:T1929"/>
    <mergeCell ref="W1928:W1929"/>
    <mergeCell ref="AA1928:AA1929"/>
    <mergeCell ref="AB1926:AB1927"/>
    <mergeCell ref="AC1926:AC1927"/>
    <mergeCell ref="AD1926:AD1927"/>
    <mergeCell ref="AE1926:AE1927"/>
    <mergeCell ref="AF1926:AF1927"/>
    <mergeCell ref="AG1926:AG1927"/>
    <mergeCell ref="AH1924:AH1925"/>
    <mergeCell ref="A1926:A1927"/>
    <mergeCell ref="D1926:D1927"/>
    <mergeCell ref="G1926:G1927"/>
    <mergeCell ref="J1926:J1927"/>
    <mergeCell ref="M1926:M1927"/>
    <mergeCell ref="P1926:P1927"/>
    <mergeCell ref="T1926:T1927"/>
    <mergeCell ref="W1926:W1927"/>
    <mergeCell ref="AA1926:AA1927"/>
    <mergeCell ref="AB1924:AB1925"/>
    <mergeCell ref="AC1924:AC1925"/>
    <mergeCell ref="AD1924:AD1925"/>
    <mergeCell ref="AE1924:AE1925"/>
    <mergeCell ref="AF1924:AF1925"/>
    <mergeCell ref="AG1924:AG1925"/>
    <mergeCell ref="AH1922:AH1923"/>
    <mergeCell ref="A1924:A1925"/>
    <mergeCell ref="D1924:D1925"/>
    <mergeCell ref="G1924:G1925"/>
    <mergeCell ref="J1924:J1925"/>
    <mergeCell ref="M1924:M1925"/>
    <mergeCell ref="P1924:P1925"/>
    <mergeCell ref="T1924:T1925"/>
    <mergeCell ref="W1924:W1925"/>
    <mergeCell ref="AA1924:AA1925"/>
    <mergeCell ref="AB1922:AB1923"/>
    <mergeCell ref="AC1922:AC1923"/>
    <mergeCell ref="AD1922:AD1923"/>
    <mergeCell ref="AE1922:AE1923"/>
    <mergeCell ref="AF1922:AF1923"/>
    <mergeCell ref="AG1922:AG1923"/>
    <mergeCell ref="AH1920:AH1921"/>
    <mergeCell ref="A1922:A1923"/>
    <mergeCell ref="D1922:D1923"/>
    <mergeCell ref="G1922:G1923"/>
    <mergeCell ref="J1922:J1923"/>
    <mergeCell ref="M1922:M1923"/>
    <mergeCell ref="P1922:P1923"/>
    <mergeCell ref="T1922:T1923"/>
    <mergeCell ref="W1922:W1923"/>
    <mergeCell ref="AA1922:AA1923"/>
    <mergeCell ref="AB1920:AB1921"/>
    <mergeCell ref="AC1920:AC1921"/>
    <mergeCell ref="AD1920:AD1921"/>
    <mergeCell ref="AE1920:AE1921"/>
    <mergeCell ref="AF1920:AF1921"/>
    <mergeCell ref="AG1920:AG1921"/>
    <mergeCell ref="AG1918:AG1919"/>
    <mergeCell ref="AH1918:AH1919"/>
    <mergeCell ref="A1920:A1921"/>
    <mergeCell ref="D1920:D1921"/>
    <mergeCell ref="G1920:G1921"/>
    <mergeCell ref="J1920:J1921"/>
    <mergeCell ref="M1920:M1921"/>
    <mergeCell ref="P1920:P1921"/>
    <mergeCell ref="T1920:T1921"/>
    <mergeCell ref="AA1920:AA1921"/>
    <mergeCell ref="AA1918:AA1919"/>
    <mergeCell ref="AB1918:AB1919"/>
    <mergeCell ref="AC1918:AC1919"/>
    <mergeCell ref="AD1918:AD1919"/>
    <mergeCell ref="AE1918:AE1919"/>
    <mergeCell ref="AF1918:AF1919"/>
    <mergeCell ref="AG1916:AG1917"/>
    <mergeCell ref="AH1916:AH1917"/>
    <mergeCell ref="A1918:A1919"/>
    <mergeCell ref="D1918:D1919"/>
    <mergeCell ref="G1918:G1919"/>
    <mergeCell ref="J1918:J1919"/>
    <mergeCell ref="M1918:M1919"/>
    <mergeCell ref="P1918:P1919"/>
    <mergeCell ref="T1918:T1919"/>
    <mergeCell ref="W1918:W1919"/>
    <mergeCell ref="AA1916:AA1917"/>
    <mergeCell ref="AB1916:AB1917"/>
    <mergeCell ref="AC1916:AC1917"/>
    <mergeCell ref="AD1916:AD1917"/>
    <mergeCell ref="AE1916:AE1917"/>
    <mergeCell ref="AF1916:AF1917"/>
    <mergeCell ref="AG1914:AG1915"/>
    <mergeCell ref="AH1914:AH1915"/>
    <mergeCell ref="A1916:A1917"/>
    <mergeCell ref="D1916:D1917"/>
    <mergeCell ref="G1916:G1917"/>
    <mergeCell ref="J1916:J1917"/>
    <mergeCell ref="M1916:M1917"/>
    <mergeCell ref="P1916:P1917"/>
    <mergeCell ref="T1916:T1917"/>
    <mergeCell ref="W1916:W1917"/>
    <mergeCell ref="AA1914:AA1915"/>
    <mergeCell ref="AB1914:AB1915"/>
    <mergeCell ref="AC1914:AC1915"/>
    <mergeCell ref="AD1914:AD1915"/>
    <mergeCell ref="AE1914:AE1915"/>
    <mergeCell ref="AF1914:AF1915"/>
    <mergeCell ref="AG1912:AG1913"/>
    <mergeCell ref="AH1912:AH1913"/>
    <mergeCell ref="A1914:A1915"/>
    <mergeCell ref="D1914:D1915"/>
    <mergeCell ref="G1914:G1915"/>
    <mergeCell ref="J1914:J1915"/>
    <mergeCell ref="M1914:M1915"/>
    <mergeCell ref="P1914:P1915"/>
    <mergeCell ref="T1914:T1915"/>
    <mergeCell ref="W1914:W1915"/>
    <mergeCell ref="AA1912:AA1913"/>
    <mergeCell ref="AB1912:AB1913"/>
    <mergeCell ref="AC1912:AC1913"/>
    <mergeCell ref="AD1912:AD1913"/>
    <mergeCell ref="AE1912:AE1913"/>
    <mergeCell ref="AF1912:AF1913"/>
    <mergeCell ref="AG1910:AG1911"/>
    <mergeCell ref="AH1910:AH1911"/>
    <mergeCell ref="A1912:A1913"/>
    <mergeCell ref="D1912:D1913"/>
    <mergeCell ref="G1912:G1913"/>
    <mergeCell ref="J1912:J1913"/>
    <mergeCell ref="M1912:M1913"/>
    <mergeCell ref="P1912:P1913"/>
    <mergeCell ref="T1912:T1913"/>
    <mergeCell ref="W1912:W1913"/>
    <mergeCell ref="AA1910:AA1911"/>
    <mergeCell ref="AB1910:AB1911"/>
    <mergeCell ref="AC1910:AC1911"/>
    <mergeCell ref="AD1910:AD1911"/>
    <mergeCell ref="AE1910:AE1911"/>
    <mergeCell ref="AF1910:AF1911"/>
    <mergeCell ref="AG1908:AG1909"/>
    <mergeCell ref="AH1908:AH1909"/>
    <mergeCell ref="A1910:A1911"/>
    <mergeCell ref="D1910:D1911"/>
    <mergeCell ref="G1910:G1911"/>
    <mergeCell ref="J1910:J1911"/>
    <mergeCell ref="M1910:M1911"/>
    <mergeCell ref="P1910:P1911"/>
    <mergeCell ref="T1910:T1911"/>
    <mergeCell ref="W1910:W1911"/>
    <mergeCell ref="AA1908:AA1909"/>
    <mergeCell ref="AB1908:AB1909"/>
    <mergeCell ref="AC1908:AC1909"/>
    <mergeCell ref="AD1908:AD1909"/>
    <mergeCell ref="AE1908:AE1909"/>
    <mergeCell ref="AF1908:AF1909"/>
    <mergeCell ref="AG1906:AG1907"/>
    <mergeCell ref="AH1906:AH1907"/>
    <mergeCell ref="A1908:A1909"/>
    <mergeCell ref="D1908:D1909"/>
    <mergeCell ref="G1908:G1909"/>
    <mergeCell ref="J1908:J1909"/>
    <mergeCell ref="M1908:M1909"/>
    <mergeCell ref="P1908:P1909"/>
    <mergeCell ref="T1908:T1909"/>
    <mergeCell ref="W1908:W1909"/>
    <mergeCell ref="AA1906:AA1907"/>
    <mergeCell ref="AB1906:AB1907"/>
    <mergeCell ref="AC1906:AC1907"/>
    <mergeCell ref="AD1906:AD1907"/>
    <mergeCell ref="AE1906:AE1907"/>
    <mergeCell ref="AF1906:AF1907"/>
    <mergeCell ref="AG1904:AG1905"/>
    <mergeCell ref="AH1904:AH1905"/>
    <mergeCell ref="A1906:A1907"/>
    <mergeCell ref="D1906:D1907"/>
    <mergeCell ref="G1906:G1907"/>
    <mergeCell ref="J1906:J1907"/>
    <mergeCell ref="M1906:M1907"/>
    <mergeCell ref="P1906:P1907"/>
    <mergeCell ref="T1906:T1907"/>
    <mergeCell ref="W1906:W1907"/>
    <mergeCell ref="AA1904:AA1905"/>
    <mergeCell ref="AB1904:AB1905"/>
    <mergeCell ref="AC1904:AC1905"/>
    <mergeCell ref="AD1904:AD1905"/>
    <mergeCell ref="AE1904:AE1905"/>
    <mergeCell ref="AF1904:AF1905"/>
    <mergeCell ref="AG1902:AG1903"/>
    <mergeCell ref="AH1902:AH1903"/>
    <mergeCell ref="A1904:A1905"/>
    <mergeCell ref="D1904:D1905"/>
    <mergeCell ref="G1904:G1905"/>
    <mergeCell ref="J1904:J1905"/>
    <mergeCell ref="M1904:M1905"/>
    <mergeCell ref="P1904:P1905"/>
    <mergeCell ref="T1904:T1905"/>
    <mergeCell ref="W1904:W1905"/>
    <mergeCell ref="AA1902:AA1903"/>
    <mergeCell ref="AB1902:AB1903"/>
    <mergeCell ref="AC1902:AC1903"/>
    <mergeCell ref="AD1902:AD1903"/>
    <mergeCell ref="AE1902:AE1903"/>
    <mergeCell ref="AF1902:AF1903"/>
    <mergeCell ref="AG1900:AG1901"/>
    <mergeCell ref="AH1900:AH1901"/>
    <mergeCell ref="A1902:A1903"/>
    <mergeCell ref="D1902:D1903"/>
    <mergeCell ref="G1902:G1903"/>
    <mergeCell ref="J1902:J1903"/>
    <mergeCell ref="M1902:M1903"/>
    <mergeCell ref="P1902:P1903"/>
    <mergeCell ref="T1902:T1903"/>
    <mergeCell ref="W1902:W1903"/>
    <mergeCell ref="AA1900:AA1901"/>
    <mergeCell ref="AB1900:AB1901"/>
    <mergeCell ref="AC1900:AC1901"/>
    <mergeCell ref="AD1900:AD1901"/>
    <mergeCell ref="AE1900:AE1901"/>
    <mergeCell ref="AF1900:AF1901"/>
    <mergeCell ref="AG1898:AG1899"/>
    <mergeCell ref="AH1898:AH1899"/>
    <mergeCell ref="A1900:A1901"/>
    <mergeCell ref="D1900:D1901"/>
    <mergeCell ref="G1900:G1901"/>
    <mergeCell ref="J1900:J1901"/>
    <mergeCell ref="M1900:M1901"/>
    <mergeCell ref="P1900:P1901"/>
    <mergeCell ref="T1900:T1901"/>
    <mergeCell ref="W1900:W1901"/>
    <mergeCell ref="AA1898:AA1899"/>
    <mergeCell ref="AB1898:AB1899"/>
    <mergeCell ref="AC1898:AC1899"/>
    <mergeCell ref="AD1898:AD1899"/>
    <mergeCell ref="AE1898:AE1899"/>
    <mergeCell ref="AF1898:AF1899"/>
    <mergeCell ref="AG1896:AG1897"/>
    <mergeCell ref="AH1896:AH1897"/>
    <mergeCell ref="A1898:A1899"/>
    <mergeCell ref="D1898:D1899"/>
    <mergeCell ref="G1898:G1899"/>
    <mergeCell ref="J1898:J1899"/>
    <mergeCell ref="M1898:M1899"/>
    <mergeCell ref="P1898:P1899"/>
    <mergeCell ref="T1898:T1899"/>
    <mergeCell ref="W1898:W1899"/>
    <mergeCell ref="AA1896:AA1897"/>
    <mergeCell ref="AB1896:AB1897"/>
    <mergeCell ref="AC1896:AC1897"/>
    <mergeCell ref="AD1896:AD1897"/>
    <mergeCell ref="AE1896:AE1897"/>
    <mergeCell ref="AF1896:AF1897"/>
    <mergeCell ref="AG1894:AG1895"/>
    <mergeCell ref="AH1894:AH1895"/>
    <mergeCell ref="A1896:A1897"/>
    <mergeCell ref="D1896:D1897"/>
    <mergeCell ref="G1896:G1897"/>
    <mergeCell ref="J1896:J1897"/>
    <mergeCell ref="M1896:M1897"/>
    <mergeCell ref="P1896:P1897"/>
    <mergeCell ref="T1896:T1897"/>
    <mergeCell ref="W1896:W1897"/>
    <mergeCell ref="AA1894:AA1895"/>
    <mergeCell ref="AB1894:AB1895"/>
    <mergeCell ref="AC1894:AC1895"/>
    <mergeCell ref="AD1894:AD1895"/>
    <mergeCell ref="AE1894:AE1895"/>
    <mergeCell ref="AF1894:AF1895"/>
    <mergeCell ref="AG1892:AG1893"/>
    <mergeCell ref="AH1892:AH1893"/>
    <mergeCell ref="A1894:A1895"/>
    <mergeCell ref="D1894:D1895"/>
    <mergeCell ref="G1894:G1895"/>
    <mergeCell ref="J1894:J1895"/>
    <mergeCell ref="M1894:M1895"/>
    <mergeCell ref="P1894:P1895"/>
    <mergeCell ref="T1894:T1895"/>
    <mergeCell ref="W1894:W1895"/>
    <mergeCell ref="AA1892:AA1893"/>
    <mergeCell ref="AB1892:AB1893"/>
    <mergeCell ref="AC1892:AC1893"/>
    <mergeCell ref="AD1892:AD1893"/>
    <mergeCell ref="AE1892:AE1893"/>
    <mergeCell ref="AF1892:AF1893"/>
    <mergeCell ref="AG1890:AG1891"/>
    <mergeCell ref="AH1890:AH1891"/>
    <mergeCell ref="A1892:A1893"/>
    <mergeCell ref="D1892:D1893"/>
    <mergeCell ref="G1892:G1893"/>
    <mergeCell ref="J1892:J1893"/>
    <mergeCell ref="M1892:M1893"/>
    <mergeCell ref="P1892:P1893"/>
    <mergeCell ref="T1892:T1893"/>
    <mergeCell ref="W1892:W1893"/>
    <mergeCell ref="AA1890:AA1891"/>
    <mergeCell ref="AB1890:AB1891"/>
    <mergeCell ref="AC1890:AC1891"/>
    <mergeCell ref="AD1890:AD1891"/>
    <mergeCell ref="AE1890:AE1891"/>
    <mergeCell ref="AF1890:AF1891"/>
    <mergeCell ref="AG1888:AG1889"/>
    <mergeCell ref="AH1888:AH1889"/>
    <mergeCell ref="A1890:A1891"/>
    <mergeCell ref="D1890:D1891"/>
    <mergeCell ref="G1890:G1891"/>
    <mergeCell ref="J1890:J1891"/>
    <mergeCell ref="M1890:M1891"/>
    <mergeCell ref="P1890:P1891"/>
    <mergeCell ref="T1890:T1891"/>
    <mergeCell ref="W1890:W1891"/>
    <mergeCell ref="AA1888:AA1889"/>
    <mergeCell ref="AB1888:AB1889"/>
    <mergeCell ref="AC1888:AC1889"/>
    <mergeCell ref="AD1888:AD1889"/>
    <mergeCell ref="AE1888:AE1889"/>
    <mergeCell ref="AF1888:AF1889"/>
    <mergeCell ref="AG1886:AG1887"/>
    <mergeCell ref="AH1886:AH1887"/>
    <mergeCell ref="A1888:A1889"/>
    <mergeCell ref="D1888:D1889"/>
    <mergeCell ref="G1888:G1889"/>
    <mergeCell ref="J1888:J1889"/>
    <mergeCell ref="M1888:M1889"/>
    <mergeCell ref="P1888:P1889"/>
    <mergeCell ref="T1888:T1889"/>
    <mergeCell ref="W1888:W1889"/>
    <mergeCell ref="AA1886:AA1887"/>
    <mergeCell ref="AB1886:AB1887"/>
    <mergeCell ref="AC1886:AC1887"/>
    <mergeCell ref="AD1886:AD1887"/>
    <mergeCell ref="AE1886:AE1887"/>
    <mergeCell ref="AF1886:AF1887"/>
    <mergeCell ref="AG1884:AG1885"/>
    <mergeCell ref="AH1884:AH1885"/>
    <mergeCell ref="A1886:A1887"/>
    <mergeCell ref="D1886:D1887"/>
    <mergeCell ref="G1886:G1887"/>
    <mergeCell ref="J1886:J1887"/>
    <mergeCell ref="M1886:M1887"/>
    <mergeCell ref="P1886:P1887"/>
    <mergeCell ref="T1886:T1887"/>
    <mergeCell ref="W1886:W1887"/>
    <mergeCell ref="AA1884:AA1885"/>
    <mergeCell ref="AB1884:AB1885"/>
    <mergeCell ref="AC1884:AC1885"/>
    <mergeCell ref="AD1884:AD1885"/>
    <mergeCell ref="AE1884:AE1885"/>
    <mergeCell ref="AF1884:AF1885"/>
    <mergeCell ref="AF1882:AF1883"/>
    <mergeCell ref="AG1882:AG1883"/>
    <mergeCell ref="AH1882:AH1883"/>
    <mergeCell ref="A1884:A1885"/>
    <mergeCell ref="D1884:D1885"/>
    <mergeCell ref="G1884:G1885"/>
    <mergeCell ref="J1884:J1885"/>
    <mergeCell ref="M1884:M1885"/>
    <mergeCell ref="P1884:P1885"/>
    <mergeCell ref="T1884:T1885"/>
    <mergeCell ref="W1882:W1883"/>
    <mergeCell ref="AA1882:AA1883"/>
    <mergeCell ref="AB1882:AB1883"/>
    <mergeCell ref="AC1882:AC1883"/>
    <mergeCell ref="AD1882:AD1883"/>
    <mergeCell ref="AE1882:AE1883"/>
    <mergeCell ref="AF1880:AF1881"/>
    <mergeCell ref="AG1880:AG1881"/>
    <mergeCell ref="AH1880:AH1881"/>
    <mergeCell ref="A1882:A1883"/>
    <mergeCell ref="D1882:D1883"/>
    <mergeCell ref="G1882:G1883"/>
    <mergeCell ref="J1882:J1883"/>
    <mergeCell ref="M1882:M1883"/>
    <mergeCell ref="P1882:P1883"/>
    <mergeCell ref="T1882:T1883"/>
    <mergeCell ref="W1880:W1881"/>
    <mergeCell ref="AA1880:AA1881"/>
    <mergeCell ref="AB1880:AB1881"/>
    <mergeCell ref="AC1880:AC1881"/>
    <mergeCell ref="AD1880:AD1881"/>
    <mergeCell ref="AE1880:AE1881"/>
    <mergeCell ref="AF1878:AF1879"/>
    <mergeCell ref="AG1878:AG1879"/>
    <mergeCell ref="AH1878:AH1879"/>
    <mergeCell ref="A1880:A1881"/>
    <mergeCell ref="D1880:D1881"/>
    <mergeCell ref="G1880:G1881"/>
    <mergeCell ref="J1880:J1881"/>
    <mergeCell ref="M1880:M1881"/>
    <mergeCell ref="P1880:P1881"/>
    <mergeCell ref="T1880:T1881"/>
    <mergeCell ref="W1878:W1879"/>
    <mergeCell ref="AA1878:AA1879"/>
    <mergeCell ref="AB1878:AB1879"/>
    <mergeCell ref="AC1878:AC1879"/>
    <mergeCell ref="AD1878:AD1879"/>
    <mergeCell ref="AE1878:AE1879"/>
    <mergeCell ref="AF1876:AF1877"/>
    <mergeCell ref="AG1876:AG1877"/>
    <mergeCell ref="AH1876:AH1877"/>
    <mergeCell ref="A1878:A1879"/>
    <mergeCell ref="D1878:D1879"/>
    <mergeCell ref="G1878:G1879"/>
    <mergeCell ref="J1878:J1879"/>
    <mergeCell ref="M1878:M1879"/>
    <mergeCell ref="P1878:P1879"/>
    <mergeCell ref="T1878:T1879"/>
    <mergeCell ref="W1876:W1877"/>
    <mergeCell ref="AA1876:AA1877"/>
    <mergeCell ref="AB1876:AB1877"/>
    <mergeCell ref="AC1876:AC1877"/>
    <mergeCell ref="AD1876:AD1877"/>
    <mergeCell ref="AE1876:AE1877"/>
    <mergeCell ref="AF1874:AF1875"/>
    <mergeCell ref="AG1874:AG1875"/>
    <mergeCell ref="AH1874:AH1875"/>
    <mergeCell ref="A1876:A1877"/>
    <mergeCell ref="D1876:D1877"/>
    <mergeCell ref="G1876:G1877"/>
    <mergeCell ref="J1876:J1877"/>
    <mergeCell ref="M1876:M1877"/>
    <mergeCell ref="P1876:P1877"/>
    <mergeCell ref="T1876:T1877"/>
    <mergeCell ref="W1874:W1875"/>
    <mergeCell ref="AA1874:AA1875"/>
    <mergeCell ref="AB1874:AB1875"/>
    <mergeCell ref="AC1874:AC1875"/>
    <mergeCell ref="AD1874:AD1875"/>
    <mergeCell ref="AE1874:AE1875"/>
    <mergeCell ref="AF1872:AF1873"/>
    <mergeCell ref="AG1872:AG1873"/>
    <mergeCell ref="AH1872:AH1873"/>
    <mergeCell ref="A1874:A1875"/>
    <mergeCell ref="D1874:D1875"/>
    <mergeCell ref="G1874:G1875"/>
    <mergeCell ref="J1874:J1875"/>
    <mergeCell ref="M1874:M1875"/>
    <mergeCell ref="P1874:P1875"/>
    <mergeCell ref="T1874:T1875"/>
    <mergeCell ref="W1872:W1873"/>
    <mergeCell ref="AA1872:AA1873"/>
    <mergeCell ref="AB1872:AB1873"/>
    <mergeCell ref="AC1872:AC1873"/>
    <mergeCell ref="AD1872:AD1873"/>
    <mergeCell ref="AE1872:AE1873"/>
    <mergeCell ref="AF1870:AF1871"/>
    <mergeCell ref="AG1870:AG1871"/>
    <mergeCell ref="AH1870:AH1871"/>
    <mergeCell ref="A1872:A1873"/>
    <mergeCell ref="D1872:D1873"/>
    <mergeCell ref="G1872:G1873"/>
    <mergeCell ref="J1872:J1873"/>
    <mergeCell ref="M1872:M1873"/>
    <mergeCell ref="P1872:P1873"/>
    <mergeCell ref="T1872:T1873"/>
    <mergeCell ref="W1870:W1871"/>
    <mergeCell ref="AA1870:AA1871"/>
    <mergeCell ref="AB1870:AB1871"/>
    <mergeCell ref="AC1870:AC1871"/>
    <mergeCell ref="AD1870:AD1871"/>
    <mergeCell ref="AE1870:AE1871"/>
    <mergeCell ref="AF1868:AF1869"/>
    <mergeCell ref="AG1868:AG1869"/>
    <mergeCell ref="AH1868:AH1869"/>
    <mergeCell ref="A1870:A1871"/>
    <mergeCell ref="D1870:D1871"/>
    <mergeCell ref="G1870:G1871"/>
    <mergeCell ref="J1870:J1871"/>
    <mergeCell ref="M1870:M1871"/>
    <mergeCell ref="P1870:P1871"/>
    <mergeCell ref="T1870:T1871"/>
    <mergeCell ref="W1868:W1869"/>
    <mergeCell ref="AA1868:AA1869"/>
    <mergeCell ref="AB1868:AB1869"/>
    <mergeCell ref="AC1868:AC1869"/>
    <mergeCell ref="AD1868:AD1869"/>
    <mergeCell ref="AE1868:AE1869"/>
    <mergeCell ref="AF1866:AF1867"/>
    <mergeCell ref="AG1866:AG1867"/>
    <mergeCell ref="AH1866:AH1867"/>
    <mergeCell ref="A1868:A1869"/>
    <mergeCell ref="D1868:D1869"/>
    <mergeCell ref="G1868:G1869"/>
    <mergeCell ref="J1868:J1869"/>
    <mergeCell ref="M1868:M1869"/>
    <mergeCell ref="P1868:P1869"/>
    <mergeCell ref="T1868:T1869"/>
    <mergeCell ref="W1866:W1867"/>
    <mergeCell ref="AA1866:AA1867"/>
    <mergeCell ref="AB1866:AB1867"/>
    <mergeCell ref="AC1866:AC1867"/>
    <mergeCell ref="AD1866:AD1867"/>
    <mergeCell ref="AE1866:AE1867"/>
    <mergeCell ref="AF1864:AF1865"/>
    <mergeCell ref="AG1864:AG1865"/>
    <mergeCell ref="AH1864:AH1865"/>
    <mergeCell ref="A1866:A1867"/>
    <mergeCell ref="D1866:D1867"/>
    <mergeCell ref="G1866:G1867"/>
    <mergeCell ref="J1866:J1867"/>
    <mergeCell ref="M1866:M1867"/>
    <mergeCell ref="P1866:P1867"/>
    <mergeCell ref="T1866:T1867"/>
    <mergeCell ref="W1864:W1865"/>
    <mergeCell ref="AA1864:AA1865"/>
    <mergeCell ref="AB1864:AB1865"/>
    <mergeCell ref="AC1864:AC1865"/>
    <mergeCell ref="AD1864:AD1865"/>
    <mergeCell ref="AE1864:AE1865"/>
    <mergeCell ref="AF1862:AF1863"/>
    <mergeCell ref="AG1862:AG1863"/>
    <mergeCell ref="AH1862:AH1863"/>
    <mergeCell ref="A1864:A1865"/>
    <mergeCell ref="D1864:D1865"/>
    <mergeCell ref="G1864:G1865"/>
    <mergeCell ref="J1864:J1865"/>
    <mergeCell ref="M1864:M1865"/>
    <mergeCell ref="P1864:P1865"/>
    <mergeCell ref="T1864:T1865"/>
    <mergeCell ref="W1862:W1863"/>
    <mergeCell ref="AA1862:AA1863"/>
    <mergeCell ref="AB1862:AB1863"/>
    <mergeCell ref="AC1862:AC1863"/>
    <mergeCell ref="AD1862:AD1863"/>
    <mergeCell ref="AE1862:AE1863"/>
    <mergeCell ref="AF1860:AF1861"/>
    <mergeCell ref="AG1860:AG1861"/>
    <mergeCell ref="AH1860:AH1861"/>
    <mergeCell ref="A1862:A1863"/>
    <mergeCell ref="D1862:D1863"/>
    <mergeCell ref="G1862:G1863"/>
    <mergeCell ref="J1862:J1863"/>
    <mergeCell ref="M1862:M1863"/>
    <mergeCell ref="P1862:P1863"/>
    <mergeCell ref="T1862:T1863"/>
    <mergeCell ref="W1860:W1861"/>
    <mergeCell ref="AA1860:AA1861"/>
    <mergeCell ref="AB1860:AB1861"/>
    <mergeCell ref="AC1860:AC1861"/>
    <mergeCell ref="AD1860:AD1861"/>
    <mergeCell ref="AE1860:AE1861"/>
    <mergeCell ref="AF1858:AF1859"/>
    <mergeCell ref="AG1858:AG1859"/>
    <mergeCell ref="AH1858:AH1859"/>
    <mergeCell ref="A1860:A1861"/>
    <mergeCell ref="D1860:D1861"/>
    <mergeCell ref="G1860:G1861"/>
    <mergeCell ref="J1860:J1861"/>
    <mergeCell ref="M1860:M1861"/>
    <mergeCell ref="P1860:P1861"/>
    <mergeCell ref="T1860:T1861"/>
    <mergeCell ref="W1858:W1859"/>
    <mergeCell ref="AA1858:AA1859"/>
    <mergeCell ref="AB1858:AB1859"/>
    <mergeCell ref="AC1858:AC1859"/>
    <mergeCell ref="AD1858:AD1859"/>
    <mergeCell ref="AE1858:AE1859"/>
    <mergeCell ref="AF1856:AF1857"/>
    <mergeCell ref="AG1856:AG1857"/>
    <mergeCell ref="AH1856:AH1857"/>
    <mergeCell ref="A1858:A1859"/>
    <mergeCell ref="D1858:D1859"/>
    <mergeCell ref="G1858:G1859"/>
    <mergeCell ref="J1858:J1859"/>
    <mergeCell ref="M1858:M1859"/>
    <mergeCell ref="P1858:P1859"/>
    <mergeCell ref="T1858:T1859"/>
    <mergeCell ref="W1856:W1857"/>
    <mergeCell ref="AA1856:AA1857"/>
    <mergeCell ref="AB1856:AB1857"/>
    <mergeCell ref="AC1856:AC1857"/>
    <mergeCell ref="AD1856:AD1857"/>
    <mergeCell ref="AE1856:AE1857"/>
    <mergeCell ref="AF1854:AF1855"/>
    <mergeCell ref="AG1854:AG1855"/>
    <mergeCell ref="AH1854:AH1855"/>
    <mergeCell ref="A1856:A1857"/>
    <mergeCell ref="D1856:D1857"/>
    <mergeCell ref="G1856:G1857"/>
    <mergeCell ref="J1856:J1857"/>
    <mergeCell ref="M1856:M1857"/>
    <mergeCell ref="P1856:P1857"/>
    <mergeCell ref="T1856:T1857"/>
    <mergeCell ref="W1854:W1855"/>
    <mergeCell ref="AA1854:AA1855"/>
    <mergeCell ref="AB1854:AB1855"/>
    <mergeCell ref="AC1854:AC1855"/>
    <mergeCell ref="AD1854:AD1855"/>
    <mergeCell ref="AE1854:AE1855"/>
    <mergeCell ref="AF1852:AF1853"/>
    <mergeCell ref="AG1852:AG1853"/>
    <mergeCell ref="AH1852:AH1853"/>
    <mergeCell ref="A1854:A1855"/>
    <mergeCell ref="D1854:D1855"/>
    <mergeCell ref="G1854:G1855"/>
    <mergeCell ref="J1854:J1855"/>
    <mergeCell ref="M1854:M1855"/>
    <mergeCell ref="P1854:P1855"/>
    <mergeCell ref="T1854:T1855"/>
    <mergeCell ref="W1852:W1853"/>
    <mergeCell ref="AA1852:AA1853"/>
    <mergeCell ref="AB1852:AB1853"/>
    <mergeCell ref="AC1852:AC1853"/>
    <mergeCell ref="AD1852:AD1853"/>
    <mergeCell ref="AE1852:AE1853"/>
    <mergeCell ref="AF1850:AF1851"/>
    <mergeCell ref="AG1850:AG1851"/>
    <mergeCell ref="AH1850:AH1851"/>
    <mergeCell ref="A1852:A1853"/>
    <mergeCell ref="D1852:D1853"/>
    <mergeCell ref="G1852:G1853"/>
    <mergeCell ref="J1852:J1853"/>
    <mergeCell ref="M1852:M1853"/>
    <mergeCell ref="P1852:P1853"/>
    <mergeCell ref="T1852:T1853"/>
    <mergeCell ref="T1850:T1851"/>
    <mergeCell ref="AA1850:AA1851"/>
    <mergeCell ref="AB1850:AB1851"/>
    <mergeCell ref="AC1850:AC1851"/>
    <mergeCell ref="AD1850:AD1851"/>
    <mergeCell ref="AE1850:AE1851"/>
    <mergeCell ref="AE1848:AE1849"/>
    <mergeCell ref="AF1848:AF1849"/>
    <mergeCell ref="AG1848:AG1849"/>
    <mergeCell ref="AH1848:AH1849"/>
    <mergeCell ref="A1850:A1851"/>
    <mergeCell ref="D1850:D1851"/>
    <mergeCell ref="G1850:G1851"/>
    <mergeCell ref="J1850:J1851"/>
    <mergeCell ref="M1850:M1851"/>
    <mergeCell ref="P1850:P1851"/>
    <mergeCell ref="T1848:T1849"/>
    <mergeCell ref="W1848:W1849"/>
    <mergeCell ref="AA1848:AA1849"/>
    <mergeCell ref="AB1848:AB1849"/>
    <mergeCell ref="AC1848:AC1849"/>
    <mergeCell ref="AD1848:AD1849"/>
    <mergeCell ref="AE1846:AE1847"/>
    <mergeCell ref="AF1846:AF1847"/>
    <mergeCell ref="AG1846:AG1847"/>
    <mergeCell ref="AH1846:AH1847"/>
    <mergeCell ref="A1848:A1849"/>
    <mergeCell ref="D1848:D1849"/>
    <mergeCell ref="G1848:G1849"/>
    <mergeCell ref="J1848:J1849"/>
    <mergeCell ref="M1848:M1849"/>
    <mergeCell ref="P1848:P1849"/>
    <mergeCell ref="T1846:T1847"/>
    <mergeCell ref="W1846:W1847"/>
    <mergeCell ref="AA1846:AA1847"/>
    <mergeCell ref="AB1846:AB1847"/>
    <mergeCell ref="AC1846:AC1847"/>
    <mergeCell ref="AD1846:AD1847"/>
    <mergeCell ref="AE1844:AE1845"/>
    <mergeCell ref="AF1844:AF1845"/>
    <mergeCell ref="AG1844:AG1845"/>
    <mergeCell ref="AH1844:AH1845"/>
    <mergeCell ref="A1846:A1847"/>
    <mergeCell ref="D1846:D1847"/>
    <mergeCell ref="G1846:G1847"/>
    <mergeCell ref="J1846:J1847"/>
    <mergeCell ref="M1846:M1847"/>
    <mergeCell ref="P1846:P1847"/>
    <mergeCell ref="T1844:T1845"/>
    <mergeCell ref="W1844:W1845"/>
    <mergeCell ref="AA1844:AA1845"/>
    <mergeCell ref="AB1844:AB1845"/>
    <mergeCell ref="AC1844:AC1845"/>
    <mergeCell ref="AD1844:AD1845"/>
    <mergeCell ref="AE1842:AE1843"/>
    <mergeCell ref="AF1842:AF1843"/>
    <mergeCell ref="AG1842:AG1843"/>
    <mergeCell ref="AH1842:AH1843"/>
    <mergeCell ref="A1844:A1845"/>
    <mergeCell ref="D1844:D1845"/>
    <mergeCell ref="G1844:G1845"/>
    <mergeCell ref="J1844:J1845"/>
    <mergeCell ref="M1844:M1845"/>
    <mergeCell ref="P1844:P1845"/>
    <mergeCell ref="T1842:T1843"/>
    <mergeCell ref="W1842:W1843"/>
    <mergeCell ref="AA1842:AA1843"/>
    <mergeCell ref="AB1842:AB1843"/>
    <mergeCell ref="AC1842:AC1843"/>
    <mergeCell ref="AD1842:AD1843"/>
    <mergeCell ref="AE1840:AE1841"/>
    <mergeCell ref="AF1840:AF1841"/>
    <mergeCell ref="AG1840:AG1841"/>
    <mergeCell ref="AH1840:AH1841"/>
    <mergeCell ref="A1842:A1843"/>
    <mergeCell ref="D1842:D1843"/>
    <mergeCell ref="G1842:G1843"/>
    <mergeCell ref="J1842:J1843"/>
    <mergeCell ref="M1842:M1843"/>
    <mergeCell ref="P1842:P1843"/>
    <mergeCell ref="T1840:T1841"/>
    <mergeCell ref="W1840:W1841"/>
    <mergeCell ref="AA1840:AA1841"/>
    <mergeCell ref="AB1840:AB1841"/>
    <mergeCell ref="AC1840:AC1841"/>
    <mergeCell ref="AD1840:AD1841"/>
    <mergeCell ref="AE1838:AE1839"/>
    <mergeCell ref="AF1838:AF1839"/>
    <mergeCell ref="AG1838:AG1839"/>
    <mergeCell ref="AH1838:AH1839"/>
    <mergeCell ref="A1840:A1841"/>
    <mergeCell ref="D1840:D1841"/>
    <mergeCell ref="G1840:G1841"/>
    <mergeCell ref="J1840:J1841"/>
    <mergeCell ref="M1840:M1841"/>
    <mergeCell ref="P1840:P1841"/>
    <mergeCell ref="T1838:T1839"/>
    <mergeCell ref="W1838:W1839"/>
    <mergeCell ref="AA1838:AA1839"/>
    <mergeCell ref="AB1838:AB1839"/>
    <mergeCell ref="AC1838:AC1839"/>
    <mergeCell ref="AD1838:AD1839"/>
    <mergeCell ref="AE1836:AE1837"/>
    <mergeCell ref="AF1836:AF1837"/>
    <mergeCell ref="AG1836:AG1837"/>
    <mergeCell ref="AH1836:AH1837"/>
    <mergeCell ref="A1838:A1839"/>
    <mergeCell ref="D1838:D1839"/>
    <mergeCell ref="G1838:G1839"/>
    <mergeCell ref="J1838:J1839"/>
    <mergeCell ref="M1838:M1839"/>
    <mergeCell ref="P1838:P1839"/>
    <mergeCell ref="T1836:T1837"/>
    <mergeCell ref="W1836:W1837"/>
    <mergeCell ref="AA1836:AA1837"/>
    <mergeCell ref="AB1836:AB1837"/>
    <mergeCell ref="AC1836:AC1837"/>
    <mergeCell ref="AD1836:AD1837"/>
    <mergeCell ref="AE1834:AE1835"/>
    <mergeCell ref="AF1834:AF1835"/>
    <mergeCell ref="AG1834:AG1835"/>
    <mergeCell ref="AH1834:AH1835"/>
    <mergeCell ref="A1836:A1837"/>
    <mergeCell ref="D1836:D1837"/>
    <mergeCell ref="G1836:G1837"/>
    <mergeCell ref="J1836:J1837"/>
    <mergeCell ref="M1836:M1837"/>
    <mergeCell ref="P1836:P1837"/>
    <mergeCell ref="T1834:T1835"/>
    <mergeCell ref="W1834:W1835"/>
    <mergeCell ref="AA1834:AA1835"/>
    <mergeCell ref="AB1834:AB1835"/>
    <mergeCell ref="AC1834:AC1835"/>
    <mergeCell ref="AD1834:AD1835"/>
    <mergeCell ref="AE1832:AE1833"/>
    <mergeCell ref="AF1832:AF1833"/>
    <mergeCell ref="AG1832:AG1833"/>
    <mergeCell ref="AH1832:AH1833"/>
    <mergeCell ref="A1834:A1835"/>
    <mergeCell ref="D1834:D1835"/>
    <mergeCell ref="G1834:G1835"/>
    <mergeCell ref="J1834:J1835"/>
    <mergeCell ref="M1834:M1835"/>
    <mergeCell ref="P1834:P1835"/>
    <mergeCell ref="T1832:T1833"/>
    <mergeCell ref="W1832:W1833"/>
    <mergeCell ref="AA1832:AA1833"/>
    <mergeCell ref="AB1832:AB1833"/>
    <mergeCell ref="AC1832:AC1833"/>
    <mergeCell ref="AD1832:AD1833"/>
    <mergeCell ref="AE1830:AE1831"/>
    <mergeCell ref="AF1830:AF1831"/>
    <mergeCell ref="AG1830:AG1831"/>
    <mergeCell ref="AH1830:AH1831"/>
    <mergeCell ref="A1832:A1833"/>
    <mergeCell ref="D1832:D1833"/>
    <mergeCell ref="G1832:G1833"/>
    <mergeCell ref="J1832:J1833"/>
    <mergeCell ref="M1832:M1833"/>
    <mergeCell ref="P1832:P1833"/>
    <mergeCell ref="T1830:T1831"/>
    <mergeCell ref="W1830:W1831"/>
    <mergeCell ref="AA1830:AA1831"/>
    <mergeCell ref="AB1830:AB1831"/>
    <mergeCell ref="AC1830:AC1831"/>
    <mergeCell ref="AD1830:AD1831"/>
    <mergeCell ref="AE1828:AE1829"/>
    <mergeCell ref="AF1828:AF1829"/>
    <mergeCell ref="AG1828:AG1829"/>
    <mergeCell ref="AH1828:AH1829"/>
    <mergeCell ref="A1830:A1831"/>
    <mergeCell ref="D1830:D1831"/>
    <mergeCell ref="G1830:G1831"/>
    <mergeCell ref="J1830:J1831"/>
    <mergeCell ref="M1830:M1831"/>
    <mergeCell ref="P1830:P1831"/>
    <mergeCell ref="T1828:T1829"/>
    <mergeCell ref="W1828:W1829"/>
    <mergeCell ref="AA1828:AA1829"/>
    <mergeCell ref="AB1828:AB1829"/>
    <mergeCell ref="AC1828:AC1829"/>
    <mergeCell ref="AD1828:AD1829"/>
    <mergeCell ref="AE1826:AE1827"/>
    <mergeCell ref="AF1826:AF1827"/>
    <mergeCell ref="AG1826:AG1827"/>
    <mergeCell ref="AH1826:AH1827"/>
    <mergeCell ref="A1828:A1829"/>
    <mergeCell ref="D1828:D1829"/>
    <mergeCell ref="G1828:G1829"/>
    <mergeCell ref="J1828:J1829"/>
    <mergeCell ref="M1828:M1829"/>
    <mergeCell ref="P1828:P1829"/>
    <mergeCell ref="T1826:T1827"/>
    <mergeCell ref="W1826:W1827"/>
    <mergeCell ref="AA1826:AA1827"/>
    <mergeCell ref="AB1826:AB1827"/>
    <mergeCell ref="AC1826:AC1827"/>
    <mergeCell ref="AD1826:AD1827"/>
    <mergeCell ref="AE1824:AE1825"/>
    <mergeCell ref="AF1824:AF1825"/>
    <mergeCell ref="AG1824:AG1825"/>
    <mergeCell ref="AH1824:AH1825"/>
    <mergeCell ref="A1826:A1827"/>
    <mergeCell ref="D1826:D1827"/>
    <mergeCell ref="G1826:G1827"/>
    <mergeCell ref="J1826:J1827"/>
    <mergeCell ref="M1826:M1827"/>
    <mergeCell ref="P1826:P1827"/>
    <mergeCell ref="T1824:T1825"/>
    <mergeCell ref="W1824:W1825"/>
    <mergeCell ref="AA1824:AA1825"/>
    <mergeCell ref="AB1824:AB1825"/>
    <mergeCell ref="AC1824:AC1825"/>
    <mergeCell ref="AD1824:AD1825"/>
    <mergeCell ref="AE1822:AE1823"/>
    <mergeCell ref="AF1822:AF1823"/>
    <mergeCell ref="AG1822:AG1823"/>
    <mergeCell ref="AH1822:AH1823"/>
    <mergeCell ref="A1824:A1825"/>
    <mergeCell ref="D1824:D1825"/>
    <mergeCell ref="G1824:G1825"/>
    <mergeCell ref="J1824:J1825"/>
    <mergeCell ref="M1824:M1825"/>
    <mergeCell ref="P1824:P1825"/>
    <mergeCell ref="T1822:T1823"/>
    <mergeCell ref="W1822:W1823"/>
    <mergeCell ref="AA1822:AA1823"/>
    <mergeCell ref="AB1822:AB1823"/>
    <mergeCell ref="AC1822:AC1823"/>
    <mergeCell ref="AD1822:AD1823"/>
    <mergeCell ref="AE1820:AE1821"/>
    <mergeCell ref="AF1820:AF1821"/>
    <mergeCell ref="AG1820:AG1821"/>
    <mergeCell ref="AH1820:AH1821"/>
    <mergeCell ref="A1822:A1823"/>
    <mergeCell ref="D1822:D1823"/>
    <mergeCell ref="G1822:G1823"/>
    <mergeCell ref="J1822:J1823"/>
    <mergeCell ref="M1822:M1823"/>
    <mergeCell ref="P1822:P1823"/>
    <mergeCell ref="T1820:T1821"/>
    <mergeCell ref="W1820:W1821"/>
    <mergeCell ref="AA1820:AA1821"/>
    <mergeCell ref="AB1820:AB1821"/>
    <mergeCell ref="AC1820:AC1821"/>
    <mergeCell ref="AD1820:AD1821"/>
    <mergeCell ref="AE1818:AE1819"/>
    <mergeCell ref="AF1818:AF1819"/>
    <mergeCell ref="AG1818:AG1819"/>
    <mergeCell ref="AH1818:AH1819"/>
    <mergeCell ref="A1820:A1821"/>
    <mergeCell ref="D1820:D1821"/>
    <mergeCell ref="G1820:G1821"/>
    <mergeCell ref="J1820:J1821"/>
    <mergeCell ref="M1820:M1821"/>
    <mergeCell ref="P1820:P1821"/>
    <mergeCell ref="T1818:T1819"/>
    <mergeCell ref="W1818:W1819"/>
    <mergeCell ref="AA1818:AA1819"/>
    <mergeCell ref="AB1818:AB1819"/>
    <mergeCell ref="AC1818:AC1819"/>
    <mergeCell ref="AD1818:AD1819"/>
    <mergeCell ref="AE1816:AE1817"/>
    <mergeCell ref="AF1816:AF1817"/>
    <mergeCell ref="AG1816:AG1817"/>
    <mergeCell ref="AH1816:AH1817"/>
    <mergeCell ref="A1818:A1819"/>
    <mergeCell ref="D1818:D1819"/>
    <mergeCell ref="G1818:G1819"/>
    <mergeCell ref="J1818:J1819"/>
    <mergeCell ref="M1818:M1819"/>
    <mergeCell ref="P1818:P1819"/>
    <mergeCell ref="T1816:T1817"/>
    <mergeCell ref="W1816:W1817"/>
    <mergeCell ref="AA1816:AA1817"/>
    <mergeCell ref="AB1816:AB1817"/>
    <mergeCell ref="AC1816:AC1817"/>
    <mergeCell ref="AD1816:AD1817"/>
    <mergeCell ref="A1816:A1817"/>
    <mergeCell ref="D1816:D1817"/>
    <mergeCell ref="G1816:G1817"/>
    <mergeCell ref="J1816:J1817"/>
    <mergeCell ref="M1816:M1817"/>
    <mergeCell ref="P1816:P1817"/>
    <mergeCell ref="AC1814:AC1815"/>
    <mergeCell ref="AD1814:AD1815"/>
    <mergeCell ref="AE1814:AE1815"/>
    <mergeCell ref="AF1814:AF1815"/>
    <mergeCell ref="AG1814:AG1815"/>
    <mergeCell ref="AH1814:AH1815"/>
    <mergeCell ref="AH1812:AH1813"/>
    <mergeCell ref="A1814:A1815"/>
    <mergeCell ref="D1814:D1815"/>
    <mergeCell ref="G1814:G1815"/>
    <mergeCell ref="J1814:J1815"/>
    <mergeCell ref="M1814:M1815"/>
    <mergeCell ref="P1814:P1815"/>
    <mergeCell ref="T1814:T1815"/>
    <mergeCell ref="AA1814:AA1815"/>
    <mergeCell ref="AB1814:AB1815"/>
    <mergeCell ref="AB1812:AB1813"/>
    <mergeCell ref="AC1812:AC1813"/>
    <mergeCell ref="AD1812:AD1813"/>
    <mergeCell ref="AE1812:AE1813"/>
    <mergeCell ref="AF1812:AF1813"/>
    <mergeCell ref="AG1812:AG1813"/>
    <mergeCell ref="AH1810:AH1811"/>
    <mergeCell ref="A1812:A1813"/>
    <mergeCell ref="D1812:D1813"/>
    <mergeCell ref="G1812:G1813"/>
    <mergeCell ref="J1812:J1813"/>
    <mergeCell ref="M1812:M1813"/>
    <mergeCell ref="P1812:P1813"/>
    <mergeCell ref="T1812:T1813"/>
    <mergeCell ref="W1812:W1813"/>
    <mergeCell ref="AA1812:AA1813"/>
    <mergeCell ref="AB1810:AB1811"/>
    <mergeCell ref="AC1810:AC1811"/>
    <mergeCell ref="AD1810:AD1811"/>
    <mergeCell ref="AE1810:AE1811"/>
    <mergeCell ref="AF1810:AF1811"/>
    <mergeCell ref="AG1810:AG1811"/>
    <mergeCell ref="AH1808:AH1809"/>
    <mergeCell ref="A1810:A1811"/>
    <mergeCell ref="D1810:D1811"/>
    <mergeCell ref="G1810:G1811"/>
    <mergeCell ref="J1810:J1811"/>
    <mergeCell ref="M1810:M1811"/>
    <mergeCell ref="P1810:P1811"/>
    <mergeCell ref="T1810:T1811"/>
    <mergeCell ref="W1810:W1811"/>
    <mergeCell ref="AA1810:AA1811"/>
    <mergeCell ref="AB1808:AB1809"/>
    <mergeCell ref="AC1808:AC1809"/>
    <mergeCell ref="AD1808:AD1809"/>
    <mergeCell ref="AE1808:AE1809"/>
    <mergeCell ref="AF1808:AF1809"/>
    <mergeCell ref="AG1808:AG1809"/>
    <mergeCell ref="AH1806:AH1807"/>
    <mergeCell ref="A1808:A1809"/>
    <mergeCell ref="D1808:D1809"/>
    <mergeCell ref="G1808:G1809"/>
    <mergeCell ref="J1808:J1809"/>
    <mergeCell ref="M1808:M1809"/>
    <mergeCell ref="P1808:P1809"/>
    <mergeCell ref="T1808:T1809"/>
    <mergeCell ref="W1808:W1809"/>
    <mergeCell ref="AA1808:AA1809"/>
    <mergeCell ref="AB1806:AB1807"/>
    <mergeCell ref="AC1806:AC1807"/>
    <mergeCell ref="AD1806:AD1807"/>
    <mergeCell ref="AE1806:AE1807"/>
    <mergeCell ref="AF1806:AF1807"/>
    <mergeCell ref="AG1806:AG1807"/>
    <mergeCell ref="AH1804:AH1805"/>
    <mergeCell ref="A1806:A1807"/>
    <mergeCell ref="D1806:D1807"/>
    <mergeCell ref="G1806:G1807"/>
    <mergeCell ref="J1806:J1807"/>
    <mergeCell ref="M1806:M1807"/>
    <mergeCell ref="P1806:P1807"/>
    <mergeCell ref="T1806:T1807"/>
    <mergeCell ref="W1806:W1807"/>
    <mergeCell ref="AA1806:AA1807"/>
    <mergeCell ref="AB1804:AB1805"/>
    <mergeCell ref="AC1804:AC1805"/>
    <mergeCell ref="AD1804:AD1805"/>
    <mergeCell ref="AE1804:AE1805"/>
    <mergeCell ref="AF1804:AF1805"/>
    <mergeCell ref="AG1804:AG1805"/>
    <mergeCell ref="AH1802:AH1803"/>
    <mergeCell ref="A1804:A1805"/>
    <mergeCell ref="D1804:D1805"/>
    <mergeCell ref="G1804:G1805"/>
    <mergeCell ref="J1804:J1805"/>
    <mergeCell ref="M1804:M1805"/>
    <mergeCell ref="P1804:P1805"/>
    <mergeCell ref="T1804:T1805"/>
    <mergeCell ref="W1804:W1805"/>
    <mergeCell ref="AA1804:AA1805"/>
    <mergeCell ref="AB1802:AB1803"/>
    <mergeCell ref="AC1802:AC1803"/>
    <mergeCell ref="AD1802:AD1803"/>
    <mergeCell ref="AE1802:AE1803"/>
    <mergeCell ref="AF1802:AF1803"/>
    <mergeCell ref="AG1802:AG1803"/>
    <mergeCell ref="AH1800:AH1801"/>
    <mergeCell ref="A1802:A1803"/>
    <mergeCell ref="D1802:D1803"/>
    <mergeCell ref="G1802:G1803"/>
    <mergeCell ref="J1802:J1803"/>
    <mergeCell ref="M1802:M1803"/>
    <mergeCell ref="P1802:P1803"/>
    <mergeCell ref="T1802:T1803"/>
    <mergeCell ref="W1802:W1803"/>
    <mergeCell ref="AA1802:AA1803"/>
    <mergeCell ref="AB1800:AB1801"/>
    <mergeCell ref="AC1800:AC1801"/>
    <mergeCell ref="AD1800:AD1801"/>
    <mergeCell ref="AE1800:AE1801"/>
    <mergeCell ref="AF1800:AF1801"/>
    <mergeCell ref="AG1800:AG1801"/>
    <mergeCell ref="AH1798:AH1799"/>
    <mergeCell ref="A1800:A1801"/>
    <mergeCell ref="D1800:D1801"/>
    <mergeCell ref="G1800:G1801"/>
    <mergeCell ref="J1800:J1801"/>
    <mergeCell ref="M1800:M1801"/>
    <mergeCell ref="P1800:P1801"/>
    <mergeCell ref="T1800:T1801"/>
    <mergeCell ref="W1800:W1801"/>
    <mergeCell ref="AA1800:AA1801"/>
    <mergeCell ref="AB1798:AB1799"/>
    <mergeCell ref="AC1798:AC1799"/>
    <mergeCell ref="AD1798:AD1799"/>
    <mergeCell ref="AE1798:AE1799"/>
    <mergeCell ref="AF1798:AF1799"/>
    <mergeCell ref="AG1798:AG1799"/>
    <mergeCell ref="AH1796:AH1797"/>
    <mergeCell ref="A1798:A1799"/>
    <mergeCell ref="D1798:D1799"/>
    <mergeCell ref="G1798:G1799"/>
    <mergeCell ref="J1798:J1799"/>
    <mergeCell ref="M1798:M1799"/>
    <mergeCell ref="P1798:P1799"/>
    <mergeCell ref="T1798:T1799"/>
    <mergeCell ref="W1798:W1799"/>
    <mergeCell ref="AA1798:AA1799"/>
    <mergeCell ref="AB1796:AB1797"/>
    <mergeCell ref="AC1796:AC1797"/>
    <mergeCell ref="AD1796:AD1797"/>
    <mergeCell ref="AE1796:AE1797"/>
    <mergeCell ref="AF1796:AF1797"/>
    <mergeCell ref="AG1796:AG1797"/>
    <mergeCell ref="AH1794:AH1795"/>
    <mergeCell ref="A1796:A1797"/>
    <mergeCell ref="D1796:D1797"/>
    <mergeCell ref="G1796:G1797"/>
    <mergeCell ref="J1796:J1797"/>
    <mergeCell ref="M1796:M1797"/>
    <mergeCell ref="P1796:P1797"/>
    <mergeCell ref="T1796:T1797"/>
    <mergeCell ref="W1796:W1797"/>
    <mergeCell ref="AA1796:AA1797"/>
    <mergeCell ref="AB1794:AB1795"/>
    <mergeCell ref="AC1794:AC1795"/>
    <mergeCell ref="AD1794:AD1795"/>
    <mergeCell ref="AE1794:AE1795"/>
    <mergeCell ref="AF1794:AF1795"/>
    <mergeCell ref="AG1794:AG1795"/>
    <mergeCell ref="AH1792:AH1793"/>
    <mergeCell ref="A1794:A1795"/>
    <mergeCell ref="D1794:D1795"/>
    <mergeCell ref="G1794:G1795"/>
    <mergeCell ref="J1794:J1795"/>
    <mergeCell ref="M1794:M1795"/>
    <mergeCell ref="P1794:P1795"/>
    <mergeCell ref="T1794:T1795"/>
    <mergeCell ref="W1794:W1795"/>
    <mergeCell ref="AA1794:AA1795"/>
    <mergeCell ref="AB1792:AB1793"/>
    <mergeCell ref="AC1792:AC1793"/>
    <mergeCell ref="AD1792:AD1793"/>
    <mergeCell ref="AE1792:AE1793"/>
    <mergeCell ref="AF1792:AF1793"/>
    <mergeCell ref="AG1792:AG1793"/>
    <mergeCell ref="AH1790:AH1791"/>
    <mergeCell ref="A1792:A1793"/>
    <mergeCell ref="D1792:D1793"/>
    <mergeCell ref="G1792:G1793"/>
    <mergeCell ref="J1792:J1793"/>
    <mergeCell ref="M1792:M1793"/>
    <mergeCell ref="P1792:P1793"/>
    <mergeCell ref="T1792:T1793"/>
    <mergeCell ref="W1792:W1793"/>
    <mergeCell ref="AA1792:AA1793"/>
    <mergeCell ref="AB1790:AB1791"/>
    <mergeCell ref="AC1790:AC1791"/>
    <mergeCell ref="AD1790:AD1791"/>
    <mergeCell ref="AE1790:AE1791"/>
    <mergeCell ref="AF1790:AF1791"/>
    <mergeCell ref="AG1790:AG1791"/>
    <mergeCell ref="AH1788:AH1789"/>
    <mergeCell ref="A1790:A1791"/>
    <mergeCell ref="D1790:D1791"/>
    <mergeCell ref="G1790:G1791"/>
    <mergeCell ref="J1790:J1791"/>
    <mergeCell ref="M1790:M1791"/>
    <mergeCell ref="P1790:P1791"/>
    <mergeCell ref="T1790:T1791"/>
    <mergeCell ref="W1790:W1791"/>
    <mergeCell ref="AA1790:AA1791"/>
    <mergeCell ref="AB1788:AB1789"/>
    <mergeCell ref="AC1788:AC1789"/>
    <mergeCell ref="AD1788:AD1789"/>
    <mergeCell ref="AE1788:AE1789"/>
    <mergeCell ref="AF1788:AF1789"/>
    <mergeCell ref="AG1788:AG1789"/>
    <mergeCell ref="AH1786:AH1787"/>
    <mergeCell ref="A1788:A1789"/>
    <mergeCell ref="D1788:D1789"/>
    <mergeCell ref="G1788:G1789"/>
    <mergeCell ref="J1788:J1789"/>
    <mergeCell ref="M1788:M1789"/>
    <mergeCell ref="P1788:P1789"/>
    <mergeCell ref="T1788:T1789"/>
    <mergeCell ref="W1788:W1789"/>
    <mergeCell ref="AA1788:AA1789"/>
    <mergeCell ref="AB1786:AB1787"/>
    <mergeCell ref="AC1786:AC1787"/>
    <mergeCell ref="AD1786:AD1787"/>
    <mergeCell ref="AE1786:AE1787"/>
    <mergeCell ref="AF1786:AF1787"/>
    <mergeCell ref="AG1786:AG1787"/>
    <mergeCell ref="AH1784:AH1785"/>
    <mergeCell ref="A1786:A1787"/>
    <mergeCell ref="D1786:D1787"/>
    <mergeCell ref="G1786:G1787"/>
    <mergeCell ref="J1786:J1787"/>
    <mergeCell ref="M1786:M1787"/>
    <mergeCell ref="P1786:P1787"/>
    <mergeCell ref="T1786:T1787"/>
    <mergeCell ref="W1786:W1787"/>
    <mergeCell ref="AA1786:AA1787"/>
    <mergeCell ref="AB1784:AB1785"/>
    <mergeCell ref="AC1784:AC1785"/>
    <mergeCell ref="AD1784:AD1785"/>
    <mergeCell ref="AE1784:AE1785"/>
    <mergeCell ref="AF1784:AF1785"/>
    <mergeCell ref="AG1784:AG1785"/>
    <mergeCell ref="AH1782:AH1783"/>
    <mergeCell ref="A1784:A1785"/>
    <mergeCell ref="D1784:D1785"/>
    <mergeCell ref="G1784:G1785"/>
    <mergeCell ref="J1784:J1785"/>
    <mergeCell ref="M1784:M1785"/>
    <mergeCell ref="P1784:P1785"/>
    <mergeCell ref="T1784:T1785"/>
    <mergeCell ref="W1784:W1785"/>
    <mergeCell ref="AA1784:AA1785"/>
    <mergeCell ref="AB1782:AB1783"/>
    <mergeCell ref="AC1782:AC1783"/>
    <mergeCell ref="AD1782:AD1783"/>
    <mergeCell ref="AE1782:AE1783"/>
    <mergeCell ref="AF1782:AF1783"/>
    <mergeCell ref="AG1782:AG1783"/>
    <mergeCell ref="AH1780:AH1781"/>
    <mergeCell ref="A1782:A1783"/>
    <mergeCell ref="D1782:D1783"/>
    <mergeCell ref="G1782:G1783"/>
    <mergeCell ref="J1782:J1783"/>
    <mergeCell ref="M1782:M1783"/>
    <mergeCell ref="P1782:P1783"/>
    <mergeCell ref="T1782:T1783"/>
    <mergeCell ref="W1782:W1783"/>
    <mergeCell ref="AA1782:AA1783"/>
    <mergeCell ref="AB1780:AB1781"/>
    <mergeCell ref="AC1780:AC1781"/>
    <mergeCell ref="AD1780:AD1781"/>
    <mergeCell ref="AE1780:AE1781"/>
    <mergeCell ref="AF1780:AF1781"/>
    <mergeCell ref="AG1780:AG1781"/>
    <mergeCell ref="AG1778:AG1779"/>
    <mergeCell ref="AH1778:AH1779"/>
    <mergeCell ref="A1780:A1781"/>
    <mergeCell ref="D1780:D1781"/>
    <mergeCell ref="G1780:G1781"/>
    <mergeCell ref="J1780:J1781"/>
    <mergeCell ref="M1780:M1781"/>
    <mergeCell ref="P1780:P1781"/>
    <mergeCell ref="T1780:T1781"/>
    <mergeCell ref="AA1780:AA1781"/>
    <mergeCell ref="AA1778:AA1779"/>
    <mergeCell ref="AB1778:AB1779"/>
    <mergeCell ref="AC1778:AC1779"/>
    <mergeCell ref="AD1778:AD1779"/>
    <mergeCell ref="AE1778:AE1779"/>
    <mergeCell ref="AF1778:AF1779"/>
    <mergeCell ref="AG1776:AG1777"/>
    <mergeCell ref="AH1776:AH1777"/>
    <mergeCell ref="A1778:A1779"/>
    <mergeCell ref="D1778:D1779"/>
    <mergeCell ref="G1778:G1779"/>
    <mergeCell ref="J1778:J1779"/>
    <mergeCell ref="M1778:M1779"/>
    <mergeCell ref="P1778:P1779"/>
    <mergeCell ref="T1778:T1779"/>
    <mergeCell ref="W1778:W1779"/>
    <mergeCell ref="AA1776:AA1777"/>
    <mergeCell ref="AB1776:AB1777"/>
    <mergeCell ref="AC1776:AC1777"/>
    <mergeCell ref="AD1776:AD1777"/>
    <mergeCell ref="AE1776:AE1777"/>
    <mergeCell ref="AF1776:AF1777"/>
    <mergeCell ref="AG1774:AG1775"/>
    <mergeCell ref="AH1774:AH1775"/>
    <mergeCell ref="A1776:A1777"/>
    <mergeCell ref="D1776:D1777"/>
    <mergeCell ref="G1776:G1777"/>
    <mergeCell ref="J1776:J1777"/>
    <mergeCell ref="M1776:M1777"/>
    <mergeCell ref="P1776:P1777"/>
    <mergeCell ref="T1776:T1777"/>
    <mergeCell ref="W1776:W1777"/>
    <mergeCell ref="AA1774:AA1775"/>
    <mergeCell ref="AB1774:AB1775"/>
    <mergeCell ref="AC1774:AC1775"/>
    <mergeCell ref="AD1774:AD1775"/>
    <mergeCell ref="AE1774:AE1775"/>
    <mergeCell ref="AF1774:AF1775"/>
    <mergeCell ref="AG1772:AG1773"/>
    <mergeCell ref="AH1772:AH1773"/>
    <mergeCell ref="A1774:A1775"/>
    <mergeCell ref="D1774:D1775"/>
    <mergeCell ref="G1774:G1775"/>
    <mergeCell ref="J1774:J1775"/>
    <mergeCell ref="M1774:M1775"/>
    <mergeCell ref="P1774:P1775"/>
    <mergeCell ref="T1774:T1775"/>
    <mergeCell ref="W1774:W1775"/>
    <mergeCell ref="AA1772:AA1773"/>
    <mergeCell ref="AB1772:AB1773"/>
    <mergeCell ref="AC1772:AC1773"/>
    <mergeCell ref="AD1772:AD1773"/>
    <mergeCell ref="AE1772:AE1773"/>
    <mergeCell ref="AF1772:AF1773"/>
    <mergeCell ref="AG1770:AG1771"/>
    <mergeCell ref="AH1770:AH1771"/>
    <mergeCell ref="A1772:A1773"/>
    <mergeCell ref="D1772:D1773"/>
    <mergeCell ref="G1772:G1773"/>
    <mergeCell ref="J1772:J1773"/>
    <mergeCell ref="M1772:M1773"/>
    <mergeCell ref="P1772:P1773"/>
    <mergeCell ref="T1772:T1773"/>
    <mergeCell ref="W1772:W1773"/>
    <mergeCell ref="AA1770:AA1771"/>
    <mergeCell ref="AB1770:AB1771"/>
    <mergeCell ref="AC1770:AC1771"/>
    <mergeCell ref="AD1770:AD1771"/>
    <mergeCell ref="AE1770:AE1771"/>
    <mergeCell ref="AF1770:AF1771"/>
    <mergeCell ref="AG1768:AG1769"/>
    <mergeCell ref="AH1768:AH1769"/>
    <mergeCell ref="A1770:A1771"/>
    <mergeCell ref="D1770:D1771"/>
    <mergeCell ref="G1770:G1771"/>
    <mergeCell ref="J1770:J1771"/>
    <mergeCell ref="M1770:M1771"/>
    <mergeCell ref="P1770:P1771"/>
    <mergeCell ref="T1770:T1771"/>
    <mergeCell ref="W1770:W1771"/>
    <mergeCell ref="AA1768:AA1769"/>
    <mergeCell ref="AB1768:AB1769"/>
    <mergeCell ref="AC1768:AC1769"/>
    <mergeCell ref="AD1768:AD1769"/>
    <mergeCell ref="AE1768:AE1769"/>
    <mergeCell ref="AF1768:AF1769"/>
    <mergeCell ref="AG1766:AG1767"/>
    <mergeCell ref="AH1766:AH1767"/>
    <mergeCell ref="A1768:A1769"/>
    <mergeCell ref="D1768:D1769"/>
    <mergeCell ref="G1768:G1769"/>
    <mergeCell ref="J1768:J1769"/>
    <mergeCell ref="M1768:M1769"/>
    <mergeCell ref="P1768:P1769"/>
    <mergeCell ref="T1768:T1769"/>
    <mergeCell ref="W1768:W1769"/>
    <mergeCell ref="AA1766:AA1767"/>
    <mergeCell ref="AB1766:AB1767"/>
    <mergeCell ref="AC1766:AC1767"/>
    <mergeCell ref="AD1766:AD1767"/>
    <mergeCell ref="AE1766:AE1767"/>
    <mergeCell ref="AF1766:AF1767"/>
    <mergeCell ref="AG1764:AG1765"/>
    <mergeCell ref="AH1764:AH1765"/>
    <mergeCell ref="A1766:A1767"/>
    <mergeCell ref="D1766:D1767"/>
    <mergeCell ref="G1766:G1767"/>
    <mergeCell ref="J1766:J1767"/>
    <mergeCell ref="M1766:M1767"/>
    <mergeCell ref="P1766:P1767"/>
    <mergeCell ref="T1766:T1767"/>
    <mergeCell ref="W1766:W1767"/>
    <mergeCell ref="AA1764:AA1765"/>
    <mergeCell ref="AB1764:AB1765"/>
    <mergeCell ref="AC1764:AC1765"/>
    <mergeCell ref="AD1764:AD1765"/>
    <mergeCell ref="AE1764:AE1765"/>
    <mergeCell ref="AF1764:AF1765"/>
    <mergeCell ref="AG1762:AG1763"/>
    <mergeCell ref="AH1762:AH1763"/>
    <mergeCell ref="A1764:A1765"/>
    <mergeCell ref="D1764:D1765"/>
    <mergeCell ref="G1764:G1765"/>
    <mergeCell ref="J1764:J1765"/>
    <mergeCell ref="M1764:M1765"/>
    <mergeCell ref="P1764:P1765"/>
    <mergeCell ref="T1764:T1765"/>
    <mergeCell ref="W1764:W1765"/>
    <mergeCell ref="AA1762:AA1763"/>
    <mergeCell ref="AB1762:AB1763"/>
    <mergeCell ref="AC1762:AC1763"/>
    <mergeCell ref="AD1762:AD1763"/>
    <mergeCell ref="AE1762:AE1763"/>
    <mergeCell ref="AF1762:AF1763"/>
    <mergeCell ref="AG1760:AG1761"/>
    <mergeCell ref="AH1760:AH1761"/>
    <mergeCell ref="A1762:A1763"/>
    <mergeCell ref="D1762:D1763"/>
    <mergeCell ref="G1762:G1763"/>
    <mergeCell ref="J1762:J1763"/>
    <mergeCell ref="M1762:M1763"/>
    <mergeCell ref="P1762:P1763"/>
    <mergeCell ref="T1762:T1763"/>
    <mergeCell ref="W1762:W1763"/>
    <mergeCell ref="AA1760:AA1761"/>
    <mergeCell ref="AB1760:AB1761"/>
    <mergeCell ref="AC1760:AC1761"/>
    <mergeCell ref="AD1760:AD1761"/>
    <mergeCell ref="AE1760:AE1761"/>
    <mergeCell ref="AF1760:AF1761"/>
    <mergeCell ref="AG1758:AG1759"/>
    <mergeCell ref="AH1758:AH1759"/>
    <mergeCell ref="A1760:A1761"/>
    <mergeCell ref="D1760:D1761"/>
    <mergeCell ref="G1760:G1761"/>
    <mergeCell ref="J1760:J1761"/>
    <mergeCell ref="M1760:M1761"/>
    <mergeCell ref="P1760:P1761"/>
    <mergeCell ref="T1760:T1761"/>
    <mergeCell ref="W1760:W1761"/>
    <mergeCell ref="AA1758:AA1759"/>
    <mergeCell ref="AB1758:AB1759"/>
    <mergeCell ref="AC1758:AC1759"/>
    <mergeCell ref="AD1758:AD1759"/>
    <mergeCell ref="AE1758:AE1759"/>
    <mergeCell ref="AF1758:AF1759"/>
    <mergeCell ref="AG1756:AG1757"/>
    <mergeCell ref="AH1756:AH1757"/>
    <mergeCell ref="A1758:A1759"/>
    <mergeCell ref="D1758:D1759"/>
    <mergeCell ref="G1758:G1759"/>
    <mergeCell ref="J1758:J1759"/>
    <mergeCell ref="M1758:M1759"/>
    <mergeCell ref="P1758:P1759"/>
    <mergeCell ref="T1758:T1759"/>
    <mergeCell ref="W1758:W1759"/>
    <mergeCell ref="AA1756:AA1757"/>
    <mergeCell ref="AB1756:AB1757"/>
    <mergeCell ref="AC1756:AC1757"/>
    <mergeCell ref="AD1756:AD1757"/>
    <mergeCell ref="AE1756:AE1757"/>
    <mergeCell ref="AF1756:AF1757"/>
    <mergeCell ref="AG1754:AG1755"/>
    <mergeCell ref="AH1754:AH1755"/>
    <mergeCell ref="A1756:A1757"/>
    <mergeCell ref="D1756:D1757"/>
    <mergeCell ref="G1756:G1757"/>
    <mergeCell ref="J1756:J1757"/>
    <mergeCell ref="M1756:M1757"/>
    <mergeCell ref="P1756:P1757"/>
    <mergeCell ref="T1756:T1757"/>
    <mergeCell ref="W1756:W1757"/>
    <mergeCell ref="AA1754:AA1755"/>
    <mergeCell ref="AB1754:AB1755"/>
    <mergeCell ref="AC1754:AC1755"/>
    <mergeCell ref="AD1754:AD1755"/>
    <mergeCell ref="AE1754:AE1755"/>
    <mergeCell ref="AF1754:AF1755"/>
    <mergeCell ref="AG1752:AG1753"/>
    <mergeCell ref="AH1752:AH1753"/>
    <mergeCell ref="A1754:A1755"/>
    <mergeCell ref="D1754:D1755"/>
    <mergeCell ref="G1754:G1755"/>
    <mergeCell ref="J1754:J1755"/>
    <mergeCell ref="M1754:M1755"/>
    <mergeCell ref="P1754:P1755"/>
    <mergeCell ref="T1754:T1755"/>
    <mergeCell ref="W1754:W1755"/>
    <mergeCell ref="AA1752:AA1753"/>
    <mergeCell ref="AB1752:AB1753"/>
    <mergeCell ref="AC1752:AC1753"/>
    <mergeCell ref="AD1752:AD1753"/>
    <mergeCell ref="AE1752:AE1753"/>
    <mergeCell ref="AF1752:AF1753"/>
    <mergeCell ref="AG1750:AG1751"/>
    <mergeCell ref="AH1750:AH1751"/>
    <mergeCell ref="A1752:A1753"/>
    <mergeCell ref="D1752:D1753"/>
    <mergeCell ref="G1752:G1753"/>
    <mergeCell ref="J1752:J1753"/>
    <mergeCell ref="M1752:M1753"/>
    <mergeCell ref="P1752:P1753"/>
    <mergeCell ref="T1752:T1753"/>
    <mergeCell ref="W1752:W1753"/>
    <mergeCell ref="AA1750:AA1751"/>
    <mergeCell ref="AB1750:AB1751"/>
    <mergeCell ref="AC1750:AC1751"/>
    <mergeCell ref="AD1750:AD1751"/>
    <mergeCell ref="AE1750:AE1751"/>
    <mergeCell ref="AF1750:AF1751"/>
    <mergeCell ref="AG1748:AG1749"/>
    <mergeCell ref="AH1748:AH1749"/>
    <mergeCell ref="A1750:A1751"/>
    <mergeCell ref="D1750:D1751"/>
    <mergeCell ref="G1750:G1751"/>
    <mergeCell ref="J1750:J1751"/>
    <mergeCell ref="M1750:M1751"/>
    <mergeCell ref="P1750:P1751"/>
    <mergeCell ref="T1750:T1751"/>
    <mergeCell ref="W1750:W1751"/>
    <mergeCell ref="AA1748:AA1749"/>
    <mergeCell ref="AB1748:AB1749"/>
    <mergeCell ref="AC1748:AC1749"/>
    <mergeCell ref="AD1748:AD1749"/>
    <mergeCell ref="AE1748:AE1749"/>
    <mergeCell ref="AF1748:AF1749"/>
    <mergeCell ref="AG1746:AG1747"/>
    <mergeCell ref="AH1746:AH1747"/>
    <mergeCell ref="A1748:A1749"/>
    <mergeCell ref="D1748:D1749"/>
    <mergeCell ref="G1748:G1749"/>
    <mergeCell ref="J1748:J1749"/>
    <mergeCell ref="M1748:M1749"/>
    <mergeCell ref="P1748:P1749"/>
    <mergeCell ref="T1748:T1749"/>
    <mergeCell ref="W1748:W1749"/>
    <mergeCell ref="AA1746:AA1747"/>
    <mergeCell ref="AB1746:AB1747"/>
    <mergeCell ref="AC1746:AC1747"/>
    <mergeCell ref="AD1746:AD1747"/>
    <mergeCell ref="AE1746:AE1747"/>
    <mergeCell ref="AF1746:AF1747"/>
    <mergeCell ref="AG1744:AG1745"/>
    <mergeCell ref="AH1744:AH1745"/>
    <mergeCell ref="A1746:A1747"/>
    <mergeCell ref="D1746:D1747"/>
    <mergeCell ref="G1746:G1747"/>
    <mergeCell ref="J1746:J1747"/>
    <mergeCell ref="M1746:M1747"/>
    <mergeCell ref="P1746:P1747"/>
    <mergeCell ref="T1746:T1747"/>
    <mergeCell ref="W1746:W1747"/>
    <mergeCell ref="AA1744:AA1745"/>
    <mergeCell ref="AB1744:AB1745"/>
    <mergeCell ref="AC1744:AC1745"/>
    <mergeCell ref="AD1744:AD1745"/>
    <mergeCell ref="AE1744:AE1745"/>
    <mergeCell ref="AF1744:AF1745"/>
    <mergeCell ref="AF1742:AF1743"/>
    <mergeCell ref="AG1742:AG1743"/>
    <mergeCell ref="AH1742:AH1743"/>
    <mergeCell ref="A1744:A1745"/>
    <mergeCell ref="D1744:D1745"/>
    <mergeCell ref="G1744:G1745"/>
    <mergeCell ref="J1744:J1745"/>
    <mergeCell ref="M1744:M1745"/>
    <mergeCell ref="P1744:P1745"/>
    <mergeCell ref="T1744:T1745"/>
    <mergeCell ref="W1742:W1743"/>
    <mergeCell ref="AA1742:AA1743"/>
    <mergeCell ref="AB1742:AB1743"/>
    <mergeCell ref="AC1742:AC1743"/>
    <mergeCell ref="AD1742:AD1743"/>
    <mergeCell ref="AE1742:AE1743"/>
    <mergeCell ref="AF1740:AF1741"/>
    <mergeCell ref="AG1740:AG1741"/>
    <mergeCell ref="AH1740:AH1741"/>
    <mergeCell ref="A1742:A1743"/>
    <mergeCell ref="D1742:D1743"/>
    <mergeCell ref="G1742:G1743"/>
    <mergeCell ref="J1742:J1743"/>
    <mergeCell ref="M1742:M1743"/>
    <mergeCell ref="P1742:P1743"/>
    <mergeCell ref="T1742:T1743"/>
    <mergeCell ref="W1740:W1741"/>
    <mergeCell ref="AA1740:AA1741"/>
    <mergeCell ref="AB1740:AB1741"/>
    <mergeCell ref="AC1740:AC1741"/>
    <mergeCell ref="AD1740:AD1741"/>
    <mergeCell ref="AE1740:AE1741"/>
    <mergeCell ref="AF1738:AF1739"/>
    <mergeCell ref="AG1738:AG1739"/>
    <mergeCell ref="AH1738:AH1739"/>
    <mergeCell ref="A1740:A1741"/>
    <mergeCell ref="D1740:D1741"/>
    <mergeCell ref="G1740:G1741"/>
    <mergeCell ref="J1740:J1741"/>
    <mergeCell ref="M1740:M1741"/>
    <mergeCell ref="P1740:P1741"/>
    <mergeCell ref="T1740:T1741"/>
    <mergeCell ref="W1738:W1739"/>
    <mergeCell ref="AA1738:AA1739"/>
    <mergeCell ref="AB1738:AB1739"/>
    <mergeCell ref="AC1738:AC1739"/>
    <mergeCell ref="AD1738:AD1739"/>
    <mergeCell ref="AE1738:AE1739"/>
    <mergeCell ref="AF1736:AF1737"/>
    <mergeCell ref="AG1736:AG1737"/>
    <mergeCell ref="AH1736:AH1737"/>
    <mergeCell ref="A1738:A1739"/>
    <mergeCell ref="D1738:D1739"/>
    <mergeCell ref="G1738:G1739"/>
    <mergeCell ref="J1738:J1739"/>
    <mergeCell ref="M1738:M1739"/>
    <mergeCell ref="P1738:P1739"/>
    <mergeCell ref="T1738:T1739"/>
    <mergeCell ref="W1736:W1737"/>
    <mergeCell ref="AA1736:AA1737"/>
    <mergeCell ref="AB1736:AB1737"/>
    <mergeCell ref="AC1736:AC1737"/>
    <mergeCell ref="AD1736:AD1737"/>
    <mergeCell ref="AE1736:AE1737"/>
    <mergeCell ref="AF1734:AF1735"/>
    <mergeCell ref="AG1734:AG1735"/>
    <mergeCell ref="AH1734:AH1735"/>
    <mergeCell ref="A1736:A1737"/>
    <mergeCell ref="D1736:D1737"/>
    <mergeCell ref="G1736:G1737"/>
    <mergeCell ref="J1736:J1737"/>
    <mergeCell ref="M1736:M1737"/>
    <mergeCell ref="P1736:P1737"/>
    <mergeCell ref="T1736:T1737"/>
    <mergeCell ref="W1734:W1735"/>
    <mergeCell ref="AA1734:AA1735"/>
    <mergeCell ref="AB1734:AB1735"/>
    <mergeCell ref="AC1734:AC1735"/>
    <mergeCell ref="AD1734:AD1735"/>
    <mergeCell ref="AE1734:AE1735"/>
    <mergeCell ref="AF1732:AF1733"/>
    <mergeCell ref="AG1732:AG1733"/>
    <mergeCell ref="AH1732:AH1733"/>
    <mergeCell ref="A1734:A1735"/>
    <mergeCell ref="D1734:D1735"/>
    <mergeCell ref="G1734:G1735"/>
    <mergeCell ref="J1734:J1735"/>
    <mergeCell ref="M1734:M1735"/>
    <mergeCell ref="P1734:P1735"/>
    <mergeCell ref="T1734:T1735"/>
    <mergeCell ref="W1732:W1733"/>
    <mergeCell ref="AA1732:AA1733"/>
    <mergeCell ref="AB1732:AB1733"/>
    <mergeCell ref="AC1732:AC1733"/>
    <mergeCell ref="AD1732:AD1733"/>
    <mergeCell ref="AE1732:AE1733"/>
    <mergeCell ref="AF1730:AF1731"/>
    <mergeCell ref="AG1730:AG1731"/>
    <mergeCell ref="AH1730:AH1731"/>
    <mergeCell ref="A1732:A1733"/>
    <mergeCell ref="D1732:D1733"/>
    <mergeCell ref="G1732:G1733"/>
    <mergeCell ref="J1732:J1733"/>
    <mergeCell ref="M1732:M1733"/>
    <mergeCell ref="P1732:P1733"/>
    <mergeCell ref="T1732:T1733"/>
    <mergeCell ref="W1730:W1731"/>
    <mergeCell ref="AA1730:AA1731"/>
    <mergeCell ref="AB1730:AB1731"/>
    <mergeCell ref="AC1730:AC1731"/>
    <mergeCell ref="AD1730:AD1731"/>
    <mergeCell ref="AE1730:AE1731"/>
    <mergeCell ref="AF1728:AF1729"/>
    <mergeCell ref="AG1728:AG1729"/>
    <mergeCell ref="AH1728:AH1729"/>
    <mergeCell ref="A1730:A1731"/>
    <mergeCell ref="D1730:D1731"/>
    <mergeCell ref="G1730:G1731"/>
    <mergeCell ref="J1730:J1731"/>
    <mergeCell ref="M1730:M1731"/>
    <mergeCell ref="P1730:P1731"/>
    <mergeCell ref="T1730:T1731"/>
    <mergeCell ref="W1728:W1729"/>
    <mergeCell ref="AA1728:AA1729"/>
    <mergeCell ref="AB1728:AB1729"/>
    <mergeCell ref="AC1728:AC1729"/>
    <mergeCell ref="AD1728:AD1729"/>
    <mergeCell ref="AE1728:AE1729"/>
    <mergeCell ref="AF1726:AF1727"/>
    <mergeCell ref="AG1726:AG1727"/>
    <mergeCell ref="AH1726:AH1727"/>
    <mergeCell ref="A1728:A1729"/>
    <mergeCell ref="D1728:D1729"/>
    <mergeCell ref="G1728:G1729"/>
    <mergeCell ref="J1728:J1729"/>
    <mergeCell ref="M1728:M1729"/>
    <mergeCell ref="P1728:P1729"/>
    <mergeCell ref="T1728:T1729"/>
    <mergeCell ref="W1726:W1727"/>
    <mergeCell ref="AA1726:AA1727"/>
    <mergeCell ref="AB1726:AB1727"/>
    <mergeCell ref="AC1726:AC1727"/>
    <mergeCell ref="AD1726:AD1727"/>
    <mergeCell ref="AE1726:AE1727"/>
    <mergeCell ref="AF1724:AF1725"/>
    <mergeCell ref="AG1724:AG1725"/>
    <mergeCell ref="AH1724:AH1725"/>
    <mergeCell ref="A1726:A1727"/>
    <mergeCell ref="D1726:D1727"/>
    <mergeCell ref="G1726:G1727"/>
    <mergeCell ref="J1726:J1727"/>
    <mergeCell ref="M1726:M1727"/>
    <mergeCell ref="P1726:P1727"/>
    <mergeCell ref="T1726:T1727"/>
    <mergeCell ref="W1724:W1725"/>
    <mergeCell ref="AA1724:AA1725"/>
    <mergeCell ref="AB1724:AB1725"/>
    <mergeCell ref="AC1724:AC1725"/>
    <mergeCell ref="AD1724:AD1725"/>
    <mergeCell ref="AE1724:AE1725"/>
    <mergeCell ref="AF1722:AF1723"/>
    <mergeCell ref="AG1722:AG1723"/>
    <mergeCell ref="AH1722:AH1723"/>
    <mergeCell ref="A1724:A1725"/>
    <mergeCell ref="D1724:D1725"/>
    <mergeCell ref="G1724:G1725"/>
    <mergeCell ref="J1724:J1725"/>
    <mergeCell ref="M1724:M1725"/>
    <mergeCell ref="P1724:P1725"/>
    <mergeCell ref="T1724:T1725"/>
    <mergeCell ref="W1722:W1723"/>
    <mergeCell ref="AA1722:AA1723"/>
    <mergeCell ref="AB1722:AB1723"/>
    <mergeCell ref="AC1722:AC1723"/>
    <mergeCell ref="AD1722:AD1723"/>
    <mergeCell ref="AE1722:AE1723"/>
    <mergeCell ref="AF1720:AF1721"/>
    <mergeCell ref="AG1720:AG1721"/>
    <mergeCell ref="AH1720:AH1721"/>
    <mergeCell ref="A1722:A1723"/>
    <mergeCell ref="D1722:D1723"/>
    <mergeCell ref="G1722:G1723"/>
    <mergeCell ref="J1722:J1723"/>
    <mergeCell ref="M1722:M1723"/>
    <mergeCell ref="P1722:P1723"/>
    <mergeCell ref="T1722:T1723"/>
    <mergeCell ref="W1720:W1721"/>
    <mergeCell ref="AA1720:AA1721"/>
    <mergeCell ref="AB1720:AB1721"/>
    <mergeCell ref="AC1720:AC1721"/>
    <mergeCell ref="AD1720:AD1721"/>
    <mergeCell ref="AE1720:AE1721"/>
    <mergeCell ref="AF1718:AF1719"/>
    <mergeCell ref="AG1718:AG1719"/>
    <mergeCell ref="AH1718:AH1719"/>
    <mergeCell ref="A1720:A1721"/>
    <mergeCell ref="D1720:D1721"/>
    <mergeCell ref="G1720:G1721"/>
    <mergeCell ref="J1720:J1721"/>
    <mergeCell ref="M1720:M1721"/>
    <mergeCell ref="P1720:P1721"/>
    <mergeCell ref="T1720:T1721"/>
    <mergeCell ref="W1718:W1719"/>
    <mergeCell ref="AA1718:AA1719"/>
    <mergeCell ref="AB1718:AB1719"/>
    <mergeCell ref="AC1718:AC1719"/>
    <mergeCell ref="AD1718:AD1719"/>
    <mergeCell ref="AE1718:AE1719"/>
    <mergeCell ref="AF1716:AF1717"/>
    <mergeCell ref="AG1716:AG1717"/>
    <mergeCell ref="AH1716:AH1717"/>
    <mergeCell ref="A1718:A1719"/>
    <mergeCell ref="D1718:D1719"/>
    <mergeCell ref="G1718:G1719"/>
    <mergeCell ref="J1718:J1719"/>
    <mergeCell ref="M1718:M1719"/>
    <mergeCell ref="P1718:P1719"/>
    <mergeCell ref="T1718:T1719"/>
    <mergeCell ref="W1716:W1717"/>
    <mergeCell ref="AA1716:AA1717"/>
    <mergeCell ref="AB1716:AB1717"/>
    <mergeCell ref="AC1716:AC1717"/>
    <mergeCell ref="AD1716:AD1717"/>
    <mergeCell ref="AE1716:AE1717"/>
    <mergeCell ref="AF1714:AF1715"/>
    <mergeCell ref="AG1714:AG1715"/>
    <mergeCell ref="AH1714:AH1715"/>
    <mergeCell ref="A1716:A1717"/>
    <mergeCell ref="D1716:D1717"/>
    <mergeCell ref="G1716:G1717"/>
    <mergeCell ref="J1716:J1717"/>
    <mergeCell ref="M1716:M1717"/>
    <mergeCell ref="P1716:P1717"/>
    <mergeCell ref="T1716:T1717"/>
    <mergeCell ref="W1714:W1715"/>
    <mergeCell ref="AA1714:AA1715"/>
    <mergeCell ref="AB1714:AB1715"/>
    <mergeCell ref="AC1714:AC1715"/>
    <mergeCell ref="AD1714:AD1715"/>
    <mergeCell ref="AE1714:AE1715"/>
    <mergeCell ref="AF1712:AF1713"/>
    <mergeCell ref="AG1712:AG1713"/>
    <mergeCell ref="AH1712:AH1713"/>
    <mergeCell ref="A1714:A1715"/>
    <mergeCell ref="D1714:D1715"/>
    <mergeCell ref="G1714:G1715"/>
    <mergeCell ref="J1714:J1715"/>
    <mergeCell ref="M1714:M1715"/>
    <mergeCell ref="P1714:P1715"/>
    <mergeCell ref="T1714:T1715"/>
    <mergeCell ref="W1712:W1713"/>
    <mergeCell ref="AA1712:AA1713"/>
    <mergeCell ref="AB1712:AB1713"/>
    <mergeCell ref="AC1712:AC1713"/>
    <mergeCell ref="AD1712:AD1713"/>
    <mergeCell ref="AE1712:AE1713"/>
    <mergeCell ref="AF1710:AF1711"/>
    <mergeCell ref="AG1710:AG1711"/>
    <mergeCell ref="AH1710:AH1711"/>
    <mergeCell ref="A1712:A1713"/>
    <mergeCell ref="D1712:D1713"/>
    <mergeCell ref="G1712:G1713"/>
    <mergeCell ref="J1712:J1713"/>
    <mergeCell ref="M1712:M1713"/>
    <mergeCell ref="P1712:P1713"/>
    <mergeCell ref="T1712:T1713"/>
    <mergeCell ref="T1710:T1711"/>
    <mergeCell ref="AA1710:AA1711"/>
    <mergeCell ref="AB1710:AB1711"/>
    <mergeCell ref="AC1710:AC1711"/>
    <mergeCell ref="AD1710:AD1711"/>
    <mergeCell ref="AE1710:AE1711"/>
    <mergeCell ref="AE1708:AE1709"/>
    <mergeCell ref="AF1708:AF1709"/>
    <mergeCell ref="AG1708:AG1709"/>
    <mergeCell ref="AH1708:AH1709"/>
    <mergeCell ref="A1710:A1711"/>
    <mergeCell ref="D1710:D1711"/>
    <mergeCell ref="G1710:G1711"/>
    <mergeCell ref="J1710:J1711"/>
    <mergeCell ref="M1710:M1711"/>
    <mergeCell ref="P1710:P1711"/>
    <mergeCell ref="T1708:T1709"/>
    <mergeCell ref="W1708:W1709"/>
    <mergeCell ref="AA1708:AA1709"/>
    <mergeCell ref="AB1708:AB1709"/>
    <mergeCell ref="AC1708:AC1709"/>
    <mergeCell ref="AD1708:AD1709"/>
    <mergeCell ref="AE1706:AE1707"/>
    <mergeCell ref="AF1706:AF1707"/>
    <mergeCell ref="AG1706:AG1707"/>
    <mergeCell ref="AH1706:AH1707"/>
    <mergeCell ref="A1708:A1709"/>
    <mergeCell ref="D1708:D1709"/>
    <mergeCell ref="G1708:G1709"/>
    <mergeCell ref="J1708:J1709"/>
    <mergeCell ref="M1708:M1709"/>
    <mergeCell ref="P1708:P1709"/>
    <mergeCell ref="T1706:T1707"/>
    <mergeCell ref="W1706:W1707"/>
    <mergeCell ref="AA1706:AA1707"/>
    <mergeCell ref="AB1706:AB1707"/>
    <mergeCell ref="AC1706:AC1707"/>
    <mergeCell ref="AD1706:AD1707"/>
    <mergeCell ref="AE1704:AE1705"/>
    <mergeCell ref="AF1704:AF1705"/>
    <mergeCell ref="AG1704:AG1705"/>
    <mergeCell ref="AH1704:AH1705"/>
    <mergeCell ref="A1706:A1707"/>
    <mergeCell ref="D1706:D1707"/>
    <mergeCell ref="G1706:G1707"/>
    <mergeCell ref="J1706:J1707"/>
    <mergeCell ref="M1706:M1707"/>
    <mergeCell ref="P1706:P1707"/>
    <mergeCell ref="T1704:T1705"/>
    <mergeCell ref="W1704:W1705"/>
    <mergeCell ref="AA1704:AA1705"/>
    <mergeCell ref="AB1704:AB1705"/>
    <mergeCell ref="AC1704:AC1705"/>
    <mergeCell ref="AD1704:AD1705"/>
    <mergeCell ref="AE1702:AE1703"/>
    <mergeCell ref="AF1702:AF1703"/>
    <mergeCell ref="AG1702:AG1703"/>
    <mergeCell ref="AH1702:AH1703"/>
    <mergeCell ref="A1704:A1705"/>
    <mergeCell ref="D1704:D1705"/>
    <mergeCell ref="G1704:G1705"/>
    <mergeCell ref="J1704:J1705"/>
    <mergeCell ref="M1704:M1705"/>
    <mergeCell ref="P1704:P1705"/>
    <mergeCell ref="T1702:T1703"/>
    <mergeCell ref="W1702:W1703"/>
    <mergeCell ref="AA1702:AA1703"/>
    <mergeCell ref="AB1702:AB1703"/>
    <mergeCell ref="AC1702:AC1703"/>
    <mergeCell ref="AD1702:AD1703"/>
    <mergeCell ref="AE1700:AE1701"/>
    <mergeCell ref="AF1700:AF1701"/>
    <mergeCell ref="AG1700:AG1701"/>
    <mergeCell ref="AH1700:AH1701"/>
    <mergeCell ref="A1702:A1703"/>
    <mergeCell ref="D1702:D1703"/>
    <mergeCell ref="G1702:G1703"/>
    <mergeCell ref="J1702:J1703"/>
    <mergeCell ref="M1702:M1703"/>
    <mergeCell ref="P1702:P1703"/>
    <mergeCell ref="T1700:T1701"/>
    <mergeCell ref="W1700:W1701"/>
    <mergeCell ref="AA1700:AA1701"/>
    <mergeCell ref="AB1700:AB1701"/>
    <mergeCell ref="AC1700:AC1701"/>
    <mergeCell ref="AD1700:AD1701"/>
    <mergeCell ref="AE1698:AE1699"/>
    <mergeCell ref="AF1698:AF1699"/>
    <mergeCell ref="AG1698:AG1699"/>
    <mergeCell ref="AH1698:AH1699"/>
    <mergeCell ref="A1700:A1701"/>
    <mergeCell ref="D1700:D1701"/>
    <mergeCell ref="G1700:G1701"/>
    <mergeCell ref="J1700:J1701"/>
    <mergeCell ref="M1700:M1701"/>
    <mergeCell ref="P1700:P1701"/>
    <mergeCell ref="T1698:T1699"/>
    <mergeCell ref="W1698:W1699"/>
    <mergeCell ref="AA1698:AA1699"/>
    <mergeCell ref="AB1698:AB1699"/>
    <mergeCell ref="AC1698:AC1699"/>
    <mergeCell ref="AD1698:AD1699"/>
    <mergeCell ref="AE1696:AE1697"/>
    <mergeCell ref="AF1696:AF1697"/>
    <mergeCell ref="AG1696:AG1697"/>
    <mergeCell ref="AH1696:AH1697"/>
    <mergeCell ref="A1698:A1699"/>
    <mergeCell ref="D1698:D1699"/>
    <mergeCell ref="G1698:G1699"/>
    <mergeCell ref="J1698:J1699"/>
    <mergeCell ref="M1698:M1699"/>
    <mergeCell ref="P1698:P1699"/>
    <mergeCell ref="T1696:T1697"/>
    <mergeCell ref="W1696:W1697"/>
    <mergeCell ref="AA1696:AA1697"/>
    <mergeCell ref="AB1696:AB1697"/>
    <mergeCell ref="AC1696:AC1697"/>
    <mergeCell ref="AD1696:AD1697"/>
    <mergeCell ref="AE1694:AE1695"/>
    <mergeCell ref="AF1694:AF1695"/>
    <mergeCell ref="AG1694:AG1695"/>
    <mergeCell ref="AH1694:AH1695"/>
    <mergeCell ref="A1696:A1697"/>
    <mergeCell ref="D1696:D1697"/>
    <mergeCell ref="G1696:G1697"/>
    <mergeCell ref="J1696:J1697"/>
    <mergeCell ref="M1696:M1697"/>
    <mergeCell ref="P1696:P1697"/>
    <mergeCell ref="T1694:T1695"/>
    <mergeCell ref="W1694:W1695"/>
    <mergeCell ref="AA1694:AA1695"/>
    <mergeCell ref="AB1694:AB1695"/>
    <mergeCell ref="AC1694:AC1695"/>
    <mergeCell ref="AD1694:AD1695"/>
    <mergeCell ref="AE1692:AE1693"/>
    <mergeCell ref="AF1692:AF1693"/>
    <mergeCell ref="AG1692:AG1693"/>
    <mergeCell ref="AH1692:AH1693"/>
    <mergeCell ref="A1694:A1695"/>
    <mergeCell ref="D1694:D1695"/>
    <mergeCell ref="G1694:G1695"/>
    <mergeCell ref="J1694:J1695"/>
    <mergeCell ref="M1694:M1695"/>
    <mergeCell ref="P1694:P1695"/>
    <mergeCell ref="T1692:T1693"/>
    <mergeCell ref="W1692:W1693"/>
    <mergeCell ref="AA1692:AA1693"/>
    <mergeCell ref="AB1692:AB1693"/>
    <mergeCell ref="AC1692:AC1693"/>
    <mergeCell ref="AD1692:AD1693"/>
    <mergeCell ref="AE1690:AE1691"/>
    <mergeCell ref="AF1690:AF1691"/>
    <mergeCell ref="AG1690:AG1691"/>
    <mergeCell ref="AH1690:AH1691"/>
    <mergeCell ref="A1692:A1693"/>
    <mergeCell ref="D1692:D1693"/>
    <mergeCell ref="G1692:G1693"/>
    <mergeCell ref="J1692:J1693"/>
    <mergeCell ref="M1692:M1693"/>
    <mergeCell ref="P1692:P1693"/>
    <mergeCell ref="T1690:T1691"/>
    <mergeCell ref="W1690:W1691"/>
    <mergeCell ref="AA1690:AA1691"/>
    <mergeCell ref="AB1690:AB1691"/>
    <mergeCell ref="AC1690:AC1691"/>
    <mergeCell ref="AD1690:AD1691"/>
    <mergeCell ref="AE1688:AE1689"/>
    <mergeCell ref="AF1688:AF1689"/>
    <mergeCell ref="AG1688:AG1689"/>
    <mergeCell ref="AH1688:AH1689"/>
    <mergeCell ref="A1690:A1691"/>
    <mergeCell ref="D1690:D1691"/>
    <mergeCell ref="G1690:G1691"/>
    <mergeCell ref="J1690:J1691"/>
    <mergeCell ref="M1690:M1691"/>
    <mergeCell ref="P1690:P1691"/>
    <mergeCell ref="T1688:T1689"/>
    <mergeCell ref="W1688:W1689"/>
    <mergeCell ref="AA1688:AA1689"/>
    <mergeCell ref="AB1688:AB1689"/>
    <mergeCell ref="AC1688:AC1689"/>
    <mergeCell ref="AD1688:AD1689"/>
    <mergeCell ref="AE1686:AE1687"/>
    <mergeCell ref="AF1686:AF1687"/>
    <mergeCell ref="AG1686:AG1687"/>
    <mergeCell ref="AH1686:AH1687"/>
    <mergeCell ref="A1688:A1689"/>
    <mergeCell ref="D1688:D1689"/>
    <mergeCell ref="G1688:G1689"/>
    <mergeCell ref="J1688:J1689"/>
    <mergeCell ref="M1688:M1689"/>
    <mergeCell ref="P1688:P1689"/>
    <mergeCell ref="T1686:T1687"/>
    <mergeCell ref="W1686:W1687"/>
    <mergeCell ref="AA1686:AA1687"/>
    <mergeCell ref="AB1686:AB1687"/>
    <mergeCell ref="AC1686:AC1687"/>
    <mergeCell ref="AD1686:AD1687"/>
    <mergeCell ref="AE1684:AE1685"/>
    <mergeCell ref="AF1684:AF1685"/>
    <mergeCell ref="AG1684:AG1685"/>
    <mergeCell ref="AH1684:AH1685"/>
    <mergeCell ref="A1686:A1687"/>
    <mergeCell ref="D1686:D1687"/>
    <mergeCell ref="G1686:G1687"/>
    <mergeCell ref="J1686:J1687"/>
    <mergeCell ref="M1686:M1687"/>
    <mergeCell ref="P1686:P1687"/>
    <mergeCell ref="T1684:T1685"/>
    <mergeCell ref="W1684:W1685"/>
    <mergeCell ref="AA1684:AA1685"/>
    <mergeCell ref="AB1684:AB1685"/>
    <mergeCell ref="AC1684:AC1685"/>
    <mergeCell ref="AD1684:AD1685"/>
    <mergeCell ref="AE1682:AE1683"/>
    <mergeCell ref="AF1682:AF1683"/>
    <mergeCell ref="AG1682:AG1683"/>
    <mergeCell ref="AH1682:AH1683"/>
    <mergeCell ref="A1684:A1685"/>
    <mergeCell ref="D1684:D1685"/>
    <mergeCell ref="G1684:G1685"/>
    <mergeCell ref="J1684:J1685"/>
    <mergeCell ref="M1684:M1685"/>
    <mergeCell ref="P1684:P1685"/>
    <mergeCell ref="T1682:T1683"/>
    <mergeCell ref="W1682:W1683"/>
    <mergeCell ref="AA1682:AA1683"/>
    <mergeCell ref="AB1682:AB1683"/>
    <mergeCell ref="AC1682:AC1683"/>
    <mergeCell ref="AD1682:AD1683"/>
    <mergeCell ref="AE1680:AE1681"/>
    <mergeCell ref="AF1680:AF1681"/>
    <mergeCell ref="AG1680:AG1681"/>
    <mergeCell ref="AH1680:AH1681"/>
    <mergeCell ref="A1682:A1683"/>
    <mergeCell ref="D1682:D1683"/>
    <mergeCell ref="G1682:G1683"/>
    <mergeCell ref="J1682:J1683"/>
    <mergeCell ref="M1682:M1683"/>
    <mergeCell ref="P1682:P1683"/>
    <mergeCell ref="T1680:T1681"/>
    <mergeCell ref="W1680:W1681"/>
    <mergeCell ref="AA1680:AA1681"/>
    <mergeCell ref="AB1680:AB1681"/>
    <mergeCell ref="AC1680:AC1681"/>
    <mergeCell ref="AD1680:AD1681"/>
    <mergeCell ref="AE1678:AE1679"/>
    <mergeCell ref="AF1678:AF1679"/>
    <mergeCell ref="AG1678:AG1679"/>
    <mergeCell ref="AH1678:AH1679"/>
    <mergeCell ref="A1680:A1681"/>
    <mergeCell ref="D1680:D1681"/>
    <mergeCell ref="G1680:G1681"/>
    <mergeCell ref="J1680:J1681"/>
    <mergeCell ref="M1680:M1681"/>
    <mergeCell ref="P1680:P1681"/>
    <mergeCell ref="T1678:T1679"/>
    <mergeCell ref="W1678:W1679"/>
    <mergeCell ref="AA1678:AA1679"/>
    <mergeCell ref="AB1678:AB1679"/>
    <mergeCell ref="AC1678:AC1679"/>
    <mergeCell ref="AD1678:AD1679"/>
    <mergeCell ref="AE1676:AE1677"/>
    <mergeCell ref="AF1676:AF1677"/>
    <mergeCell ref="AG1676:AG1677"/>
    <mergeCell ref="AH1676:AH1677"/>
    <mergeCell ref="A1678:A1679"/>
    <mergeCell ref="D1678:D1679"/>
    <mergeCell ref="G1678:G1679"/>
    <mergeCell ref="J1678:J1679"/>
    <mergeCell ref="M1678:M1679"/>
    <mergeCell ref="P1678:P1679"/>
    <mergeCell ref="T1676:T1677"/>
    <mergeCell ref="W1676:W1677"/>
    <mergeCell ref="AA1676:AA1677"/>
    <mergeCell ref="AB1676:AB1677"/>
    <mergeCell ref="AC1676:AC1677"/>
    <mergeCell ref="AD1676:AD1677"/>
    <mergeCell ref="A1676:A1677"/>
    <mergeCell ref="D1676:D1677"/>
    <mergeCell ref="G1676:G1677"/>
    <mergeCell ref="J1676:J1677"/>
    <mergeCell ref="M1676:M1677"/>
    <mergeCell ref="P1676:P1677"/>
    <mergeCell ref="AC1674:AC1675"/>
    <mergeCell ref="AD1674:AD1675"/>
    <mergeCell ref="AE1674:AE1675"/>
    <mergeCell ref="AF1674:AF1675"/>
    <mergeCell ref="AG1674:AG1675"/>
    <mergeCell ref="AH1674:AH1675"/>
    <mergeCell ref="AH1672:AH1673"/>
    <mergeCell ref="A1674:A1675"/>
    <mergeCell ref="D1674:D1675"/>
    <mergeCell ref="G1674:G1675"/>
    <mergeCell ref="J1674:J1675"/>
    <mergeCell ref="M1674:M1675"/>
    <mergeCell ref="P1674:P1675"/>
    <mergeCell ref="T1674:T1675"/>
    <mergeCell ref="AA1674:AA1675"/>
    <mergeCell ref="AB1674:AB1675"/>
    <mergeCell ref="AB1672:AB1673"/>
    <mergeCell ref="AC1672:AC1673"/>
    <mergeCell ref="AD1672:AD1673"/>
    <mergeCell ref="AE1672:AE1673"/>
    <mergeCell ref="AF1672:AF1673"/>
    <mergeCell ref="AG1672:AG1673"/>
    <mergeCell ref="AH1670:AH1671"/>
    <mergeCell ref="A1672:A1673"/>
    <mergeCell ref="D1672:D1673"/>
    <mergeCell ref="G1672:G1673"/>
    <mergeCell ref="J1672:J1673"/>
    <mergeCell ref="M1672:M1673"/>
    <mergeCell ref="P1672:P1673"/>
    <mergeCell ref="T1672:T1673"/>
    <mergeCell ref="W1672:W1673"/>
    <mergeCell ref="AA1672:AA1673"/>
    <mergeCell ref="AB1670:AB1671"/>
    <mergeCell ref="AC1670:AC1671"/>
    <mergeCell ref="AD1670:AD1671"/>
    <mergeCell ref="AE1670:AE1671"/>
    <mergeCell ref="AF1670:AF1671"/>
    <mergeCell ref="AG1670:AG1671"/>
    <mergeCell ref="AH1668:AH1669"/>
    <mergeCell ref="A1670:A1671"/>
    <mergeCell ref="D1670:D1671"/>
    <mergeCell ref="G1670:G1671"/>
    <mergeCell ref="J1670:J1671"/>
    <mergeCell ref="M1670:M1671"/>
    <mergeCell ref="P1670:P1671"/>
    <mergeCell ref="T1670:T1671"/>
    <mergeCell ref="W1670:W1671"/>
    <mergeCell ref="AA1670:AA1671"/>
    <mergeCell ref="AB1668:AB1669"/>
    <mergeCell ref="AC1668:AC1669"/>
    <mergeCell ref="AD1668:AD1669"/>
    <mergeCell ref="AE1668:AE1669"/>
    <mergeCell ref="AF1668:AF1669"/>
    <mergeCell ref="AG1668:AG1669"/>
    <mergeCell ref="AH1666:AH1667"/>
    <mergeCell ref="A1668:A1669"/>
    <mergeCell ref="D1668:D1669"/>
    <mergeCell ref="G1668:G1669"/>
    <mergeCell ref="J1668:J1669"/>
    <mergeCell ref="M1668:M1669"/>
    <mergeCell ref="P1668:P1669"/>
    <mergeCell ref="T1668:T1669"/>
    <mergeCell ref="W1668:W1669"/>
    <mergeCell ref="AA1668:AA1669"/>
    <mergeCell ref="AB1666:AB1667"/>
    <mergeCell ref="AC1666:AC1667"/>
    <mergeCell ref="AD1666:AD1667"/>
    <mergeCell ref="AE1666:AE1667"/>
    <mergeCell ref="AF1666:AF1667"/>
    <mergeCell ref="AG1666:AG1667"/>
    <mergeCell ref="AH1664:AH1665"/>
    <mergeCell ref="A1666:A1667"/>
    <mergeCell ref="D1666:D1667"/>
    <mergeCell ref="G1666:G1667"/>
    <mergeCell ref="J1666:J1667"/>
    <mergeCell ref="M1666:M1667"/>
    <mergeCell ref="P1666:P1667"/>
    <mergeCell ref="T1666:T1667"/>
    <mergeCell ref="W1666:W1667"/>
    <mergeCell ref="AA1666:AA1667"/>
    <mergeCell ref="AB1664:AB1665"/>
    <mergeCell ref="AC1664:AC1665"/>
    <mergeCell ref="AD1664:AD1665"/>
    <mergeCell ref="AE1664:AE1665"/>
    <mergeCell ref="AF1664:AF1665"/>
    <mergeCell ref="AG1664:AG1665"/>
    <mergeCell ref="AH1662:AH1663"/>
    <mergeCell ref="A1664:A1665"/>
    <mergeCell ref="D1664:D1665"/>
    <mergeCell ref="G1664:G1665"/>
    <mergeCell ref="J1664:J1665"/>
    <mergeCell ref="M1664:M1665"/>
    <mergeCell ref="P1664:P1665"/>
    <mergeCell ref="T1664:T1665"/>
    <mergeCell ref="W1664:W1665"/>
    <mergeCell ref="AA1664:AA1665"/>
    <mergeCell ref="AB1662:AB1663"/>
    <mergeCell ref="AC1662:AC1663"/>
    <mergeCell ref="AD1662:AD1663"/>
    <mergeCell ref="AE1662:AE1663"/>
    <mergeCell ref="AF1662:AF1663"/>
    <mergeCell ref="AG1662:AG1663"/>
    <mergeCell ref="AH1660:AH1661"/>
    <mergeCell ref="A1662:A1663"/>
    <mergeCell ref="D1662:D1663"/>
    <mergeCell ref="G1662:G1663"/>
    <mergeCell ref="J1662:J1663"/>
    <mergeCell ref="M1662:M1663"/>
    <mergeCell ref="P1662:P1663"/>
    <mergeCell ref="T1662:T1663"/>
    <mergeCell ref="W1662:W1663"/>
    <mergeCell ref="AA1662:AA1663"/>
    <mergeCell ref="AB1660:AB1661"/>
    <mergeCell ref="AC1660:AC1661"/>
    <mergeCell ref="AD1660:AD1661"/>
    <mergeCell ref="AE1660:AE1661"/>
    <mergeCell ref="AF1660:AF1661"/>
    <mergeCell ref="AG1660:AG1661"/>
    <mergeCell ref="AH1658:AH1659"/>
    <mergeCell ref="A1660:A1661"/>
    <mergeCell ref="D1660:D1661"/>
    <mergeCell ref="G1660:G1661"/>
    <mergeCell ref="J1660:J1661"/>
    <mergeCell ref="M1660:M1661"/>
    <mergeCell ref="P1660:P1661"/>
    <mergeCell ref="T1660:T1661"/>
    <mergeCell ref="W1660:W1661"/>
    <mergeCell ref="AA1660:AA1661"/>
    <mergeCell ref="AB1658:AB1659"/>
    <mergeCell ref="AC1658:AC1659"/>
    <mergeCell ref="AD1658:AD1659"/>
    <mergeCell ref="AE1658:AE1659"/>
    <mergeCell ref="AF1658:AF1659"/>
    <mergeCell ref="AG1658:AG1659"/>
    <mergeCell ref="AH1656:AH1657"/>
    <mergeCell ref="A1658:A1659"/>
    <mergeCell ref="D1658:D1659"/>
    <mergeCell ref="G1658:G1659"/>
    <mergeCell ref="J1658:J1659"/>
    <mergeCell ref="M1658:M1659"/>
    <mergeCell ref="P1658:P1659"/>
    <mergeCell ref="T1658:T1659"/>
    <mergeCell ref="W1658:W1659"/>
    <mergeCell ref="AA1658:AA1659"/>
    <mergeCell ref="AB1656:AB1657"/>
    <mergeCell ref="AC1656:AC1657"/>
    <mergeCell ref="AD1656:AD1657"/>
    <mergeCell ref="AE1656:AE1657"/>
    <mergeCell ref="AF1656:AF1657"/>
    <mergeCell ref="AG1656:AG1657"/>
    <mergeCell ref="AH1654:AH1655"/>
    <mergeCell ref="A1656:A1657"/>
    <mergeCell ref="D1656:D1657"/>
    <mergeCell ref="G1656:G1657"/>
    <mergeCell ref="J1656:J1657"/>
    <mergeCell ref="M1656:M1657"/>
    <mergeCell ref="P1656:P1657"/>
    <mergeCell ref="T1656:T1657"/>
    <mergeCell ref="W1656:W1657"/>
    <mergeCell ref="AA1656:AA1657"/>
    <mergeCell ref="AB1654:AB1655"/>
    <mergeCell ref="AC1654:AC1655"/>
    <mergeCell ref="AD1654:AD1655"/>
    <mergeCell ref="AE1654:AE1655"/>
    <mergeCell ref="AF1654:AF1655"/>
    <mergeCell ref="AG1654:AG1655"/>
    <mergeCell ref="AH1652:AH1653"/>
    <mergeCell ref="A1654:A1655"/>
    <mergeCell ref="D1654:D1655"/>
    <mergeCell ref="G1654:G1655"/>
    <mergeCell ref="J1654:J1655"/>
    <mergeCell ref="M1654:M1655"/>
    <mergeCell ref="P1654:P1655"/>
    <mergeCell ref="T1654:T1655"/>
    <mergeCell ref="W1654:W1655"/>
    <mergeCell ref="AA1654:AA1655"/>
    <mergeCell ref="AB1652:AB1653"/>
    <mergeCell ref="AC1652:AC1653"/>
    <mergeCell ref="AD1652:AD1653"/>
    <mergeCell ref="AE1652:AE1653"/>
    <mergeCell ref="AF1652:AF1653"/>
    <mergeCell ref="AG1652:AG1653"/>
    <mergeCell ref="AH1650:AH1651"/>
    <mergeCell ref="A1652:A1653"/>
    <mergeCell ref="D1652:D1653"/>
    <mergeCell ref="G1652:G1653"/>
    <mergeCell ref="J1652:J1653"/>
    <mergeCell ref="M1652:M1653"/>
    <mergeCell ref="P1652:P1653"/>
    <mergeCell ref="T1652:T1653"/>
    <mergeCell ref="W1652:W1653"/>
    <mergeCell ref="AA1652:AA1653"/>
    <mergeCell ref="AB1650:AB1651"/>
    <mergeCell ref="AC1650:AC1651"/>
    <mergeCell ref="AD1650:AD1651"/>
    <mergeCell ref="AE1650:AE1651"/>
    <mergeCell ref="AF1650:AF1651"/>
    <mergeCell ref="AG1650:AG1651"/>
    <mergeCell ref="AH1648:AH1649"/>
    <mergeCell ref="A1650:A1651"/>
    <mergeCell ref="D1650:D1651"/>
    <mergeCell ref="G1650:G1651"/>
    <mergeCell ref="J1650:J1651"/>
    <mergeCell ref="M1650:M1651"/>
    <mergeCell ref="P1650:P1651"/>
    <mergeCell ref="T1650:T1651"/>
    <mergeCell ref="W1650:W1651"/>
    <mergeCell ref="AA1650:AA1651"/>
    <mergeCell ref="AB1648:AB1649"/>
    <mergeCell ref="AC1648:AC1649"/>
    <mergeCell ref="AD1648:AD1649"/>
    <mergeCell ref="AE1648:AE1649"/>
    <mergeCell ref="AF1648:AF1649"/>
    <mergeCell ref="AG1648:AG1649"/>
    <mergeCell ref="AH1646:AH1647"/>
    <mergeCell ref="A1648:A1649"/>
    <mergeCell ref="D1648:D1649"/>
    <mergeCell ref="G1648:G1649"/>
    <mergeCell ref="J1648:J1649"/>
    <mergeCell ref="M1648:M1649"/>
    <mergeCell ref="P1648:P1649"/>
    <mergeCell ref="T1648:T1649"/>
    <mergeCell ref="W1648:W1649"/>
    <mergeCell ref="AA1648:AA1649"/>
    <mergeCell ref="AB1646:AB1647"/>
    <mergeCell ref="AC1646:AC1647"/>
    <mergeCell ref="AD1646:AD1647"/>
    <mergeCell ref="AE1646:AE1647"/>
    <mergeCell ref="AF1646:AF1647"/>
    <mergeCell ref="AG1646:AG1647"/>
    <mergeCell ref="AH1644:AH1645"/>
    <mergeCell ref="A1646:A1647"/>
    <mergeCell ref="D1646:D1647"/>
    <mergeCell ref="G1646:G1647"/>
    <mergeCell ref="J1646:J1647"/>
    <mergeCell ref="M1646:M1647"/>
    <mergeCell ref="P1646:P1647"/>
    <mergeCell ref="T1646:T1647"/>
    <mergeCell ref="W1646:W1647"/>
    <mergeCell ref="AA1646:AA1647"/>
    <mergeCell ref="AB1644:AB1645"/>
    <mergeCell ref="AC1644:AC1645"/>
    <mergeCell ref="AD1644:AD1645"/>
    <mergeCell ref="AE1644:AE1645"/>
    <mergeCell ref="AF1644:AF1645"/>
    <mergeCell ref="AG1644:AG1645"/>
    <mergeCell ref="AH1642:AH1643"/>
    <mergeCell ref="A1644:A1645"/>
    <mergeCell ref="D1644:D1645"/>
    <mergeCell ref="G1644:G1645"/>
    <mergeCell ref="J1644:J1645"/>
    <mergeCell ref="M1644:M1645"/>
    <mergeCell ref="P1644:P1645"/>
    <mergeCell ref="T1644:T1645"/>
    <mergeCell ref="W1644:W1645"/>
    <mergeCell ref="AA1644:AA1645"/>
    <mergeCell ref="AB1642:AB1643"/>
    <mergeCell ref="AC1642:AC1643"/>
    <mergeCell ref="AD1642:AD1643"/>
    <mergeCell ref="AE1642:AE1643"/>
    <mergeCell ref="AF1642:AF1643"/>
    <mergeCell ref="AG1642:AG1643"/>
    <mergeCell ref="AH1640:AH1641"/>
    <mergeCell ref="A1642:A1643"/>
    <mergeCell ref="D1642:D1643"/>
    <mergeCell ref="G1642:G1643"/>
    <mergeCell ref="J1642:J1643"/>
    <mergeCell ref="M1642:M1643"/>
    <mergeCell ref="P1642:P1643"/>
    <mergeCell ref="T1642:T1643"/>
    <mergeCell ref="W1642:W1643"/>
    <mergeCell ref="AA1642:AA1643"/>
    <mergeCell ref="AB1640:AB1641"/>
    <mergeCell ref="AC1640:AC1641"/>
    <mergeCell ref="AD1640:AD1641"/>
    <mergeCell ref="AE1640:AE1641"/>
    <mergeCell ref="AF1640:AF1641"/>
    <mergeCell ref="AG1640:AG1641"/>
    <mergeCell ref="AG1638:AG1639"/>
    <mergeCell ref="AH1638:AH1639"/>
    <mergeCell ref="A1640:A1641"/>
    <mergeCell ref="D1640:D1641"/>
    <mergeCell ref="G1640:G1641"/>
    <mergeCell ref="J1640:J1641"/>
    <mergeCell ref="M1640:M1641"/>
    <mergeCell ref="P1640:P1641"/>
    <mergeCell ref="T1640:T1641"/>
    <mergeCell ref="AA1640:AA1641"/>
    <mergeCell ref="AA1638:AA1639"/>
    <mergeCell ref="AB1638:AB1639"/>
    <mergeCell ref="AC1638:AC1639"/>
    <mergeCell ref="AD1638:AD1639"/>
    <mergeCell ref="AE1638:AE1639"/>
    <mergeCell ref="AF1638:AF1639"/>
    <mergeCell ref="AG1636:AG1637"/>
    <mergeCell ref="AH1636:AH1637"/>
    <mergeCell ref="A1638:A1639"/>
    <mergeCell ref="D1638:D1639"/>
    <mergeCell ref="G1638:G1639"/>
    <mergeCell ref="J1638:J1639"/>
    <mergeCell ref="M1638:M1639"/>
    <mergeCell ref="P1638:P1639"/>
    <mergeCell ref="T1638:T1639"/>
    <mergeCell ref="W1638:W1639"/>
    <mergeCell ref="AA1636:AA1637"/>
    <mergeCell ref="AB1636:AB1637"/>
    <mergeCell ref="AC1636:AC1637"/>
    <mergeCell ref="AD1636:AD1637"/>
    <mergeCell ref="AE1636:AE1637"/>
    <mergeCell ref="AF1636:AF1637"/>
    <mergeCell ref="AG1634:AG1635"/>
    <mergeCell ref="AH1634:AH1635"/>
    <mergeCell ref="A1636:A1637"/>
    <mergeCell ref="D1636:D1637"/>
    <mergeCell ref="G1636:G1637"/>
    <mergeCell ref="J1636:J1637"/>
    <mergeCell ref="M1636:M1637"/>
    <mergeCell ref="P1636:P1637"/>
    <mergeCell ref="T1636:T1637"/>
    <mergeCell ref="W1636:W1637"/>
    <mergeCell ref="AA1634:AA1635"/>
    <mergeCell ref="AB1634:AB1635"/>
    <mergeCell ref="AC1634:AC1635"/>
    <mergeCell ref="AD1634:AD1635"/>
    <mergeCell ref="AE1634:AE1635"/>
    <mergeCell ref="AF1634:AF1635"/>
    <mergeCell ref="AG1632:AG1633"/>
    <mergeCell ref="AH1632:AH1633"/>
    <mergeCell ref="A1634:A1635"/>
    <mergeCell ref="D1634:D1635"/>
    <mergeCell ref="G1634:G1635"/>
    <mergeCell ref="J1634:J1635"/>
    <mergeCell ref="M1634:M1635"/>
    <mergeCell ref="P1634:P1635"/>
    <mergeCell ref="T1634:T1635"/>
    <mergeCell ref="W1634:W1635"/>
    <mergeCell ref="AA1632:AA1633"/>
    <mergeCell ref="AB1632:AB1633"/>
    <mergeCell ref="AC1632:AC1633"/>
    <mergeCell ref="AD1632:AD1633"/>
    <mergeCell ref="AE1632:AE1633"/>
    <mergeCell ref="AF1632:AF1633"/>
    <mergeCell ref="AG1630:AG1631"/>
    <mergeCell ref="AH1630:AH1631"/>
    <mergeCell ref="A1632:A1633"/>
    <mergeCell ref="D1632:D1633"/>
    <mergeCell ref="G1632:G1633"/>
    <mergeCell ref="J1632:J1633"/>
    <mergeCell ref="M1632:M1633"/>
    <mergeCell ref="P1632:P1633"/>
    <mergeCell ref="T1632:T1633"/>
    <mergeCell ref="W1632:W1633"/>
    <mergeCell ref="AA1630:AA1631"/>
    <mergeCell ref="AB1630:AB1631"/>
    <mergeCell ref="AC1630:AC1631"/>
    <mergeCell ref="AD1630:AD1631"/>
    <mergeCell ref="AE1630:AE1631"/>
    <mergeCell ref="AF1630:AF1631"/>
    <mergeCell ref="AG1628:AG1629"/>
    <mergeCell ref="AH1628:AH1629"/>
    <mergeCell ref="A1630:A1631"/>
    <mergeCell ref="D1630:D1631"/>
    <mergeCell ref="G1630:G1631"/>
    <mergeCell ref="J1630:J1631"/>
    <mergeCell ref="M1630:M1631"/>
    <mergeCell ref="P1630:P1631"/>
    <mergeCell ref="T1630:T1631"/>
    <mergeCell ref="W1630:W1631"/>
    <mergeCell ref="AA1628:AA1629"/>
    <mergeCell ref="AB1628:AB1629"/>
    <mergeCell ref="AC1628:AC1629"/>
    <mergeCell ref="AD1628:AD1629"/>
    <mergeCell ref="AE1628:AE1629"/>
    <mergeCell ref="AF1628:AF1629"/>
    <mergeCell ref="AG1626:AG1627"/>
    <mergeCell ref="AH1626:AH1627"/>
    <mergeCell ref="A1628:A1629"/>
    <mergeCell ref="D1628:D1629"/>
    <mergeCell ref="G1628:G1629"/>
    <mergeCell ref="J1628:J1629"/>
    <mergeCell ref="M1628:M1629"/>
    <mergeCell ref="P1628:P1629"/>
    <mergeCell ref="T1628:T1629"/>
    <mergeCell ref="W1628:W1629"/>
    <mergeCell ref="AA1626:AA1627"/>
    <mergeCell ref="AB1626:AB1627"/>
    <mergeCell ref="AC1626:AC1627"/>
    <mergeCell ref="AD1626:AD1627"/>
    <mergeCell ref="AE1626:AE1627"/>
    <mergeCell ref="AF1626:AF1627"/>
    <mergeCell ref="AG1624:AG1625"/>
    <mergeCell ref="AH1624:AH1625"/>
    <mergeCell ref="A1626:A1627"/>
    <mergeCell ref="D1626:D1627"/>
    <mergeCell ref="G1626:G1627"/>
    <mergeCell ref="J1626:J1627"/>
    <mergeCell ref="M1626:M1627"/>
    <mergeCell ref="P1626:P1627"/>
    <mergeCell ref="T1626:T1627"/>
    <mergeCell ref="W1626:W1627"/>
    <mergeCell ref="AA1624:AA1625"/>
    <mergeCell ref="AB1624:AB1625"/>
    <mergeCell ref="AC1624:AC1625"/>
    <mergeCell ref="AD1624:AD1625"/>
    <mergeCell ref="AE1624:AE1625"/>
    <mergeCell ref="AF1624:AF1625"/>
    <mergeCell ref="AG1622:AG1623"/>
    <mergeCell ref="AH1622:AH1623"/>
    <mergeCell ref="A1624:A1625"/>
    <mergeCell ref="D1624:D1625"/>
    <mergeCell ref="G1624:G1625"/>
    <mergeCell ref="J1624:J1625"/>
    <mergeCell ref="M1624:M1625"/>
    <mergeCell ref="P1624:P1625"/>
    <mergeCell ref="T1624:T1625"/>
    <mergeCell ref="W1624:W1625"/>
    <mergeCell ref="AA1622:AA1623"/>
    <mergeCell ref="AB1622:AB1623"/>
    <mergeCell ref="AC1622:AC1623"/>
    <mergeCell ref="AD1622:AD1623"/>
    <mergeCell ref="AE1622:AE1623"/>
    <mergeCell ref="AF1622:AF1623"/>
    <mergeCell ref="AG1620:AG1621"/>
    <mergeCell ref="AH1620:AH1621"/>
    <mergeCell ref="A1622:A1623"/>
    <mergeCell ref="D1622:D1623"/>
    <mergeCell ref="G1622:G1623"/>
    <mergeCell ref="J1622:J1623"/>
    <mergeCell ref="M1622:M1623"/>
    <mergeCell ref="P1622:P1623"/>
    <mergeCell ref="T1622:T1623"/>
    <mergeCell ref="W1622:W1623"/>
    <mergeCell ref="AA1620:AA1621"/>
    <mergeCell ref="AB1620:AB1621"/>
    <mergeCell ref="AC1620:AC1621"/>
    <mergeCell ref="AD1620:AD1621"/>
    <mergeCell ref="AE1620:AE1621"/>
    <mergeCell ref="AF1620:AF1621"/>
    <mergeCell ref="AG1618:AG1619"/>
    <mergeCell ref="AH1618:AH1619"/>
    <mergeCell ref="A1620:A1621"/>
    <mergeCell ref="D1620:D1621"/>
    <mergeCell ref="G1620:G1621"/>
    <mergeCell ref="J1620:J1621"/>
    <mergeCell ref="M1620:M1621"/>
    <mergeCell ref="P1620:P1621"/>
    <mergeCell ref="T1620:T1621"/>
    <mergeCell ref="W1620:W1621"/>
    <mergeCell ref="AA1618:AA1619"/>
    <mergeCell ref="AB1618:AB1619"/>
    <mergeCell ref="AC1618:AC1619"/>
    <mergeCell ref="AD1618:AD1619"/>
    <mergeCell ref="AE1618:AE1619"/>
    <mergeCell ref="AF1618:AF1619"/>
    <mergeCell ref="AG1616:AG1617"/>
    <mergeCell ref="AH1616:AH1617"/>
    <mergeCell ref="A1618:A1619"/>
    <mergeCell ref="D1618:D1619"/>
    <mergeCell ref="G1618:G1619"/>
    <mergeCell ref="J1618:J1619"/>
    <mergeCell ref="M1618:M1619"/>
    <mergeCell ref="P1618:P1619"/>
    <mergeCell ref="T1618:T1619"/>
    <mergeCell ref="W1618:W1619"/>
    <mergeCell ref="AA1616:AA1617"/>
    <mergeCell ref="AB1616:AB1617"/>
    <mergeCell ref="AC1616:AC1617"/>
    <mergeCell ref="AD1616:AD1617"/>
    <mergeCell ref="AE1616:AE1617"/>
    <mergeCell ref="AF1616:AF1617"/>
    <mergeCell ref="AG1614:AG1615"/>
    <mergeCell ref="AH1614:AH1615"/>
    <mergeCell ref="A1616:A1617"/>
    <mergeCell ref="D1616:D1617"/>
    <mergeCell ref="G1616:G1617"/>
    <mergeCell ref="J1616:J1617"/>
    <mergeCell ref="M1616:M1617"/>
    <mergeCell ref="P1616:P1617"/>
    <mergeCell ref="T1616:T1617"/>
    <mergeCell ref="W1616:W1617"/>
    <mergeCell ref="AA1614:AA1615"/>
    <mergeCell ref="AB1614:AB1615"/>
    <mergeCell ref="AC1614:AC1615"/>
    <mergeCell ref="AD1614:AD1615"/>
    <mergeCell ref="AE1614:AE1615"/>
    <mergeCell ref="AF1614:AF1615"/>
    <mergeCell ref="AG1612:AG1613"/>
    <mergeCell ref="AH1612:AH1613"/>
    <mergeCell ref="A1614:A1615"/>
    <mergeCell ref="D1614:D1615"/>
    <mergeCell ref="G1614:G1615"/>
    <mergeCell ref="J1614:J1615"/>
    <mergeCell ref="M1614:M1615"/>
    <mergeCell ref="P1614:P1615"/>
    <mergeCell ref="T1614:T1615"/>
    <mergeCell ref="W1614:W1615"/>
    <mergeCell ref="AA1612:AA1613"/>
    <mergeCell ref="AB1612:AB1613"/>
    <mergeCell ref="AC1612:AC1613"/>
    <mergeCell ref="AD1612:AD1613"/>
    <mergeCell ref="AE1612:AE1613"/>
    <mergeCell ref="AF1612:AF1613"/>
    <mergeCell ref="AG1610:AG1611"/>
    <mergeCell ref="AH1610:AH1611"/>
    <mergeCell ref="A1612:A1613"/>
    <mergeCell ref="D1612:D1613"/>
    <mergeCell ref="G1612:G1613"/>
    <mergeCell ref="J1612:J1613"/>
    <mergeCell ref="M1612:M1613"/>
    <mergeCell ref="P1612:P1613"/>
    <mergeCell ref="T1612:T1613"/>
    <mergeCell ref="W1612:W1613"/>
    <mergeCell ref="AA1610:AA1611"/>
    <mergeCell ref="AB1610:AB1611"/>
    <mergeCell ref="AC1610:AC1611"/>
    <mergeCell ref="AD1610:AD1611"/>
    <mergeCell ref="AE1610:AE1611"/>
    <mergeCell ref="AF1610:AF1611"/>
    <mergeCell ref="AG1608:AG1609"/>
    <mergeCell ref="AH1608:AH1609"/>
    <mergeCell ref="A1610:A1611"/>
    <mergeCell ref="D1610:D1611"/>
    <mergeCell ref="G1610:G1611"/>
    <mergeCell ref="J1610:J1611"/>
    <mergeCell ref="M1610:M1611"/>
    <mergeCell ref="P1610:P1611"/>
    <mergeCell ref="T1610:T1611"/>
    <mergeCell ref="W1610:W1611"/>
    <mergeCell ref="AA1608:AA1609"/>
    <mergeCell ref="AB1608:AB1609"/>
    <mergeCell ref="AC1608:AC1609"/>
    <mergeCell ref="AD1608:AD1609"/>
    <mergeCell ref="AE1608:AE1609"/>
    <mergeCell ref="AF1608:AF1609"/>
    <mergeCell ref="AG1606:AG1607"/>
    <mergeCell ref="AH1606:AH1607"/>
    <mergeCell ref="A1608:A1609"/>
    <mergeCell ref="D1608:D1609"/>
    <mergeCell ref="G1608:G1609"/>
    <mergeCell ref="J1608:J1609"/>
    <mergeCell ref="M1608:M1609"/>
    <mergeCell ref="P1608:P1609"/>
    <mergeCell ref="T1608:T1609"/>
    <mergeCell ref="W1608:W1609"/>
    <mergeCell ref="AA1606:AA1607"/>
    <mergeCell ref="AB1606:AB1607"/>
    <mergeCell ref="AC1606:AC1607"/>
    <mergeCell ref="AD1606:AD1607"/>
    <mergeCell ref="AE1606:AE1607"/>
    <mergeCell ref="AF1606:AF1607"/>
    <mergeCell ref="AG1604:AG1605"/>
    <mergeCell ref="AH1604:AH1605"/>
    <mergeCell ref="A1606:A1607"/>
    <mergeCell ref="D1606:D1607"/>
    <mergeCell ref="G1606:G1607"/>
    <mergeCell ref="J1606:J1607"/>
    <mergeCell ref="M1606:M1607"/>
    <mergeCell ref="P1606:P1607"/>
    <mergeCell ref="T1606:T1607"/>
    <mergeCell ref="W1606:W1607"/>
    <mergeCell ref="AA1604:AA1605"/>
    <mergeCell ref="AB1604:AB1605"/>
    <mergeCell ref="AC1604:AC1605"/>
    <mergeCell ref="AD1604:AD1605"/>
    <mergeCell ref="AE1604:AE1605"/>
    <mergeCell ref="AF1604:AF1605"/>
    <mergeCell ref="AF1602:AF1603"/>
    <mergeCell ref="AG1602:AG1603"/>
    <mergeCell ref="AH1602:AH1603"/>
    <mergeCell ref="A1604:A1605"/>
    <mergeCell ref="D1604:D1605"/>
    <mergeCell ref="G1604:G1605"/>
    <mergeCell ref="J1604:J1605"/>
    <mergeCell ref="M1604:M1605"/>
    <mergeCell ref="P1604:P1605"/>
    <mergeCell ref="T1604:T1605"/>
    <mergeCell ref="W1602:W1603"/>
    <mergeCell ref="AA1602:AA1603"/>
    <mergeCell ref="AB1602:AB1603"/>
    <mergeCell ref="AC1602:AC1603"/>
    <mergeCell ref="AD1602:AD1603"/>
    <mergeCell ref="AE1602:AE1603"/>
    <mergeCell ref="AF1600:AF1601"/>
    <mergeCell ref="AG1600:AG1601"/>
    <mergeCell ref="AH1600:AH1601"/>
    <mergeCell ref="A1602:A1603"/>
    <mergeCell ref="D1602:D1603"/>
    <mergeCell ref="G1602:G1603"/>
    <mergeCell ref="J1602:J1603"/>
    <mergeCell ref="M1602:M1603"/>
    <mergeCell ref="P1602:P1603"/>
    <mergeCell ref="T1602:T1603"/>
    <mergeCell ref="W1600:W1601"/>
    <mergeCell ref="AA1600:AA1601"/>
    <mergeCell ref="AB1600:AB1601"/>
    <mergeCell ref="AC1600:AC1601"/>
    <mergeCell ref="AD1600:AD1601"/>
    <mergeCell ref="AE1600:AE1601"/>
    <mergeCell ref="AF1598:AF1599"/>
    <mergeCell ref="AG1598:AG1599"/>
    <mergeCell ref="AH1598:AH1599"/>
    <mergeCell ref="A1600:A1601"/>
    <mergeCell ref="D1600:D1601"/>
    <mergeCell ref="G1600:G1601"/>
    <mergeCell ref="J1600:J1601"/>
    <mergeCell ref="M1600:M1601"/>
    <mergeCell ref="P1600:P1601"/>
    <mergeCell ref="T1600:T1601"/>
    <mergeCell ref="W1598:W1599"/>
    <mergeCell ref="AA1598:AA1599"/>
    <mergeCell ref="AB1598:AB1599"/>
    <mergeCell ref="AC1598:AC1599"/>
    <mergeCell ref="AD1598:AD1599"/>
    <mergeCell ref="AE1598:AE1599"/>
    <mergeCell ref="AF1596:AF1597"/>
    <mergeCell ref="AG1596:AG1597"/>
    <mergeCell ref="AH1596:AH1597"/>
    <mergeCell ref="A1598:A1599"/>
    <mergeCell ref="D1598:D1599"/>
    <mergeCell ref="G1598:G1599"/>
    <mergeCell ref="J1598:J1599"/>
    <mergeCell ref="M1598:M1599"/>
    <mergeCell ref="P1598:P1599"/>
    <mergeCell ref="T1598:T1599"/>
    <mergeCell ref="W1596:W1597"/>
    <mergeCell ref="AA1596:AA1597"/>
    <mergeCell ref="AB1596:AB1597"/>
    <mergeCell ref="AC1596:AC1597"/>
    <mergeCell ref="AD1596:AD1597"/>
    <mergeCell ref="AE1596:AE1597"/>
    <mergeCell ref="AF1594:AF1595"/>
    <mergeCell ref="AG1594:AG1595"/>
    <mergeCell ref="AH1594:AH1595"/>
    <mergeCell ref="A1596:A1597"/>
    <mergeCell ref="D1596:D1597"/>
    <mergeCell ref="G1596:G1597"/>
    <mergeCell ref="J1596:J1597"/>
    <mergeCell ref="M1596:M1597"/>
    <mergeCell ref="P1596:P1597"/>
    <mergeCell ref="T1596:T1597"/>
    <mergeCell ref="W1594:W1595"/>
    <mergeCell ref="AA1594:AA1595"/>
    <mergeCell ref="AB1594:AB1595"/>
    <mergeCell ref="AC1594:AC1595"/>
    <mergeCell ref="AD1594:AD1595"/>
    <mergeCell ref="AE1594:AE1595"/>
    <mergeCell ref="AF1592:AF1593"/>
    <mergeCell ref="AG1592:AG1593"/>
    <mergeCell ref="AH1592:AH1593"/>
    <mergeCell ref="A1594:A1595"/>
    <mergeCell ref="D1594:D1595"/>
    <mergeCell ref="G1594:G1595"/>
    <mergeCell ref="J1594:J1595"/>
    <mergeCell ref="M1594:M1595"/>
    <mergeCell ref="P1594:P1595"/>
    <mergeCell ref="T1594:T1595"/>
    <mergeCell ref="W1592:W1593"/>
    <mergeCell ref="AA1592:AA1593"/>
    <mergeCell ref="AB1592:AB1593"/>
    <mergeCell ref="AC1592:AC1593"/>
    <mergeCell ref="AD1592:AD1593"/>
    <mergeCell ref="AE1592:AE1593"/>
    <mergeCell ref="AF1590:AF1591"/>
    <mergeCell ref="AG1590:AG1591"/>
    <mergeCell ref="AH1590:AH1591"/>
    <mergeCell ref="A1592:A1593"/>
    <mergeCell ref="D1592:D1593"/>
    <mergeCell ref="G1592:G1593"/>
    <mergeCell ref="J1592:J1593"/>
    <mergeCell ref="M1592:M1593"/>
    <mergeCell ref="P1592:P1593"/>
    <mergeCell ref="T1592:T1593"/>
    <mergeCell ref="W1590:W1591"/>
    <mergeCell ref="AA1590:AA1591"/>
    <mergeCell ref="AB1590:AB1591"/>
    <mergeCell ref="AC1590:AC1591"/>
    <mergeCell ref="AD1590:AD1591"/>
    <mergeCell ref="AE1590:AE1591"/>
    <mergeCell ref="AF1588:AF1589"/>
    <mergeCell ref="AG1588:AG1589"/>
    <mergeCell ref="AH1588:AH1589"/>
    <mergeCell ref="A1590:A1591"/>
    <mergeCell ref="D1590:D1591"/>
    <mergeCell ref="G1590:G1591"/>
    <mergeCell ref="J1590:J1591"/>
    <mergeCell ref="M1590:M1591"/>
    <mergeCell ref="P1590:P1591"/>
    <mergeCell ref="T1590:T1591"/>
    <mergeCell ref="W1588:W1589"/>
    <mergeCell ref="AA1588:AA1589"/>
    <mergeCell ref="AB1588:AB1589"/>
    <mergeCell ref="AC1588:AC1589"/>
    <mergeCell ref="AD1588:AD1589"/>
    <mergeCell ref="AE1588:AE1589"/>
    <mergeCell ref="AF1586:AF1587"/>
    <mergeCell ref="AG1586:AG1587"/>
    <mergeCell ref="AH1586:AH1587"/>
    <mergeCell ref="A1588:A1589"/>
    <mergeCell ref="D1588:D1589"/>
    <mergeCell ref="G1588:G1589"/>
    <mergeCell ref="J1588:J1589"/>
    <mergeCell ref="M1588:M1589"/>
    <mergeCell ref="P1588:P1589"/>
    <mergeCell ref="T1588:T1589"/>
    <mergeCell ref="W1586:W1587"/>
    <mergeCell ref="AA1586:AA1587"/>
    <mergeCell ref="AB1586:AB1587"/>
    <mergeCell ref="AC1586:AC1587"/>
    <mergeCell ref="AD1586:AD1587"/>
    <mergeCell ref="AE1586:AE1587"/>
    <mergeCell ref="AF1584:AF1585"/>
    <mergeCell ref="AG1584:AG1585"/>
    <mergeCell ref="AH1584:AH1585"/>
    <mergeCell ref="A1586:A1587"/>
    <mergeCell ref="D1586:D1587"/>
    <mergeCell ref="G1586:G1587"/>
    <mergeCell ref="J1586:J1587"/>
    <mergeCell ref="M1586:M1587"/>
    <mergeCell ref="P1586:P1587"/>
    <mergeCell ref="T1586:T1587"/>
    <mergeCell ref="W1584:W1585"/>
    <mergeCell ref="AA1584:AA1585"/>
    <mergeCell ref="AB1584:AB1585"/>
    <mergeCell ref="AC1584:AC1585"/>
    <mergeCell ref="AD1584:AD1585"/>
    <mergeCell ref="AE1584:AE1585"/>
    <mergeCell ref="AF1582:AF1583"/>
    <mergeCell ref="AG1582:AG1583"/>
    <mergeCell ref="AH1582:AH1583"/>
    <mergeCell ref="A1584:A1585"/>
    <mergeCell ref="D1584:D1585"/>
    <mergeCell ref="G1584:G1585"/>
    <mergeCell ref="J1584:J1585"/>
    <mergeCell ref="M1584:M1585"/>
    <mergeCell ref="P1584:P1585"/>
    <mergeCell ref="T1584:T1585"/>
    <mergeCell ref="W1582:W1583"/>
    <mergeCell ref="AA1582:AA1583"/>
    <mergeCell ref="AB1582:AB1583"/>
    <mergeCell ref="AC1582:AC1583"/>
    <mergeCell ref="AD1582:AD1583"/>
    <mergeCell ref="AE1582:AE1583"/>
    <mergeCell ref="AF1580:AF1581"/>
    <mergeCell ref="AG1580:AG1581"/>
    <mergeCell ref="AH1580:AH1581"/>
    <mergeCell ref="A1582:A1583"/>
    <mergeCell ref="D1582:D1583"/>
    <mergeCell ref="G1582:G1583"/>
    <mergeCell ref="J1582:J1583"/>
    <mergeCell ref="M1582:M1583"/>
    <mergeCell ref="P1582:P1583"/>
    <mergeCell ref="T1582:T1583"/>
    <mergeCell ref="W1580:W1581"/>
    <mergeCell ref="AA1580:AA1581"/>
    <mergeCell ref="AB1580:AB1581"/>
    <mergeCell ref="AC1580:AC1581"/>
    <mergeCell ref="AD1580:AD1581"/>
    <mergeCell ref="AE1580:AE1581"/>
    <mergeCell ref="AF1578:AF1579"/>
    <mergeCell ref="AG1578:AG1579"/>
    <mergeCell ref="AH1578:AH1579"/>
    <mergeCell ref="A1580:A1581"/>
    <mergeCell ref="D1580:D1581"/>
    <mergeCell ref="G1580:G1581"/>
    <mergeCell ref="J1580:J1581"/>
    <mergeCell ref="M1580:M1581"/>
    <mergeCell ref="P1580:P1581"/>
    <mergeCell ref="T1580:T1581"/>
    <mergeCell ref="W1578:W1579"/>
    <mergeCell ref="AA1578:AA1579"/>
    <mergeCell ref="AB1578:AB1579"/>
    <mergeCell ref="AC1578:AC1579"/>
    <mergeCell ref="AD1578:AD1579"/>
    <mergeCell ref="AE1578:AE1579"/>
    <mergeCell ref="AF1576:AF1577"/>
    <mergeCell ref="AG1576:AG1577"/>
    <mergeCell ref="AH1576:AH1577"/>
    <mergeCell ref="A1578:A1579"/>
    <mergeCell ref="D1578:D1579"/>
    <mergeCell ref="G1578:G1579"/>
    <mergeCell ref="J1578:J1579"/>
    <mergeCell ref="M1578:M1579"/>
    <mergeCell ref="P1578:P1579"/>
    <mergeCell ref="T1578:T1579"/>
    <mergeCell ref="W1576:W1577"/>
    <mergeCell ref="AA1576:AA1577"/>
    <mergeCell ref="AB1576:AB1577"/>
    <mergeCell ref="AC1576:AC1577"/>
    <mergeCell ref="AD1576:AD1577"/>
    <mergeCell ref="AE1576:AE1577"/>
    <mergeCell ref="AF1574:AF1575"/>
    <mergeCell ref="AG1574:AG1575"/>
    <mergeCell ref="AH1574:AH1575"/>
    <mergeCell ref="A1576:A1577"/>
    <mergeCell ref="D1576:D1577"/>
    <mergeCell ref="G1576:G1577"/>
    <mergeCell ref="J1576:J1577"/>
    <mergeCell ref="M1576:M1577"/>
    <mergeCell ref="P1576:P1577"/>
    <mergeCell ref="T1576:T1577"/>
    <mergeCell ref="W1574:W1575"/>
    <mergeCell ref="AA1574:AA1575"/>
    <mergeCell ref="AB1574:AB1575"/>
    <mergeCell ref="AC1574:AC1575"/>
    <mergeCell ref="AD1574:AD1575"/>
    <mergeCell ref="AE1574:AE1575"/>
    <mergeCell ref="AF1572:AF1573"/>
    <mergeCell ref="AG1572:AG1573"/>
    <mergeCell ref="AH1572:AH1573"/>
    <mergeCell ref="A1574:A1575"/>
    <mergeCell ref="D1574:D1575"/>
    <mergeCell ref="G1574:G1575"/>
    <mergeCell ref="J1574:J1575"/>
    <mergeCell ref="M1574:M1575"/>
    <mergeCell ref="P1574:P1575"/>
    <mergeCell ref="T1574:T1575"/>
    <mergeCell ref="W1572:W1573"/>
    <mergeCell ref="AA1572:AA1573"/>
    <mergeCell ref="AB1572:AB1573"/>
    <mergeCell ref="AC1572:AC1573"/>
    <mergeCell ref="AD1572:AD1573"/>
    <mergeCell ref="AE1572:AE1573"/>
    <mergeCell ref="AF1570:AF1571"/>
    <mergeCell ref="AG1570:AG1571"/>
    <mergeCell ref="AH1570:AH1571"/>
    <mergeCell ref="A1572:A1573"/>
    <mergeCell ref="D1572:D1573"/>
    <mergeCell ref="G1572:G1573"/>
    <mergeCell ref="J1572:J1573"/>
    <mergeCell ref="M1572:M1573"/>
    <mergeCell ref="P1572:P1573"/>
    <mergeCell ref="T1572:T1573"/>
    <mergeCell ref="T1570:T1571"/>
    <mergeCell ref="AA1570:AA1571"/>
    <mergeCell ref="AB1570:AB1571"/>
    <mergeCell ref="AC1570:AC1571"/>
    <mergeCell ref="AD1570:AD1571"/>
    <mergeCell ref="AE1570:AE1571"/>
    <mergeCell ref="AE1568:AE1569"/>
    <mergeCell ref="AF1568:AF1569"/>
    <mergeCell ref="AG1568:AG1569"/>
    <mergeCell ref="AH1568:AH1569"/>
    <mergeCell ref="A1570:A1571"/>
    <mergeCell ref="D1570:D1571"/>
    <mergeCell ref="G1570:G1571"/>
    <mergeCell ref="J1570:J1571"/>
    <mergeCell ref="M1570:M1571"/>
    <mergeCell ref="P1570:P1571"/>
    <mergeCell ref="T1568:T1569"/>
    <mergeCell ref="W1568:W1569"/>
    <mergeCell ref="AA1568:AA1569"/>
    <mergeCell ref="AB1568:AB1569"/>
    <mergeCell ref="AC1568:AC1569"/>
    <mergeCell ref="AD1568:AD1569"/>
    <mergeCell ref="AE1566:AE1567"/>
    <mergeCell ref="AF1566:AF1567"/>
    <mergeCell ref="AG1566:AG1567"/>
    <mergeCell ref="AH1566:AH1567"/>
    <mergeCell ref="A1568:A1569"/>
    <mergeCell ref="D1568:D1569"/>
    <mergeCell ref="G1568:G1569"/>
    <mergeCell ref="J1568:J1569"/>
    <mergeCell ref="M1568:M1569"/>
    <mergeCell ref="P1568:P1569"/>
    <mergeCell ref="T1566:T1567"/>
    <mergeCell ref="W1566:W1567"/>
    <mergeCell ref="AA1566:AA1567"/>
    <mergeCell ref="AB1566:AB1567"/>
    <mergeCell ref="AC1566:AC1567"/>
    <mergeCell ref="AD1566:AD1567"/>
    <mergeCell ref="AE1564:AE1565"/>
    <mergeCell ref="AF1564:AF1565"/>
    <mergeCell ref="AG1564:AG1565"/>
    <mergeCell ref="AH1564:AH1565"/>
    <mergeCell ref="A1566:A1567"/>
    <mergeCell ref="D1566:D1567"/>
    <mergeCell ref="G1566:G1567"/>
    <mergeCell ref="J1566:J1567"/>
    <mergeCell ref="M1566:M1567"/>
    <mergeCell ref="P1566:P1567"/>
    <mergeCell ref="T1564:T1565"/>
    <mergeCell ref="W1564:W1565"/>
    <mergeCell ref="AA1564:AA1565"/>
    <mergeCell ref="AB1564:AB1565"/>
    <mergeCell ref="AC1564:AC1565"/>
    <mergeCell ref="AD1564:AD1565"/>
    <mergeCell ref="AE1562:AE1563"/>
    <mergeCell ref="AF1562:AF1563"/>
    <mergeCell ref="AG1562:AG1563"/>
    <mergeCell ref="AH1562:AH1563"/>
    <mergeCell ref="A1564:A1565"/>
    <mergeCell ref="D1564:D1565"/>
    <mergeCell ref="G1564:G1565"/>
    <mergeCell ref="J1564:J1565"/>
    <mergeCell ref="M1564:M1565"/>
    <mergeCell ref="P1564:P1565"/>
    <mergeCell ref="T1562:T1563"/>
    <mergeCell ref="W1562:W1563"/>
    <mergeCell ref="AA1562:AA1563"/>
    <mergeCell ref="AB1562:AB1563"/>
    <mergeCell ref="AC1562:AC1563"/>
    <mergeCell ref="AD1562:AD1563"/>
    <mergeCell ref="AE1560:AE1561"/>
    <mergeCell ref="AF1560:AF1561"/>
    <mergeCell ref="AG1560:AG1561"/>
    <mergeCell ref="AH1560:AH1561"/>
    <mergeCell ref="A1562:A1563"/>
    <mergeCell ref="D1562:D1563"/>
    <mergeCell ref="G1562:G1563"/>
    <mergeCell ref="J1562:J1563"/>
    <mergeCell ref="M1562:M1563"/>
    <mergeCell ref="P1562:P1563"/>
    <mergeCell ref="T1560:T1561"/>
    <mergeCell ref="W1560:W1561"/>
    <mergeCell ref="AA1560:AA1561"/>
    <mergeCell ref="AB1560:AB1561"/>
    <mergeCell ref="AC1560:AC1561"/>
    <mergeCell ref="AD1560:AD1561"/>
    <mergeCell ref="AE1558:AE1559"/>
    <mergeCell ref="AF1558:AF1559"/>
    <mergeCell ref="AG1558:AG1559"/>
    <mergeCell ref="AH1558:AH1559"/>
    <mergeCell ref="A1560:A1561"/>
    <mergeCell ref="D1560:D1561"/>
    <mergeCell ref="G1560:G1561"/>
    <mergeCell ref="J1560:J1561"/>
    <mergeCell ref="M1560:M1561"/>
    <mergeCell ref="P1560:P1561"/>
    <mergeCell ref="T1558:T1559"/>
    <mergeCell ref="W1558:W1559"/>
    <mergeCell ref="AA1558:AA1559"/>
    <mergeCell ref="AB1558:AB1559"/>
    <mergeCell ref="AC1558:AC1559"/>
    <mergeCell ref="AD1558:AD1559"/>
    <mergeCell ref="AE1556:AE1557"/>
    <mergeCell ref="AF1556:AF1557"/>
    <mergeCell ref="AG1556:AG1557"/>
    <mergeCell ref="AH1556:AH1557"/>
    <mergeCell ref="A1558:A1559"/>
    <mergeCell ref="D1558:D1559"/>
    <mergeCell ref="G1558:G1559"/>
    <mergeCell ref="J1558:J1559"/>
    <mergeCell ref="M1558:M1559"/>
    <mergeCell ref="P1558:P1559"/>
    <mergeCell ref="T1556:T1557"/>
    <mergeCell ref="W1556:W1557"/>
    <mergeCell ref="AA1556:AA1557"/>
    <mergeCell ref="AB1556:AB1557"/>
    <mergeCell ref="AC1556:AC1557"/>
    <mergeCell ref="AD1556:AD1557"/>
    <mergeCell ref="AE1554:AE1555"/>
    <mergeCell ref="AF1554:AF1555"/>
    <mergeCell ref="AG1554:AG1555"/>
    <mergeCell ref="AH1554:AH1555"/>
    <mergeCell ref="A1556:A1557"/>
    <mergeCell ref="D1556:D1557"/>
    <mergeCell ref="G1556:G1557"/>
    <mergeCell ref="J1556:J1557"/>
    <mergeCell ref="M1556:M1557"/>
    <mergeCell ref="P1556:P1557"/>
    <mergeCell ref="T1554:T1555"/>
    <mergeCell ref="W1554:W1555"/>
    <mergeCell ref="AA1554:AA1555"/>
    <mergeCell ref="AB1554:AB1555"/>
    <mergeCell ref="AC1554:AC1555"/>
    <mergeCell ref="AD1554:AD1555"/>
    <mergeCell ref="AE1552:AE1553"/>
    <mergeCell ref="AF1552:AF1553"/>
    <mergeCell ref="AG1552:AG1553"/>
    <mergeCell ref="AH1552:AH1553"/>
    <mergeCell ref="A1554:A1555"/>
    <mergeCell ref="D1554:D1555"/>
    <mergeCell ref="G1554:G1555"/>
    <mergeCell ref="J1554:J1555"/>
    <mergeCell ref="M1554:M1555"/>
    <mergeCell ref="P1554:P1555"/>
    <mergeCell ref="T1552:T1553"/>
    <mergeCell ref="W1552:W1553"/>
    <mergeCell ref="AA1552:AA1553"/>
    <mergeCell ref="AB1552:AB1553"/>
    <mergeCell ref="AC1552:AC1553"/>
    <mergeCell ref="AD1552:AD1553"/>
    <mergeCell ref="AE1550:AE1551"/>
    <mergeCell ref="AF1550:AF1551"/>
    <mergeCell ref="AG1550:AG1551"/>
    <mergeCell ref="AH1550:AH1551"/>
    <mergeCell ref="A1552:A1553"/>
    <mergeCell ref="D1552:D1553"/>
    <mergeCell ref="G1552:G1553"/>
    <mergeCell ref="J1552:J1553"/>
    <mergeCell ref="M1552:M1553"/>
    <mergeCell ref="P1552:P1553"/>
    <mergeCell ref="T1550:T1551"/>
    <mergeCell ref="W1550:W1551"/>
    <mergeCell ref="AA1550:AA1551"/>
    <mergeCell ref="AB1550:AB1551"/>
    <mergeCell ref="AC1550:AC1551"/>
    <mergeCell ref="AD1550:AD1551"/>
    <mergeCell ref="AE1548:AE1549"/>
    <mergeCell ref="AF1548:AF1549"/>
    <mergeCell ref="AG1548:AG1549"/>
    <mergeCell ref="AH1548:AH1549"/>
    <mergeCell ref="A1550:A1551"/>
    <mergeCell ref="D1550:D1551"/>
    <mergeCell ref="G1550:G1551"/>
    <mergeCell ref="J1550:J1551"/>
    <mergeCell ref="M1550:M1551"/>
    <mergeCell ref="P1550:P1551"/>
    <mergeCell ref="T1548:T1549"/>
    <mergeCell ref="W1548:W1549"/>
    <mergeCell ref="AA1548:AA1549"/>
    <mergeCell ref="AB1548:AB1549"/>
    <mergeCell ref="AC1548:AC1549"/>
    <mergeCell ref="AD1548:AD1549"/>
    <mergeCell ref="AE1546:AE1547"/>
    <mergeCell ref="AF1546:AF1547"/>
    <mergeCell ref="AG1546:AG1547"/>
    <mergeCell ref="AH1546:AH1547"/>
    <mergeCell ref="A1548:A1549"/>
    <mergeCell ref="D1548:D1549"/>
    <mergeCell ref="G1548:G1549"/>
    <mergeCell ref="J1548:J1549"/>
    <mergeCell ref="M1548:M1549"/>
    <mergeCell ref="P1548:P1549"/>
    <mergeCell ref="T1546:T1547"/>
    <mergeCell ref="W1546:W1547"/>
    <mergeCell ref="AA1546:AA1547"/>
    <mergeCell ref="AB1546:AB1547"/>
    <mergeCell ref="AC1546:AC1547"/>
    <mergeCell ref="AD1546:AD1547"/>
    <mergeCell ref="AE1544:AE1545"/>
    <mergeCell ref="AF1544:AF1545"/>
    <mergeCell ref="AG1544:AG1545"/>
    <mergeCell ref="AH1544:AH1545"/>
    <mergeCell ref="A1546:A1547"/>
    <mergeCell ref="D1546:D1547"/>
    <mergeCell ref="G1546:G1547"/>
    <mergeCell ref="J1546:J1547"/>
    <mergeCell ref="M1546:M1547"/>
    <mergeCell ref="P1546:P1547"/>
    <mergeCell ref="T1544:T1545"/>
    <mergeCell ref="W1544:W1545"/>
    <mergeCell ref="AA1544:AA1545"/>
    <mergeCell ref="AB1544:AB1545"/>
    <mergeCell ref="AC1544:AC1545"/>
    <mergeCell ref="AD1544:AD1545"/>
    <mergeCell ref="AE1542:AE1543"/>
    <mergeCell ref="AF1542:AF1543"/>
    <mergeCell ref="AG1542:AG1543"/>
    <mergeCell ref="AH1542:AH1543"/>
    <mergeCell ref="A1544:A1545"/>
    <mergeCell ref="D1544:D1545"/>
    <mergeCell ref="G1544:G1545"/>
    <mergeCell ref="J1544:J1545"/>
    <mergeCell ref="M1544:M1545"/>
    <mergeCell ref="P1544:P1545"/>
    <mergeCell ref="T1542:T1543"/>
    <mergeCell ref="W1542:W1543"/>
    <mergeCell ref="AA1542:AA1543"/>
    <mergeCell ref="AB1542:AB1543"/>
    <mergeCell ref="AC1542:AC1543"/>
    <mergeCell ref="AD1542:AD1543"/>
    <mergeCell ref="AE1540:AE1541"/>
    <mergeCell ref="AF1540:AF1541"/>
    <mergeCell ref="AG1540:AG1541"/>
    <mergeCell ref="AH1540:AH1541"/>
    <mergeCell ref="A1542:A1543"/>
    <mergeCell ref="D1542:D1543"/>
    <mergeCell ref="G1542:G1543"/>
    <mergeCell ref="J1542:J1543"/>
    <mergeCell ref="M1542:M1543"/>
    <mergeCell ref="P1542:P1543"/>
    <mergeCell ref="T1540:T1541"/>
    <mergeCell ref="W1540:W1541"/>
    <mergeCell ref="AA1540:AA1541"/>
    <mergeCell ref="AB1540:AB1541"/>
    <mergeCell ref="AC1540:AC1541"/>
    <mergeCell ref="AD1540:AD1541"/>
    <mergeCell ref="AE1538:AE1539"/>
    <mergeCell ref="AF1538:AF1539"/>
    <mergeCell ref="AG1538:AG1539"/>
    <mergeCell ref="AH1538:AH1539"/>
    <mergeCell ref="A1540:A1541"/>
    <mergeCell ref="D1540:D1541"/>
    <mergeCell ref="G1540:G1541"/>
    <mergeCell ref="J1540:J1541"/>
    <mergeCell ref="M1540:M1541"/>
    <mergeCell ref="P1540:P1541"/>
    <mergeCell ref="T1538:T1539"/>
    <mergeCell ref="W1538:W1539"/>
    <mergeCell ref="AA1538:AA1539"/>
    <mergeCell ref="AB1538:AB1539"/>
    <mergeCell ref="AC1538:AC1539"/>
    <mergeCell ref="AD1538:AD1539"/>
    <mergeCell ref="AE1536:AE1537"/>
    <mergeCell ref="AF1536:AF1537"/>
    <mergeCell ref="AG1536:AG1537"/>
    <mergeCell ref="AH1536:AH1537"/>
    <mergeCell ref="A1538:A1539"/>
    <mergeCell ref="D1538:D1539"/>
    <mergeCell ref="G1538:G1539"/>
    <mergeCell ref="J1538:J1539"/>
    <mergeCell ref="M1538:M1539"/>
    <mergeCell ref="P1538:P1539"/>
    <mergeCell ref="T1536:T1537"/>
    <mergeCell ref="W1536:W1537"/>
    <mergeCell ref="AA1536:AA1537"/>
    <mergeCell ref="AB1536:AB1537"/>
    <mergeCell ref="AC1536:AC1537"/>
    <mergeCell ref="AD1536:AD1537"/>
    <mergeCell ref="A1536:A1537"/>
    <mergeCell ref="D1536:D1537"/>
    <mergeCell ref="G1536:G1537"/>
    <mergeCell ref="J1536:J1537"/>
    <mergeCell ref="M1536:M1537"/>
    <mergeCell ref="P1536:P1537"/>
    <mergeCell ref="AC1534:AC1535"/>
    <mergeCell ref="AD1534:AD1535"/>
    <mergeCell ref="AE1534:AE1535"/>
    <mergeCell ref="AF1534:AF1535"/>
    <mergeCell ref="AG1534:AG1535"/>
    <mergeCell ref="AH1534:AH1535"/>
    <mergeCell ref="AH1532:AH1533"/>
    <mergeCell ref="A1534:A1535"/>
    <mergeCell ref="D1534:D1535"/>
    <mergeCell ref="G1534:G1535"/>
    <mergeCell ref="J1534:J1535"/>
    <mergeCell ref="M1534:M1535"/>
    <mergeCell ref="P1534:P1535"/>
    <mergeCell ref="T1534:T1535"/>
    <mergeCell ref="AA1534:AA1535"/>
    <mergeCell ref="AB1534:AB1535"/>
    <mergeCell ref="AB1532:AB1533"/>
    <mergeCell ref="AC1532:AC1533"/>
    <mergeCell ref="AD1532:AD1533"/>
    <mergeCell ref="AE1532:AE1533"/>
    <mergeCell ref="AF1532:AF1533"/>
    <mergeCell ref="AG1532:AG1533"/>
    <mergeCell ref="AH1530:AH1531"/>
    <mergeCell ref="A1532:A1533"/>
    <mergeCell ref="D1532:D1533"/>
    <mergeCell ref="G1532:G1533"/>
    <mergeCell ref="J1532:J1533"/>
    <mergeCell ref="M1532:M1533"/>
    <mergeCell ref="P1532:P1533"/>
    <mergeCell ref="T1532:T1533"/>
    <mergeCell ref="W1532:W1533"/>
    <mergeCell ref="AA1532:AA1533"/>
    <mergeCell ref="AB1530:AB1531"/>
    <mergeCell ref="AC1530:AC1531"/>
    <mergeCell ref="AD1530:AD1531"/>
    <mergeCell ref="AE1530:AE1531"/>
    <mergeCell ref="AF1530:AF1531"/>
    <mergeCell ref="AG1530:AG1531"/>
    <mergeCell ref="AH1528:AH1529"/>
    <mergeCell ref="A1530:A1531"/>
    <mergeCell ref="D1530:D1531"/>
    <mergeCell ref="G1530:G1531"/>
    <mergeCell ref="J1530:J1531"/>
    <mergeCell ref="M1530:M1531"/>
    <mergeCell ref="P1530:P1531"/>
    <mergeCell ref="T1530:T1531"/>
    <mergeCell ref="W1530:W1531"/>
    <mergeCell ref="AA1530:AA1531"/>
    <mergeCell ref="AB1528:AB1529"/>
    <mergeCell ref="AC1528:AC1529"/>
    <mergeCell ref="AD1528:AD1529"/>
    <mergeCell ref="AE1528:AE1529"/>
    <mergeCell ref="AF1528:AF1529"/>
    <mergeCell ref="AG1528:AG1529"/>
    <mergeCell ref="AH1526:AH1527"/>
    <mergeCell ref="A1528:A1529"/>
    <mergeCell ref="D1528:D1529"/>
    <mergeCell ref="G1528:G1529"/>
    <mergeCell ref="J1528:J1529"/>
    <mergeCell ref="M1528:M1529"/>
    <mergeCell ref="P1528:P1529"/>
    <mergeCell ref="T1528:T1529"/>
    <mergeCell ref="W1528:W1529"/>
    <mergeCell ref="AA1528:AA1529"/>
    <mergeCell ref="AB1526:AB1527"/>
    <mergeCell ref="AC1526:AC1527"/>
    <mergeCell ref="AD1526:AD1527"/>
    <mergeCell ref="AE1526:AE1527"/>
    <mergeCell ref="AF1526:AF1527"/>
    <mergeCell ref="AG1526:AG1527"/>
    <mergeCell ref="AH1524:AH1525"/>
    <mergeCell ref="A1526:A1527"/>
    <mergeCell ref="D1526:D1527"/>
    <mergeCell ref="G1526:G1527"/>
    <mergeCell ref="J1526:J1527"/>
    <mergeCell ref="M1526:M1527"/>
    <mergeCell ref="P1526:P1527"/>
    <mergeCell ref="T1526:T1527"/>
    <mergeCell ref="W1526:W1527"/>
    <mergeCell ref="AA1526:AA1527"/>
    <mergeCell ref="AB1524:AB1525"/>
    <mergeCell ref="AC1524:AC1525"/>
    <mergeCell ref="AD1524:AD1525"/>
    <mergeCell ref="AE1524:AE1525"/>
    <mergeCell ref="AF1524:AF1525"/>
    <mergeCell ref="AG1524:AG1525"/>
    <mergeCell ref="AH1522:AH1523"/>
    <mergeCell ref="A1524:A1525"/>
    <mergeCell ref="D1524:D1525"/>
    <mergeCell ref="G1524:G1525"/>
    <mergeCell ref="J1524:J1525"/>
    <mergeCell ref="M1524:M1525"/>
    <mergeCell ref="P1524:P1525"/>
    <mergeCell ref="T1524:T1525"/>
    <mergeCell ref="W1524:W1525"/>
    <mergeCell ref="AA1524:AA1525"/>
    <mergeCell ref="AB1522:AB1523"/>
    <mergeCell ref="AC1522:AC1523"/>
    <mergeCell ref="AD1522:AD1523"/>
    <mergeCell ref="AE1522:AE1523"/>
    <mergeCell ref="AF1522:AF1523"/>
    <mergeCell ref="AG1522:AG1523"/>
    <mergeCell ref="AH1520:AH1521"/>
    <mergeCell ref="A1522:A1523"/>
    <mergeCell ref="D1522:D1523"/>
    <mergeCell ref="G1522:G1523"/>
    <mergeCell ref="J1522:J1523"/>
    <mergeCell ref="M1522:M1523"/>
    <mergeCell ref="P1522:P1523"/>
    <mergeCell ref="T1522:T1523"/>
    <mergeCell ref="W1522:W1523"/>
    <mergeCell ref="AA1522:AA1523"/>
    <mergeCell ref="AB1520:AB1521"/>
    <mergeCell ref="AC1520:AC1521"/>
    <mergeCell ref="AD1520:AD1521"/>
    <mergeCell ref="AE1520:AE1521"/>
    <mergeCell ref="AF1520:AF1521"/>
    <mergeCell ref="AG1520:AG1521"/>
    <mergeCell ref="AH1518:AH1519"/>
    <mergeCell ref="A1520:A1521"/>
    <mergeCell ref="D1520:D1521"/>
    <mergeCell ref="G1520:G1521"/>
    <mergeCell ref="J1520:J1521"/>
    <mergeCell ref="M1520:M1521"/>
    <mergeCell ref="P1520:P1521"/>
    <mergeCell ref="T1520:T1521"/>
    <mergeCell ref="W1520:W1521"/>
    <mergeCell ref="AA1520:AA1521"/>
    <mergeCell ref="AB1518:AB1519"/>
    <mergeCell ref="AC1518:AC1519"/>
    <mergeCell ref="AD1518:AD1519"/>
    <mergeCell ref="AE1518:AE1519"/>
    <mergeCell ref="AF1518:AF1519"/>
    <mergeCell ref="AG1518:AG1519"/>
    <mergeCell ref="AH1516:AH1517"/>
    <mergeCell ref="A1518:A1519"/>
    <mergeCell ref="D1518:D1519"/>
    <mergeCell ref="G1518:G1519"/>
    <mergeCell ref="J1518:J1519"/>
    <mergeCell ref="M1518:M1519"/>
    <mergeCell ref="P1518:P1519"/>
    <mergeCell ref="T1518:T1519"/>
    <mergeCell ref="W1518:W1519"/>
    <mergeCell ref="AA1518:AA1519"/>
    <mergeCell ref="AB1516:AB1517"/>
    <mergeCell ref="AC1516:AC1517"/>
    <mergeCell ref="AD1516:AD1517"/>
    <mergeCell ref="AE1516:AE1517"/>
    <mergeCell ref="AF1516:AF1517"/>
    <mergeCell ref="AG1516:AG1517"/>
    <mergeCell ref="AH1514:AH1515"/>
    <mergeCell ref="A1516:A1517"/>
    <mergeCell ref="D1516:D1517"/>
    <mergeCell ref="G1516:G1517"/>
    <mergeCell ref="J1516:J1517"/>
    <mergeCell ref="M1516:M1517"/>
    <mergeCell ref="P1516:P1517"/>
    <mergeCell ref="T1516:T1517"/>
    <mergeCell ref="W1516:W1517"/>
    <mergeCell ref="AA1516:AA1517"/>
    <mergeCell ref="AB1514:AB1515"/>
    <mergeCell ref="AC1514:AC1515"/>
    <mergeCell ref="AD1514:AD1515"/>
    <mergeCell ref="AE1514:AE1515"/>
    <mergeCell ref="AF1514:AF1515"/>
    <mergeCell ref="AG1514:AG1515"/>
    <mergeCell ref="AH1512:AH1513"/>
    <mergeCell ref="A1514:A1515"/>
    <mergeCell ref="D1514:D1515"/>
    <mergeCell ref="G1514:G1515"/>
    <mergeCell ref="J1514:J1515"/>
    <mergeCell ref="M1514:M1515"/>
    <mergeCell ref="P1514:P1515"/>
    <mergeCell ref="T1514:T1515"/>
    <mergeCell ref="W1514:W1515"/>
    <mergeCell ref="AA1514:AA1515"/>
    <mergeCell ref="AB1512:AB1513"/>
    <mergeCell ref="AC1512:AC1513"/>
    <mergeCell ref="AD1512:AD1513"/>
    <mergeCell ref="AE1512:AE1513"/>
    <mergeCell ref="AF1512:AF1513"/>
    <mergeCell ref="AG1512:AG1513"/>
    <mergeCell ref="AH1510:AH1511"/>
    <mergeCell ref="A1512:A1513"/>
    <mergeCell ref="D1512:D1513"/>
    <mergeCell ref="G1512:G1513"/>
    <mergeCell ref="J1512:J1513"/>
    <mergeCell ref="M1512:M1513"/>
    <mergeCell ref="P1512:P1513"/>
    <mergeCell ref="T1512:T1513"/>
    <mergeCell ref="W1512:W1513"/>
    <mergeCell ref="AA1512:AA1513"/>
    <mergeCell ref="AB1510:AB1511"/>
    <mergeCell ref="AC1510:AC1511"/>
    <mergeCell ref="AD1510:AD1511"/>
    <mergeCell ref="AE1510:AE1511"/>
    <mergeCell ref="AF1510:AF1511"/>
    <mergeCell ref="AG1510:AG1511"/>
    <mergeCell ref="AH1508:AH1509"/>
    <mergeCell ref="A1510:A1511"/>
    <mergeCell ref="D1510:D1511"/>
    <mergeCell ref="G1510:G1511"/>
    <mergeCell ref="J1510:J1511"/>
    <mergeCell ref="M1510:M1511"/>
    <mergeCell ref="P1510:P1511"/>
    <mergeCell ref="T1510:T1511"/>
    <mergeCell ref="W1510:W1511"/>
    <mergeCell ref="AA1510:AA1511"/>
    <mergeCell ref="AB1508:AB1509"/>
    <mergeCell ref="AC1508:AC1509"/>
    <mergeCell ref="AD1508:AD1509"/>
    <mergeCell ref="AE1508:AE1509"/>
    <mergeCell ref="AF1508:AF1509"/>
    <mergeCell ref="AG1508:AG1509"/>
    <mergeCell ref="AH1506:AH1507"/>
    <mergeCell ref="A1508:A1509"/>
    <mergeCell ref="D1508:D1509"/>
    <mergeCell ref="G1508:G1509"/>
    <mergeCell ref="J1508:J1509"/>
    <mergeCell ref="M1508:M1509"/>
    <mergeCell ref="P1508:P1509"/>
    <mergeCell ref="T1508:T1509"/>
    <mergeCell ref="W1508:W1509"/>
    <mergeCell ref="AA1508:AA1509"/>
    <mergeCell ref="AB1506:AB1507"/>
    <mergeCell ref="AC1506:AC1507"/>
    <mergeCell ref="AD1506:AD1507"/>
    <mergeCell ref="AE1506:AE1507"/>
    <mergeCell ref="AF1506:AF1507"/>
    <mergeCell ref="AG1506:AG1507"/>
    <mergeCell ref="AH1504:AH1505"/>
    <mergeCell ref="A1506:A1507"/>
    <mergeCell ref="D1506:D1507"/>
    <mergeCell ref="G1506:G1507"/>
    <mergeCell ref="J1506:J1507"/>
    <mergeCell ref="M1506:M1507"/>
    <mergeCell ref="P1506:P1507"/>
    <mergeCell ref="T1506:T1507"/>
    <mergeCell ref="W1506:W1507"/>
    <mergeCell ref="AA1506:AA1507"/>
    <mergeCell ref="AB1504:AB1505"/>
    <mergeCell ref="AC1504:AC1505"/>
    <mergeCell ref="AD1504:AD1505"/>
    <mergeCell ref="AE1504:AE1505"/>
    <mergeCell ref="AF1504:AF1505"/>
    <mergeCell ref="AG1504:AG1505"/>
    <mergeCell ref="AH1502:AH1503"/>
    <mergeCell ref="A1504:A1505"/>
    <mergeCell ref="D1504:D1505"/>
    <mergeCell ref="G1504:G1505"/>
    <mergeCell ref="J1504:J1505"/>
    <mergeCell ref="M1504:M1505"/>
    <mergeCell ref="P1504:P1505"/>
    <mergeCell ref="T1504:T1505"/>
    <mergeCell ref="W1504:W1505"/>
    <mergeCell ref="AA1504:AA1505"/>
    <mergeCell ref="AB1502:AB1503"/>
    <mergeCell ref="AC1502:AC1503"/>
    <mergeCell ref="AD1502:AD1503"/>
    <mergeCell ref="AE1502:AE1503"/>
    <mergeCell ref="AF1502:AF1503"/>
    <mergeCell ref="AG1502:AG1503"/>
    <mergeCell ref="AH1500:AH1501"/>
    <mergeCell ref="A1502:A1503"/>
    <mergeCell ref="D1502:D1503"/>
    <mergeCell ref="G1502:G1503"/>
    <mergeCell ref="J1502:J1503"/>
    <mergeCell ref="M1502:M1503"/>
    <mergeCell ref="P1502:P1503"/>
    <mergeCell ref="T1502:T1503"/>
    <mergeCell ref="W1502:W1503"/>
    <mergeCell ref="AA1502:AA1503"/>
    <mergeCell ref="AB1500:AB1501"/>
    <mergeCell ref="AC1500:AC1501"/>
    <mergeCell ref="AD1500:AD1501"/>
    <mergeCell ref="AE1500:AE1501"/>
    <mergeCell ref="AF1500:AF1501"/>
    <mergeCell ref="AG1500:AG1501"/>
    <mergeCell ref="AG1498:AG1499"/>
    <mergeCell ref="AH1498:AH1499"/>
    <mergeCell ref="A1500:A1501"/>
    <mergeCell ref="D1500:D1501"/>
    <mergeCell ref="G1500:G1501"/>
    <mergeCell ref="J1500:J1501"/>
    <mergeCell ref="M1500:M1501"/>
    <mergeCell ref="P1500:P1501"/>
    <mergeCell ref="T1500:T1501"/>
    <mergeCell ref="AA1500:AA1501"/>
    <mergeCell ref="AA1498:AA1499"/>
    <mergeCell ref="AB1498:AB1499"/>
    <mergeCell ref="AC1498:AC1499"/>
    <mergeCell ref="AD1498:AD1499"/>
    <mergeCell ref="AE1498:AE1499"/>
    <mergeCell ref="AF1498:AF1499"/>
    <mergeCell ref="AG1496:AG1497"/>
    <mergeCell ref="AH1496:AH1497"/>
    <mergeCell ref="A1498:A1499"/>
    <mergeCell ref="D1498:D1499"/>
    <mergeCell ref="G1498:G1499"/>
    <mergeCell ref="J1498:J1499"/>
    <mergeCell ref="M1498:M1499"/>
    <mergeCell ref="P1498:P1499"/>
    <mergeCell ref="T1498:T1499"/>
    <mergeCell ref="W1498:W1499"/>
    <mergeCell ref="AA1496:AA1497"/>
    <mergeCell ref="AB1496:AB1497"/>
    <mergeCell ref="AC1496:AC1497"/>
    <mergeCell ref="AD1496:AD1497"/>
    <mergeCell ref="AE1496:AE1497"/>
    <mergeCell ref="AF1496:AF1497"/>
    <mergeCell ref="AG1494:AG1495"/>
    <mergeCell ref="AH1494:AH1495"/>
    <mergeCell ref="A1496:A1497"/>
    <mergeCell ref="D1496:D1497"/>
    <mergeCell ref="G1496:G1497"/>
    <mergeCell ref="J1496:J1497"/>
    <mergeCell ref="M1496:M1497"/>
    <mergeCell ref="P1496:P1497"/>
    <mergeCell ref="T1496:T1497"/>
    <mergeCell ref="W1496:W1497"/>
    <mergeCell ref="AA1494:AA1495"/>
    <mergeCell ref="AB1494:AB1495"/>
    <mergeCell ref="AC1494:AC1495"/>
    <mergeCell ref="AD1494:AD1495"/>
    <mergeCell ref="AE1494:AE1495"/>
    <mergeCell ref="AF1494:AF1495"/>
    <mergeCell ref="AG1492:AG1493"/>
    <mergeCell ref="AH1492:AH1493"/>
    <mergeCell ref="A1494:A1495"/>
    <mergeCell ref="D1494:D1495"/>
    <mergeCell ref="G1494:G1495"/>
    <mergeCell ref="J1494:J1495"/>
    <mergeCell ref="M1494:M1495"/>
    <mergeCell ref="P1494:P1495"/>
    <mergeCell ref="T1494:T1495"/>
    <mergeCell ref="W1494:W1495"/>
    <mergeCell ref="AA1492:AA1493"/>
    <mergeCell ref="AB1492:AB1493"/>
    <mergeCell ref="AC1492:AC1493"/>
    <mergeCell ref="AD1492:AD1493"/>
    <mergeCell ref="AE1492:AE1493"/>
    <mergeCell ref="AF1492:AF1493"/>
    <mergeCell ref="AG1490:AG1491"/>
    <mergeCell ref="AH1490:AH1491"/>
    <mergeCell ref="A1492:A1493"/>
    <mergeCell ref="D1492:D1493"/>
    <mergeCell ref="G1492:G1493"/>
    <mergeCell ref="J1492:J1493"/>
    <mergeCell ref="M1492:M1493"/>
    <mergeCell ref="P1492:P1493"/>
    <mergeCell ref="T1492:T1493"/>
    <mergeCell ref="W1492:W1493"/>
    <mergeCell ref="AA1490:AA1491"/>
    <mergeCell ref="AB1490:AB1491"/>
    <mergeCell ref="AC1490:AC1491"/>
    <mergeCell ref="AD1490:AD1491"/>
    <mergeCell ref="AE1490:AE1491"/>
    <mergeCell ref="AF1490:AF1491"/>
    <mergeCell ref="AG1488:AG1489"/>
    <mergeCell ref="AH1488:AH1489"/>
    <mergeCell ref="A1490:A1491"/>
    <mergeCell ref="D1490:D1491"/>
    <mergeCell ref="G1490:G1491"/>
    <mergeCell ref="J1490:J1491"/>
    <mergeCell ref="M1490:M1491"/>
    <mergeCell ref="P1490:P1491"/>
    <mergeCell ref="T1490:T1491"/>
    <mergeCell ref="W1490:W1491"/>
    <mergeCell ref="AA1488:AA1489"/>
    <mergeCell ref="AB1488:AB1489"/>
    <mergeCell ref="AC1488:AC1489"/>
    <mergeCell ref="AD1488:AD1489"/>
    <mergeCell ref="AE1488:AE1489"/>
    <mergeCell ref="AF1488:AF1489"/>
    <mergeCell ref="AG1486:AG1487"/>
    <mergeCell ref="AH1486:AH1487"/>
    <mergeCell ref="A1488:A1489"/>
    <mergeCell ref="D1488:D1489"/>
    <mergeCell ref="G1488:G1489"/>
    <mergeCell ref="J1488:J1489"/>
    <mergeCell ref="M1488:M1489"/>
    <mergeCell ref="P1488:P1489"/>
    <mergeCell ref="T1488:T1489"/>
    <mergeCell ref="W1488:W1489"/>
    <mergeCell ref="AA1486:AA1487"/>
    <mergeCell ref="AB1486:AB1487"/>
    <mergeCell ref="AC1486:AC1487"/>
    <mergeCell ref="AD1486:AD1487"/>
    <mergeCell ref="AE1486:AE1487"/>
    <mergeCell ref="AF1486:AF1487"/>
    <mergeCell ref="AG1484:AG1485"/>
    <mergeCell ref="AH1484:AH1485"/>
    <mergeCell ref="A1486:A1487"/>
    <mergeCell ref="D1486:D1487"/>
    <mergeCell ref="G1486:G1487"/>
    <mergeCell ref="J1486:J1487"/>
    <mergeCell ref="M1486:M1487"/>
    <mergeCell ref="P1486:P1487"/>
    <mergeCell ref="T1486:T1487"/>
    <mergeCell ref="W1486:W1487"/>
    <mergeCell ref="AA1484:AA1485"/>
    <mergeCell ref="AB1484:AB1485"/>
    <mergeCell ref="AC1484:AC1485"/>
    <mergeCell ref="AD1484:AD1485"/>
    <mergeCell ref="AE1484:AE1485"/>
    <mergeCell ref="AF1484:AF1485"/>
    <mergeCell ref="AG1482:AG1483"/>
    <mergeCell ref="AH1482:AH1483"/>
    <mergeCell ref="A1484:A1485"/>
    <mergeCell ref="D1484:D1485"/>
    <mergeCell ref="G1484:G1485"/>
    <mergeCell ref="J1484:J1485"/>
    <mergeCell ref="M1484:M1485"/>
    <mergeCell ref="P1484:P1485"/>
    <mergeCell ref="T1484:T1485"/>
    <mergeCell ref="W1484:W1485"/>
    <mergeCell ref="AA1482:AA1483"/>
    <mergeCell ref="AB1482:AB1483"/>
    <mergeCell ref="AC1482:AC1483"/>
    <mergeCell ref="AD1482:AD1483"/>
    <mergeCell ref="AE1482:AE1483"/>
    <mergeCell ref="AF1482:AF1483"/>
    <mergeCell ref="AG1480:AG1481"/>
    <mergeCell ref="AH1480:AH1481"/>
    <mergeCell ref="A1482:A1483"/>
    <mergeCell ref="D1482:D1483"/>
    <mergeCell ref="G1482:G1483"/>
    <mergeCell ref="J1482:J1483"/>
    <mergeCell ref="M1482:M1483"/>
    <mergeCell ref="P1482:P1483"/>
    <mergeCell ref="T1482:T1483"/>
    <mergeCell ref="W1482:W1483"/>
    <mergeCell ref="AA1480:AA1481"/>
    <mergeCell ref="AB1480:AB1481"/>
    <mergeCell ref="AC1480:AC1481"/>
    <mergeCell ref="AD1480:AD1481"/>
    <mergeCell ref="AE1480:AE1481"/>
    <mergeCell ref="AF1480:AF1481"/>
    <mergeCell ref="AG1478:AG1479"/>
    <mergeCell ref="AH1478:AH1479"/>
    <mergeCell ref="A1480:A1481"/>
    <mergeCell ref="D1480:D1481"/>
    <mergeCell ref="G1480:G1481"/>
    <mergeCell ref="J1480:J1481"/>
    <mergeCell ref="M1480:M1481"/>
    <mergeCell ref="P1480:P1481"/>
    <mergeCell ref="T1480:T1481"/>
    <mergeCell ref="W1480:W1481"/>
    <mergeCell ref="AA1478:AA1479"/>
    <mergeCell ref="AB1478:AB1479"/>
    <mergeCell ref="AC1478:AC1479"/>
    <mergeCell ref="AD1478:AD1479"/>
    <mergeCell ref="AE1478:AE1479"/>
    <mergeCell ref="AF1478:AF1479"/>
    <mergeCell ref="AG1476:AG1477"/>
    <mergeCell ref="AH1476:AH1477"/>
    <mergeCell ref="A1478:A1479"/>
    <mergeCell ref="D1478:D1479"/>
    <mergeCell ref="G1478:G1479"/>
    <mergeCell ref="J1478:J1479"/>
    <mergeCell ref="M1478:M1479"/>
    <mergeCell ref="P1478:P1479"/>
    <mergeCell ref="T1478:T1479"/>
    <mergeCell ref="W1478:W1479"/>
    <mergeCell ref="AA1476:AA1477"/>
    <mergeCell ref="AB1476:AB1477"/>
    <mergeCell ref="AC1476:AC1477"/>
    <mergeCell ref="AD1476:AD1477"/>
    <mergeCell ref="AE1476:AE1477"/>
    <mergeCell ref="AF1476:AF1477"/>
    <mergeCell ref="AG1474:AG1475"/>
    <mergeCell ref="AH1474:AH1475"/>
    <mergeCell ref="A1476:A1477"/>
    <mergeCell ref="D1476:D1477"/>
    <mergeCell ref="G1476:G1477"/>
    <mergeCell ref="J1476:J1477"/>
    <mergeCell ref="M1476:M1477"/>
    <mergeCell ref="P1476:P1477"/>
    <mergeCell ref="T1476:T1477"/>
    <mergeCell ref="W1476:W1477"/>
    <mergeCell ref="AA1474:AA1475"/>
    <mergeCell ref="AB1474:AB1475"/>
    <mergeCell ref="AC1474:AC1475"/>
    <mergeCell ref="AD1474:AD1475"/>
    <mergeCell ref="AE1474:AE1475"/>
    <mergeCell ref="AF1474:AF1475"/>
    <mergeCell ref="AG1472:AG1473"/>
    <mergeCell ref="AH1472:AH1473"/>
    <mergeCell ref="A1474:A1475"/>
    <mergeCell ref="D1474:D1475"/>
    <mergeCell ref="G1474:G1475"/>
    <mergeCell ref="J1474:J1475"/>
    <mergeCell ref="M1474:M1475"/>
    <mergeCell ref="P1474:P1475"/>
    <mergeCell ref="T1474:T1475"/>
    <mergeCell ref="W1474:W1475"/>
    <mergeCell ref="AA1472:AA1473"/>
    <mergeCell ref="AB1472:AB1473"/>
    <mergeCell ref="AC1472:AC1473"/>
    <mergeCell ref="AD1472:AD1473"/>
    <mergeCell ref="AE1472:AE1473"/>
    <mergeCell ref="AF1472:AF1473"/>
    <mergeCell ref="AG1470:AG1471"/>
    <mergeCell ref="AH1470:AH1471"/>
    <mergeCell ref="A1472:A1473"/>
    <mergeCell ref="D1472:D1473"/>
    <mergeCell ref="G1472:G1473"/>
    <mergeCell ref="J1472:J1473"/>
    <mergeCell ref="M1472:M1473"/>
    <mergeCell ref="P1472:P1473"/>
    <mergeCell ref="T1472:T1473"/>
    <mergeCell ref="W1472:W1473"/>
    <mergeCell ref="AA1470:AA1471"/>
    <mergeCell ref="AB1470:AB1471"/>
    <mergeCell ref="AC1470:AC1471"/>
    <mergeCell ref="AD1470:AD1471"/>
    <mergeCell ref="AE1470:AE1471"/>
    <mergeCell ref="AF1470:AF1471"/>
    <mergeCell ref="AG1468:AG1469"/>
    <mergeCell ref="AH1468:AH1469"/>
    <mergeCell ref="A1470:A1471"/>
    <mergeCell ref="D1470:D1471"/>
    <mergeCell ref="G1470:G1471"/>
    <mergeCell ref="J1470:J1471"/>
    <mergeCell ref="M1470:M1471"/>
    <mergeCell ref="P1470:P1471"/>
    <mergeCell ref="T1470:T1471"/>
    <mergeCell ref="W1470:W1471"/>
    <mergeCell ref="AA1468:AA1469"/>
    <mergeCell ref="AB1468:AB1469"/>
    <mergeCell ref="AC1468:AC1469"/>
    <mergeCell ref="AD1468:AD1469"/>
    <mergeCell ref="AE1468:AE1469"/>
    <mergeCell ref="AF1468:AF1469"/>
    <mergeCell ref="AG1466:AG1467"/>
    <mergeCell ref="AH1466:AH1467"/>
    <mergeCell ref="A1468:A1469"/>
    <mergeCell ref="D1468:D1469"/>
    <mergeCell ref="G1468:G1469"/>
    <mergeCell ref="J1468:J1469"/>
    <mergeCell ref="M1468:M1469"/>
    <mergeCell ref="P1468:P1469"/>
    <mergeCell ref="T1468:T1469"/>
    <mergeCell ref="W1468:W1469"/>
    <mergeCell ref="AA1466:AA1467"/>
    <mergeCell ref="AB1466:AB1467"/>
    <mergeCell ref="AC1466:AC1467"/>
    <mergeCell ref="AD1466:AD1467"/>
    <mergeCell ref="AE1466:AE1467"/>
    <mergeCell ref="AF1466:AF1467"/>
    <mergeCell ref="AG1464:AG1465"/>
    <mergeCell ref="AH1464:AH1465"/>
    <mergeCell ref="A1466:A1467"/>
    <mergeCell ref="D1466:D1467"/>
    <mergeCell ref="G1466:G1467"/>
    <mergeCell ref="J1466:J1467"/>
    <mergeCell ref="M1466:M1467"/>
    <mergeCell ref="P1466:P1467"/>
    <mergeCell ref="T1466:T1467"/>
    <mergeCell ref="W1466:W1467"/>
    <mergeCell ref="AA1464:AA1465"/>
    <mergeCell ref="AB1464:AB1465"/>
    <mergeCell ref="AC1464:AC1465"/>
    <mergeCell ref="AD1464:AD1465"/>
    <mergeCell ref="AE1464:AE1465"/>
    <mergeCell ref="AF1464:AF1465"/>
    <mergeCell ref="AF1462:AF1463"/>
    <mergeCell ref="AG1462:AG1463"/>
    <mergeCell ref="AH1462:AH1463"/>
    <mergeCell ref="A1464:A1465"/>
    <mergeCell ref="D1464:D1465"/>
    <mergeCell ref="G1464:G1465"/>
    <mergeCell ref="J1464:J1465"/>
    <mergeCell ref="M1464:M1465"/>
    <mergeCell ref="P1464:P1465"/>
    <mergeCell ref="T1464:T1465"/>
    <mergeCell ref="W1462:W1463"/>
    <mergeCell ref="AA1462:AA1463"/>
    <mergeCell ref="AB1462:AB1463"/>
    <mergeCell ref="AC1462:AC1463"/>
    <mergeCell ref="AD1462:AD1463"/>
    <mergeCell ref="AE1462:AE1463"/>
    <mergeCell ref="AF1460:AF1461"/>
    <mergeCell ref="AG1460:AG1461"/>
    <mergeCell ref="AH1460:AH1461"/>
    <mergeCell ref="A1462:A1463"/>
    <mergeCell ref="D1462:D1463"/>
    <mergeCell ref="G1462:G1463"/>
    <mergeCell ref="J1462:J1463"/>
    <mergeCell ref="M1462:M1463"/>
    <mergeCell ref="P1462:P1463"/>
    <mergeCell ref="T1462:T1463"/>
    <mergeCell ref="W1460:W1461"/>
    <mergeCell ref="AA1460:AA1461"/>
    <mergeCell ref="AB1460:AB1461"/>
    <mergeCell ref="AC1460:AC1461"/>
    <mergeCell ref="AD1460:AD1461"/>
    <mergeCell ref="AE1460:AE1461"/>
    <mergeCell ref="AF1458:AF1459"/>
    <mergeCell ref="AG1458:AG1459"/>
    <mergeCell ref="AH1458:AH1459"/>
    <mergeCell ref="A1460:A1461"/>
    <mergeCell ref="D1460:D1461"/>
    <mergeCell ref="G1460:G1461"/>
    <mergeCell ref="J1460:J1461"/>
    <mergeCell ref="M1460:M1461"/>
    <mergeCell ref="P1460:P1461"/>
    <mergeCell ref="T1460:T1461"/>
    <mergeCell ref="W1458:W1459"/>
    <mergeCell ref="AA1458:AA1459"/>
    <mergeCell ref="AB1458:AB1459"/>
    <mergeCell ref="AC1458:AC1459"/>
    <mergeCell ref="AD1458:AD1459"/>
    <mergeCell ref="AE1458:AE1459"/>
    <mergeCell ref="AF1456:AF1457"/>
    <mergeCell ref="AG1456:AG1457"/>
    <mergeCell ref="AH1456:AH1457"/>
    <mergeCell ref="A1458:A1459"/>
    <mergeCell ref="D1458:D1459"/>
    <mergeCell ref="G1458:G1459"/>
    <mergeCell ref="J1458:J1459"/>
    <mergeCell ref="M1458:M1459"/>
    <mergeCell ref="P1458:P1459"/>
    <mergeCell ref="T1458:T1459"/>
    <mergeCell ref="W1456:W1457"/>
    <mergeCell ref="AA1456:AA1457"/>
    <mergeCell ref="AB1456:AB1457"/>
    <mergeCell ref="AC1456:AC1457"/>
    <mergeCell ref="AD1456:AD1457"/>
    <mergeCell ref="AE1456:AE1457"/>
    <mergeCell ref="AF1454:AF1455"/>
    <mergeCell ref="AG1454:AG1455"/>
    <mergeCell ref="AH1454:AH1455"/>
    <mergeCell ref="A1456:A1457"/>
    <mergeCell ref="D1456:D1457"/>
    <mergeCell ref="G1456:G1457"/>
    <mergeCell ref="J1456:J1457"/>
    <mergeCell ref="M1456:M1457"/>
    <mergeCell ref="P1456:P1457"/>
    <mergeCell ref="T1456:T1457"/>
    <mergeCell ref="W1454:W1455"/>
    <mergeCell ref="AA1454:AA1455"/>
    <mergeCell ref="AB1454:AB1455"/>
    <mergeCell ref="AC1454:AC1455"/>
    <mergeCell ref="AD1454:AD1455"/>
    <mergeCell ref="AE1454:AE1455"/>
    <mergeCell ref="AF1452:AF1453"/>
    <mergeCell ref="AG1452:AG1453"/>
    <mergeCell ref="AH1452:AH1453"/>
    <mergeCell ref="A1454:A1455"/>
    <mergeCell ref="D1454:D1455"/>
    <mergeCell ref="G1454:G1455"/>
    <mergeCell ref="J1454:J1455"/>
    <mergeCell ref="M1454:M1455"/>
    <mergeCell ref="P1454:P1455"/>
    <mergeCell ref="T1454:T1455"/>
    <mergeCell ref="W1452:W1453"/>
    <mergeCell ref="AA1452:AA1453"/>
    <mergeCell ref="AB1452:AB1453"/>
    <mergeCell ref="AC1452:AC1453"/>
    <mergeCell ref="AD1452:AD1453"/>
    <mergeCell ref="AE1452:AE1453"/>
    <mergeCell ref="AF1450:AF1451"/>
    <mergeCell ref="AG1450:AG1451"/>
    <mergeCell ref="AH1450:AH1451"/>
    <mergeCell ref="A1452:A1453"/>
    <mergeCell ref="D1452:D1453"/>
    <mergeCell ref="G1452:G1453"/>
    <mergeCell ref="J1452:J1453"/>
    <mergeCell ref="M1452:M1453"/>
    <mergeCell ref="P1452:P1453"/>
    <mergeCell ref="T1452:T1453"/>
    <mergeCell ref="W1450:W1451"/>
    <mergeCell ref="AA1450:AA1451"/>
    <mergeCell ref="AB1450:AB1451"/>
    <mergeCell ref="AC1450:AC1451"/>
    <mergeCell ref="AD1450:AD1451"/>
    <mergeCell ref="AE1450:AE1451"/>
    <mergeCell ref="AF1448:AF1449"/>
    <mergeCell ref="AG1448:AG1449"/>
    <mergeCell ref="AH1448:AH1449"/>
    <mergeCell ref="A1450:A1451"/>
    <mergeCell ref="D1450:D1451"/>
    <mergeCell ref="G1450:G1451"/>
    <mergeCell ref="J1450:J1451"/>
    <mergeCell ref="M1450:M1451"/>
    <mergeCell ref="P1450:P1451"/>
    <mergeCell ref="T1450:T1451"/>
    <mergeCell ref="W1448:W1449"/>
    <mergeCell ref="AA1448:AA1449"/>
    <mergeCell ref="AB1448:AB1449"/>
    <mergeCell ref="AC1448:AC1449"/>
    <mergeCell ref="AD1448:AD1449"/>
    <mergeCell ref="AE1448:AE1449"/>
    <mergeCell ref="AF1446:AF1447"/>
    <mergeCell ref="AG1446:AG1447"/>
    <mergeCell ref="AH1446:AH1447"/>
    <mergeCell ref="A1448:A1449"/>
    <mergeCell ref="D1448:D1449"/>
    <mergeCell ref="G1448:G1449"/>
    <mergeCell ref="J1448:J1449"/>
    <mergeCell ref="M1448:M1449"/>
    <mergeCell ref="P1448:P1449"/>
    <mergeCell ref="T1448:T1449"/>
    <mergeCell ref="W1446:W1447"/>
    <mergeCell ref="AA1446:AA1447"/>
    <mergeCell ref="AB1446:AB1447"/>
    <mergeCell ref="AC1446:AC1447"/>
    <mergeCell ref="AD1446:AD1447"/>
    <mergeCell ref="AE1446:AE1447"/>
    <mergeCell ref="AF1444:AF1445"/>
    <mergeCell ref="AG1444:AG1445"/>
    <mergeCell ref="AH1444:AH1445"/>
    <mergeCell ref="A1446:A1447"/>
    <mergeCell ref="D1446:D1447"/>
    <mergeCell ref="G1446:G1447"/>
    <mergeCell ref="J1446:J1447"/>
    <mergeCell ref="M1446:M1447"/>
    <mergeCell ref="P1446:P1447"/>
    <mergeCell ref="T1446:T1447"/>
    <mergeCell ref="W1444:W1445"/>
    <mergeCell ref="AA1444:AA1445"/>
    <mergeCell ref="AB1444:AB1445"/>
    <mergeCell ref="AC1444:AC1445"/>
    <mergeCell ref="AD1444:AD1445"/>
    <mergeCell ref="AE1444:AE1445"/>
    <mergeCell ref="AF1442:AF1443"/>
    <mergeCell ref="AG1442:AG1443"/>
    <mergeCell ref="AH1442:AH1443"/>
    <mergeCell ref="A1444:A1445"/>
    <mergeCell ref="D1444:D1445"/>
    <mergeCell ref="G1444:G1445"/>
    <mergeCell ref="J1444:J1445"/>
    <mergeCell ref="M1444:M1445"/>
    <mergeCell ref="P1444:P1445"/>
    <mergeCell ref="T1444:T1445"/>
    <mergeCell ref="W1442:W1443"/>
    <mergeCell ref="AA1442:AA1443"/>
    <mergeCell ref="AB1442:AB1443"/>
    <mergeCell ref="AC1442:AC1443"/>
    <mergeCell ref="AD1442:AD1443"/>
    <mergeCell ref="AE1442:AE1443"/>
    <mergeCell ref="AF1440:AF1441"/>
    <mergeCell ref="AG1440:AG1441"/>
    <mergeCell ref="AH1440:AH1441"/>
    <mergeCell ref="A1442:A1443"/>
    <mergeCell ref="D1442:D1443"/>
    <mergeCell ref="G1442:G1443"/>
    <mergeCell ref="J1442:J1443"/>
    <mergeCell ref="M1442:M1443"/>
    <mergeCell ref="P1442:P1443"/>
    <mergeCell ref="T1442:T1443"/>
    <mergeCell ref="W1440:W1441"/>
    <mergeCell ref="AA1440:AA1441"/>
    <mergeCell ref="AB1440:AB1441"/>
    <mergeCell ref="AC1440:AC1441"/>
    <mergeCell ref="AD1440:AD1441"/>
    <mergeCell ref="AE1440:AE1441"/>
    <mergeCell ref="AF1438:AF1439"/>
    <mergeCell ref="AG1438:AG1439"/>
    <mergeCell ref="AH1438:AH1439"/>
    <mergeCell ref="A1440:A1441"/>
    <mergeCell ref="D1440:D1441"/>
    <mergeCell ref="G1440:G1441"/>
    <mergeCell ref="J1440:J1441"/>
    <mergeCell ref="M1440:M1441"/>
    <mergeCell ref="P1440:P1441"/>
    <mergeCell ref="T1440:T1441"/>
    <mergeCell ref="W1438:W1439"/>
    <mergeCell ref="AA1438:AA1439"/>
    <mergeCell ref="AB1438:AB1439"/>
    <mergeCell ref="AC1438:AC1439"/>
    <mergeCell ref="AD1438:AD1439"/>
    <mergeCell ref="AE1438:AE1439"/>
    <mergeCell ref="AF1436:AF1437"/>
    <mergeCell ref="AG1436:AG1437"/>
    <mergeCell ref="AH1436:AH1437"/>
    <mergeCell ref="A1438:A1439"/>
    <mergeCell ref="D1438:D1439"/>
    <mergeCell ref="G1438:G1439"/>
    <mergeCell ref="J1438:J1439"/>
    <mergeCell ref="M1438:M1439"/>
    <mergeCell ref="P1438:P1439"/>
    <mergeCell ref="T1438:T1439"/>
    <mergeCell ref="W1436:W1437"/>
    <mergeCell ref="AA1436:AA1437"/>
    <mergeCell ref="AB1436:AB1437"/>
    <mergeCell ref="AC1436:AC1437"/>
    <mergeCell ref="AD1436:AD1437"/>
    <mergeCell ref="AE1436:AE1437"/>
    <mergeCell ref="AF1434:AF1435"/>
    <mergeCell ref="AG1434:AG1435"/>
    <mergeCell ref="AH1434:AH1435"/>
    <mergeCell ref="A1436:A1437"/>
    <mergeCell ref="D1436:D1437"/>
    <mergeCell ref="G1436:G1437"/>
    <mergeCell ref="J1436:J1437"/>
    <mergeCell ref="M1436:M1437"/>
    <mergeCell ref="P1436:P1437"/>
    <mergeCell ref="T1436:T1437"/>
    <mergeCell ref="W1434:W1435"/>
    <mergeCell ref="AA1434:AA1435"/>
    <mergeCell ref="AB1434:AB1435"/>
    <mergeCell ref="AC1434:AC1435"/>
    <mergeCell ref="AD1434:AD1435"/>
    <mergeCell ref="AE1434:AE1435"/>
    <mergeCell ref="AF1432:AF1433"/>
    <mergeCell ref="AG1432:AG1433"/>
    <mergeCell ref="AH1432:AH1433"/>
    <mergeCell ref="A1434:A1435"/>
    <mergeCell ref="D1434:D1435"/>
    <mergeCell ref="G1434:G1435"/>
    <mergeCell ref="J1434:J1435"/>
    <mergeCell ref="M1434:M1435"/>
    <mergeCell ref="P1434:P1435"/>
    <mergeCell ref="T1434:T1435"/>
    <mergeCell ref="W1432:W1433"/>
    <mergeCell ref="AA1432:AA1433"/>
    <mergeCell ref="AB1432:AB1433"/>
    <mergeCell ref="AC1432:AC1433"/>
    <mergeCell ref="AD1432:AD1433"/>
    <mergeCell ref="AE1432:AE1433"/>
    <mergeCell ref="AF1430:AF1431"/>
    <mergeCell ref="AG1430:AG1431"/>
    <mergeCell ref="AH1430:AH1431"/>
    <mergeCell ref="A1432:A1433"/>
    <mergeCell ref="D1432:D1433"/>
    <mergeCell ref="G1432:G1433"/>
    <mergeCell ref="J1432:J1433"/>
    <mergeCell ref="M1432:M1433"/>
    <mergeCell ref="P1432:P1433"/>
    <mergeCell ref="T1432:T1433"/>
    <mergeCell ref="T1430:T1431"/>
    <mergeCell ref="AA1430:AA1431"/>
    <mergeCell ref="AB1430:AB1431"/>
    <mergeCell ref="AC1430:AC1431"/>
    <mergeCell ref="AD1430:AD1431"/>
    <mergeCell ref="AE1430:AE1431"/>
    <mergeCell ref="AE1428:AE1429"/>
    <mergeCell ref="AF1428:AF1429"/>
    <mergeCell ref="AG1428:AG1429"/>
    <mergeCell ref="AH1428:AH1429"/>
    <mergeCell ref="A1430:A1431"/>
    <mergeCell ref="D1430:D1431"/>
    <mergeCell ref="G1430:G1431"/>
    <mergeCell ref="J1430:J1431"/>
    <mergeCell ref="M1430:M1431"/>
    <mergeCell ref="P1430:P1431"/>
    <mergeCell ref="T1428:T1429"/>
    <mergeCell ref="W1428:W1429"/>
    <mergeCell ref="AA1428:AA1429"/>
    <mergeCell ref="AB1428:AB1429"/>
    <mergeCell ref="AC1428:AC1429"/>
    <mergeCell ref="AD1428:AD1429"/>
    <mergeCell ref="AE1426:AE1427"/>
    <mergeCell ref="AF1426:AF1427"/>
    <mergeCell ref="AG1426:AG1427"/>
    <mergeCell ref="AH1426:AH1427"/>
    <mergeCell ref="A1428:A1429"/>
    <mergeCell ref="D1428:D1429"/>
    <mergeCell ref="G1428:G1429"/>
    <mergeCell ref="J1428:J1429"/>
    <mergeCell ref="M1428:M1429"/>
    <mergeCell ref="P1428:P1429"/>
    <mergeCell ref="T1426:T1427"/>
    <mergeCell ref="W1426:W1427"/>
    <mergeCell ref="AA1426:AA1427"/>
    <mergeCell ref="AB1426:AB1427"/>
    <mergeCell ref="AC1426:AC1427"/>
    <mergeCell ref="AD1426:AD1427"/>
    <mergeCell ref="AE1424:AE1425"/>
    <mergeCell ref="AF1424:AF1425"/>
    <mergeCell ref="AG1424:AG1425"/>
    <mergeCell ref="AH1424:AH1425"/>
    <mergeCell ref="A1426:A1427"/>
    <mergeCell ref="D1426:D1427"/>
    <mergeCell ref="G1426:G1427"/>
    <mergeCell ref="J1426:J1427"/>
    <mergeCell ref="M1426:M1427"/>
    <mergeCell ref="P1426:P1427"/>
    <mergeCell ref="T1424:T1425"/>
    <mergeCell ref="W1424:W1425"/>
    <mergeCell ref="AA1424:AA1425"/>
    <mergeCell ref="AB1424:AB1425"/>
    <mergeCell ref="AC1424:AC1425"/>
    <mergeCell ref="AD1424:AD1425"/>
    <mergeCell ref="AE1422:AE1423"/>
    <mergeCell ref="AF1422:AF1423"/>
    <mergeCell ref="AG1422:AG1423"/>
    <mergeCell ref="AH1422:AH1423"/>
    <mergeCell ref="A1424:A1425"/>
    <mergeCell ref="D1424:D1425"/>
    <mergeCell ref="G1424:G1425"/>
    <mergeCell ref="J1424:J1425"/>
    <mergeCell ref="M1424:M1425"/>
    <mergeCell ref="P1424:P1425"/>
    <mergeCell ref="T1422:T1423"/>
    <mergeCell ref="W1422:W1423"/>
    <mergeCell ref="AA1422:AA1423"/>
    <mergeCell ref="AB1422:AB1423"/>
    <mergeCell ref="AC1422:AC1423"/>
    <mergeCell ref="AD1422:AD1423"/>
    <mergeCell ref="AE1420:AE1421"/>
    <mergeCell ref="AF1420:AF1421"/>
    <mergeCell ref="AG1420:AG1421"/>
    <mergeCell ref="AH1420:AH1421"/>
    <mergeCell ref="A1422:A1423"/>
    <mergeCell ref="D1422:D1423"/>
    <mergeCell ref="G1422:G1423"/>
    <mergeCell ref="J1422:J1423"/>
    <mergeCell ref="M1422:M1423"/>
    <mergeCell ref="P1422:P1423"/>
    <mergeCell ref="T1420:T1421"/>
    <mergeCell ref="W1420:W1421"/>
    <mergeCell ref="AA1420:AA1421"/>
    <mergeCell ref="AB1420:AB1421"/>
    <mergeCell ref="AC1420:AC1421"/>
    <mergeCell ref="AD1420:AD1421"/>
    <mergeCell ref="AE1418:AE1419"/>
    <mergeCell ref="AF1418:AF1419"/>
    <mergeCell ref="AG1418:AG1419"/>
    <mergeCell ref="AH1418:AH1419"/>
    <mergeCell ref="A1420:A1421"/>
    <mergeCell ref="D1420:D1421"/>
    <mergeCell ref="G1420:G1421"/>
    <mergeCell ref="J1420:J1421"/>
    <mergeCell ref="M1420:M1421"/>
    <mergeCell ref="P1420:P1421"/>
    <mergeCell ref="T1418:T1419"/>
    <mergeCell ref="W1418:W1419"/>
    <mergeCell ref="AA1418:AA1419"/>
    <mergeCell ref="AB1418:AB1419"/>
    <mergeCell ref="AC1418:AC1419"/>
    <mergeCell ref="AD1418:AD1419"/>
    <mergeCell ref="AE1416:AE1417"/>
    <mergeCell ref="AF1416:AF1417"/>
    <mergeCell ref="AG1416:AG1417"/>
    <mergeCell ref="AH1416:AH1417"/>
    <mergeCell ref="A1418:A1419"/>
    <mergeCell ref="D1418:D1419"/>
    <mergeCell ref="G1418:G1419"/>
    <mergeCell ref="J1418:J1419"/>
    <mergeCell ref="M1418:M1419"/>
    <mergeCell ref="P1418:P1419"/>
    <mergeCell ref="T1416:T1417"/>
    <mergeCell ref="W1416:W1417"/>
    <mergeCell ref="AA1416:AA1417"/>
    <mergeCell ref="AB1416:AB1417"/>
    <mergeCell ref="AC1416:AC1417"/>
    <mergeCell ref="AD1416:AD1417"/>
    <mergeCell ref="AE1414:AE1415"/>
    <mergeCell ref="AF1414:AF1415"/>
    <mergeCell ref="AG1414:AG1415"/>
    <mergeCell ref="AH1414:AH1415"/>
    <mergeCell ref="A1416:A1417"/>
    <mergeCell ref="D1416:D1417"/>
    <mergeCell ref="G1416:G1417"/>
    <mergeCell ref="J1416:J1417"/>
    <mergeCell ref="M1416:M1417"/>
    <mergeCell ref="P1416:P1417"/>
    <mergeCell ref="T1414:T1415"/>
    <mergeCell ref="W1414:W1415"/>
    <mergeCell ref="AA1414:AA1415"/>
    <mergeCell ref="AB1414:AB1415"/>
    <mergeCell ref="AC1414:AC1415"/>
    <mergeCell ref="AD1414:AD1415"/>
    <mergeCell ref="AE1412:AE1413"/>
    <mergeCell ref="AF1412:AF1413"/>
    <mergeCell ref="AG1412:AG1413"/>
    <mergeCell ref="AH1412:AH1413"/>
    <mergeCell ref="A1414:A1415"/>
    <mergeCell ref="D1414:D1415"/>
    <mergeCell ref="G1414:G1415"/>
    <mergeCell ref="J1414:J1415"/>
    <mergeCell ref="M1414:M1415"/>
    <mergeCell ref="P1414:P1415"/>
    <mergeCell ref="T1412:T1413"/>
    <mergeCell ref="W1412:W1413"/>
    <mergeCell ref="AA1412:AA1413"/>
    <mergeCell ref="AB1412:AB1413"/>
    <mergeCell ref="AC1412:AC1413"/>
    <mergeCell ref="AD1412:AD1413"/>
    <mergeCell ref="AE1410:AE1411"/>
    <mergeCell ref="AF1410:AF1411"/>
    <mergeCell ref="AG1410:AG1411"/>
    <mergeCell ref="AH1410:AH1411"/>
    <mergeCell ref="A1412:A1413"/>
    <mergeCell ref="D1412:D1413"/>
    <mergeCell ref="G1412:G1413"/>
    <mergeCell ref="J1412:J1413"/>
    <mergeCell ref="M1412:M1413"/>
    <mergeCell ref="P1412:P1413"/>
    <mergeCell ref="T1410:T1411"/>
    <mergeCell ref="W1410:W1411"/>
    <mergeCell ref="AA1410:AA1411"/>
    <mergeCell ref="AB1410:AB1411"/>
    <mergeCell ref="AC1410:AC1411"/>
    <mergeCell ref="AD1410:AD1411"/>
    <mergeCell ref="AE1408:AE1409"/>
    <mergeCell ref="AF1408:AF1409"/>
    <mergeCell ref="AG1408:AG1409"/>
    <mergeCell ref="AH1408:AH1409"/>
    <mergeCell ref="A1410:A1411"/>
    <mergeCell ref="D1410:D1411"/>
    <mergeCell ref="G1410:G1411"/>
    <mergeCell ref="J1410:J1411"/>
    <mergeCell ref="M1410:M1411"/>
    <mergeCell ref="P1410:P1411"/>
    <mergeCell ref="T1408:T1409"/>
    <mergeCell ref="W1408:W1409"/>
    <mergeCell ref="AA1408:AA1409"/>
    <mergeCell ref="AB1408:AB1409"/>
    <mergeCell ref="AC1408:AC1409"/>
    <mergeCell ref="AD1408:AD1409"/>
    <mergeCell ref="AE1406:AE1407"/>
    <mergeCell ref="AF1406:AF1407"/>
    <mergeCell ref="AG1406:AG1407"/>
    <mergeCell ref="AH1406:AH1407"/>
    <mergeCell ref="A1408:A1409"/>
    <mergeCell ref="D1408:D1409"/>
    <mergeCell ref="G1408:G1409"/>
    <mergeCell ref="J1408:J1409"/>
    <mergeCell ref="M1408:M1409"/>
    <mergeCell ref="P1408:P1409"/>
    <mergeCell ref="T1406:T1407"/>
    <mergeCell ref="W1406:W1407"/>
    <mergeCell ref="AA1406:AA1407"/>
    <mergeCell ref="AB1406:AB1407"/>
    <mergeCell ref="AC1406:AC1407"/>
    <mergeCell ref="AD1406:AD1407"/>
    <mergeCell ref="AE1404:AE1405"/>
    <mergeCell ref="AF1404:AF1405"/>
    <mergeCell ref="AG1404:AG1405"/>
    <mergeCell ref="AH1404:AH1405"/>
    <mergeCell ref="A1406:A1407"/>
    <mergeCell ref="D1406:D1407"/>
    <mergeCell ref="G1406:G1407"/>
    <mergeCell ref="J1406:J1407"/>
    <mergeCell ref="M1406:M1407"/>
    <mergeCell ref="P1406:P1407"/>
    <mergeCell ref="T1404:T1405"/>
    <mergeCell ref="W1404:W1405"/>
    <mergeCell ref="AA1404:AA1405"/>
    <mergeCell ref="AB1404:AB1405"/>
    <mergeCell ref="AC1404:AC1405"/>
    <mergeCell ref="AD1404:AD1405"/>
    <mergeCell ref="AE1402:AE1403"/>
    <mergeCell ref="AF1402:AF1403"/>
    <mergeCell ref="AG1402:AG1403"/>
    <mergeCell ref="AH1402:AH1403"/>
    <mergeCell ref="A1404:A1405"/>
    <mergeCell ref="D1404:D1405"/>
    <mergeCell ref="G1404:G1405"/>
    <mergeCell ref="J1404:J1405"/>
    <mergeCell ref="M1404:M1405"/>
    <mergeCell ref="P1404:P1405"/>
    <mergeCell ref="T1402:T1403"/>
    <mergeCell ref="W1402:W1403"/>
    <mergeCell ref="AA1402:AA1403"/>
    <mergeCell ref="AB1402:AB1403"/>
    <mergeCell ref="AC1402:AC1403"/>
    <mergeCell ref="AD1402:AD1403"/>
    <mergeCell ref="AE1400:AE1401"/>
    <mergeCell ref="AF1400:AF1401"/>
    <mergeCell ref="AG1400:AG1401"/>
    <mergeCell ref="AH1400:AH1401"/>
    <mergeCell ref="A1402:A1403"/>
    <mergeCell ref="D1402:D1403"/>
    <mergeCell ref="G1402:G1403"/>
    <mergeCell ref="J1402:J1403"/>
    <mergeCell ref="M1402:M1403"/>
    <mergeCell ref="P1402:P1403"/>
    <mergeCell ref="T1400:T1401"/>
    <mergeCell ref="W1400:W1401"/>
    <mergeCell ref="AA1400:AA1401"/>
    <mergeCell ref="AB1400:AB1401"/>
    <mergeCell ref="AC1400:AC1401"/>
    <mergeCell ref="AD1400:AD1401"/>
    <mergeCell ref="AE1398:AE1399"/>
    <mergeCell ref="AF1398:AF1399"/>
    <mergeCell ref="AG1398:AG1399"/>
    <mergeCell ref="AH1398:AH1399"/>
    <mergeCell ref="A1400:A1401"/>
    <mergeCell ref="D1400:D1401"/>
    <mergeCell ref="G1400:G1401"/>
    <mergeCell ref="J1400:J1401"/>
    <mergeCell ref="M1400:M1401"/>
    <mergeCell ref="P1400:P1401"/>
    <mergeCell ref="T1398:T1399"/>
    <mergeCell ref="W1398:W1399"/>
    <mergeCell ref="AA1398:AA1399"/>
    <mergeCell ref="AB1398:AB1399"/>
    <mergeCell ref="AC1398:AC1399"/>
    <mergeCell ref="AD1398:AD1399"/>
    <mergeCell ref="AE1396:AE1397"/>
    <mergeCell ref="AF1396:AF1397"/>
    <mergeCell ref="AG1396:AG1397"/>
    <mergeCell ref="AH1396:AH1397"/>
    <mergeCell ref="A1398:A1399"/>
    <mergeCell ref="D1398:D1399"/>
    <mergeCell ref="G1398:G1399"/>
    <mergeCell ref="J1398:J1399"/>
    <mergeCell ref="M1398:M1399"/>
    <mergeCell ref="P1398:P1399"/>
    <mergeCell ref="T1396:T1397"/>
    <mergeCell ref="W1396:W1397"/>
    <mergeCell ref="AA1396:AA1397"/>
    <mergeCell ref="AB1396:AB1397"/>
    <mergeCell ref="AC1396:AC1397"/>
    <mergeCell ref="AD1396:AD1397"/>
    <mergeCell ref="A1396:A1397"/>
    <mergeCell ref="D1396:D1397"/>
    <mergeCell ref="G1396:G1397"/>
    <mergeCell ref="J1396:J1397"/>
    <mergeCell ref="M1396:M1397"/>
    <mergeCell ref="P1396:P1397"/>
    <mergeCell ref="AC1394:AC1395"/>
    <mergeCell ref="AD1394:AD1395"/>
    <mergeCell ref="AE1394:AE1395"/>
    <mergeCell ref="AF1394:AF1395"/>
    <mergeCell ref="AG1394:AG1395"/>
    <mergeCell ref="AH1394:AH1395"/>
    <mergeCell ref="AH1392:AH1393"/>
    <mergeCell ref="A1394:A1395"/>
    <mergeCell ref="D1394:D1395"/>
    <mergeCell ref="G1394:G1395"/>
    <mergeCell ref="J1394:J1395"/>
    <mergeCell ref="M1394:M1395"/>
    <mergeCell ref="P1394:P1395"/>
    <mergeCell ref="T1394:T1395"/>
    <mergeCell ref="AA1394:AA1395"/>
    <mergeCell ref="AB1394:AB1395"/>
    <mergeCell ref="AB1392:AB1393"/>
    <mergeCell ref="AC1392:AC1393"/>
    <mergeCell ref="AD1392:AD1393"/>
    <mergeCell ref="AE1392:AE1393"/>
    <mergeCell ref="AF1392:AF1393"/>
    <mergeCell ref="AG1392:AG1393"/>
    <mergeCell ref="AH1390:AH1391"/>
    <mergeCell ref="A1392:A1393"/>
    <mergeCell ref="D1392:D1393"/>
    <mergeCell ref="G1392:G1393"/>
    <mergeCell ref="J1392:J1393"/>
    <mergeCell ref="M1392:M1393"/>
    <mergeCell ref="P1392:P1393"/>
    <mergeCell ref="T1392:T1393"/>
    <mergeCell ref="W1392:W1393"/>
    <mergeCell ref="AA1392:AA1393"/>
    <mergeCell ref="AB1390:AB1391"/>
    <mergeCell ref="AC1390:AC1391"/>
    <mergeCell ref="AD1390:AD1391"/>
    <mergeCell ref="AE1390:AE1391"/>
    <mergeCell ref="AF1390:AF1391"/>
    <mergeCell ref="AG1390:AG1391"/>
    <mergeCell ref="AH1388:AH1389"/>
    <mergeCell ref="A1390:A1391"/>
    <mergeCell ref="D1390:D1391"/>
    <mergeCell ref="G1390:G1391"/>
    <mergeCell ref="J1390:J1391"/>
    <mergeCell ref="M1390:M1391"/>
    <mergeCell ref="P1390:P1391"/>
    <mergeCell ref="T1390:T1391"/>
    <mergeCell ref="W1390:W1391"/>
    <mergeCell ref="AA1390:AA1391"/>
    <mergeCell ref="AB1388:AB1389"/>
    <mergeCell ref="AC1388:AC1389"/>
    <mergeCell ref="AD1388:AD1389"/>
    <mergeCell ref="AE1388:AE1389"/>
    <mergeCell ref="AF1388:AF1389"/>
    <mergeCell ref="AG1388:AG1389"/>
    <mergeCell ref="AH1386:AH1387"/>
    <mergeCell ref="A1388:A1389"/>
    <mergeCell ref="D1388:D1389"/>
    <mergeCell ref="G1388:G1389"/>
    <mergeCell ref="J1388:J1389"/>
    <mergeCell ref="M1388:M1389"/>
    <mergeCell ref="P1388:P1389"/>
    <mergeCell ref="T1388:T1389"/>
    <mergeCell ref="W1388:W1389"/>
    <mergeCell ref="AA1388:AA1389"/>
    <mergeCell ref="AB1386:AB1387"/>
    <mergeCell ref="AC1386:AC1387"/>
    <mergeCell ref="AD1386:AD1387"/>
    <mergeCell ref="AE1386:AE1387"/>
    <mergeCell ref="AF1386:AF1387"/>
    <mergeCell ref="AG1386:AG1387"/>
    <mergeCell ref="AH1384:AH1385"/>
    <mergeCell ref="A1386:A1387"/>
    <mergeCell ref="D1386:D1387"/>
    <mergeCell ref="G1386:G1387"/>
    <mergeCell ref="J1386:J1387"/>
    <mergeCell ref="M1386:M1387"/>
    <mergeCell ref="P1386:P1387"/>
    <mergeCell ref="T1386:T1387"/>
    <mergeCell ref="W1386:W1387"/>
    <mergeCell ref="AA1386:AA1387"/>
    <mergeCell ref="AB1384:AB1385"/>
    <mergeCell ref="AC1384:AC1385"/>
    <mergeCell ref="AD1384:AD1385"/>
    <mergeCell ref="AE1384:AE1385"/>
    <mergeCell ref="AF1384:AF1385"/>
    <mergeCell ref="AG1384:AG1385"/>
    <mergeCell ref="AH1382:AH1383"/>
    <mergeCell ref="A1384:A1385"/>
    <mergeCell ref="D1384:D1385"/>
    <mergeCell ref="G1384:G1385"/>
    <mergeCell ref="J1384:J1385"/>
    <mergeCell ref="M1384:M1385"/>
    <mergeCell ref="P1384:P1385"/>
    <mergeCell ref="T1384:T1385"/>
    <mergeCell ref="W1384:W1385"/>
    <mergeCell ref="AA1384:AA1385"/>
    <mergeCell ref="AB1382:AB1383"/>
    <mergeCell ref="AC1382:AC1383"/>
    <mergeCell ref="AD1382:AD1383"/>
    <mergeCell ref="AE1382:AE1383"/>
    <mergeCell ref="AF1382:AF1383"/>
    <mergeCell ref="AG1382:AG1383"/>
    <mergeCell ref="AH1380:AH1381"/>
    <mergeCell ref="A1382:A1383"/>
    <mergeCell ref="D1382:D1383"/>
    <mergeCell ref="G1382:G1383"/>
    <mergeCell ref="J1382:J1383"/>
    <mergeCell ref="M1382:M1383"/>
    <mergeCell ref="P1382:P1383"/>
    <mergeCell ref="T1382:T1383"/>
    <mergeCell ref="W1382:W1383"/>
    <mergeCell ref="AA1382:AA1383"/>
    <mergeCell ref="AB1380:AB1381"/>
    <mergeCell ref="AC1380:AC1381"/>
    <mergeCell ref="AD1380:AD1381"/>
    <mergeCell ref="AE1380:AE1381"/>
    <mergeCell ref="AF1380:AF1381"/>
    <mergeCell ref="AG1380:AG1381"/>
    <mergeCell ref="AH1378:AH1379"/>
    <mergeCell ref="A1380:A1381"/>
    <mergeCell ref="D1380:D1381"/>
    <mergeCell ref="G1380:G1381"/>
    <mergeCell ref="J1380:J1381"/>
    <mergeCell ref="M1380:M1381"/>
    <mergeCell ref="P1380:P1381"/>
    <mergeCell ref="T1380:T1381"/>
    <mergeCell ref="W1380:W1381"/>
    <mergeCell ref="AA1380:AA1381"/>
    <mergeCell ref="AB1378:AB1379"/>
    <mergeCell ref="AC1378:AC1379"/>
    <mergeCell ref="AD1378:AD1379"/>
    <mergeCell ref="AE1378:AE1379"/>
    <mergeCell ref="AF1378:AF1379"/>
    <mergeCell ref="AG1378:AG1379"/>
    <mergeCell ref="AH1376:AH1377"/>
    <mergeCell ref="A1378:A1379"/>
    <mergeCell ref="D1378:D1379"/>
    <mergeCell ref="G1378:G1379"/>
    <mergeCell ref="J1378:J1379"/>
    <mergeCell ref="M1378:M1379"/>
    <mergeCell ref="P1378:P1379"/>
    <mergeCell ref="T1378:T1379"/>
    <mergeCell ref="W1378:W1379"/>
    <mergeCell ref="AA1378:AA1379"/>
    <mergeCell ref="AB1376:AB1377"/>
    <mergeCell ref="AC1376:AC1377"/>
    <mergeCell ref="AD1376:AD1377"/>
    <mergeCell ref="AE1376:AE1377"/>
    <mergeCell ref="AF1376:AF1377"/>
    <mergeCell ref="AG1376:AG1377"/>
    <mergeCell ref="AH1374:AH1375"/>
    <mergeCell ref="A1376:A1377"/>
    <mergeCell ref="D1376:D1377"/>
    <mergeCell ref="G1376:G1377"/>
    <mergeCell ref="J1376:J1377"/>
    <mergeCell ref="M1376:M1377"/>
    <mergeCell ref="P1376:P1377"/>
    <mergeCell ref="T1376:T1377"/>
    <mergeCell ref="W1376:W1377"/>
    <mergeCell ref="AA1376:AA1377"/>
    <mergeCell ref="AB1374:AB1375"/>
    <mergeCell ref="AC1374:AC1375"/>
    <mergeCell ref="AD1374:AD1375"/>
    <mergeCell ref="AE1374:AE1375"/>
    <mergeCell ref="AF1374:AF1375"/>
    <mergeCell ref="AG1374:AG1375"/>
    <mergeCell ref="AH1372:AH1373"/>
    <mergeCell ref="A1374:A1375"/>
    <mergeCell ref="D1374:D1375"/>
    <mergeCell ref="G1374:G1375"/>
    <mergeCell ref="J1374:J1375"/>
    <mergeCell ref="M1374:M1375"/>
    <mergeCell ref="P1374:P1375"/>
    <mergeCell ref="T1374:T1375"/>
    <mergeCell ref="W1374:W1375"/>
    <mergeCell ref="AA1374:AA1375"/>
    <mergeCell ref="AB1372:AB1373"/>
    <mergeCell ref="AC1372:AC1373"/>
    <mergeCell ref="AD1372:AD1373"/>
    <mergeCell ref="AE1372:AE1373"/>
    <mergeCell ref="AF1372:AF1373"/>
    <mergeCell ref="AG1372:AG1373"/>
    <mergeCell ref="AH1370:AH1371"/>
    <mergeCell ref="A1372:A1373"/>
    <mergeCell ref="D1372:D1373"/>
    <mergeCell ref="G1372:G1373"/>
    <mergeCell ref="J1372:J1373"/>
    <mergeCell ref="M1372:M1373"/>
    <mergeCell ref="P1372:P1373"/>
    <mergeCell ref="T1372:T1373"/>
    <mergeCell ref="W1372:W1373"/>
    <mergeCell ref="AA1372:AA1373"/>
    <mergeCell ref="AB1370:AB1371"/>
    <mergeCell ref="AC1370:AC1371"/>
    <mergeCell ref="AD1370:AD1371"/>
    <mergeCell ref="AE1370:AE1371"/>
    <mergeCell ref="AF1370:AF1371"/>
    <mergeCell ref="AG1370:AG1371"/>
    <mergeCell ref="AH1368:AH1369"/>
    <mergeCell ref="A1370:A1371"/>
    <mergeCell ref="D1370:D1371"/>
    <mergeCell ref="G1370:G1371"/>
    <mergeCell ref="J1370:J1371"/>
    <mergeCell ref="M1370:M1371"/>
    <mergeCell ref="P1370:P1371"/>
    <mergeCell ref="T1370:T1371"/>
    <mergeCell ref="W1370:W1371"/>
    <mergeCell ref="AA1370:AA1371"/>
    <mergeCell ref="AB1368:AB1369"/>
    <mergeCell ref="AC1368:AC1369"/>
    <mergeCell ref="AD1368:AD1369"/>
    <mergeCell ref="AE1368:AE1369"/>
    <mergeCell ref="AF1368:AF1369"/>
    <mergeCell ref="AG1368:AG1369"/>
    <mergeCell ref="AH1366:AH1367"/>
    <mergeCell ref="A1368:A1369"/>
    <mergeCell ref="D1368:D1369"/>
    <mergeCell ref="G1368:G1369"/>
    <mergeCell ref="J1368:J1369"/>
    <mergeCell ref="M1368:M1369"/>
    <mergeCell ref="P1368:P1369"/>
    <mergeCell ref="T1368:T1369"/>
    <mergeCell ref="W1368:W1369"/>
    <mergeCell ref="AA1368:AA1369"/>
    <mergeCell ref="AB1366:AB1367"/>
    <mergeCell ref="AC1366:AC1367"/>
    <mergeCell ref="AD1366:AD1367"/>
    <mergeCell ref="AE1366:AE1367"/>
    <mergeCell ref="AF1366:AF1367"/>
    <mergeCell ref="AG1366:AG1367"/>
    <mergeCell ref="AH1364:AH1365"/>
    <mergeCell ref="A1366:A1367"/>
    <mergeCell ref="D1366:D1367"/>
    <mergeCell ref="G1366:G1367"/>
    <mergeCell ref="J1366:J1367"/>
    <mergeCell ref="M1366:M1367"/>
    <mergeCell ref="P1366:P1367"/>
    <mergeCell ref="T1366:T1367"/>
    <mergeCell ref="W1366:W1367"/>
    <mergeCell ref="AA1366:AA1367"/>
    <mergeCell ref="AB1364:AB1365"/>
    <mergeCell ref="AC1364:AC1365"/>
    <mergeCell ref="AD1364:AD1365"/>
    <mergeCell ref="AE1364:AE1365"/>
    <mergeCell ref="AF1364:AF1365"/>
    <mergeCell ref="AG1364:AG1365"/>
    <mergeCell ref="AH1362:AH1363"/>
    <mergeCell ref="A1364:A1365"/>
    <mergeCell ref="D1364:D1365"/>
    <mergeCell ref="G1364:G1365"/>
    <mergeCell ref="J1364:J1365"/>
    <mergeCell ref="M1364:M1365"/>
    <mergeCell ref="P1364:P1365"/>
    <mergeCell ref="T1364:T1365"/>
    <mergeCell ref="W1364:W1365"/>
    <mergeCell ref="AA1364:AA1365"/>
    <mergeCell ref="AB1362:AB1363"/>
    <mergeCell ref="AC1362:AC1363"/>
    <mergeCell ref="AD1362:AD1363"/>
    <mergeCell ref="AE1362:AE1363"/>
    <mergeCell ref="AF1362:AF1363"/>
    <mergeCell ref="AG1362:AG1363"/>
    <mergeCell ref="AH1360:AH1361"/>
    <mergeCell ref="A1362:A1363"/>
    <mergeCell ref="D1362:D1363"/>
    <mergeCell ref="G1362:G1363"/>
    <mergeCell ref="J1362:J1363"/>
    <mergeCell ref="M1362:M1363"/>
    <mergeCell ref="P1362:P1363"/>
    <mergeCell ref="T1362:T1363"/>
    <mergeCell ref="W1362:W1363"/>
    <mergeCell ref="AA1362:AA1363"/>
    <mergeCell ref="AB1360:AB1361"/>
    <mergeCell ref="AC1360:AC1361"/>
    <mergeCell ref="AD1360:AD1361"/>
    <mergeCell ref="AE1360:AE1361"/>
    <mergeCell ref="AF1360:AF1361"/>
    <mergeCell ref="AG1360:AG1361"/>
    <mergeCell ref="AG1358:AG1359"/>
    <mergeCell ref="AH1358:AH1359"/>
    <mergeCell ref="A1360:A1361"/>
    <mergeCell ref="D1360:D1361"/>
    <mergeCell ref="G1360:G1361"/>
    <mergeCell ref="J1360:J1361"/>
    <mergeCell ref="M1360:M1361"/>
    <mergeCell ref="P1360:P1361"/>
    <mergeCell ref="T1360:T1361"/>
    <mergeCell ref="AA1360:AA1361"/>
    <mergeCell ref="AA1358:AA1359"/>
    <mergeCell ref="AB1358:AB1359"/>
    <mergeCell ref="AC1358:AC1359"/>
    <mergeCell ref="AD1358:AD1359"/>
    <mergeCell ref="AE1358:AE1359"/>
    <mergeCell ref="AF1358:AF1359"/>
    <mergeCell ref="AG1356:AG1357"/>
    <mergeCell ref="AH1356:AH1357"/>
    <mergeCell ref="A1358:A1359"/>
    <mergeCell ref="D1358:D1359"/>
    <mergeCell ref="G1358:G1359"/>
    <mergeCell ref="J1358:J1359"/>
    <mergeCell ref="M1358:M1359"/>
    <mergeCell ref="P1358:P1359"/>
    <mergeCell ref="T1358:T1359"/>
    <mergeCell ref="W1358:W1359"/>
    <mergeCell ref="AA1356:AA1357"/>
    <mergeCell ref="AB1356:AB1357"/>
    <mergeCell ref="AC1356:AC1357"/>
    <mergeCell ref="AD1356:AD1357"/>
    <mergeCell ref="AE1356:AE1357"/>
    <mergeCell ref="AF1356:AF1357"/>
    <mergeCell ref="AG1354:AG1355"/>
    <mergeCell ref="AH1354:AH1355"/>
    <mergeCell ref="A1356:A1357"/>
    <mergeCell ref="D1356:D1357"/>
    <mergeCell ref="G1356:G1357"/>
    <mergeCell ref="J1356:J1357"/>
    <mergeCell ref="M1356:M1357"/>
    <mergeCell ref="P1356:P1357"/>
    <mergeCell ref="T1356:T1357"/>
    <mergeCell ref="W1356:W1357"/>
    <mergeCell ref="AA1354:AA1355"/>
    <mergeCell ref="AB1354:AB1355"/>
    <mergeCell ref="AC1354:AC1355"/>
    <mergeCell ref="AD1354:AD1355"/>
    <mergeCell ref="AE1354:AE1355"/>
    <mergeCell ref="AF1354:AF1355"/>
    <mergeCell ref="AG1352:AG1353"/>
    <mergeCell ref="AH1352:AH1353"/>
    <mergeCell ref="A1354:A1355"/>
    <mergeCell ref="D1354:D1355"/>
    <mergeCell ref="G1354:G1355"/>
    <mergeCell ref="J1354:J1355"/>
    <mergeCell ref="M1354:M1355"/>
    <mergeCell ref="P1354:P1355"/>
    <mergeCell ref="T1354:T1355"/>
    <mergeCell ref="W1354:W1355"/>
    <mergeCell ref="AA1352:AA1353"/>
    <mergeCell ref="AB1352:AB1353"/>
    <mergeCell ref="AC1352:AC1353"/>
    <mergeCell ref="AD1352:AD1353"/>
    <mergeCell ref="AE1352:AE1353"/>
    <mergeCell ref="AF1352:AF1353"/>
    <mergeCell ref="AG1350:AG1351"/>
    <mergeCell ref="AH1350:AH1351"/>
    <mergeCell ref="A1352:A1353"/>
    <mergeCell ref="D1352:D1353"/>
    <mergeCell ref="G1352:G1353"/>
    <mergeCell ref="J1352:J1353"/>
    <mergeCell ref="M1352:M1353"/>
    <mergeCell ref="P1352:P1353"/>
    <mergeCell ref="T1352:T1353"/>
    <mergeCell ref="W1352:W1353"/>
    <mergeCell ref="AA1350:AA1351"/>
    <mergeCell ref="AB1350:AB1351"/>
    <mergeCell ref="AC1350:AC1351"/>
    <mergeCell ref="AD1350:AD1351"/>
    <mergeCell ref="AE1350:AE1351"/>
    <mergeCell ref="AF1350:AF1351"/>
    <mergeCell ref="AG1348:AG1349"/>
    <mergeCell ref="AH1348:AH1349"/>
    <mergeCell ref="A1350:A1351"/>
    <mergeCell ref="D1350:D1351"/>
    <mergeCell ref="G1350:G1351"/>
    <mergeCell ref="J1350:J1351"/>
    <mergeCell ref="M1350:M1351"/>
    <mergeCell ref="P1350:P1351"/>
    <mergeCell ref="T1350:T1351"/>
    <mergeCell ref="W1350:W1351"/>
    <mergeCell ref="AA1348:AA1349"/>
    <mergeCell ref="AB1348:AB1349"/>
    <mergeCell ref="AC1348:AC1349"/>
    <mergeCell ref="AD1348:AD1349"/>
    <mergeCell ref="AE1348:AE1349"/>
    <mergeCell ref="AF1348:AF1349"/>
    <mergeCell ref="AG1346:AG1347"/>
    <mergeCell ref="AH1346:AH1347"/>
    <mergeCell ref="A1348:A1349"/>
    <mergeCell ref="D1348:D1349"/>
    <mergeCell ref="G1348:G1349"/>
    <mergeCell ref="J1348:J1349"/>
    <mergeCell ref="M1348:M1349"/>
    <mergeCell ref="P1348:P1349"/>
    <mergeCell ref="T1348:T1349"/>
    <mergeCell ref="W1348:W1349"/>
    <mergeCell ref="AA1346:AA1347"/>
    <mergeCell ref="AB1346:AB1347"/>
    <mergeCell ref="AC1346:AC1347"/>
    <mergeCell ref="AD1346:AD1347"/>
    <mergeCell ref="AE1346:AE1347"/>
    <mergeCell ref="AF1346:AF1347"/>
    <mergeCell ref="AG1344:AG1345"/>
    <mergeCell ref="AH1344:AH1345"/>
    <mergeCell ref="A1346:A1347"/>
    <mergeCell ref="D1346:D1347"/>
    <mergeCell ref="G1346:G1347"/>
    <mergeCell ref="J1346:J1347"/>
    <mergeCell ref="M1346:M1347"/>
    <mergeCell ref="P1346:P1347"/>
    <mergeCell ref="T1346:T1347"/>
    <mergeCell ref="W1346:W1347"/>
    <mergeCell ref="AA1344:AA1345"/>
    <mergeCell ref="AB1344:AB1345"/>
    <mergeCell ref="AC1344:AC1345"/>
    <mergeCell ref="AD1344:AD1345"/>
    <mergeCell ref="AE1344:AE1345"/>
    <mergeCell ref="AF1344:AF1345"/>
    <mergeCell ref="AG1342:AG1343"/>
    <mergeCell ref="AH1342:AH1343"/>
    <mergeCell ref="A1344:A1345"/>
    <mergeCell ref="D1344:D1345"/>
    <mergeCell ref="G1344:G1345"/>
    <mergeCell ref="J1344:J1345"/>
    <mergeCell ref="M1344:M1345"/>
    <mergeCell ref="P1344:P1345"/>
    <mergeCell ref="T1344:T1345"/>
    <mergeCell ref="W1344:W1345"/>
    <mergeCell ref="AA1342:AA1343"/>
    <mergeCell ref="AB1342:AB1343"/>
    <mergeCell ref="AC1342:AC1343"/>
    <mergeCell ref="AD1342:AD1343"/>
    <mergeCell ref="AE1342:AE1343"/>
    <mergeCell ref="AF1342:AF1343"/>
    <mergeCell ref="AG1340:AG1341"/>
    <mergeCell ref="AH1340:AH1341"/>
    <mergeCell ref="A1342:A1343"/>
    <mergeCell ref="D1342:D1343"/>
    <mergeCell ref="G1342:G1343"/>
    <mergeCell ref="J1342:J1343"/>
    <mergeCell ref="M1342:M1343"/>
    <mergeCell ref="P1342:P1343"/>
    <mergeCell ref="T1342:T1343"/>
    <mergeCell ref="W1342:W1343"/>
    <mergeCell ref="AA1340:AA1341"/>
    <mergeCell ref="AB1340:AB1341"/>
    <mergeCell ref="AC1340:AC1341"/>
    <mergeCell ref="AD1340:AD1341"/>
    <mergeCell ref="AE1340:AE1341"/>
    <mergeCell ref="AF1340:AF1341"/>
    <mergeCell ref="AG1338:AG1339"/>
    <mergeCell ref="AH1338:AH1339"/>
    <mergeCell ref="A1340:A1341"/>
    <mergeCell ref="D1340:D1341"/>
    <mergeCell ref="G1340:G1341"/>
    <mergeCell ref="J1340:J1341"/>
    <mergeCell ref="M1340:M1341"/>
    <mergeCell ref="P1340:P1341"/>
    <mergeCell ref="T1340:T1341"/>
    <mergeCell ref="W1340:W1341"/>
    <mergeCell ref="AA1338:AA1339"/>
    <mergeCell ref="AB1338:AB1339"/>
    <mergeCell ref="AC1338:AC1339"/>
    <mergeCell ref="AD1338:AD1339"/>
    <mergeCell ref="AE1338:AE1339"/>
    <mergeCell ref="AF1338:AF1339"/>
    <mergeCell ref="AG1336:AG1337"/>
    <mergeCell ref="AH1336:AH1337"/>
    <mergeCell ref="A1338:A1339"/>
    <mergeCell ref="D1338:D1339"/>
    <mergeCell ref="G1338:G1339"/>
    <mergeCell ref="J1338:J1339"/>
    <mergeCell ref="M1338:M1339"/>
    <mergeCell ref="P1338:P1339"/>
    <mergeCell ref="T1338:T1339"/>
    <mergeCell ref="W1338:W1339"/>
    <mergeCell ref="AA1336:AA1337"/>
    <mergeCell ref="AB1336:AB1337"/>
    <mergeCell ref="AC1336:AC1337"/>
    <mergeCell ref="AD1336:AD1337"/>
    <mergeCell ref="AE1336:AE1337"/>
    <mergeCell ref="AF1336:AF1337"/>
    <mergeCell ref="AG1334:AG1335"/>
    <mergeCell ref="AH1334:AH1335"/>
    <mergeCell ref="A1336:A1337"/>
    <mergeCell ref="D1336:D1337"/>
    <mergeCell ref="G1336:G1337"/>
    <mergeCell ref="J1336:J1337"/>
    <mergeCell ref="M1336:M1337"/>
    <mergeCell ref="P1336:P1337"/>
    <mergeCell ref="T1336:T1337"/>
    <mergeCell ref="W1336:W1337"/>
    <mergeCell ref="AA1334:AA1335"/>
    <mergeCell ref="AB1334:AB1335"/>
    <mergeCell ref="AC1334:AC1335"/>
    <mergeCell ref="AD1334:AD1335"/>
    <mergeCell ref="AE1334:AE1335"/>
    <mergeCell ref="AF1334:AF1335"/>
    <mergeCell ref="AG1332:AG1333"/>
    <mergeCell ref="AH1332:AH1333"/>
    <mergeCell ref="A1334:A1335"/>
    <mergeCell ref="D1334:D1335"/>
    <mergeCell ref="G1334:G1335"/>
    <mergeCell ref="J1334:J1335"/>
    <mergeCell ref="M1334:M1335"/>
    <mergeCell ref="P1334:P1335"/>
    <mergeCell ref="T1334:T1335"/>
    <mergeCell ref="W1334:W1335"/>
    <mergeCell ref="AA1332:AA1333"/>
    <mergeCell ref="AB1332:AB1333"/>
    <mergeCell ref="AC1332:AC1333"/>
    <mergeCell ref="AD1332:AD1333"/>
    <mergeCell ref="AE1332:AE1333"/>
    <mergeCell ref="AF1332:AF1333"/>
    <mergeCell ref="AG1330:AG1331"/>
    <mergeCell ref="AH1330:AH1331"/>
    <mergeCell ref="A1332:A1333"/>
    <mergeCell ref="D1332:D1333"/>
    <mergeCell ref="G1332:G1333"/>
    <mergeCell ref="J1332:J1333"/>
    <mergeCell ref="M1332:M1333"/>
    <mergeCell ref="P1332:P1333"/>
    <mergeCell ref="T1332:T1333"/>
    <mergeCell ref="W1332:W1333"/>
    <mergeCell ref="AA1330:AA1331"/>
    <mergeCell ref="AB1330:AB1331"/>
    <mergeCell ref="AC1330:AC1331"/>
    <mergeCell ref="AD1330:AD1331"/>
    <mergeCell ref="AE1330:AE1331"/>
    <mergeCell ref="AF1330:AF1331"/>
    <mergeCell ref="AG1328:AG1329"/>
    <mergeCell ref="AH1328:AH1329"/>
    <mergeCell ref="A1330:A1331"/>
    <mergeCell ref="D1330:D1331"/>
    <mergeCell ref="G1330:G1331"/>
    <mergeCell ref="J1330:J1331"/>
    <mergeCell ref="M1330:M1331"/>
    <mergeCell ref="P1330:P1331"/>
    <mergeCell ref="T1330:T1331"/>
    <mergeCell ref="W1330:W1331"/>
    <mergeCell ref="AA1328:AA1329"/>
    <mergeCell ref="AB1328:AB1329"/>
    <mergeCell ref="AC1328:AC1329"/>
    <mergeCell ref="AD1328:AD1329"/>
    <mergeCell ref="AE1328:AE1329"/>
    <mergeCell ref="AF1328:AF1329"/>
    <mergeCell ref="AG1326:AG1327"/>
    <mergeCell ref="AH1326:AH1327"/>
    <mergeCell ref="A1328:A1329"/>
    <mergeCell ref="D1328:D1329"/>
    <mergeCell ref="G1328:G1329"/>
    <mergeCell ref="J1328:J1329"/>
    <mergeCell ref="M1328:M1329"/>
    <mergeCell ref="P1328:P1329"/>
    <mergeCell ref="T1328:T1329"/>
    <mergeCell ref="W1328:W1329"/>
    <mergeCell ref="AA1326:AA1327"/>
    <mergeCell ref="AB1326:AB1327"/>
    <mergeCell ref="AC1326:AC1327"/>
    <mergeCell ref="AD1326:AD1327"/>
    <mergeCell ref="AE1326:AE1327"/>
    <mergeCell ref="AF1326:AF1327"/>
    <mergeCell ref="AG1324:AG1325"/>
    <mergeCell ref="AH1324:AH1325"/>
    <mergeCell ref="A1326:A1327"/>
    <mergeCell ref="D1326:D1327"/>
    <mergeCell ref="G1326:G1327"/>
    <mergeCell ref="J1326:J1327"/>
    <mergeCell ref="M1326:M1327"/>
    <mergeCell ref="P1326:P1327"/>
    <mergeCell ref="T1326:T1327"/>
    <mergeCell ref="W1326:W1327"/>
    <mergeCell ref="AA1324:AA1325"/>
    <mergeCell ref="AB1324:AB1325"/>
    <mergeCell ref="AC1324:AC1325"/>
    <mergeCell ref="AD1324:AD1325"/>
    <mergeCell ref="AE1324:AE1325"/>
    <mergeCell ref="AF1324:AF1325"/>
    <mergeCell ref="AF1322:AF1323"/>
    <mergeCell ref="AG1322:AG1323"/>
    <mergeCell ref="AH1322:AH1323"/>
    <mergeCell ref="A1324:A1325"/>
    <mergeCell ref="D1324:D1325"/>
    <mergeCell ref="G1324:G1325"/>
    <mergeCell ref="J1324:J1325"/>
    <mergeCell ref="M1324:M1325"/>
    <mergeCell ref="P1324:P1325"/>
    <mergeCell ref="T1324:T1325"/>
    <mergeCell ref="W1322:W1323"/>
    <mergeCell ref="AA1322:AA1323"/>
    <mergeCell ref="AB1322:AB1323"/>
    <mergeCell ref="AC1322:AC1323"/>
    <mergeCell ref="AD1322:AD1323"/>
    <mergeCell ref="AE1322:AE1323"/>
    <mergeCell ref="AF1320:AF1321"/>
    <mergeCell ref="AG1320:AG1321"/>
    <mergeCell ref="AH1320:AH1321"/>
    <mergeCell ref="A1322:A1323"/>
    <mergeCell ref="D1322:D1323"/>
    <mergeCell ref="G1322:G1323"/>
    <mergeCell ref="J1322:J1323"/>
    <mergeCell ref="M1322:M1323"/>
    <mergeCell ref="P1322:P1323"/>
    <mergeCell ref="T1322:T1323"/>
    <mergeCell ref="W1320:W1321"/>
    <mergeCell ref="AA1320:AA1321"/>
    <mergeCell ref="AB1320:AB1321"/>
    <mergeCell ref="AC1320:AC1321"/>
    <mergeCell ref="AD1320:AD1321"/>
    <mergeCell ref="AE1320:AE1321"/>
    <mergeCell ref="AF1318:AF1319"/>
    <mergeCell ref="AG1318:AG1319"/>
    <mergeCell ref="AH1318:AH1319"/>
    <mergeCell ref="A1320:A1321"/>
    <mergeCell ref="D1320:D1321"/>
    <mergeCell ref="G1320:G1321"/>
    <mergeCell ref="J1320:J1321"/>
    <mergeCell ref="M1320:M1321"/>
    <mergeCell ref="P1320:P1321"/>
    <mergeCell ref="T1320:T1321"/>
    <mergeCell ref="W1318:W1319"/>
    <mergeCell ref="AA1318:AA1319"/>
    <mergeCell ref="AB1318:AB1319"/>
    <mergeCell ref="AC1318:AC1319"/>
    <mergeCell ref="AD1318:AD1319"/>
    <mergeCell ref="AE1318:AE1319"/>
    <mergeCell ref="AF1316:AF1317"/>
    <mergeCell ref="AG1316:AG1317"/>
    <mergeCell ref="AH1316:AH1317"/>
    <mergeCell ref="A1318:A1319"/>
    <mergeCell ref="D1318:D1319"/>
    <mergeCell ref="G1318:G1319"/>
    <mergeCell ref="J1318:J1319"/>
    <mergeCell ref="M1318:M1319"/>
    <mergeCell ref="P1318:P1319"/>
    <mergeCell ref="T1318:T1319"/>
    <mergeCell ref="W1316:W1317"/>
    <mergeCell ref="AA1316:AA1317"/>
    <mergeCell ref="AB1316:AB1317"/>
    <mergeCell ref="AC1316:AC1317"/>
    <mergeCell ref="AD1316:AD1317"/>
    <mergeCell ref="AE1316:AE1317"/>
    <mergeCell ref="AF1314:AF1315"/>
    <mergeCell ref="AG1314:AG1315"/>
    <mergeCell ref="AH1314:AH1315"/>
    <mergeCell ref="A1316:A1317"/>
    <mergeCell ref="D1316:D1317"/>
    <mergeCell ref="G1316:G1317"/>
    <mergeCell ref="J1316:J1317"/>
    <mergeCell ref="M1316:M1317"/>
    <mergeCell ref="P1316:P1317"/>
    <mergeCell ref="T1316:T1317"/>
    <mergeCell ref="W1314:W1315"/>
    <mergeCell ref="AA1314:AA1315"/>
    <mergeCell ref="AB1314:AB1315"/>
    <mergeCell ref="AC1314:AC1315"/>
    <mergeCell ref="AD1314:AD1315"/>
    <mergeCell ref="AE1314:AE1315"/>
    <mergeCell ref="AF1312:AF1313"/>
    <mergeCell ref="AG1312:AG1313"/>
    <mergeCell ref="AH1312:AH1313"/>
    <mergeCell ref="A1314:A1315"/>
    <mergeCell ref="D1314:D1315"/>
    <mergeCell ref="G1314:G1315"/>
    <mergeCell ref="J1314:J1315"/>
    <mergeCell ref="M1314:M1315"/>
    <mergeCell ref="P1314:P1315"/>
    <mergeCell ref="T1314:T1315"/>
    <mergeCell ref="W1312:W1313"/>
    <mergeCell ref="AA1312:AA1313"/>
    <mergeCell ref="AB1312:AB1313"/>
    <mergeCell ref="AC1312:AC1313"/>
    <mergeCell ref="AD1312:AD1313"/>
    <mergeCell ref="AE1312:AE1313"/>
    <mergeCell ref="AF1310:AF1311"/>
    <mergeCell ref="AG1310:AG1311"/>
    <mergeCell ref="AH1310:AH1311"/>
    <mergeCell ref="A1312:A1313"/>
    <mergeCell ref="D1312:D1313"/>
    <mergeCell ref="G1312:G1313"/>
    <mergeCell ref="J1312:J1313"/>
    <mergeCell ref="M1312:M1313"/>
    <mergeCell ref="P1312:P1313"/>
    <mergeCell ref="T1312:T1313"/>
    <mergeCell ref="W1310:W1311"/>
    <mergeCell ref="AA1310:AA1311"/>
    <mergeCell ref="AB1310:AB1311"/>
    <mergeCell ref="AC1310:AC1311"/>
    <mergeCell ref="AD1310:AD1311"/>
    <mergeCell ref="AE1310:AE1311"/>
    <mergeCell ref="AF1308:AF1309"/>
    <mergeCell ref="AG1308:AG1309"/>
    <mergeCell ref="AH1308:AH1309"/>
    <mergeCell ref="A1310:A1311"/>
    <mergeCell ref="D1310:D1311"/>
    <mergeCell ref="G1310:G1311"/>
    <mergeCell ref="J1310:J1311"/>
    <mergeCell ref="M1310:M1311"/>
    <mergeCell ref="P1310:P1311"/>
    <mergeCell ref="T1310:T1311"/>
    <mergeCell ref="W1308:W1309"/>
    <mergeCell ref="AA1308:AA1309"/>
    <mergeCell ref="AB1308:AB1309"/>
    <mergeCell ref="AC1308:AC1309"/>
    <mergeCell ref="AD1308:AD1309"/>
    <mergeCell ref="AE1308:AE1309"/>
    <mergeCell ref="AF1306:AF1307"/>
    <mergeCell ref="AG1306:AG1307"/>
    <mergeCell ref="AH1306:AH1307"/>
    <mergeCell ref="A1308:A1309"/>
    <mergeCell ref="D1308:D1309"/>
    <mergeCell ref="G1308:G1309"/>
    <mergeCell ref="J1308:J1309"/>
    <mergeCell ref="M1308:M1309"/>
    <mergeCell ref="P1308:P1309"/>
    <mergeCell ref="T1308:T1309"/>
    <mergeCell ref="W1306:W1307"/>
    <mergeCell ref="AA1306:AA1307"/>
    <mergeCell ref="AB1306:AB1307"/>
    <mergeCell ref="AC1306:AC1307"/>
    <mergeCell ref="AD1306:AD1307"/>
    <mergeCell ref="AE1306:AE1307"/>
    <mergeCell ref="AF1304:AF1305"/>
    <mergeCell ref="AG1304:AG1305"/>
    <mergeCell ref="AH1304:AH1305"/>
    <mergeCell ref="A1306:A1307"/>
    <mergeCell ref="D1306:D1307"/>
    <mergeCell ref="G1306:G1307"/>
    <mergeCell ref="J1306:J1307"/>
    <mergeCell ref="M1306:M1307"/>
    <mergeCell ref="P1306:P1307"/>
    <mergeCell ref="T1306:T1307"/>
    <mergeCell ref="W1304:W1305"/>
    <mergeCell ref="AA1304:AA1305"/>
    <mergeCell ref="AB1304:AB1305"/>
    <mergeCell ref="AC1304:AC1305"/>
    <mergeCell ref="AD1304:AD1305"/>
    <mergeCell ref="AE1304:AE1305"/>
    <mergeCell ref="AF1302:AF1303"/>
    <mergeCell ref="AG1302:AG1303"/>
    <mergeCell ref="AH1302:AH1303"/>
    <mergeCell ref="A1304:A1305"/>
    <mergeCell ref="D1304:D1305"/>
    <mergeCell ref="G1304:G1305"/>
    <mergeCell ref="J1304:J1305"/>
    <mergeCell ref="M1304:M1305"/>
    <mergeCell ref="P1304:P1305"/>
    <mergeCell ref="T1304:T1305"/>
    <mergeCell ref="W1302:W1303"/>
    <mergeCell ref="AA1302:AA1303"/>
    <mergeCell ref="AB1302:AB1303"/>
    <mergeCell ref="AC1302:AC1303"/>
    <mergeCell ref="AD1302:AD1303"/>
    <mergeCell ref="AE1302:AE1303"/>
    <mergeCell ref="AF1300:AF1301"/>
    <mergeCell ref="AG1300:AG1301"/>
    <mergeCell ref="AH1300:AH1301"/>
    <mergeCell ref="A1302:A1303"/>
    <mergeCell ref="D1302:D1303"/>
    <mergeCell ref="G1302:G1303"/>
    <mergeCell ref="J1302:J1303"/>
    <mergeCell ref="M1302:M1303"/>
    <mergeCell ref="P1302:P1303"/>
    <mergeCell ref="T1302:T1303"/>
    <mergeCell ref="W1300:W1301"/>
    <mergeCell ref="AA1300:AA1301"/>
    <mergeCell ref="AB1300:AB1301"/>
    <mergeCell ref="AC1300:AC1301"/>
    <mergeCell ref="AD1300:AD1301"/>
    <mergeCell ref="AE1300:AE1301"/>
    <mergeCell ref="AF1298:AF1299"/>
    <mergeCell ref="AG1298:AG1299"/>
    <mergeCell ref="AH1298:AH1299"/>
    <mergeCell ref="A1300:A1301"/>
    <mergeCell ref="D1300:D1301"/>
    <mergeCell ref="G1300:G1301"/>
    <mergeCell ref="J1300:J1301"/>
    <mergeCell ref="M1300:M1301"/>
    <mergeCell ref="P1300:P1301"/>
    <mergeCell ref="T1300:T1301"/>
    <mergeCell ref="W1298:W1299"/>
    <mergeCell ref="AA1298:AA1299"/>
    <mergeCell ref="AB1298:AB1299"/>
    <mergeCell ref="AC1298:AC1299"/>
    <mergeCell ref="AD1298:AD1299"/>
    <mergeCell ref="AE1298:AE1299"/>
    <mergeCell ref="AF1296:AF1297"/>
    <mergeCell ref="AG1296:AG1297"/>
    <mergeCell ref="AH1296:AH1297"/>
    <mergeCell ref="A1298:A1299"/>
    <mergeCell ref="D1298:D1299"/>
    <mergeCell ref="G1298:G1299"/>
    <mergeCell ref="J1298:J1299"/>
    <mergeCell ref="M1298:M1299"/>
    <mergeCell ref="P1298:P1299"/>
    <mergeCell ref="T1298:T1299"/>
    <mergeCell ref="W1296:W1297"/>
    <mergeCell ref="AA1296:AA1297"/>
    <mergeCell ref="AB1296:AB1297"/>
    <mergeCell ref="AC1296:AC1297"/>
    <mergeCell ref="AD1296:AD1297"/>
    <mergeCell ref="AE1296:AE1297"/>
    <mergeCell ref="AF1294:AF1295"/>
    <mergeCell ref="AG1294:AG1295"/>
    <mergeCell ref="AH1294:AH1295"/>
    <mergeCell ref="A1296:A1297"/>
    <mergeCell ref="D1296:D1297"/>
    <mergeCell ref="G1296:G1297"/>
    <mergeCell ref="J1296:J1297"/>
    <mergeCell ref="M1296:M1297"/>
    <mergeCell ref="P1296:P1297"/>
    <mergeCell ref="T1296:T1297"/>
    <mergeCell ref="W1294:W1295"/>
    <mergeCell ref="AA1294:AA1295"/>
    <mergeCell ref="AB1294:AB1295"/>
    <mergeCell ref="AC1294:AC1295"/>
    <mergeCell ref="AD1294:AD1295"/>
    <mergeCell ref="AE1294:AE1295"/>
    <mergeCell ref="AF1292:AF1293"/>
    <mergeCell ref="AG1292:AG1293"/>
    <mergeCell ref="AH1292:AH1293"/>
    <mergeCell ref="A1294:A1295"/>
    <mergeCell ref="D1294:D1295"/>
    <mergeCell ref="G1294:G1295"/>
    <mergeCell ref="J1294:J1295"/>
    <mergeCell ref="M1294:M1295"/>
    <mergeCell ref="P1294:P1295"/>
    <mergeCell ref="T1294:T1295"/>
    <mergeCell ref="W1292:W1293"/>
    <mergeCell ref="AA1292:AA1293"/>
    <mergeCell ref="AB1292:AB1293"/>
    <mergeCell ref="AC1292:AC1293"/>
    <mergeCell ref="AD1292:AD1293"/>
    <mergeCell ref="AE1292:AE1293"/>
    <mergeCell ref="AF1290:AF1291"/>
    <mergeCell ref="AG1290:AG1291"/>
    <mergeCell ref="AH1290:AH1291"/>
    <mergeCell ref="A1292:A1293"/>
    <mergeCell ref="D1292:D1293"/>
    <mergeCell ref="G1292:G1293"/>
    <mergeCell ref="J1292:J1293"/>
    <mergeCell ref="M1292:M1293"/>
    <mergeCell ref="P1292:P1293"/>
    <mergeCell ref="T1292:T1293"/>
    <mergeCell ref="T1290:T1291"/>
    <mergeCell ref="AA1290:AA1291"/>
    <mergeCell ref="AB1290:AB1291"/>
    <mergeCell ref="AC1290:AC1291"/>
    <mergeCell ref="AD1290:AD1291"/>
    <mergeCell ref="AE1290:AE1291"/>
    <mergeCell ref="AE1288:AE1289"/>
    <mergeCell ref="AF1288:AF1289"/>
    <mergeCell ref="AG1288:AG1289"/>
    <mergeCell ref="AH1288:AH1289"/>
    <mergeCell ref="A1290:A1291"/>
    <mergeCell ref="D1290:D1291"/>
    <mergeCell ref="G1290:G1291"/>
    <mergeCell ref="J1290:J1291"/>
    <mergeCell ref="M1290:M1291"/>
    <mergeCell ref="P1290:P1291"/>
    <mergeCell ref="T1288:T1289"/>
    <mergeCell ref="W1288:W1289"/>
    <mergeCell ref="AA1288:AA1289"/>
    <mergeCell ref="AB1288:AB1289"/>
    <mergeCell ref="AC1288:AC1289"/>
    <mergeCell ref="AD1288:AD1289"/>
    <mergeCell ref="AE1286:AE1287"/>
    <mergeCell ref="AF1286:AF1287"/>
    <mergeCell ref="AG1286:AG1287"/>
    <mergeCell ref="AH1286:AH1287"/>
    <mergeCell ref="A1288:A1289"/>
    <mergeCell ref="D1288:D1289"/>
    <mergeCell ref="G1288:G1289"/>
    <mergeCell ref="J1288:J1289"/>
    <mergeCell ref="M1288:M1289"/>
    <mergeCell ref="P1288:P1289"/>
    <mergeCell ref="T1286:T1287"/>
    <mergeCell ref="W1286:W1287"/>
    <mergeCell ref="AA1286:AA1287"/>
    <mergeCell ref="AB1286:AB1287"/>
    <mergeCell ref="AC1286:AC1287"/>
    <mergeCell ref="AD1286:AD1287"/>
    <mergeCell ref="AE1284:AE1285"/>
    <mergeCell ref="AF1284:AF1285"/>
    <mergeCell ref="AG1284:AG1285"/>
    <mergeCell ref="AH1284:AH1285"/>
    <mergeCell ref="A1286:A1287"/>
    <mergeCell ref="D1286:D1287"/>
    <mergeCell ref="G1286:G1287"/>
    <mergeCell ref="J1286:J1287"/>
    <mergeCell ref="M1286:M1287"/>
    <mergeCell ref="P1286:P1287"/>
    <mergeCell ref="T1284:T1285"/>
    <mergeCell ref="W1284:W1285"/>
    <mergeCell ref="AA1284:AA1285"/>
    <mergeCell ref="AB1284:AB1285"/>
    <mergeCell ref="AC1284:AC1285"/>
    <mergeCell ref="AD1284:AD1285"/>
    <mergeCell ref="AE1282:AE1283"/>
    <mergeCell ref="AF1282:AF1283"/>
    <mergeCell ref="AG1282:AG1283"/>
    <mergeCell ref="AH1282:AH1283"/>
    <mergeCell ref="A1284:A1285"/>
    <mergeCell ref="D1284:D1285"/>
    <mergeCell ref="G1284:G1285"/>
    <mergeCell ref="J1284:J1285"/>
    <mergeCell ref="M1284:M1285"/>
    <mergeCell ref="P1284:P1285"/>
    <mergeCell ref="T1282:T1283"/>
    <mergeCell ref="W1282:W1283"/>
    <mergeCell ref="AA1282:AA1283"/>
    <mergeCell ref="AB1282:AB1283"/>
    <mergeCell ref="AC1282:AC1283"/>
    <mergeCell ref="AD1282:AD1283"/>
    <mergeCell ref="AE1280:AE1281"/>
    <mergeCell ref="AF1280:AF1281"/>
    <mergeCell ref="AG1280:AG1281"/>
    <mergeCell ref="AH1280:AH1281"/>
    <mergeCell ref="A1282:A1283"/>
    <mergeCell ref="D1282:D1283"/>
    <mergeCell ref="G1282:G1283"/>
    <mergeCell ref="J1282:J1283"/>
    <mergeCell ref="M1282:M1283"/>
    <mergeCell ref="P1282:P1283"/>
    <mergeCell ref="T1280:T1281"/>
    <mergeCell ref="W1280:W1281"/>
    <mergeCell ref="AA1280:AA1281"/>
    <mergeCell ref="AB1280:AB1281"/>
    <mergeCell ref="AC1280:AC1281"/>
    <mergeCell ref="AD1280:AD1281"/>
    <mergeCell ref="AE1278:AE1279"/>
    <mergeCell ref="AF1278:AF1279"/>
    <mergeCell ref="AG1278:AG1279"/>
    <mergeCell ref="AH1278:AH1279"/>
    <mergeCell ref="A1280:A1281"/>
    <mergeCell ref="D1280:D1281"/>
    <mergeCell ref="G1280:G1281"/>
    <mergeCell ref="J1280:J1281"/>
    <mergeCell ref="M1280:M1281"/>
    <mergeCell ref="P1280:P1281"/>
    <mergeCell ref="T1278:T1279"/>
    <mergeCell ref="W1278:W1279"/>
    <mergeCell ref="AA1278:AA1279"/>
    <mergeCell ref="AB1278:AB1279"/>
    <mergeCell ref="AC1278:AC1279"/>
    <mergeCell ref="AD1278:AD1279"/>
    <mergeCell ref="AE1276:AE1277"/>
    <mergeCell ref="AF1276:AF1277"/>
    <mergeCell ref="AG1276:AG1277"/>
    <mergeCell ref="AH1276:AH1277"/>
    <mergeCell ref="A1278:A1279"/>
    <mergeCell ref="D1278:D1279"/>
    <mergeCell ref="G1278:G1279"/>
    <mergeCell ref="J1278:J1279"/>
    <mergeCell ref="M1278:M1279"/>
    <mergeCell ref="P1278:P1279"/>
    <mergeCell ref="T1276:T1277"/>
    <mergeCell ref="W1276:W1277"/>
    <mergeCell ref="AA1276:AA1277"/>
    <mergeCell ref="AB1276:AB1277"/>
    <mergeCell ref="AC1276:AC1277"/>
    <mergeCell ref="AD1276:AD1277"/>
    <mergeCell ref="AE1274:AE1275"/>
    <mergeCell ref="AF1274:AF1275"/>
    <mergeCell ref="AG1274:AG1275"/>
    <mergeCell ref="AH1274:AH1275"/>
    <mergeCell ref="A1276:A1277"/>
    <mergeCell ref="D1276:D1277"/>
    <mergeCell ref="G1276:G1277"/>
    <mergeCell ref="J1276:J1277"/>
    <mergeCell ref="M1276:M1277"/>
    <mergeCell ref="P1276:P1277"/>
    <mergeCell ref="T1274:T1275"/>
    <mergeCell ref="W1274:W1275"/>
    <mergeCell ref="AA1274:AA1275"/>
    <mergeCell ref="AB1274:AB1275"/>
    <mergeCell ref="AC1274:AC1275"/>
    <mergeCell ref="AD1274:AD1275"/>
    <mergeCell ref="AE1272:AE1273"/>
    <mergeCell ref="AF1272:AF1273"/>
    <mergeCell ref="AG1272:AG1273"/>
    <mergeCell ref="AH1272:AH1273"/>
    <mergeCell ref="A1274:A1275"/>
    <mergeCell ref="D1274:D1275"/>
    <mergeCell ref="G1274:G1275"/>
    <mergeCell ref="J1274:J1275"/>
    <mergeCell ref="M1274:M1275"/>
    <mergeCell ref="P1274:P1275"/>
    <mergeCell ref="T1272:T1273"/>
    <mergeCell ref="W1272:W1273"/>
    <mergeCell ref="AA1272:AA1273"/>
    <mergeCell ref="AB1272:AB1273"/>
    <mergeCell ref="AC1272:AC1273"/>
    <mergeCell ref="AD1272:AD1273"/>
    <mergeCell ref="AE1270:AE1271"/>
    <mergeCell ref="AF1270:AF1271"/>
    <mergeCell ref="AG1270:AG1271"/>
    <mergeCell ref="AH1270:AH1271"/>
    <mergeCell ref="A1272:A1273"/>
    <mergeCell ref="D1272:D1273"/>
    <mergeCell ref="G1272:G1273"/>
    <mergeCell ref="J1272:J1273"/>
    <mergeCell ref="M1272:M1273"/>
    <mergeCell ref="P1272:P1273"/>
    <mergeCell ref="T1270:T1271"/>
    <mergeCell ref="W1270:W1271"/>
    <mergeCell ref="AA1270:AA1271"/>
    <mergeCell ref="AB1270:AB1271"/>
    <mergeCell ref="AC1270:AC1271"/>
    <mergeCell ref="AD1270:AD1271"/>
    <mergeCell ref="AE1268:AE1269"/>
    <mergeCell ref="AF1268:AF1269"/>
    <mergeCell ref="AG1268:AG1269"/>
    <mergeCell ref="AH1268:AH1269"/>
    <mergeCell ref="A1270:A1271"/>
    <mergeCell ref="D1270:D1271"/>
    <mergeCell ref="G1270:G1271"/>
    <mergeCell ref="J1270:J1271"/>
    <mergeCell ref="M1270:M1271"/>
    <mergeCell ref="P1270:P1271"/>
    <mergeCell ref="T1268:T1269"/>
    <mergeCell ref="W1268:W1269"/>
    <mergeCell ref="AA1268:AA1269"/>
    <mergeCell ref="AB1268:AB1269"/>
    <mergeCell ref="AC1268:AC1269"/>
    <mergeCell ref="AD1268:AD1269"/>
    <mergeCell ref="AE1266:AE1267"/>
    <mergeCell ref="AF1266:AF1267"/>
    <mergeCell ref="AG1266:AG1267"/>
    <mergeCell ref="AH1266:AH1267"/>
    <mergeCell ref="A1268:A1269"/>
    <mergeCell ref="D1268:D1269"/>
    <mergeCell ref="G1268:G1269"/>
    <mergeCell ref="J1268:J1269"/>
    <mergeCell ref="M1268:M1269"/>
    <mergeCell ref="P1268:P1269"/>
    <mergeCell ref="T1266:T1267"/>
    <mergeCell ref="W1266:W1267"/>
    <mergeCell ref="AA1266:AA1267"/>
    <mergeCell ref="AB1266:AB1267"/>
    <mergeCell ref="AC1266:AC1267"/>
    <mergeCell ref="AD1266:AD1267"/>
    <mergeCell ref="AE1264:AE1265"/>
    <mergeCell ref="AF1264:AF1265"/>
    <mergeCell ref="AG1264:AG1265"/>
    <mergeCell ref="AH1264:AH1265"/>
    <mergeCell ref="A1266:A1267"/>
    <mergeCell ref="D1266:D1267"/>
    <mergeCell ref="G1266:G1267"/>
    <mergeCell ref="J1266:J1267"/>
    <mergeCell ref="M1266:M1267"/>
    <mergeCell ref="P1266:P1267"/>
    <mergeCell ref="T1264:T1265"/>
    <mergeCell ref="W1264:W1265"/>
    <mergeCell ref="AA1264:AA1265"/>
    <mergeCell ref="AB1264:AB1265"/>
    <mergeCell ref="AC1264:AC1265"/>
    <mergeCell ref="AD1264:AD1265"/>
    <mergeCell ref="AE1262:AE1263"/>
    <mergeCell ref="AF1262:AF1263"/>
    <mergeCell ref="AG1262:AG1263"/>
    <mergeCell ref="AH1262:AH1263"/>
    <mergeCell ref="A1264:A1265"/>
    <mergeCell ref="D1264:D1265"/>
    <mergeCell ref="G1264:G1265"/>
    <mergeCell ref="J1264:J1265"/>
    <mergeCell ref="M1264:M1265"/>
    <mergeCell ref="P1264:P1265"/>
    <mergeCell ref="T1262:T1263"/>
    <mergeCell ref="W1262:W1263"/>
    <mergeCell ref="AA1262:AA1263"/>
    <mergeCell ref="AB1262:AB1263"/>
    <mergeCell ref="AC1262:AC1263"/>
    <mergeCell ref="AD1262:AD1263"/>
    <mergeCell ref="AE1260:AE1261"/>
    <mergeCell ref="AF1260:AF1261"/>
    <mergeCell ref="AG1260:AG1261"/>
    <mergeCell ref="AH1260:AH1261"/>
    <mergeCell ref="A1262:A1263"/>
    <mergeCell ref="D1262:D1263"/>
    <mergeCell ref="G1262:G1263"/>
    <mergeCell ref="J1262:J1263"/>
    <mergeCell ref="M1262:M1263"/>
    <mergeCell ref="P1262:P1263"/>
    <mergeCell ref="T1260:T1261"/>
    <mergeCell ref="W1260:W1261"/>
    <mergeCell ref="AA1260:AA1261"/>
    <mergeCell ref="AB1260:AB1261"/>
    <mergeCell ref="AC1260:AC1261"/>
    <mergeCell ref="AD1260:AD1261"/>
    <mergeCell ref="AE1258:AE1259"/>
    <mergeCell ref="AF1258:AF1259"/>
    <mergeCell ref="AG1258:AG1259"/>
    <mergeCell ref="AH1258:AH1259"/>
    <mergeCell ref="A1260:A1261"/>
    <mergeCell ref="D1260:D1261"/>
    <mergeCell ref="G1260:G1261"/>
    <mergeCell ref="J1260:J1261"/>
    <mergeCell ref="M1260:M1261"/>
    <mergeCell ref="P1260:P1261"/>
    <mergeCell ref="T1258:T1259"/>
    <mergeCell ref="W1258:W1259"/>
    <mergeCell ref="AA1258:AA1259"/>
    <mergeCell ref="AB1258:AB1259"/>
    <mergeCell ref="AC1258:AC1259"/>
    <mergeCell ref="AD1258:AD1259"/>
    <mergeCell ref="AE1256:AE1257"/>
    <mergeCell ref="AF1256:AF1257"/>
    <mergeCell ref="AG1256:AG1257"/>
    <mergeCell ref="AH1256:AH1257"/>
    <mergeCell ref="A1258:A1259"/>
    <mergeCell ref="D1258:D1259"/>
    <mergeCell ref="G1258:G1259"/>
    <mergeCell ref="J1258:J1259"/>
    <mergeCell ref="M1258:M1259"/>
    <mergeCell ref="P1258:P1259"/>
    <mergeCell ref="T1256:T1257"/>
    <mergeCell ref="W1256:W1257"/>
    <mergeCell ref="AA1256:AA1257"/>
    <mergeCell ref="AB1256:AB1257"/>
    <mergeCell ref="AC1256:AC1257"/>
    <mergeCell ref="AD1256:AD1257"/>
    <mergeCell ref="A1256:A1257"/>
    <mergeCell ref="D1256:D1257"/>
    <mergeCell ref="G1256:G1257"/>
    <mergeCell ref="J1256:J1257"/>
    <mergeCell ref="M1256:M1257"/>
    <mergeCell ref="P1256:P1257"/>
    <mergeCell ref="AC1254:AC1255"/>
    <mergeCell ref="AD1254:AD1255"/>
    <mergeCell ref="AE1254:AE1255"/>
    <mergeCell ref="AF1254:AF1255"/>
    <mergeCell ref="AG1254:AG1255"/>
    <mergeCell ref="AH1254:AH1255"/>
    <mergeCell ref="AH1252:AH1253"/>
    <mergeCell ref="A1254:A1255"/>
    <mergeCell ref="D1254:D1255"/>
    <mergeCell ref="G1254:G1255"/>
    <mergeCell ref="J1254:J1255"/>
    <mergeCell ref="M1254:M1255"/>
    <mergeCell ref="P1254:P1255"/>
    <mergeCell ref="T1254:T1255"/>
    <mergeCell ref="AA1254:AA1255"/>
    <mergeCell ref="AB1254:AB1255"/>
    <mergeCell ref="AB1252:AB1253"/>
    <mergeCell ref="AC1252:AC1253"/>
    <mergeCell ref="AD1252:AD1253"/>
    <mergeCell ref="AE1252:AE1253"/>
    <mergeCell ref="AF1252:AF1253"/>
    <mergeCell ref="AG1252:AG1253"/>
    <mergeCell ref="AH1250:AH1251"/>
    <mergeCell ref="A1252:A1253"/>
    <mergeCell ref="D1252:D1253"/>
    <mergeCell ref="G1252:G1253"/>
    <mergeCell ref="J1252:J1253"/>
    <mergeCell ref="M1252:M1253"/>
    <mergeCell ref="P1252:P1253"/>
    <mergeCell ref="T1252:T1253"/>
    <mergeCell ref="W1252:W1253"/>
    <mergeCell ref="AA1252:AA1253"/>
    <mergeCell ref="AB1250:AB1251"/>
    <mergeCell ref="AC1250:AC1251"/>
    <mergeCell ref="AD1250:AD1251"/>
    <mergeCell ref="AE1250:AE1251"/>
    <mergeCell ref="AF1250:AF1251"/>
    <mergeCell ref="AG1250:AG1251"/>
    <mergeCell ref="AH1248:AH1249"/>
    <mergeCell ref="A1250:A1251"/>
    <mergeCell ref="D1250:D1251"/>
    <mergeCell ref="G1250:G1251"/>
    <mergeCell ref="J1250:J1251"/>
    <mergeCell ref="M1250:M1251"/>
    <mergeCell ref="P1250:P1251"/>
    <mergeCell ref="T1250:T1251"/>
    <mergeCell ref="W1250:W1251"/>
    <mergeCell ref="AA1250:AA1251"/>
    <mergeCell ref="AB1248:AB1249"/>
    <mergeCell ref="AC1248:AC1249"/>
    <mergeCell ref="AD1248:AD1249"/>
    <mergeCell ref="AE1248:AE1249"/>
    <mergeCell ref="AF1248:AF1249"/>
    <mergeCell ref="AG1248:AG1249"/>
    <mergeCell ref="AH1246:AH1247"/>
    <mergeCell ref="A1248:A1249"/>
    <mergeCell ref="D1248:D1249"/>
    <mergeCell ref="G1248:G1249"/>
    <mergeCell ref="J1248:J1249"/>
    <mergeCell ref="M1248:M1249"/>
    <mergeCell ref="P1248:P1249"/>
    <mergeCell ref="T1248:T1249"/>
    <mergeCell ref="W1248:W1249"/>
    <mergeCell ref="AA1248:AA1249"/>
    <mergeCell ref="AB1246:AB1247"/>
    <mergeCell ref="AC1246:AC1247"/>
    <mergeCell ref="AD1246:AD1247"/>
    <mergeCell ref="AE1246:AE1247"/>
    <mergeCell ref="AF1246:AF1247"/>
    <mergeCell ref="AG1246:AG1247"/>
    <mergeCell ref="AH1244:AH1245"/>
    <mergeCell ref="A1246:A1247"/>
    <mergeCell ref="D1246:D1247"/>
    <mergeCell ref="G1246:G1247"/>
    <mergeCell ref="J1246:J1247"/>
    <mergeCell ref="M1246:M1247"/>
    <mergeCell ref="P1246:P1247"/>
    <mergeCell ref="T1246:T1247"/>
    <mergeCell ref="W1246:W1247"/>
    <mergeCell ref="AA1246:AA1247"/>
    <mergeCell ref="AB1244:AB1245"/>
    <mergeCell ref="AC1244:AC1245"/>
    <mergeCell ref="AD1244:AD1245"/>
    <mergeCell ref="AE1244:AE1245"/>
    <mergeCell ref="AF1244:AF1245"/>
    <mergeCell ref="AG1244:AG1245"/>
    <mergeCell ref="AH1242:AH1243"/>
    <mergeCell ref="A1244:A1245"/>
    <mergeCell ref="D1244:D1245"/>
    <mergeCell ref="G1244:G1245"/>
    <mergeCell ref="J1244:J1245"/>
    <mergeCell ref="M1244:M1245"/>
    <mergeCell ref="P1244:P1245"/>
    <mergeCell ref="T1244:T1245"/>
    <mergeCell ref="W1244:W1245"/>
    <mergeCell ref="AA1244:AA1245"/>
    <mergeCell ref="AB1242:AB1243"/>
    <mergeCell ref="AC1242:AC1243"/>
    <mergeCell ref="AD1242:AD1243"/>
    <mergeCell ref="AE1242:AE1243"/>
    <mergeCell ref="AF1242:AF1243"/>
    <mergeCell ref="AG1242:AG1243"/>
    <mergeCell ref="AH1240:AH1241"/>
    <mergeCell ref="A1242:A1243"/>
    <mergeCell ref="D1242:D1243"/>
    <mergeCell ref="G1242:G1243"/>
    <mergeCell ref="J1242:J1243"/>
    <mergeCell ref="M1242:M1243"/>
    <mergeCell ref="P1242:P1243"/>
    <mergeCell ref="T1242:T1243"/>
    <mergeCell ref="W1242:W1243"/>
    <mergeCell ref="AA1242:AA1243"/>
    <mergeCell ref="AB1240:AB1241"/>
    <mergeCell ref="AC1240:AC1241"/>
    <mergeCell ref="AD1240:AD1241"/>
    <mergeCell ref="AE1240:AE1241"/>
    <mergeCell ref="AF1240:AF1241"/>
    <mergeCell ref="AG1240:AG1241"/>
    <mergeCell ref="AH1238:AH1239"/>
    <mergeCell ref="A1240:A1241"/>
    <mergeCell ref="D1240:D1241"/>
    <mergeCell ref="G1240:G1241"/>
    <mergeCell ref="J1240:J1241"/>
    <mergeCell ref="M1240:M1241"/>
    <mergeCell ref="P1240:P1241"/>
    <mergeCell ref="T1240:T1241"/>
    <mergeCell ref="W1240:W1241"/>
    <mergeCell ref="AA1240:AA1241"/>
    <mergeCell ref="AB1238:AB1239"/>
    <mergeCell ref="AC1238:AC1239"/>
    <mergeCell ref="AD1238:AD1239"/>
    <mergeCell ref="AE1238:AE1239"/>
    <mergeCell ref="AF1238:AF1239"/>
    <mergeCell ref="AG1238:AG1239"/>
    <mergeCell ref="AH1236:AH1237"/>
    <mergeCell ref="A1238:A1239"/>
    <mergeCell ref="D1238:D1239"/>
    <mergeCell ref="G1238:G1239"/>
    <mergeCell ref="J1238:J1239"/>
    <mergeCell ref="M1238:M1239"/>
    <mergeCell ref="P1238:P1239"/>
    <mergeCell ref="T1238:T1239"/>
    <mergeCell ref="W1238:W1239"/>
    <mergeCell ref="AA1238:AA1239"/>
    <mergeCell ref="AB1236:AB1237"/>
    <mergeCell ref="AC1236:AC1237"/>
    <mergeCell ref="AD1236:AD1237"/>
    <mergeCell ref="AE1236:AE1237"/>
    <mergeCell ref="AF1236:AF1237"/>
    <mergeCell ref="AG1236:AG1237"/>
    <mergeCell ref="AH1234:AH1235"/>
    <mergeCell ref="A1236:A1237"/>
    <mergeCell ref="D1236:D1237"/>
    <mergeCell ref="G1236:G1237"/>
    <mergeCell ref="J1236:J1237"/>
    <mergeCell ref="M1236:M1237"/>
    <mergeCell ref="P1236:P1237"/>
    <mergeCell ref="T1236:T1237"/>
    <mergeCell ref="W1236:W1237"/>
    <mergeCell ref="AA1236:AA1237"/>
    <mergeCell ref="AB1234:AB1235"/>
    <mergeCell ref="AC1234:AC1235"/>
    <mergeCell ref="AD1234:AD1235"/>
    <mergeCell ref="AE1234:AE1235"/>
    <mergeCell ref="AF1234:AF1235"/>
    <mergeCell ref="AG1234:AG1235"/>
    <mergeCell ref="AH1232:AH1233"/>
    <mergeCell ref="A1234:A1235"/>
    <mergeCell ref="D1234:D1235"/>
    <mergeCell ref="G1234:G1235"/>
    <mergeCell ref="J1234:J1235"/>
    <mergeCell ref="M1234:M1235"/>
    <mergeCell ref="P1234:P1235"/>
    <mergeCell ref="T1234:T1235"/>
    <mergeCell ref="W1234:W1235"/>
    <mergeCell ref="AA1234:AA1235"/>
    <mergeCell ref="AB1232:AB1233"/>
    <mergeCell ref="AC1232:AC1233"/>
    <mergeCell ref="AD1232:AD1233"/>
    <mergeCell ref="AE1232:AE1233"/>
    <mergeCell ref="AF1232:AF1233"/>
    <mergeCell ref="AG1232:AG1233"/>
    <mergeCell ref="AH1230:AH1231"/>
    <mergeCell ref="A1232:A1233"/>
    <mergeCell ref="D1232:D1233"/>
    <mergeCell ref="G1232:G1233"/>
    <mergeCell ref="J1232:J1233"/>
    <mergeCell ref="M1232:M1233"/>
    <mergeCell ref="P1232:P1233"/>
    <mergeCell ref="T1232:T1233"/>
    <mergeCell ref="W1232:W1233"/>
    <mergeCell ref="AA1232:AA1233"/>
    <mergeCell ref="AB1230:AB1231"/>
    <mergeCell ref="AC1230:AC1231"/>
    <mergeCell ref="AD1230:AD1231"/>
    <mergeCell ref="AE1230:AE1231"/>
    <mergeCell ref="AF1230:AF1231"/>
    <mergeCell ref="AG1230:AG1231"/>
    <mergeCell ref="AH1228:AH1229"/>
    <mergeCell ref="A1230:A1231"/>
    <mergeCell ref="D1230:D1231"/>
    <mergeCell ref="G1230:G1231"/>
    <mergeCell ref="J1230:J1231"/>
    <mergeCell ref="M1230:M1231"/>
    <mergeCell ref="P1230:P1231"/>
    <mergeCell ref="T1230:T1231"/>
    <mergeCell ref="W1230:W1231"/>
    <mergeCell ref="AA1230:AA1231"/>
    <mergeCell ref="AB1228:AB1229"/>
    <mergeCell ref="AC1228:AC1229"/>
    <mergeCell ref="AD1228:AD1229"/>
    <mergeCell ref="AE1228:AE1229"/>
    <mergeCell ref="AF1228:AF1229"/>
    <mergeCell ref="AG1228:AG1229"/>
    <mergeCell ref="AH1226:AH1227"/>
    <mergeCell ref="A1228:A1229"/>
    <mergeCell ref="D1228:D1229"/>
    <mergeCell ref="G1228:G1229"/>
    <mergeCell ref="J1228:J1229"/>
    <mergeCell ref="M1228:M1229"/>
    <mergeCell ref="P1228:P1229"/>
    <mergeCell ref="T1228:T1229"/>
    <mergeCell ref="W1228:W1229"/>
    <mergeCell ref="AA1228:AA1229"/>
    <mergeCell ref="AB1226:AB1227"/>
    <mergeCell ref="AC1226:AC1227"/>
    <mergeCell ref="AD1226:AD1227"/>
    <mergeCell ref="AE1226:AE1227"/>
    <mergeCell ref="AF1226:AF1227"/>
    <mergeCell ref="AG1226:AG1227"/>
    <mergeCell ref="AH1224:AH1225"/>
    <mergeCell ref="A1226:A1227"/>
    <mergeCell ref="D1226:D1227"/>
    <mergeCell ref="G1226:G1227"/>
    <mergeCell ref="J1226:J1227"/>
    <mergeCell ref="M1226:M1227"/>
    <mergeCell ref="P1226:P1227"/>
    <mergeCell ref="T1226:T1227"/>
    <mergeCell ref="W1226:W1227"/>
    <mergeCell ref="AA1226:AA1227"/>
    <mergeCell ref="AB1224:AB1225"/>
    <mergeCell ref="AC1224:AC1225"/>
    <mergeCell ref="AD1224:AD1225"/>
    <mergeCell ref="AE1224:AE1225"/>
    <mergeCell ref="AF1224:AF1225"/>
    <mergeCell ref="AG1224:AG1225"/>
    <mergeCell ref="AH1222:AH1223"/>
    <mergeCell ref="A1224:A1225"/>
    <mergeCell ref="D1224:D1225"/>
    <mergeCell ref="G1224:G1225"/>
    <mergeCell ref="J1224:J1225"/>
    <mergeCell ref="M1224:M1225"/>
    <mergeCell ref="P1224:P1225"/>
    <mergeCell ref="T1224:T1225"/>
    <mergeCell ref="W1224:W1225"/>
    <mergeCell ref="AA1224:AA1225"/>
    <mergeCell ref="AB1222:AB1223"/>
    <mergeCell ref="AC1222:AC1223"/>
    <mergeCell ref="AD1222:AD1223"/>
    <mergeCell ref="AE1222:AE1223"/>
    <mergeCell ref="AF1222:AF1223"/>
    <mergeCell ref="AG1222:AG1223"/>
    <mergeCell ref="AH1220:AH1221"/>
    <mergeCell ref="A1222:A1223"/>
    <mergeCell ref="D1222:D1223"/>
    <mergeCell ref="G1222:G1223"/>
    <mergeCell ref="J1222:J1223"/>
    <mergeCell ref="M1222:M1223"/>
    <mergeCell ref="P1222:P1223"/>
    <mergeCell ref="T1222:T1223"/>
    <mergeCell ref="W1222:W1223"/>
    <mergeCell ref="AA1222:AA1223"/>
    <mergeCell ref="AB1220:AB1221"/>
    <mergeCell ref="AC1220:AC1221"/>
    <mergeCell ref="AD1220:AD1221"/>
    <mergeCell ref="AE1220:AE1221"/>
    <mergeCell ref="AF1220:AF1221"/>
    <mergeCell ref="AG1220:AG1221"/>
    <mergeCell ref="AG1218:AG1219"/>
    <mergeCell ref="AH1218:AH1219"/>
    <mergeCell ref="A1220:A1221"/>
    <mergeCell ref="D1220:D1221"/>
    <mergeCell ref="G1220:G1221"/>
    <mergeCell ref="J1220:J1221"/>
    <mergeCell ref="M1220:M1221"/>
    <mergeCell ref="P1220:P1221"/>
    <mergeCell ref="T1220:T1221"/>
    <mergeCell ref="AA1220:AA1221"/>
    <mergeCell ref="AA1218:AA1219"/>
    <mergeCell ref="AB1218:AB1219"/>
    <mergeCell ref="AC1218:AC1219"/>
    <mergeCell ref="AD1218:AD1219"/>
    <mergeCell ref="AE1218:AE1219"/>
    <mergeCell ref="AF1218:AF1219"/>
    <mergeCell ref="AG1216:AG1217"/>
    <mergeCell ref="AH1216:AH1217"/>
    <mergeCell ref="A1218:A1219"/>
    <mergeCell ref="D1218:D1219"/>
    <mergeCell ref="G1218:G1219"/>
    <mergeCell ref="J1218:J1219"/>
    <mergeCell ref="M1218:M1219"/>
    <mergeCell ref="P1218:P1219"/>
    <mergeCell ref="T1218:T1219"/>
    <mergeCell ref="W1218:W1219"/>
    <mergeCell ref="AA1216:AA1217"/>
    <mergeCell ref="AB1216:AB1217"/>
    <mergeCell ref="AC1216:AC1217"/>
    <mergeCell ref="AD1216:AD1217"/>
    <mergeCell ref="AE1216:AE1217"/>
    <mergeCell ref="AF1216:AF1217"/>
    <mergeCell ref="AG1214:AG1215"/>
    <mergeCell ref="AH1214:AH1215"/>
    <mergeCell ref="A1216:A1217"/>
    <mergeCell ref="D1216:D1217"/>
    <mergeCell ref="G1216:G1217"/>
    <mergeCell ref="J1216:J1217"/>
    <mergeCell ref="M1216:M1217"/>
    <mergeCell ref="P1216:P1217"/>
    <mergeCell ref="T1216:T1217"/>
    <mergeCell ref="W1216:W1217"/>
    <mergeCell ref="AA1214:AA1215"/>
    <mergeCell ref="AB1214:AB1215"/>
    <mergeCell ref="AC1214:AC1215"/>
    <mergeCell ref="AD1214:AD1215"/>
    <mergeCell ref="AE1214:AE1215"/>
    <mergeCell ref="AF1214:AF1215"/>
    <mergeCell ref="AG1212:AG1213"/>
    <mergeCell ref="AH1212:AH1213"/>
    <mergeCell ref="A1214:A1215"/>
    <mergeCell ref="D1214:D1215"/>
    <mergeCell ref="G1214:G1215"/>
    <mergeCell ref="J1214:J1215"/>
    <mergeCell ref="M1214:M1215"/>
    <mergeCell ref="P1214:P1215"/>
    <mergeCell ref="T1214:T1215"/>
    <mergeCell ref="W1214:W1215"/>
    <mergeCell ref="AA1212:AA1213"/>
    <mergeCell ref="AB1212:AB1213"/>
    <mergeCell ref="AC1212:AC1213"/>
    <mergeCell ref="AD1212:AD1213"/>
    <mergeCell ref="AE1212:AE1213"/>
    <mergeCell ref="AF1212:AF1213"/>
    <mergeCell ref="AG1210:AG1211"/>
    <mergeCell ref="AH1210:AH1211"/>
    <mergeCell ref="A1212:A1213"/>
    <mergeCell ref="D1212:D1213"/>
    <mergeCell ref="G1212:G1213"/>
    <mergeCell ref="J1212:J1213"/>
    <mergeCell ref="M1212:M1213"/>
    <mergeCell ref="P1212:P1213"/>
    <mergeCell ref="T1212:T1213"/>
    <mergeCell ref="W1212:W1213"/>
    <mergeCell ref="AA1210:AA1211"/>
    <mergeCell ref="AB1210:AB1211"/>
    <mergeCell ref="AC1210:AC1211"/>
    <mergeCell ref="AD1210:AD1211"/>
    <mergeCell ref="AE1210:AE1211"/>
    <mergeCell ref="AF1210:AF1211"/>
    <mergeCell ref="AG1208:AG1209"/>
    <mergeCell ref="AH1208:AH1209"/>
    <mergeCell ref="A1210:A1211"/>
    <mergeCell ref="D1210:D1211"/>
    <mergeCell ref="G1210:G1211"/>
    <mergeCell ref="J1210:J1211"/>
    <mergeCell ref="M1210:M1211"/>
    <mergeCell ref="P1210:P1211"/>
    <mergeCell ref="T1210:T1211"/>
    <mergeCell ref="W1210:W1211"/>
    <mergeCell ref="AA1208:AA1209"/>
    <mergeCell ref="AB1208:AB1209"/>
    <mergeCell ref="AC1208:AC1209"/>
    <mergeCell ref="AD1208:AD1209"/>
    <mergeCell ref="AE1208:AE1209"/>
    <mergeCell ref="AF1208:AF1209"/>
    <mergeCell ref="AG1206:AG1207"/>
    <mergeCell ref="AH1206:AH1207"/>
    <mergeCell ref="A1208:A1209"/>
    <mergeCell ref="D1208:D1209"/>
    <mergeCell ref="G1208:G1209"/>
    <mergeCell ref="J1208:J1209"/>
    <mergeCell ref="M1208:M1209"/>
    <mergeCell ref="P1208:P1209"/>
    <mergeCell ref="T1208:T1209"/>
    <mergeCell ref="W1208:W1209"/>
    <mergeCell ref="AA1206:AA1207"/>
    <mergeCell ref="AB1206:AB1207"/>
    <mergeCell ref="AC1206:AC1207"/>
    <mergeCell ref="AD1206:AD1207"/>
    <mergeCell ref="AE1206:AE1207"/>
    <mergeCell ref="AF1206:AF1207"/>
    <mergeCell ref="AG1204:AG1205"/>
    <mergeCell ref="AH1204:AH1205"/>
    <mergeCell ref="A1206:A1207"/>
    <mergeCell ref="D1206:D1207"/>
    <mergeCell ref="G1206:G1207"/>
    <mergeCell ref="J1206:J1207"/>
    <mergeCell ref="M1206:M1207"/>
    <mergeCell ref="P1206:P1207"/>
    <mergeCell ref="T1206:T1207"/>
    <mergeCell ref="W1206:W1207"/>
    <mergeCell ref="AA1204:AA1205"/>
    <mergeCell ref="AB1204:AB1205"/>
    <mergeCell ref="AC1204:AC1205"/>
    <mergeCell ref="AD1204:AD1205"/>
    <mergeCell ref="AE1204:AE1205"/>
    <mergeCell ref="AF1204:AF1205"/>
    <mergeCell ref="AG1202:AG1203"/>
    <mergeCell ref="AH1202:AH1203"/>
    <mergeCell ref="A1204:A1205"/>
    <mergeCell ref="D1204:D1205"/>
    <mergeCell ref="G1204:G1205"/>
    <mergeCell ref="J1204:J1205"/>
    <mergeCell ref="M1204:M1205"/>
    <mergeCell ref="P1204:P1205"/>
    <mergeCell ref="T1204:T1205"/>
    <mergeCell ref="W1204:W1205"/>
    <mergeCell ref="AA1202:AA1203"/>
    <mergeCell ref="AB1202:AB1203"/>
    <mergeCell ref="AC1202:AC1203"/>
    <mergeCell ref="AD1202:AD1203"/>
    <mergeCell ref="AE1202:AE1203"/>
    <mergeCell ref="AF1202:AF1203"/>
    <mergeCell ref="AG1200:AG1201"/>
    <mergeCell ref="AH1200:AH1201"/>
    <mergeCell ref="A1202:A1203"/>
    <mergeCell ref="D1202:D1203"/>
    <mergeCell ref="G1202:G1203"/>
    <mergeCell ref="J1202:J1203"/>
    <mergeCell ref="M1202:M1203"/>
    <mergeCell ref="P1202:P1203"/>
    <mergeCell ref="T1202:T1203"/>
    <mergeCell ref="W1202:W1203"/>
    <mergeCell ref="AA1200:AA1201"/>
    <mergeCell ref="AB1200:AB1201"/>
    <mergeCell ref="AC1200:AC1201"/>
    <mergeCell ref="AD1200:AD1201"/>
    <mergeCell ref="AE1200:AE1201"/>
    <mergeCell ref="AF1200:AF1201"/>
    <mergeCell ref="AG1198:AG1199"/>
    <mergeCell ref="AH1198:AH1199"/>
    <mergeCell ref="A1200:A1201"/>
    <mergeCell ref="D1200:D1201"/>
    <mergeCell ref="G1200:G1201"/>
    <mergeCell ref="J1200:J1201"/>
    <mergeCell ref="M1200:M1201"/>
    <mergeCell ref="P1200:P1201"/>
    <mergeCell ref="T1200:T1201"/>
    <mergeCell ref="W1200:W1201"/>
    <mergeCell ref="AA1198:AA1199"/>
    <mergeCell ref="AB1198:AB1199"/>
    <mergeCell ref="AC1198:AC1199"/>
    <mergeCell ref="AD1198:AD1199"/>
    <mergeCell ref="AE1198:AE1199"/>
    <mergeCell ref="AF1198:AF1199"/>
    <mergeCell ref="AG1196:AG1197"/>
    <mergeCell ref="AH1196:AH1197"/>
    <mergeCell ref="A1198:A1199"/>
    <mergeCell ref="D1198:D1199"/>
    <mergeCell ref="G1198:G1199"/>
    <mergeCell ref="J1198:J1199"/>
    <mergeCell ref="M1198:M1199"/>
    <mergeCell ref="P1198:P1199"/>
    <mergeCell ref="T1198:T1199"/>
    <mergeCell ref="W1198:W1199"/>
    <mergeCell ref="AA1196:AA1197"/>
    <mergeCell ref="AB1196:AB1197"/>
    <mergeCell ref="AC1196:AC1197"/>
    <mergeCell ref="AD1196:AD1197"/>
    <mergeCell ref="AE1196:AE1197"/>
    <mergeCell ref="AF1196:AF1197"/>
    <mergeCell ref="AG1194:AG1195"/>
    <mergeCell ref="AH1194:AH1195"/>
    <mergeCell ref="A1196:A1197"/>
    <mergeCell ref="D1196:D1197"/>
    <mergeCell ref="G1196:G1197"/>
    <mergeCell ref="J1196:J1197"/>
    <mergeCell ref="M1196:M1197"/>
    <mergeCell ref="P1196:P1197"/>
    <mergeCell ref="T1196:T1197"/>
    <mergeCell ref="W1196:W1197"/>
    <mergeCell ref="AA1194:AA1195"/>
    <mergeCell ref="AB1194:AB1195"/>
    <mergeCell ref="AC1194:AC1195"/>
    <mergeCell ref="AD1194:AD1195"/>
    <mergeCell ref="AE1194:AE1195"/>
    <mergeCell ref="AF1194:AF1195"/>
    <mergeCell ref="AG1192:AG1193"/>
    <mergeCell ref="AH1192:AH1193"/>
    <mergeCell ref="A1194:A1195"/>
    <mergeCell ref="D1194:D1195"/>
    <mergeCell ref="G1194:G1195"/>
    <mergeCell ref="J1194:J1195"/>
    <mergeCell ref="M1194:M1195"/>
    <mergeCell ref="P1194:P1195"/>
    <mergeCell ref="T1194:T1195"/>
    <mergeCell ref="W1194:W1195"/>
    <mergeCell ref="AA1192:AA1193"/>
    <mergeCell ref="AB1192:AB1193"/>
    <mergeCell ref="AC1192:AC1193"/>
    <mergeCell ref="AD1192:AD1193"/>
    <mergeCell ref="AE1192:AE1193"/>
    <mergeCell ref="AF1192:AF1193"/>
    <mergeCell ref="AG1190:AG1191"/>
    <mergeCell ref="AH1190:AH1191"/>
    <mergeCell ref="A1192:A1193"/>
    <mergeCell ref="D1192:D1193"/>
    <mergeCell ref="G1192:G1193"/>
    <mergeCell ref="J1192:J1193"/>
    <mergeCell ref="M1192:M1193"/>
    <mergeCell ref="P1192:P1193"/>
    <mergeCell ref="T1192:T1193"/>
    <mergeCell ref="W1192:W1193"/>
    <mergeCell ref="AA1190:AA1191"/>
    <mergeCell ref="AB1190:AB1191"/>
    <mergeCell ref="AC1190:AC1191"/>
    <mergeCell ref="AD1190:AD1191"/>
    <mergeCell ref="AE1190:AE1191"/>
    <mergeCell ref="AF1190:AF1191"/>
    <mergeCell ref="AG1188:AG1189"/>
    <mergeCell ref="AH1188:AH1189"/>
    <mergeCell ref="A1190:A1191"/>
    <mergeCell ref="D1190:D1191"/>
    <mergeCell ref="G1190:G1191"/>
    <mergeCell ref="J1190:J1191"/>
    <mergeCell ref="M1190:M1191"/>
    <mergeCell ref="P1190:P1191"/>
    <mergeCell ref="T1190:T1191"/>
    <mergeCell ref="W1190:W1191"/>
    <mergeCell ref="AA1188:AA1189"/>
    <mergeCell ref="AB1188:AB1189"/>
    <mergeCell ref="AC1188:AC1189"/>
    <mergeCell ref="AD1188:AD1189"/>
    <mergeCell ref="AE1188:AE1189"/>
    <mergeCell ref="AF1188:AF1189"/>
    <mergeCell ref="AG1186:AG1187"/>
    <mergeCell ref="AH1186:AH1187"/>
    <mergeCell ref="A1188:A1189"/>
    <mergeCell ref="D1188:D1189"/>
    <mergeCell ref="G1188:G1189"/>
    <mergeCell ref="J1188:J1189"/>
    <mergeCell ref="M1188:M1189"/>
    <mergeCell ref="P1188:P1189"/>
    <mergeCell ref="T1188:T1189"/>
    <mergeCell ref="W1188:W1189"/>
    <mergeCell ref="AA1186:AA1187"/>
    <mergeCell ref="AB1186:AB1187"/>
    <mergeCell ref="AC1186:AC1187"/>
    <mergeCell ref="AD1186:AD1187"/>
    <mergeCell ref="AE1186:AE1187"/>
    <mergeCell ref="AF1186:AF1187"/>
    <mergeCell ref="AG1184:AG1185"/>
    <mergeCell ref="AH1184:AH1185"/>
    <mergeCell ref="A1186:A1187"/>
    <mergeCell ref="D1186:D1187"/>
    <mergeCell ref="G1186:G1187"/>
    <mergeCell ref="J1186:J1187"/>
    <mergeCell ref="M1186:M1187"/>
    <mergeCell ref="P1186:P1187"/>
    <mergeCell ref="T1186:T1187"/>
    <mergeCell ref="W1186:W1187"/>
    <mergeCell ref="AA1184:AA1185"/>
    <mergeCell ref="AB1184:AB1185"/>
    <mergeCell ref="AC1184:AC1185"/>
    <mergeCell ref="AD1184:AD1185"/>
    <mergeCell ref="AE1184:AE1185"/>
    <mergeCell ref="AF1184:AF1185"/>
    <mergeCell ref="AF1182:AF1183"/>
    <mergeCell ref="AG1182:AG1183"/>
    <mergeCell ref="AH1182:AH1183"/>
    <mergeCell ref="A1184:A1185"/>
    <mergeCell ref="D1184:D1185"/>
    <mergeCell ref="G1184:G1185"/>
    <mergeCell ref="J1184:J1185"/>
    <mergeCell ref="M1184:M1185"/>
    <mergeCell ref="P1184:P1185"/>
    <mergeCell ref="T1184:T1185"/>
    <mergeCell ref="W1182:W1183"/>
    <mergeCell ref="AA1182:AA1183"/>
    <mergeCell ref="AB1182:AB1183"/>
    <mergeCell ref="AC1182:AC1183"/>
    <mergeCell ref="AD1182:AD1183"/>
    <mergeCell ref="AE1182:AE1183"/>
    <mergeCell ref="AF1180:AF1181"/>
    <mergeCell ref="AG1180:AG1181"/>
    <mergeCell ref="AH1180:AH1181"/>
    <mergeCell ref="A1182:A1183"/>
    <mergeCell ref="D1182:D1183"/>
    <mergeCell ref="G1182:G1183"/>
    <mergeCell ref="J1182:J1183"/>
    <mergeCell ref="M1182:M1183"/>
    <mergeCell ref="P1182:P1183"/>
    <mergeCell ref="T1182:T1183"/>
    <mergeCell ref="W1180:W1181"/>
    <mergeCell ref="AA1180:AA1181"/>
    <mergeCell ref="AB1180:AB1181"/>
    <mergeCell ref="AC1180:AC1181"/>
    <mergeCell ref="AD1180:AD1181"/>
    <mergeCell ref="AE1180:AE1181"/>
    <mergeCell ref="AF1178:AF1179"/>
    <mergeCell ref="AG1178:AG1179"/>
    <mergeCell ref="AH1178:AH1179"/>
    <mergeCell ref="A1180:A1181"/>
    <mergeCell ref="D1180:D1181"/>
    <mergeCell ref="G1180:G1181"/>
    <mergeCell ref="J1180:J1181"/>
    <mergeCell ref="M1180:M1181"/>
    <mergeCell ref="P1180:P1181"/>
    <mergeCell ref="T1180:T1181"/>
    <mergeCell ref="W1178:W1179"/>
    <mergeCell ref="AA1178:AA1179"/>
    <mergeCell ref="AB1178:AB1179"/>
    <mergeCell ref="AC1178:AC1179"/>
    <mergeCell ref="AD1178:AD1179"/>
    <mergeCell ref="AE1178:AE1179"/>
    <mergeCell ref="AF1176:AF1177"/>
    <mergeCell ref="AG1176:AG1177"/>
    <mergeCell ref="AH1176:AH1177"/>
    <mergeCell ref="A1178:A1179"/>
    <mergeCell ref="D1178:D1179"/>
    <mergeCell ref="G1178:G1179"/>
    <mergeCell ref="J1178:J1179"/>
    <mergeCell ref="M1178:M1179"/>
    <mergeCell ref="P1178:P1179"/>
    <mergeCell ref="T1178:T1179"/>
    <mergeCell ref="W1176:W1177"/>
    <mergeCell ref="AA1176:AA1177"/>
    <mergeCell ref="AB1176:AB1177"/>
    <mergeCell ref="AC1176:AC1177"/>
    <mergeCell ref="AD1176:AD1177"/>
    <mergeCell ref="AE1176:AE1177"/>
    <mergeCell ref="AF1174:AF1175"/>
    <mergeCell ref="AG1174:AG1175"/>
    <mergeCell ref="AH1174:AH1175"/>
    <mergeCell ref="A1176:A1177"/>
    <mergeCell ref="D1176:D1177"/>
    <mergeCell ref="G1176:G1177"/>
    <mergeCell ref="J1176:J1177"/>
    <mergeCell ref="M1176:M1177"/>
    <mergeCell ref="P1176:P1177"/>
    <mergeCell ref="T1176:T1177"/>
    <mergeCell ref="W1174:W1175"/>
    <mergeCell ref="AA1174:AA1175"/>
    <mergeCell ref="AB1174:AB1175"/>
    <mergeCell ref="AC1174:AC1175"/>
    <mergeCell ref="AD1174:AD1175"/>
    <mergeCell ref="AE1174:AE1175"/>
    <mergeCell ref="AF1172:AF1173"/>
    <mergeCell ref="AG1172:AG1173"/>
    <mergeCell ref="AH1172:AH1173"/>
    <mergeCell ref="A1174:A1175"/>
    <mergeCell ref="D1174:D1175"/>
    <mergeCell ref="G1174:G1175"/>
    <mergeCell ref="J1174:J1175"/>
    <mergeCell ref="M1174:M1175"/>
    <mergeCell ref="P1174:P1175"/>
    <mergeCell ref="T1174:T1175"/>
    <mergeCell ref="W1172:W1173"/>
    <mergeCell ref="AA1172:AA1173"/>
    <mergeCell ref="AB1172:AB1173"/>
    <mergeCell ref="AC1172:AC1173"/>
    <mergeCell ref="AD1172:AD1173"/>
    <mergeCell ref="AE1172:AE1173"/>
    <mergeCell ref="AF1170:AF1171"/>
    <mergeCell ref="AG1170:AG1171"/>
    <mergeCell ref="AH1170:AH1171"/>
    <mergeCell ref="A1172:A1173"/>
    <mergeCell ref="D1172:D1173"/>
    <mergeCell ref="G1172:G1173"/>
    <mergeCell ref="J1172:J1173"/>
    <mergeCell ref="M1172:M1173"/>
    <mergeCell ref="P1172:P1173"/>
    <mergeCell ref="T1172:T1173"/>
    <mergeCell ref="W1170:W1171"/>
    <mergeCell ref="AA1170:AA1171"/>
    <mergeCell ref="AB1170:AB1171"/>
    <mergeCell ref="AC1170:AC1171"/>
    <mergeCell ref="AD1170:AD1171"/>
    <mergeCell ref="AE1170:AE1171"/>
    <mergeCell ref="AF1168:AF1169"/>
    <mergeCell ref="AG1168:AG1169"/>
    <mergeCell ref="AH1168:AH1169"/>
    <mergeCell ref="A1170:A1171"/>
    <mergeCell ref="D1170:D1171"/>
    <mergeCell ref="G1170:G1171"/>
    <mergeCell ref="J1170:J1171"/>
    <mergeCell ref="M1170:M1171"/>
    <mergeCell ref="P1170:P1171"/>
    <mergeCell ref="T1170:T1171"/>
    <mergeCell ref="W1168:W1169"/>
    <mergeCell ref="AA1168:AA1169"/>
    <mergeCell ref="AB1168:AB1169"/>
    <mergeCell ref="AC1168:AC1169"/>
    <mergeCell ref="AD1168:AD1169"/>
    <mergeCell ref="AE1168:AE1169"/>
    <mergeCell ref="AF1166:AF1167"/>
    <mergeCell ref="AG1166:AG1167"/>
    <mergeCell ref="AH1166:AH1167"/>
    <mergeCell ref="A1168:A1169"/>
    <mergeCell ref="D1168:D1169"/>
    <mergeCell ref="G1168:G1169"/>
    <mergeCell ref="J1168:J1169"/>
    <mergeCell ref="M1168:M1169"/>
    <mergeCell ref="P1168:P1169"/>
    <mergeCell ref="T1168:T1169"/>
    <mergeCell ref="W1166:W1167"/>
    <mergeCell ref="AA1166:AA1167"/>
    <mergeCell ref="AB1166:AB1167"/>
    <mergeCell ref="AC1166:AC1167"/>
    <mergeCell ref="AD1166:AD1167"/>
    <mergeCell ref="AE1166:AE1167"/>
    <mergeCell ref="AF1164:AF1165"/>
    <mergeCell ref="AG1164:AG1165"/>
    <mergeCell ref="AH1164:AH1165"/>
    <mergeCell ref="A1166:A1167"/>
    <mergeCell ref="D1166:D1167"/>
    <mergeCell ref="G1166:G1167"/>
    <mergeCell ref="J1166:J1167"/>
    <mergeCell ref="M1166:M1167"/>
    <mergeCell ref="P1166:P1167"/>
    <mergeCell ref="T1166:T1167"/>
    <mergeCell ref="W1164:W1165"/>
    <mergeCell ref="AA1164:AA1165"/>
    <mergeCell ref="AB1164:AB1165"/>
    <mergeCell ref="AC1164:AC1165"/>
    <mergeCell ref="AD1164:AD1165"/>
    <mergeCell ref="AE1164:AE1165"/>
    <mergeCell ref="AF1162:AF1163"/>
    <mergeCell ref="AG1162:AG1163"/>
    <mergeCell ref="AH1162:AH1163"/>
    <mergeCell ref="A1164:A1165"/>
    <mergeCell ref="D1164:D1165"/>
    <mergeCell ref="G1164:G1165"/>
    <mergeCell ref="J1164:J1165"/>
    <mergeCell ref="M1164:M1165"/>
    <mergeCell ref="P1164:P1165"/>
    <mergeCell ref="T1164:T1165"/>
    <mergeCell ref="W1162:W1163"/>
    <mergeCell ref="AA1162:AA1163"/>
    <mergeCell ref="AB1162:AB1163"/>
    <mergeCell ref="AC1162:AC1163"/>
    <mergeCell ref="AD1162:AD1163"/>
    <mergeCell ref="AE1162:AE1163"/>
    <mergeCell ref="AF1160:AF1161"/>
    <mergeCell ref="AG1160:AG1161"/>
    <mergeCell ref="AH1160:AH1161"/>
    <mergeCell ref="A1162:A1163"/>
    <mergeCell ref="D1162:D1163"/>
    <mergeCell ref="G1162:G1163"/>
    <mergeCell ref="J1162:J1163"/>
    <mergeCell ref="M1162:M1163"/>
    <mergeCell ref="P1162:P1163"/>
    <mergeCell ref="T1162:T1163"/>
    <mergeCell ref="W1160:W1161"/>
    <mergeCell ref="AA1160:AA1161"/>
    <mergeCell ref="AB1160:AB1161"/>
    <mergeCell ref="AC1160:AC1161"/>
    <mergeCell ref="AD1160:AD1161"/>
    <mergeCell ref="AE1160:AE1161"/>
    <mergeCell ref="AF1158:AF1159"/>
    <mergeCell ref="AG1158:AG1159"/>
    <mergeCell ref="AH1158:AH1159"/>
    <mergeCell ref="A1160:A1161"/>
    <mergeCell ref="D1160:D1161"/>
    <mergeCell ref="G1160:G1161"/>
    <mergeCell ref="J1160:J1161"/>
    <mergeCell ref="M1160:M1161"/>
    <mergeCell ref="P1160:P1161"/>
    <mergeCell ref="T1160:T1161"/>
    <mergeCell ref="W1158:W1159"/>
    <mergeCell ref="AA1158:AA1159"/>
    <mergeCell ref="AB1158:AB1159"/>
    <mergeCell ref="AC1158:AC1159"/>
    <mergeCell ref="AD1158:AD1159"/>
    <mergeCell ref="AE1158:AE1159"/>
    <mergeCell ref="AF1156:AF1157"/>
    <mergeCell ref="AG1156:AG1157"/>
    <mergeCell ref="AH1156:AH1157"/>
    <mergeCell ref="A1158:A1159"/>
    <mergeCell ref="D1158:D1159"/>
    <mergeCell ref="G1158:G1159"/>
    <mergeCell ref="J1158:J1159"/>
    <mergeCell ref="M1158:M1159"/>
    <mergeCell ref="P1158:P1159"/>
    <mergeCell ref="T1158:T1159"/>
    <mergeCell ref="W1156:W1157"/>
    <mergeCell ref="AA1156:AA1157"/>
    <mergeCell ref="AB1156:AB1157"/>
    <mergeCell ref="AC1156:AC1157"/>
    <mergeCell ref="AD1156:AD1157"/>
    <mergeCell ref="AE1156:AE1157"/>
    <mergeCell ref="AF1154:AF1155"/>
    <mergeCell ref="AG1154:AG1155"/>
    <mergeCell ref="AH1154:AH1155"/>
    <mergeCell ref="A1156:A1157"/>
    <mergeCell ref="D1156:D1157"/>
    <mergeCell ref="G1156:G1157"/>
    <mergeCell ref="J1156:J1157"/>
    <mergeCell ref="M1156:M1157"/>
    <mergeCell ref="P1156:P1157"/>
    <mergeCell ref="T1156:T1157"/>
    <mergeCell ref="W1154:W1155"/>
    <mergeCell ref="AA1154:AA1155"/>
    <mergeCell ref="AB1154:AB1155"/>
    <mergeCell ref="AC1154:AC1155"/>
    <mergeCell ref="AD1154:AD1155"/>
    <mergeCell ref="AE1154:AE1155"/>
    <mergeCell ref="AF1152:AF1153"/>
    <mergeCell ref="AG1152:AG1153"/>
    <mergeCell ref="AH1152:AH1153"/>
    <mergeCell ref="A1154:A1155"/>
    <mergeCell ref="D1154:D1155"/>
    <mergeCell ref="G1154:G1155"/>
    <mergeCell ref="J1154:J1155"/>
    <mergeCell ref="M1154:M1155"/>
    <mergeCell ref="P1154:P1155"/>
    <mergeCell ref="T1154:T1155"/>
    <mergeCell ref="W1152:W1153"/>
    <mergeCell ref="AA1152:AA1153"/>
    <mergeCell ref="AB1152:AB1153"/>
    <mergeCell ref="AC1152:AC1153"/>
    <mergeCell ref="AD1152:AD1153"/>
    <mergeCell ref="AE1152:AE1153"/>
    <mergeCell ref="AF1150:AF1151"/>
    <mergeCell ref="AG1150:AG1151"/>
    <mergeCell ref="AH1150:AH1151"/>
    <mergeCell ref="A1152:A1153"/>
    <mergeCell ref="D1152:D1153"/>
    <mergeCell ref="G1152:G1153"/>
    <mergeCell ref="J1152:J1153"/>
    <mergeCell ref="M1152:M1153"/>
    <mergeCell ref="P1152:P1153"/>
    <mergeCell ref="T1152:T1153"/>
    <mergeCell ref="T1150:T1151"/>
    <mergeCell ref="AA1150:AA1151"/>
    <mergeCell ref="AB1150:AB1151"/>
    <mergeCell ref="AC1150:AC1151"/>
    <mergeCell ref="AD1150:AD1151"/>
    <mergeCell ref="AE1150:AE1151"/>
    <mergeCell ref="AE1148:AE1149"/>
    <mergeCell ref="AF1148:AF1149"/>
    <mergeCell ref="AG1148:AG1149"/>
    <mergeCell ref="AH1148:AH1149"/>
    <mergeCell ref="A1150:A1151"/>
    <mergeCell ref="D1150:D1151"/>
    <mergeCell ref="G1150:G1151"/>
    <mergeCell ref="J1150:J1151"/>
    <mergeCell ref="M1150:M1151"/>
    <mergeCell ref="P1150:P1151"/>
    <mergeCell ref="T1148:T1149"/>
    <mergeCell ref="W1148:W1149"/>
    <mergeCell ref="AA1148:AA1149"/>
    <mergeCell ref="AB1148:AB1149"/>
    <mergeCell ref="AC1148:AC1149"/>
    <mergeCell ref="AD1148:AD1149"/>
    <mergeCell ref="AE1146:AE1147"/>
    <mergeCell ref="AF1146:AF1147"/>
    <mergeCell ref="AG1146:AG1147"/>
    <mergeCell ref="AH1146:AH1147"/>
    <mergeCell ref="A1148:A1149"/>
    <mergeCell ref="D1148:D1149"/>
    <mergeCell ref="G1148:G1149"/>
    <mergeCell ref="J1148:J1149"/>
    <mergeCell ref="M1148:M1149"/>
    <mergeCell ref="P1148:P1149"/>
    <mergeCell ref="T1146:T1147"/>
    <mergeCell ref="W1146:W1147"/>
    <mergeCell ref="AA1146:AA1147"/>
    <mergeCell ref="AB1146:AB1147"/>
    <mergeCell ref="AC1146:AC1147"/>
    <mergeCell ref="AD1146:AD1147"/>
    <mergeCell ref="AE1144:AE1145"/>
    <mergeCell ref="AF1144:AF1145"/>
    <mergeCell ref="AG1144:AG1145"/>
    <mergeCell ref="AH1144:AH1145"/>
    <mergeCell ref="A1146:A1147"/>
    <mergeCell ref="D1146:D1147"/>
    <mergeCell ref="G1146:G1147"/>
    <mergeCell ref="J1146:J1147"/>
    <mergeCell ref="M1146:M1147"/>
    <mergeCell ref="P1146:P1147"/>
    <mergeCell ref="T1144:T1145"/>
    <mergeCell ref="W1144:W1145"/>
    <mergeCell ref="AA1144:AA1145"/>
    <mergeCell ref="AB1144:AB1145"/>
    <mergeCell ref="AC1144:AC1145"/>
    <mergeCell ref="AD1144:AD1145"/>
    <mergeCell ref="AE1142:AE1143"/>
    <mergeCell ref="AF1142:AF1143"/>
    <mergeCell ref="AG1142:AG1143"/>
    <mergeCell ref="AH1142:AH1143"/>
    <mergeCell ref="A1144:A1145"/>
    <mergeCell ref="D1144:D1145"/>
    <mergeCell ref="G1144:G1145"/>
    <mergeCell ref="J1144:J1145"/>
    <mergeCell ref="M1144:M1145"/>
    <mergeCell ref="P1144:P1145"/>
    <mergeCell ref="T1142:T1143"/>
    <mergeCell ref="W1142:W1143"/>
    <mergeCell ref="AA1142:AA1143"/>
    <mergeCell ref="AB1142:AB1143"/>
    <mergeCell ref="AC1142:AC1143"/>
    <mergeCell ref="AD1142:AD1143"/>
    <mergeCell ref="AE1140:AE1141"/>
    <mergeCell ref="AF1140:AF1141"/>
    <mergeCell ref="AG1140:AG1141"/>
    <mergeCell ref="AH1140:AH1141"/>
    <mergeCell ref="A1142:A1143"/>
    <mergeCell ref="D1142:D1143"/>
    <mergeCell ref="G1142:G1143"/>
    <mergeCell ref="J1142:J1143"/>
    <mergeCell ref="M1142:M1143"/>
    <mergeCell ref="P1142:P1143"/>
    <mergeCell ref="T1140:T1141"/>
    <mergeCell ref="W1140:W1141"/>
    <mergeCell ref="AA1140:AA1141"/>
    <mergeCell ref="AB1140:AB1141"/>
    <mergeCell ref="AC1140:AC1141"/>
    <mergeCell ref="AD1140:AD1141"/>
    <mergeCell ref="AE1138:AE1139"/>
    <mergeCell ref="AF1138:AF1139"/>
    <mergeCell ref="AG1138:AG1139"/>
    <mergeCell ref="AH1138:AH1139"/>
    <mergeCell ref="A1140:A1141"/>
    <mergeCell ref="D1140:D1141"/>
    <mergeCell ref="G1140:G1141"/>
    <mergeCell ref="J1140:J1141"/>
    <mergeCell ref="M1140:M1141"/>
    <mergeCell ref="P1140:P1141"/>
    <mergeCell ref="T1138:T1139"/>
    <mergeCell ref="W1138:W1139"/>
    <mergeCell ref="AA1138:AA1139"/>
    <mergeCell ref="AB1138:AB1139"/>
    <mergeCell ref="AC1138:AC1139"/>
    <mergeCell ref="AD1138:AD1139"/>
    <mergeCell ref="AE1136:AE1137"/>
    <mergeCell ref="AF1136:AF1137"/>
    <mergeCell ref="AG1136:AG1137"/>
    <mergeCell ref="AH1136:AH1137"/>
    <mergeCell ref="A1138:A1139"/>
    <mergeCell ref="D1138:D1139"/>
    <mergeCell ref="G1138:G1139"/>
    <mergeCell ref="J1138:J1139"/>
    <mergeCell ref="M1138:M1139"/>
    <mergeCell ref="P1138:P1139"/>
    <mergeCell ref="T1136:T1137"/>
    <mergeCell ref="W1136:W1137"/>
    <mergeCell ref="AA1136:AA1137"/>
    <mergeCell ref="AB1136:AB1137"/>
    <mergeCell ref="AC1136:AC1137"/>
    <mergeCell ref="AD1136:AD1137"/>
    <mergeCell ref="AE1134:AE1135"/>
    <mergeCell ref="AF1134:AF1135"/>
    <mergeCell ref="AG1134:AG1135"/>
    <mergeCell ref="AH1134:AH1135"/>
    <mergeCell ref="A1136:A1137"/>
    <mergeCell ref="D1136:D1137"/>
    <mergeCell ref="G1136:G1137"/>
    <mergeCell ref="J1136:J1137"/>
    <mergeCell ref="M1136:M1137"/>
    <mergeCell ref="P1136:P1137"/>
    <mergeCell ref="T1134:T1135"/>
    <mergeCell ref="W1134:W1135"/>
    <mergeCell ref="AA1134:AA1135"/>
    <mergeCell ref="AB1134:AB1135"/>
    <mergeCell ref="AC1134:AC1135"/>
    <mergeCell ref="AD1134:AD1135"/>
    <mergeCell ref="AE1132:AE1133"/>
    <mergeCell ref="AF1132:AF1133"/>
    <mergeCell ref="AG1132:AG1133"/>
    <mergeCell ref="AH1132:AH1133"/>
    <mergeCell ref="A1134:A1135"/>
    <mergeCell ref="D1134:D1135"/>
    <mergeCell ref="G1134:G1135"/>
    <mergeCell ref="J1134:J1135"/>
    <mergeCell ref="M1134:M1135"/>
    <mergeCell ref="P1134:P1135"/>
    <mergeCell ref="T1132:T1133"/>
    <mergeCell ref="W1132:W1133"/>
    <mergeCell ref="AA1132:AA1133"/>
    <mergeCell ref="AB1132:AB1133"/>
    <mergeCell ref="AC1132:AC1133"/>
    <mergeCell ref="AD1132:AD1133"/>
    <mergeCell ref="AE1130:AE1131"/>
    <mergeCell ref="AF1130:AF1131"/>
    <mergeCell ref="AG1130:AG1131"/>
    <mergeCell ref="AH1130:AH1131"/>
    <mergeCell ref="A1132:A1133"/>
    <mergeCell ref="D1132:D1133"/>
    <mergeCell ref="G1132:G1133"/>
    <mergeCell ref="J1132:J1133"/>
    <mergeCell ref="M1132:M1133"/>
    <mergeCell ref="P1132:P1133"/>
    <mergeCell ref="T1130:T1131"/>
    <mergeCell ref="W1130:W1131"/>
    <mergeCell ref="AA1130:AA1131"/>
    <mergeCell ref="AB1130:AB1131"/>
    <mergeCell ref="AC1130:AC1131"/>
    <mergeCell ref="AD1130:AD1131"/>
    <mergeCell ref="AE1128:AE1129"/>
    <mergeCell ref="AF1128:AF1129"/>
    <mergeCell ref="AG1128:AG1129"/>
    <mergeCell ref="AH1128:AH1129"/>
    <mergeCell ref="A1130:A1131"/>
    <mergeCell ref="D1130:D1131"/>
    <mergeCell ref="G1130:G1131"/>
    <mergeCell ref="J1130:J1131"/>
    <mergeCell ref="M1130:M1131"/>
    <mergeCell ref="P1130:P1131"/>
    <mergeCell ref="T1128:T1129"/>
    <mergeCell ref="W1128:W1129"/>
    <mergeCell ref="AA1128:AA1129"/>
    <mergeCell ref="AB1128:AB1129"/>
    <mergeCell ref="AC1128:AC1129"/>
    <mergeCell ref="AD1128:AD1129"/>
    <mergeCell ref="AE1126:AE1127"/>
    <mergeCell ref="AF1126:AF1127"/>
    <mergeCell ref="AG1126:AG1127"/>
    <mergeCell ref="AH1126:AH1127"/>
    <mergeCell ref="A1128:A1129"/>
    <mergeCell ref="D1128:D1129"/>
    <mergeCell ref="G1128:G1129"/>
    <mergeCell ref="J1128:J1129"/>
    <mergeCell ref="M1128:M1129"/>
    <mergeCell ref="P1128:P1129"/>
    <mergeCell ref="T1126:T1127"/>
    <mergeCell ref="W1126:W1127"/>
    <mergeCell ref="AA1126:AA1127"/>
    <mergeCell ref="AB1126:AB1127"/>
    <mergeCell ref="AC1126:AC1127"/>
    <mergeCell ref="AD1126:AD1127"/>
    <mergeCell ref="AE1124:AE1125"/>
    <mergeCell ref="AF1124:AF1125"/>
    <mergeCell ref="AG1124:AG1125"/>
    <mergeCell ref="AH1124:AH1125"/>
    <mergeCell ref="A1126:A1127"/>
    <mergeCell ref="D1126:D1127"/>
    <mergeCell ref="G1126:G1127"/>
    <mergeCell ref="J1126:J1127"/>
    <mergeCell ref="M1126:M1127"/>
    <mergeCell ref="P1126:P1127"/>
    <mergeCell ref="T1124:T1125"/>
    <mergeCell ref="W1124:W1125"/>
    <mergeCell ref="AA1124:AA1125"/>
    <mergeCell ref="AB1124:AB1125"/>
    <mergeCell ref="AC1124:AC1125"/>
    <mergeCell ref="AD1124:AD1125"/>
    <mergeCell ref="AE1122:AE1123"/>
    <mergeCell ref="AF1122:AF1123"/>
    <mergeCell ref="AG1122:AG1123"/>
    <mergeCell ref="AH1122:AH1123"/>
    <mergeCell ref="A1124:A1125"/>
    <mergeCell ref="D1124:D1125"/>
    <mergeCell ref="G1124:G1125"/>
    <mergeCell ref="J1124:J1125"/>
    <mergeCell ref="M1124:M1125"/>
    <mergeCell ref="P1124:P1125"/>
    <mergeCell ref="T1122:T1123"/>
    <mergeCell ref="W1122:W1123"/>
    <mergeCell ref="AA1122:AA1123"/>
    <mergeCell ref="AB1122:AB1123"/>
    <mergeCell ref="AC1122:AC1123"/>
    <mergeCell ref="AD1122:AD1123"/>
    <mergeCell ref="AE1120:AE1121"/>
    <mergeCell ref="AF1120:AF1121"/>
    <mergeCell ref="AG1120:AG1121"/>
    <mergeCell ref="AH1120:AH1121"/>
    <mergeCell ref="A1122:A1123"/>
    <mergeCell ref="D1122:D1123"/>
    <mergeCell ref="G1122:G1123"/>
    <mergeCell ref="J1122:J1123"/>
    <mergeCell ref="M1122:M1123"/>
    <mergeCell ref="P1122:P1123"/>
    <mergeCell ref="T1120:T1121"/>
    <mergeCell ref="W1120:W1121"/>
    <mergeCell ref="AA1120:AA1121"/>
    <mergeCell ref="AB1120:AB1121"/>
    <mergeCell ref="AC1120:AC1121"/>
    <mergeCell ref="AD1120:AD1121"/>
    <mergeCell ref="AE1118:AE1119"/>
    <mergeCell ref="AF1118:AF1119"/>
    <mergeCell ref="AG1118:AG1119"/>
    <mergeCell ref="AH1118:AH1119"/>
    <mergeCell ref="A1120:A1121"/>
    <mergeCell ref="D1120:D1121"/>
    <mergeCell ref="G1120:G1121"/>
    <mergeCell ref="J1120:J1121"/>
    <mergeCell ref="M1120:M1121"/>
    <mergeCell ref="P1120:P1121"/>
    <mergeCell ref="T1118:T1119"/>
    <mergeCell ref="W1118:W1119"/>
    <mergeCell ref="AA1118:AA1119"/>
    <mergeCell ref="AB1118:AB1119"/>
    <mergeCell ref="AC1118:AC1119"/>
    <mergeCell ref="AD1118:AD1119"/>
    <mergeCell ref="AE1116:AE1117"/>
    <mergeCell ref="AF1116:AF1117"/>
    <mergeCell ref="AG1116:AG1117"/>
    <mergeCell ref="AH1116:AH1117"/>
    <mergeCell ref="A1118:A1119"/>
    <mergeCell ref="D1118:D1119"/>
    <mergeCell ref="G1118:G1119"/>
    <mergeCell ref="J1118:J1119"/>
    <mergeCell ref="M1118:M1119"/>
    <mergeCell ref="P1118:P1119"/>
    <mergeCell ref="T1116:T1117"/>
    <mergeCell ref="W1116:W1117"/>
    <mergeCell ref="AA1116:AA1117"/>
    <mergeCell ref="AB1116:AB1117"/>
    <mergeCell ref="AC1116:AC1117"/>
    <mergeCell ref="AD1116:AD1117"/>
    <mergeCell ref="A1116:A1117"/>
    <mergeCell ref="D1116:D1117"/>
    <mergeCell ref="G1116:G1117"/>
    <mergeCell ref="J1116:J1117"/>
    <mergeCell ref="M1116:M1117"/>
    <mergeCell ref="P1116:P1117"/>
    <mergeCell ref="AC1114:AC1115"/>
    <mergeCell ref="AD1114:AD1115"/>
    <mergeCell ref="AE1114:AE1115"/>
    <mergeCell ref="AF1114:AF1115"/>
    <mergeCell ref="AG1114:AG1115"/>
    <mergeCell ref="AH1114:AH1115"/>
    <mergeCell ref="AH1112:AH1113"/>
    <mergeCell ref="A1114:A1115"/>
    <mergeCell ref="D1114:D1115"/>
    <mergeCell ref="G1114:G1115"/>
    <mergeCell ref="J1114:J1115"/>
    <mergeCell ref="M1114:M1115"/>
    <mergeCell ref="P1114:P1115"/>
    <mergeCell ref="T1114:T1115"/>
    <mergeCell ref="AA1114:AA1115"/>
    <mergeCell ref="AB1114:AB1115"/>
    <mergeCell ref="AB1112:AB1113"/>
    <mergeCell ref="AC1112:AC1113"/>
    <mergeCell ref="AD1112:AD1113"/>
    <mergeCell ref="AE1112:AE1113"/>
    <mergeCell ref="AF1112:AF1113"/>
    <mergeCell ref="AG1112:AG1113"/>
    <mergeCell ref="AH1110:AH1111"/>
    <mergeCell ref="A1112:A1113"/>
    <mergeCell ref="D1112:D1113"/>
    <mergeCell ref="G1112:G1113"/>
    <mergeCell ref="J1112:J1113"/>
    <mergeCell ref="M1112:M1113"/>
    <mergeCell ref="P1112:P1113"/>
    <mergeCell ref="T1112:T1113"/>
    <mergeCell ref="W1112:W1113"/>
    <mergeCell ref="AA1112:AA1113"/>
    <mergeCell ref="AB1110:AB1111"/>
    <mergeCell ref="AC1110:AC1111"/>
    <mergeCell ref="AD1110:AD1111"/>
    <mergeCell ref="AE1110:AE1111"/>
    <mergeCell ref="AF1110:AF1111"/>
    <mergeCell ref="AG1110:AG1111"/>
    <mergeCell ref="AH1108:AH1109"/>
    <mergeCell ref="A1110:A1111"/>
    <mergeCell ref="D1110:D1111"/>
    <mergeCell ref="G1110:G1111"/>
    <mergeCell ref="J1110:J1111"/>
    <mergeCell ref="M1110:M1111"/>
    <mergeCell ref="P1110:P1111"/>
    <mergeCell ref="T1110:T1111"/>
    <mergeCell ref="W1110:W1111"/>
    <mergeCell ref="AA1110:AA1111"/>
    <mergeCell ref="AB1108:AB1109"/>
    <mergeCell ref="AC1108:AC1109"/>
    <mergeCell ref="AD1108:AD1109"/>
    <mergeCell ref="AE1108:AE1109"/>
    <mergeCell ref="AF1108:AF1109"/>
    <mergeCell ref="AG1108:AG1109"/>
    <mergeCell ref="AH1106:AH1107"/>
    <mergeCell ref="A1108:A1109"/>
    <mergeCell ref="D1108:D1109"/>
    <mergeCell ref="G1108:G1109"/>
    <mergeCell ref="J1108:J1109"/>
    <mergeCell ref="M1108:M1109"/>
    <mergeCell ref="P1108:P1109"/>
    <mergeCell ref="T1108:T1109"/>
    <mergeCell ref="W1108:W1109"/>
    <mergeCell ref="AA1108:AA1109"/>
    <mergeCell ref="AB1106:AB1107"/>
    <mergeCell ref="AC1106:AC1107"/>
    <mergeCell ref="AD1106:AD1107"/>
    <mergeCell ref="AE1106:AE1107"/>
    <mergeCell ref="AF1106:AF1107"/>
    <mergeCell ref="AG1106:AG1107"/>
    <mergeCell ref="AH1104:AH1105"/>
    <mergeCell ref="A1106:A1107"/>
    <mergeCell ref="D1106:D1107"/>
    <mergeCell ref="G1106:G1107"/>
    <mergeCell ref="J1106:J1107"/>
    <mergeCell ref="M1106:M1107"/>
    <mergeCell ref="P1106:P1107"/>
    <mergeCell ref="T1106:T1107"/>
    <mergeCell ref="W1106:W1107"/>
    <mergeCell ref="AA1106:AA1107"/>
    <mergeCell ref="AB1104:AB1105"/>
    <mergeCell ref="AC1104:AC1105"/>
    <mergeCell ref="AD1104:AD1105"/>
    <mergeCell ref="AE1104:AE1105"/>
    <mergeCell ref="AF1104:AF1105"/>
    <mergeCell ref="AG1104:AG1105"/>
    <mergeCell ref="AH1102:AH1103"/>
    <mergeCell ref="A1104:A1105"/>
    <mergeCell ref="D1104:D1105"/>
    <mergeCell ref="G1104:G1105"/>
    <mergeCell ref="J1104:J1105"/>
    <mergeCell ref="M1104:M1105"/>
    <mergeCell ref="P1104:P1105"/>
    <mergeCell ref="T1104:T1105"/>
    <mergeCell ref="W1104:W1105"/>
    <mergeCell ref="AA1104:AA1105"/>
    <mergeCell ref="AB1102:AB1103"/>
    <mergeCell ref="AC1102:AC1103"/>
    <mergeCell ref="AD1102:AD1103"/>
    <mergeCell ref="AE1102:AE1103"/>
    <mergeCell ref="AF1102:AF1103"/>
    <mergeCell ref="AG1102:AG1103"/>
    <mergeCell ref="AH1100:AH1101"/>
    <mergeCell ref="A1102:A1103"/>
    <mergeCell ref="D1102:D1103"/>
    <mergeCell ref="G1102:G1103"/>
    <mergeCell ref="J1102:J1103"/>
    <mergeCell ref="M1102:M1103"/>
    <mergeCell ref="P1102:P1103"/>
    <mergeCell ref="T1102:T1103"/>
    <mergeCell ref="W1102:W1103"/>
    <mergeCell ref="AA1102:AA1103"/>
    <mergeCell ref="AB1100:AB1101"/>
    <mergeCell ref="AC1100:AC1101"/>
    <mergeCell ref="AD1100:AD1101"/>
    <mergeCell ref="AE1100:AE1101"/>
    <mergeCell ref="AF1100:AF1101"/>
    <mergeCell ref="AG1100:AG1101"/>
    <mergeCell ref="AH1098:AH1099"/>
    <mergeCell ref="A1100:A1101"/>
    <mergeCell ref="D1100:D1101"/>
    <mergeCell ref="G1100:G1101"/>
    <mergeCell ref="J1100:J1101"/>
    <mergeCell ref="M1100:M1101"/>
    <mergeCell ref="P1100:P1101"/>
    <mergeCell ref="T1100:T1101"/>
    <mergeCell ref="W1100:W1101"/>
    <mergeCell ref="AA1100:AA1101"/>
    <mergeCell ref="AB1098:AB1099"/>
    <mergeCell ref="AC1098:AC1099"/>
    <mergeCell ref="AD1098:AD1099"/>
    <mergeCell ref="AE1098:AE1099"/>
    <mergeCell ref="AF1098:AF1099"/>
    <mergeCell ref="AG1098:AG1099"/>
    <mergeCell ref="AH1096:AH1097"/>
    <mergeCell ref="A1098:A1099"/>
    <mergeCell ref="D1098:D1099"/>
    <mergeCell ref="G1098:G1099"/>
    <mergeCell ref="J1098:J1099"/>
    <mergeCell ref="M1098:M1099"/>
    <mergeCell ref="P1098:P1099"/>
    <mergeCell ref="T1098:T1099"/>
    <mergeCell ref="W1098:W1099"/>
    <mergeCell ref="AA1098:AA1099"/>
    <mergeCell ref="AB1096:AB1097"/>
    <mergeCell ref="AC1096:AC1097"/>
    <mergeCell ref="AD1096:AD1097"/>
    <mergeCell ref="AE1096:AE1097"/>
    <mergeCell ref="AF1096:AF1097"/>
    <mergeCell ref="AG1096:AG1097"/>
    <mergeCell ref="AH1094:AH1095"/>
    <mergeCell ref="A1096:A1097"/>
    <mergeCell ref="D1096:D1097"/>
    <mergeCell ref="G1096:G1097"/>
    <mergeCell ref="J1096:J1097"/>
    <mergeCell ref="M1096:M1097"/>
    <mergeCell ref="P1096:P1097"/>
    <mergeCell ref="T1096:T1097"/>
    <mergeCell ref="W1096:W1097"/>
    <mergeCell ref="AA1096:AA1097"/>
    <mergeCell ref="AB1094:AB1095"/>
    <mergeCell ref="AC1094:AC1095"/>
    <mergeCell ref="AD1094:AD1095"/>
    <mergeCell ref="AE1094:AE1095"/>
    <mergeCell ref="AF1094:AF1095"/>
    <mergeCell ref="AG1094:AG1095"/>
    <mergeCell ref="AH1092:AH1093"/>
    <mergeCell ref="A1094:A1095"/>
    <mergeCell ref="D1094:D1095"/>
    <mergeCell ref="G1094:G1095"/>
    <mergeCell ref="J1094:J1095"/>
    <mergeCell ref="M1094:M1095"/>
    <mergeCell ref="P1094:P1095"/>
    <mergeCell ref="T1094:T1095"/>
    <mergeCell ref="W1094:W1095"/>
    <mergeCell ref="AA1094:AA1095"/>
    <mergeCell ref="AB1092:AB1093"/>
    <mergeCell ref="AC1092:AC1093"/>
    <mergeCell ref="AD1092:AD1093"/>
    <mergeCell ref="AE1092:AE1093"/>
    <mergeCell ref="AF1092:AF1093"/>
    <mergeCell ref="AG1092:AG1093"/>
    <mergeCell ref="AH1090:AH1091"/>
    <mergeCell ref="A1092:A1093"/>
    <mergeCell ref="D1092:D1093"/>
    <mergeCell ref="G1092:G1093"/>
    <mergeCell ref="J1092:J1093"/>
    <mergeCell ref="M1092:M1093"/>
    <mergeCell ref="P1092:P1093"/>
    <mergeCell ref="T1092:T1093"/>
    <mergeCell ref="W1092:W1093"/>
    <mergeCell ref="AA1092:AA1093"/>
    <mergeCell ref="AB1090:AB1091"/>
    <mergeCell ref="AC1090:AC1091"/>
    <mergeCell ref="AD1090:AD1091"/>
    <mergeCell ref="AE1090:AE1091"/>
    <mergeCell ref="AF1090:AF1091"/>
    <mergeCell ref="AG1090:AG1091"/>
    <mergeCell ref="AH1088:AH1089"/>
    <mergeCell ref="A1090:A1091"/>
    <mergeCell ref="D1090:D1091"/>
    <mergeCell ref="G1090:G1091"/>
    <mergeCell ref="J1090:J1091"/>
    <mergeCell ref="M1090:M1091"/>
    <mergeCell ref="P1090:P1091"/>
    <mergeCell ref="T1090:T1091"/>
    <mergeCell ref="W1090:W1091"/>
    <mergeCell ref="AA1090:AA1091"/>
    <mergeCell ref="AB1088:AB1089"/>
    <mergeCell ref="AC1088:AC1089"/>
    <mergeCell ref="AD1088:AD1089"/>
    <mergeCell ref="AE1088:AE1089"/>
    <mergeCell ref="AF1088:AF1089"/>
    <mergeCell ref="AG1088:AG1089"/>
    <mergeCell ref="AH1086:AH1087"/>
    <mergeCell ref="A1088:A1089"/>
    <mergeCell ref="D1088:D1089"/>
    <mergeCell ref="G1088:G1089"/>
    <mergeCell ref="J1088:J1089"/>
    <mergeCell ref="M1088:M1089"/>
    <mergeCell ref="P1088:P1089"/>
    <mergeCell ref="T1088:T1089"/>
    <mergeCell ref="W1088:W1089"/>
    <mergeCell ref="AA1088:AA1089"/>
    <mergeCell ref="AB1086:AB1087"/>
    <mergeCell ref="AC1086:AC1087"/>
    <mergeCell ref="AD1086:AD1087"/>
    <mergeCell ref="AE1086:AE1087"/>
    <mergeCell ref="AF1086:AF1087"/>
    <mergeCell ref="AG1086:AG1087"/>
    <mergeCell ref="AH1084:AH1085"/>
    <mergeCell ref="A1086:A1087"/>
    <mergeCell ref="D1086:D1087"/>
    <mergeCell ref="G1086:G1087"/>
    <mergeCell ref="J1086:J1087"/>
    <mergeCell ref="M1086:M1087"/>
    <mergeCell ref="P1086:P1087"/>
    <mergeCell ref="T1086:T1087"/>
    <mergeCell ref="W1086:W1087"/>
    <mergeCell ref="AA1086:AA1087"/>
    <mergeCell ref="AB1084:AB1085"/>
    <mergeCell ref="AC1084:AC1085"/>
    <mergeCell ref="AD1084:AD1085"/>
    <mergeCell ref="AE1084:AE1085"/>
    <mergeCell ref="AF1084:AF1085"/>
    <mergeCell ref="AG1084:AG1085"/>
    <mergeCell ref="AH1082:AH1083"/>
    <mergeCell ref="A1084:A1085"/>
    <mergeCell ref="D1084:D1085"/>
    <mergeCell ref="G1084:G1085"/>
    <mergeCell ref="J1084:J1085"/>
    <mergeCell ref="M1084:M1085"/>
    <mergeCell ref="P1084:P1085"/>
    <mergeCell ref="T1084:T1085"/>
    <mergeCell ref="W1084:W1085"/>
    <mergeCell ref="AA1084:AA1085"/>
    <mergeCell ref="AB1082:AB1083"/>
    <mergeCell ref="AC1082:AC1083"/>
    <mergeCell ref="AD1082:AD1083"/>
    <mergeCell ref="AE1082:AE1083"/>
    <mergeCell ref="AF1082:AF1083"/>
    <mergeCell ref="AG1082:AG1083"/>
    <mergeCell ref="AH1080:AH1081"/>
    <mergeCell ref="A1082:A1083"/>
    <mergeCell ref="D1082:D1083"/>
    <mergeCell ref="G1082:G1083"/>
    <mergeCell ref="J1082:J1083"/>
    <mergeCell ref="M1082:M1083"/>
    <mergeCell ref="P1082:P1083"/>
    <mergeCell ref="T1082:T1083"/>
    <mergeCell ref="W1082:W1083"/>
    <mergeCell ref="AA1082:AA1083"/>
    <mergeCell ref="AB1080:AB1081"/>
    <mergeCell ref="AC1080:AC1081"/>
    <mergeCell ref="AD1080:AD1081"/>
    <mergeCell ref="AE1080:AE1081"/>
    <mergeCell ref="AF1080:AF1081"/>
    <mergeCell ref="AG1080:AG1081"/>
    <mergeCell ref="AG1078:AG1079"/>
    <mergeCell ref="AH1078:AH1079"/>
    <mergeCell ref="A1080:A1081"/>
    <mergeCell ref="D1080:D1081"/>
    <mergeCell ref="G1080:G1081"/>
    <mergeCell ref="J1080:J1081"/>
    <mergeCell ref="M1080:M1081"/>
    <mergeCell ref="P1080:P1081"/>
    <mergeCell ref="T1080:T1081"/>
    <mergeCell ref="AA1080:AA1081"/>
    <mergeCell ref="AA1078:AA1079"/>
    <mergeCell ref="AB1078:AB1079"/>
    <mergeCell ref="AC1078:AC1079"/>
    <mergeCell ref="AD1078:AD1079"/>
    <mergeCell ref="AE1078:AE1079"/>
    <mergeCell ref="AF1078:AF1079"/>
    <mergeCell ref="AG1076:AG1077"/>
    <mergeCell ref="AH1076:AH1077"/>
    <mergeCell ref="A1078:A1079"/>
    <mergeCell ref="D1078:D1079"/>
    <mergeCell ref="G1078:G1079"/>
    <mergeCell ref="J1078:J1079"/>
    <mergeCell ref="M1078:M1079"/>
    <mergeCell ref="P1078:P1079"/>
    <mergeCell ref="T1078:T1079"/>
    <mergeCell ref="W1078:W1079"/>
    <mergeCell ref="AA1076:AA1077"/>
    <mergeCell ref="AB1076:AB1077"/>
    <mergeCell ref="AC1076:AC1077"/>
    <mergeCell ref="AD1076:AD1077"/>
    <mergeCell ref="AE1076:AE1077"/>
    <mergeCell ref="AF1076:AF1077"/>
    <mergeCell ref="AG1074:AG1075"/>
    <mergeCell ref="AH1074:AH1075"/>
    <mergeCell ref="A1076:A1077"/>
    <mergeCell ref="D1076:D1077"/>
    <mergeCell ref="G1076:G1077"/>
    <mergeCell ref="J1076:J1077"/>
    <mergeCell ref="M1076:M1077"/>
    <mergeCell ref="P1076:P1077"/>
    <mergeCell ref="T1076:T1077"/>
    <mergeCell ref="W1076:W1077"/>
    <mergeCell ref="AA1074:AA1075"/>
    <mergeCell ref="AB1074:AB1075"/>
    <mergeCell ref="AC1074:AC1075"/>
    <mergeCell ref="AD1074:AD1075"/>
    <mergeCell ref="AE1074:AE1075"/>
    <mergeCell ref="AF1074:AF1075"/>
    <mergeCell ref="AG1072:AG1073"/>
    <mergeCell ref="AH1072:AH1073"/>
    <mergeCell ref="A1074:A1075"/>
    <mergeCell ref="D1074:D1075"/>
    <mergeCell ref="G1074:G1075"/>
    <mergeCell ref="J1074:J1075"/>
    <mergeCell ref="M1074:M1075"/>
    <mergeCell ref="P1074:P1075"/>
    <mergeCell ref="T1074:T1075"/>
    <mergeCell ref="W1074:W1075"/>
    <mergeCell ref="AA1072:AA1073"/>
    <mergeCell ref="AB1072:AB1073"/>
    <mergeCell ref="AC1072:AC1073"/>
    <mergeCell ref="AD1072:AD1073"/>
    <mergeCell ref="AE1072:AE1073"/>
    <mergeCell ref="AF1072:AF1073"/>
    <mergeCell ref="AG1070:AG1071"/>
    <mergeCell ref="AH1070:AH1071"/>
    <mergeCell ref="A1072:A1073"/>
    <mergeCell ref="D1072:D1073"/>
    <mergeCell ref="G1072:G1073"/>
    <mergeCell ref="J1072:J1073"/>
    <mergeCell ref="M1072:M1073"/>
    <mergeCell ref="P1072:P1073"/>
    <mergeCell ref="T1072:T1073"/>
    <mergeCell ref="W1072:W1073"/>
    <mergeCell ref="AA1070:AA1071"/>
    <mergeCell ref="AB1070:AB1071"/>
    <mergeCell ref="AC1070:AC1071"/>
    <mergeCell ref="AD1070:AD1071"/>
    <mergeCell ref="AE1070:AE1071"/>
    <mergeCell ref="AF1070:AF1071"/>
    <mergeCell ref="AG1068:AG1069"/>
    <mergeCell ref="AH1068:AH1069"/>
    <mergeCell ref="A1070:A1071"/>
    <mergeCell ref="D1070:D1071"/>
    <mergeCell ref="G1070:G1071"/>
    <mergeCell ref="J1070:J1071"/>
    <mergeCell ref="M1070:M1071"/>
    <mergeCell ref="P1070:P1071"/>
    <mergeCell ref="T1070:T1071"/>
    <mergeCell ref="W1070:W1071"/>
    <mergeCell ref="AA1068:AA1069"/>
    <mergeCell ref="AB1068:AB1069"/>
    <mergeCell ref="AC1068:AC1069"/>
    <mergeCell ref="AD1068:AD1069"/>
    <mergeCell ref="AE1068:AE1069"/>
    <mergeCell ref="AF1068:AF1069"/>
    <mergeCell ref="AG1066:AG1067"/>
    <mergeCell ref="AH1066:AH1067"/>
    <mergeCell ref="A1068:A1069"/>
    <mergeCell ref="D1068:D1069"/>
    <mergeCell ref="G1068:G1069"/>
    <mergeCell ref="J1068:J1069"/>
    <mergeCell ref="M1068:M1069"/>
    <mergeCell ref="P1068:P1069"/>
    <mergeCell ref="T1068:T1069"/>
    <mergeCell ref="W1068:W1069"/>
    <mergeCell ref="AA1066:AA1067"/>
    <mergeCell ref="AB1066:AB1067"/>
    <mergeCell ref="AC1066:AC1067"/>
    <mergeCell ref="AD1066:AD1067"/>
    <mergeCell ref="AE1066:AE1067"/>
    <mergeCell ref="AF1066:AF1067"/>
    <mergeCell ref="AG1064:AG1065"/>
    <mergeCell ref="AH1064:AH1065"/>
    <mergeCell ref="A1066:A1067"/>
    <mergeCell ref="D1066:D1067"/>
    <mergeCell ref="G1066:G1067"/>
    <mergeCell ref="J1066:J1067"/>
    <mergeCell ref="M1066:M1067"/>
    <mergeCell ref="P1066:P1067"/>
    <mergeCell ref="T1066:T1067"/>
    <mergeCell ref="W1066:W1067"/>
    <mergeCell ref="AA1064:AA1065"/>
    <mergeCell ref="AB1064:AB1065"/>
    <mergeCell ref="AC1064:AC1065"/>
    <mergeCell ref="AD1064:AD1065"/>
    <mergeCell ref="AE1064:AE1065"/>
    <mergeCell ref="AF1064:AF1065"/>
    <mergeCell ref="AG1062:AG1063"/>
    <mergeCell ref="AH1062:AH1063"/>
    <mergeCell ref="A1064:A1065"/>
    <mergeCell ref="D1064:D1065"/>
    <mergeCell ref="G1064:G1065"/>
    <mergeCell ref="J1064:J1065"/>
    <mergeCell ref="M1064:M1065"/>
    <mergeCell ref="P1064:P1065"/>
    <mergeCell ref="T1064:T1065"/>
    <mergeCell ref="W1064:W1065"/>
    <mergeCell ref="AA1062:AA1063"/>
    <mergeCell ref="AB1062:AB1063"/>
    <mergeCell ref="AC1062:AC1063"/>
    <mergeCell ref="AD1062:AD1063"/>
    <mergeCell ref="AE1062:AE1063"/>
    <mergeCell ref="AF1062:AF1063"/>
    <mergeCell ref="AG1060:AG1061"/>
    <mergeCell ref="AH1060:AH1061"/>
    <mergeCell ref="A1062:A1063"/>
    <mergeCell ref="D1062:D1063"/>
    <mergeCell ref="G1062:G1063"/>
    <mergeCell ref="J1062:J1063"/>
    <mergeCell ref="M1062:M1063"/>
    <mergeCell ref="P1062:P1063"/>
    <mergeCell ref="T1062:T1063"/>
    <mergeCell ref="W1062:W1063"/>
    <mergeCell ref="AA1060:AA1061"/>
    <mergeCell ref="AB1060:AB1061"/>
    <mergeCell ref="AC1060:AC1061"/>
    <mergeCell ref="AD1060:AD1061"/>
    <mergeCell ref="AE1060:AE1061"/>
    <mergeCell ref="AF1060:AF1061"/>
    <mergeCell ref="AG1058:AG1059"/>
    <mergeCell ref="AH1058:AH1059"/>
    <mergeCell ref="A1060:A1061"/>
    <mergeCell ref="D1060:D1061"/>
    <mergeCell ref="G1060:G1061"/>
    <mergeCell ref="J1060:J1061"/>
    <mergeCell ref="M1060:M1061"/>
    <mergeCell ref="P1060:P1061"/>
    <mergeCell ref="T1060:T1061"/>
    <mergeCell ref="W1060:W1061"/>
    <mergeCell ref="AA1058:AA1059"/>
    <mergeCell ref="AB1058:AB1059"/>
    <mergeCell ref="AC1058:AC1059"/>
    <mergeCell ref="AD1058:AD1059"/>
    <mergeCell ref="AE1058:AE1059"/>
    <mergeCell ref="AF1058:AF1059"/>
    <mergeCell ref="AG1056:AG1057"/>
    <mergeCell ref="AH1056:AH1057"/>
    <mergeCell ref="A1058:A1059"/>
    <mergeCell ref="D1058:D1059"/>
    <mergeCell ref="G1058:G1059"/>
    <mergeCell ref="J1058:J1059"/>
    <mergeCell ref="M1058:M1059"/>
    <mergeCell ref="P1058:P1059"/>
    <mergeCell ref="T1058:T1059"/>
    <mergeCell ref="W1058:W1059"/>
    <mergeCell ref="AA1056:AA1057"/>
    <mergeCell ref="AB1056:AB1057"/>
    <mergeCell ref="AC1056:AC1057"/>
    <mergeCell ref="AD1056:AD1057"/>
    <mergeCell ref="AE1056:AE1057"/>
    <mergeCell ref="AF1056:AF1057"/>
    <mergeCell ref="AG1054:AG1055"/>
    <mergeCell ref="AH1054:AH1055"/>
    <mergeCell ref="A1056:A1057"/>
    <mergeCell ref="D1056:D1057"/>
    <mergeCell ref="G1056:G1057"/>
    <mergeCell ref="J1056:J1057"/>
    <mergeCell ref="M1056:M1057"/>
    <mergeCell ref="P1056:P1057"/>
    <mergeCell ref="T1056:T1057"/>
    <mergeCell ref="W1056:W1057"/>
    <mergeCell ref="AA1054:AA1055"/>
    <mergeCell ref="AB1054:AB1055"/>
    <mergeCell ref="AC1054:AC1055"/>
    <mergeCell ref="AD1054:AD1055"/>
    <mergeCell ref="AE1054:AE1055"/>
    <mergeCell ref="AF1054:AF1055"/>
    <mergeCell ref="AG1052:AG1053"/>
    <mergeCell ref="AH1052:AH1053"/>
    <mergeCell ref="A1054:A1055"/>
    <mergeCell ref="D1054:D1055"/>
    <mergeCell ref="G1054:G1055"/>
    <mergeCell ref="J1054:J1055"/>
    <mergeCell ref="M1054:M1055"/>
    <mergeCell ref="P1054:P1055"/>
    <mergeCell ref="T1054:T1055"/>
    <mergeCell ref="W1054:W1055"/>
    <mergeCell ref="AA1052:AA1053"/>
    <mergeCell ref="AB1052:AB1053"/>
    <mergeCell ref="AC1052:AC1053"/>
    <mergeCell ref="AD1052:AD1053"/>
    <mergeCell ref="AE1052:AE1053"/>
    <mergeCell ref="AF1052:AF1053"/>
    <mergeCell ref="AG1050:AG1051"/>
    <mergeCell ref="AH1050:AH1051"/>
    <mergeCell ref="A1052:A1053"/>
    <mergeCell ref="D1052:D1053"/>
    <mergeCell ref="G1052:G1053"/>
    <mergeCell ref="J1052:J1053"/>
    <mergeCell ref="M1052:M1053"/>
    <mergeCell ref="P1052:P1053"/>
    <mergeCell ref="T1052:T1053"/>
    <mergeCell ref="W1052:W1053"/>
    <mergeCell ref="AA1050:AA1051"/>
    <mergeCell ref="AB1050:AB1051"/>
    <mergeCell ref="AC1050:AC1051"/>
    <mergeCell ref="AD1050:AD1051"/>
    <mergeCell ref="AE1050:AE1051"/>
    <mergeCell ref="AF1050:AF1051"/>
    <mergeCell ref="AG1048:AG1049"/>
    <mergeCell ref="AH1048:AH1049"/>
    <mergeCell ref="A1050:A1051"/>
    <mergeCell ref="D1050:D1051"/>
    <mergeCell ref="G1050:G1051"/>
    <mergeCell ref="J1050:J1051"/>
    <mergeCell ref="M1050:M1051"/>
    <mergeCell ref="P1050:P1051"/>
    <mergeCell ref="T1050:T1051"/>
    <mergeCell ref="W1050:W1051"/>
    <mergeCell ref="AA1048:AA1049"/>
    <mergeCell ref="AB1048:AB1049"/>
    <mergeCell ref="AC1048:AC1049"/>
    <mergeCell ref="AD1048:AD1049"/>
    <mergeCell ref="AE1048:AE1049"/>
    <mergeCell ref="AF1048:AF1049"/>
    <mergeCell ref="AG1046:AG1047"/>
    <mergeCell ref="AH1046:AH1047"/>
    <mergeCell ref="A1048:A1049"/>
    <mergeCell ref="D1048:D1049"/>
    <mergeCell ref="G1048:G1049"/>
    <mergeCell ref="J1048:J1049"/>
    <mergeCell ref="M1048:M1049"/>
    <mergeCell ref="P1048:P1049"/>
    <mergeCell ref="T1048:T1049"/>
    <mergeCell ref="W1048:W1049"/>
    <mergeCell ref="AA1046:AA1047"/>
    <mergeCell ref="AB1046:AB1047"/>
    <mergeCell ref="AC1046:AC1047"/>
    <mergeCell ref="AD1046:AD1047"/>
    <mergeCell ref="AE1046:AE1047"/>
    <mergeCell ref="AF1046:AF1047"/>
    <mergeCell ref="AG1044:AG1045"/>
    <mergeCell ref="AH1044:AH1045"/>
    <mergeCell ref="A1046:A1047"/>
    <mergeCell ref="D1046:D1047"/>
    <mergeCell ref="G1046:G1047"/>
    <mergeCell ref="J1046:J1047"/>
    <mergeCell ref="M1046:M1047"/>
    <mergeCell ref="P1046:P1047"/>
    <mergeCell ref="T1046:T1047"/>
    <mergeCell ref="W1046:W1047"/>
    <mergeCell ref="AA1044:AA1045"/>
    <mergeCell ref="AB1044:AB1045"/>
    <mergeCell ref="AC1044:AC1045"/>
    <mergeCell ref="AD1044:AD1045"/>
    <mergeCell ref="AE1044:AE1045"/>
    <mergeCell ref="AF1044:AF1045"/>
    <mergeCell ref="AF1042:AF1043"/>
    <mergeCell ref="AG1042:AG1043"/>
    <mergeCell ref="AH1042:AH1043"/>
    <mergeCell ref="A1044:A1045"/>
    <mergeCell ref="D1044:D1045"/>
    <mergeCell ref="G1044:G1045"/>
    <mergeCell ref="J1044:J1045"/>
    <mergeCell ref="M1044:M1045"/>
    <mergeCell ref="P1044:P1045"/>
    <mergeCell ref="T1044:T1045"/>
    <mergeCell ref="W1042:W1043"/>
    <mergeCell ref="AA1042:AA1043"/>
    <mergeCell ref="AB1042:AB1043"/>
    <mergeCell ref="AC1042:AC1043"/>
    <mergeCell ref="AD1042:AD1043"/>
    <mergeCell ref="AE1042:AE1043"/>
    <mergeCell ref="AF1040:AF1041"/>
    <mergeCell ref="AG1040:AG1041"/>
    <mergeCell ref="AH1040:AH1041"/>
    <mergeCell ref="A1042:A1043"/>
    <mergeCell ref="D1042:D1043"/>
    <mergeCell ref="G1042:G1043"/>
    <mergeCell ref="J1042:J1043"/>
    <mergeCell ref="M1042:M1043"/>
    <mergeCell ref="P1042:P1043"/>
    <mergeCell ref="T1042:T1043"/>
    <mergeCell ref="W1040:W1041"/>
    <mergeCell ref="AA1040:AA1041"/>
    <mergeCell ref="AB1040:AB1041"/>
    <mergeCell ref="AC1040:AC1041"/>
    <mergeCell ref="AD1040:AD1041"/>
    <mergeCell ref="AE1040:AE1041"/>
    <mergeCell ref="AF1038:AF1039"/>
    <mergeCell ref="AG1038:AG1039"/>
    <mergeCell ref="AH1038:AH1039"/>
    <mergeCell ref="A1040:A1041"/>
    <mergeCell ref="D1040:D1041"/>
    <mergeCell ref="G1040:G1041"/>
    <mergeCell ref="J1040:J1041"/>
    <mergeCell ref="M1040:M1041"/>
    <mergeCell ref="P1040:P1041"/>
    <mergeCell ref="T1040:T1041"/>
    <mergeCell ref="W1038:W1039"/>
    <mergeCell ref="AA1038:AA1039"/>
    <mergeCell ref="AB1038:AB1039"/>
    <mergeCell ref="AC1038:AC1039"/>
    <mergeCell ref="AD1038:AD1039"/>
    <mergeCell ref="AE1038:AE1039"/>
    <mergeCell ref="AF1036:AF1037"/>
    <mergeCell ref="AG1036:AG1037"/>
    <mergeCell ref="AH1036:AH1037"/>
    <mergeCell ref="A1038:A1039"/>
    <mergeCell ref="D1038:D1039"/>
    <mergeCell ref="G1038:G1039"/>
    <mergeCell ref="J1038:J1039"/>
    <mergeCell ref="M1038:M1039"/>
    <mergeCell ref="P1038:P1039"/>
    <mergeCell ref="T1038:T1039"/>
    <mergeCell ref="W1036:W1037"/>
    <mergeCell ref="AA1036:AA1037"/>
    <mergeCell ref="AB1036:AB1037"/>
    <mergeCell ref="AC1036:AC1037"/>
    <mergeCell ref="AD1036:AD1037"/>
    <mergeCell ref="AE1036:AE1037"/>
    <mergeCell ref="AF1034:AF1035"/>
    <mergeCell ref="AG1034:AG1035"/>
    <mergeCell ref="AH1034:AH1035"/>
    <mergeCell ref="A1036:A1037"/>
    <mergeCell ref="D1036:D1037"/>
    <mergeCell ref="G1036:G1037"/>
    <mergeCell ref="J1036:J1037"/>
    <mergeCell ref="M1036:M1037"/>
    <mergeCell ref="P1036:P1037"/>
    <mergeCell ref="T1036:T1037"/>
    <mergeCell ref="W1034:W1035"/>
    <mergeCell ref="AA1034:AA1035"/>
    <mergeCell ref="AB1034:AB1035"/>
    <mergeCell ref="AC1034:AC1035"/>
    <mergeCell ref="AD1034:AD1035"/>
    <mergeCell ref="AE1034:AE1035"/>
    <mergeCell ref="AF1032:AF1033"/>
    <mergeCell ref="AG1032:AG1033"/>
    <mergeCell ref="AH1032:AH1033"/>
    <mergeCell ref="A1034:A1035"/>
    <mergeCell ref="D1034:D1035"/>
    <mergeCell ref="G1034:G1035"/>
    <mergeCell ref="J1034:J1035"/>
    <mergeCell ref="M1034:M1035"/>
    <mergeCell ref="P1034:P1035"/>
    <mergeCell ref="T1034:T1035"/>
    <mergeCell ref="W1032:W1033"/>
    <mergeCell ref="AA1032:AA1033"/>
    <mergeCell ref="AB1032:AB1033"/>
    <mergeCell ref="AC1032:AC1033"/>
    <mergeCell ref="AD1032:AD1033"/>
    <mergeCell ref="AE1032:AE1033"/>
    <mergeCell ref="AF1030:AF1031"/>
    <mergeCell ref="AG1030:AG1031"/>
    <mergeCell ref="AH1030:AH1031"/>
    <mergeCell ref="A1032:A1033"/>
    <mergeCell ref="D1032:D1033"/>
    <mergeCell ref="G1032:G1033"/>
    <mergeCell ref="J1032:J1033"/>
    <mergeCell ref="M1032:M1033"/>
    <mergeCell ref="P1032:P1033"/>
    <mergeCell ref="T1032:T1033"/>
    <mergeCell ref="W1030:W1031"/>
    <mergeCell ref="AA1030:AA1031"/>
    <mergeCell ref="AB1030:AB1031"/>
    <mergeCell ref="AC1030:AC1031"/>
    <mergeCell ref="AD1030:AD1031"/>
    <mergeCell ref="AE1030:AE1031"/>
    <mergeCell ref="AF1028:AF1029"/>
    <mergeCell ref="AG1028:AG1029"/>
    <mergeCell ref="AH1028:AH1029"/>
    <mergeCell ref="A1030:A1031"/>
    <mergeCell ref="D1030:D1031"/>
    <mergeCell ref="G1030:G1031"/>
    <mergeCell ref="J1030:J1031"/>
    <mergeCell ref="M1030:M1031"/>
    <mergeCell ref="P1030:P1031"/>
    <mergeCell ref="T1030:T1031"/>
    <mergeCell ref="W1028:W1029"/>
    <mergeCell ref="AA1028:AA1029"/>
    <mergeCell ref="AB1028:AB1029"/>
    <mergeCell ref="AC1028:AC1029"/>
    <mergeCell ref="AD1028:AD1029"/>
    <mergeCell ref="AE1028:AE1029"/>
    <mergeCell ref="AF1026:AF1027"/>
    <mergeCell ref="AG1026:AG1027"/>
    <mergeCell ref="AH1026:AH1027"/>
    <mergeCell ref="A1028:A1029"/>
    <mergeCell ref="D1028:D1029"/>
    <mergeCell ref="G1028:G1029"/>
    <mergeCell ref="J1028:J1029"/>
    <mergeCell ref="M1028:M1029"/>
    <mergeCell ref="P1028:P1029"/>
    <mergeCell ref="T1028:T1029"/>
    <mergeCell ref="W1026:W1027"/>
    <mergeCell ref="AA1026:AA1027"/>
    <mergeCell ref="AB1026:AB1027"/>
    <mergeCell ref="AC1026:AC1027"/>
    <mergeCell ref="AD1026:AD1027"/>
    <mergeCell ref="AE1026:AE1027"/>
    <mergeCell ref="AF1024:AF1025"/>
    <mergeCell ref="AG1024:AG1025"/>
    <mergeCell ref="AH1024:AH1025"/>
    <mergeCell ref="A1026:A1027"/>
    <mergeCell ref="D1026:D1027"/>
    <mergeCell ref="G1026:G1027"/>
    <mergeCell ref="J1026:J1027"/>
    <mergeCell ref="M1026:M1027"/>
    <mergeCell ref="P1026:P1027"/>
    <mergeCell ref="T1026:T1027"/>
    <mergeCell ref="W1024:W1025"/>
    <mergeCell ref="AA1024:AA1025"/>
    <mergeCell ref="AB1024:AB1025"/>
    <mergeCell ref="AC1024:AC1025"/>
    <mergeCell ref="AD1024:AD1025"/>
    <mergeCell ref="AE1024:AE1025"/>
    <mergeCell ref="AF1022:AF1023"/>
    <mergeCell ref="AG1022:AG1023"/>
    <mergeCell ref="AH1022:AH1023"/>
    <mergeCell ref="A1024:A1025"/>
    <mergeCell ref="D1024:D1025"/>
    <mergeCell ref="G1024:G1025"/>
    <mergeCell ref="J1024:J1025"/>
    <mergeCell ref="M1024:M1025"/>
    <mergeCell ref="P1024:P1025"/>
    <mergeCell ref="T1024:T1025"/>
    <mergeCell ref="W1022:W1023"/>
    <mergeCell ref="AA1022:AA1023"/>
    <mergeCell ref="AB1022:AB1023"/>
    <mergeCell ref="AC1022:AC1023"/>
    <mergeCell ref="AD1022:AD1023"/>
    <mergeCell ref="AE1022:AE1023"/>
    <mergeCell ref="AF1020:AF1021"/>
    <mergeCell ref="AG1020:AG1021"/>
    <mergeCell ref="AH1020:AH1021"/>
    <mergeCell ref="A1022:A1023"/>
    <mergeCell ref="D1022:D1023"/>
    <mergeCell ref="G1022:G1023"/>
    <mergeCell ref="J1022:J1023"/>
    <mergeCell ref="M1022:M1023"/>
    <mergeCell ref="P1022:P1023"/>
    <mergeCell ref="T1022:T1023"/>
    <mergeCell ref="W1020:W1021"/>
    <mergeCell ref="AA1020:AA1021"/>
    <mergeCell ref="AB1020:AB1021"/>
    <mergeCell ref="AC1020:AC1021"/>
    <mergeCell ref="AD1020:AD1021"/>
    <mergeCell ref="AE1020:AE1021"/>
    <mergeCell ref="AF1018:AF1019"/>
    <mergeCell ref="AG1018:AG1019"/>
    <mergeCell ref="AH1018:AH1019"/>
    <mergeCell ref="A1020:A1021"/>
    <mergeCell ref="D1020:D1021"/>
    <mergeCell ref="G1020:G1021"/>
    <mergeCell ref="J1020:J1021"/>
    <mergeCell ref="M1020:M1021"/>
    <mergeCell ref="P1020:P1021"/>
    <mergeCell ref="T1020:T1021"/>
    <mergeCell ref="W1018:W1019"/>
    <mergeCell ref="AA1018:AA1019"/>
    <mergeCell ref="AB1018:AB1019"/>
    <mergeCell ref="AC1018:AC1019"/>
    <mergeCell ref="AD1018:AD1019"/>
    <mergeCell ref="AE1018:AE1019"/>
    <mergeCell ref="AF1016:AF1017"/>
    <mergeCell ref="AG1016:AG1017"/>
    <mergeCell ref="AH1016:AH1017"/>
    <mergeCell ref="A1018:A1019"/>
    <mergeCell ref="D1018:D1019"/>
    <mergeCell ref="G1018:G1019"/>
    <mergeCell ref="J1018:J1019"/>
    <mergeCell ref="M1018:M1019"/>
    <mergeCell ref="P1018:P1019"/>
    <mergeCell ref="T1018:T1019"/>
    <mergeCell ref="W1016:W1017"/>
    <mergeCell ref="AA1016:AA1017"/>
    <mergeCell ref="AB1016:AB1017"/>
    <mergeCell ref="AC1016:AC1017"/>
    <mergeCell ref="AD1016:AD1017"/>
    <mergeCell ref="AE1016:AE1017"/>
    <mergeCell ref="AF1014:AF1015"/>
    <mergeCell ref="AG1014:AG1015"/>
    <mergeCell ref="AH1014:AH1015"/>
    <mergeCell ref="A1016:A1017"/>
    <mergeCell ref="D1016:D1017"/>
    <mergeCell ref="G1016:G1017"/>
    <mergeCell ref="J1016:J1017"/>
    <mergeCell ref="M1016:M1017"/>
    <mergeCell ref="P1016:P1017"/>
    <mergeCell ref="T1016:T1017"/>
    <mergeCell ref="W1014:W1015"/>
    <mergeCell ref="AA1014:AA1015"/>
    <mergeCell ref="AB1014:AB1015"/>
    <mergeCell ref="AC1014:AC1015"/>
    <mergeCell ref="AD1014:AD1015"/>
    <mergeCell ref="AE1014:AE1015"/>
    <mergeCell ref="AF1012:AF1013"/>
    <mergeCell ref="AG1012:AG1013"/>
    <mergeCell ref="AH1012:AH1013"/>
    <mergeCell ref="A1014:A1015"/>
    <mergeCell ref="D1014:D1015"/>
    <mergeCell ref="G1014:G1015"/>
    <mergeCell ref="J1014:J1015"/>
    <mergeCell ref="M1014:M1015"/>
    <mergeCell ref="P1014:P1015"/>
    <mergeCell ref="T1014:T1015"/>
    <mergeCell ref="W1012:W1013"/>
    <mergeCell ref="AA1012:AA1013"/>
    <mergeCell ref="AB1012:AB1013"/>
    <mergeCell ref="AC1012:AC1013"/>
    <mergeCell ref="AD1012:AD1013"/>
    <mergeCell ref="AE1012:AE1013"/>
    <mergeCell ref="AF1010:AF1011"/>
    <mergeCell ref="AG1010:AG1011"/>
    <mergeCell ref="AH1010:AH1011"/>
    <mergeCell ref="A1012:A1013"/>
    <mergeCell ref="D1012:D1013"/>
    <mergeCell ref="G1012:G1013"/>
    <mergeCell ref="J1012:J1013"/>
    <mergeCell ref="M1012:M1013"/>
    <mergeCell ref="P1012:P1013"/>
    <mergeCell ref="T1012:T1013"/>
    <mergeCell ref="T1010:T1011"/>
    <mergeCell ref="AA1010:AA1011"/>
    <mergeCell ref="AB1010:AB1011"/>
    <mergeCell ref="AC1010:AC1011"/>
    <mergeCell ref="AD1010:AD1011"/>
    <mergeCell ref="AE1010:AE1011"/>
    <mergeCell ref="AE1008:AE1009"/>
    <mergeCell ref="AF1008:AF1009"/>
    <mergeCell ref="AG1008:AG1009"/>
    <mergeCell ref="AH1008:AH1009"/>
    <mergeCell ref="A1010:A1011"/>
    <mergeCell ref="D1010:D1011"/>
    <mergeCell ref="G1010:G1011"/>
    <mergeCell ref="J1010:J1011"/>
    <mergeCell ref="M1010:M1011"/>
    <mergeCell ref="P1010:P1011"/>
    <mergeCell ref="T1008:T1009"/>
    <mergeCell ref="W1008:W1009"/>
    <mergeCell ref="AA1008:AA1009"/>
    <mergeCell ref="AB1008:AB1009"/>
    <mergeCell ref="AC1008:AC1009"/>
    <mergeCell ref="AD1008:AD1009"/>
    <mergeCell ref="AE1006:AE1007"/>
    <mergeCell ref="AF1006:AF1007"/>
    <mergeCell ref="AG1006:AG1007"/>
    <mergeCell ref="AH1006:AH1007"/>
    <mergeCell ref="A1008:A1009"/>
    <mergeCell ref="D1008:D1009"/>
    <mergeCell ref="G1008:G1009"/>
    <mergeCell ref="J1008:J1009"/>
    <mergeCell ref="M1008:M1009"/>
    <mergeCell ref="P1008:P1009"/>
    <mergeCell ref="T1006:T1007"/>
    <mergeCell ref="W1006:W1007"/>
    <mergeCell ref="AA1006:AA1007"/>
    <mergeCell ref="AB1006:AB1007"/>
    <mergeCell ref="AC1006:AC1007"/>
    <mergeCell ref="AD1006:AD1007"/>
    <mergeCell ref="AE1004:AE1005"/>
    <mergeCell ref="AF1004:AF1005"/>
    <mergeCell ref="AG1004:AG1005"/>
    <mergeCell ref="AH1004:AH1005"/>
    <mergeCell ref="A1006:A1007"/>
    <mergeCell ref="D1006:D1007"/>
    <mergeCell ref="G1006:G1007"/>
    <mergeCell ref="J1006:J1007"/>
    <mergeCell ref="M1006:M1007"/>
    <mergeCell ref="P1006:P1007"/>
    <mergeCell ref="T1004:T1005"/>
    <mergeCell ref="W1004:W1005"/>
    <mergeCell ref="AA1004:AA1005"/>
    <mergeCell ref="AB1004:AB1005"/>
    <mergeCell ref="AC1004:AC1005"/>
    <mergeCell ref="AD1004:AD1005"/>
    <mergeCell ref="AE1002:AE1003"/>
    <mergeCell ref="AF1002:AF1003"/>
    <mergeCell ref="AG1002:AG1003"/>
    <mergeCell ref="AH1002:AH1003"/>
    <mergeCell ref="A1004:A1005"/>
    <mergeCell ref="D1004:D1005"/>
    <mergeCell ref="G1004:G1005"/>
    <mergeCell ref="J1004:J1005"/>
    <mergeCell ref="M1004:M1005"/>
    <mergeCell ref="P1004:P1005"/>
    <mergeCell ref="T1002:T1003"/>
    <mergeCell ref="W1002:W1003"/>
    <mergeCell ref="AA1002:AA1003"/>
    <mergeCell ref="AB1002:AB1003"/>
    <mergeCell ref="AC1002:AC1003"/>
    <mergeCell ref="AD1002:AD1003"/>
    <mergeCell ref="AE1000:AE1001"/>
    <mergeCell ref="AF1000:AF1001"/>
    <mergeCell ref="AG1000:AG1001"/>
    <mergeCell ref="AH1000:AH1001"/>
    <mergeCell ref="A1002:A1003"/>
    <mergeCell ref="D1002:D1003"/>
    <mergeCell ref="G1002:G1003"/>
    <mergeCell ref="J1002:J1003"/>
    <mergeCell ref="M1002:M1003"/>
    <mergeCell ref="P1002:P1003"/>
    <mergeCell ref="T1000:T1001"/>
    <mergeCell ref="W1000:W1001"/>
    <mergeCell ref="AA1000:AA1001"/>
    <mergeCell ref="AB1000:AB1001"/>
    <mergeCell ref="AC1000:AC1001"/>
    <mergeCell ref="AD1000:AD1001"/>
    <mergeCell ref="AE998:AE999"/>
    <mergeCell ref="AF998:AF999"/>
    <mergeCell ref="AG998:AG999"/>
    <mergeCell ref="AH998:AH999"/>
    <mergeCell ref="A1000:A1001"/>
    <mergeCell ref="D1000:D1001"/>
    <mergeCell ref="G1000:G1001"/>
    <mergeCell ref="J1000:J1001"/>
    <mergeCell ref="M1000:M1001"/>
    <mergeCell ref="P1000:P1001"/>
    <mergeCell ref="T998:T999"/>
    <mergeCell ref="W998:W999"/>
    <mergeCell ref="AA998:AA999"/>
    <mergeCell ref="AB998:AB999"/>
    <mergeCell ref="AC998:AC999"/>
    <mergeCell ref="AD998:AD999"/>
    <mergeCell ref="AE996:AE997"/>
    <mergeCell ref="AF996:AF997"/>
    <mergeCell ref="AG996:AG997"/>
    <mergeCell ref="AH996:AH997"/>
    <mergeCell ref="A998:A999"/>
    <mergeCell ref="D998:D999"/>
    <mergeCell ref="G998:G999"/>
    <mergeCell ref="J998:J999"/>
    <mergeCell ref="M998:M999"/>
    <mergeCell ref="P998:P999"/>
    <mergeCell ref="T996:T997"/>
    <mergeCell ref="W996:W997"/>
    <mergeCell ref="AA996:AA997"/>
    <mergeCell ref="AB996:AB997"/>
    <mergeCell ref="AC996:AC997"/>
    <mergeCell ref="AD996:AD997"/>
    <mergeCell ref="AE994:AE995"/>
    <mergeCell ref="AF994:AF995"/>
    <mergeCell ref="AG994:AG995"/>
    <mergeCell ref="AH994:AH995"/>
    <mergeCell ref="A996:A997"/>
    <mergeCell ref="D996:D997"/>
    <mergeCell ref="G996:G997"/>
    <mergeCell ref="J996:J997"/>
    <mergeCell ref="M996:M997"/>
    <mergeCell ref="P996:P997"/>
    <mergeCell ref="T994:T995"/>
    <mergeCell ref="W994:W995"/>
    <mergeCell ref="AA994:AA995"/>
    <mergeCell ref="AB994:AB995"/>
    <mergeCell ref="AC994:AC995"/>
    <mergeCell ref="AD994:AD995"/>
    <mergeCell ref="AE992:AE993"/>
    <mergeCell ref="AF992:AF993"/>
    <mergeCell ref="AG992:AG993"/>
    <mergeCell ref="AH992:AH993"/>
    <mergeCell ref="A994:A995"/>
    <mergeCell ref="D994:D995"/>
    <mergeCell ref="G994:G995"/>
    <mergeCell ref="J994:J995"/>
    <mergeCell ref="M994:M995"/>
    <mergeCell ref="P994:P995"/>
    <mergeCell ref="T992:T993"/>
    <mergeCell ref="W992:W993"/>
    <mergeCell ref="AA992:AA993"/>
    <mergeCell ref="AB992:AB993"/>
    <mergeCell ref="AC992:AC993"/>
    <mergeCell ref="AD992:AD993"/>
    <mergeCell ref="AE990:AE991"/>
    <mergeCell ref="AF990:AF991"/>
    <mergeCell ref="AG990:AG991"/>
    <mergeCell ref="AH990:AH991"/>
    <mergeCell ref="A992:A993"/>
    <mergeCell ref="D992:D993"/>
    <mergeCell ref="G992:G993"/>
    <mergeCell ref="J992:J993"/>
    <mergeCell ref="M992:M993"/>
    <mergeCell ref="P992:P993"/>
    <mergeCell ref="T990:T991"/>
    <mergeCell ref="W990:W991"/>
    <mergeCell ref="AA990:AA991"/>
    <mergeCell ref="AB990:AB991"/>
    <mergeCell ref="AC990:AC991"/>
    <mergeCell ref="AD990:AD991"/>
    <mergeCell ref="AE988:AE989"/>
    <mergeCell ref="AF988:AF989"/>
    <mergeCell ref="AG988:AG989"/>
    <mergeCell ref="AH988:AH989"/>
    <mergeCell ref="A990:A991"/>
    <mergeCell ref="D990:D991"/>
    <mergeCell ref="G990:G991"/>
    <mergeCell ref="J990:J991"/>
    <mergeCell ref="M990:M991"/>
    <mergeCell ref="P990:P991"/>
    <mergeCell ref="T988:T989"/>
    <mergeCell ref="W988:W989"/>
    <mergeCell ref="AA988:AA989"/>
    <mergeCell ref="AB988:AB989"/>
    <mergeCell ref="AC988:AC989"/>
    <mergeCell ref="AD988:AD989"/>
    <mergeCell ref="AE986:AE987"/>
    <mergeCell ref="AF986:AF987"/>
    <mergeCell ref="AG986:AG987"/>
    <mergeCell ref="AH986:AH987"/>
    <mergeCell ref="A988:A989"/>
    <mergeCell ref="D988:D989"/>
    <mergeCell ref="G988:G989"/>
    <mergeCell ref="J988:J989"/>
    <mergeCell ref="M988:M989"/>
    <mergeCell ref="P988:P989"/>
    <mergeCell ref="T986:T987"/>
    <mergeCell ref="W986:W987"/>
    <mergeCell ref="AA986:AA987"/>
    <mergeCell ref="AB986:AB987"/>
    <mergeCell ref="AC986:AC987"/>
    <mergeCell ref="AD986:AD987"/>
    <mergeCell ref="AE984:AE985"/>
    <mergeCell ref="AF984:AF985"/>
    <mergeCell ref="AG984:AG985"/>
    <mergeCell ref="AH984:AH985"/>
    <mergeCell ref="A986:A987"/>
    <mergeCell ref="D986:D987"/>
    <mergeCell ref="G986:G987"/>
    <mergeCell ref="J986:J987"/>
    <mergeCell ref="M986:M987"/>
    <mergeCell ref="P986:P987"/>
    <mergeCell ref="T984:T985"/>
    <mergeCell ref="W984:W985"/>
    <mergeCell ref="AA984:AA985"/>
    <mergeCell ref="AB984:AB985"/>
    <mergeCell ref="AC984:AC985"/>
    <mergeCell ref="AD984:AD985"/>
    <mergeCell ref="AE982:AE983"/>
    <mergeCell ref="AF982:AF983"/>
    <mergeCell ref="AG982:AG983"/>
    <mergeCell ref="AH982:AH983"/>
    <mergeCell ref="A984:A985"/>
    <mergeCell ref="D984:D985"/>
    <mergeCell ref="G984:G985"/>
    <mergeCell ref="J984:J985"/>
    <mergeCell ref="M984:M985"/>
    <mergeCell ref="P984:P985"/>
    <mergeCell ref="T982:T983"/>
    <mergeCell ref="W982:W983"/>
    <mergeCell ref="AA982:AA983"/>
    <mergeCell ref="AB982:AB983"/>
    <mergeCell ref="AC982:AC983"/>
    <mergeCell ref="AD982:AD983"/>
    <mergeCell ref="AE980:AE981"/>
    <mergeCell ref="AF980:AF981"/>
    <mergeCell ref="AG980:AG981"/>
    <mergeCell ref="AH980:AH981"/>
    <mergeCell ref="A982:A983"/>
    <mergeCell ref="D982:D983"/>
    <mergeCell ref="G982:G983"/>
    <mergeCell ref="J982:J983"/>
    <mergeCell ref="M982:M983"/>
    <mergeCell ref="P982:P983"/>
    <mergeCell ref="T980:T981"/>
    <mergeCell ref="W980:W981"/>
    <mergeCell ref="AA980:AA981"/>
    <mergeCell ref="AB980:AB981"/>
    <mergeCell ref="AC980:AC981"/>
    <mergeCell ref="AD980:AD981"/>
    <mergeCell ref="AE978:AE979"/>
    <mergeCell ref="AF978:AF979"/>
    <mergeCell ref="AG978:AG979"/>
    <mergeCell ref="AH978:AH979"/>
    <mergeCell ref="A980:A981"/>
    <mergeCell ref="D980:D981"/>
    <mergeCell ref="G980:G981"/>
    <mergeCell ref="J980:J981"/>
    <mergeCell ref="M980:M981"/>
    <mergeCell ref="P980:P981"/>
    <mergeCell ref="T978:T979"/>
    <mergeCell ref="W978:W979"/>
    <mergeCell ref="AA978:AA979"/>
    <mergeCell ref="AB978:AB979"/>
    <mergeCell ref="AC978:AC979"/>
    <mergeCell ref="AD978:AD979"/>
    <mergeCell ref="AE976:AE977"/>
    <mergeCell ref="AF976:AF977"/>
    <mergeCell ref="AG976:AG977"/>
    <mergeCell ref="AH976:AH977"/>
    <mergeCell ref="A978:A979"/>
    <mergeCell ref="D978:D979"/>
    <mergeCell ref="G978:G979"/>
    <mergeCell ref="J978:J979"/>
    <mergeCell ref="M978:M979"/>
    <mergeCell ref="P978:P979"/>
    <mergeCell ref="T976:T977"/>
    <mergeCell ref="W976:W977"/>
    <mergeCell ref="AA976:AA977"/>
    <mergeCell ref="AB976:AB977"/>
    <mergeCell ref="AC976:AC977"/>
    <mergeCell ref="AD976:AD977"/>
    <mergeCell ref="A976:A977"/>
    <mergeCell ref="D976:D977"/>
    <mergeCell ref="G976:G977"/>
    <mergeCell ref="J976:J977"/>
    <mergeCell ref="M976:M977"/>
    <mergeCell ref="P976:P977"/>
    <mergeCell ref="AC974:AC975"/>
    <mergeCell ref="AD974:AD975"/>
    <mergeCell ref="AE974:AE975"/>
    <mergeCell ref="AF974:AF975"/>
    <mergeCell ref="AG974:AG975"/>
    <mergeCell ref="AH974:AH975"/>
    <mergeCell ref="AH972:AH973"/>
    <mergeCell ref="A974:A975"/>
    <mergeCell ref="D974:D975"/>
    <mergeCell ref="G974:G975"/>
    <mergeCell ref="J974:J975"/>
    <mergeCell ref="M974:M975"/>
    <mergeCell ref="P974:P975"/>
    <mergeCell ref="T974:T975"/>
    <mergeCell ref="AA974:AA975"/>
    <mergeCell ref="AB974:AB975"/>
    <mergeCell ref="AB972:AB973"/>
    <mergeCell ref="AC972:AC973"/>
    <mergeCell ref="AD972:AD973"/>
    <mergeCell ref="AE972:AE973"/>
    <mergeCell ref="AF972:AF973"/>
    <mergeCell ref="AG972:AG973"/>
    <mergeCell ref="AH970:AH971"/>
    <mergeCell ref="A972:A973"/>
    <mergeCell ref="D972:D973"/>
    <mergeCell ref="G972:G973"/>
    <mergeCell ref="J972:J973"/>
    <mergeCell ref="M972:M973"/>
    <mergeCell ref="P972:P973"/>
    <mergeCell ref="T972:T973"/>
    <mergeCell ref="W972:W973"/>
    <mergeCell ref="AA972:AA973"/>
    <mergeCell ref="AB970:AB971"/>
    <mergeCell ref="AC970:AC971"/>
    <mergeCell ref="AD970:AD971"/>
    <mergeCell ref="AE970:AE971"/>
    <mergeCell ref="AF970:AF971"/>
    <mergeCell ref="AG970:AG971"/>
    <mergeCell ref="AH968:AH969"/>
    <mergeCell ref="A970:A971"/>
    <mergeCell ref="D970:D971"/>
    <mergeCell ref="G970:G971"/>
    <mergeCell ref="J970:J971"/>
    <mergeCell ref="M970:M971"/>
    <mergeCell ref="P970:P971"/>
    <mergeCell ref="T970:T971"/>
    <mergeCell ref="W970:W971"/>
    <mergeCell ref="AA970:AA971"/>
    <mergeCell ref="AB968:AB969"/>
    <mergeCell ref="AC968:AC969"/>
    <mergeCell ref="AD968:AD969"/>
    <mergeCell ref="AE968:AE969"/>
    <mergeCell ref="AF968:AF969"/>
    <mergeCell ref="AG968:AG969"/>
    <mergeCell ref="AH966:AH967"/>
    <mergeCell ref="A968:A969"/>
    <mergeCell ref="D968:D969"/>
    <mergeCell ref="G968:G969"/>
    <mergeCell ref="J968:J969"/>
    <mergeCell ref="M968:M969"/>
    <mergeCell ref="P968:P969"/>
    <mergeCell ref="T968:T969"/>
    <mergeCell ref="W968:W969"/>
    <mergeCell ref="AA968:AA969"/>
    <mergeCell ref="AB966:AB967"/>
    <mergeCell ref="AC966:AC967"/>
    <mergeCell ref="AD966:AD967"/>
    <mergeCell ref="AE966:AE967"/>
    <mergeCell ref="AF966:AF967"/>
    <mergeCell ref="AG966:AG967"/>
    <mergeCell ref="AH964:AH965"/>
    <mergeCell ref="A966:A967"/>
    <mergeCell ref="D966:D967"/>
    <mergeCell ref="G966:G967"/>
    <mergeCell ref="J966:J967"/>
    <mergeCell ref="M966:M967"/>
    <mergeCell ref="P966:P967"/>
    <mergeCell ref="T966:T967"/>
    <mergeCell ref="W966:W967"/>
    <mergeCell ref="AA966:AA967"/>
    <mergeCell ref="AB964:AB965"/>
    <mergeCell ref="AC964:AC965"/>
    <mergeCell ref="AD964:AD965"/>
    <mergeCell ref="AE964:AE965"/>
    <mergeCell ref="AF964:AF965"/>
    <mergeCell ref="AG964:AG965"/>
    <mergeCell ref="AH962:AH963"/>
    <mergeCell ref="A964:A965"/>
    <mergeCell ref="D964:D965"/>
    <mergeCell ref="G964:G965"/>
    <mergeCell ref="J964:J965"/>
    <mergeCell ref="M964:M965"/>
    <mergeCell ref="P964:P965"/>
    <mergeCell ref="T964:T965"/>
    <mergeCell ref="W964:W965"/>
    <mergeCell ref="AA964:AA965"/>
    <mergeCell ref="AB962:AB963"/>
    <mergeCell ref="AC962:AC963"/>
    <mergeCell ref="AD962:AD963"/>
    <mergeCell ref="AE962:AE963"/>
    <mergeCell ref="AF962:AF963"/>
    <mergeCell ref="AG962:AG963"/>
    <mergeCell ref="AH960:AH961"/>
    <mergeCell ref="A962:A963"/>
    <mergeCell ref="D962:D963"/>
    <mergeCell ref="G962:G963"/>
    <mergeCell ref="J962:J963"/>
    <mergeCell ref="M962:M963"/>
    <mergeCell ref="P962:P963"/>
    <mergeCell ref="T962:T963"/>
    <mergeCell ref="W962:W963"/>
    <mergeCell ref="AA962:AA963"/>
    <mergeCell ref="AB960:AB961"/>
    <mergeCell ref="AC960:AC961"/>
    <mergeCell ref="AD960:AD961"/>
    <mergeCell ref="AE960:AE961"/>
    <mergeCell ref="AF960:AF961"/>
    <mergeCell ref="AG960:AG961"/>
    <mergeCell ref="AH958:AH959"/>
    <mergeCell ref="A960:A961"/>
    <mergeCell ref="D960:D961"/>
    <mergeCell ref="G960:G961"/>
    <mergeCell ref="J960:J961"/>
    <mergeCell ref="M960:M961"/>
    <mergeCell ref="P960:P961"/>
    <mergeCell ref="T960:T961"/>
    <mergeCell ref="W960:W961"/>
    <mergeCell ref="AA960:AA961"/>
    <mergeCell ref="AB958:AB959"/>
    <mergeCell ref="AC958:AC959"/>
    <mergeCell ref="AD958:AD959"/>
    <mergeCell ref="AE958:AE959"/>
    <mergeCell ref="AF958:AF959"/>
    <mergeCell ref="AG958:AG959"/>
    <mergeCell ref="AH956:AH957"/>
    <mergeCell ref="A958:A959"/>
    <mergeCell ref="D958:D959"/>
    <mergeCell ref="G958:G959"/>
    <mergeCell ref="J958:J959"/>
    <mergeCell ref="M958:M959"/>
    <mergeCell ref="P958:P959"/>
    <mergeCell ref="T958:T959"/>
    <mergeCell ref="W958:W959"/>
    <mergeCell ref="AA958:AA959"/>
    <mergeCell ref="AB956:AB957"/>
    <mergeCell ref="AC956:AC957"/>
    <mergeCell ref="AD956:AD957"/>
    <mergeCell ref="AE956:AE957"/>
    <mergeCell ref="AF956:AF957"/>
    <mergeCell ref="AG956:AG957"/>
    <mergeCell ref="AH954:AH955"/>
    <mergeCell ref="A956:A957"/>
    <mergeCell ref="D956:D957"/>
    <mergeCell ref="G956:G957"/>
    <mergeCell ref="J956:J957"/>
    <mergeCell ref="M956:M957"/>
    <mergeCell ref="P956:P957"/>
    <mergeCell ref="T956:T957"/>
    <mergeCell ref="W956:W957"/>
    <mergeCell ref="AA956:AA957"/>
    <mergeCell ref="AB954:AB955"/>
    <mergeCell ref="AC954:AC955"/>
    <mergeCell ref="AD954:AD955"/>
    <mergeCell ref="AE954:AE955"/>
    <mergeCell ref="AF954:AF955"/>
    <mergeCell ref="AG954:AG955"/>
    <mergeCell ref="AH952:AH953"/>
    <mergeCell ref="A954:A955"/>
    <mergeCell ref="D954:D955"/>
    <mergeCell ref="G954:G955"/>
    <mergeCell ref="J954:J955"/>
    <mergeCell ref="M954:M955"/>
    <mergeCell ref="P954:P955"/>
    <mergeCell ref="T954:T955"/>
    <mergeCell ref="W954:W955"/>
    <mergeCell ref="AA954:AA955"/>
    <mergeCell ref="AB952:AB953"/>
    <mergeCell ref="AC952:AC953"/>
    <mergeCell ref="AD952:AD953"/>
    <mergeCell ref="AE952:AE953"/>
    <mergeCell ref="AF952:AF953"/>
    <mergeCell ref="AG952:AG953"/>
    <mergeCell ref="AH950:AH951"/>
    <mergeCell ref="A952:A953"/>
    <mergeCell ref="D952:D953"/>
    <mergeCell ref="G952:G953"/>
    <mergeCell ref="J952:J953"/>
    <mergeCell ref="M952:M953"/>
    <mergeCell ref="P952:P953"/>
    <mergeCell ref="T952:T953"/>
    <mergeCell ref="W952:W953"/>
    <mergeCell ref="AA952:AA953"/>
    <mergeCell ref="AB950:AB951"/>
    <mergeCell ref="AC950:AC951"/>
    <mergeCell ref="AD950:AD951"/>
    <mergeCell ref="AE950:AE951"/>
    <mergeCell ref="AF950:AF951"/>
    <mergeCell ref="AG950:AG951"/>
    <mergeCell ref="AH948:AH949"/>
    <mergeCell ref="A950:A951"/>
    <mergeCell ref="D950:D951"/>
    <mergeCell ref="G950:G951"/>
    <mergeCell ref="J950:J951"/>
    <mergeCell ref="M950:M951"/>
    <mergeCell ref="P950:P951"/>
    <mergeCell ref="T950:T951"/>
    <mergeCell ref="W950:W951"/>
    <mergeCell ref="AA950:AA951"/>
    <mergeCell ref="AB948:AB949"/>
    <mergeCell ref="AC948:AC949"/>
    <mergeCell ref="AD948:AD949"/>
    <mergeCell ref="AE948:AE949"/>
    <mergeCell ref="AF948:AF949"/>
    <mergeCell ref="AG948:AG949"/>
    <mergeCell ref="AH946:AH947"/>
    <mergeCell ref="A948:A949"/>
    <mergeCell ref="D948:D949"/>
    <mergeCell ref="G948:G949"/>
    <mergeCell ref="J948:J949"/>
    <mergeCell ref="M948:M949"/>
    <mergeCell ref="P948:P949"/>
    <mergeCell ref="T948:T949"/>
    <mergeCell ref="W948:W949"/>
    <mergeCell ref="AA948:AA949"/>
    <mergeCell ref="AB946:AB947"/>
    <mergeCell ref="AC946:AC947"/>
    <mergeCell ref="AD946:AD947"/>
    <mergeCell ref="AE946:AE947"/>
    <mergeCell ref="AF946:AF947"/>
    <mergeCell ref="AG946:AG947"/>
    <mergeCell ref="AH944:AH945"/>
    <mergeCell ref="A946:A947"/>
    <mergeCell ref="D946:D947"/>
    <mergeCell ref="G946:G947"/>
    <mergeCell ref="J946:J947"/>
    <mergeCell ref="M946:M947"/>
    <mergeCell ref="P946:P947"/>
    <mergeCell ref="T946:T947"/>
    <mergeCell ref="W946:W947"/>
    <mergeCell ref="AA946:AA947"/>
    <mergeCell ref="AB944:AB945"/>
    <mergeCell ref="AC944:AC945"/>
    <mergeCell ref="AD944:AD945"/>
    <mergeCell ref="AE944:AE945"/>
    <mergeCell ref="AF944:AF945"/>
    <mergeCell ref="AG944:AG945"/>
    <mergeCell ref="AH942:AH943"/>
    <mergeCell ref="A944:A945"/>
    <mergeCell ref="D944:D945"/>
    <mergeCell ref="G944:G945"/>
    <mergeCell ref="J944:J945"/>
    <mergeCell ref="M944:M945"/>
    <mergeCell ref="P944:P945"/>
    <mergeCell ref="T944:T945"/>
    <mergeCell ref="W944:W945"/>
    <mergeCell ref="AA944:AA945"/>
    <mergeCell ref="AB942:AB943"/>
    <mergeCell ref="AC942:AC943"/>
    <mergeCell ref="AD942:AD943"/>
    <mergeCell ref="AE942:AE943"/>
    <mergeCell ref="AF942:AF943"/>
    <mergeCell ref="AG942:AG943"/>
    <mergeCell ref="AH940:AH941"/>
    <mergeCell ref="A942:A943"/>
    <mergeCell ref="D942:D943"/>
    <mergeCell ref="G942:G943"/>
    <mergeCell ref="J942:J943"/>
    <mergeCell ref="M942:M943"/>
    <mergeCell ref="P942:P943"/>
    <mergeCell ref="T942:T943"/>
    <mergeCell ref="W942:W943"/>
    <mergeCell ref="AA942:AA943"/>
    <mergeCell ref="AB940:AB941"/>
    <mergeCell ref="AC940:AC941"/>
    <mergeCell ref="AD940:AD941"/>
    <mergeCell ref="AE940:AE941"/>
    <mergeCell ref="AF940:AF941"/>
    <mergeCell ref="AG940:AG941"/>
    <mergeCell ref="AG938:AG939"/>
    <mergeCell ref="AH938:AH939"/>
    <mergeCell ref="A940:A941"/>
    <mergeCell ref="D940:D941"/>
    <mergeCell ref="G940:G941"/>
    <mergeCell ref="J940:J941"/>
    <mergeCell ref="M940:M941"/>
    <mergeCell ref="P940:P941"/>
    <mergeCell ref="T940:T941"/>
    <mergeCell ref="AA940:AA941"/>
    <mergeCell ref="AA938:AA939"/>
    <mergeCell ref="AB938:AB939"/>
    <mergeCell ref="AC938:AC939"/>
    <mergeCell ref="AD938:AD939"/>
    <mergeCell ref="AE938:AE939"/>
    <mergeCell ref="AF938:AF939"/>
    <mergeCell ref="AG936:AG937"/>
    <mergeCell ref="AH936:AH937"/>
    <mergeCell ref="A938:A939"/>
    <mergeCell ref="D938:D939"/>
    <mergeCell ref="G938:G939"/>
    <mergeCell ref="J938:J939"/>
    <mergeCell ref="M938:M939"/>
    <mergeCell ref="P938:P939"/>
    <mergeCell ref="T938:T939"/>
    <mergeCell ref="W938:W939"/>
    <mergeCell ref="AA936:AA937"/>
    <mergeCell ref="AB936:AB937"/>
    <mergeCell ref="AC936:AC937"/>
    <mergeCell ref="AD936:AD937"/>
    <mergeCell ref="AE936:AE937"/>
    <mergeCell ref="AF936:AF937"/>
    <mergeCell ref="AG934:AG935"/>
    <mergeCell ref="AH934:AH935"/>
    <mergeCell ref="A936:A937"/>
    <mergeCell ref="D936:D937"/>
    <mergeCell ref="G936:G937"/>
    <mergeCell ref="J936:J937"/>
    <mergeCell ref="M936:M937"/>
    <mergeCell ref="P936:P937"/>
    <mergeCell ref="T936:T937"/>
    <mergeCell ref="W936:W937"/>
    <mergeCell ref="AA934:AA935"/>
    <mergeCell ref="AB934:AB935"/>
    <mergeCell ref="AC934:AC935"/>
    <mergeCell ref="AD934:AD935"/>
    <mergeCell ref="AE934:AE935"/>
    <mergeCell ref="AF934:AF935"/>
    <mergeCell ref="AG932:AG933"/>
    <mergeCell ref="AH932:AH933"/>
    <mergeCell ref="A934:A935"/>
    <mergeCell ref="D934:D935"/>
    <mergeCell ref="G934:G935"/>
    <mergeCell ref="J934:J935"/>
    <mergeCell ref="M934:M935"/>
    <mergeCell ref="P934:P935"/>
    <mergeCell ref="T934:T935"/>
    <mergeCell ref="W934:W935"/>
    <mergeCell ref="AA932:AA933"/>
    <mergeCell ref="AB932:AB933"/>
    <mergeCell ref="AC932:AC933"/>
    <mergeCell ref="AD932:AD933"/>
    <mergeCell ref="AE932:AE933"/>
    <mergeCell ref="AF932:AF933"/>
    <mergeCell ref="AG930:AG931"/>
    <mergeCell ref="AH930:AH931"/>
    <mergeCell ref="A932:A933"/>
    <mergeCell ref="D932:D933"/>
    <mergeCell ref="G932:G933"/>
    <mergeCell ref="J932:J933"/>
    <mergeCell ref="M932:M933"/>
    <mergeCell ref="P932:P933"/>
    <mergeCell ref="T932:T933"/>
    <mergeCell ref="W932:W933"/>
    <mergeCell ref="AA930:AA931"/>
    <mergeCell ref="AB930:AB931"/>
    <mergeCell ref="AC930:AC931"/>
    <mergeCell ref="AD930:AD931"/>
    <mergeCell ref="AE930:AE931"/>
    <mergeCell ref="AF930:AF931"/>
    <mergeCell ref="AG928:AG929"/>
    <mergeCell ref="AH928:AH929"/>
    <mergeCell ref="A930:A931"/>
    <mergeCell ref="D930:D931"/>
    <mergeCell ref="G930:G931"/>
    <mergeCell ref="J930:J931"/>
    <mergeCell ref="M930:M931"/>
    <mergeCell ref="P930:P931"/>
    <mergeCell ref="T930:T931"/>
    <mergeCell ref="W930:W931"/>
    <mergeCell ref="AA928:AA929"/>
    <mergeCell ref="AB928:AB929"/>
    <mergeCell ref="AC928:AC929"/>
    <mergeCell ref="AD928:AD929"/>
    <mergeCell ref="AE928:AE929"/>
    <mergeCell ref="AF928:AF929"/>
    <mergeCell ref="AG926:AG927"/>
    <mergeCell ref="AH926:AH927"/>
    <mergeCell ref="A928:A929"/>
    <mergeCell ref="D928:D929"/>
    <mergeCell ref="G928:G929"/>
    <mergeCell ref="J928:J929"/>
    <mergeCell ref="M928:M929"/>
    <mergeCell ref="P928:P929"/>
    <mergeCell ref="T928:T929"/>
    <mergeCell ref="W928:W929"/>
    <mergeCell ref="AA926:AA927"/>
    <mergeCell ref="AB926:AB927"/>
    <mergeCell ref="AC926:AC927"/>
    <mergeCell ref="AD926:AD927"/>
    <mergeCell ref="AE926:AE927"/>
    <mergeCell ref="AF926:AF927"/>
    <mergeCell ref="AG924:AG925"/>
    <mergeCell ref="AH924:AH925"/>
    <mergeCell ref="A926:A927"/>
    <mergeCell ref="D926:D927"/>
    <mergeCell ref="G926:G927"/>
    <mergeCell ref="J926:J927"/>
    <mergeCell ref="M926:M927"/>
    <mergeCell ref="P926:P927"/>
    <mergeCell ref="T926:T927"/>
    <mergeCell ref="W926:W927"/>
    <mergeCell ref="AA924:AA925"/>
    <mergeCell ref="AB924:AB925"/>
    <mergeCell ref="AC924:AC925"/>
    <mergeCell ref="AD924:AD925"/>
    <mergeCell ref="AE924:AE925"/>
    <mergeCell ref="AF924:AF925"/>
    <mergeCell ref="AG922:AG923"/>
    <mergeCell ref="AH922:AH923"/>
    <mergeCell ref="A924:A925"/>
    <mergeCell ref="D924:D925"/>
    <mergeCell ref="G924:G925"/>
    <mergeCell ref="J924:J925"/>
    <mergeCell ref="M924:M925"/>
    <mergeCell ref="P924:P925"/>
    <mergeCell ref="T924:T925"/>
    <mergeCell ref="W924:W925"/>
    <mergeCell ref="AA922:AA923"/>
    <mergeCell ref="AB922:AB923"/>
    <mergeCell ref="AC922:AC923"/>
    <mergeCell ref="AD922:AD923"/>
    <mergeCell ref="AE922:AE923"/>
    <mergeCell ref="AF922:AF923"/>
    <mergeCell ref="AG920:AG921"/>
    <mergeCell ref="AH920:AH921"/>
    <mergeCell ref="A922:A923"/>
    <mergeCell ref="D922:D923"/>
    <mergeCell ref="G922:G923"/>
    <mergeCell ref="J922:J923"/>
    <mergeCell ref="M922:M923"/>
    <mergeCell ref="P922:P923"/>
    <mergeCell ref="T922:T923"/>
    <mergeCell ref="W922:W923"/>
    <mergeCell ref="AA920:AA921"/>
    <mergeCell ref="AB920:AB921"/>
    <mergeCell ref="AC920:AC921"/>
    <mergeCell ref="AD920:AD921"/>
    <mergeCell ref="AE920:AE921"/>
    <mergeCell ref="AF920:AF921"/>
    <mergeCell ref="AG918:AG919"/>
    <mergeCell ref="AH918:AH919"/>
    <mergeCell ref="A920:A921"/>
    <mergeCell ref="D920:D921"/>
    <mergeCell ref="G920:G921"/>
    <mergeCell ref="J920:J921"/>
    <mergeCell ref="M920:M921"/>
    <mergeCell ref="P920:P921"/>
    <mergeCell ref="T920:T921"/>
    <mergeCell ref="W920:W921"/>
    <mergeCell ref="AA918:AA919"/>
    <mergeCell ref="AB918:AB919"/>
    <mergeCell ref="AC918:AC919"/>
    <mergeCell ref="AD918:AD919"/>
    <mergeCell ref="AE918:AE919"/>
    <mergeCell ref="AF918:AF919"/>
    <mergeCell ref="AG916:AG917"/>
    <mergeCell ref="AH916:AH917"/>
    <mergeCell ref="A918:A919"/>
    <mergeCell ref="D918:D919"/>
    <mergeCell ref="G918:G919"/>
    <mergeCell ref="J918:J919"/>
    <mergeCell ref="M918:M919"/>
    <mergeCell ref="P918:P919"/>
    <mergeCell ref="T918:T919"/>
    <mergeCell ref="W918:W919"/>
    <mergeCell ref="AA916:AA917"/>
    <mergeCell ref="AB916:AB917"/>
    <mergeCell ref="AC916:AC917"/>
    <mergeCell ref="AD916:AD917"/>
    <mergeCell ref="AE916:AE917"/>
    <mergeCell ref="AF916:AF917"/>
    <mergeCell ref="AG914:AG915"/>
    <mergeCell ref="AH914:AH915"/>
    <mergeCell ref="A916:A917"/>
    <mergeCell ref="D916:D917"/>
    <mergeCell ref="G916:G917"/>
    <mergeCell ref="J916:J917"/>
    <mergeCell ref="M916:M917"/>
    <mergeCell ref="P916:P917"/>
    <mergeCell ref="T916:T917"/>
    <mergeCell ref="W916:W917"/>
    <mergeCell ref="AA914:AA915"/>
    <mergeCell ref="AB914:AB915"/>
    <mergeCell ref="AC914:AC915"/>
    <mergeCell ref="AD914:AD915"/>
    <mergeCell ref="AE914:AE915"/>
    <mergeCell ref="AF914:AF915"/>
    <mergeCell ref="AG912:AG913"/>
    <mergeCell ref="AH912:AH913"/>
    <mergeCell ref="A914:A915"/>
    <mergeCell ref="D914:D915"/>
    <mergeCell ref="G914:G915"/>
    <mergeCell ref="J914:J915"/>
    <mergeCell ref="M914:M915"/>
    <mergeCell ref="P914:P915"/>
    <mergeCell ref="T914:T915"/>
    <mergeCell ref="W914:W915"/>
    <mergeCell ref="AA912:AA913"/>
    <mergeCell ref="AB912:AB913"/>
    <mergeCell ref="AC912:AC913"/>
    <mergeCell ref="AD912:AD913"/>
    <mergeCell ref="AE912:AE913"/>
    <mergeCell ref="AF912:AF913"/>
    <mergeCell ref="AG910:AG911"/>
    <mergeCell ref="AH910:AH911"/>
    <mergeCell ref="A912:A913"/>
    <mergeCell ref="D912:D913"/>
    <mergeCell ref="G912:G913"/>
    <mergeCell ref="J912:J913"/>
    <mergeCell ref="M912:M913"/>
    <mergeCell ref="P912:P913"/>
    <mergeCell ref="T912:T913"/>
    <mergeCell ref="W912:W913"/>
    <mergeCell ref="AA910:AA911"/>
    <mergeCell ref="AB910:AB911"/>
    <mergeCell ref="AC910:AC911"/>
    <mergeCell ref="AD910:AD911"/>
    <mergeCell ref="AE910:AE911"/>
    <mergeCell ref="AF910:AF911"/>
    <mergeCell ref="AG908:AG909"/>
    <mergeCell ref="AH908:AH909"/>
    <mergeCell ref="A910:A911"/>
    <mergeCell ref="D910:D911"/>
    <mergeCell ref="G910:G911"/>
    <mergeCell ref="J910:J911"/>
    <mergeCell ref="M910:M911"/>
    <mergeCell ref="P910:P911"/>
    <mergeCell ref="T910:T911"/>
    <mergeCell ref="W910:W911"/>
    <mergeCell ref="AA908:AA909"/>
    <mergeCell ref="AB908:AB909"/>
    <mergeCell ref="AC908:AC909"/>
    <mergeCell ref="AD908:AD909"/>
    <mergeCell ref="AE908:AE909"/>
    <mergeCell ref="AF908:AF909"/>
    <mergeCell ref="AG906:AG907"/>
    <mergeCell ref="AH906:AH907"/>
    <mergeCell ref="A908:A909"/>
    <mergeCell ref="D908:D909"/>
    <mergeCell ref="G908:G909"/>
    <mergeCell ref="J908:J909"/>
    <mergeCell ref="M908:M909"/>
    <mergeCell ref="P908:P909"/>
    <mergeCell ref="T908:T909"/>
    <mergeCell ref="W908:W909"/>
    <mergeCell ref="AA906:AA907"/>
    <mergeCell ref="AB906:AB907"/>
    <mergeCell ref="AC906:AC907"/>
    <mergeCell ref="AD906:AD907"/>
    <mergeCell ref="AE906:AE907"/>
    <mergeCell ref="AF906:AF907"/>
    <mergeCell ref="AG904:AG905"/>
    <mergeCell ref="AH904:AH905"/>
    <mergeCell ref="A906:A907"/>
    <mergeCell ref="D906:D907"/>
    <mergeCell ref="G906:G907"/>
    <mergeCell ref="J906:J907"/>
    <mergeCell ref="M906:M907"/>
    <mergeCell ref="P906:P907"/>
    <mergeCell ref="T906:T907"/>
    <mergeCell ref="W906:W907"/>
    <mergeCell ref="AA904:AA905"/>
    <mergeCell ref="AB904:AB905"/>
    <mergeCell ref="AC904:AC905"/>
    <mergeCell ref="AD904:AD905"/>
    <mergeCell ref="AE904:AE905"/>
    <mergeCell ref="AF904:AF905"/>
    <mergeCell ref="AF902:AF903"/>
    <mergeCell ref="AG902:AG903"/>
    <mergeCell ref="AH902:AH903"/>
    <mergeCell ref="A904:A905"/>
    <mergeCell ref="D904:D905"/>
    <mergeCell ref="G904:G905"/>
    <mergeCell ref="J904:J905"/>
    <mergeCell ref="M904:M905"/>
    <mergeCell ref="P904:P905"/>
    <mergeCell ref="T904:T905"/>
    <mergeCell ref="W902:W903"/>
    <mergeCell ref="AA902:AA903"/>
    <mergeCell ref="AB902:AB903"/>
    <mergeCell ref="AC902:AC903"/>
    <mergeCell ref="AD902:AD903"/>
    <mergeCell ref="AE902:AE903"/>
    <mergeCell ref="AF900:AF901"/>
    <mergeCell ref="AG900:AG901"/>
    <mergeCell ref="AH900:AH901"/>
    <mergeCell ref="A902:A903"/>
    <mergeCell ref="D902:D903"/>
    <mergeCell ref="G902:G903"/>
    <mergeCell ref="J902:J903"/>
    <mergeCell ref="M902:M903"/>
    <mergeCell ref="P902:P903"/>
    <mergeCell ref="T902:T903"/>
    <mergeCell ref="W900:W901"/>
    <mergeCell ref="AA900:AA901"/>
    <mergeCell ref="AB900:AB901"/>
    <mergeCell ref="AC900:AC901"/>
    <mergeCell ref="AD900:AD901"/>
    <mergeCell ref="AE900:AE901"/>
    <mergeCell ref="AF898:AF899"/>
    <mergeCell ref="AG898:AG899"/>
    <mergeCell ref="AH898:AH899"/>
    <mergeCell ref="A900:A901"/>
    <mergeCell ref="D900:D901"/>
    <mergeCell ref="G900:G901"/>
    <mergeCell ref="J900:J901"/>
    <mergeCell ref="M900:M901"/>
    <mergeCell ref="P900:P901"/>
    <mergeCell ref="T900:T901"/>
    <mergeCell ref="W898:W899"/>
    <mergeCell ref="AA898:AA899"/>
    <mergeCell ref="AB898:AB899"/>
    <mergeCell ref="AC898:AC899"/>
    <mergeCell ref="AD898:AD899"/>
    <mergeCell ref="AE898:AE899"/>
    <mergeCell ref="AF896:AF897"/>
    <mergeCell ref="AG896:AG897"/>
    <mergeCell ref="AH896:AH897"/>
    <mergeCell ref="A898:A899"/>
    <mergeCell ref="D898:D899"/>
    <mergeCell ref="G898:G899"/>
    <mergeCell ref="J898:J899"/>
    <mergeCell ref="M898:M899"/>
    <mergeCell ref="P898:P899"/>
    <mergeCell ref="T898:T899"/>
    <mergeCell ref="W896:W897"/>
    <mergeCell ref="AA896:AA897"/>
    <mergeCell ref="AB896:AB897"/>
    <mergeCell ref="AC896:AC897"/>
    <mergeCell ref="AD896:AD897"/>
    <mergeCell ref="AE896:AE897"/>
    <mergeCell ref="AF894:AF895"/>
    <mergeCell ref="AG894:AG895"/>
    <mergeCell ref="AH894:AH895"/>
    <mergeCell ref="A896:A897"/>
    <mergeCell ref="D896:D897"/>
    <mergeCell ref="G896:G897"/>
    <mergeCell ref="J896:J897"/>
    <mergeCell ref="M896:M897"/>
    <mergeCell ref="P896:P897"/>
    <mergeCell ref="T896:T897"/>
    <mergeCell ref="W894:W895"/>
    <mergeCell ref="AA894:AA895"/>
    <mergeCell ref="AB894:AB895"/>
    <mergeCell ref="AC894:AC895"/>
    <mergeCell ref="AD894:AD895"/>
    <mergeCell ref="AE894:AE895"/>
    <mergeCell ref="AF892:AF893"/>
    <mergeCell ref="AG892:AG893"/>
    <mergeCell ref="AH892:AH893"/>
    <mergeCell ref="A894:A895"/>
    <mergeCell ref="D894:D895"/>
    <mergeCell ref="G894:G895"/>
    <mergeCell ref="J894:J895"/>
    <mergeCell ref="M894:M895"/>
    <mergeCell ref="P894:P895"/>
    <mergeCell ref="T894:T895"/>
    <mergeCell ref="W892:W893"/>
    <mergeCell ref="AA892:AA893"/>
    <mergeCell ref="AB892:AB893"/>
    <mergeCell ref="AC892:AC893"/>
    <mergeCell ref="AD892:AD893"/>
    <mergeCell ref="AE892:AE893"/>
    <mergeCell ref="AF890:AF891"/>
    <mergeCell ref="AG890:AG891"/>
    <mergeCell ref="AH890:AH891"/>
    <mergeCell ref="A892:A893"/>
    <mergeCell ref="D892:D893"/>
    <mergeCell ref="G892:G893"/>
    <mergeCell ref="J892:J893"/>
    <mergeCell ref="M892:M893"/>
    <mergeCell ref="P892:P893"/>
    <mergeCell ref="T892:T893"/>
    <mergeCell ref="W890:W891"/>
    <mergeCell ref="AA890:AA891"/>
    <mergeCell ref="AB890:AB891"/>
    <mergeCell ref="AC890:AC891"/>
    <mergeCell ref="AD890:AD891"/>
    <mergeCell ref="AE890:AE891"/>
    <mergeCell ref="AF888:AF889"/>
    <mergeCell ref="AG888:AG889"/>
    <mergeCell ref="AH888:AH889"/>
    <mergeCell ref="A890:A891"/>
    <mergeCell ref="D890:D891"/>
    <mergeCell ref="G890:G891"/>
    <mergeCell ref="J890:J891"/>
    <mergeCell ref="M890:M891"/>
    <mergeCell ref="P890:P891"/>
    <mergeCell ref="T890:T891"/>
    <mergeCell ref="W888:W889"/>
    <mergeCell ref="AA888:AA889"/>
    <mergeCell ref="AB888:AB889"/>
    <mergeCell ref="AC888:AC889"/>
    <mergeCell ref="AD888:AD889"/>
    <mergeCell ref="AE888:AE889"/>
    <mergeCell ref="AF886:AF887"/>
    <mergeCell ref="AG886:AG887"/>
    <mergeCell ref="AH886:AH887"/>
    <mergeCell ref="A888:A889"/>
    <mergeCell ref="D888:D889"/>
    <mergeCell ref="G888:G889"/>
    <mergeCell ref="J888:J889"/>
    <mergeCell ref="M888:M889"/>
    <mergeCell ref="P888:P889"/>
    <mergeCell ref="T888:T889"/>
    <mergeCell ref="W886:W887"/>
    <mergeCell ref="AA886:AA887"/>
    <mergeCell ref="AB886:AB887"/>
    <mergeCell ref="AC886:AC887"/>
    <mergeCell ref="AD886:AD887"/>
    <mergeCell ref="AE886:AE887"/>
    <mergeCell ref="AF884:AF885"/>
    <mergeCell ref="AG884:AG885"/>
    <mergeCell ref="AH884:AH885"/>
    <mergeCell ref="A886:A887"/>
    <mergeCell ref="D886:D887"/>
    <mergeCell ref="G886:G887"/>
    <mergeCell ref="J886:J887"/>
    <mergeCell ref="M886:M887"/>
    <mergeCell ref="P886:P887"/>
    <mergeCell ref="T886:T887"/>
    <mergeCell ref="W884:W885"/>
    <mergeCell ref="AA884:AA885"/>
    <mergeCell ref="AB884:AB885"/>
    <mergeCell ref="AC884:AC885"/>
    <mergeCell ref="AD884:AD885"/>
    <mergeCell ref="AE884:AE885"/>
    <mergeCell ref="AF882:AF883"/>
    <mergeCell ref="AG882:AG883"/>
    <mergeCell ref="AH882:AH883"/>
    <mergeCell ref="A884:A885"/>
    <mergeCell ref="D884:D885"/>
    <mergeCell ref="G884:G885"/>
    <mergeCell ref="J884:J885"/>
    <mergeCell ref="M884:M885"/>
    <mergeCell ref="P884:P885"/>
    <mergeCell ref="T884:T885"/>
    <mergeCell ref="W882:W883"/>
    <mergeCell ref="AA882:AA883"/>
    <mergeCell ref="AB882:AB883"/>
    <mergeCell ref="AC882:AC883"/>
    <mergeCell ref="AD882:AD883"/>
    <mergeCell ref="AE882:AE883"/>
    <mergeCell ref="AF880:AF881"/>
    <mergeCell ref="AG880:AG881"/>
    <mergeCell ref="AH880:AH881"/>
    <mergeCell ref="A882:A883"/>
    <mergeCell ref="D882:D883"/>
    <mergeCell ref="G882:G883"/>
    <mergeCell ref="J882:J883"/>
    <mergeCell ref="M882:M883"/>
    <mergeCell ref="P882:P883"/>
    <mergeCell ref="T882:T883"/>
    <mergeCell ref="W880:W881"/>
    <mergeCell ref="AA880:AA881"/>
    <mergeCell ref="AB880:AB881"/>
    <mergeCell ref="AC880:AC881"/>
    <mergeCell ref="AD880:AD881"/>
    <mergeCell ref="AE880:AE881"/>
    <mergeCell ref="AF878:AF879"/>
    <mergeCell ref="AG878:AG879"/>
    <mergeCell ref="AH878:AH879"/>
    <mergeCell ref="A880:A881"/>
    <mergeCell ref="D880:D881"/>
    <mergeCell ref="G880:G881"/>
    <mergeCell ref="J880:J881"/>
    <mergeCell ref="M880:M881"/>
    <mergeCell ref="P880:P881"/>
    <mergeCell ref="T880:T881"/>
    <mergeCell ref="W878:W879"/>
    <mergeCell ref="AA878:AA879"/>
    <mergeCell ref="AB878:AB879"/>
    <mergeCell ref="AC878:AC879"/>
    <mergeCell ref="AD878:AD879"/>
    <mergeCell ref="AE878:AE879"/>
    <mergeCell ref="AF876:AF877"/>
    <mergeCell ref="AG876:AG877"/>
    <mergeCell ref="AH876:AH877"/>
    <mergeCell ref="A878:A879"/>
    <mergeCell ref="D878:D879"/>
    <mergeCell ref="G878:G879"/>
    <mergeCell ref="J878:J879"/>
    <mergeCell ref="M878:M879"/>
    <mergeCell ref="P878:P879"/>
    <mergeCell ref="T878:T879"/>
    <mergeCell ref="W876:W877"/>
    <mergeCell ref="AA876:AA877"/>
    <mergeCell ref="AB876:AB877"/>
    <mergeCell ref="AC876:AC877"/>
    <mergeCell ref="AD876:AD877"/>
    <mergeCell ref="AE876:AE877"/>
    <mergeCell ref="AF874:AF875"/>
    <mergeCell ref="AG874:AG875"/>
    <mergeCell ref="AH874:AH875"/>
    <mergeCell ref="A876:A877"/>
    <mergeCell ref="D876:D877"/>
    <mergeCell ref="G876:G877"/>
    <mergeCell ref="J876:J877"/>
    <mergeCell ref="M876:M877"/>
    <mergeCell ref="P876:P877"/>
    <mergeCell ref="T876:T877"/>
    <mergeCell ref="W874:W875"/>
    <mergeCell ref="AA874:AA875"/>
    <mergeCell ref="AB874:AB875"/>
    <mergeCell ref="AC874:AC875"/>
    <mergeCell ref="AD874:AD875"/>
    <mergeCell ref="AE874:AE875"/>
    <mergeCell ref="AF872:AF873"/>
    <mergeCell ref="AG872:AG873"/>
    <mergeCell ref="AH872:AH873"/>
    <mergeCell ref="A874:A875"/>
    <mergeCell ref="D874:D875"/>
    <mergeCell ref="G874:G875"/>
    <mergeCell ref="J874:J875"/>
    <mergeCell ref="M874:M875"/>
    <mergeCell ref="P874:P875"/>
    <mergeCell ref="T874:T875"/>
    <mergeCell ref="W872:W873"/>
    <mergeCell ref="AA872:AA873"/>
    <mergeCell ref="AB872:AB873"/>
    <mergeCell ref="AC872:AC873"/>
    <mergeCell ref="AD872:AD873"/>
    <mergeCell ref="AE872:AE873"/>
    <mergeCell ref="AF870:AF871"/>
    <mergeCell ref="AG870:AG871"/>
    <mergeCell ref="AH870:AH871"/>
    <mergeCell ref="A872:A873"/>
    <mergeCell ref="D872:D873"/>
    <mergeCell ref="G872:G873"/>
    <mergeCell ref="J872:J873"/>
    <mergeCell ref="M872:M873"/>
    <mergeCell ref="P872:P873"/>
    <mergeCell ref="T872:T873"/>
    <mergeCell ref="T870:T871"/>
    <mergeCell ref="AA870:AA871"/>
    <mergeCell ref="AB870:AB871"/>
    <mergeCell ref="AC870:AC871"/>
    <mergeCell ref="AD870:AD871"/>
    <mergeCell ref="AE870:AE871"/>
    <mergeCell ref="AE868:AE869"/>
    <mergeCell ref="AF868:AF869"/>
    <mergeCell ref="AG868:AG869"/>
    <mergeCell ref="AH868:AH869"/>
    <mergeCell ref="A870:A871"/>
    <mergeCell ref="D870:D871"/>
    <mergeCell ref="G870:G871"/>
    <mergeCell ref="J870:J871"/>
    <mergeCell ref="M870:M871"/>
    <mergeCell ref="P870:P871"/>
    <mergeCell ref="T868:T869"/>
    <mergeCell ref="W868:W869"/>
    <mergeCell ref="AA868:AA869"/>
    <mergeCell ref="AB868:AB869"/>
    <mergeCell ref="AC868:AC869"/>
    <mergeCell ref="AD868:AD869"/>
    <mergeCell ref="AE866:AE867"/>
    <mergeCell ref="AF866:AF867"/>
    <mergeCell ref="AG866:AG867"/>
    <mergeCell ref="AH866:AH867"/>
    <mergeCell ref="A868:A869"/>
    <mergeCell ref="D868:D869"/>
    <mergeCell ref="G868:G869"/>
    <mergeCell ref="J868:J869"/>
    <mergeCell ref="M868:M869"/>
    <mergeCell ref="P868:P869"/>
    <mergeCell ref="T866:T867"/>
    <mergeCell ref="W866:W867"/>
    <mergeCell ref="AA866:AA867"/>
    <mergeCell ref="AB866:AB867"/>
    <mergeCell ref="AC866:AC867"/>
    <mergeCell ref="AD866:AD867"/>
    <mergeCell ref="AE864:AE865"/>
    <mergeCell ref="AF864:AF865"/>
    <mergeCell ref="AG864:AG865"/>
    <mergeCell ref="AH864:AH865"/>
    <mergeCell ref="A866:A867"/>
    <mergeCell ref="D866:D867"/>
    <mergeCell ref="G866:G867"/>
    <mergeCell ref="J866:J867"/>
    <mergeCell ref="M866:M867"/>
    <mergeCell ref="P866:P867"/>
    <mergeCell ref="T864:T865"/>
    <mergeCell ref="W864:W865"/>
    <mergeCell ref="AA864:AA865"/>
    <mergeCell ref="AB864:AB865"/>
    <mergeCell ref="AC864:AC865"/>
    <mergeCell ref="AD864:AD865"/>
    <mergeCell ref="AE862:AE863"/>
    <mergeCell ref="AF862:AF863"/>
    <mergeCell ref="AG862:AG863"/>
    <mergeCell ref="AH862:AH863"/>
    <mergeCell ref="A864:A865"/>
    <mergeCell ref="D864:D865"/>
    <mergeCell ref="G864:G865"/>
    <mergeCell ref="J864:J865"/>
    <mergeCell ref="M864:M865"/>
    <mergeCell ref="P864:P865"/>
    <mergeCell ref="T862:T863"/>
    <mergeCell ref="W862:W863"/>
    <mergeCell ref="AA862:AA863"/>
    <mergeCell ref="AB862:AB863"/>
    <mergeCell ref="AC862:AC863"/>
    <mergeCell ref="AD862:AD863"/>
    <mergeCell ref="AE860:AE861"/>
    <mergeCell ref="AF860:AF861"/>
    <mergeCell ref="AG860:AG861"/>
    <mergeCell ref="AH860:AH861"/>
    <mergeCell ref="A862:A863"/>
    <mergeCell ref="D862:D863"/>
    <mergeCell ref="G862:G863"/>
    <mergeCell ref="J862:J863"/>
    <mergeCell ref="M862:M863"/>
    <mergeCell ref="P862:P863"/>
    <mergeCell ref="T860:T861"/>
    <mergeCell ref="W860:W861"/>
    <mergeCell ref="AA860:AA861"/>
    <mergeCell ref="AB860:AB861"/>
    <mergeCell ref="AC860:AC861"/>
    <mergeCell ref="AD860:AD861"/>
    <mergeCell ref="AE858:AE859"/>
    <mergeCell ref="AF858:AF859"/>
    <mergeCell ref="AG858:AG859"/>
    <mergeCell ref="AH858:AH859"/>
    <mergeCell ref="A860:A861"/>
    <mergeCell ref="D860:D861"/>
    <mergeCell ref="G860:G861"/>
    <mergeCell ref="J860:J861"/>
    <mergeCell ref="M860:M861"/>
    <mergeCell ref="P860:P861"/>
    <mergeCell ref="T858:T859"/>
    <mergeCell ref="W858:W859"/>
    <mergeCell ref="AA858:AA859"/>
    <mergeCell ref="AB858:AB859"/>
    <mergeCell ref="AC858:AC859"/>
    <mergeCell ref="AD858:AD859"/>
    <mergeCell ref="AE856:AE857"/>
    <mergeCell ref="AF856:AF857"/>
    <mergeCell ref="AG856:AG857"/>
    <mergeCell ref="AH856:AH857"/>
    <mergeCell ref="A858:A859"/>
    <mergeCell ref="D858:D859"/>
    <mergeCell ref="G858:G859"/>
    <mergeCell ref="J858:J859"/>
    <mergeCell ref="M858:M859"/>
    <mergeCell ref="P858:P859"/>
    <mergeCell ref="T856:T857"/>
    <mergeCell ref="W856:W857"/>
    <mergeCell ref="AA856:AA857"/>
    <mergeCell ref="AB856:AB857"/>
    <mergeCell ref="AC856:AC857"/>
    <mergeCell ref="AD856:AD857"/>
    <mergeCell ref="AE854:AE855"/>
    <mergeCell ref="AF854:AF855"/>
    <mergeCell ref="AG854:AG855"/>
    <mergeCell ref="AH854:AH855"/>
    <mergeCell ref="A856:A857"/>
    <mergeCell ref="D856:D857"/>
    <mergeCell ref="G856:G857"/>
    <mergeCell ref="J856:J857"/>
    <mergeCell ref="M856:M857"/>
    <mergeCell ref="P856:P857"/>
    <mergeCell ref="T854:T855"/>
    <mergeCell ref="W854:W855"/>
    <mergeCell ref="AA854:AA855"/>
    <mergeCell ref="AB854:AB855"/>
    <mergeCell ref="AC854:AC855"/>
    <mergeCell ref="AD854:AD855"/>
    <mergeCell ref="AE852:AE853"/>
    <mergeCell ref="AF852:AF853"/>
    <mergeCell ref="AG852:AG853"/>
    <mergeCell ref="AH852:AH853"/>
    <mergeCell ref="A854:A855"/>
    <mergeCell ref="D854:D855"/>
    <mergeCell ref="G854:G855"/>
    <mergeCell ref="J854:J855"/>
    <mergeCell ref="M854:M855"/>
    <mergeCell ref="P854:P855"/>
    <mergeCell ref="T852:T853"/>
    <mergeCell ref="W852:W853"/>
    <mergeCell ref="AA852:AA853"/>
    <mergeCell ref="AB852:AB853"/>
    <mergeCell ref="AC852:AC853"/>
    <mergeCell ref="AD852:AD853"/>
    <mergeCell ref="AE850:AE851"/>
    <mergeCell ref="AF850:AF851"/>
    <mergeCell ref="AG850:AG851"/>
    <mergeCell ref="AH850:AH851"/>
    <mergeCell ref="A852:A853"/>
    <mergeCell ref="D852:D853"/>
    <mergeCell ref="G852:G853"/>
    <mergeCell ref="J852:J853"/>
    <mergeCell ref="M852:M853"/>
    <mergeCell ref="P852:P853"/>
    <mergeCell ref="T850:T851"/>
    <mergeCell ref="W850:W851"/>
    <mergeCell ref="AA850:AA851"/>
    <mergeCell ref="AB850:AB851"/>
    <mergeCell ref="AC850:AC851"/>
    <mergeCell ref="AD850:AD851"/>
    <mergeCell ref="AE848:AE849"/>
    <mergeCell ref="AF848:AF849"/>
    <mergeCell ref="AG848:AG849"/>
    <mergeCell ref="AH848:AH849"/>
    <mergeCell ref="A850:A851"/>
    <mergeCell ref="D850:D851"/>
    <mergeCell ref="G850:G851"/>
    <mergeCell ref="J850:J851"/>
    <mergeCell ref="M850:M851"/>
    <mergeCell ref="P850:P851"/>
    <mergeCell ref="T848:T849"/>
    <mergeCell ref="W848:W849"/>
    <mergeCell ref="AA848:AA849"/>
    <mergeCell ref="AB848:AB849"/>
    <mergeCell ref="AC848:AC849"/>
    <mergeCell ref="AD848:AD849"/>
    <mergeCell ref="AE846:AE847"/>
    <mergeCell ref="AF846:AF847"/>
    <mergeCell ref="AG846:AG847"/>
    <mergeCell ref="AH846:AH847"/>
    <mergeCell ref="A848:A849"/>
    <mergeCell ref="D848:D849"/>
    <mergeCell ref="G848:G849"/>
    <mergeCell ref="J848:J849"/>
    <mergeCell ref="M848:M849"/>
    <mergeCell ref="P848:P849"/>
    <mergeCell ref="T846:T847"/>
    <mergeCell ref="W846:W847"/>
    <mergeCell ref="AA846:AA847"/>
    <mergeCell ref="AB846:AB847"/>
    <mergeCell ref="AC846:AC847"/>
    <mergeCell ref="AD846:AD847"/>
    <mergeCell ref="AE844:AE845"/>
    <mergeCell ref="AF844:AF845"/>
    <mergeCell ref="AG844:AG845"/>
    <mergeCell ref="AH844:AH845"/>
    <mergeCell ref="A846:A847"/>
    <mergeCell ref="D846:D847"/>
    <mergeCell ref="G846:G847"/>
    <mergeCell ref="J846:J847"/>
    <mergeCell ref="M846:M847"/>
    <mergeCell ref="P846:P847"/>
    <mergeCell ref="T844:T845"/>
    <mergeCell ref="W844:W845"/>
    <mergeCell ref="AA844:AA845"/>
    <mergeCell ref="AB844:AB845"/>
    <mergeCell ref="AC844:AC845"/>
    <mergeCell ref="AD844:AD845"/>
    <mergeCell ref="AE842:AE843"/>
    <mergeCell ref="AF842:AF843"/>
    <mergeCell ref="AG842:AG843"/>
    <mergeCell ref="AH842:AH843"/>
    <mergeCell ref="A844:A845"/>
    <mergeCell ref="D844:D845"/>
    <mergeCell ref="G844:G845"/>
    <mergeCell ref="J844:J845"/>
    <mergeCell ref="M844:M845"/>
    <mergeCell ref="P844:P845"/>
    <mergeCell ref="T842:T843"/>
    <mergeCell ref="W842:W843"/>
    <mergeCell ref="AA842:AA843"/>
    <mergeCell ref="AB842:AB843"/>
    <mergeCell ref="AC842:AC843"/>
    <mergeCell ref="AD842:AD843"/>
    <mergeCell ref="AE840:AE841"/>
    <mergeCell ref="AF840:AF841"/>
    <mergeCell ref="AG840:AG841"/>
    <mergeCell ref="AH840:AH841"/>
    <mergeCell ref="A842:A843"/>
    <mergeCell ref="D842:D843"/>
    <mergeCell ref="G842:G843"/>
    <mergeCell ref="J842:J843"/>
    <mergeCell ref="M842:M843"/>
    <mergeCell ref="P842:P843"/>
    <mergeCell ref="T840:T841"/>
    <mergeCell ref="W840:W841"/>
    <mergeCell ref="AA840:AA841"/>
    <mergeCell ref="AB840:AB841"/>
    <mergeCell ref="AC840:AC841"/>
    <mergeCell ref="AD840:AD841"/>
    <mergeCell ref="AE838:AE839"/>
    <mergeCell ref="AF838:AF839"/>
    <mergeCell ref="AG838:AG839"/>
    <mergeCell ref="AH838:AH839"/>
    <mergeCell ref="A840:A841"/>
    <mergeCell ref="D840:D841"/>
    <mergeCell ref="G840:G841"/>
    <mergeCell ref="J840:J841"/>
    <mergeCell ref="M840:M841"/>
    <mergeCell ref="P840:P841"/>
    <mergeCell ref="T838:T839"/>
    <mergeCell ref="W838:W839"/>
    <mergeCell ref="AA838:AA839"/>
    <mergeCell ref="AB838:AB839"/>
    <mergeCell ref="AC838:AC839"/>
    <mergeCell ref="AD838:AD839"/>
    <mergeCell ref="AE836:AE837"/>
    <mergeCell ref="AF836:AF837"/>
    <mergeCell ref="AG836:AG837"/>
    <mergeCell ref="AH836:AH837"/>
    <mergeCell ref="A838:A839"/>
    <mergeCell ref="D838:D839"/>
    <mergeCell ref="G838:G839"/>
    <mergeCell ref="J838:J839"/>
    <mergeCell ref="M838:M839"/>
    <mergeCell ref="P838:P839"/>
    <mergeCell ref="T836:T837"/>
    <mergeCell ref="W836:W837"/>
    <mergeCell ref="AA836:AA837"/>
    <mergeCell ref="AB836:AB837"/>
    <mergeCell ref="AC836:AC837"/>
    <mergeCell ref="AD836:AD837"/>
    <mergeCell ref="A836:A837"/>
    <mergeCell ref="D836:D837"/>
    <mergeCell ref="G836:G837"/>
    <mergeCell ref="J836:J837"/>
    <mergeCell ref="M836:M837"/>
    <mergeCell ref="P836:P837"/>
    <mergeCell ref="AC834:AC835"/>
    <mergeCell ref="AD834:AD835"/>
    <mergeCell ref="AE834:AE835"/>
    <mergeCell ref="AF834:AF835"/>
    <mergeCell ref="AG834:AG835"/>
    <mergeCell ref="AH834:AH835"/>
    <mergeCell ref="AH832:AH833"/>
    <mergeCell ref="A834:A835"/>
    <mergeCell ref="D834:D835"/>
    <mergeCell ref="G834:G835"/>
    <mergeCell ref="J834:J835"/>
    <mergeCell ref="M834:M835"/>
    <mergeCell ref="P834:P835"/>
    <mergeCell ref="T834:T835"/>
    <mergeCell ref="AA834:AA835"/>
    <mergeCell ref="AB834:AB835"/>
    <mergeCell ref="AB832:AB833"/>
    <mergeCell ref="AC832:AC833"/>
    <mergeCell ref="AD832:AD833"/>
    <mergeCell ref="AE832:AE833"/>
    <mergeCell ref="AF832:AF833"/>
    <mergeCell ref="AG832:AG833"/>
    <mergeCell ref="AH830:AH831"/>
    <mergeCell ref="A832:A833"/>
    <mergeCell ref="D832:D833"/>
    <mergeCell ref="G832:G833"/>
    <mergeCell ref="J832:J833"/>
    <mergeCell ref="M832:M833"/>
    <mergeCell ref="P832:P833"/>
    <mergeCell ref="T832:T833"/>
    <mergeCell ref="W832:W833"/>
    <mergeCell ref="AA832:AA833"/>
    <mergeCell ref="AB830:AB831"/>
    <mergeCell ref="AC830:AC831"/>
    <mergeCell ref="AD830:AD831"/>
    <mergeCell ref="AE830:AE831"/>
    <mergeCell ref="AF830:AF831"/>
    <mergeCell ref="AG830:AG831"/>
    <mergeCell ref="AH828:AH829"/>
    <mergeCell ref="A830:A831"/>
    <mergeCell ref="D830:D831"/>
    <mergeCell ref="G830:G831"/>
    <mergeCell ref="J830:J831"/>
    <mergeCell ref="M830:M831"/>
    <mergeCell ref="P830:P831"/>
    <mergeCell ref="T830:T831"/>
    <mergeCell ref="W830:W831"/>
    <mergeCell ref="AA830:AA831"/>
    <mergeCell ref="AB828:AB829"/>
    <mergeCell ref="AC828:AC829"/>
    <mergeCell ref="AD828:AD829"/>
    <mergeCell ref="AE828:AE829"/>
    <mergeCell ref="AF828:AF829"/>
    <mergeCell ref="AG828:AG829"/>
    <mergeCell ref="AH826:AH827"/>
    <mergeCell ref="A828:A829"/>
    <mergeCell ref="D828:D829"/>
    <mergeCell ref="G828:G829"/>
    <mergeCell ref="J828:J829"/>
    <mergeCell ref="M828:M829"/>
    <mergeCell ref="P828:P829"/>
    <mergeCell ref="T828:T829"/>
    <mergeCell ref="W828:W829"/>
    <mergeCell ref="AA828:AA829"/>
    <mergeCell ref="AB826:AB827"/>
    <mergeCell ref="AC826:AC827"/>
    <mergeCell ref="AD826:AD827"/>
    <mergeCell ref="AE826:AE827"/>
    <mergeCell ref="AF826:AF827"/>
    <mergeCell ref="AG826:AG827"/>
    <mergeCell ref="AH824:AH825"/>
    <mergeCell ref="A826:A827"/>
    <mergeCell ref="D826:D827"/>
    <mergeCell ref="G826:G827"/>
    <mergeCell ref="J826:J827"/>
    <mergeCell ref="M826:M827"/>
    <mergeCell ref="P826:P827"/>
    <mergeCell ref="T826:T827"/>
    <mergeCell ref="W826:W827"/>
    <mergeCell ref="AA826:AA827"/>
    <mergeCell ref="AB824:AB825"/>
    <mergeCell ref="AC824:AC825"/>
    <mergeCell ref="AD824:AD825"/>
    <mergeCell ref="AE824:AE825"/>
    <mergeCell ref="AF824:AF825"/>
    <mergeCell ref="AG824:AG825"/>
    <mergeCell ref="AH822:AH823"/>
    <mergeCell ref="A824:A825"/>
    <mergeCell ref="D824:D825"/>
    <mergeCell ref="G824:G825"/>
    <mergeCell ref="J824:J825"/>
    <mergeCell ref="M824:M825"/>
    <mergeCell ref="P824:P825"/>
    <mergeCell ref="T824:T825"/>
    <mergeCell ref="W824:W825"/>
    <mergeCell ref="AA824:AA825"/>
    <mergeCell ref="AB822:AB823"/>
    <mergeCell ref="AC822:AC823"/>
    <mergeCell ref="AD822:AD823"/>
    <mergeCell ref="AE822:AE823"/>
    <mergeCell ref="AF822:AF823"/>
    <mergeCell ref="AG822:AG823"/>
    <mergeCell ref="AH820:AH821"/>
    <mergeCell ref="A822:A823"/>
    <mergeCell ref="D822:D823"/>
    <mergeCell ref="G822:G823"/>
    <mergeCell ref="J822:J823"/>
    <mergeCell ref="M822:M823"/>
    <mergeCell ref="P822:P823"/>
    <mergeCell ref="T822:T823"/>
    <mergeCell ref="W822:W823"/>
    <mergeCell ref="AA822:AA823"/>
    <mergeCell ref="AB820:AB821"/>
    <mergeCell ref="AC820:AC821"/>
    <mergeCell ref="AD820:AD821"/>
    <mergeCell ref="AE820:AE821"/>
    <mergeCell ref="AF820:AF821"/>
    <mergeCell ref="AG820:AG821"/>
    <mergeCell ref="AH818:AH819"/>
    <mergeCell ref="A820:A821"/>
    <mergeCell ref="D820:D821"/>
    <mergeCell ref="G820:G821"/>
    <mergeCell ref="J820:J821"/>
    <mergeCell ref="M820:M821"/>
    <mergeCell ref="P820:P821"/>
    <mergeCell ref="T820:T821"/>
    <mergeCell ref="W820:W821"/>
    <mergeCell ref="AA820:AA821"/>
    <mergeCell ref="AB818:AB819"/>
    <mergeCell ref="AC818:AC819"/>
    <mergeCell ref="AD818:AD819"/>
    <mergeCell ref="AE818:AE819"/>
    <mergeCell ref="AF818:AF819"/>
    <mergeCell ref="AG818:AG819"/>
    <mergeCell ref="AH816:AH817"/>
    <mergeCell ref="A818:A819"/>
    <mergeCell ref="D818:D819"/>
    <mergeCell ref="G818:G819"/>
    <mergeCell ref="J818:J819"/>
    <mergeCell ref="M818:M819"/>
    <mergeCell ref="P818:P819"/>
    <mergeCell ref="T818:T819"/>
    <mergeCell ref="W818:W819"/>
    <mergeCell ref="AA818:AA819"/>
    <mergeCell ref="AB816:AB817"/>
    <mergeCell ref="AC816:AC817"/>
    <mergeCell ref="AD816:AD817"/>
    <mergeCell ref="AE816:AE817"/>
    <mergeCell ref="AF816:AF817"/>
    <mergeCell ref="AG816:AG817"/>
    <mergeCell ref="AH814:AH815"/>
    <mergeCell ref="A816:A817"/>
    <mergeCell ref="D816:D817"/>
    <mergeCell ref="G816:G817"/>
    <mergeCell ref="J816:J817"/>
    <mergeCell ref="M816:M817"/>
    <mergeCell ref="P816:P817"/>
    <mergeCell ref="T816:T817"/>
    <mergeCell ref="W816:W817"/>
    <mergeCell ref="AA816:AA817"/>
    <mergeCell ref="AB814:AB815"/>
    <mergeCell ref="AC814:AC815"/>
    <mergeCell ref="AD814:AD815"/>
    <mergeCell ref="AE814:AE815"/>
    <mergeCell ref="AF814:AF815"/>
    <mergeCell ref="AG814:AG815"/>
    <mergeCell ref="AH812:AH813"/>
    <mergeCell ref="A814:A815"/>
    <mergeCell ref="D814:D815"/>
    <mergeCell ref="G814:G815"/>
    <mergeCell ref="J814:J815"/>
    <mergeCell ref="M814:M815"/>
    <mergeCell ref="P814:P815"/>
    <mergeCell ref="T814:T815"/>
    <mergeCell ref="W814:W815"/>
    <mergeCell ref="AA814:AA815"/>
    <mergeCell ref="AB812:AB813"/>
    <mergeCell ref="AC812:AC813"/>
    <mergeCell ref="AD812:AD813"/>
    <mergeCell ref="AE812:AE813"/>
    <mergeCell ref="AF812:AF813"/>
    <mergeCell ref="AG812:AG813"/>
    <mergeCell ref="AH810:AH811"/>
    <mergeCell ref="A812:A813"/>
    <mergeCell ref="D812:D813"/>
    <mergeCell ref="G812:G813"/>
    <mergeCell ref="J812:J813"/>
    <mergeCell ref="M812:M813"/>
    <mergeCell ref="P812:P813"/>
    <mergeCell ref="T812:T813"/>
    <mergeCell ref="W812:W813"/>
    <mergeCell ref="AA812:AA813"/>
    <mergeCell ref="AB810:AB811"/>
    <mergeCell ref="AC810:AC811"/>
    <mergeCell ref="AD810:AD811"/>
    <mergeCell ref="AE810:AE811"/>
    <mergeCell ref="AF810:AF811"/>
    <mergeCell ref="AG810:AG811"/>
    <mergeCell ref="AH808:AH809"/>
    <mergeCell ref="A810:A811"/>
    <mergeCell ref="D810:D811"/>
    <mergeCell ref="G810:G811"/>
    <mergeCell ref="J810:J811"/>
    <mergeCell ref="M810:M811"/>
    <mergeCell ref="P810:P811"/>
    <mergeCell ref="T810:T811"/>
    <mergeCell ref="W810:W811"/>
    <mergeCell ref="AA810:AA811"/>
    <mergeCell ref="AB808:AB809"/>
    <mergeCell ref="AC808:AC809"/>
    <mergeCell ref="AD808:AD809"/>
    <mergeCell ref="AE808:AE809"/>
    <mergeCell ref="AF808:AF809"/>
    <mergeCell ref="AG808:AG809"/>
    <mergeCell ref="AH806:AH807"/>
    <mergeCell ref="A808:A809"/>
    <mergeCell ref="D808:D809"/>
    <mergeCell ref="G808:G809"/>
    <mergeCell ref="J808:J809"/>
    <mergeCell ref="M808:M809"/>
    <mergeCell ref="P808:P809"/>
    <mergeCell ref="T808:T809"/>
    <mergeCell ref="W808:W809"/>
    <mergeCell ref="AA808:AA809"/>
    <mergeCell ref="AB806:AB807"/>
    <mergeCell ref="AC806:AC807"/>
    <mergeCell ref="AD806:AD807"/>
    <mergeCell ref="AE806:AE807"/>
    <mergeCell ref="AF806:AF807"/>
    <mergeCell ref="AG806:AG807"/>
    <mergeCell ref="AH804:AH805"/>
    <mergeCell ref="A806:A807"/>
    <mergeCell ref="D806:D807"/>
    <mergeCell ref="G806:G807"/>
    <mergeCell ref="J806:J807"/>
    <mergeCell ref="M806:M807"/>
    <mergeCell ref="P806:P807"/>
    <mergeCell ref="T806:T807"/>
    <mergeCell ref="W806:W807"/>
    <mergeCell ref="AA806:AA807"/>
    <mergeCell ref="AB804:AB805"/>
    <mergeCell ref="AC804:AC805"/>
    <mergeCell ref="AD804:AD805"/>
    <mergeCell ref="AE804:AE805"/>
    <mergeCell ref="AF804:AF805"/>
    <mergeCell ref="AG804:AG805"/>
    <mergeCell ref="AH802:AH803"/>
    <mergeCell ref="A804:A805"/>
    <mergeCell ref="D804:D805"/>
    <mergeCell ref="G804:G805"/>
    <mergeCell ref="J804:J805"/>
    <mergeCell ref="M804:M805"/>
    <mergeCell ref="P804:P805"/>
    <mergeCell ref="T804:T805"/>
    <mergeCell ref="W804:W805"/>
    <mergeCell ref="AA804:AA805"/>
    <mergeCell ref="AB802:AB803"/>
    <mergeCell ref="AC802:AC803"/>
    <mergeCell ref="AD802:AD803"/>
    <mergeCell ref="AE802:AE803"/>
    <mergeCell ref="AF802:AF803"/>
    <mergeCell ref="AG802:AG803"/>
    <mergeCell ref="AH800:AH801"/>
    <mergeCell ref="A802:A803"/>
    <mergeCell ref="D802:D803"/>
    <mergeCell ref="G802:G803"/>
    <mergeCell ref="J802:J803"/>
    <mergeCell ref="M802:M803"/>
    <mergeCell ref="P802:P803"/>
    <mergeCell ref="T802:T803"/>
    <mergeCell ref="W802:W803"/>
    <mergeCell ref="AA802:AA803"/>
    <mergeCell ref="AB800:AB801"/>
    <mergeCell ref="AC800:AC801"/>
    <mergeCell ref="AD800:AD801"/>
    <mergeCell ref="AE800:AE801"/>
    <mergeCell ref="AF800:AF801"/>
    <mergeCell ref="AG800:AG801"/>
    <mergeCell ref="AG798:AG799"/>
    <mergeCell ref="AH798:AH799"/>
    <mergeCell ref="A800:A801"/>
    <mergeCell ref="D800:D801"/>
    <mergeCell ref="G800:G801"/>
    <mergeCell ref="J800:J801"/>
    <mergeCell ref="M800:M801"/>
    <mergeCell ref="P800:P801"/>
    <mergeCell ref="T800:T801"/>
    <mergeCell ref="AA800:AA801"/>
    <mergeCell ref="AA798:AA799"/>
    <mergeCell ref="AB798:AB799"/>
    <mergeCell ref="AC798:AC799"/>
    <mergeCell ref="AD798:AD799"/>
    <mergeCell ref="AE798:AE799"/>
    <mergeCell ref="AF798:AF799"/>
    <mergeCell ref="AG796:AG797"/>
    <mergeCell ref="AH796:AH797"/>
    <mergeCell ref="A798:A799"/>
    <mergeCell ref="D798:D799"/>
    <mergeCell ref="G798:G799"/>
    <mergeCell ref="J798:J799"/>
    <mergeCell ref="M798:M799"/>
    <mergeCell ref="P798:P799"/>
    <mergeCell ref="T798:T799"/>
    <mergeCell ref="W798:W799"/>
    <mergeCell ref="AA796:AA797"/>
    <mergeCell ref="AB796:AB797"/>
    <mergeCell ref="AC796:AC797"/>
    <mergeCell ref="AD796:AD797"/>
    <mergeCell ref="AE796:AE797"/>
    <mergeCell ref="AF796:AF797"/>
    <mergeCell ref="AG794:AG795"/>
    <mergeCell ref="AH794:AH795"/>
    <mergeCell ref="A796:A797"/>
    <mergeCell ref="D796:D797"/>
    <mergeCell ref="G796:G797"/>
    <mergeCell ref="J796:J797"/>
    <mergeCell ref="M796:M797"/>
    <mergeCell ref="P796:P797"/>
    <mergeCell ref="T796:T797"/>
    <mergeCell ref="W796:W797"/>
    <mergeCell ref="AA794:AA795"/>
    <mergeCell ref="AB794:AB795"/>
    <mergeCell ref="AC794:AC795"/>
    <mergeCell ref="AD794:AD795"/>
    <mergeCell ref="AE794:AE795"/>
    <mergeCell ref="AF794:AF795"/>
    <mergeCell ref="AG792:AG793"/>
    <mergeCell ref="AH792:AH793"/>
    <mergeCell ref="A794:A795"/>
    <mergeCell ref="D794:D795"/>
    <mergeCell ref="G794:G795"/>
    <mergeCell ref="J794:J795"/>
    <mergeCell ref="M794:M795"/>
    <mergeCell ref="P794:P795"/>
    <mergeCell ref="T794:T795"/>
    <mergeCell ref="W794:W795"/>
    <mergeCell ref="AA792:AA793"/>
    <mergeCell ref="AB792:AB793"/>
    <mergeCell ref="AC792:AC793"/>
    <mergeCell ref="AD792:AD793"/>
    <mergeCell ref="AE792:AE793"/>
    <mergeCell ref="AF792:AF793"/>
    <mergeCell ref="AG790:AG791"/>
    <mergeCell ref="AH790:AH791"/>
    <mergeCell ref="A792:A793"/>
    <mergeCell ref="D792:D793"/>
    <mergeCell ref="G792:G793"/>
    <mergeCell ref="J792:J793"/>
    <mergeCell ref="M792:M793"/>
    <mergeCell ref="P792:P793"/>
    <mergeCell ref="T792:T793"/>
    <mergeCell ref="W792:W793"/>
    <mergeCell ref="AA790:AA791"/>
    <mergeCell ref="AB790:AB791"/>
    <mergeCell ref="AC790:AC791"/>
    <mergeCell ref="AD790:AD791"/>
    <mergeCell ref="AE790:AE791"/>
    <mergeCell ref="AF790:AF791"/>
    <mergeCell ref="AG788:AG789"/>
    <mergeCell ref="AH788:AH789"/>
    <mergeCell ref="A790:A791"/>
    <mergeCell ref="D790:D791"/>
    <mergeCell ref="G790:G791"/>
    <mergeCell ref="J790:J791"/>
    <mergeCell ref="M790:M791"/>
    <mergeCell ref="P790:P791"/>
    <mergeCell ref="T790:T791"/>
    <mergeCell ref="W790:W791"/>
    <mergeCell ref="AA788:AA789"/>
    <mergeCell ref="AB788:AB789"/>
    <mergeCell ref="AC788:AC789"/>
    <mergeCell ref="AD788:AD789"/>
    <mergeCell ref="AE788:AE789"/>
    <mergeCell ref="AF788:AF789"/>
    <mergeCell ref="AG786:AG787"/>
    <mergeCell ref="AH786:AH787"/>
    <mergeCell ref="A788:A789"/>
    <mergeCell ref="D788:D789"/>
    <mergeCell ref="G788:G789"/>
    <mergeCell ref="J788:J789"/>
    <mergeCell ref="M788:M789"/>
    <mergeCell ref="P788:P789"/>
    <mergeCell ref="T788:T789"/>
    <mergeCell ref="W788:W789"/>
    <mergeCell ref="AA786:AA787"/>
    <mergeCell ref="AB786:AB787"/>
    <mergeCell ref="AC786:AC787"/>
    <mergeCell ref="AD786:AD787"/>
    <mergeCell ref="AE786:AE787"/>
    <mergeCell ref="AF786:AF787"/>
    <mergeCell ref="AG784:AG785"/>
    <mergeCell ref="AH784:AH785"/>
    <mergeCell ref="A786:A787"/>
    <mergeCell ref="D786:D787"/>
    <mergeCell ref="G786:G787"/>
    <mergeCell ref="J786:J787"/>
    <mergeCell ref="M786:M787"/>
    <mergeCell ref="P786:P787"/>
    <mergeCell ref="T786:T787"/>
    <mergeCell ref="W786:W787"/>
    <mergeCell ref="AA784:AA785"/>
    <mergeCell ref="AB784:AB785"/>
    <mergeCell ref="AC784:AC785"/>
    <mergeCell ref="AD784:AD785"/>
    <mergeCell ref="AE784:AE785"/>
    <mergeCell ref="AF784:AF785"/>
    <mergeCell ref="AG782:AG783"/>
    <mergeCell ref="AH782:AH783"/>
    <mergeCell ref="A784:A785"/>
    <mergeCell ref="D784:D785"/>
    <mergeCell ref="G784:G785"/>
    <mergeCell ref="J784:J785"/>
    <mergeCell ref="M784:M785"/>
    <mergeCell ref="P784:P785"/>
    <mergeCell ref="T784:T785"/>
    <mergeCell ref="W784:W785"/>
    <mergeCell ref="AA782:AA783"/>
    <mergeCell ref="AB782:AB783"/>
    <mergeCell ref="AC782:AC783"/>
    <mergeCell ref="AD782:AD783"/>
    <mergeCell ref="AE782:AE783"/>
    <mergeCell ref="AF782:AF783"/>
    <mergeCell ref="AG780:AG781"/>
    <mergeCell ref="AH780:AH781"/>
    <mergeCell ref="A782:A783"/>
    <mergeCell ref="D782:D783"/>
    <mergeCell ref="G782:G783"/>
    <mergeCell ref="J782:J783"/>
    <mergeCell ref="M782:M783"/>
    <mergeCell ref="P782:P783"/>
    <mergeCell ref="T782:T783"/>
    <mergeCell ref="W782:W783"/>
    <mergeCell ref="AA780:AA781"/>
    <mergeCell ref="AB780:AB781"/>
    <mergeCell ref="AC780:AC781"/>
    <mergeCell ref="AD780:AD781"/>
    <mergeCell ref="AE780:AE781"/>
    <mergeCell ref="AF780:AF781"/>
    <mergeCell ref="AG778:AG779"/>
    <mergeCell ref="AH778:AH779"/>
    <mergeCell ref="A780:A781"/>
    <mergeCell ref="D780:D781"/>
    <mergeCell ref="G780:G781"/>
    <mergeCell ref="J780:J781"/>
    <mergeCell ref="M780:M781"/>
    <mergeCell ref="P780:P781"/>
    <mergeCell ref="T780:T781"/>
    <mergeCell ref="W780:W781"/>
    <mergeCell ref="AA778:AA779"/>
    <mergeCell ref="AB778:AB779"/>
    <mergeCell ref="AC778:AC779"/>
    <mergeCell ref="AD778:AD779"/>
    <mergeCell ref="AE778:AE779"/>
    <mergeCell ref="AF778:AF779"/>
    <mergeCell ref="AG776:AG777"/>
    <mergeCell ref="AH776:AH777"/>
    <mergeCell ref="A778:A779"/>
    <mergeCell ref="D778:D779"/>
    <mergeCell ref="G778:G779"/>
    <mergeCell ref="J778:J779"/>
    <mergeCell ref="M778:M779"/>
    <mergeCell ref="P778:P779"/>
    <mergeCell ref="T778:T779"/>
    <mergeCell ref="W778:W779"/>
    <mergeCell ref="AA776:AA777"/>
    <mergeCell ref="AB776:AB777"/>
    <mergeCell ref="AC776:AC777"/>
    <mergeCell ref="AD776:AD777"/>
    <mergeCell ref="AE776:AE777"/>
    <mergeCell ref="AF776:AF777"/>
    <mergeCell ref="AG774:AG775"/>
    <mergeCell ref="AH774:AH775"/>
    <mergeCell ref="A776:A777"/>
    <mergeCell ref="D776:D777"/>
    <mergeCell ref="G776:G777"/>
    <mergeCell ref="J776:J777"/>
    <mergeCell ref="M776:M777"/>
    <mergeCell ref="P776:P777"/>
    <mergeCell ref="T776:T777"/>
    <mergeCell ref="W776:W777"/>
    <mergeCell ref="AA774:AA775"/>
    <mergeCell ref="AB774:AB775"/>
    <mergeCell ref="AC774:AC775"/>
    <mergeCell ref="AD774:AD775"/>
    <mergeCell ref="AE774:AE775"/>
    <mergeCell ref="AF774:AF775"/>
    <mergeCell ref="AG772:AG773"/>
    <mergeCell ref="AH772:AH773"/>
    <mergeCell ref="A774:A775"/>
    <mergeCell ref="D774:D775"/>
    <mergeCell ref="G774:G775"/>
    <mergeCell ref="J774:J775"/>
    <mergeCell ref="M774:M775"/>
    <mergeCell ref="P774:P775"/>
    <mergeCell ref="T774:T775"/>
    <mergeCell ref="W774:W775"/>
    <mergeCell ref="AA772:AA773"/>
    <mergeCell ref="AB772:AB773"/>
    <mergeCell ref="AC772:AC773"/>
    <mergeCell ref="AD772:AD773"/>
    <mergeCell ref="AE772:AE773"/>
    <mergeCell ref="AF772:AF773"/>
    <mergeCell ref="AG770:AG771"/>
    <mergeCell ref="AH770:AH771"/>
    <mergeCell ref="A772:A773"/>
    <mergeCell ref="D772:D773"/>
    <mergeCell ref="G772:G773"/>
    <mergeCell ref="J772:J773"/>
    <mergeCell ref="M772:M773"/>
    <mergeCell ref="P772:P773"/>
    <mergeCell ref="T772:T773"/>
    <mergeCell ref="W772:W773"/>
    <mergeCell ref="AA770:AA771"/>
    <mergeCell ref="AB770:AB771"/>
    <mergeCell ref="AC770:AC771"/>
    <mergeCell ref="AD770:AD771"/>
    <mergeCell ref="AE770:AE771"/>
    <mergeCell ref="AF770:AF771"/>
    <mergeCell ref="AG768:AG769"/>
    <mergeCell ref="AH768:AH769"/>
    <mergeCell ref="A770:A771"/>
    <mergeCell ref="D770:D771"/>
    <mergeCell ref="G770:G771"/>
    <mergeCell ref="J770:J771"/>
    <mergeCell ref="M770:M771"/>
    <mergeCell ref="P770:P771"/>
    <mergeCell ref="T770:T771"/>
    <mergeCell ref="W770:W771"/>
    <mergeCell ref="AA768:AA769"/>
    <mergeCell ref="AB768:AB769"/>
    <mergeCell ref="AC768:AC769"/>
    <mergeCell ref="AD768:AD769"/>
    <mergeCell ref="AE768:AE769"/>
    <mergeCell ref="AF768:AF769"/>
    <mergeCell ref="AG766:AG767"/>
    <mergeCell ref="AH766:AH767"/>
    <mergeCell ref="A768:A769"/>
    <mergeCell ref="D768:D769"/>
    <mergeCell ref="G768:G769"/>
    <mergeCell ref="J768:J769"/>
    <mergeCell ref="M768:M769"/>
    <mergeCell ref="P768:P769"/>
    <mergeCell ref="T768:T769"/>
    <mergeCell ref="W768:W769"/>
    <mergeCell ref="AA766:AA767"/>
    <mergeCell ref="AB766:AB767"/>
    <mergeCell ref="AC766:AC767"/>
    <mergeCell ref="AD766:AD767"/>
    <mergeCell ref="AE766:AE767"/>
    <mergeCell ref="AF766:AF767"/>
    <mergeCell ref="AG764:AG765"/>
    <mergeCell ref="AH764:AH765"/>
    <mergeCell ref="A766:A767"/>
    <mergeCell ref="D766:D767"/>
    <mergeCell ref="G766:G767"/>
    <mergeCell ref="J766:J767"/>
    <mergeCell ref="M766:M767"/>
    <mergeCell ref="P766:P767"/>
    <mergeCell ref="T766:T767"/>
    <mergeCell ref="W766:W767"/>
    <mergeCell ref="AA764:AA765"/>
    <mergeCell ref="AB764:AB765"/>
    <mergeCell ref="AC764:AC765"/>
    <mergeCell ref="AD764:AD765"/>
    <mergeCell ref="AE764:AE765"/>
    <mergeCell ref="AF764:AF765"/>
    <mergeCell ref="AF762:AF763"/>
    <mergeCell ref="AG762:AG763"/>
    <mergeCell ref="AH762:AH763"/>
    <mergeCell ref="A764:A765"/>
    <mergeCell ref="D764:D765"/>
    <mergeCell ref="G764:G765"/>
    <mergeCell ref="J764:J765"/>
    <mergeCell ref="M764:M765"/>
    <mergeCell ref="P764:P765"/>
    <mergeCell ref="T764:T765"/>
    <mergeCell ref="W762:W763"/>
    <mergeCell ref="AA762:AA763"/>
    <mergeCell ref="AB762:AB763"/>
    <mergeCell ref="AC762:AC763"/>
    <mergeCell ref="AD762:AD763"/>
    <mergeCell ref="AE762:AE763"/>
    <mergeCell ref="AF760:AF761"/>
    <mergeCell ref="AG760:AG761"/>
    <mergeCell ref="AH760:AH761"/>
    <mergeCell ref="A762:A763"/>
    <mergeCell ref="D762:D763"/>
    <mergeCell ref="G762:G763"/>
    <mergeCell ref="J762:J763"/>
    <mergeCell ref="M762:M763"/>
    <mergeCell ref="P762:P763"/>
    <mergeCell ref="T762:T763"/>
    <mergeCell ref="W760:W761"/>
    <mergeCell ref="AA760:AA761"/>
    <mergeCell ref="AB760:AB761"/>
    <mergeCell ref="AC760:AC761"/>
    <mergeCell ref="AD760:AD761"/>
    <mergeCell ref="AE760:AE761"/>
    <mergeCell ref="AF758:AF759"/>
    <mergeCell ref="AG758:AG759"/>
    <mergeCell ref="AH758:AH759"/>
    <mergeCell ref="A760:A761"/>
    <mergeCell ref="D760:D761"/>
    <mergeCell ref="G760:G761"/>
    <mergeCell ref="J760:J761"/>
    <mergeCell ref="M760:M761"/>
    <mergeCell ref="P760:P761"/>
    <mergeCell ref="T760:T761"/>
    <mergeCell ref="W758:W759"/>
    <mergeCell ref="AA758:AA759"/>
    <mergeCell ref="AB758:AB759"/>
    <mergeCell ref="AC758:AC759"/>
    <mergeCell ref="AD758:AD759"/>
    <mergeCell ref="AE758:AE759"/>
    <mergeCell ref="AF756:AF757"/>
    <mergeCell ref="AG756:AG757"/>
    <mergeCell ref="AH756:AH757"/>
    <mergeCell ref="A758:A759"/>
    <mergeCell ref="D758:D759"/>
    <mergeCell ref="G758:G759"/>
    <mergeCell ref="J758:J759"/>
    <mergeCell ref="M758:M759"/>
    <mergeCell ref="P758:P759"/>
    <mergeCell ref="T758:T759"/>
    <mergeCell ref="W756:W757"/>
    <mergeCell ref="AA756:AA757"/>
    <mergeCell ref="AB756:AB757"/>
    <mergeCell ref="AC756:AC757"/>
    <mergeCell ref="AD756:AD757"/>
    <mergeCell ref="AE756:AE757"/>
    <mergeCell ref="AF754:AF755"/>
    <mergeCell ref="AG754:AG755"/>
    <mergeCell ref="AH754:AH755"/>
    <mergeCell ref="A756:A757"/>
    <mergeCell ref="D756:D757"/>
    <mergeCell ref="G756:G757"/>
    <mergeCell ref="J756:J757"/>
    <mergeCell ref="M756:M757"/>
    <mergeCell ref="P756:P757"/>
    <mergeCell ref="T756:T757"/>
    <mergeCell ref="W754:W755"/>
    <mergeCell ref="AA754:AA755"/>
    <mergeCell ref="AB754:AB755"/>
    <mergeCell ref="AC754:AC755"/>
    <mergeCell ref="AD754:AD755"/>
    <mergeCell ref="AE754:AE755"/>
    <mergeCell ref="AF752:AF753"/>
    <mergeCell ref="AG752:AG753"/>
    <mergeCell ref="AH752:AH753"/>
    <mergeCell ref="A754:A755"/>
    <mergeCell ref="D754:D755"/>
    <mergeCell ref="G754:G755"/>
    <mergeCell ref="J754:J755"/>
    <mergeCell ref="M754:M755"/>
    <mergeCell ref="P754:P755"/>
    <mergeCell ref="T754:T755"/>
    <mergeCell ref="W752:W753"/>
    <mergeCell ref="AA752:AA753"/>
    <mergeCell ref="AB752:AB753"/>
    <mergeCell ref="AC752:AC753"/>
    <mergeCell ref="AD752:AD753"/>
    <mergeCell ref="AE752:AE753"/>
    <mergeCell ref="AF750:AF751"/>
    <mergeCell ref="AG750:AG751"/>
    <mergeCell ref="AH750:AH751"/>
    <mergeCell ref="A752:A753"/>
    <mergeCell ref="D752:D753"/>
    <mergeCell ref="G752:G753"/>
    <mergeCell ref="J752:J753"/>
    <mergeCell ref="M752:M753"/>
    <mergeCell ref="P752:P753"/>
    <mergeCell ref="T752:T753"/>
    <mergeCell ref="W750:W751"/>
    <mergeCell ref="AA750:AA751"/>
    <mergeCell ref="AB750:AB751"/>
    <mergeCell ref="AC750:AC751"/>
    <mergeCell ref="AD750:AD751"/>
    <mergeCell ref="AE750:AE751"/>
    <mergeCell ref="AF748:AF749"/>
    <mergeCell ref="AG748:AG749"/>
    <mergeCell ref="AH748:AH749"/>
    <mergeCell ref="A750:A751"/>
    <mergeCell ref="D750:D751"/>
    <mergeCell ref="G750:G751"/>
    <mergeCell ref="J750:J751"/>
    <mergeCell ref="M750:M751"/>
    <mergeCell ref="P750:P751"/>
    <mergeCell ref="T750:T751"/>
    <mergeCell ref="W748:W749"/>
    <mergeCell ref="AA748:AA749"/>
    <mergeCell ref="AB748:AB749"/>
    <mergeCell ref="AC748:AC749"/>
    <mergeCell ref="AD748:AD749"/>
    <mergeCell ref="AE748:AE749"/>
    <mergeCell ref="AF746:AF747"/>
    <mergeCell ref="AG746:AG747"/>
    <mergeCell ref="AH746:AH747"/>
    <mergeCell ref="A748:A749"/>
    <mergeCell ref="D748:D749"/>
    <mergeCell ref="G748:G749"/>
    <mergeCell ref="J748:J749"/>
    <mergeCell ref="M748:M749"/>
    <mergeCell ref="P748:P749"/>
    <mergeCell ref="T748:T749"/>
    <mergeCell ref="W746:W747"/>
    <mergeCell ref="AA746:AA747"/>
    <mergeCell ref="AB746:AB747"/>
    <mergeCell ref="AC746:AC747"/>
    <mergeCell ref="AD746:AD747"/>
    <mergeCell ref="AE746:AE747"/>
    <mergeCell ref="AF744:AF745"/>
    <mergeCell ref="AG744:AG745"/>
    <mergeCell ref="AH744:AH745"/>
    <mergeCell ref="A746:A747"/>
    <mergeCell ref="D746:D747"/>
    <mergeCell ref="G746:G747"/>
    <mergeCell ref="J746:J747"/>
    <mergeCell ref="M746:M747"/>
    <mergeCell ref="P746:P747"/>
    <mergeCell ref="T746:T747"/>
    <mergeCell ref="W744:W745"/>
    <mergeCell ref="AA744:AA745"/>
    <mergeCell ref="AB744:AB745"/>
    <mergeCell ref="AC744:AC745"/>
    <mergeCell ref="AD744:AD745"/>
    <mergeCell ref="AE744:AE745"/>
    <mergeCell ref="AF742:AF743"/>
    <mergeCell ref="AG742:AG743"/>
    <mergeCell ref="AH742:AH743"/>
    <mergeCell ref="A744:A745"/>
    <mergeCell ref="D744:D745"/>
    <mergeCell ref="G744:G745"/>
    <mergeCell ref="J744:J745"/>
    <mergeCell ref="M744:M745"/>
    <mergeCell ref="P744:P745"/>
    <mergeCell ref="T744:T745"/>
    <mergeCell ref="W742:W743"/>
    <mergeCell ref="AA742:AA743"/>
    <mergeCell ref="AB742:AB743"/>
    <mergeCell ref="AC742:AC743"/>
    <mergeCell ref="AD742:AD743"/>
    <mergeCell ref="AE742:AE743"/>
    <mergeCell ref="AF740:AF741"/>
    <mergeCell ref="AG740:AG741"/>
    <mergeCell ref="AH740:AH741"/>
    <mergeCell ref="A742:A743"/>
    <mergeCell ref="D742:D743"/>
    <mergeCell ref="G742:G743"/>
    <mergeCell ref="J742:J743"/>
    <mergeCell ref="M742:M743"/>
    <mergeCell ref="P742:P743"/>
    <mergeCell ref="T742:T743"/>
    <mergeCell ref="W740:W741"/>
    <mergeCell ref="AA740:AA741"/>
    <mergeCell ref="AB740:AB741"/>
    <mergeCell ref="AC740:AC741"/>
    <mergeCell ref="AD740:AD741"/>
    <mergeCell ref="AE740:AE741"/>
    <mergeCell ref="AF738:AF739"/>
    <mergeCell ref="AG738:AG739"/>
    <mergeCell ref="AH738:AH739"/>
    <mergeCell ref="A740:A741"/>
    <mergeCell ref="D740:D741"/>
    <mergeCell ref="G740:G741"/>
    <mergeCell ref="J740:J741"/>
    <mergeCell ref="M740:M741"/>
    <mergeCell ref="P740:P741"/>
    <mergeCell ref="T740:T741"/>
    <mergeCell ref="W738:W739"/>
    <mergeCell ref="AA738:AA739"/>
    <mergeCell ref="AB738:AB739"/>
    <mergeCell ref="AC738:AC739"/>
    <mergeCell ref="AD738:AD739"/>
    <mergeCell ref="AE738:AE739"/>
    <mergeCell ref="AF736:AF737"/>
    <mergeCell ref="AG736:AG737"/>
    <mergeCell ref="AH736:AH737"/>
    <mergeCell ref="A738:A739"/>
    <mergeCell ref="D738:D739"/>
    <mergeCell ref="G738:G739"/>
    <mergeCell ref="J738:J739"/>
    <mergeCell ref="M738:M739"/>
    <mergeCell ref="P738:P739"/>
    <mergeCell ref="T738:T739"/>
    <mergeCell ref="W736:W737"/>
    <mergeCell ref="AA736:AA737"/>
    <mergeCell ref="AB736:AB737"/>
    <mergeCell ref="AC736:AC737"/>
    <mergeCell ref="AD736:AD737"/>
    <mergeCell ref="AE736:AE737"/>
    <mergeCell ref="AF734:AF735"/>
    <mergeCell ref="AG734:AG735"/>
    <mergeCell ref="AH734:AH735"/>
    <mergeCell ref="A736:A737"/>
    <mergeCell ref="D736:D737"/>
    <mergeCell ref="G736:G737"/>
    <mergeCell ref="J736:J737"/>
    <mergeCell ref="M736:M737"/>
    <mergeCell ref="P736:P737"/>
    <mergeCell ref="T736:T737"/>
    <mergeCell ref="W734:W735"/>
    <mergeCell ref="AA734:AA735"/>
    <mergeCell ref="AB734:AB735"/>
    <mergeCell ref="AC734:AC735"/>
    <mergeCell ref="AD734:AD735"/>
    <mergeCell ref="AE734:AE735"/>
    <mergeCell ref="AF732:AF733"/>
    <mergeCell ref="AG732:AG733"/>
    <mergeCell ref="AH732:AH733"/>
    <mergeCell ref="A734:A735"/>
    <mergeCell ref="D734:D735"/>
    <mergeCell ref="G734:G735"/>
    <mergeCell ref="J734:J735"/>
    <mergeCell ref="M734:M735"/>
    <mergeCell ref="P734:P735"/>
    <mergeCell ref="T734:T735"/>
    <mergeCell ref="W732:W733"/>
    <mergeCell ref="AA732:AA733"/>
    <mergeCell ref="AB732:AB733"/>
    <mergeCell ref="AC732:AC733"/>
    <mergeCell ref="AD732:AD733"/>
    <mergeCell ref="AE732:AE733"/>
    <mergeCell ref="AF730:AF731"/>
    <mergeCell ref="AG730:AG731"/>
    <mergeCell ref="AH730:AH731"/>
    <mergeCell ref="A732:A733"/>
    <mergeCell ref="D732:D733"/>
    <mergeCell ref="G732:G733"/>
    <mergeCell ref="J732:J733"/>
    <mergeCell ref="M732:M733"/>
    <mergeCell ref="P732:P733"/>
    <mergeCell ref="T732:T733"/>
    <mergeCell ref="T730:T731"/>
    <mergeCell ref="AA730:AA731"/>
    <mergeCell ref="AB730:AB731"/>
    <mergeCell ref="AC730:AC731"/>
    <mergeCell ref="AD730:AD731"/>
    <mergeCell ref="AE730:AE731"/>
    <mergeCell ref="AE728:AE729"/>
    <mergeCell ref="AF728:AF729"/>
    <mergeCell ref="AG728:AG729"/>
    <mergeCell ref="AH728:AH729"/>
    <mergeCell ref="A730:A731"/>
    <mergeCell ref="D730:D731"/>
    <mergeCell ref="G730:G731"/>
    <mergeCell ref="J730:J731"/>
    <mergeCell ref="M730:M731"/>
    <mergeCell ref="P730:P731"/>
    <mergeCell ref="T728:T729"/>
    <mergeCell ref="W728:W729"/>
    <mergeCell ref="AA728:AA729"/>
    <mergeCell ref="AB728:AB729"/>
    <mergeCell ref="AC728:AC729"/>
    <mergeCell ref="AD728:AD729"/>
    <mergeCell ref="AE726:AE727"/>
    <mergeCell ref="AF726:AF727"/>
    <mergeCell ref="AG726:AG727"/>
    <mergeCell ref="AH726:AH727"/>
    <mergeCell ref="A728:A729"/>
    <mergeCell ref="D728:D729"/>
    <mergeCell ref="G728:G729"/>
    <mergeCell ref="J728:J729"/>
    <mergeCell ref="M728:M729"/>
    <mergeCell ref="P728:P729"/>
    <mergeCell ref="T726:T727"/>
    <mergeCell ref="W726:W727"/>
    <mergeCell ref="AA726:AA727"/>
    <mergeCell ref="AB726:AB727"/>
    <mergeCell ref="AC726:AC727"/>
    <mergeCell ref="AD726:AD727"/>
    <mergeCell ref="AE724:AE725"/>
    <mergeCell ref="AF724:AF725"/>
    <mergeCell ref="AG724:AG725"/>
    <mergeCell ref="AH724:AH725"/>
    <mergeCell ref="A726:A727"/>
    <mergeCell ref="D726:D727"/>
    <mergeCell ref="G726:G727"/>
    <mergeCell ref="J726:J727"/>
    <mergeCell ref="M726:M727"/>
    <mergeCell ref="P726:P727"/>
    <mergeCell ref="T724:T725"/>
    <mergeCell ref="W724:W725"/>
    <mergeCell ref="AA724:AA725"/>
    <mergeCell ref="AB724:AB725"/>
    <mergeCell ref="AC724:AC725"/>
    <mergeCell ref="AD724:AD725"/>
    <mergeCell ref="AE722:AE723"/>
    <mergeCell ref="AF722:AF723"/>
    <mergeCell ref="AG722:AG723"/>
    <mergeCell ref="AH722:AH723"/>
    <mergeCell ref="A724:A725"/>
    <mergeCell ref="D724:D725"/>
    <mergeCell ref="G724:G725"/>
    <mergeCell ref="J724:J725"/>
    <mergeCell ref="M724:M725"/>
    <mergeCell ref="P724:P725"/>
    <mergeCell ref="T722:T723"/>
    <mergeCell ref="W722:W723"/>
    <mergeCell ref="AA722:AA723"/>
    <mergeCell ref="AB722:AB723"/>
    <mergeCell ref="AC722:AC723"/>
    <mergeCell ref="AD722:AD723"/>
    <mergeCell ref="AE720:AE721"/>
    <mergeCell ref="AF720:AF721"/>
    <mergeCell ref="AG720:AG721"/>
    <mergeCell ref="AH720:AH721"/>
    <mergeCell ref="A722:A723"/>
    <mergeCell ref="D722:D723"/>
    <mergeCell ref="G722:G723"/>
    <mergeCell ref="J722:J723"/>
    <mergeCell ref="M722:M723"/>
    <mergeCell ref="P722:P723"/>
    <mergeCell ref="T720:T721"/>
    <mergeCell ref="W720:W721"/>
    <mergeCell ref="AA720:AA721"/>
    <mergeCell ref="AB720:AB721"/>
    <mergeCell ref="AC720:AC721"/>
    <mergeCell ref="AD720:AD721"/>
    <mergeCell ref="AE718:AE719"/>
    <mergeCell ref="AF718:AF719"/>
    <mergeCell ref="AG718:AG719"/>
    <mergeCell ref="AH718:AH719"/>
    <mergeCell ref="A720:A721"/>
    <mergeCell ref="D720:D721"/>
    <mergeCell ref="G720:G721"/>
    <mergeCell ref="J720:J721"/>
    <mergeCell ref="M720:M721"/>
    <mergeCell ref="P720:P721"/>
    <mergeCell ref="T718:T719"/>
    <mergeCell ref="W718:W719"/>
    <mergeCell ref="AA718:AA719"/>
    <mergeCell ref="AB718:AB719"/>
    <mergeCell ref="AC718:AC719"/>
    <mergeCell ref="AD718:AD719"/>
    <mergeCell ref="AE716:AE717"/>
    <mergeCell ref="AF716:AF717"/>
    <mergeCell ref="AG716:AG717"/>
    <mergeCell ref="AH716:AH717"/>
    <mergeCell ref="A718:A719"/>
    <mergeCell ref="D718:D719"/>
    <mergeCell ref="G718:G719"/>
    <mergeCell ref="J718:J719"/>
    <mergeCell ref="M718:M719"/>
    <mergeCell ref="P718:P719"/>
    <mergeCell ref="T716:T717"/>
    <mergeCell ref="W716:W717"/>
    <mergeCell ref="AA716:AA717"/>
    <mergeCell ref="AB716:AB717"/>
    <mergeCell ref="AC716:AC717"/>
    <mergeCell ref="AD716:AD717"/>
    <mergeCell ref="AE714:AE715"/>
    <mergeCell ref="AF714:AF715"/>
    <mergeCell ref="AG714:AG715"/>
    <mergeCell ref="AH714:AH715"/>
    <mergeCell ref="A716:A717"/>
    <mergeCell ref="D716:D717"/>
    <mergeCell ref="G716:G717"/>
    <mergeCell ref="J716:J717"/>
    <mergeCell ref="M716:M717"/>
    <mergeCell ref="P716:P717"/>
    <mergeCell ref="T714:T715"/>
    <mergeCell ref="W714:W715"/>
    <mergeCell ref="AA714:AA715"/>
    <mergeCell ref="AB714:AB715"/>
    <mergeCell ref="AC714:AC715"/>
    <mergeCell ref="AD714:AD715"/>
    <mergeCell ref="AE712:AE713"/>
    <mergeCell ref="AF712:AF713"/>
    <mergeCell ref="AG712:AG713"/>
    <mergeCell ref="AH712:AH713"/>
    <mergeCell ref="A714:A715"/>
    <mergeCell ref="D714:D715"/>
    <mergeCell ref="G714:G715"/>
    <mergeCell ref="J714:J715"/>
    <mergeCell ref="M714:M715"/>
    <mergeCell ref="P714:P715"/>
    <mergeCell ref="T712:T713"/>
    <mergeCell ref="W712:W713"/>
    <mergeCell ref="AA712:AA713"/>
    <mergeCell ref="AB712:AB713"/>
    <mergeCell ref="AC712:AC713"/>
    <mergeCell ref="AD712:AD713"/>
    <mergeCell ref="AE710:AE711"/>
    <mergeCell ref="AF710:AF711"/>
    <mergeCell ref="AG710:AG711"/>
    <mergeCell ref="AH710:AH711"/>
    <mergeCell ref="A712:A713"/>
    <mergeCell ref="D712:D713"/>
    <mergeCell ref="G712:G713"/>
    <mergeCell ref="J712:J713"/>
    <mergeCell ref="M712:M713"/>
    <mergeCell ref="P712:P713"/>
    <mergeCell ref="T710:T711"/>
    <mergeCell ref="W710:W711"/>
    <mergeCell ref="AA710:AA711"/>
    <mergeCell ref="AB710:AB711"/>
    <mergeCell ref="AC710:AC711"/>
    <mergeCell ref="AD710:AD711"/>
    <mergeCell ref="AE708:AE709"/>
    <mergeCell ref="AF708:AF709"/>
    <mergeCell ref="AG708:AG709"/>
    <mergeCell ref="AH708:AH709"/>
    <mergeCell ref="A710:A711"/>
    <mergeCell ref="D710:D711"/>
    <mergeCell ref="G710:G711"/>
    <mergeCell ref="J710:J711"/>
    <mergeCell ref="M710:M711"/>
    <mergeCell ref="P710:P711"/>
    <mergeCell ref="T708:T709"/>
    <mergeCell ref="W708:W709"/>
    <mergeCell ref="AA708:AA709"/>
    <mergeCell ref="AB708:AB709"/>
    <mergeCell ref="AC708:AC709"/>
    <mergeCell ref="AD708:AD709"/>
    <mergeCell ref="AE706:AE707"/>
    <mergeCell ref="AF706:AF707"/>
    <mergeCell ref="AG706:AG707"/>
    <mergeCell ref="AH706:AH707"/>
    <mergeCell ref="A708:A709"/>
    <mergeCell ref="D708:D709"/>
    <mergeCell ref="G708:G709"/>
    <mergeCell ref="J708:J709"/>
    <mergeCell ref="M708:M709"/>
    <mergeCell ref="P708:P709"/>
    <mergeCell ref="T706:T707"/>
    <mergeCell ref="W706:W707"/>
    <mergeCell ref="AA706:AA707"/>
    <mergeCell ref="AB706:AB707"/>
    <mergeCell ref="AC706:AC707"/>
    <mergeCell ref="AD706:AD707"/>
    <mergeCell ref="AE704:AE705"/>
    <mergeCell ref="AF704:AF705"/>
    <mergeCell ref="AG704:AG705"/>
    <mergeCell ref="AH704:AH705"/>
    <mergeCell ref="A706:A707"/>
    <mergeCell ref="D706:D707"/>
    <mergeCell ref="G706:G707"/>
    <mergeCell ref="J706:J707"/>
    <mergeCell ref="M706:M707"/>
    <mergeCell ref="P706:P707"/>
    <mergeCell ref="T704:T705"/>
    <mergeCell ref="W704:W705"/>
    <mergeCell ref="AA704:AA705"/>
    <mergeCell ref="AB704:AB705"/>
    <mergeCell ref="AC704:AC705"/>
    <mergeCell ref="AD704:AD705"/>
    <mergeCell ref="AE702:AE703"/>
    <mergeCell ref="AF702:AF703"/>
    <mergeCell ref="AG702:AG703"/>
    <mergeCell ref="AH702:AH703"/>
    <mergeCell ref="A704:A705"/>
    <mergeCell ref="D704:D705"/>
    <mergeCell ref="G704:G705"/>
    <mergeCell ref="J704:J705"/>
    <mergeCell ref="M704:M705"/>
    <mergeCell ref="P704:P705"/>
    <mergeCell ref="T702:T703"/>
    <mergeCell ref="W702:W703"/>
    <mergeCell ref="AA702:AA703"/>
    <mergeCell ref="AB702:AB703"/>
    <mergeCell ref="AC702:AC703"/>
    <mergeCell ref="AD702:AD703"/>
    <mergeCell ref="AE700:AE701"/>
    <mergeCell ref="AF700:AF701"/>
    <mergeCell ref="AG700:AG701"/>
    <mergeCell ref="AH700:AH701"/>
    <mergeCell ref="A702:A703"/>
    <mergeCell ref="D702:D703"/>
    <mergeCell ref="G702:G703"/>
    <mergeCell ref="J702:J703"/>
    <mergeCell ref="M702:M703"/>
    <mergeCell ref="P702:P703"/>
    <mergeCell ref="T700:T701"/>
    <mergeCell ref="W700:W701"/>
    <mergeCell ref="AA700:AA701"/>
    <mergeCell ref="AB700:AB701"/>
    <mergeCell ref="AC700:AC701"/>
    <mergeCell ref="AD700:AD701"/>
    <mergeCell ref="AE698:AE699"/>
    <mergeCell ref="AF698:AF699"/>
    <mergeCell ref="AG698:AG699"/>
    <mergeCell ref="AH698:AH699"/>
    <mergeCell ref="A700:A701"/>
    <mergeCell ref="D700:D701"/>
    <mergeCell ref="G700:G701"/>
    <mergeCell ref="J700:J701"/>
    <mergeCell ref="M700:M701"/>
    <mergeCell ref="P700:P701"/>
    <mergeCell ref="T698:T699"/>
    <mergeCell ref="W698:W699"/>
    <mergeCell ref="AA698:AA699"/>
    <mergeCell ref="AB698:AB699"/>
    <mergeCell ref="AC698:AC699"/>
    <mergeCell ref="AD698:AD699"/>
    <mergeCell ref="AE696:AE697"/>
    <mergeCell ref="AF696:AF697"/>
    <mergeCell ref="AG696:AG697"/>
    <mergeCell ref="AH696:AH697"/>
    <mergeCell ref="A698:A699"/>
    <mergeCell ref="D698:D699"/>
    <mergeCell ref="G698:G699"/>
    <mergeCell ref="J698:J699"/>
    <mergeCell ref="M698:M699"/>
    <mergeCell ref="P698:P699"/>
    <mergeCell ref="T696:T697"/>
    <mergeCell ref="W696:W697"/>
    <mergeCell ref="AA696:AA697"/>
    <mergeCell ref="AB696:AB697"/>
    <mergeCell ref="AC696:AC697"/>
    <mergeCell ref="AD696:AD697"/>
    <mergeCell ref="A696:A697"/>
    <mergeCell ref="D696:D697"/>
    <mergeCell ref="G696:G697"/>
    <mergeCell ref="J696:J697"/>
    <mergeCell ref="M696:M697"/>
    <mergeCell ref="P696:P697"/>
    <mergeCell ref="AC694:AC695"/>
    <mergeCell ref="AD694:AD695"/>
    <mergeCell ref="AE694:AE695"/>
    <mergeCell ref="AF694:AF695"/>
    <mergeCell ref="AG694:AG695"/>
    <mergeCell ref="AH694:AH695"/>
    <mergeCell ref="AH692:AH693"/>
    <mergeCell ref="A694:A695"/>
    <mergeCell ref="D694:D695"/>
    <mergeCell ref="G694:G695"/>
    <mergeCell ref="J694:J695"/>
    <mergeCell ref="M694:M695"/>
    <mergeCell ref="P694:P695"/>
    <mergeCell ref="T694:T695"/>
    <mergeCell ref="AA694:AA695"/>
    <mergeCell ref="AB694:AB695"/>
    <mergeCell ref="AB692:AB693"/>
    <mergeCell ref="AC692:AC693"/>
    <mergeCell ref="AD692:AD693"/>
    <mergeCell ref="AE692:AE693"/>
    <mergeCell ref="AF692:AF693"/>
    <mergeCell ref="AG692:AG693"/>
    <mergeCell ref="AH690:AH691"/>
    <mergeCell ref="A692:A693"/>
    <mergeCell ref="D692:D693"/>
    <mergeCell ref="G692:G693"/>
    <mergeCell ref="J692:J693"/>
    <mergeCell ref="M692:M693"/>
    <mergeCell ref="P692:P693"/>
    <mergeCell ref="T692:T693"/>
    <mergeCell ref="W692:W693"/>
    <mergeCell ref="AA692:AA693"/>
    <mergeCell ref="AB690:AB691"/>
    <mergeCell ref="AC690:AC691"/>
    <mergeCell ref="AD690:AD691"/>
    <mergeCell ref="AE690:AE691"/>
    <mergeCell ref="AF690:AF691"/>
    <mergeCell ref="AG690:AG691"/>
    <mergeCell ref="AH688:AH689"/>
    <mergeCell ref="A690:A691"/>
    <mergeCell ref="D690:D691"/>
    <mergeCell ref="G690:G691"/>
    <mergeCell ref="J690:J691"/>
    <mergeCell ref="M690:M691"/>
    <mergeCell ref="P690:P691"/>
    <mergeCell ref="T690:T691"/>
    <mergeCell ref="W690:W691"/>
    <mergeCell ref="AA690:AA691"/>
    <mergeCell ref="AB688:AB689"/>
    <mergeCell ref="AC688:AC689"/>
    <mergeCell ref="AD688:AD689"/>
    <mergeCell ref="AE688:AE689"/>
    <mergeCell ref="AF688:AF689"/>
    <mergeCell ref="AG688:AG689"/>
    <mergeCell ref="AH686:AH687"/>
    <mergeCell ref="A688:A689"/>
    <mergeCell ref="D688:D689"/>
    <mergeCell ref="G688:G689"/>
    <mergeCell ref="J688:J689"/>
    <mergeCell ref="M688:M689"/>
    <mergeCell ref="P688:P689"/>
    <mergeCell ref="T688:T689"/>
    <mergeCell ref="W688:W689"/>
    <mergeCell ref="AA688:AA689"/>
    <mergeCell ref="AB686:AB687"/>
    <mergeCell ref="AC686:AC687"/>
    <mergeCell ref="AD686:AD687"/>
    <mergeCell ref="AE686:AE687"/>
    <mergeCell ref="AF686:AF687"/>
    <mergeCell ref="AG686:AG687"/>
    <mergeCell ref="AH684:AH685"/>
    <mergeCell ref="A686:A687"/>
    <mergeCell ref="D686:D687"/>
    <mergeCell ref="G686:G687"/>
    <mergeCell ref="J686:J687"/>
    <mergeCell ref="M686:M687"/>
    <mergeCell ref="P686:P687"/>
    <mergeCell ref="T686:T687"/>
    <mergeCell ref="W686:W687"/>
    <mergeCell ref="AA686:AA687"/>
    <mergeCell ref="AB684:AB685"/>
    <mergeCell ref="AC684:AC685"/>
    <mergeCell ref="AD684:AD685"/>
    <mergeCell ref="AE684:AE685"/>
    <mergeCell ref="AF684:AF685"/>
    <mergeCell ref="AG684:AG685"/>
    <mergeCell ref="AH682:AH683"/>
    <mergeCell ref="A684:A685"/>
    <mergeCell ref="D684:D685"/>
    <mergeCell ref="G684:G685"/>
    <mergeCell ref="J684:J685"/>
    <mergeCell ref="M684:M685"/>
    <mergeCell ref="P684:P685"/>
    <mergeCell ref="T684:T685"/>
    <mergeCell ref="W684:W685"/>
    <mergeCell ref="AA684:AA685"/>
    <mergeCell ref="AB682:AB683"/>
    <mergeCell ref="AC682:AC683"/>
    <mergeCell ref="AD682:AD683"/>
    <mergeCell ref="AE682:AE683"/>
    <mergeCell ref="AF682:AF683"/>
    <mergeCell ref="AG682:AG683"/>
    <mergeCell ref="AH680:AH681"/>
    <mergeCell ref="A682:A683"/>
    <mergeCell ref="D682:D683"/>
    <mergeCell ref="G682:G683"/>
    <mergeCell ref="J682:J683"/>
    <mergeCell ref="M682:M683"/>
    <mergeCell ref="P682:P683"/>
    <mergeCell ref="T682:T683"/>
    <mergeCell ref="W682:W683"/>
    <mergeCell ref="AA682:AA683"/>
    <mergeCell ref="AB680:AB681"/>
    <mergeCell ref="AC680:AC681"/>
    <mergeCell ref="AD680:AD681"/>
    <mergeCell ref="AE680:AE681"/>
    <mergeCell ref="AF680:AF681"/>
    <mergeCell ref="AG680:AG681"/>
    <mergeCell ref="AH678:AH679"/>
    <mergeCell ref="A680:A681"/>
    <mergeCell ref="D680:D681"/>
    <mergeCell ref="G680:G681"/>
    <mergeCell ref="J680:J681"/>
    <mergeCell ref="M680:M681"/>
    <mergeCell ref="P680:P681"/>
    <mergeCell ref="T680:T681"/>
    <mergeCell ref="W680:W681"/>
    <mergeCell ref="AA680:AA681"/>
    <mergeCell ref="AB678:AB679"/>
    <mergeCell ref="AC678:AC679"/>
    <mergeCell ref="AD678:AD679"/>
    <mergeCell ref="AE678:AE679"/>
    <mergeCell ref="AF678:AF679"/>
    <mergeCell ref="AG678:AG679"/>
    <mergeCell ref="AH676:AH677"/>
    <mergeCell ref="A678:A679"/>
    <mergeCell ref="D678:D679"/>
    <mergeCell ref="G678:G679"/>
    <mergeCell ref="J678:J679"/>
    <mergeCell ref="M678:M679"/>
    <mergeCell ref="P678:P679"/>
    <mergeCell ref="T678:T679"/>
    <mergeCell ref="W678:W679"/>
    <mergeCell ref="AA678:AA679"/>
    <mergeCell ref="AB676:AB677"/>
    <mergeCell ref="AC676:AC677"/>
    <mergeCell ref="AD676:AD677"/>
    <mergeCell ref="AE676:AE677"/>
    <mergeCell ref="AF676:AF677"/>
    <mergeCell ref="AG676:AG677"/>
    <mergeCell ref="AH674:AH675"/>
    <mergeCell ref="A676:A677"/>
    <mergeCell ref="D676:D677"/>
    <mergeCell ref="G676:G677"/>
    <mergeCell ref="J676:J677"/>
    <mergeCell ref="M676:M677"/>
    <mergeCell ref="P676:P677"/>
    <mergeCell ref="T676:T677"/>
    <mergeCell ref="W676:W677"/>
    <mergeCell ref="AA676:AA677"/>
    <mergeCell ref="AB674:AB675"/>
    <mergeCell ref="AC674:AC675"/>
    <mergeCell ref="AD674:AD675"/>
    <mergeCell ref="AE674:AE675"/>
    <mergeCell ref="AF674:AF675"/>
    <mergeCell ref="AG674:AG675"/>
    <mergeCell ref="AH672:AH673"/>
    <mergeCell ref="A674:A675"/>
    <mergeCell ref="D674:D675"/>
    <mergeCell ref="G674:G675"/>
    <mergeCell ref="J674:J675"/>
    <mergeCell ref="M674:M675"/>
    <mergeCell ref="P674:P675"/>
    <mergeCell ref="T674:T675"/>
    <mergeCell ref="W674:W675"/>
    <mergeCell ref="AA674:AA675"/>
    <mergeCell ref="AB672:AB673"/>
    <mergeCell ref="AC672:AC673"/>
    <mergeCell ref="AD672:AD673"/>
    <mergeCell ref="AE672:AE673"/>
    <mergeCell ref="AF672:AF673"/>
    <mergeCell ref="AG672:AG673"/>
    <mergeCell ref="AH670:AH671"/>
    <mergeCell ref="A672:A673"/>
    <mergeCell ref="D672:D673"/>
    <mergeCell ref="G672:G673"/>
    <mergeCell ref="J672:J673"/>
    <mergeCell ref="M672:M673"/>
    <mergeCell ref="P672:P673"/>
    <mergeCell ref="T672:T673"/>
    <mergeCell ref="W672:W673"/>
    <mergeCell ref="AA672:AA673"/>
    <mergeCell ref="AB670:AB671"/>
    <mergeCell ref="AC670:AC671"/>
    <mergeCell ref="AD670:AD671"/>
    <mergeCell ref="AE670:AE671"/>
    <mergeCell ref="AF670:AF671"/>
    <mergeCell ref="AG670:AG671"/>
    <mergeCell ref="AH668:AH669"/>
    <mergeCell ref="A670:A671"/>
    <mergeCell ref="D670:D671"/>
    <mergeCell ref="G670:G671"/>
    <mergeCell ref="J670:J671"/>
    <mergeCell ref="M670:M671"/>
    <mergeCell ref="P670:P671"/>
    <mergeCell ref="T670:T671"/>
    <mergeCell ref="W670:W671"/>
    <mergeCell ref="AA670:AA671"/>
    <mergeCell ref="AB668:AB669"/>
    <mergeCell ref="AC668:AC669"/>
    <mergeCell ref="AD668:AD669"/>
    <mergeCell ref="AE668:AE669"/>
    <mergeCell ref="AF668:AF669"/>
    <mergeCell ref="AG668:AG669"/>
    <mergeCell ref="AH666:AH667"/>
    <mergeCell ref="A668:A669"/>
    <mergeCell ref="D668:D669"/>
    <mergeCell ref="G668:G669"/>
    <mergeCell ref="J668:J669"/>
    <mergeCell ref="M668:M669"/>
    <mergeCell ref="P668:P669"/>
    <mergeCell ref="T668:T669"/>
    <mergeCell ref="W668:W669"/>
    <mergeCell ref="AA668:AA669"/>
    <mergeCell ref="AB666:AB667"/>
    <mergeCell ref="AC666:AC667"/>
    <mergeCell ref="AD666:AD667"/>
    <mergeCell ref="AE666:AE667"/>
    <mergeCell ref="AF666:AF667"/>
    <mergeCell ref="AG666:AG667"/>
    <mergeCell ref="AH664:AH665"/>
    <mergeCell ref="A666:A667"/>
    <mergeCell ref="D666:D667"/>
    <mergeCell ref="G666:G667"/>
    <mergeCell ref="J666:J667"/>
    <mergeCell ref="M666:M667"/>
    <mergeCell ref="P666:P667"/>
    <mergeCell ref="T666:T667"/>
    <mergeCell ref="W666:W667"/>
    <mergeCell ref="AA666:AA667"/>
    <mergeCell ref="AB664:AB665"/>
    <mergeCell ref="AC664:AC665"/>
    <mergeCell ref="AD664:AD665"/>
    <mergeCell ref="AE664:AE665"/>
    <mergeCell ref="AF664:AF665"/>
    <mergeCell ref="AG664:AG665"/>
    <mergeCell ref="AH662:AH663"/>
    <mergeCell ref="A664:A665"/>
    <mergeCell ref="D664:D665"/>
    <mergeCell ref="G664:G665"/>
    <mergeCell ref="J664:J665"/>
    <mergeCell ref="M664:M665"/>
    <mergeCell ref="P664:P665"/>
    <mergeCell ref="T664:T665"/>
    <mergeCell ref="W664:W665"/>
    <mergeCell ref="AA664:AA665"/>
    <mergeCell ref="AB662:AB663"/>
    <mergeCell ref="AC662:AC663"/>
    <mergeCell ref="AD662:AD663"/>
    <mergeCell ref="AE662:AE663"/>
    <mergeCell ref="AF662:AF663"/>
    <mergeCell ref="AG662:AG663"/>
    <mergeCell ref="AH660:AH661"/>
    <mergeCell ref="A662:A663"/>
    <mergeCell ref="D662:D663"/>
    <mergeCell ref="G662:G663"/>
    <mergeCell ref="J662:J663"/>
    <mergeCell ref="M662:M663"/>
    <mergeCell ref="P662:P663"/>
    <mergeCell ref="T662:T663"/>
    <mergeCell ref="W662:W663"/>
    <mergeCell ref="AA662:AA663"/>
    <mergeCell ref="AB660:AB661"/>
    <mergeCell ref="AC660:AC661"/>
    <mergeCell ref="AD660:AD661"/>
    <mergeCell ref="AE660:AE661"/>
    <mergeCell ref="AF660:AF661"/>
    <mergeCell ref="AG660:AG661"/>
    <mergeCell ref="AG658:AG659"/>
    <mergeCell ref="AH658:AH659"/>
    <mergeCell ref="A660:A661"/>
    <mergeCell ref="D660:D661"/>
    <mergeCell ref="G660:G661"/>
    <mergeCell ref="J660:J661"/>
    <mergeCell ref="M660:M661"/>
    <mergeCell ref="P660:P661"/>
    <mergeCell ref="T660:T661"/>
    <mergeCell ref="AA660:AA661"/>
    <mergeCell ref="AA658:AA659"/>
    <mergeCell ref="AB658:AB659"/>
    <mergeCell ref="AC658:AC659"/>
    <mergeCell ref="AD658:AD659"/>
    <mergeCell ref="AE658:AE659"/>
    <mergeCell ref="AF658:AF659"/>
    <mergeCell ref="AG656:AG657"/>
    <mergeCell ref="AH656:AH657"/>
    <mergeCell ref="A658:A659"/>
    <mergeCell ref="D658:D659"/>
    <mergeCell ref="G658:G659"/>
    <mergeCell ref="J658:J659"/>
    <mergeCell ref="M658:M659"/>
    <mergeCell ref="P658:P659"/>
    <mergeCell ref="T658:T659"/>
    <mergeCell ref="W658:W659"/>
    <mergeCell ref="AA656:AA657"/>
    <mergeCell ref="AB656:AB657"/>
    <mergeCell ref="AC656:AC657"/>
    <mergeCell ref="AD656:AD657"/>
    <mergeCell ref="AE656:AE657"/>
    <mergeCell ref="AF656:AF657"/>
    <mergeCell ref="AG654:AG655"/>
    <mergeCell ref="AH654:AH655"/>
    <mergeCell ref="A656:A657"/>
    <mergeCell ref="D656:D657"/>
    <mergeCell ref="G656:G657"/>
    <mergeCell ref="J656:J657"/>
    <mergeCell ref="M656:M657"/>
    <mergeCell ref="P656:P657"/>
    <mergeCell ref="T656:T657"/>
    <mergeCell ref="W656:W657"/>
    <mergeCell ref="AA654:AA655"/>
    <mergeCell ref="AB654:AB655"/>
    <mergeCell ref="AC654:AC655"/>
    <mergeCell ref="AD654:AD655"/>
    <mergeCell ref="AE654:AE655"/>
    <mergeCell ref="AF654:AF655"/>
    <mergeCell ref="AG652:AG653"/>
    <mergeCell ref="AH652:AH653"/>
    <mergeCell ref="A654:A655"/>
    <mergeCell ref="D654:D655"/>
    <mergeCell ref="G654:G655"/>
    <mergeCell ref="J654:J655"/>
    <mergeCell ref="M654:M655"/>
    <mergeCell ref="P654:P655"/>
    <mergeCell ref="T654:T655"/>
    <mergeCell ref="W654:W655"/>
    <mergeCell ref="AA652:AA653"/>
    <mergeCell ref="AB652:AB653"/>
    <mergeCell ref="AC652:AC653"/>
    <mergeCell ref="AD652:AD653"/>
    <mergeCell ref="AE652:AE653"/>
    <mergeCell ref="AF652:AF653"/>
    <mergeCell ref="AG650:AG651"/>
    <mergeCell ref="AH650:AH651"/>
    <mergeCell ref="A652:A653"/>
    <mergeCell ref="D652:D653"/>
    <mergeCell ref="G652:G653"/>
    <mergeCell ref="J652:J653"/>
    <mergeCell ref="M652:M653"/>
    <mergeCell ref="P652:P653"/>
    <mergeCell ref="T652:T653"/>
    <mergeCell ref="W652:W653"/>
    <mergeCell ref="AA650:AA651"/>
    <mergeCell ref="AB650:AB651"/>
    <mergeCell ref="AC650:AC651"/>
    <mergeCell ref="AD650:AD651"/>
    <mergeCell ref="AE650:AE651"/>
    <mergeCell ref="AF650:AF651"/>
    <mergeCell ref="AG648:AG649"/>
    <mergeCell ref="AH648:AH649"/>
    <mergeCell ref="A650:A651"/>
    <mergeCell ref="D650:D651"/>
    <mergeCell ref="G650:G651"/>
    <mergeCell ref="J650:J651"/>
    <mergeCell ref="M650:M651"/>
    <mergeCell ref="P650:P651"/>
    <mergeCell ref="T650:T651"/>
    <mergeCell ref="W650:W651"/>
    <mergeCell ref="AA648:AA649"/>
    <mergeCell ref="AB648:AB649"/>
    <mergeCell ref="AC648:AC649"/>
    <mergeCell ref="AD648:AD649"/>
    <mergeCell ref="AE648:AE649"/>
    <mergeCell ref="AF648:AF649"/>
    <mergeCell ref="AG646:AG647"/>
    <mergeCell ref="AH646:AH647"/>
    <mergeCell ref="A648:A649"/>
    <mergeCell ref="D648:D649"/>
    <mergeCell ref="G648:G649"/>
    <mergeCell ref="J648:J649"/>
    <mergeCell ref="M648:M649"/>
    <mergeCell ref="P648:P649"/>
    <mergeCell ref="T648:T649"/>
    <mergeCell ref="W648:W649"/>
    <mergeCell ref="AA646:AA647"/>
    <mergeCell ref="AB646:AB647"/>
    <mergeCell ref="AC646:AC647"/>
    <mergeCell ref="AD646:AD647"/>
    <mergeCell ref="AE646:AE647"/>
    <mergeCell ref="AF646:AF647"/>
    <mergeCell ref="AG644:AG645"/>
    <mergeCell ref="AH644:AH645"/>
    <mergeCell ref="A646:A647"/>
    <mergeCell ref="D646:D647"/>
    <mergeCell ref="G646:G647"/>
    <mergeCell ref="J646:J647"/>
    <mergeCell ref="M646:M647"/>
    <mergeCell ref="P646:P647"/>
    <mergeCell ref="T646:T647"/>
    <mergeCell ref="W646:W647"/>
    <mergeCell ref="AA644:AA645"/>
    <mergeCell ref="AB644:AB645"/>
    <mergeCell ref="AC644:AC645"/>
    <mergeCell ref="AD644:AD645"/>
    <mergeCell ref="AE644:AE645"/>
    <mergeCell ref="AF644:AF645"/>
    <mergeCell ref="AG642:AG643"/>
    <mergeCell ref="AH642:AH643"/>
    <mergeCell ref="A644:A645"/>
    <mergeCell ref="D644:D645"/>
    <mergeCell ref="G644:G645"/>
    <mergeCell ref="J644:J645"/>
    <mergeCell ref="M644:M645"/>
    <mergeCell ref="P644:P645"/>
    <mergeCell ref="T644:T645"/>
    <mergeCell ref="W644:W645"/>
    <mergeCell ref="AA642:AA643"/>
    <mergeCell ref="AB642:AB643"/>
    <mergeCell ref="AC642:AC643"/>
    <mergeCell ref="AD642:AD643"/>
    <mergeCell ref="AE642:AE643"/>
    <mergeCell ref="AF642:AF643"/>
    <mergeCell ref="AG640:AG641"/>
    <mergeCell ref="AH640:AH641"/>
    <mergeCell ref="A642:A643"/>
    <mergeCell ref="D642:D643"/>
    <mergeCell ref="G642:G643"/>
    <mergeCell ref="J642:J643"/>
    <mergeCell ref="M642:M643"/>
    <mergeCell ref="P642:P643"/>
    <mergeCell ref="T642:T643"/>
    <mergeCell ref="W642:W643"/>
    <mergeCell ref="AA640:AA641"/>
    <mergeCell ref="AB640:AB641"/>
    <mergeCell ref="AC640:AC641"/>
    <mergeCell ref="AD640:AD641"/>
    <mergeCell ref="AE640:AE641"/>
    <mergeCell ref="AF640:AF641"/>
    <mergeCell ref="AG638:AG639"/>
    <mergeCell ref="AH638:AH639"/>
    <mergeCell ref="A640:A641"/>
    <mergeCell ref="D640:D641"/>
    <mergeCell ref="G640:G641"/>
    <mergeCell ref="J640:J641"/>
    <mergeCell ref="M640:M641"/>
    <mergeCell ref="P640:P641"/>
    <mergeCell ref="T640:T641"/>
    <mergeCell ref="W640:W641"/>
    <mergeCell ref="AA638:AA639"/>
    <mergeCell ref="AB638:AB639"/>
    <mergeCell ref="AC638:AC639"/>
    <mergeCell ref="AD638:AD639"/>
    <mergeCell ref="AE638:AE639"/>
    <mergeCell ref="AF638:AF639"/>
    <mergeCell ref="AG636:AG637"/>
    <mergeCell ref="AH636:AH637"/>
    <mergeCell ref="A638:A639"/>
    <mergeCell ref="D638:D639"/>
    <mergeCell ref="G638:G639"/>
    <mergeCell ref="J638:J639"/>
    <mergeCell ref="M638:M639"/>
    <mergeCell ref="P638:P639"/>
    <mergeCell ref="T638:T639"/>
    <mergeCell ref="W638:W639"/>
    <mergeCell ref="AA636:AA637"/>
    <mergeCell ref="AB636:AB637"/>
    <mergeCell ref="AC636:AC637"/>
    <mergeCell ref="AD636:AD637"/>
    <mergeCell ref="AE636:AE637"/>
    <mergeCell ref="AF636:AF637"/>
    <mergeCell ref="AG634:AG635"/>
    <mergeCell ref="AH634:AH635"/>
    <mergeCell ref="A636:A637"/>
    <mergeCell ref="D636:D637"/>
    <mergeCell ref="G636:G637"/>
    <mergeCell ref="J636:J637"/>
    <mergeCell ref="M636:M637"/>
    <mergeCell ref="P636:P637"/>
    <mergeCell ref="T636:T637"/>
    <mergeCell ref="W636:W637"/>
    <mergeCell ref="AA634:AA635"/>
    <mergeCell ref="AB634:AB635"/>
    <mergeCell ref="AC634:AC635"/>
    <mergeCell ref="AD634:AD635"/>
    <mergeCell ref="AE634:AE635"/>
    <mergeCell ref="AF634:AF635"/>
    <mergeCell ref="AG632:AG633"/>
    <mergeCell ref="AH632:AH633"/>
    <mergeCell ref="A634:A635"/>
    <mergeCell ref="D634:D635"/>
    <mergeCell ref="G634:G635"/>
    <mergeCell ref="J634:J635"/>
    <mergeCell ref="M634:M635"/>
    <mergeCell ref="P634:P635"/>
    <mergeCell ref="T634:T635"/>
    <mergeCell ref="W634:W635"/>
    <mergeCell ref="AA632:AA633"/>
    <mergeCell ref="AB632:AB633"/>
    <mergeCell ref="AC632:AC633"/>
    <mergeCell ref="AD632:AD633"/>
    <mergeCell ref="AE632:AE633"/>
    <mergeCell ref="AF632:AF633"/>
    <mergeCell ref="AG630:AG631"/>
    <mergeCell ref="AH630:AH631"/>
    <mergeCell ref="A632:A633"/>
    <mergeCell ref="D632:D633"/>
    <mergeCell ref="G632:G633"/>
    <mergeCell ref="J632:J633"/>
    <mergeCell ref="M632:M633"/>
    <mergeCell ref="P632:P633"/>
    <mergeCell ref="T632:T633"/>
    <mergeCell ref="W632:W633"/>
    <mergeCell ref="AA630:AA631"/>
    <mergeCell ref="AB630:AB631"/>
    <mergeCell ref="AC630:AC631"/>
    <mergeCell ref="AD630:AD631"/>
    <mergeCell ref="AE630:AE631"/>
    <mergeCell ref="AF630:AF631"/>
    <mergeCell ref="AG628:AG629"/>
    <mergeCell ref="AH628:AH629"/>
    <mergeCell ref="A630:A631"/>
    <mergeCell ref="D630:D631"/>
    <mergeCell ref="G630:G631"/>
    <mergeCell ref="J630:J631"/>
    <mergeCell ref="M630:M631"/>
    <mergeCell ref="P630:P631"/>
    <mergeCell ref="T630:T631"/>
    <mergeCell ref="W630:W631"/>
    <mergeCell ref="AA628:AA629"/>
    <mergeCell ref="AB628:AB629"/>
    <mergeCell ref="AC628:AC629"/>
    <mergeCell ref="AD628:AD629"/>
    <mergeCell ref="AE628:AE629"/>
    <mergeCell ref="AF628:AF629"/>
    <mergeCell ref="AG626:AG627"/>
    <mergeCell ref="AH626:AH627"/>
    <mergeCell ref="A628:A629"/>
    <mergeCell ref="D628:D629"/>
    <mergeCell ref="G628:G629"/>
    <mergeCell ref="J628:J629"/>
    <mergeCell ref="M628:M629"/>
    <mergeCell ref="P628:P629"/>
    <mergeCell ref="T628:T629"/>
    <mergeCell ref="W628:W629"/>
    <mergeCell ref="AA626:AA627"/>
    <mergeCell ref="AB626:AB627"/>
    <mergeCell ref="AC626:AC627"/>
    <mergeCell ref="AD626:AD627"/>
    <mergeCell ref="AE626:AE627"/>
    <mergeCell ref="AF626:AF627"/>
    <mergeCell ref="AG624:AG625"/>
    <mergeCell ref="AH624:AH625"/>
    <mergeCell ref="A626:A627"/>
    <mergeCell ref="D626:D627"/>
    <mergeCell ref="G626:G627"/>
    <mergeCell ref="J626:J627"/>
    <mergeCell ref="M626:M627"/>
    <mergeCell ref="P626:P627"/>
    <mergeCell ref="T626:T627"/>
    <mergeCell ref="W626:W627"/>
    <mergeCell ref="AA624:AA625"/>
    <mergeCell ref="AB624:AB625"/>
    <mergeCell ref="AC624:AC625"/>
    <mergeCell ref="AD624:AD625"/>
    <mergeCell ref="AE624:AE625"/>
    <mergeCell ref="AF624:AF625"/>
    <mergeCell ref="AF622:AF623"/>
    <mergeCell ref="AG622:AG623"/>
    <mergeCell ref="AH622:AH623"/>
    <mergeCell ref="A624:A625"/>
    <mergeCell ref="D624:D625"/>
    <mergeCell ref="G624:G625"/>
    <mergeCell ref="J624:J625"/>
    <mergeCell ref="M624:M625"/>
    <mergeCell ref="P624:P625"/>
    <mergeCell ref="T624:T625"/>
    <mergeCell ref="W622:W623"/>
    <mergeCell ref="AA622:AA623"/>
    <mergeCell ref="AB622:AB623"/>
    <mergeCell ref="AC622:AC623"/>
    <mergeCell ref="AD622:AD623"/>
    <mergeCell ref="AE622:AE623"/>
    <mergeCell ref="AF620:AF621"/>
    <mergeCell ref="AG620:AG621"/>
    <mergeCell ref="AH620:AH621"/>
    <mergeCell ref="A622:A623"/>
    <mergeCell ref="D622:D623"/>
    <mergeCell ref="G622:G623"/>
    <mergeCell ref="J622:J623"/>
    <mergeCell ref="M622:M623"/>
    <mergeCell ref="P622:P623"/>
    <mergeCell ref="T622:T623"/>
    <mergeCell ref="W620:W621"/>
    <mergeCell ref="AA620:AA621"/>
    <mergeCell ref="AB620:AB621"/>
    <mergeCell ref="AC620:AC621"/>
    <mergeCell ref="AD620:AD621"/>
    <mergeCell ref="AE620:AE621"/>
    <mergeCell ref="AF618:AF619"/>
    <mergeCell ref="AG618:AG619"/>
    <mergeCell ref="AH618:AH619"/>
    <mergeCell ref="A620:A621"/>
    <mergeCell ref="D620:D621"/>
    <mergeCell ref="G620:G621"/>
    <mergeCell ref="J620:J621"/>
    <mergeCell ref="M620:M621"/>
    <mergeCell ref="P620:P621"/>
    <mergeCell ref="T620:T621"/>
    <mergeCell ref="W618:W619"/>
    <mergeCell ref="AA618:AA619"/>
    <mergeCell ref="AB618:AB619"/>
    <mergeCell ref="AC618:AC619"/>
    <mergeCell ref="AD618:AD619"/>
    <mergeCell ref="AE618:AE619"/>
    <mergeCell ref="AF616:AF617"/>
    <mergeCell ref="AG616:AG617"/>
    <mergeCell ref="AH616:AH617"/>
    <mergeCell ref="A618:A619"/>
    <mergeCell ref="D618:D619"/>
    <mergeCell ref="G618:G619"/>
    <mergeCell ref="J618:J619"/>
    <mergeCell ref="M618:M619"/>
    <mergeCell ref="P618:P619"/>
    <mergeCell ref="T618:T619"/>
    <mergeCell ref="W616:W617"/>
    <mergeCell ref="AA616:AA617"/>
    <mergeCell ref="AB616:AB617"/>
    <mergeCell ref="AC616:AC617"/>
    <mergeCell ref="AD616:AD617"/>
    <mergeCell ref="AE616:AE617"/>
    <mergeCell ref="AF614:AF615"/>
    <mergeCell ref="AG614:AG615"/>
    <mergeCell ref="AH614:AH615"/>
    <mergeCell ref="A616:A617"/>
    <mergeCell ref="D616:D617"/>
    <mergeCell ref="G616:G617"/>
    <mergeCell ref="J616:J617"/>
    <mergeCell ref="M616:M617"/>
    <mergeCell ref="P616:P617"/>
    <mergeCell ref="T616:T617"/>
    <mergeCell ref="W614:W615"/>
    <mergeCell ref="AA614:AA615"/>
    <mergeCell ref="AB614:AB615"/>
    <mergeCell ref="AC614:AC615"/>
    <mergeCell ref="AD614:AD615"/>
    <mergeCell ref="AE614:AE615"/>
    <mergeCell ref="AF612:AF613"/>
    <mergeCell ref="AG612:AG613"/>
    <mergeCell ref="AH612:AH613"/>
    <mergeCell ref="A614:A615"/>
    <mergeCell ref="D614:D615"/>
    <mergeCell ref="G614:G615"/>
    <mergeCell ref="J614:J615"/>
    <mergeCell ref="M614:M615"/>
    <mergeCell ref="P614:P615"/>
    <mergeCell ref="T614:T615"/>
    <mergeCell ref="W612:W613"/>
    <mergeCell ref="AA612:AA613"/>
    <mergeCell ref="AB612:AB613"/>
    <mergeCell ref="AC612:AC613"/>
    <mergeCell ref="AD612:AD613"/>
    <mergeCell ref="AE612:AE613"/>
    <mergeCell ref="AF610:AF611"/>
    <mergeCell ref="AG610:AG611"/>
    <mergeCell ref="AH610:AH611"/>
    <mergeCell ref="A612:A613"/>
    <mergeCell ref="D612:D613"/>
    <mergeCell ref="G612:G613"/>
    <mergeCell ref="J612:J613"/>
    <mergeCell ref="M612:M613"/>
    <mergeCell ref="P612:P613"/>
    <mergeCell ref="T612:T613"/>
    <mergeCell ref="W610:W611"/>
    <mergeCell ref="AA610:AA611"/>
    <mergeCell ref="AB610:AB611"/>
    <mergeCell ref="AC610:AC611"/>
    <mergeCell ref="AD610:AD611"/>
    <mergeCell ref="AE610:AE611"/>
    <mergeCell ref="AF608:AF609"/>
    <mergeCell ref="AG608:AG609"/>
    <mergeCell ref="AH608:AH609"/>
    <mergeCell ref="A610:A611"/>
    <mergeCell ref="D610:D611"/>
    <mergeCell ref="G610:G611"/>
    <mergeCell ref="J610:J611"/>
    <mergeCell ref="M610:M611"/>
    <mergeCell ref="P610:P611"/>
    <mergeCell ref="T610:T611"/>
    <mergeCell ref="W608:W609"/>
    <mergeCell ref="AA608:AA609"/>
    <mergeCell ref="AB608:AB609"/>
    <mergeCell ref="AC608:AC609"/>
    <mergeCell ref="AD608:AD609"/>
    <mergeCell ref="AE608:AE609"/>
    <mergeCell ref="AF606:AF607"/>
    <mergeCell ref="AG606:AG607"/>
    <mergeCell ref="AH606:AH607"/>
    <mergeCell ref="A608:A609"/>
    <mergeCell ref="D608:D609"/>
    <mergeCell ref="G608:G609"/>
    <mergeCell ref="J608:J609"/>
    <mergeCell ref="M608:M609"/>
    <mergeCell ref="P608:P609"/>
    <mergeCell ref="T608:T609"/>
    <mergeCell ref="W606:W607"/>
    <mergeCell ref="AA606:AA607"/>
    <mergeCell ref="AB606:AB607"/>
    <mergeCell ref="AC606:AC607"/>
    <mergeCell ref="AD606:AD607"/>
    <mergeCell ref="AE606:AE607"/>
    <mergeCell ref="AF604:AF605"/>
    <mergeCell ref="AG604:AG605"/>
    <mergeCell ref="AH604:AH605"/>
    <mergeCell ref="A606:A607"/>
    <mergeCell ref="D606:D607"/>
    <mergeCell ref="G606:G607"/>
    <mergeCell ref="J606:J607"/>
    <mergeCell ref="M606:M607"/>
    <mergeCell ref="P606:P607"/>
    <mergeCell ref="T606:T607"/>
    <mergeCell ref="W604:W605"/>
    <mergeCell ref="AA604:AA605"/>
    <mergeCell ref="AB604:AB605"/>
    <mergeCell ref="AC604:AC605"/>
    <mergeCell ref="AD604:AD605"/>
    <mergeCell ref="AE604:AE605"/>
    <mergeCell ref="AF602:AF603"/>
    <mergeCell ref="AG602:AG603"/>
    <mergeCell ref="AH602:AH603"/>
    <mergeCell ref="A604:A605"/>
    <mergeCell ref="D604:D605"/>
    <mergeCell ref="G604:G605"/>
    <mergeCell ref="J604:J605"/>
    <mergeCell ref="M604:M605"/>
    <mergeCell ref="P604:P605"/>
    <mergeCell ref="T604:T605"/>
    <mergeCell ref="W602:W603"/>
    <mergeCell ref="AA602:AA603"/>
    <mergeCell ref="AB602:AB603"/>
    <mergeCell ref="AC602:AC603"/>
    <mergeCell ref="AD602:AD603"/>
    <mergeCell ref="AE602:AE603"/>
    <mergeCell ref="AF600:AF601"/>
    <mergeCell ref="AG600:AG601"/>
    <mergeCell ref="AH600:AH601"/>
    <mergeCell ref="A602:A603"/>
    <mergeCell ref="D602:D603"/>
    <mergeCell ref="G602:G603"/>
    <mergeCell ref="J602:J603"/>
    <mergeCell ref="M602:M603"/>
    <mergeCell ref="P602:P603"/>
    <mergeCell ref="T602:T603"/>
    <mergeCell ref="W600:W601"/>
    <mergeCell ref="AA600:AA601"/>
    <mergeCell ref="AB600:AB601"/>
    <mergeCell ref="AC600:AC601"/>
    <mergeCell ref="AD600:AD601"/>
    <mergeCell ref="AE600:AE601"/>
    <mergeCell ref="AF598:AF599"/>
    <mergeCell ref="AG598:AG599"/>
    <mergeCell ref="AH598:AH599"/>
    <mergeCell ref="A600:A601"/>
    <mergeCell ref="D600:D601"/>
    <mergeCell ref="G600:G601"/>
    <mergeCell ref="J600:J601"/>
    <mergeCell ref="M600:M601"/>
    <mergeCell ref="P600:P601"/>
    <mergeCell ref="T600:T601"/>
    <mergeCell ref="W598:W599"/>
    <mergeCell ref="AA598:AA599"/>
    <mergeCell ref="AB598:AB599"/>
    <mergeCell ref="AC598:AC599"/>
    <mergeCell ref="AD598:AD599"/>
    <mergeCell ref="AE598:AE599"/>
    <mergeCell ref="AF596:AF597"/>
    <mergeCell ref="AG596:AG597"/>
    <mergeCell ref="AH596:AH597"/>
    <mergeCell ref="A598:A599"/>
    <mergeCell ref="D598:D599"/>
    <mergeCell ref="G598:G599"/>
    <mergeCell ref="J598:J599"/>
    <mergeCell ref="M598:M599"/>
    <mergeCell ref="P598:P599"/>
    <mergeCell ref="T598:T599"/>
    <mergeCell ref="W596:W597"/>
    <mergeCell ref="AA596:AA597"/>
    <mergeCell ref="AB596:AB597"/>
    <mergeCell ref="AC596:AC597"/>
    <mergeCell ref="AD596:AD597"/>
    <mergeCell ref="AE596:AE597"/>
    <mergeCell ref="AF594:AF595"/>
    <mergeCell ref="AG594:AG595"/>
    <mergeCell ref="AH594:AH595"/>
    <mergeCell ref="A596:A597"/>
    <mergeCell ref="D596:D597"/>
    <mergeCell ref="G596:G597"/>
    <mergeCell ref="J596:J597"/>
    <mergeCell ref="M596:M597"/>
    <mergeCell ref="P596:P597"/>
    <mergeCell ref="T596:T597"/>
    <mergeCell ref="W594:W595"/>
    <mergeCell ref="AA594:AA595"/>
    <mergeCell ref="AB594:AB595"/>
    <mergeCell ref="AC594:AC595"/>
    <mergeCell ref="AD594:AD595"/>
    <mergeCell ref="AE594:AE595"/>
    <mergeCell ref="AF592:AF593"/>
    <mergeCell ref="AG592:AG593"/>
    <mergeCell ref="AH592:AH593"/>
    <mergeCell ref="A594:A595"/>
    <mergeCell ref="D594:D595"/>
    <mergeCell ref="G594:G595"/>
    <mergeCell ref="J594:J595"/>
    <mergeCell ref="M594:M595"/>
    <mergeCell ref="P594:P595"/>
    <mergeCell ref="T594:T595"/>
    <mergeCell ref="W592:W593"/>
    <mergeCell ref="AA592:AA593"/>
    <mergeCell ref="AB592:AB593"/>
    <mergeCell ref="AC592:AC593"/>
    <mergeCell ref="AD592:AD593"/>
    <mergeCell ref="AE592:AE593"/>
    <mergeCell ref="AF590:AF591"/>
    <mergeCell ref="AG590:AG591"/>
    <mergeCell ref="AH590:AH591"/>
    <mergeCell ref="A592:A593"/>
    <mergeCell ref="D592:D593"/>
    <mergeCell ref="G592:G593"/>
    <mergeCell ref="J592:J593"/>
    <mergeCell ref="M592:M593"/>
    <mergeCell ref="P592:P593"/>
    <mergeCell ref="T592:T593"/>
    <mergeCell ref="T590:T591"/>
    <mergeCell ref="AA590:AA591"/>
    <mergeCell ref="AB590:AB591"/>
    <mergeCell ref="AC590:AC591"/>
    <mergeCell ref="AD590:AD591"/>
    <mergeCell ref="AE590:AE591"/>
    <mergeCell ref="AE588:AE589"/>
    <mergeCell ref="AF588:AF589"/>
    <mergeCell ref="AG588:AG589"/>
    <mergeCell ref="AH588:AH589"/>
    <mergeCell ref="A590:A591"/>
    <mergeCell ref="D590:D591"/>
    <mergeCell ref="G590:G591"/>
    <mergeCell ref="J590:J591"/>
    <mergeCell ref="M590:M591"/>
    <mergeCell ref="P590:P591"/>
    <mergeCell ref="T588:T589"/>
    <mergeCell ref="W588:W589"/>
    <mergeCell ref="AA588:AA589"/>
    <mergeCell ref="AB588:AB589"/>
    <mergeCell ref="AC588:AC589"/>
    <mergeCell ref="AD588:AD589"/>
    <mergeCell ref="AE586:AE587"/>
    <mergeCell ref="AF586:AF587"/>
    <mergeCell ref="AG586:AG587"/>
    <mergeCell ref="AH586:AH587"/>
    <mergeCell ref="A588:A589"/>
    <mergeCell ref="D588:D589"/>
    <mergeCell ref="G588:G589"/>
    <mergeCell ref="J588:J589"/>
    <mergeCell ref="M588:M589"/>
    <mergeCell ref="P588:P589"/>
    <mergeCell ref="T586:T587"/>
    <mergeCell ref="W586:W587"/>
    <mergeCell ref="AA586:AA587"/>
    <mergeCell ref="AB586:AB587"/>
    <mergeCell ref="AC586:AC587"/>
    <mergeCell ref="AD586:AD587"/>
    <mergeCell ref="AE584:AE585"/>
    <mergeCell ref="AF584:AF585"/>
    <mergeCell ref="AG584:AG585"/>
    <mergeCell ref="AH584:AH585"/>
    <mergeCell ref="A586:A587"/>
    <mergeCell ref="D586:D587"/>
    <mergeCell ref="G586:G587"/>
    <mergeCell ref="J586:J587"/>
    <mergeCell ref="M586:M587"/>
    <mergeCell ref="P586:P587"/>
    <mergeCell ref="T584:T585"/>
    <mergeCell ref="W584:W585"/>
    <mergeCell ref="AA584:AA585"/>
    <mergeCell ref="AB584:AB585"/>
    <mergeCell ref="AC584:AC585"/>
    <mergeCell ref="AD584:AD585"/>
    <mergeCell ref="AE582:AE583"/>
    <mergeCell ref="AF582:AF583"/>
    <mergeCell ref="AG582:AG583"/>
    <mergeCell ref="AH582:AH583"/>
    <mergeCell ref="A584:A585"/>
    <mergeCell ref="D584:D585"/>
    <mergeCell ref="G584:G585"/>
    <mergeCell ref="J584:J585"/>
    <mergeCell ref="M584:M585"/>
    <mergeCell ref="P584:P585"/>
    <mergeCell ref="T582:T583"/>
    <mergeCell ref="W582:W583"/>
    <mergeCell ref="AA582:AA583"/>
    <mergeCell ref="AB582:AB583"/>
    <mergeCell ref="AC582:AC583"/>
    <mergeCell ref="AD582:AD583"/>
    <mergeCell ref="AE580:AE581"/>
    <mergeCell ref="AF580:AF581"/>
    <mergeCell ref="AG580:AG581"/>
    <mergeCell ref="AH580:AH581"/>
    <mergeCell ref="A582:A583"/>
    <mergeCell ref="D582:D583"/>
    <mergeCell ref="G582:G583"/>
    <mergeCell ref="J582:J583"/>
    <mergeCell ref="M582:M583"/>
    <mergeCell ref="P582:P583"/>
    <mergeCell ref="T580:T581"/>
    <mergeCell ref="W580:W581"/>
    <mergeCell ref="AA580:AA581"/>
    <mergeCell ref="AB580:AB581"/>
    <mergeCell ref="AC580:AC581"/>
    <mergeCell ref="AD580:AD581"/>
    <mergeCell ref="AE578:AE579"/>
    <mergeCell ref="AF578:AF579"/>
    <mergeCell ref="AG578:AG579"/>
    <mergeCell ref="AH578:AH579"/>
    <mergeCell ref="A580:A581"/>
    <mergeCell ref="D580:D581"/>
    <mergeCell ref="G580:G581"/>
    <mergeCell ref="J580:J581"/>
    <mergeCell ref="M580:M581"/>
    <mergeCell ref="P580:P581"/>
    <mergeCell ref="T578:T579"/>
    <mergeCell ref="W578:W579"/>
    <mergeCell ref="AA578:AA579"/>
    <mergeCell ref="AB578:AB579"/>
    <mergeCell ref="AC578:AC579"/>
    <mergeCell ref="AD578:AD579"/>
    <mergeCell ref="AE576:AE577"/>
    <mergeCell ref="AF576:AF577"/>
    <mergeCell ref="AG576:AG577"/>
    <mergeCell ref="AH576:AH577"/>
    <mergeCell ref="A578:A579"/>
    <mergeCell ref="D578:D579"/>
    <mergeCell ref="G578:G579"/>
    <mergeCell ref="J578:J579"/>
    <mergeCell ref="M578:M579"/>
    <mergeCell ref="P578:P579"/>
    <mergeCell ref="T576:T577"/>
    <mergeCell ref="W576:W577"/>
    <mergeCell ref="AA576:AA577"/>
    <mergeCell ref="AB576:AB577"/>
    <mergeCell ref="AC576:AC577"/>
    <mergeCell ref="AD576:AD577"/>
    <mergeCell ref="AE574:AE575"/>
    <mergeCell ref="AF574:AF575"/>
    <mergeCell ref="AG574:AG575"/>
    <mergeCell ref="AH574:AH575"/>
    <mergeCell ref="A576:A577"/>
    <mergeCell ref="D576:D577"/>
    <mergeCell ref="G576:G577"/>
    <mergeCell ref="J576:J577"/>
    <mergeCell ref="M576:M577"/>
    <mergeCell ref="P576:P577"/>
    <mergeCell ref="T574:T575"/>
    <mergeCell ref="W574:W575"/>
    <mergeCell ref="AA574:AA575"/>
    <mergeCell ref="AB574:AB575"/>
    <mergeCell ref="AC574:AC575"/>
    <mergeCell ref="AD574:AD575"/>
    <mergeCell ref="AE572:AE573"/>
    <mergeCell ref="AF572:AF573"/>
    <mergeCell ref="AG572:AG573"/>
    <mergeCell ref="AH572:AH573"/>
    <mergeCell ref="A574:A575"/>
    <mergeCell ref="D574:D575"/>
    <mergeCell ref="G574:G575"/>
    <mergeCell ref="J574:J575"/>
    <mergeCell ref="M574:M575"/>
    <mergeCell ref="P574:P575"/>
    <mergeCell ref="T572:T573"/>
    <mergeCell ref="W572:W573"/>
    <mergeCell ref="AA572:AA573"/>
    <mergeCell ref="AB572:AB573"/>
    <mergeCell ref="AC572:AC573"/>
    <mergeCell ref="AD572:AD573"/>
    <mergeCell ref="AE570:AE571"/>
    <mergeCell ref="AF570:AF571"/>
    <mergeCell ref="AG570:AG571"/>
    <mergeCell ref="AH570:AH571"/>
    <mergeCell ref="A572:A573"/>
    <mergeCell ref="D572:D573"/>
    <mergeCell ref="G572:G573"/>
    <mergeCell ref="J572:J573"/>
    <mergeCell ref="M572:M573"/>
    <mergeCell ref="P572:P573"/>
    <mergeCell ref="T570:T571"/>
    <mergeCell ref="W570:W571"/>
    <mergeCell ref="AA570:AA571"/>
    <mergeCell ref="AB570:AB571"/>
    <mergeCell ref="AC570:AC571"/>
    <mergeCell ref="AD570:AD571"/>
    <mergeCell ref="AE568:AE569"/>
    <mergeCell ref="AF568:AF569"/>
    <mergeCell ref="AG568:AG569"/>
    <mergeCell ref="AH568:AH569"/>
    <mergeCell ref="A570:A571"/>
    <mergeCell ref="D570:D571"/>
    <mergeCell ref="G570:G571"/>
    <mergeCell ref="J570:J571"/>
    <mergeCell ref="M570:M571"/>
    <mergeCell ref="P570:P571"/>
    <mergeCell ref="T568:T569"/>
    <mergeCell ref="W568:W569"/>
    <mergeCell ref="AA568:AA569"/>
    <mergeCell ref="AB568:AB569"/>
    <mergeCell ref="AC568:AC569"/>
    <mergeCell ref="AD568:AD569"/>
    <mergeCell ref="AE566:AE567"/>
    <mergeCell ref="AF566:AF567"/>
    <mergeCell ref="AG566:AG567"/>
    <mergeCell ref="AH566:AH567"/>
    <mergeCell ref="A568:A569"/>
    <mergeCell ref="D568:D569"/>
    <mergeCell ref="G568:G569"/>
    <mergeCell ref="J568:J569"/>
    <mergeCell ref="M568:M569"/>
    <mergeCell ref="P568:P569"/>
    <mergeCell ref="T566:T567"/>
    <mergeCell ref="W566:W567"/>
    <mergeCell ref="AA566:AA567"/>
    <mergeCell ref="AB566:AB567"/>
    <mergeCell ref="AC566:AC567"/>
    <mergeCell ref="AD566:AD567"/>
    <mergeCell ref="AE564:AE565"/>
    <mergeCell ref="AF564:AF565"/>
    <mergeCell ref="AG564:AG565"/>
    <mergeCell ref="AH564:AH565"/>
    <mergeCell ref="A566:A567"/>
    <mergeCell ref="D566:D567"/>
    <mergeCell ref="G566:G567"/>
    <mergeCell ref="J566:J567"/>
    <mergeCell ref="M566:M567"/>
    <mergeCell ref="P566:P567"/>
    <mergeCell ref="T564:T565"/>
    <mergeCell ref="W564:W565"/>
    <mergeCell ref="AA564:AA565"/>
    <mergeCell ref="AB564:AB565"/>
    <mergeCell ref="AC564:AC565"/>
    <mergeCell ref="AD564:AD565"/>
    <mergeCell ref="AE562:AE563"/>
    <mergeCell ref="AF562:AF563"/>
    <mergeCell ref="AG562:AG563"/>
    <mergeCell ref="AH562:AH563"/>
    <mergeCell ref="A564:A565"/>
    <mergeCell ref="D564:D565"/>
    <mergeCell ref="G564:G565"/>
    <mergeCell ref="J564:J565"/>
    <mergeCell ref="M564:M565"/>
    <mergeCell ref="P564:P565"/>
    <mergeCell ref="T562:T563"/>
    <mergeCell ref="W562:W563"/>
    <mergeCell ref="AA562:AA563"/>
    <mergeCell ref="AB562:AB563"/>
    <mergeCell ref="AC562:AC563"/>
    <mergeCell ref="AD562:AD563"/>
    <mergeCell ref="AE560:AE561"/>
    <mergeCell ref="AF560:AF561"/>
    <mergeCell ref="AG560:AG561"/>
    <mergeCell ref="AH560:AH561"/>
    <mergeCell ref="A562:A563"/>
    <mergeCell ref="D562:D563"/>
    <mergeCell ref="G562:G563"/>
    <mergeCell ref="J562:J563"/>
    <mergeCell ref="M562:M563"/>
    <mergeCell ref="P562:P563"/>
    <mergeCell ref="T560:T561"/>
    <mergeCell ref="W560:W561"/>
    <mergeCell ref="AA560:AA561"/>
    <mergeCell ref="AB560:AB561"/>
    <mergeCell ref="AC560:AC561"/>
    <mergeCell ref="AD560:AD561"/>
    <mergeCell ref="AE558:AE559"/>
    <mergeCell ref="AF558:AF559"/>
    <mergeCell ref="AG558:AG559"/>
    <mergeCell ref="AH558:AH559"/>
    <mergeCell ref="A560:A561"/>
    <mergeCell ref="D560:D561"/>
    <mergeCell ref="G560:G561"/>
    <mergeCell ref="J560:J561"/>
    <mergeCell ref="M560:M561"/>
    <mergeCell ref="P560:P561"/>
    <mergeCell ref="T558:T559"/>
    <mergeCell ref="W558:W559"/>
    <mergeCell ref="AA558:AA559"/>
    <mergeCell ref="AB558:AB559"/>
    <mergeCell ref="AC558:AC559"/>
    <mergeCell ref="AD558:AD559"/>
    <mergeCell ref="AE556:AE557"/>
    <mergeCell ref="AF556:AF557"/>
    <mergeCell ref="AG556:AG557"/>
    <mergeCell ref="AH556:AH557"/>
    <mergeCell ref="A558:A559"/>
    <mergeCell ref="D558:D559"/>
    <mergeCell ref="G558:G559"/>
    <mergeCell ref="J558:J559"/>
    <mergeCell ref="M558:M559"/>
    <mergeCell ref="P558:P559"/>
    <mergeCell ref="T556:T557"/>
    <mergeCell ref="W556:W557"/>
    <mergeCell ref="AA556:AA557"/>
    <mergeCell ref="AB556:AB557"/>
    <mergeCell ref="AC556:AC557"/>
    <mergeCell ref="AD556:AD557"/>
    <mergeCell ref="A556:A557"/>
    <mergeCell ref="D556:D557"/>
    <mergeCell ref="G556:G557"/>
    <mergeCell ref="J556:J557"/>
    <mergeCell ref="M556:M557"/>
    <mergeCell ref="P556:P557"/>
    <mergeCell ref="AC554:AC555"/>
    <mergeCell ref="AD554:AD555"/>
    <mergeCell ref="AE554:AE555"/>
    <mergeCell ref="AF554:AF555"/>
    <mergeCell ref="AG554:AG555"/>
    <mergeCell ref="AH554:AH555"/>
    <mergeCell ref="AH552:AH553"/>
    <mergeCell ref="A554:A555"/>
    <mergeCell ref="D554:D555"/>
    <mergeCell ref="G554:G555"/>
    <mergeCell ref="J554:J555"/>
    <mergeCell ref="M554:M555"/>
    <mergeCell ref="P554:P555"/>
    <mergeCell ref="T554:T555"/>
    <mergeCell ref="AA554:AA555"/>
    <mergeCell ref="AB554:AB555"/>
    <mergeCell ref="AB552:AB553"/>
    <mergeCell ref="AC552:AC553"/>
    <mergeCell ref="AD552:AD553"/>
    <mergeCell ref="AE552:AE553"/>
    <mergeCell ref="AF552:AF553"/>
    <mergeCell ref="AG552:AG553"/>
    <mergeCell ref="AH550:AH551"/>
    <mergeCell ref="A552:A553"/>
    <mergeCell ref="D552:D553"/>
    <mergeCell ref="G552:G553"/>
    <mergeCell ref="J552:J553"/>
    <mergeCell ref="M552:M553"/>
    <mergeCell ref="P552:P553"/>
    <mergeCell ref="T552:T553"/>
    <mergeCell ref="W552:W553"/>
    <mergeCell ref="AA552:AA553"/>
    <mergeCell ref="AB550:AB551"/>
    <mergeCell ref="AC550:AC551"/>
    <mergeCell ref="AD550:AD551"/>
    <mergeCell ref="AE550:AE551"/>
    <mergeCell ref="AF550:AF551"/>
    <mergeCell ref="AG550:AG551"/>
    <mergeCell ref="AH548:AH549"/>
    <mergeCell ref="A550:A551"/>
    <mergeCell ref="D550:D551"/>
    <mergeCell ref="G550:G551"/>
    <mergeCell ref="J550:J551"/>
    <mergeCell ref="M550:M551"/>
    <mergeCell ref="P550:P551"/>
    <mergeCell ref="T550:T551"/>
    <mergeCell ref="W550:W551"/>
    <mergeCell ref="AA550:AA551"/>
    <mergeCell ref="AB548:AB549"/>
    <mergeCell ref="AC548:AC549"/>
    <mergeCell ref="AD548:AD549"/>
    <mergeCell ref="AE548:AE549"/>
    <mergeCell ref="AF548:AF549"/>
    <mergeCell ref="AG548:AG549"/>
    <mergeCell ref="AH546:AH547"/>
    <mergeCell ref="A548:A549"/>
    <mergeCell ref="D548:D549"/>
    <mergeCell ref="G548:G549"/>
    <mergeCell ref="J548:J549"/>
    <mergeCell ref="M548:M549"/>
    <mergeCell ref="P548:P549"/>
    <mergeCell ref="T548:T549"/>
    <mergeCell ref="W548:W549"/>
    <mergeCell ref="AA548:AA549"/>
    <mergeCell ref="AB546:AB547"/>
    <mergeCell ref="AC546:AC547"/>
    <mergeCell ref="AD546:AD547"/>
    <mergeCell ref="AE546:AE547"/>
    <mergeCell ref="AF546:AF547"/>
    <mergeCell ref="AG546:AG547"/>
    <mergeCell ref="AH544:AH545"/>
    <mergeCell ref="A546:A547"/>
    <mergeCell ref="D546:D547"/>
    <mergeCell ref="G546:G547"/>
    <mergeCell ref="J546:J547"/>
    <mergeCell ref="M546:M547"/>
    <mergeCell ref="P546:P547"/>
    <mergeCell ref="T546:T547"/>
    <mergeCell ref="W546:W547"/>
    <mergeCell ref="AA546:AA547"/>
    <mergeCell ref="AB544:AB545"/>
    <mergeCell ref="AC544:AC545"/>
    <mergeCell ref="AD544:AD545"/>
    <mergeCell ref="AE544:AE545"/>
    <mergeCell ref="AF544:AF545"/>
    <mergeCell ref="AG544:AG545"/>
    <mergeCell ref="AH542:AH543"/>
    <mergeCell ref="A544:A545"/>
    <mergeCell ref="D544:D545"/>
    <mergeCell ref="G544:G545"/>
    <mergeCell ref="J544:J545"/>
    <mergeCell ref="M544:M545"/>
    <mergeCell ref="P544:P545"/>
    <mergeCell ref="T544:T545"/>
    <mergeCell ref="W544:W545"/>
    <mergeCell ref="AA544:AA545"/>
    <mergeCell ref="AB542:AB543"/>
    <mergeCell ref="AC542:AC543"/>
    <mergeCell ref="AD542:AD543"/>
    <mergeCell ref="AE542:AE543"/>
    <mergeCell ref="AF542:AF543"/>
    <mergeCell ref="AG542:AG543"/>
    <mergeCell ref="AH540:AH541"/>
    <mergeCell ref="A542:A543"/>
    <mergeCell ref="D542:D543"/>
    <mergeCell ref="G542:G543"/>
    <mergeCell ref="J542:J543"/>
    <mergeCell ref="M542:M543"/>
    <mergeCell ref="P542:P543"/>
    <mergeCell ref="T542:T543"/>
    <mergeCell ref="W542:W543"/>
    <mergeCell ref="AA542:AA543"/>
    <mergeCell ref="AB540:AB541"/>
    <mergeCell ref="AC540:AC541"/>
    <mergeCell ref="AD540:AD541"/>
    <mergeCell ref="AE540:AE541"/>
    <mergeCell ref="AF540:AF541"/>
    <mergeCell ref="AG540:AG541"/>
    <mergeCell ref="AH538:AH539"/>
    <mergeCell ref="A540:A541"/>
    <mergeCell ref="D540:D541"/>
    <mergeCell ref="G540:G541"/>
    <mergeCell ref="J540:J541"/>
    <mergeCell ref="M540:M541"/>
    <mergeCell ref="P540:P541"/>
    <mergeCell ref="T540:T541"/>
    <mergeCell ref="W540:W541"/>
    <mergeCell ref="AA540:AA541"/>
    <mergeCell ref="AB538:AB539"/>
    <mergeCell ref="AC538:AC539"/>
    <mergeCell ref="AD538:AD539"/>
    <mergeCell ref="AE538:AE539"/>
    <mergeCell ref="AF538:AF539"/>
    <mergeCell ref="AG538:AG539"/>
    <mergeCell ref="AH536:AH537"/>
    <mergeCell ref="A538:A539"/>
    <mergeCell ref="D538:D539"/>
    <mergeCell ref="G538:G539"/>
    <mergeCell ref="J538:J539"/>
    <mergeCell ref="M538:M539"/>
    <mergeCell ref="P538:P539"/>
    <mergeCell ref="T538:T539"/>
    <mergeCell ref="W538:W539"/>
    <mergeCell ref="AA538:AA539"/>
    <mergeCell ref="AB536:AB537"/>
    <mergeCell ref="AC536:AC537"/>
    <mergeCell ref="AD536:AD537"/>
    <mergeCell ref="AE536:AE537"/>
    <mergeCell ref="AF536:AF537"/>
    <mergeCell ref="AG536:AG537"/>
    <mergeCell ref="AH534:AH535"/>
    <mergeCell ref="A536:A537"/>
    <mergeCell ref="D536:D537"/>
    <mergeCell ref="G536:G537"/>
    <mergeCell ref="J536:J537"/>
    <mergeCell ref="M536:M537"/>
    <mergeCell ref="P536:P537"/>
    <mergeCell ref="T536:T537"/>
    <mergeCell ref="W536:W537"/>
    <mergeCell ref="AA536:AA537"/>
    <mergeCell ref="AB534:AB535"/>
    <mergeCell ref="AC534:AC535"/>
    <mergeCell ref="AD534:AD535"/>
    <mergeCell ref="AE534:AE535"/>
    <mergeCell ref="AF534:AF535"/>
    <mergeCell ref="AG534:AG535"/>
    <mergeCell ref="AH532:AH533"/>
    <mergeCell ref="A534:A535"/>
    <mergeCell ref="D534:D535"/>
    <mergeCell ref="G534:G535"/>
    <mergeCell ref="J534:J535"/>
    <mergeCell ref="M534:M535"/>
    <mergeCell ref="P534:P535"/>
    <mergeCell ref="T534:T535"/>
    <mergeCell ref="W534:W535"/>
    <mergeCell ref="AA534:AA535"/>
    <mergeCell ref="AB532:AB533"/>
    <mergeCell ref="AC532:AC533"/>
    <mergeCell ref="AD532:AD533"/>
    <mergeCell ref="AE532:AE533"/>
    <mergeCell ref="AF532:AF533"/>
    <mergeCell ref="AG532:AG533"/>
    <mergeCell ref="AH530:AH531"/>
    <mergeCell ref="A532:A533"/>
    <mergeCell ref="D532:D533"/>
    <mergeCell ref="G532:G533"/>
    <mergeCell ref="J532:J533"/>
    <mergeCell ref="M532:M533"/>
    <mergeCell ref="P532:P533"/>
    <mergeCell ref="T532:T533"/>
    <mergeCell ref="W532:W533"/>
    <mergeCell ref="AA532:AA533"/>
    <mergeCell ref="AB530:AB531"/>
    <mergeCell ref="AC530:AC531"/>
    <mergeCell ref="AD530:AD531"/>
    <mergeCell ref="AE530:AE531"/>
    <mergeCell ref="AF530:AF531"/>
    <mergeCell ref="AG530:AG531"/>
    <mergeCell ref="AH528:AH529"/>
    <mergeCell ref="A530:A531"/>
    <mergeCell ref="D530:D531"/>
    <mergeCell ref="G530:G531"/>
    <mergeCell ref="J530:J531"/>
    <mergeCell ref="M530:M531"/>
    <mergeCell ref="P530:P531"/>
    <mergeCell ref="T530:T531"/>
    <mergeCell ref="W530:W531"/>
    <mergeCell ref="AA530:AA531"/>
    <mergeCell ref="AB528:AB529"/>
    <mergeCell ref="AC528:AC529"/>
    <mergeCell ref="AD528:AD529"/>
    <mergeCell ref="AE528:AE529"/>
    <mergeCell ref="AF528:AF529"/>
    <mergeCell ref="AG528:AG529"/>
    <mergeCell ref="AH526:AH527"/>
    <mergeCell ref="A528:A529"/>
    <mergeCell ref="D528:D529"/>
    <mergeCell ref="G528:G529"/>
    <mergeCell ref="J528:J529"/>
    <mergeCell ref="M528:M529"/>
    <mergeCell ref="P528:P529"/>
    <mergeCell ref="T528:T529"/>
    <mergeCell ref="W528:W529"/>
    <mergeCell ref="AA528:AA529"/>
    <mergeCell ref="AB526:AB527"/>
    <mergeCell ref="AC526:AC527"/>
    <mergeCell ref="AD526:AD527"/>
    <mergeCell ref="AE526:AE527"/>
    <mergeCell ref="AF526:AF527"/>
    <mergeCell ref="AG526:AG527"/>
    <mergeCell ref="AH524:AH525"/>
    <mergeCell ref="A526:A527"/>
    <mergeCell ref="D526:D527"/>
    <mergeCell ref="G526:G527"/>
    <mergeCell ref="J526:J527"/>
    <mergeCell ref="M526:M527"/>
    <mergeCell ref="P526:P527"/>
    <mergeCell ref="T526:T527"/>
    <mergeCell ref="W526:W527"/>
    <mergeCell ref="AA526:AA527"/>
    <mergeCell ref="AB524:AB525"/>
    <mergeCell ref="AC524:AC525"/>
    <mergeCell ref="AD524:AD525"/>
    <mergeCell ref="AE524:AE525"/>
    <mergeCell ref="AF524:AF525"/>
    <mergeCell ref="AG524:AG525"/>
    <mergeCell ref="AH522:AH523"/>
    <mergeCell ref="A524:A525"/>
    <mergeCell ref="D524:D525"/>
    <mergeCell ref="G524:G525"/>
    <mergeCell ref="J524:J525"/>
    <mergeCell ref="M524:M525"/>
    <mergeCell ref="P524:P525"/>
    <mergeCell ref="T524:T525"/>
    <mergeCell ref="W524:W525"/>
    <mergeCell ref="AA524:AA525"/>
    <mergeCell ref="AB522:AB523"/>
    <mergeCell ref="AC522:AC523"/>
    <mergeCell ref="AD522:AD523"/>
    <mergeCell ref="AE522:AE523"/>
    <mergeCell ref="AF522:AF523"/>
    <mergeCell ref="AG522:AG523"/>
    <mergeCell ref="AH520:AH521"/>
    <mergeCell ref="A522:A523"/>
    <mergeCell ref="D522:D523"/>
    <mergeCell ref="G522:G523"/>
    <mergeCell ref="J522:J523"/>
    <mergeCell ref="M522:M523"/>
    <mergeCell ref="P522:P523"/>
    <mergeCell ref="T522:T523"/>
    <mergeCell ref="W522:W523"/>
    <mergeCell ref="AA522:AA523"/>
    <mergeCell ref="AB520:AB521"/>
    <mergeCell ref="AC520:AC521"/>
    <mergeCell ref="AD520:AD521"/>
    <mergeCell ref="AE520:AE521"/>
    <mergeCell ref="AF520:AF521"/>
    <mergeCell ref="AG520:AG521"/>
    <mergeCell ref="AG518:AG519"/>
    <mergeCell ref="AH518:AH519"/>
    <mergeCell ref="A520:A521"/>
    <mergeCell ref="D520:D521"/>
    <mergeCell ref="G520:G521"/>
    <mergeCell ref="J520:J521"/>
    <mergeCell ref="M520:M521"/>
    <mergeCell ref="P520:P521"/>
    <mergeCell ref="T520:T521"/>
    <mergeCell ref="AA520:AA521"/>
    <mergeCell ref="AA518:AA519"/>
    <mergeCell ref="AB518:AB519"/>
    <mergeCell ref="AC518:AC519"/>
    <mergeCell ref="AD518:AD519"/>
    <mergeCell ref="AE518:AE519"/>
    <mergeCell ref="AF518:AF519"/>
    <mergeCell ref="AG516:AG517"/>
    <mergeCell ref="AH516:AH517"/>
    <mergeCell ref="A518:A519"/>
    <mergeCell ref="D518:D519"/>
    <mergeCell ref="G518:G519"/>
    <mergeCell ref="J518:J519"/>
    <mergeCell ref="M518:M519"/>
    <mergeCell ref="P518:P519"/>
    <mergeCell ref="T518:T519"/>
    <mergeCell ref="W518:W519"/>
    <mergeCell ref="AA516:AA517"/>
    <mergeCell ref="AB516:AB517"/>
    <mergeCell ref="AC516:AC517"/>
    <mergeCell ref="AD516:AD517"/>
    <mergeCell ref="AE516:AE517"/>
    <mergeCell ref="AF516:AF517"/>
    <mergeCell ref="AG514:AG515"/>
    <mergeCell ref="AH514:AH515"/>
    <mergeCell ref="A516:A517"/>
    <mergeCell ref="D516:D517"/>
    <mergeCell ref="G516:G517"/>
    <mergeCell ref="J516:J517"/>
    <mergeCell ref="M516:M517"/>
    <mergeCell ref="P516:P517"/>
    <mergeCell ref="T516:T517"/>
    <mergeCell ref="W516:W517"/>
    <mergeCell ref="AA514:AA515"/>
    <mergeCell ref="AB514:AB515"/>
    <mergeCell ref="AC514:AC515"/>
    <mergeCell ref="AD514:AD515"/>
    <mergeCell ref="AE514:AE515"/>
    <mergeCell ref="AF514:AF515"/>
    <mergeCell ref="AG512:AG513"/>
    <mergeCell ref="AH512:AH513"/>
    <mergeCell ref="A514:A515"/>
    <mergeCell ref="D514:D515"/>
    <mergeCell ref="G514:G515"/>
    <mergeCell ref="J514:J515"/>
    <mergeCell ref="M514:M515"/>
    <mergeCell ref="P514:P515"/>
    <mergeCell ref="T514:T515"/>
    <mergeCell ref="W514:W515"/>
    <mergeCell ref="AA512:AA513"/>
    <mergeCell ref="AB512:AB513"/>
    <mergeCell ref="AC512:AC513"/>
    <mergeCell ref="AD512:AD513"/>
    <mergeCell ref="AE512:AE513"/>
    <mergeCell ref="AF512:AF513"/>
    <mergeCell ref="AG510:AG511"/>
    <mergeCell ref="AH510:AH511"/>
    <mergeCell ref="A512:A513"/>
    <mergeCell ref="D512:D513"/>
    <mergeCell ref="G512:G513"/>
    <mergeCell ref="J512:J513"/>
    <mergeCell ref="M512:M513"/>
    <mergeCell ref="P512:P513"/>
    <mergeCell ref="T512:T513"/>
    <mergeCell ref="W512:W513"/>
    <mergeCell ref="AA510:AA511"/>
    <mergeCell ref="AB510:AB511"/>
    <mergeCell ref="AC510:AC511"/>
    <mergeCell ref="AD510:AD511"/>
    <mergeCell ref="AE510:AE511"/>
    <mergeCell ref="AF510:AF511"/>
    <mergeCell ref="AG508:AG509"/>
    <mergeCell ref="AH508:AH509"/>
    <mergeCell ref="A510:A511"/>
    <mergeCell ref="D510:D511"/>
    <mergeCell ref="G510:G511"/>
    <mergeCell ref="J510:J511"/>
    <mergeCell ref="M510:M511"/>
    <mergeCell ref="P510:P511"/>
    <mergeCell ref="T510:T511"/>
    <mergeCell ref="W510:W511"/>
    <mergeCell ref="AA508:AA509"/>
    <mergeCell ref="AB508:AB509"/>
    <mergeCell ref="AC508:AC509"/>
    <mergeCell ref="AD508:AD509"/>
    <mergeCell ref="AE508:AE509"/>
    <mergeCell ref="AF508:AF509"/>
    <mergeCell ref="AG506:AG507"/>
    <mergeCell ref="AH506:AH507"/>
    <mergeCell ref="A508:A509"/>
    <mergeCell ref="D508:D509"/>
    <mergeCell ref="G508:G509"/>
    <mergeCell ref="J508:J509"/>
    <mergeCell ref="M508:M509"/>
    <mergeCell ref="P508:P509"/>
    <mergeCell ref="T508:T509"/>
    <mergeCell ref="W508:W509"/>
    <mergeCell ref="AA506:AA507"/>
    <mergeCell ref="AB506:AB507"/>
    <mergeCell ref="AC506:AC507"/>
    <mergeCell ref="AD506:AD507"/>
    <mergeCell ref="AE506:AE507"/>
    <mergeCell ref="AF506:AF507"/>
    <mergeCell ref="AG504:AG505"/>
    <mergeCell ref="AH504:AH505"/>
    <mergeCell ref="A506:A507"/>
    <mergeCell ref="D506:D507"/>
    <mergeCell ref="G506:G507"/>
    <mergeCell ref="J506:J507"/>
    <mergeCell ref="M506:M507"/>
    <mergeCell ref="P506:P507"/>
    <mergeCell ref="T506:T507"/>
    <mergeCell ref="W506:W507"/>
    <mergeCell ref="AA504:AA505"/>
    <mergeCell ref="AB504:AB505"/>
    <mergeCell ref="AC504:AC505"/>
    <mergeCell ref="AD504:AD505"/>
    <mergeCell ref="AE504:AE505"/>
    <mergeCell ref="AF504:AF505"/>
    <mergeCell ref="AG502:AG503"/>
    <mergeCell ref="AH502:AH503"/>
    <mergeCell ref="A504:A505"/>
    <mergeCell ref="D504:D505"/>
    <mergeCell ref="G504:G505"/>
    <mergeCell ref="J504:J505"/>
    <mergeCell ref="M504:M505"/>
    <mergeCell ref="P504:P505"/>
    <mergeCell ref="T504:T505"/>
    <mergeCell ref="W504:W505"/>
    <mergeCell ref="AA502:AA503"/>
    <mergeCell ref="AB502:AB503"/>
    <mergeCell ref="AC502:AC503"/>
    <mergeCell ref="AD502:AD503"/>
    <mergeCell ref="AE502:AE503"/>
    <mergeCell ref="AF502:AF503"/>
    <mergeCell ref="AG500:AG501"/>
    <mergeCell ref="AH500:AH501"/>
    <mergeCell ref="A502:A503"/>
    <mergeCell ref="D502:D503"/>
    <mergeCell ref="G502:G503"/>
    <mergeCell ref="J502:J503"/>
    <mergeCell ref="M502:M503"/>
    <mergeCell ref="P502:P503"/>
    <mergeCell ref="T502:T503"/>
    <mergeCell ref="W502:W503"/>
    <mergeCell ref="AA500:AA501"/>
    <mergeCell ref="AB500:AB501"/>
    <mergeCell ref="AC500:AC501"/>
    <mergeCell ref="AD500:AD501"/>
    <mergeCell ref="AE500:AE501"/>
    <mergeCell ref="AF500:AF501"/>
    <mergeCell ref="AG498:AG499"/>
    <mergeCell ref="AH498:AH499"/>
    <mergeCell ref="A500:A501"/>
    <mergeCell ref="D500:D501"/>
    <mergeCell ref="G500:G501"/>
    <mergeCell ref="J500:J501"/>
    <mergeCell ref="M500:M501"/>
    <mergeCell ref="P500:P501"/>
    <mergeCell ref="T500:T501"/>
    <mergeCell ref="W500:W501"/>
    <mergeCell ref="AA498:AA499"/>
    <mergeCell ref="AB498:AB499"/>
    <mergeCell ref="AC498:AC499"/>
    <mergeCell ref="AD498:AD499"/>
    <mergeCell ref="AE498:AE499"/>
    <mergeCell ref="AF498:AF499"/>
    <mergeCell ref="AG496:AG497"/>
    <mergeCell ref="AH496:AH497"/>
    <mergeCell ref="A498:A499"/>
    <mergeCell ref="D498:D499"/>
    <mergeCell ref="G498:G499"/>
    <mergeCell ref="J498:J499"/>
    <mergeCell ref="M498:M499"/>
    <mergeCell ref="P498:P499"/>
    <mergeCell ref="T498:T499"/>
    <mergeCell ref="W498:W499"/>
    <mergeCell ref="AA496:AA497"/>
    <mergeCell ref="AB496:AB497"/>
    <mergeCell ref="AC496:AC497"/>
    <mergeCell ref="AD496:AD497"/>
    <mergeCell ref="AE496:AE497"/>
    <mergeCell ref="AF496:AF497"/>
    <mergeCell ref="AG494:AG495"/>
    <mergeCell ref="AH494:AH495"/>
    <mergeCell ref="A496:A497"/>
    <mergeCell ref="D496:D497"/>
    <mergeCell ref="G496:G497"/>
    <mergeCell ref="J496:J497"/>
    <mergeCell ref="M496:M497"/>
    <mergeCell ref="P496:P497"/>
    <mergeCell ref="T496:T497"/>
    <mergeCell ref="W496:W497"/>
    <mergeCell ref="AA494:AA495"/>
    <mergeCell ref="AB494:AB495"/>
    <mergeCell ref="AC494:AC495"/>
    <mergeCell ref="AD494:AD495"/>
    <mergeCell ref="AE494:AE495"/>
    <mergeCell ref="AF494:AF495"/>
    <mergeCell ref="AG492:AG493"/>
    <mergeCell ref="AH492:AH493"/>
    <mergeCell ref="A494:A495"/>
    <mergeCell ref="D494:D495"/>
    <mergeCell ref="G494:G495"/>
    <mergeCell ref="J494:J495"/>
    <mergeCell ref="M494:M495"/>
    <mergeCell ref="P494:P495"/>
    <mergeCell ref="T494:T495"/>
    <mergeCell ref="W494:W495"/>
    <mergeCell ref="AA492:AA493"/>
    <mergeCell ref="AB492:AB493"/>
    <mergeCell ref="AC492:AC493"/>
    <mergeCell ref="AD492:AD493"/>
    <mergeCell ref="AE492:AE493"/>
    <mergeCell ref="AF492:AF493"/>
    <mergeCell ref="AG490:AG491"/>
    <mergeCell ref="AH490:AH491"/>
    <mergeCell ref="A492:A493"/>
    <mergeCell ref="D492:D493"/>
    <mergeCell ref="G492:G493"/>
    <mergeCell ref="J492:J493"/>
    <mergeCell ref="M492:M493"/>
    <mergeCell ref="P492:P493"/>
    <mergeCell ref="T492:T493"/>
    <mergeCell ref="W492:W493"/>
    <mergeCell ref="AA490:AA491"/>
    <mergeCell ref="AB490:AB491"/>
    <mergeCell ref="AC490:AC491"/>
    <mergeCell ref="AD490:AD491"/>
    <mergeCell ref="AE490:AE491"/>
    <mergeCell ref="AF490:AF491"/>
    <mergeCell ref="AG488:AG489"/>
    <mergeCell ref="AH488:AH489"/>
    <mergeCell ref="A490:A491"/>
    <mergeCell ref="D490:D491"/>
    <mergeCell ref="G490:G491"/>
    <mergeCell ref="J490:J491"/>
    <mergeCell ref="M490:M491"/>
    <mergeCell ref="P490:P491"/>
    <mergeCell ref="T490:T491"/>
    <mergeCell ref="W490:W491"/>
    <mergeCell ref="AA488:AA489"/>
    <mergeCell ref="AB488:AB489"/>
    <mergeCell ref="AC488:AC489"/>
    <mergeCell ref="AD488:AD489"/>
    <mergeCell ref="AE488:AE489"/>
    <mergeCell ref="AF488:AF489"/>
    <mergeCell ref="AG486:AG487"/>
    <mergeCell ref="AH486:AH487"/>
    <mergeCell ref="A488:A489"/>
    <mergeCell ref="D488:D489"/>
    <mergeCell ref="G488:G489"/>
    <mergeCell ref="J488:J489"/>
    <mergeCell ref="M488:M489"/>
    <mergeCell ref="P488:P489"/>
    <mergeCell ref="T488:T489"/>
    <mergeCell ref="W488:W489"/>
    <mergeCell ref="AA486:AA487"/>
    <mergeCell ref="AB486:AB487"/>
    <mergeCell ref="AC486:AC487"/>
    <mergeCell ref="AD486:AD487"/>
    <mergeCell ref="AE486:AE487"/>
    <mergeCell ref="AF486:AF487"/>
    <mergeCell ref="AG484:AG485"/>
    <mergeCell ref="AH484:AH485"/>
    <mergeCell ref="A486:A487"/>
    <mergeCell ref="D486:D487"/>
    <mergeCell ref="G486:G487"/>
    <mergeCell ref="J486:J487"/>
    <mergeCell ref="M486:M487"/>
    <mergeCell ref="P486:P487"/>
    <mergeCell ref="T486:T487"/>
    <mergeCell ref="W486:W487"/>
    <mergeCell ref="AA484:AA485"/>
    <mergeCell ref="AB484:AB485"/>
    <mergeCell ref="AC484:AC485"/>
    <mergeCell ref="AD484:AD485"/>
    <mergeCell ref="AE484:AE485"/>
    <mergeCell ref="AF484:AF485"/>
    <mergeCell ref="AF482:AF483"/>
    <mergeCell ref="AG482:AG483"/>
    <mergeCell ref="AH482:AH483"/>
    <mergeCell ref="A484:A485"/>
    <mergeCell ref="D484:D485"/>
    <mergeCell ref="G484:G485"/>
    <mergeCell ref="J484:J485"/>
    <mergeCell ref="M484:M485"/>
    <mergeCell ref="P484:P485"/>
    <mergeCell ref="T484:T485"/>
    <mergeCell ref="W482:W483"/>
    <mergeCell ref="AA482:AA483"/>
    <mergeCell ref="AB482:AB483"/>
    <mergeCell ref="AC482:AC483"/>
    <mergeCell ref="AD482:AD483"/>
    <mergeCell ref="AE482:AE483"/>
    <mergeCell ref="AF480:AF481"/>
    <mergeCell ref="AG480:AG481"/>
    <mergeCell ref="AH480:AH481"/>
    <mergeCell ref="A482:A483"/>
    <mergeCell ref="D482:D483"/>
    <mergeCell ref="G482:G483"/>
    <mergeCell ref="J482:J483"/>
    <mergeCell ref="M482:M483"/>
    <mergeCell ref="P482:P483"/>
    <mergeCell ref="T482:T483"/>
    <mergeCell ref="W480:W481"/>
    <mergeCell ref="AA480:AA481"/>
    <mergeCell ref="AB480:AB481"/>
    <mergeCell ref="AC480:AC481"/>
    <mergeCell ref="AD480:AD481"/>
    <mergeCell ref="AE480:AE481"/>
    <mergeCell ref="AF478:AF479"/>
    <mergeCell ref="AG478:AG479"/>
    <mergeCell ref="AH478:AH479"/>
    <mergeCell ref="A480:A481"/>
    <mergeCell ref="D480:D481"/>
    <mergeCell ref="G480:G481"/>
    <mergeCell ref="J480:J481"/>
    <mergeCell ref="M480:M481"/>
    <mergeCell ref="P480:P481"/>
    <mergeCell ref="T480:T481"/>
    <mergeCell ref="W478:W479"/>
    <mergeCell ref="AA478:AA479"/>
    <mergeCell ref="AB478:AB479"/>
    <mergeCell ref="AC478:AC479"/>
    <mergeCell ref="AD478:AD479"/>
    <mergeCell ref="AE478:AE479"/>
    <mergeCell ref="AF476:AF477"/>
    <mergeCell ref="AG476:AG477"/>
    <mergeCell ref="AH476:AH477"/>
    <mergeCell ref="A478:A479"/>
    <mergeCell ref="D478:D479"/>
    <mergeCell ref="G478:G479"/>
    <mergeCell ref="J478:J479"/>
    <mergeCell ref="M478:M479"/>
    <mergeCell ref="P478:P479"/>
    <mergeCell ref="T478:T479"/>
    <mergeCell ref="W476:W477"/>
    <mergeCell ref="AA476:AA477"/>
    <mergeCell ref="AB476:AB477"/>
    <mergeCell ref="AC476:AC477"/>
    <mergeCell ref="AD476:AD477"/>
    <mergeCell ref="AE476:AE477"/>
    <mergeCell ref="AF474:AF475"/>
    <mergeCell ref="AG474:AG475"/>
    <mergeCell ref="AH474:AH475"/>
    <mergeCell ref="A476:A477"/>
    <mergeCell ref="D476:D477"/>
    <mergeCell ref="G476:G477"/>
    <mergeCell ref="J476:J477"/>
    <mergeCell ref="M476:M477"/>
    <mergeCell ref="P476:P477"/>
    <mergeCell ref="T476:T477"/>
    <mergeCell ref="W474:W475"/>
    <mergeCell ref="AA474:AA475"/>
    <mergeCell ref="AB474:AB475"/>
    <mergeCell ref="AC474:AC475"/>
    <mergeCell ref="AD474:AD475"/>
    <mergeCell ref="AE474:AE475"/>
    <mergeCell ref="AF472:AF473"/>
    <mergeCell ref="AG472:AG473"/>
    <mergeCell ref="AH472:AH473"/>
    <mergeCell ref="A474:A475"/>
    <mergeCell ref="D474:D475"/>
    <mergeCell ref="G474:G475"/>
    <mergeCell ref="J474:J475"/>
    <mergeCell ref="M474:M475"/>
    <mergeCell ref="P474:P475"/>
    <mergeCell ref="T474:T475"/>
    <mergeCell ref="W472:W473"/>
    <mergeCell ref="AA472:AA473"/>
    <mergeCell ref="AB472:AB473"/>
    <mergeCell ref="AC472:AC473"/>
    <mergeCell ref="AD472:AD473"/>
    <mergeCell ref="AE472:AE473"/>
    <mergeCell ref="AF470:AF471"/>
    <mergeCell ref="AG470:AG471"/>
    <mergeCell ref="AH470:AH471"/>
    <mergeCell ref="A472:A473"/>
    <mergeCell ref="D472:D473"/>
    <mergeCell ref="G472:G473"/>
    <mergeCell ref="J472:J473"/>
    <mergeCell ref="M472:M473"/>
    <mergeCell ref="P472:P473"/>
    <mergeCell ref="T472:T473"/>
    <mergeCell ref="W470:W471"/>
    <mergeCell ref="AA470:AA471"/>
    <mergeCell ref="AB470:AB471"/>
    <mergeCell ref="AC470:AC471"/>
    <mergeCell ref="AD470:AD471"/>
    <mergeCell ref="AE470:AE471"/>
    <mergeCell ref="AF468:AF469"/>
    <mergeCell ref="AG468:AG469"/>
    <mergeCell ref="AH468:AH469"/>
    <mergeCell ref="A470:A471"/>
    <mergeCell ref="D470:D471"/>
    <mergeCell ref="G470:G471"/>
    <mergeCell ref="J470:J471"/>
    <mergeCell ref="M470:M471"/>
    <mergeCell ref="P470:P471"/>
    <mergeCell ref="T470:T471"/>
    <mergeCell ref="W468:W469"/>
    <mergeCell ref="AA468:AA469"/>
    <mergeCell ref="AB468:AB469"/>
    <mergeCell ref="AC468:AC469"/>
    <mergeCell ref="AD468:AD469"/>
    <mergeCell ref="AE468:AE469"/>
    <mergeCell ref="AF466:AF467"/>
    <mergeCell ref="AG466:AG467"/>
    <mergeCell ref="AH466:AH467"/>
    <mergeCell ref="A468:A469"/>
    <mergeCell ref="D468:D469"/>
    <mergeCell ref="G468:G469"/>
    <mergeCell ref="J468:J469"/>
    <mergeCell ref="M468:M469"/>
    <mergeCell ref="P468:P469"/>
    <mergeCell ref="T468:T469"/>
    <mergeCell ref="W466:W467"/>
    <mergeCell ref="AA466:AA467"/>
    <mergeCell ref="AB466:AB467"/>
    <mergeCell ref="AC466:AC467"/>
    <mergeCell ref="AD466:AD467"/>
    <mergeCell ref="AE466:AE467"/>
    <mergeCell ref="AF464:AF465"/>
    <mergeCell ref="AG464:AG465"/>
    <mergeCell ref="AH464:AH465"/>
    <mergeCell ref="A466:A467"/>
    <mergeCell ref="D466:D467"/>
    <mergeCell ref="G466:G467"/>
    <mergeCell ref="J466:J467"/>
    <mergeCell ref="M466:M467"/>
    <mergeCell ref="P466:P467"/>
    <mergeCell ref="T466:T467"/>
    <mergeCell ref="W464:W465"/>
    <mergeCell ref="AA464:AA465"/>
    <mergeCell ref="AB464:AB465"/>
    <mergeCell ref="AC464:AC465"/>
    <mergeCell ref="AD464:AD465"/>
    <mergeCell ref="AE464:AE465"/>
    <mergeCell ref="AF462:AF463"/>
    <mergeCell ref="AG462:AG463"/>
    <mergeCell ref="AH462:AH463"/>
    <mergeCell ref="A464:A465"/>
    <mergeCell ref="D464:D465"/>
    <mergeCell ref="G464:G465"/>
    <mergeCell ref="J464:J465"/>
    <mergeCell ref="M464:M465"/>
    <mergeCell ref="P464:P465"/>
    <mergeCell ref="T464:T465"/>
    <mergeCell ref="W462:W463"/>
    <mergeCell ref="AA462:AA463"/>
    <mergeCell ref="AB462:AB463"/>
    <mergeCell ref="AC462:AC463"/>
    <mergeCell ref="AD462:AD463"/>
    <mergeCell ref="AE462:AE463"/>
    <mergeCell ref="AF460:AF461"/>
    <mergeCell ref="AG460:AG461"/>
    <mergeCell ref="AH460:AH461"/>
    <mergeCell ref="A462:A463"/>
    <mergeCell ref="D462:D463"/>
    <mergeCell ref="G462:G463"/>
    <mergeCell ref="J462:J463"/>
    <mergeCell ref="M462:M463"/>
    <mergeCell ref="P462:P463"/>
    <mergeCell ref="T462:T463"/>
    <mergeCell ref="W460:W461"/>
    <mergeCell ref="AA460:AA461"/>
    <mergeCell ref="AB460:AB461"/>
    <mergeCell ref="AC460:AC461"/>
    <mergeCell ref="AD460:AD461"/>
    <mergeCell ref="AE460:AE461"/>
    <mergeCell ref="AF458:AF459"/>
    <mergeCell ref="AG458:AG459"/>
    <mergeCell ref="AH458:AH459"/>
    <mergeCell ref="A460:A461"/>
    <mergeCell ref="D460:D461"/>
    <mergeCell ref="G460:G461"/>
    <mergeCell ref="J460:J461"/>
    <mergeCell ref="M460:M461"/>
    <mergeCell ref="P460:P461"/>
    <mergeCell ref="T460:T461"/>
    <mergeCell ref="W458:W459"/>
    <mergeCell ref="AA458:AA459"/>
    <mergeCell ref="AB458:AB459"/>
    <mergeCell ref="AC458:AC459"/>
    <mergeCell ref="AD458:AD459"/>
    <mergeCell ref="AE458:AE459"/>
    <mergeCell ref="AF456:AF457"/>
    <mergeCell ref="AG456:AG457"/>
    <mergeCell ref="AH456:AH457"/>
    <mergeCell ref="A458:A459"/>
    <mergeCell ref="D458:D459"/>
    <mergeCell ref="G458:G459"/>
    <mergeCell ref="J458:J459"/>
    <mergeCell ref="M458:M459"/>
    <mergeCell ref="P458:P459"/>
    <mergeCell ref="T458:T459"/>
    <mergeCell ref="W456:W457"/>
    <mergeCell ref="AA456:AA457"/>
    <mergeCell ref="AB456:AB457"/>
    <mergeCell ref="AC456:AC457"/>
    <mergeCell ref="AD456:AD457"/>
    <mergeCell ref="AE456:AE457"/>
    <mergeCell ref="AF454:AF455"/>
    <mergeCell ref="AG454:AG455"/>
    <mergeCell ref="AH454:AH455"/>
    <mergeCell ref="A456:A457"/>
    <mergeCell ref="D456:D457"/>
    <mergeCell ref="G456:G457"/>
    <mergeCell ref="J456:J457"/>
    <mergeCell ref="M456:M457"/>
    <mergeCell ref="P456:P457"/>
    <mergeCell ref="T456:T457"/>
    <mergeCell ref="W454:W455"/>
    <mergeCell ref="AA454:AA455"/>
    <mergeCell ref="AB454:AB455"/>
    <mergeCell ref="AC454:AC455"/>
    <mergeCell ref="AD454:AD455"/>
    <mergeCell ref="AE454:AE455"/>
    <mergeCell ref="AF452:AF453"/>
    <mergeCell ref="AG452:AG453"/>
    <mergeCell ref="AH452:AH453"/>
    <mergeCell ref="A454:A455"/>
    <mergeCell ref="D454:D455"/>
    <mergeCell ref="G454:G455"/>
    <mergeCell ref="J454:J455"/>
    <mergeCell ref="M454:M455"/>
    <mergeCell ref="P454:P455"/>
    <mergeCell ref="T454:T455"/>
    <mergeCell ref="W452:W453"/>
    <mergeCell ref="AA452:AA453"/>
    <mergeCell ref="AB452:AB453"/>
    <mergeCell ref="AC452:AC453"/>
    <mergeCell ref="AD452:AD453"/>
    <mergeCell ref="AE452:AE453"/>
    <mergeCell ref="AF450:AF451"/>
    <mergeCell ref="AG450:AG451"/>
    <mergeCell ref="AH450:AH451"/>
    <mergeCell ref="A452:A453"/>
    <mergeCell ref="D452:D453"/>
    <mergeCell ref="G452:G453"/>
    <mergeCell ref="J452:J453"/>
    <mergeCell ref="M452:M453"/>
    <mergeCell ref="P452:P453"/>
    <mergeCell ref="T452:T453"/>
    <mergeCell ref="T450:T451"/>
    <mergeCell ref="AA450:AA451"/>
    <mergeCell ref="AB450:AB451"/>
    <mergeCell ref="AC450:AC451"/>
    <mergeCell ref="AD450:AD451"/>
    <mergeCell ref="AE450:AE451"/>
    <mergeCell ref="AE448:AE449"/>
    <mergeCell ref="AF448:AF449"/>
    <mergeCell ref="AG448:AG449"/>
    <mergeCell ref="AH448:AH449"/>
    <mergeCell ref="A450:A451"/>
    <mergeCell ref="D450:D451"/>
    <mergeCell ref="G450:G451"/>
    <mergeCell ref="J450:J451"/>
    <mergeCell ref="M450:M451"/>
    <mergeCell ref="P450:P451"/>
    <mergeCell ref="T448:T449"/>
    <mergeCell ref="W448:W449"/>
    <mergeCell ref="AA448:AA449"/>
    <mergeCell ref="AB448:AB449"/>
    <mergeCell ref="AC448:AC449"/>
    <mergeCell ref="AD448:AD449"/>
    <mergeCell ref="AE446:AE447"/>
    <mergeCell ref="AF446:AF447"/>
    <mergeCell ref="AG446:AG447"/>
    <mergeCell ref="AH446:AH447"/>
    <mergeCell ref="A448:A449"/>
    <mergeCell ref="D448:D449"/>
    <mergeCell ref="G448:G449"/>
    <mergeCell ref="J448:J449"/>
    <mergeCell ref="M448:M449"/>
    <mergeCell ref="P448:P449"/>
    <mergeCell ref="T446:T447"/>
    <mergeCell ref="W446:W447"/>
    <mergeCell ref="AA446:AA447"/>
    <mergeCell ref="AB446:AB447"/>
    <mergeCell ref="AC446:AC447"/>
    <mergeCell ref="AD446:AD447"/>
    <mergeCell ref="AE444:AE445"/>
    <mergeCell ref="AF444:AF445"/>
    <mergeCell ref="AG444:AG445"/>
    <mergeCell ref="AH444:AH445"/>
    <mergeCell ref="A446:A447"/>
    <mergeCell ref="D446:D447"/>
    <mergeCell ref="G446:G447"/>
    <mergeCell ref="J446:J447"/>
    <mergeCell ref="M446:M447"/>
    <mergeCell ref="P446:P447"/>
    <mergeCell ref="T444:T445"/>
    <mergeCell ref="W444:W445"/>
    <mergeCell ref="AA444:AA445"/>
    <mergeCell ref="AB444:AB445"/>
    <mergeCell ref="AC444:AC445"/>
    <mergeCell ref="AD444:AD445"/>
    <mergeCell ref="AE442:AE443"/>
    <mergeCell ref="AF442:AF443"/>
    <mergeCell ref="AG442:AG443"/>
    <mergeCell ref="AH442:AH443"/>
    <mergeCell ref="A444:A445"/>
    <mergeCell ref="D444:D445"/>
    <mergeCell ref="G444:G445"/>
    <mergeCell ref="J444:J445"/>
    <mergeCell ref="M444:M445"/>
    <mergeCell ref="P444:P445"/>
    <mergeCell ref="T442:T443"/>
    <mergeCell ref="W442:W443"/>
    <mergeCell ref="AA442:AA443"/>
    <mergeCell ref="AB442:AB443"/>
    <mergeCell ref="AC442:AC443"/>
    <mergeCell ref="AD442:AD443"/>
    <mergeCell ref="AE440:AE441"/>
    <mergeCell ref="AF440:AF441"/>
    <mergeCell ref="AG440:AG441"/>
    <mergeCell ref="AH440:AH441"/>
    <mergeCell ref="A442:A443"/>
    <mergeCell ref="D442:D443"/>
    <mergeCell ref="G442:G443"/>
    <mergeCell ref="J442:J443"/>
    <mergeCell ref="M442:M443"/>
    <mergeCell ref="P442:P443"/>
    <mergeCell ref="T440:T441"/>
    <mergeCell ref="W440:W441"/>
    <mergeCell ref="AA440:AA441"/>
    <mergeCell ref="AB440:AB441"/>
    <mergeCell ref="AC440:AC441"/>
    <mergeCell ref="AD440:AD441"/>
    <mergeCell ref="AE438:AE439"/>
    <mergeCell ref="AF438:AF439"/>
    <mergeCell ref="AG438:AG439"/>
    <mergeCell ref="AH438:AH439"/>
    <mergeCell ref="A440:A441"/>
    <mergeCell ref="D440:D441"/>
    <mergeCell ref="G440:G441"/>
    <mergeCell ref="J440:J441"/>
    <mergeCell ref="M440:M441"/>
    <mergeCell ref="P440:P441"/>
    <mergeCell ref="T438:T439"/>
    <mergeCell ref="W438:W439"/>
    <mergeCell ref="AA438:AA439"/>
    <mergeCell ref="AB438:AB439"/>
    <mergeCell ref="AC438:AC439"/>
    <mergeCell ref="AD438:AD439"/>
    <mergeCell ref="AE436:AE437"/>
    <mergeCell ref="AF436:AF437"/>
    <mergeCell ref="AG436:AG437"/>
    <mergeCell ref="AH436:AH437"/>
    <mergeCell ref="A438:A439"/>
    <mergeCell ref="D438:D439"/>
    <mergeCell ref="G438:G439"/>
    <mergeCell ref="J438:J439"/>
    <mergeCell ref="M438:M439"/>
    <mergeCell ref="P438:P439"/>
    <mergeCell ref="T436:T437"/>
    <mergeCell ref="W436:W437"/>
    <mergeCell ref="AA436:AA437"/>
    <mergeCell ref="AB436:AB437"/>
    <mergeCell ref="AC436:AC437"/>
    <mergeCell ref="AD436:AD437"/>
    <mergeCell ref="AE434:AE435"/>
    <mergeCell ref="AF434:AF435"/>
    <mergeCell ref="AG434:AG435"/>
    <mergeCell ref="AH434:AH435"/>
    <mergeCell ref="A436:A437"/>
    <mergeCell ref="D436:D437"/>
    <mergeCell ref="G436:G437"/>
    <mergeCell ref="J436:J437"/>
    <mergeCell ref="M436:M437"/>
    <mergeCell ref="P436:P437"/>
    <mergeCell ref="T434:T435"/>
    <mergeCell ref="W434:W435"/>
    <mergeCell ref="AA434:AA435"/>
    <mergeCell ref="AB434:AB435"/>
    <mergeCell ref="AC434:AC435"/>
    <mergeCell ref="AD434:AD435"/>
    <mergeCell ref="AE432:AE433"/>
    <mergeCell ref="AF432:AF433"/>
    <mergeCell ref="AG432:AG433"/>
    <mergeCell ref="AH432:AH433"/>
    <mergeCell ref="A434:A435"/>
    <mergeCell ref="D434:D435"/>
    <mergeCell ref="G434:G435"/>
    <mergeCell ref="J434:J435"/>
    <mergeCell ref="M434:M435"/>
    <mergeCell ref="P434:P435"/>
    <mergeCell ref="T432:T433"/>
    <mergeCell ref="W432:W433"/>
    <mergeCell ref="AA432:AA433"/>
    <mergeCell ref="AB432:AB433"/>
    <mergeCell ref="AC432:AC433"/>
    <mergeCell ref="AD432:AD433"/>
    <mergeCell ref="AE430:AE431"/>
    <mergeCell ref="AF430:AF431"/>
    <mergeCell ref="AG430:AG431"/>
    <mergeCell ref="AH430:AH431"/>
    <mergeCell ref="A432:A433"/>
    <mergeCell ref="D432:D433"/>
    <mergeCell ref="G432:G433"/>
    <mergeCell ref="J432:J433"/>
    <mergeCell ref="M432:M433"/>
    <mergeCell ref="P432:P433"/>
    <mergeCell ref="T430:T431"/>
    <mergeCell ref="W430:W431"/>
    <mergeCell ref="AA430:AA431"/>
    <mergeCell ref="AB430:AB431"/>
    <mergeCell ref="AC430:AC431"/>
    <mergeCell ref="AD430:AD431"/>
    <mergeCell ref="AE428:AE429"/>
    <mergeCell ref="AF428:AF429"/>
    <mergeCell ref="AG428:AG429"/>
    <mergeCell ref="AH428:AH429"/>
    <mergeCell ref="A430:A431"/>
    <mergeCell ref="D430:D431"/>
    <mergeCell ref="G430:G431"/>
    <mergeCell ref="J430:J431"/>
    <mergeCell ref="M430:M431"/>
    <mergeCell ref="P430:P431"/>
    <mergeCell ref="T428:T429"/>
    <mergeCell ref="W428:W429"/>
    <mergeCell ref="AA428:AA429"/>
    <mergeCell ref="AB428:AB429"/>
    <mergeCell ref="AC428:AC429"/>
    <mergeCell ref="AD428:AD429"/>
    <mergeCell ref="AE426:AE427"/>
    <mergeCell ref="AF426:AF427"/>
    <mergeCell ref="AG426:AG427"/>
    <mergeCell ref="AH426:AH427"/>
    <mergeCell ref="A428:A429"/>
    <mergeCell ref="D428:D429"/>
    <mergeCell ref="G428:G429"/>
    <mergeCell ref="J428:J429"/>
    <mergeCell ref="M428:M429"/>
    <mergeCell ref="P428:P429"/>
    <mergeCell ref="T426:T427"/>
    <mergeCell ref="W426:W427"/>
    <mergeCell ref="AA426:AA427"/>
    <mergeCell ref="AB426:AB427"/>
    <mergeCell ref="AC426:AC427"/>
    <mergeCell ref="AD426:AD427"/>
    <mergeCell ref="AE424:AE425"/>
    <mergeCell ref="AF424:AF425"/>
    <mergeCell ref="AG424:AG425"/>
    <mergeCell ref="AH424:AH425"/>
    <mergeCell ref="A426:A427"/>
    <mergeCell ref="D426:D427"/>
    <mergeCell ref="G426:G427"/>
    <mergeCell ref="J426:J427"/>
    <mergeCell ref="M426:M427"/>
    <mergeCell ref="P426:P427"/>
    <mergeCell ref="T424:T425"/>
    <mergeCell ref="W424:W425"/>
    <mergeCell ref="AA424:AA425"/>
    <mergeCell ref="AB424:AB425"/>
    <mergeCell ref="AC424:AC425"/>
    <mergeCell ref="AD424:AD425"/>
    <mergeCell ref="AE422:AE423"/>
    <mergeCell ref="AF422:AF423"/>
    <mergeCell ref="AG422:AG423"/>
    <mergeCell ref="AH422:AH423"/>
    <mergeCell ref="A424:A425"/>
    <mergeCell ref="D424:D425"/>
    <mergeCell ref="G424:G425"/>
    <mergeCell ref="J424:J425"/>
    <mergeCell ref="M424:M425"/>
    <mergeCell ref="P424:P425"/>
    <mergeCell ref="T422:T423"/>
    <mergeCell ref="W422:W423"/>
    <mergeCell ref="AA422:AA423"/>
    <mergeCell ref="AB422:AB423"/>
    <mergeCell ref="AC422:AC423"/>
    <mergeCell ref="AD422:AD423"/>
    <mergeCell ref="AE420:AE421"/>
    <mergeCell ref="AF420:AF421"/>
    <mergeCell ref="AG420:AG421"/>
    <mergeCell ref="AH420:AH421"/>
    <mergeCell ref="A422:A423"/>
    <mergeCell ref="D422:D423"/>
    <mergeCell ref="G422:G423"/>
    <mergeCell ref="J422:J423"/>
    <mergeCell ref="M422:M423"/>
    <mergeCell ref="P422:P423"/>
    <mergeCell ref="T420:T421"/>
    <mergeCell ref="W420:W421"/>
    <mergeCell ref="AA420:AA421"/>
    <mergeCell ref="AB420:AB421"/>
    <mergeCell ref="AC420:AC421"/>
    <mergeCell ref="AD420:AD421"/>
    <mergeCell ref="AE418:AE419"/>
    <mergeCell ref="AF418:AF419"/>
    <mergeCell ref="AG418:AG419"/>
    <mergeCell ref="AH418:AH419"/>
    <mergeCell ref="A420:A421"/>
    <mergeCell ref="D420:D421"/>
    <mergeCell ref="G420:G421"/>
    <mergeCell ref="J420:J421"/>
    <mergeCell ref="M420:M421"/>
    <mergeCell ref="P420:P421"/>
    <mergeCell ref="T418:T419"/>
    <mergeCell ref="W418:W419"/>
    <mergeCell ref="AA418:AA419"/>
    <mergeCell ref="AB418:AB419"/>
    <mergeCell ref="AC418:AC419"/>
    <mergeCell ref="AD418:AD419"/>
    <mergeCell ref="AE416:AE417"/>
    <mergeCell ref="AF416:AF417"/>
    <mergeCell ref="AG416:AG417"/>
    <mergeCell ref="AH416:AH417"/>
    <mergeCell ref="A418:A419"/>
    <mergeCell ref="D418:D419"/>
    <mergeCell ref="G418:G419"/>
    <mergeCell ref="J418:J419"/>
    <mergeCell ref="M418:M419"/>
    <mergeCell ref="P418:P419"/>
    <mergeCell ref="T416:T417"/>
    <mergeCell ref="W416:W417"/>
    <mergeCell ref="AA416:AA417"/>
    <mergeCell ref="AB416:AB417"/>
    <mergeCell ref="AC416:AC417"/>
    <mergeCell ref="AD416:AD417"/>
    <mergeCell ref="A416:A417"/>
    <mergeCell ref="D416:D417"/>
    <mergeCell ref="G416:G417"/>
    <mergeCell ref="J416:J417"/>
    <mergeCell ref="M416:M417"/>
    <mergeCell ref="P416:P417"/>
    <mergeCell ref="AC414:AC415"/>
    <mergeCell ref="AD414:AD415"/>
    <mergeCell ref="AE414:AE415"/>
    <mergeCell ref="AF414:AF415"/>
    <mergeCell ref="AG414:AG415"/>
    <mergeCell ref="AH414:AH415"/>
    <mergeCell ref="AH412:AH413"/>
    <mergeCell ref="A414:A415"/>
    <mergeCell ref="D414:D415"/>
    <mergeCell ref="G414:G415"/>
    <mergeCell ref="J414:J415"/>
    <mergeCell ref="M414:M415"/>
    <mergeCell ref="P414:P415"/>
    <mergeCell ref="T414:T415"/>
    <mergeCell ref="AA414:AA415"/>
    <mergeCell ref="AB414:AB415"/>
    <mergeCell ref="AB412:AB413"/>
    <mergeCell ref="AC412:AC413"/>
    <mergeCell ref="AD412:AD413"/>
    <mergeCell ref="AE412:AE413"/>
    <mergeCell ref="AF412:AF413"/>
    <mergeCell ref="AG412:AG413"/>
    <mergeCell ref="AH410:AH411"/>
    <mergeCell ref="A412:A413"/>
    <mergeCell ref="D412:D413"/>
    <mergeCell ref="G412:G413"/>
    <mergeCell ref="J412:J413"/>
    <mergeCell ref="M412:M413"/>
    <mergeCell ref="P412:P413"/>
    <mergeCell ref="T412:T413"/>
    <mergeCell ref="W412:W413"/>
    <mergeCell ref="AA412:AA413"/>
    <mergeCell ref="AB410:AB411"/>
    <mergeCell ref="AC410:AC411"/>
    <mergeCell ref="AD410:AD411"/>
    <mergeCell ref="AE410:AE411"/>
    <mergeCell ref="AF410:AF411"/>
    <mergeCell ref="AG410:AG411"/>
    <mergeCell ref="AH408:AH409"/>
    <mergeCell ref="A410:A411"/>
    <mergeCell ref="D410:D411"/>
    <mergeCell ref="G410:G411"/>
    <mergeCell ref="J410:J411"/>
    <mergeCell ref="M410:M411"/>
    <mergeCell ref="P410:P411"/>
    <mergeCell ref="T410:T411"/>
    <mergeCell ref="W410:W411"/>
    <mergeCell ref="AA410:AA411"/>
    <mergeCell ref="AB408:AB409"/>
    <mergeCell ref="AC408:AC409"/>
    <mergeCell ref="AD408:AD409"/>
    <mergeCell ref="AE408:AE409"/>
    <mergeCell ref="AF408:AF409"/>
    <mergeCell ref="AG408:AG409"/>
    <mergeCell ref="AH406:AH407"/>
    <mergeCell ref="A408:A409"/>
    <mergeCell ref="D408:D409"/>
    <mergeCell ref="G408:G409"/>
    <mergeCell ref="J408:J409"/>
    <mergeCell ref="M408:M409"/>
    <mergeCell ref="P408:P409"/>
    <mergeCell ref="T408:T409"/>
    <mergeCell ref="W408:W409"/>
    <mergeCell ref="AA408:AA409"/>
    <mergeCell ref="AB406:AB407"/>
    <mergeCell ref="AC406:AC407"/>
    <mergeCell ref="AD406:AD407"/>
    <mergeCell ref="AE406:AE407"/>
    <mergeCell ref="AF406:AF407"/>
    <mergeCell ref="AG406:AG407"/>
    <mergeCell ref="AH404:AH405"/>
    <mergeCell ref="A406:A407"/>
    <mergeCell ref="D406:D407"/>
    <mergeCell ref="G406:G407"/>
    <mergeCell ref="J406:J407"/>
    <mergeCell ref="M406:M407"/>
    <mergeCell ref="P406:P407"/>
    <mergeCell ref="T406:T407"/>
    <mergeCell ref="W406:W407"/>
    <mergeCell ref="AA406:AA407"/>
    <mergeCell ref="AB404:AB405"/>
    <mergeCell ref="AC404:AC405"/>
    <mergeCell ref="AD404:AD405"/>
    <mergeCell ref="AE404:AE405"/>
    <mergeCell ref="AF404:AF405"/>
    <mergeCell ref="AG404:AG405"/>
    <mergeCell ref="AH402:AH403"/>
    <mergeCell ref="A404:A405"/>
    <mergeCell ref="D404:D405"/>
    <mergeCell ref="G404:G405"/>
    <mergeCell ref="J404:J405"/>
    <mergeCell ref="M404:M405"/>
    <mergeCell ref="P404:P405"/>
    <mergeCell ref="T404:T405"/>
    <mergeCell ref="W404:W405"/>
    <mergeCell ref="AA404:AA405"/>
    <mergeCell ref="AB402:AB403"/>
    <mergeCell ref="AC402:AC403"/>
    <mergeCell ref="AD402:AD403"/>
    <mergeCell ref="AE402:AE403"/>
    <mergeCell ref="AF402:AF403"/>
    <mergeCell ref="AG402:AG403"/>
    <mergeCell ref="AH400:AH401"/>
    <mergeCell ref="A402:A403"/>
    <mergeCell ref="D402:D403"/>
    <mergeCell ref="G402:G403"/>
    <mergeCell ref="J402:J403"/>
    <mergeCell ref="M402:M403"/>
    <mergeCell ref="P402:P403"/>
    <mergeCell ref="T402:T403"/>
    <mergeCell ref="W402:W403"/>
    <mergeCell ref="AA402:AA403"/>
    <mergeCell ref="AB400:AB401"/>
    <mergeCell ref="AC400:AC401"/>
    <mergeCell ref="AD400:AD401"/>
    <mergeCell ref="AE400:AE401"/>
    <mergeCell ref="AF400:AF401"/>
    <mergeCell ref="AG400:AG401"/>
    <mergeCell ref="AH398:AH399"/>
    <mergeCell ref="A400:A401"/>
    <mergeCell ref="D400:D401"/>
    <mergeCell ref="G400:G401"/>
    <mergeCell ref="J400:J401"/>
    <mergeCell ref="M400:M401"/>
    <mergeCell ref="P400:P401"/>
    <mergeCell ref="T400:T401"/>
    <mergeCell ref="W400:W401"/>
    <mergeCell ref="AA400:AA401"/>
    <mergeCell ref="AB398:AB399"/>
    <mergeCell ref="AC398:AC399"/>
    <mergeCell ref="AD398:AD399"/>
    <mergeCell ref="AE398:AE399"/>
    <mergeCell ref="AF398:AF399"/>
    <mergeCell ref="AG398:AG399"/>
    <mergeCell ref="AH396:AH397"/>
    <mergeCell ref="A398:A399"/>
    <mergeCell ref="D398:D399"/>
    <mergeCell ref="G398:G399"/>
    <mergeCell ref="J398:J399"/>
    <mergeCell ref="M398:M399"/>
    <mergeCell ref="P398:P399"/>
    <mergeCell ref="T398:T399"/>
    <mergeCell ref="W398:W399"/>
    <mergeCell ref="AA398:AA399"/>
    <mergeCell ref="AB396:AB397"/>
    <mergeCell ref="AC396:AC397"/>
    <mergeCell ref="AD396:AD397"/>
    <mergeCell ref="AE396:AE397"/>
    <mergeCell ref="AF396:AF397"/>
    <mergeCell ref="AG396:AG397"/>
    <mergeCell ref="AH394:AH395"/>
    <mergeCell ref="A396:A397"/>
    <mergeCell ref="D396:D397"/>
    <mergeCell ref="G396:G397"/>
    <mergeCell ref="J396:J397"/>
    <mergeCell ref="M396:M397"/>
    <mergeCell ref="P396:P397"/>
    <mergeCell ref="T396:T397"/>
    <mergeCell ref="W396:W397"/>
    <mergeCell ref="AA396:AA397"/>
    <mergeCell ref="AB394:AB395"/>
    <mergeCell ref="AC394:AC395"/>
    <mergeCell ref="AD394:AD395"/>
    <mergeCell ref="AE394:AE395"/>
    <mergeCell ref="AF394:AF395"/>
    <mergeCell ref="AG394:AG395"/>
    <mergeCell ref="AH392:AH393"/>
    <mergeCell ref="A394:A395"/>
    <mergeCell ref="D394:D395"/>
    <mergeCell ref="G394:G395"/>
    <mergeCell ref="J394:J395"/>
    <mergeCell ref="M394:M395"/>
    <mergeCell ref="P394:P395"/>
    <mergeCell ref="T394:T395"/>
    <mergeCell ref="W394:W395"/>
    <mergeCell ref="AA394:AA395"/>
    <mergeCell ref="AB392:AB393"/>
    <mergeCell ref="AC392:AC393"/>
    <mergeCell ref="AD392:AD393"/>
    <mergeCell ref="AE392:AE393"/>
    <mergeCell ref="AF392:AF393"/>
    <mergeCell ref="AG392:AG393"/>
    <mergeCell ref="AH390:AH391"/>
    <mergeCell ref="A392:A393"/>
    <mergeCell ref="D392:D393"/>
    <mergeCell ref="G392:G393"/>
    <mergeCell ref="J392:J393"/>
    <mergeCell ref="M392:M393"/>
    <mergeCell ref="P392:P393"/>
    <mergeCell ref="T392:T393"/>
    <mergeCell ref="W392:W393"/>
    <mergeCell ref="AA392:AA393"/>
    <mergeCell ref="AB390:AB391"/>
    <mergeCell ref="AC390:AC391"/>
    <mergeCell ref="AD390:AD391"/>
    <mergeCell ref="AE390:AE391"/>
    <mergeCell ref="AF390:AF391"/>
    <mergeCell ref="AG390:AG391"/>
    <mergeCell ref="AH388:AH389"/>
    <mergeCell ref="A390:A391"/>
    <mergeCell ref="D390:D391"/>
    <mergeCell ref="G390:G391"/>
    <mergeCell ref="J390:J391"/>
    <mergeCell ref="M390:M391"/>
    <mergeCell ref="P390:P391"/>
    <mergeCell ref="T390:T391"/>
    <mergeCell ref="W390:W391"/>
    <mergeCell ref="AA390:AA391"/>
    <mergeCell ref="AB388:AB389"/>
    <mergeCell ref="AC388:AC389"/>
    <mergeCell ref="AD388:AD389"/>
    <mergeCell ref="AE388:AE389"/>
    <mergeCell ref="AF388:AF389"/>
    <mergeCell ref="AG388:AG389"/>
    <mergeCell ref="AH386:AH387"/>
    <mergeCell ref="A388:A389"/>
    <mergeCell ref="D388:D389"/>
    <mergeCell ref="G388:G389"/>
    <mergeCell ref="J388:J389"/>
    <mergeCell ref="M388:M389"/>
    <mergeCell ref="P388:P389"/>
    <mergeCell ref="T388:T389"/>
    <mergeCell ref="W388:W389"/>
    <mergeCell ref="AA388:AA389"/>
    <mergeCell ref="AB386:AB387"/>
    <mergeCell ref="AC386:AC387"/>
    <mergeCell ref="AD386:AD387"/>
    <mergeCell ref="AE386:AE387"/>
    <mergeCell ref="AF386:AF387"/>
    <mergeCell ref="AG386:AG387"/>
    <mergeCell ref="AH384:AH385"/>
    <mergeCell ref="A386:A387"/>
    <mergeCell ref="D386:D387"/>
    <mergeCell ref="G386:G387"/>
    <mergeCell ref="J386:J387"/>
    <mergeCell ref="M386:M387"/>
    <mergeCell ref="P386:P387"/>
    <mergeCell ref="T386:T387"/>
    <mergeCell ref="W386:W387"/>
    <mergeCell ref="AA386:AA387"/>
    <mergeCell ref="AB384:AB385"/>
    <mergeCell ref="AC384:AC385"/>
    <mergeCell ref="AD384:AD385"/>
    <mergeCell ref="AE384:AE385"/>
    <mergeCell ref="AF384:AF385"/>
    <mergeCell ref="AG384:AG385"/>
    <mergeCell ref="AH382:AH383"/>
    <mergeCell ref="A384:A385"/>
    <mergeCell ref="D384:D385"/>
    <mergeCell ref="G384:G385"/>
    <mergeCell ref="J384:J385"/>
    <mergeCell ref="M384:M385"/>
    <mergeCell ref="P384:P385"/>
    <mergeCell ref="T384:T385"/>
    <mergeCell ref="W384:W385"/>
    <mergeCell ref="AA384:AA385"/>
    <mergeCell ref="AB382:AB383"/>
    <mergeCell ref="AC382:AC383"/>
    <mergeCell ref="AD382:AD383"/>
    <mergeCell ref="AE382:AE383"/>
    <mergeCell ref="AF382:AF383"/>
    <mergeCell ref="AG382:AG383"/>
    <mergeCell ref="AH380:AH381"/>
    <mergeCell ref="A382:A383"/>
    <mergeCell ref="D382:D383"/>
    <mergeCell ref="G382:G383"/>
    <mergeCell ref="J382:J383"/>
    <mergeCell ref="M382:M383"/>
    <mergeCell ref="P382:P383"/>
    <mergeCell ref="T382:T383"/>
    <mergeCell ref="W382:W383"/>
    <mergeCell ref="AA382:AA383"/>
    <mergeCell ref="AB380:AB381"/>
    <mergeCell ref="AC380:AC381"/>
    <mergeCell ref="AD380:AD381"/>
    <mergeCell ref="AE380:AE381"/>
    <mergeCell ref="AF380:AF381"/>
    <mergeCell ref="AG380:AG381"/>
    <mergeCell ref="AG378:AG379"/>
    <mergeCell ref="AH378:AH379"/>
    <mergeCell ref="A380:A381"/>
    <mergeCell ref="D380:D381"/>
    <mergeCell ref="G380:G381"/>
    <mergeCell ref="J380:J381"/>
    <mergeCell ref="M380:M381"/>
    <mergeCell ref="P380:P381"/>
    <mergeCell ref="T380:T381"/>
    <mergeCell ref="AA380:AA381"/>
    <mergeCell ref="AA378:AA379"/>
    <mergeCell ref="AB378:AB379"/>
    <mergeCell ref="AC378:AC379"/>
    <mergeCell ref="AD378:AD379"/>
    <mergeCell ref="AE378:AE379"/>
    <mergeCell ref="AF378:AF379"/>
    <mergeCell ref="AG376:AG377"/>
    <mergeCell ref="AH376:AH377"/>
    <mergeCell ref="A378:A379"/>
    <mergeCell ref="D378:D379"/>
    <mergeCell ref="G378:G379"/>
    <mergeCell ref="J378:J379"/>
    <mergeCell ref="M378:M379"/>
    <mergeCell ref="P378:P379"/>
    <mergeCell ref="T378:T379"/>
    <mergeCell ref="W378:W379"/>
    <mergeCell ref="AA376:AA377"/>
    <mergeCell ref="AB376:AB377"/>
    <mergeCell ref="AC376:AC377"/>
    <mergeCell ref="AD376:AD377"/>
    <mergeCell ref="AE376:AE377"/>
    <mergeCell ref="AF376:AF377"/>
    <mergeCell ref="AG374:AG375"/>
    <mergeCell ref="AH374:AH375"/>
    <mergeCell ref="A376:A377"/>
    <mergeCell ref="D376:D377"/>
    <mergeCell ref="G376:G377"/>
    <mergeCell ref="J376:J377"/>
    <mergeCell ref="M376:M377"/>
    <mergeCell ref="P376:P377"/>
    <mergeCell ref="T376:T377"/>
    <mergeCell ref="W376:W377"/>
    <mergeCell ref="AA374:AA375"/>
    <mergeCell ref="AB374:AB375"/>
    <mergeCell ref="AC374:AC375"/>
    <mergeCell ref="AD374:AD375"/>
    <mergeCell ref="AE374:AE375"/>
    <mergeCell ref="AF374:AF375"/>
    <mergeCell ref="AG372:AG373"/>
    <mergeCell ref="AH372:AH373"/>
    <mergeCell ref="A374:A375"/>
    <mergeCell ref="D374:D375"/>
    <mergeCell ref="G374:G375"/>
    <mergeCell ref="J374:J375"/>
    <mergeCell ref="M374:M375"/>
    <mergeCell ref="P374:P375"/>
    <mergeCell ref="T374:T375"/>
    <mergeCell ref="W374:W375"/>
    <mergeCell ref="AA372:AA373"/>
    <mergeCell ref="AB372:AB373"/>
    <mergeCell ref="AC372:AC373"/>
    <mergeCell ref="AD372:AD373"/>
    <mergeCell ref="AE372:AE373"/>
    <mergeCell ref="AF372:AF373"/>
    <mergeCell ref="AG370:AG371"/>
    <mergeCell ref="AH370:AH371"/>
    <mergeCell ref="A372:A373"/>
    <mergeCell ref="D372:D373"/>
    <mergeCell ref="G372:G373"/>
    <mergeCell ref="J372:J373"/>
    <mergeCell ref="M372:M373"/>
    <mergeCell ref="P372:P373"/>
    <mergeCell ref="T372:T373"/>
    <mergeCell ref="W372:W373"/>
    <mergeCell ref="AA370:AA371"/>
    <mergeCell ref="AB370:AB371"/>
    <mergeCell ref="AC370:AC371"/>
    <mergeCell ref="AD370:AD371"/>
    <mergeCell ref="AE370:AE371"/>
    <mergeCell ref="AF370:AF371"/>
    <mergeCell ref="AG368:AG369"/>
    <mergeCell ref="AH368:AH369"/>
    <mergeCell ref="A370:A371"/>
    <mergeCell ref="D370:D371"/>
    <mergeCell ref="G370:G371"/>
    <mergeCell ref="J370:J371"/>
    <mergeCell ref="M370:M371"/>
    <mergeCell ref="P370:P371"/>
    <mergeCell ref="T370:T371"/>
    <mergeCell ref="W370:W371"/>
    <mergeCell ref="AA368:AA369"/>
    <mergeCell ref="AB368:AB369"/>
    <mergeCell ref="AC368:AC369"/>
    <mergeCell ref="AD368:AD369"/>
    <mergeCell ref="AE368:AE369"/>
    <mergeCell ref="AF368:AF369"/>
    <mergeCell ref="AG366:AG367"/>
    <mergeCell ref="AH366:AH367"/>
    <mergeCell ref="A368:A369"/>
    <mergeCell ref="D368:D369"/>
    <mergeCell ref="G368:G369"/>
    <mergeCell ref="J368:J369"/>
    <mergeCell ref="M368:M369"/>
    <mergeCell ref="P368:P369"/>
    <mergeCell ref="T368:T369"/>
    <mergeCell ref="W368:W369"/>
    <mergeCell ref="AA366:AA367"/>
    <mergeCell ref="AB366:AB367"/>
    <mergeCell ref="AC366:AC367"/>
    <mergeCell ref="AD366:AD367"/>
    <mergeCell ref="AE366:AE367"/>
    <mergeCell ref="AF366:AF367"/>
    <mergeCell ref="AG364:AG365"/>
    <mergeCell ref="AH364:AH365"/>
    <mergeCell ref="A366:A367"/>
    <mergeCell ref="D366:D367"/>
    <mergeCell ref="G366:G367"/>
    <mergeCell ref="J366:J367"/>
    <mergeCell ref="M366:M367"/>
    <mergeCell ref="P366:P367"/>
    <mergeCell ref="T366:T367"/>
    <mergeCell ref="W366:W367"/>
    <mergeCell ref="AA364:AA365"/>
    <mergeCell ref="AB364:AB365"/>
    <mergeCell ref="AC364:AC365"/>
    <mergeCell ref="AD364:AD365"/>
    <mergeCell ref="AE364:AE365"/>
    <mergeCell ref="AF364:AF365"/>
    <mergeCell ref="AG362:AG363"/>
    <mergeCell ref="AH362:AH363"/>
    <mergeCell ref="A364:A365"/>
    <mergeCell ref="D364:D365"/>
    <mergeCell ref="G364:G365"/>
    <mergeCell ref="J364:J365"/>
    <mergeCell ref="M364:M365"/>
    <mergeCell ref="P364:P365"/>
    <mergeCell ref="T364:T365"/>
    <mergeCell ref="W364:W365"/>
    <mergeCell ref="AA362:AA363"/>
    <mergeCell ref="AB362:AB363"/>
    <mergeCell ref="AC362:AC363"/>
    <mergeCell ref="AD362:AD363"/>
    <mergeCell ref="AE362:AE363"/>
    <mergeCell ref="AF362:AF363"/>
    <mergeCell ref="AG360:AG361"/>
    <mergeCell ref="AH360:AH361"/>
    <mergeCell ref="A362:A363"/>
    <mergeCell ref="D362:D363"/>
    <mergeCell ref="G362:G363"/>
    <mergeCell ref="J362:J363"/>
    <mergeCell ref="M362:M363"/>
    <mergeCell ref="P362:P363"/>
    <mergeCell ref="T362:T363"/>
    <mergeCell ref="W362:W363"/>
    <mergeCell ref="AA360:AA361"/>
    <mergeCell ref="AB360:AB361"/>
    <mergeCell ref="AC360:AC361"/>
    <mergeCell ref="AD360:AD361"/>
    <mergeCell ref="AE360:AE361"/>
    <mergeCell ref="AF360:AF361"/>
    <mergeCell ref="AG358:AG359"/>
    <mergeCell ref="AH358:AH359"/>
    <mergeCell ref="A360:A361"/>
    <mergeCell ref="D360:D361"/>
    <mergeCell ref="G360:G361"/>
    <mergeCell ref="J360:J361"/>
    <mergeCell ref="M360:M361"/>
    <mergeCell ref="P360:P361"/>
    <mergeCell ref="T360:T361"/>
    <mergeCell ref="W360:W361"/>
    <mergeCell ref="AA358:AA359"/>
    <mergeCell ref="AB358:AB359"/>
    <mergeCell ref="AC358:AC359"/>
    <mergeCell ref="AD358:AD359"/>
    <mergeCell ref="AE358:AE359"/>
    <mergeCell ref="AF358:AF359"/>
    <mergeCell ref="AG356:AG357"/>
    <mergeCell ref="AH356:AH357"/>
    <mergeCell ref="A358:A359"/>
    <mergeCell ref="D358:D359"/>
    <mergeCell ref="G358:G359"/>
    <mergeCell ref="J358:J359"/>
    <mergeCell ref="M358:M359"/>
    <mergeCell ref="P358:P359"/>
    <mergeCell ref="T358:T359"/>
    <mergeCell ref="W358:W359"/>
    <mergeCell ref="AA356:AA357"/>
    <mergeCell ref="AB356:AB357"/>
    <mergeCell ref="AC356:AC357"/>
    <mergeCell ref="AD356:AD357"/>
    <mergeCell ref="AE356:AE357"/>
    <mergeCell ref="AF356:AF357"/>
    <mergeCell ref="AG354:AG355"/>
    <mergeCell ref="AH354:AH355"/>
    <mergeCell ref="A356:A357"/>
    <mergeCell ref="D356:D357"/>
    <mergeCell ref="G356:G357"/>
    <mergeCell ref="J356:J357"/>
    <mergeCell ref="M356:M357"/>
    <mergeCell ref="P356:P357"/>
    <mergeCell ref="T356:T357"/>
    <mergeCell ref="W356:W357"/>
    <mergeCell ref="AA354:AA355"/>
    <mergeCell ref="AB354:AB355"/>
    <mergeCell ref="AC354:AC355"/>
    <mergeCell ref="AD354:AD355"/>
    <mergeCell ref="AE354:AE355"/>
    <mergeCell ref="AF354:AF355"/>
    <mergeCell ref="AG352:AG353"/>
    <mergeCell ref="AH352:AH353"/>
    <mergeCell ref="A354:A355"/>
    <mergeCell ref="D354:D355"/>
    <mergeCell ref="G354:G355"/>
    <mergeCell ref="J354:J355"/>
    <mergeCell ref="M354:M355"/>
    <mergeCell ref="P354:P355"/>
    <mergeCell ref="T354:T355"/>
    <mergeCell ref="W354:W355"/>
    <mergeCell ref="AA352:AA353"/>
    <mergeCell ref="AB352:AB353"/>
    <mergeCell ref="AC352:AC353"/>
    <mergeCell ref="AD352:AD353"/>
    <mergeCell ref="AE352:AE353"/>
    <mergeCell ref="AF352:AF353"/>
    <mergeCell ref="AG350:AG351"/>
    <mergeCell ref="AH350:AH351"/>
    <mergeCell ref="A352:A353"/>
    <mergeCell ref="D352:D353"/>
    <mergeCell ref="G352:G353"/>
    <mergeCell ref="J352:J353"/>
    <mergeCell ref="M352:M353"/>
    <mergeCell ref="P352:P353"/>
    <mergeCell ref="T352:T353"/>
    <mergeCell ref="W352:W353"/>
    <mergeCell ref="AA350:AA351"/>
    <mergeCell ref="AB350:AB351"/>
    <mergeCell ref="AC350:AC351"/>
    <mergeCell ref="AD350:AD351"/>
    <mergeCell ref="AE350:AE351"/>
    <mergeCell ref="AF350:AF351"/>
    <mergeCell ref="AG348:AG349"/>
    <mergeCell ref="AH348:AH349"/>
    <mergeCell ref="A350:A351"/>
    <mergeCell ref="D350:D351"/>
    <mergeCell ref="G350:G351"/>
    <mergeCell ref="J350:J351"/>
    <mergeCell ref="M350:M351"/>
    <mergeCell ref="P350:P351"/>
    <mergeCell ref="T350:T351"/>
    <mergeCell ref="W350:W351"/>
    <mergeCell ref="AA348:AA349"/>
    <mergeCell ref="AB348:AB349"/>
    <mergeCell ref="AC348:AC349"/>
    <mergeCell ref="AD348:AD349"/>
    <mergeCell ref="AE348:AE349"/>
    <mergeCell ref="AF348:AF349"/>
    <mergeCell ref="AG346:AG347"/>
    <mergeCell ref="AH346:AH347"/>
    <mergeCell ref="A348:A349"/>
    <mergeCell ref="D348:D349"/>
    <mergeCell ref="G348:G349"/>
    <mergeCell ref="J348:J349"/>
    <mergeCell ref="M348:M349"/>
    <mergeCell ref="P348:P349"/>
    <mergeCell ref="T348:T349"/>
    <mergeCell ref="W348:W349"/>
    <mergeCell ref="AA346:AA347"/>
    <mergeCell ref="AB346:AB347"/>
    <mergeCell ref="AC346:AC347"/>
    <mergeCell ref="AD346:AD347"/>
    <mergeCell ref="AE346:AE347"/>
    <mergeCell ref="AF346:AF347"/>
    <mergeCell ref="AG344:AG345"/>
    <mergeCell ref="AH344:AH345"/>
    <mergeCell ref="A346:A347"/>
    <mergeCell ref="D346:D347"/>
    <mergeCell ref="G346:G347"/>
    <mergeCell ref="J346:J347"/>
    <mergeCell ref="M346:M347"/>
    <mergeCell ref="P346:P347"/>
    <mergeCell ref="T346:T347"/>
    <mergeCell ref="W346:W347"/>
    <mergeCell ref="AA344:AA345"/>
    <mergeCell ref="AB344:AB345"/>
    <mergeCell ref="AC344:AC345"/>
    <mergeCell ref="AD344:AD345"/>
    <mergeCell ref="AE344:AE345"/>
    <mergeCell ref="AF344:AF345"/>
    <mergeCell ref="AF342:AF343"/>
    <mergeCell ref="AG342:AG343"/>
    <mergeCell ref="AH342:AH343"/>
    <mergeCell ref="A344:A345"/>
    <mergeCell ref="D344:D345"/>
    <mergeCell ref="G344:G345"/>
    <mergeCell ref="J344:J345"/>
    <mergeCell ref="M344:M345"/>
    <mergeCell ref="P344:P345"/>
    <mergeCell ref="T344:T345"/>
    <mergeCell ref="W342:W343"/>
    <mergeCell ref="AA342:AA343"/>
    <mergeCell ref="AB342:AB343"/>
    <mergeCell ref="AC342:AC343"/>
    <mergeCell ref="AD342:AD343"/>
    <mergeCell ref="AE342:AE343"/>
    <mergeCell ref="AF340:AF341"/>
    <mergeCell ref="AG340:AG341"/>
    <mergeCell ref="AH340:AH341"/>
    <mergeCell ref="A342:A343"/>
    <mergeCell ref="D342:D343"/>
    <mergeCell ref="G342:G343"/>
    <mergeCell ref="J342:J343"/>
    <mergeCell ref="M342:M343"/>
    <mergeCell ref="P342:P343"/>
    <mergeCell ref="T342:T343"/>
    <mergeCell ref="W340:W341"/>
    <mergeCell ref="AA340:AA341"/>
    <mergeCell ref="AB340:AB341"/>
    <mergeCell ref="AC340:AC341"/>
    <mergeCell ref="AD340:AD341"/>
    <mergeCell ref="AE340:AE341"/>
    <mergeCell ref="AF338:AF339"/>
    <mergeCell ref="AG338:AG339"/>
    <mergeCell ref="AH338:AH339"/>
    <mergeCell ref="A340:A341"/>
    <mergeCell ref="D340:D341"/>
    <mergeCell ref="G340:G341"/>
    <mergeCell ref="J340:J341"/>
    <mergeCell ref="M340:M341"/>
    <mergeCell ref="P340:P341"/>
    <mergeCell ref="T340:T341"/>
    <mergeCell ref="W338:W339"/>
    <mergeCell ref="AA338:AA339"/>
    <mergeCell ref="AB338:AB339"/>
    <mergeCell ref="AC338:AC339"/>
    <mergeCell ref="AD338:AD339"/>
    <mergeCell ref="AE338:AE339"/>
    <mergeCell ref="AF336:AF337"/>
    <mergeCell ref="AG336:AG337"/>
    <mergeCell ref="AH336:AH337"/>
    <mergeCell ref="A338:A339"/>
    <mergeCell ref="D338:D339"/>
    <mergeCell ref="G338:G339"/>
    <mergeCell ref="J338:J339"/>
    <mergeCell ref="M338:M339"/>
    <mergeCell ref="P338:P339"/>
    <mergeCell ref="T338:T339"/>
    <mergeCell ref="W336:W337"/>
    <mergeCell ref="AA336:AA337"/>
    <mergeCell ref="AB336:AB337"/>
    <mergeCell ref="AC336:AC337"/>
    <mergeCell ref="AD336:AD337"/>
    <mergeCell ref="AE336:AE337"/>
    <mergeCell ref="AF334:AF335"/>
    <mergeCell ref="AG334:AG335"/>
    <mergeCell ref="AH334:AH335"/>
    <mergeCell ref="A336:A337"/>
    <mergeCell ref="D336:D337"/>
    <mergeCell ref="G336:G337"/>
    <mergeCell ref="J336:J337"/>
    <mergeCell ref="M336:M337"/>
    <mergeCell ref="P336:P337"/>
    <mergeCell ref="T336:T337"/>
    <mergeCell ref="W334:W335"/>
    <mergeCell ref="AA334:AA335"/>
    <mergeCell ref="AB334:AB335"/>
    <mergeCell ref="AC334:AC335"/>
    <mergeCell ref="AD334:AD335"/>
    <mergeCell ref="AE334:AE335"/>
    <mergeCell ref="AF332:AF333"/>
    <mergeCell ref="AG332:AG333"/>
    <mergeCell ref="AH332:AH333"/>
    <mergeCell ref="A334:A335"/>
    <mergeCell ref="D334:D335"/>
    <mergeCell ref="G334:G335"/>
    <mergeCell ref="J334:J335"/>
    <mergeCell ref="M334:M335"/>
    <mergeCell ref="P334:P335"/>
    <mergeCell ref="T334:T335"/>
    <mergeCell ref="W332:W333"/>
    <mergeCell ref="AA332:AA333"/>
    <mergeCell ref="AB332:AB333"/>
    <mergeCell ref="AC332:AC333"/>
    <mergeCell ref="AD332:AD333"/>
    <mergeCell ref="AE332:AE333"/>
    <mergeCell ref="AF330:AF331"/>
    <mergeCell ref="AG330:AG331"/>
    <mergeCell ref="AH330:AH331"/>
    <mergeCell ref="A332:A333"/>
    <mergeCell ref="D332:D333"/>
    <mergeCell ref="G332:G333"/>
    <mergeCell ref="J332:J333"/>
    <mergeCell ref="M332:M333"/>
    <mergeCell ref="P332:P333"/>
    <mergeCell ref="T332:T333"/>
    <mergeCell ref="W330:W331"/>
    <mergeCell ref="AA330:AA331"/>
    <mergeCell ref="AB330:AB331"/>
    <mergeCell ref="AC330:AC331"/>
    <mergeCell ref="AD330:AD331"/>
    <mergeCell ref="AE330:AE331"/>
    <mergeCell ref="AF328:AF329"/>
    <mergeCell ref="AG328:AG329"/>
    <mergeCell ref="AH328:AH329"/>
    <mergeCell ref="A330:A331"/>
    <mergeCell ref="D330:D331"/>
    <mergeCell ref="G330:G331"/>
    <mergeCell ref="J330:J331"/>
    <mergeCell ref="M330:M331"/>
    <mergeCell ref="P330:P331"/>
    <mergeCell ref="T330:T331"/>
    <mergeCell ref="W328:W329"/>
    <mergeCell ref="AA328:AA329"/>
    <mergeCell ref="AB328:AB329"/>
    <mergeCell ref="AC328:AC329"/>
    <mergeCell ref="AD328:AD329"/>
    <mergeCell ref="AE328:AE329"/>
    <mergeCell ref="AF326:AF327"/>
    <mergeCell ref="AG326:AG327"/>
    <mergeCell ref="AH326:AH327"/>
    <mergeCell ref="A328:A329"/>
    <mergeCell ref="D328:D329"/>
    <mergeCell ref="G328:G329"/>
    <mergeCell ref="J328:J329"/>
    <mergeCell ref="M328:M329"/>
    <mergeCell ref="P328:P329"/>
    <mergeCell ref="T328:T329"/>
    <mergeCell ref="W326:W327"/>
    <mergeCell ref="AA326:AA327"/>
    <mergeCell ref="AB326:AB327"/>
    <mergeCell ref="AC326:AC327"/>
    <mergeCell ref="AD326:AD327"/>
    <mergeCell ref="AE326:AE327"/>
    <mergeCell ref="AF324:AF325"/>
    <mergeCell ref="AG324:AG325"/>
    <mergeCell ref="AH324:AH325"/>
    <mergeCell ref="A326:A327"/>
    <mergeCell ref="D326:D327"/>
    <mergeCell ref="G326:G327"/>
    <mergeCell ref="J326:J327"/>
    <mergeCell ref="M326:M327"/>
    <mergeCell ref="P326:P327"/>
    <mergeCell ref="T326:T327"/>
    <mergeCell ref="W324:W325"/>
    <mergeCell ref="AA324:AA325"/>
    <mergeCell ref="AB324:AB325"/>
    <mergeCell ref="AC324:AC325"/>
    <mergeCell ref="AD324:AD325"/>
    <mergeCell ref="AE324:AE325"/>
    <mergeCell ref="AF322:AF323"/>
    <mergeCell ref="AG322:AG323"/>
    <mergeCell ref="AH322:AH323"/>
    <mergeCell ref="A324:A325"/>
    <mergeCell ref="D324:D325"/>
    <mergeCell ref="G324:G325"/>
    <mergeCell ref="J324:J325"/>
    <mergeCell ref="M324:M325"/>
    <mergeCell ref="P324:P325"/>
    <mergeCell ref="T324:T325"/>
    <mergeCell ref="W322:W323"/>
    <mergeCell ref="AA322:AA323"/>
    <mergeCell ref="AB322:AB323"/>
    <mergeCell ref="AC322:AC323"/>
    <mergeCell ref="AD322:AD323"/>
    <mergeCell ref="AE322:AE323"/>
    <mergeCell ref="AF320:AF321"/>
    <mergeCell ref="AG320:AG321"/>
    <mergeCell ref="AH320:AH321"/>
    <mergeCell ref="A322:A323"/>
    <mergeCell ref="D322:D323"/>
    <mergeCell ref="G322:G323"/>
    <mergeCell ref="J322:J323"/>
    <mergeCell ref="M322:M323"/>
    <mergeCell ref="P322:P323"/>
    <mergeCell ref="T322:T323"/>
    <mergeCell ref="W320:W321"/>
    <mergeCell ref="AA320:AA321"/>
    <mergeCell ref="AB320:AB321"/>
    <mergeCell ref="AC320:AC321"/>
    <mergeCell ref="AD320:AD321"/>
    <mergeCell ref="AE320:AE321"/>
    <mergeCell ref="AF318:AF319"/>
    <mergeCell ref="AG318:AG319"/>
    <mergeCell ref="AH318:AH319"/>
    <mergeCell ref="A320:A321"/>
    <mergeCell ref="D320:D321"/>
    <mergeCell ref="G320:G321"/>
    <mergeCell ref="J320:J321"/>
    <mergeCell ref="M320:M321"/>
    <mergeCell ref="P320:P321"/>
    <mergeCell ref="T320:T321"/>
    <mergeCell ref="W318:W319"/>
    <mergeCell ref="AA318:AA319"/>
    <mergeCell ref="AB318:AB319"/>
    <mergeCell ref="AC318:AC319"/>
    <mergeCell ref="AD318:AD319"/>
    <mergeCell ref="AE318:AE319"/>
    <mergeCell ref="AF316:AF317"/>
    <mergeCell ref="AG316:AG317"/>
    <mergeCell ref="AH316:AH317"/>
    <mergeCell ref="A318:A319"/>
    <mergeCell ref="D318:D319"/>
    <mergeCell ref="G318:G319"/>
    <mergeCell ref="J318:J319"/>
    <mergeCell ref="M318:M319"/>
    <mergeCell ref="P318:P319"/>
    <mergeCell ref="T318:T319"/>
    <mergeCell ref="W316:W317"/>
    <mergeCell ref="AA316:AA317"/>
    <mergeCell ref="AB316:AB317"/>
    <mergeCell ref="AC316:AC317"/>
    <mergeCell ref="AD316:AD317"/>
    <mergeCell ref="AE316:AE317"/>
    <mergeCell ref="AF314:AF315"/>
    <mergeCell ref="AG314:AG315"/>
    <mergeCell ref="AH314:AH315"/>
    <mergeCell ref="A316:A317"/>
    <mergeCell ref="D316:D317"/>
    <mergeCell ref="G316:G317"/>
    <mergeCell ref="J316:J317"/>
    <mergeCell ref="M316:M317"/>
    <mergeCell ref="P316:P317"/>
    <mergeCell ref="T316:T317"/>
    <mergeCell ref="W314:W315"/>
    <mergeCell ref="AA314:AA315"/>
    <mergeCell ref="AB314:AB315"/>
    <mergeCell ref="AC314:AC315"/>
    <mergeCell ref="AD314:AD315"/>
    <mergeCell ref="AE314:AE315"/>
    <mergeCell ref="AF312:AF313"/>
    <mergeCell ref="AG312:AG313"/>
    <mergeCell ref="AH312:AH313"/>
    <mergeCell ref="A314:A315"/>
    <mergeCell ref="D314:D315"/>
    <mergeCell ref="G314:G315"/>
    <mergeCell ref="J314:J315"/>
    <mergeCell ref="M314:M315"/>
    <mergeCell ref="P314:P315"/>
    <mergeCell ref="T314:T315"/>
    <mergeCell ref="W312:W313"/>
    <mergeCell ref="AA312:AA313"/>
    <mergeCell ref="AB312:AB313"/>
    <mergeCell ref="AC312:AC313"/>
    <mergeCell ref="AD312:AD313"/>
    <mergeCell ref="AE312:AE313"/>
    <mergeCell ref="AF310:AF311"/>
    <mergeCell ref="AG310:AG311"/>
    <mergeCell ref="AH310:AH311"/>
    <mergeCell ref="A312:A313"/>
    <mergeCell ref="D312:D313"/>
    <mergeCell ref="G312:G313"/>
    <mergeCell ref="J312:J313"/>
    <mergeCell ref="M312:M313"/>
    <mergeCell ref="P312:P313"/>
    <mergeCell ref="T312:T313"/>
    <mergeCell ref="T310:T311"/>
    <mergeCell ref="AA310:AA311"/>
    <mergeCell ref="AB310:AB311"/>
    <mergeCell ref="AC310:AC311"/>
    <mergeCell ref="AD310:AD311"/>
    <mergeCell ref="AE310:AE311"/>
    <mergeCell ref="AE308:AE309"/>
    <mergeCell ref="AF308:AF309"/>
    <mergeCell ref="AG308:AG309"/>
    <mergeCell ref="AH308:AH309"/>
    <mergeCell ref="A310:A311"/>
    <mergeCell ref="D310:D311"/>
    <mergeCell ref="G310:G311"/>
    <mergeCell ref="J310:J311"/>
    <mergeCell ref="M310:M311"/>
    <mergeCell ref="P310:P311"/>
    <mergeCell ref="T308:T309"/>
    <mergeCell ref="W308:W309"/>
    <mergeCell ref="AA308:AA309"/>
    <mergeCell ref="AB308:AB309"/>
    <mergeCell ref="AC308:AC309"/>
    <mergeCell ref="AD308:AD309"/>
    <mergeCell ref="AE306:AE307"/>
    <mergeCell ref="AF306:AF307"/>
    <mergeCell ref="AG306:AG307"/>
    <mergeCell ref="AH306:AH307"/>
    <mergeCell ref="A308:A309"/>
    <mergeCell ref="D308:D309"/>
    <mergeCell ref="G308:G309"/>
    <mergeCell ref="J308:J309"/>
    <mergeCell ref="M308:M309"/>
    <mergeCell ref="P308:P309"/>
    <mergeCell ref="T306:T307"/>
    <mergeCell ref="W306:W307"/>
    <mergeCell ref="AA306:AA307"/>
    <mergeCell ref="AB306:AB307"/>
    <mergeCell ref="AC306:AC307"/>
    <mergeCell ref="AD306:AD307"/>
    <mergeCell ref="AE304:AE305"/>
    <mergeCell ref="AF304:AF305"/>
    <mergeCell ref="AG304:AG305"/>
    <mergeCell ref="AH304:AH305"/>
    <mergeCell ref="A306:A307"/>
    <mergeCell ref="D306:D307"/>
    <mergeCell ref="G306:G307"/>
    <mergeCell ref="J306:J307"/>
    <mergeCell ref="M306:M307"/>
    <mergeCell ref="P306:P307"/>
    <mergeCell ref="T304:T305"/>
    <mergeCell ref="W304:W305"/>
    <mergeCell ref="AA304:AA305"/>
    <mergeCell ref="AB304:AB305"/>
    <mergeCell ref="AC304:AC305"/>
    <mergeCell ref="AD304:AD305"/>
    <mergeCell ref="AE302:AE303"/>
    <mergeCell ref="AF302:AF303"/>
    <mergeCell ref="AG302:AG303"/>
    <mergeCell ref="AH302:AH303"/>
    <mergeCell ref="A304:A305"/>
    <mergeCell ref="D304:D305"/>
    <mergeCell ref="G304:G305"/>
    <mergeCell ref="J304:J305"/>
    <mergeCell ref="M304:M305"/>
    <mergeCell ref="P304:P305"/>
    <mergeCell ref="T302:T303"/>
    <mergeCell ref="W302:W303"/>
    <mergeCell ref="AA302:AA303"/>
    <mergeCell ref="AB302:AB303"/>
    <mergeCell ref="AC302:AC303"/>
    <mergeCell ref="AD302:AD303"/>
    <mergeCell ref="AE300:AE301"/>
    <mergeCell ref="AF300:AF301"/>
    <mergeCell ref="AG300:AG301"/>
    <mergeCell ref="AH300:AH301"/>
    <mergeCell ref="A302:A303"/>
    <mergeCell ref="D302:D303"/>
    <mergeCell ref="G302:G303"/>
    <mergeCell ref="J302:J303"/>
    <mergeCell ref="M302:M303"/>
    <mergeCell ref="P302:P303"/>
    <mergeCell ref="T300:T301"/>
    <mergeCell ref="W300:W301"/>
    <mergeCell ref="AA300:AA301"/>
    <mergeCell ref="AB300:AB301"/>
    <mergeCell ref="AC300:AC301"/>
    <mergeCell ref="AD300:AD301"/>
    <mergeCell ref="AE298:AE299"/>
    <mergeCell ref="AF298:AF299"/>
    <mergeCell ref="AG298:AG299"/>
    <mergeCell ref="AH298:AH299"/>
    <mergeCell ref="A300:A301"/>
    <mergeCell ref="D300:D301"/>
    <mergeCell ref="G300:G301"/>
    <mergeCell ref="J300:J301"/>
    <mergeCell ref="M300:M301"/>
    <mergeCell ref="P300:P301"/>
    <mergeCell ref="T298:T299"/>
    <mergeCell ref="W298:W299"/>
    <mergeCell ref="AA298:AA299"/>
    <mergeCell ref="AB298:AB299"/>
    <mergeCell ref="AC298:AC299"/>
    <mergeCell ref="AD298:AD299"/>
    <mergeCell ref="AE296:AE297"/>
    <mergeCell ref="AF296:AF297"/>
    <mergeCell ref="AG296:AG297"/>
    <mergeCell ref="AH296:AH297"/>
    <mergeCell ref="A298:A299"/>
    <mergeCell ref="D298:D299"/>
    <mergeCell ref="G298:G299"/>
    <mergeCell ref="J298:J299"/>
    <mergeCell ref="M298:M299"/>
    <mergeCell ref="P298:P299"/>
    <mergeCell ref="T296:T297"/>
    <mergeCell ref="W296:W297"/>
    <mergeCell ref="AA296:AA297"/>
    <mergeCell ref="AB296:AB297"/>
    <mergeCell ref="AC296:AC297"/>
    <mergeCell ref="AD296:AD297"/>
    <mergeCell ref="AE294:AE295"/>
    <mergeCell ref="AF294:AF295"/>
    <mergeCell ref="AG294:AG295"/>
    <mergeCell ref="AH294:AH295"/>
    <mergeCell ref="A296:A297"/>
    <mergeCell ref="D296:D297"/>
    <mergeCell ref="G296:G297"/>
    <mergeCell ref="J296:J297"/>
    <mergeCell ref="M296:M297"/>
    <mergeCell ref="P296:P297"/>
    <mergeCell ref="T294:T295"/>
    <mergeCell ref="W294:W295"/>
    <mergeCell ref="AA294:AA295"/>
    <mergeCell ref="AB294:AB295"/>
    <mergeCell ref="AC294:AC295"/>
    <mergeCell ref="AD294:AD295"/>
    <mergeCell ref="AE292:AE293"/>
    <mergeCell ref="AF292:AF293"/>
    <mergeCell ref="AG292:AG293"/>
    <mergeCell ref="AH292:AH293"/>
    <mergeCell ref="A294:A295"/>
    <mergeCell ref="D294:D295"/>
    <mergeCell ref="G294:G295"/>
    <mergeCell ref="J294:J295"/>
    <mergeCell ref="M294:M295"/>
    <mergeCell ref="P294:P295"/>
    <mergeCell ref="T292:T293"/>
    <mergeCell ref="W292:W293"/>
    <mergeCell ref="AA292:AA293"/>
    <mergeCell ref="AB292:AB293"/>
    <mergeCell ref="AC292:AC293"/>
    <mergeCell ref="AD292:AD293"/>
    <mergeCell ref="AE290:AE291"/>
    <mergeCell ref="AF290:AF291"/>
    <mergeCell ref="AG290:AG291"/>
    <mergeCell ref="AH290:AH291"/>
    <mergeCell ref="A292:A293"/>
    <mergeCell ref="D292:D293"/>
    <mergeCell ref="G292:G293"/>
    <mergeCell ref="J292:J293"/>
    <mergeCell ref="M292:M293"/>
    <mergeCell ref="P292:P293"/>
    <mergeCell ref="T290:T291"/>
    <mergeCell ref="W290:W291"/>
    <mergeCell ref="AA290:AA291"/>
    <mergeCell ref="AB290:AB291"/>
    <mergeCell ref="AC290:AC291"/>
    <mergeCell ref="AD290:AD291"/>
    <mergeCell ref="AE288:AE289"/>
    <mergeCell ref="AF288:AF289"/>
    <mergeCell ref="AG288:AG289"/>
    <mergeCell ref="AH288:AH289"/>
    <mergeCell ref="A290:A291"/>
    <mergeCell ref="D290:D291"/>
    <mergeCell ref="G290:G291"/>
    <mergeCell ref="J290:J291"/>
    <mergeCell ref="M290:M291"/>
    <mergeCell ref="P290:P291"/>
    <mergeCell ref="T288:T289"/>
    <mergeCell ref="W288:W289"/>
    <mergeCell ref="AA288:AA289"/>
    <mergeCell ref="AB288:AB289"/>
    <mergeCell ref="AC288:AC289"/>
    <mergeCell ref="AD288:AD289"/>
    <mergeCell ref="AE286:AE287"/>
    <mergeCell ref="AF286:AF287"/>
    <mergeCell ref="AG286:AG287"/>
    <mergeCell ref="AH286:AH287"/>
    <mergeCell ref="A288:A289"/>
    <mergeCell ref="D288:D289"/>
    <mergeCell ref="G288:G289"/>
    <mergeCell ref="J288:J289"/>
    <mergeCell ref="M288:M289"/>
    <mergeCell ref="P288:P289"/>
    <mergeCell ref="T286:T287"/>
    <mergeCell ref="W286:W287"/>
    <mergeCell ref="AA286:AA287"/>
    <mergeCell ref="AB286:AB287"/>
    <mergeCell ref="AC286:AC287"/>
    <mergeCell ref="AD286:AD287"/>
    <mergeCell ref="AE284:AE285"/>
    <mergeCell ref="AF284:AF285"/>
    <mergeCell ref="AG284:AG285"/>
    <mergeCell ref="AH284:AH285"/>
    <mergeCell ref="A286:A287"/>
    <mergeCell ref="D286:D287"/>
    <mergeCell ref="G286:G287"/>
    <mergeCell ref="J286:J287"/>
    <mergeCell ref="M286:M287"/>
    <mergeCell ref="P286:P287"/>
    <mergeCell ref="T284:T285"/>
    <mergeCell ref="W284:W285"/>
    <mergeCell ref="AA284:AA285"/>
    <mergeCell ref="AB284:AB285"/>
    <mergeCell ref="AC284:AC285"/>
    <mergeCell ref="AD284:AD285"/>
    <mergeCell ref="AE282:AE283"/>
    <mergeCell ref="AF282:AF283"/>
    <mergeCell ref="AG282:AG283"/>
    <mergeCell ref="AH282:AH283"/>
    <mergeCell ref="A284:A285"/>
    <mergeCell ref="D284:D285"/>
    <mergeCell ref="G284:G285"/>
    <mergeCell ref="J284:J285"/>
    <mergeCell ref="M284:M285"/>
    <mergeCell ref="P284:P285"/>
    <mergeCell ref="T282:T283"/>
    <mergeCell ref="W282:W283"/>
    <mergeCell ref="AA282:AA283"/>
    <mergeCell ref="AB282:AB283"/>
    <mergeCell ref="AC282:AC283"/>
    <mergeCell ref="AD282:AD283"/>
    <mergeCell ref="AE280:AE281"/>
    <mergeCell ref="AF280:AF281"/>
    <mergeCell ref="AG280:AG281"/>
    <mergeCell ref="AH280:AH281"/>
    <mergeCell ref="A282:A283"/>
    <mergeCell ref="D282:D283"/>
    <mergeCell ref="G282:G283"/>
    <mergeCell ref="J282:J283"/>
    <mergeCell ref="M282:M283"/>
    <mergeCell ref="P282:P283"/>
    <mergeCell ref="T280:T281"/>
    <mergeCell ref="W280:W281"/>
    <mergeCell ref="AA280:AA281"/>
    <mergeCell ref="AB280:AB281"/>
    <mergeCell ref="AC280:AC281"/>
    <mergeCell ref="AD280:AD281"/>
    <mergeCell ref="AE278:AE279"/>
    <mergeCell ref="AF278:AF279"/>
    <mergeCell ref="AG278:AG279"/>
    <mergeCell ref="AH278:AH279"/>
    <mergeCell ref="A280:A281"/>
    <mergeCell ref="D280:D281"/>
    <mergeCell ref="G280:G281"/>
    <mergeCell ref="J280:J281"/>
    <mergeCell ref="M280:M281"/>
    <mergeCell ref="P280:P281"/>
    <mergeCell ref="T278:T279"/>
    <mergeCell ref="W278:W279"/>
    <mergeCell ref="AA278:AA279"/>
    <mergeCell ref="AB278:AB279"/>
    <mergeCell ref="AC278:AC279"/>
    <mergeCell ref="AD278:AD279"/>
    <mergeCell ref="AE276:AE277"/>
    <mergeCell ref="AF276:AF277"/>
    <mergeCell ref="AG276:AG277"/>
    <mergeCell ref="AH276:AH277"/>
    <mergeCell ref="A278:A279"/>
    <mergeCell ref="D278:D279"/>
    <mergeCell ref="G278:G279"/>
    <mergeCell ref="J278:J279"/>
    <mergeCell ref="M278:M279"/>
    <mergeCell ref="P278:P279"/>
    <mergeCell ref="T276:T277"/>
    <mergeCell ref="W276:W277"/>
    <mergeCell ref="AA276:AA277"/>
    <mergeCell ref="AB276:AB277"/>
    <mergeCell ref="AC276:AC277"/>
    <mergeCell ref="AD276:AD277"/>
    <mergeCell ref="A276:A277"/>
    <mergeCell ref="D276:D277"/>
    <mergeCell ref="G276:G277"/>
    <mergeCell ref="J276:J277"/>
    <mergeCell ref="M276:M277"/>
    <mergeCell ref="P276:P277"/>
    <mergeCell ref="AC274:AC275"/>
    <mergeCell ref="AD274:AD275"/>
    <mergeCell ref="AE274:AE275"/>
    <mergeCell ref="AF274:AF275"/>
    <mergeCell ref="AG274:AG275"/>
    <mergeCell ref="AH274:AH275"/>
    <mergeCell ref="AH272:AH273"/>
    <mergeCell ref="A274:A275"/>
    <mergeCell ref="D274:D275"/>
    <mergeCell ref="G274:G275"/>
    <mergeCell ref="J274:J275"/>
    <mergeCell ref="M274:M275"/>
    <mergeCell ref="P274:P275"/>
    <mergeCell ref="T274:T275"/>
    <mergeCell ref="AA274:AA275"/>
    <mergeCell ref="AB274:AB275"/>
    <mergeCell ref="AB272:AB273"/>
    <mergeCell ref="AC272:AC273"/>
    <mergeCell ref="AD272:AD273"/>
    <mergeCell ref="AE272:AE273"/>
    <mergeCell ref="AF272:AF273"/>
    <mergeCell ref="AG272:AG273"/>
    <mergeCell ref="AH270:AH271"/>
    <mergeCell ref="A272:A273"/>
    <mergeCell ref="D272:D273"/>
    <mergeCell ref="G272:G273"/>
    <mergeCell ref="J272:J273"/>
    <mergeCell ref="M272:M273"/>
    <mergeCell ref="P272:P273"/>
    <mergeCell ref="T272:T273"/>
    <mergeCell ref="W272:W273"/>
    <mergeCell ref="AA272:AA273"/>
    <mergeCell ref="AB270:AB271"/>
    <mergeCell ref="AC270:AC271"/>
    <mergeCell ref="AD270:AD271"/>
    <mergeCell ref="AE270:AE271"/>
    <mergeCell ref="AF270:AF271"/>
    <mergeCell ref="AG270:AG271"/>
    <mergeCell ref="AH268:AH269"/>
    <mergeCell ref="A270:A271"/>
    <mergeCell ref="D270:D271"/>
    <mergeCell ref="G270:G271"/>
    <mergeCell ref="J270:J271"/>
    <mergeCell ref="M270:M271"/>
    <mergeCell ref="P270:P271"/>
    <mergeCell ref="T270:T271"/>
    <mergeCell ref="W270:W271"/>
    <mergeCell ref="AA270:AA271"/>
    <mergeCell ref="AB268:AB269"/>
    <mergeCell ref="AC268:AC269"/>
    <mergeCell ref="AD268:AD269"/>
    <mergeCell ref="AE268:AE269"/>
    <mergeCell ref="AF268:AF269"/>
    <mergeCell ref="AG268:AG269"/>
    <mergeCell ref="AH266:AH267"/>
    <mergeCell ref="A268:A269"/>
    <mergeCell ref="D268:D269"/>
    <mergeCell ref="G268:G269"/>
    <mergeCell ref="J268:J269"/>
    <mergeCell ref="M268:M269"/>
    <mergeCell ref="P268:P269"/>
    <mergeCell ref="T268:T269"/>
    <mergeCell ref="W268:W269"/>
    <mergeCell ref="AA268:AA269"/>
    <mergeCell ref="AB266:AB267"/>
    <mergeCell ref="AC266:AC267"/>
    <mergeCell ref="AD266:AD267"/>
    <mergeCell ref="AE266:AE267"/>
    <mergeCell ref="AF266:AF267"/>
    <mergeCell ref="AG266:AG267"/>
    <mergeCell ref="AH264:AH265"/>
    <mergeCell ref="A266:A267"/>
    <mergeCell ref="D266:D267"/>
    <mergeCell ref="G266:G267"/>
    <mergeCell ref="J266:J267"/>
    <mergeCell ref="M266:M267"/>
    <mergeCell ref="P266:P267"/>
    <mergeCell ref="T266:T267"/>
    <mergeCell ref="W266:W267"/>
    <mergeCell ref="AA266:AA267"/>
    <mergeCell ref="AB264:AB265"/>
    <mergeCell ref="AC264:AC265"/>
    <mergeCell ref="AD264:AD265"/>
    <mergeCell ref="AE264:AE265"/>
    <mergeCell ref="AF264:AF265"/>
    <mergeCell ref="AG264:AG265"/>
    <mergeCell ref="AH262:AH263"/>
    <mergeCell ref="A264:A265"/>
    <mergeCell ref="D264:D265"/>
    <mergeCell ref="G264:G265"/>
    <mergeCell ref="J264:J265"/>
    <mergeCell ref="M264:M265"/>
    <mergeCell ref="P264:P265"/>
    <mergeCell ref="T264:T265"/>
    <mergeCell ref="W264:W265"/>
    <mergeCell ref="AA264:AA265"/>
    <mergeCell ref="AB262:AB263"/>
    <mergeCell ref="AC262:AC263"/>
    <mergeCell ref="AD262:AD263"/>
    <mergeCell ref="AE262:AE263"/>
    <mergeCell ref="AF262:AF263"/>
    <mergeCell ref="AG262:AG263"/>
    <mergeCell ref="AH260:AH261"/>
    <mergeCell ref="A262:A263"/>
    <mergeCell ref="D262:D263"/>
    <mergeCell ref="G262:G263"/>
    <mergeCell ref="J262:J263"/>
    <mergeCell ref="M262:M263"/>
    <mergeCell ref="P262:P263"/>
    <mergeCell ref="T262:T263"/>
    <mergeCell ref="W262:W263"/>
    <mergeCell ref="AA262:AA263"/>
    <mergeCell ref="AB260:AB261"/>
    <mergeCell ref="AC260:AC261"/>
    <mergeCell ref="AD260:AD261"/>
    <mergeCell ref="AE260:AE261"/>
    <mergeCell ref="AF260:AF261"/>
    <mergeCell ref="AG260:AG261"/>
    <mergeCell ref="AH258:AH259"/>
    <mergeCell ref="A260:A261"/>
    <mergeCell ref="D260:D261"/>
    <mergeCell ref="G260:G261"/>
    <mergeCell ref="J260:J261"/>
    <mergeCell ref="M260:M261"/>
    <mergeCell ref="P260:P261"/>
    <mergeCell ref="T260:T261"/>
    <mergeCell ref="W260:W261"/>
    <mergeCell ref="AA260:AA261"/>
    <mergeCell ref="AB258:AB259"/>
    <mergeCell ref="AC258:AC259"/>
    <mergeCell ref="AD258:AD259"/>
    <mergeCell ref="AE258:AE259"/>
    <mergeCell ref="AF258:AF259"/>
    <mergeCell ref="AG258:AG259"/>
    <mergeCell ref="AH256:AH257"/>
    <mergeCell ref="A258:A259"/>
    <mergeCell ref="D258:D259"/>
    <mergeCell ref="G258:G259"/>
    <mergeCell ref="J258:J259"/>
    <mergeCell ref="M258:M259"/>
    <mergeCell ref="P258:P259"/>
    <mergeCell ref="T258:T259"/>
    <mergeCell ref="W258:W259"/>
    <mergeCell ref="AA258:AA259"/>
    <mergeCell ref="AB256:AB257"/>
    <mergeCell ref="AC256:AC257"/>
    <mergeCell ref="AD256:AD257"/>
    <mergeCell ref="AE256:AE257"/>
    <mergeCell ref="AF256:AF257"/>
    <mergeCell ref="AG256:AG257"/>
    <mergeCell ref="AH254:AH255"/>
    <mergeCell ref="A256:A257"/>
    <mergeCell ref="D256:D257"/>
    <mergeCell ref="G256:G257"/>
    <mergeCell ref="J256:J257"/>
    <mergeCell ref="M256:M257"/>
    <mergeCell ref="P256:P257"/>
    <mergeCell ref="T256:T257"/>
    <mergeCell ref="W256:W257"/>
    <mergeCell ref="AA256:AA257"/>
    <mergeCell ref="AB254:AB255"/>
    <mergeCell ref="AC254:AC255"/>
    <mergeCell ref="AD254:AD255"/>
    <mergeCell ref="AE254:AE255"/>
    <mergeCell ref="AF254:AF255"/>
    <mergeCell ref="AG254:AG255"/>
    <mergeCell ref="AH252:AH253"/>
    <mergeCell ref="A254:A255"/>
    <mergeCell ref="D254:D255"/>
    <mergeCell ref="G254:G255"/>
    <mergeCell ref="J254:J255"/>
    <mergeCell ref="M254:M255"/>
    <mergeCell ref="P254:P255"/>
    <mergeCell ref="T254:T255"/>
    <mergeCell ref="W254:W255"/>
    <mergeCell ref="AA254:AA255"/>
    <mergeCell ref="AB252:AB253"/>
    <mergeCell ref="AC252:AC253"/>
    <mergeCell ref="AD252:AD253"/>
    <mergeCell ref="AE252:AE253"/>
    <mergeCell ref="AF252:AF253"/>
    <mergeCell ref="AG252:AG253"/>
    <mergeCell ref="AH250:AH251"/>
    <mergeCell ref="A252:A253"/>
    <mergeCell ref="D252:D253"/>
    <mergeCell ref="G252:G253"/>
    <mergeCell ref="J252:J253"/>
    <mergeCell ref="M252:M253"/>
    <mergeCell ref="P252:P253"/>
    <mergeCell ref="T252:T253"/>
    <mergeCell ref="W252:W253"/>
    <mergeCell ref="AA252:AA253"/>
    <mergeCell ref="AB250:AB251"/>
    <mergeCell ref="AC250:AC251"/>
    <mergeCell ref="AD250:AD251"/>
    <mergeCell ref="AE250:AE251"/>
    <mergeCell ref="AF250:AF251"/>
    <mergeCell ref="AG250:AG251"/>
    <mergeCell ref="AH248:AH249"/>
    <mergeCell ref="A250:A251"/>
    <mergeCell ref="D250:D251"/>
    <mergeCell ref="G250:G251"/>
    <mergeCell ref="J250:J251"/>
    <mergeCell ref="M250:M251"/>
    <mergeCell ref="P250:P251"/>
    <mergeCell ref="T250:T251"/>
    <mergeCell ref="W250:W251"/>
    <mergeCell ref="AA250:AA251"/>
    <mergeCell ref="AB248:AB249"/>
    <mergeCell ref="AC248:AC249"/>
    <mergeCell ref="AD248:AD249"/>
    <mergeCell ref="AE248:AE249"/>
    <mergeCell ref="AF248:AF249"/>
    <mergeCell ref="AG248:AG249"/>
    <mergeCell ref="AH246:AH247"/>
    <mergeCell ref="A248:A249"/>
    <mergeCell ref="D248:D249"/>
    <mergeCell ref="G248:G249"/>
    <mergeCell ref="J248:J249"/>
    <mergeCell ref="M248:M249"/>
    <mergeCell ref="P248:P249"/>
    <mergeCell ref="T248:T249"/>
    <mergeCell ref="W248:W249"/>
    <mergeCell ref="AA248:AA249"/>
    <mergeCell ref="AB246:AB247"/>
    <mergeCell ref="AC246:AC247"/>
    <mergeCell ref="AD246:AD247"/>
    <mergeCell ref="AE246:AE247"/>
    <mergeCell ref="AF246:AF247"/>
    <mergeCell ref="AG246:AG247"/>
    <mergeCell ref="AH244:AH245"/>
    <mergeCell ref="A246:A247"/>
    <mergeCell ref="D246:D247"/>
    <mergeCell ref="G246:G247"/>
    <mergeCell ref="J246:J247"/>
    <mergeCell ref="M246:M247"/>
    <mergeCell ref="P246:P247"/>
    <mergeCell ref="T246:T247"/>
    <mergeCell ref="W246:W247"/>
    <mergeCell ref="AA246:AA247"/>
    <mergeCell ref="AB244:AB245"/>
    <mergeCell ref="AC244:AC245"/>
    <mergeCell ref="AD244:AD245"/>
    <mergeCell ref="AE244:AE245"/>
    <mergeCell ref="AF244:AF245"/>
    <mergeCell ref="AG244:AG245"/>
    <mergeCell ref="AH242:AH243"/>
    <mergeCell ref="A244:A245"/>
    <mergeCell ref="D244:D245"/>
    <mergeCell ref="G244:G245"/>
    <mergeCell ref="J244:J245"/>
    <mergeCell ref="M244:M245"/>
    <mergeCell ref="P244:P245"/>
    <mergeCell ref="T244:T245"/>
    <mergeCell ref="W244:W245"/>
    <mergeCell ref="AA244:AA245"/>
    <mergeCell ref="AB242:AB243"/>
    <mergeCell ref="AC242:AC243"/>
    <mergeCell ref="AD242:AD243"/>
    <mergeCell ref="AE242:AE243"/>
    <mergeCell ref="AF242:AF243"/>
    <mergeCell ref="AG242:AG243"/>
    <mergeCell ref="AH240:AH241"/>
    <mergeCell ref="A242:A243"/>
    <mergeCell ref="D242:D243"/>
    <mergeCell ref="G242:G243"/>
    <mergeCell ref="J242:J243"/>
    <mergeCell ref="M242:M243"/>
    <mergeCell ref="P242:P243"/>
    <mergeCell ref="T242:T243"/>
    <mergeCell ref="W242:W243"/>
    <mergeCell ref="AA242:AA243"/>
    <mergeCell ref="AB240:AB241"/>
    <mergeCell ref="AC240:AC241"/>
    <mergeCell ref="AD240:AD241"/>
    <mergeCell ref="AE240:AE241"/>
    <mergeCell ref="AF240:AF241"/>
    <mergeCell ref="AG240:AG241"/>
    <mergeCell ref="AG238:AG239"/>
    <mergeCell ref="AH238:AH239"/>
    <mergeCell ref="A240:A241"/>
    <mergeCell ref="D240:D241"/>
    <mergeCell ref="G240:G241"/>
    <mergeCell ref="J240:J241"/>
    <mergeCell ref="M240:M241"/>
    <mergeCell ref="P240:P241"/>
    <mergeCell ref="T240:T241"/>
    <mergeCell ref="AA240:AA241"/>
    <mergeCell ref="AA238:AA239"/>
    <mergeCell ref="AB238:AB239"/>
    <mergeCell ref="AC238:AC239"/>
    <mergeCell ref="AD238:AD239"/>
    <mergeCell ref="AE238:AE239"/>
    <mergeCell ref="AF238:AF239"/>
    <mergeCell ref="AG236:AG237"/>
    <mergeCell ref="AH236:AH237"/>
    <mergeCell ref="A238:A239"/>
    <mergeCell ref="D238:D239"/>
    <mergeCell ref="G238:G239"/>
    <mergeCell ref="J238:J239"/>
    <mergeCell ref="M238:M239"/>
    <mergeCell ref="P238:P239"/>
    <mergeCell ref="T238:T239"/>
    <mergeCell ref="W238:W239"/>
    <mergeCell ref="AA236:AA237"/>
    <mergeCell ref="AB236:AB237"/>
    <mergeCell ref="AC236:AC237"/>
    <mergeCell ref="AD236:AD237"/>
    <mergeCell ref="AE236:AE237"/>
    <mergeCell ref="AF236:AF237"/>
    <mergeCell ref="AG234:AG235"/>
    <mergeCell ref="AH234:AH235"/>
    <mergeCell ref="A236:A237"/>
    <mergeCell ref="D236:D237"/>
    <mergeCell ref="G236:G237"/>
    <mergeCell ref="J236:J237"/>
    <mergeCell ref="M236:M237"/>
    <mergeCell ref="P236:P237"/>
    <mergeCell ref="T236:T237"/>
    <mergeCell ref="W236:W237"/>
    <mergeCell ref="AA234:AA235"/>
    <mergeCell ref="AB234:AB235"/>
    <mergeCell ref="AC234:AC235"/>
    <mergeCell ref="AD234:AD235"/>
    <mergeCell ref="AE234:AE235"/>
    <mergeCell ref="AF234:AF235"/>
    <mergeCell ref="AG232:AG233"/>
    <mergeCell ref="AH232:AH233"/>
    <mergeCell ref="A234:A235"/>
    <mergeCell ref="D234:D235"/>
    <mergeCell ref="G234:G235"/>
    <mergeCell ref="J234:J235"/>
    <mergeCell ref="M234:M235"/>
    <mergeCell ref="P234:P235"/>
    <mergeCell ref="T234:T235"/>
    <mergeCell ref="W234:W235"/>
    <mergeCell ref="AA232:AA233"/>
    <mergeCell ref="AB232:AB233"/>
    <mergeCell ref="AC232:AC233"/>
    <mergeCell ref="AD232:AD233"/>
    <mergeCell ref="AE232:AE233"/>
    <mergeCell ref="AF232:AF233"/>
    <mergeCell ref="AG230:AG231"/>
    <mergeCell ref="AH230:AH231"/>
    <mergeCell ref="A232:A233"/>
    <mergeCell ref="D232:D233"/>
    <mergeCell ref="G232:G233"/>
    <mergeCell ref="J232:J233"/>
    <mergeCell ref="M232:M233"/>
    <mergeCell ref="P232:P233"/>
    <mergeCell ref="T232:T233"/>
    <mergeCell ref="W232:W233"/>
    <mergeCell ref="AA230:AA231"/>
    <mergeCell ref="AB230:AB231"/>
    <mergeCell ref="AC230:AC231"/>
    <mergeCell ref="AD230:AD231"/>
    <mergeCell ref="AE230:AE231"/>
    <mergeCell ref="AF230:AF231"/>
    <mergeCell ref="AG228:AG229"/>
    <mergeCell ref="AH228:AH229"/>
    <mergeCell ref="A230:A231"/>
    <mergeCell ref="D230:D231"/>
    <mergeCell ref="G230:G231"/>
    <mergeCell ref="J230:J231"/>
    <mergeCell ref="M230:M231"/>
    <mergeCell ref="P230:P231"/>
    <mergeCell ref="T230:T231"/>
    <mergeCell ref="W230:W231"/>
    <mergeCell ref="AA228:AA229"/>
    <mergeCell ref="AB228:AB229"/>
    <mergeCell ref="AC228:AC229"/>
    <mergeCell ref="AD228:AD229"/>
    <mergeCell ref="AE228:AE229"/>
    <mergeCell ref="AF228:AF229"/>
    <mergeCell ref="AG226:AG227"/>
    <mergeCell ref="AH226:AH227"/>
    <mergeCell ref="A228:A229"/>
    <mergeCell ref="D228:D229"/>
    <mergeCell ref="G228:G229"/>
    <mergeCell ref="J228:J229"/>
    <mergeCell ref="M228:M229"/>
    <mergeCell ref="P228:P229"/>
    <mergeCell ref="T228:T229"/>
    <mergeCell ref="W228:W229"/>
    <mergeCell ref="AA226:AA227"/>
    <mergeCell ref="AB226:AB227"/>
    <mergeCell ref="AC226:AC227"/>
    <mergeCell ref="AD226:AD227"/>
    <mergeCell ref="AE226:AE227"/>
    <mergeCell ref="AF226:AF227"/>
    <mergeCell ref="AG224:AG225"/>
    <mergeCell ref="AH224:AH225"/>
    <mergeCell ref="A226:A227"/>
    <mergeCell ref="D226:D227"/>
    <mergeCell ref="G226:G227"/>
    <mergeCell ref="J226:J227"/>
    <mergeCell ref="M226:M227"/>
    <mergeCell ref="P226:P227"/>
    <mergeCell ref="T226:T227"/>
    <mergeCell ref="W226:W227"/>
    <mergeCell ref="AA224:AA225"/>
    <mergeCell ref="AB224:AB225"/>
    <mergeCell ref="AC224:AC225"/>
    <mergeCell ref="AD224:AD225"/>
    <mergeCell ref="AE224:AE225"/>
    <mergeCell ref="AF224:AF225"/>
    <mergeCell ref="AG222:AG223"/>
    <mergeCell ref="AH222:AH223"/>
    <mergeCell ref="A224:A225"/>
    <mergeCell ref="D224:D225"/>
    <mergeCell ref="G224:G225"/>
    <mergeCell ref="J224:J225"/>
    <mergeCell ref="M224:M225"/>
    <mergeCell ref="P224:P225"/>
    <mergeCell ref="T224:T225"/>
    <mergeCell ref="W224:W225"/>
    <mergeCell ref="AA222:AA223"/>
    <mergeCell ref="AB222:AB223"/>
    <mergeCell ref="AC222:AC223"/>
    <mergeCell ref="AD222:AD223"/>
    <mergeCell ref="AE222:AE223"/>
    <mergeCell ref="AF222:AF223"/>
    <mergeCell ref="AG220:AG221"/>
    <mergeCell ref="AH220:AH221"/>
    <mergeCell ref="A222:A223"/>
    <mergeCell ref="D222:D223"/>
    <mergeCell ref="G222:G223"/>
    <mergeCell ref="J222:J223"/>
    <mergeCell ref="M222:M223"/>
    <mergeCell ref="P222:P223"/>
    <mergeCell ref="T222:T223"/>
    <mergeCell ref="W222:W223"/>
    <mergeCell ref="AA220:AA221"/>
    <mergeCell ref="AB220:AB221"/>
    <mergeCell ref="AC220:AC221"/>
    <mergeCell ref="AD220:AD221"/>
    <mergeCell ref="AE220:AE221"/>
    <mergeCell ref="AF220:AF221"/>
    <mergeCell ref="AG218:AG219"/>
    <mergeCell ref="AH218:AH219"/>
    <mergeCell ref="A220:A221"/>
    <mergeCell ref="D220:D221"/>
    <mergeCell ref="G220:G221"/>
    <mergeCell ref="J220:J221"/>
    <mergeCell ref="M220:M221"/>
    <mergeCell ref="P220:P221"/>
    <mergeCell ref="T220:T221"/>
    <mergeCell ref="W220:W221"/>
    <mergeCell ref="AA218:AA219"/>
    <mergeCell ref="AB218:AB219"/>
    <mergeCell ref="AC218:AC219"/>
    <mergeCell ref="AD218:AD219"/>
    <mergeCell ref="AE218:AE219"/>
    <mergeCell ref="AF218:AF219"/>
    <mergeCell ref="AG216:AG217"/>
    <mergeCell ref="AH216:AH217"/>
    <mergeCell ref="A218:A219"/>
    <mergeCell ref="D218:D219"/>
    <mergeCell ref="G218:G219"/>
    <mergeCell ref="J218:J219"/>
    <mergeCell ref="M218:M219"/>
    <mergeCell ref="P218:P219"/>
    <mergeCell ref="T218:T219"/>
    <mergeCell ref="W218:W219"/>
    <mergeCell ref="AA216:AA217"/>
    <mergeCell ref="AB216:AB217"/>
    <mergeCell ref="AC216:AC217"/>
    <mergeCell ref="AD216:AD217"/>
    <mergeCell ref="AE216:AE217"/>
    <mergeCell ref="AF216:AF217"/>
    <mergeCell ref="AG214:AG215"/>
    <mergeCell ref="AH214:AH215"/>
    <mergeCell ref="A216:A217"/>
    <mergeCell ref="D216:D217"/>
    <mergeCell ref="G216:G217"/>
    <mergeCell ref="J216:J217"/>
    <mergeCell ref="M216:M217"/>
    <mergeCell ref="P216:P217"/>
    <mergeCell ref="T216:T217"/>
    <mergeCell ref="W216:W217"/>
    <mergeCell ref="AA214:AA215"/>
    <mergeCell ref="AB214:AB215"/>
    <mergeCell ref="AC214:AC215"/>
    <mergeCell ref="AD214:AD215"/>
    <mergeCell ref="AE214:AE215"/>
    <mergeCell ref="AF214:AF215"/>
    <mergeCell ref="AG212:AG213"/>
    <mergeCell ref="AH212:AH213"/>
    <mergeCell ref="A214:A215"/>
    <mergeCell ref="D214:D215"/>
    <mergeCell ref="G214:G215"/>
    <mergeCell ref="J214:J215"/>
    <mergeCell ref="M214:M215"/>
    <mergeCell ref="P214:P215"/>
    <mergeCell ref="T214:T215"/>
    <mergeCell ref="W214:W215"/>
    <mergeCell ref="AA212:AA213"/>
    <mergeCell ref="AB212:AB213"/>
    <mergeCell ref="AC212:AC213"/>
    <mergeCell ref="AD212:AD213"/>
    <mergeCell ref="AE212:AE213"/>
    <mergeCell ref="AF212:AF213"/>
    <mergeCell ref="AG210:AG211"/>
    <mergeCell ref="AH210:AH211"/>
    <mergeCell ref="A212:A213"/>
    <mergeCell ref="D212:D213"/>
    <mergeCell ref="G212:G213"/>
    <mergeCell ref="J212:J213"/>
    <mergeCell ref="M212:M213"/>
    <mergeCell ref="P212:P213"/>
    <mergeCell ref="T212:T213"/>
    <mergeCell ref="W212:W213"/>
    <mergeCell ref="AA210:AA211"/>
    <mergeCell ref="AB210:AB211"/>
    <mergeCell ref="AC210:AC211"/>
    <mergeCell ref="AD210:AD211"/>
    <mergeCell ref="AE210:AE211"/>
    <mergeCell ref="AF210:AF211"/>
    <mergeCell ref="AG208:AG209"/>
    <mergeCell ref="AH208:AH209"/>
    <mergeCell ref="A210:A211"/>
    <mergeCell ref="D210:D211"/>
    <mergeCell ref="G210:G211"/>
    <mergeCell ref="J210:J211"/>
    <mergeCell ref="M210:M211"/>
    <mergeCell ref="P210:P211"/>
    <mergeCell ref="T210:T211"/>
    <mergeCell ref="W210:W211"/>
    <mergeCell ref="AA208:AA209"/>
    <mergeCell ref="AB208:AB209"/>
    <mergeCell ref="AC208:AC209"/>
    <mergeCell ref="AD208:AD209"/>
    <mergeCell ref="AE208:AE209"/>
    <mergeCell ref="AF208:AF209"/>
    <mergeCell ref="AG206:AG207"/>
    <mergeCell ref="AH206:AH207"/>
    <mergeCell ref="A208:A209"/>
    <mergeCell ref="D208:D209"/>
    <mergeCell ref="G208:G209"/>
    <mergeCell ref="J208:J209"/>
    <mergeCell ref="M208:M209"/>
    <mergeCell ref="P208:P209"/>
    <mergeCell ref="T208:T209"/>
    <mergeCell ref="W208:W209"/>
    <mergeCell ref="AA206:AA207"/>
    <mergeCell ref="AB206:AB207"/>
    <mergeCell ref="AC206:AC207"/>
    <mergeCell ref="AD206:AD207"/>
    <mergeCell ref="AE206:AE207"/>
    <mergeCell ref="AF206:AF207"/>
    <mergeCell ref="AG204:AG205"/>
    <mergeCell ref="AH204:AH205"/>
    <mergeCell ref="A206:A207"/>
    <mergeCell ref="D206:D207"/>
    <mergeCell ref="G206:G207"/>
    <mergeCell ref="J206:J207"/>
    <mergeCell ref="M206:M207"/>
    <mergeCell ref="P206:P207"/>
    <mergeCell ref="T206:T207"/>
    <mergeCell ref="W206:W207"/>
    <mergeCell ref="AA204:AA205"/>
    <mergeCell ref="AB204:AB205"/>
    <mergeCell ref="AC204:AC205"/>
    <mergeCell ref="AD204:AD205"/>
    <mergeCell ref="AE204:AE205"/>
    <mergeCell ref="AF204:AF205"/>
    <mergeCell ref="AF202:AF203"/>
    <mergeCell ref="AG202:AG203"/>
    <mergeCell ref="AH202:AH203"/>
    <mergeCell ref="A204:A205"/>
    <mergeCell ref="D204:D205"/>
    <mergeCell ref="G204:G205"/>
    <mergeCell ref="J204:J205"/>
    <mergeCell ref="M204:M205"/>
    <mergeCell ref="P204:P205"/>
    <mergeCell ref="T204:T205"/>
    <mergeCell ref="W202:W203"/>
    <mergeCell ref="AA202:AA203"/>
    <mergeCell ref="AB202:AB203"/>
    <mergeCell ref="AC202:AC203"/>
    <mergeCell ref="AD202:AD203"/>
    <mergeCell ref="AE202:AE203"/>
    <mergeCell ref="AF200:AF201"/>
    <mergeCell ref="AG200:AG201"/>
    <mergeCell ref="AH200:AH201"/>
    <mergeCell ref="A202:A203"/>
    <mergeCell ref="D202:D203"/>
    <mergeCell ref="G202:G203"/>
    <mergeCell ref="J202:J203"/>
    <mergeCell ref="M202:M203"/>
    <mergeCell ref="P202:P203"/>
    <mergeCell ref="T202:T203"/>
    <mergeCell ref="W200:W201"/>
    <mergeCell ref="AA200:AA201"/>
    <mergeCell ref="AB200:AB201"/>
    <mergeCell ref="AC200:AC201"/>
    <mergeCell ref="AD200:AD201"/>
    <mergeCell ref="AE200:AE201"/>
    <mergeCell ref="AF198:AF199"/>
    <mergeCell ref="AG198:AG199"/>
    <mergeCell ref="AH198:AH199"/>
    <mergeCell ref="A200:A201"/>
    <mergeCell ref="D200:D201"/>
    <mergeCell ref="G200:G201"/>
    <mergeCell ref="J200:J201"/>
    <mergeCell ref="M200:M201"/>
    <mergeCell ref="P200:P201"/>
    <mergeCell ref="T200:T201"/>
    <mergeCell ref="W198:W199"/>
    <mergeCell ref="AA198:AA199"/>
    <mergeCell ref="AB198:AB199"/>
    <mergeCell ref="AC198:AC199"/>
    <mergeCell ref="AD198:AD199"/>
    <mergeCell ref="AE198:AE199"/>
    <mergeCell ref="AF196:AF197"/>
    <mergeCell ref="AG196:AG197"/>
    <mergeCell ref="AH196:AH197"/>
    <mergeCell ref="A198:A199"/>
    <mergeCell ref="D198:D199"/>
    <mergeCell ref="G198:G199"/>
    <mergeCell ref="J198:J199"/>
    <mergeCell ref="M198:M199"/>
    <mergeCell ref="P198:P199"/>
    <mergeCell ref="T198:T199"/>
    <mergeCell ref="W196:W197"/>
    <mergeCell ref="AA196:AA197"/>
    <mergeCell ref="AB196:AB197"/>
    <mergeCell ref="AC196:AC197"/>
    <mergeCell ref="AD196:AD197"/>
    <mergeCell ref="AE196:AE197"/>
    <mergeCell ref="AF194:AF195"/>
    <mergeCell ref="AG194:AG195"/>
    <mergeCell ref="AH194:AH195"/>
    <mergeCell ref="A196:A197"/>
    <mergeCell ref="D196:D197"/>
    <mergeCell ref="G196:G197"/>
    <mergeCell ref="J196:J197"/>
    <mergeCell ref="M196:M197"/>
    <mergeCell ref="P196:P197"/>
    <mergeCell ref="T196:T197"/>
    <mergeCell ref="W194:W195"/>
    <mergeCell ref="AA194:AA195"/>
    <mergeCell ref="AB194:AB195"/>
    <mergeCell ref="AC194:AC195"/>
    <mergeCell ref="AD194:AD195"/>
    <mergeCell ref="AE194:AE195"/>
    <mergeCell ref="AF192:AF193"/>
    <mergeCell ref="AG192:AG193"/>
    <mergeCell ref="AH192:AH193"/>
    <mergeCell ref="A194:A195"/>
    <mergeCell ref="D194:D195"/>
    <mergeCell ref="G194:G195"/>
    <mergeCell ref="J194:J195"/>
    <mergeCell ref="M194:M195"/>
    <mergeCell ref="P194:P195"/>
    <mergeCell ref="T194:T195"/>
    <mergeCell ref="W192:W193"/>
    <mergeCell ref="AA192:AA193"/>
    <mergeCell ref="AB192:AB193"/>
    <mergeCell ref="AC192:AC193"/>
    <mergeCell ref="AD192:AD193"/>
    <mergeCell ref="AE192:AE193"/>
    <mergeCell ref="AF190:AF191"/>
    <mergeCell ref="AG190:AG191"/>
    <mergeCell ref="AH190:AH191"/>
    <mergeCell ref="A192:A193"/>
    <mergeCell ref="D192:D193"/>
    <mergeCell ref="G192:G193"/>
    <mergeCell ref="J192:J193"/>
    <mergeCell ref="M192:M193"/>
    <mergeCell ref="P192:P193"/>
    <mergeCell ref="T192:T193"/>
    <mergeCell ref="W190:W191"/>
    <mergeCell ref="AA190:AA191"/>
    <mergeCell ref="AB190:AB191"/>
    <mergeCell ref="AC190:AC191"/>
    <mergeCell ref="AD190:AD191"/>
    <mergeCell ref="AE190:AE191"/>
    <mergeCell ref="AF188:AF189"/>
    <mergeCell ref="AG188:AG189"/>
    <mergeCell ref="AH188:AH189"/>
    <mergeCell ref="A190:A191"/>
    <mergeCell ref="D190:D191"/>
    <mergeCell ref="G190:G191"/>
    <mergeCell ref="J190:J191"/>
    <mergeCell ref="M190:M191"/>
    <mergeCell ref="P190:P191"/>
    <mergeCell ref="T190:T191"/>
    <mergeCell ref="W188:W189"/>
    <mergeCell ref="AA188:AA189"/>
    <mergeCell ref="AB188:AB189"/>
    <mergeCell ref="AC188:AC189"/>
    <mergeCell ref="AD188:AD189"/>
    <mergeCell ref="AE188:AE189"/>
    <mergeCell ref="AF186:AF187"/>
    <mergeCell ref="AG186:AG187"/>
    <mergeCell ref="AH186:AH187"/>
    <mergeCell ref="A188:A189"/>
    <mergeCell ref="D188:D189"/>
    <mergeCell ref="G188:G189"/>
    <mergeCell ref="J188:J189"/>
    <mergeCell ref="M188:M189"/>
    <mergeCell ref="P188:P189"/>
    <mergeCell ref="T188:T189"/>
    <mergeCell ref="W186:W187"/>
    <mergeCell ref="AA186:AA187"/>
    <mergeCell ref="AB186:AB187"/>
    <mergeCell ref="AC186:AC187"/>
    <mergeCell ref="AD186:AD187"/>
    <mergeCell ref="AE186:AE187"/>
    <mergeCell ref="AF184:AF185"/>
    <mergeCell ref="AG184:AG185"/>
    <mergeCell ref="AH184:AH185"/>
    <mergeCell ref="A186:A187"/>
    <mergeCell ref="D186:D187"/>
    <mergeCell ref="G186:G187"/>
    <mergeCell ref="J186:J187"/>
    <mergeCell ref="M186:M187"/>
    <mergeCell ref="P186:P187"/>
    <mergeCell ref="T186:T187"/>
    <mergeCell ref="W184:W185"/>
    <mergeCell ref="AA184:AA185"/>
    <mergeCell ref="AB184:AB185"/>
    <mergeCell ref="AC184:AC185"/>
    <mergeCell ref="AD184:AD185"/>
    <mergeCell ref="AE184:AE185"/>
    <mergeCell ref="AF182:AF183"/>
    <mergeCell ref="AG182:AG183"/>
    <mergeCell ref="AH182:AH183"/>
    <mergeCell ref="A184:A185"/>
    <mergeCell ref="D184:D185"/>
    <mergeCell ref="G184:G185"/>
    <mergeCell ref="J184:J185"/>
    <mergeCell ref="M184:M185"/>
    <mergeCell ref="P184:P185"/>
    <mergeCell ref="T184:T185"/>
    <mergeCell ref="W182:W183"/>
    <mergeCell ref="AA182:AA183"/>
    <mergeCell ref="AB182:AB183"/>
    <mergeCell ref="AC182:AC183"/>
    <mergeCell ref="AD182:AD183"/>
    <mergeCell ref="AE182:AE183"/>
    <mergeCell ref="AF180:AF181"/>
    <mergeCell ref="AG180:AG181"/>
    <mergeCell ref="AH180:AH181"/>
    <mergeCell ref="A182:A183"/>
    <mergeCell ref="D182:D183"/>
    <mergeCell ref="G182:G183"/>
    <mergeCell ref="J182:J183"/>
    <mergeCell ref="M182:M183"/>
    <mergeCell ref="P182:P183"/>
    <mergeCell ref="T182:T183"/>
    <mergeCell ref="W180:W181"/>
    <mergeCell ref="AA180:AA181"/>
    <mergeCell ref="AB180:AB181"/>
    <mergeCell ref="AC180:AC181"/>
    <mergeCell ref="AD180:AD181"/>
    <mergeCell ref="AE180:AE181"/>
    <mergeCell ref="AF178:AF179"/>
    <mergeCell ref="AG178:AG179"/>
    <mergeCell ref="AH178:AH179"/>
    <mergeCell ref="A180:A181"/>
    <mergeCell ref="D180:D181"/>
    <mergeCell ref="G180:G181"/>
    <mergeCell ref="J180:J181"/>
    <mergeCell ref="M180:M181"/>
    <mergeCell ref="P180:P181"/>
    <mergeCell ref="T180:T181"/>
    <mergeCell ref="W178:W179"/>
    <mergeCell ref="AA178:AA179"/>
    <mergeCell ref="AB178:AB179"/>
    <mergeCell ref="AC178:AC179"/>
    <mergeCell ref="AD178:AD179"/>
    <mergeCell ref="AE178:AE179"/>
    <mergeCell ref="AF176:AF177"/>
    <mergeCell ref="AG176:AG177"/>
    <mergeCell ref="AH176:AH177"/>
    <mergeCell ref="A178:A179"/>
    <mergeCell ref="D178:D179"/>
    <mergeCell ref="G178:G179"/>
    <mergeCell ref="J178:J179"/>
    <mergeCell ref="M178:M179"/>
    <mergeCell ref="P178:P179"/>
    <mergeCell ref="T178:T179"/>
    <mergeCell ref="W176:W177"/>
    <mergeCell ref="AA176:AA177"/>
    <mergeCell ref="AB176:AB177"/>
    <mergeCell ref="AC176:AC177"/>
    <mergeCell ref="AD176:AD177"/>
    <mergeCell ref="AE176:AE177"/>
    <mergeCell ref="AF174:AF175"/>
    <mergeCell ref="AG174:AG175"/>
    <mergeCell ref="AH174:AH175"/>
    <mergeCell ref="A176:A177"/>
    <mergeCell ref="D176:D177"/>
    <mergeCell ref="G176:G177"/>
    <mergeCell ref="J176:J177"/>
    <mergeCell ref="M176:M177"/>
    <mergeCell ref="P176:P177"/>
    <mergeCell ref="T176:T177"/>
    <mergeCell ref="W174:W175"/>
    <mergeCell ref="AA174:AA175"/>
    <mergeCell ref="AB174:AB175"/>
    <mergeCell ref="AC174:AC175"/>
    <mergeCell ref="AD174:AD175"/>
    <mergeCell ref="AE174:AE175"/>
    <mergeCell ref="AF172:AF173"/>
    <mergeCell ref="AG172:AG173"/>
    <mergeCell ref="AH172:AH173"/>
    <mergeCell ref="A174:A175"/>
    <mergeCell ref="D174:D175"/>
    <mergeCell ref="G174:G175"/>
    <mergeCell ref="J174:J175"/>
    <mergeCell ref="M174:M175"/>
    <mergeCell ref="P174:P175"/>
    <mergeCell ref="T174:T175"/>
    <mergeCell ref="W172:W173"/>
    <mergeCell ref="AA172:AA173"/>
    <mergeCell ref="AB172:AB173"/>
    <mergeCell ref="AC172:AC173"/>
    <mergeCell ref="AD172:AD173"/>
    <mergeCell ref="AE172:AE173"/>
    <mergeCell ref="AF170:AF171"/>
    <mergeCell ref="AG170:AG171"/>
    <mergeCell ref="AH170:AH171"/>
    <mergeCell ref="A172:A173"/>
    <mergeCell ref="D172:D173"/>
    <mergeCell ref="G172:G173"/>
    <mergeCell ref="J172:J173"/>
    <mergeCell ref="M172:M173"/>
    <mergeCell ref="P172:P173"/>
    <mergeCell ref="T172:T173"/>
    <mergeCell ref="T170:T171"/>
    <mergeCell ref="AA170:AA171"/>
    <mergeCell ref="AB170:AB171"/>
    <mergeCell ref="AC170:AC171"/>
    <mergeCell ref="AD170:AD171"/>
    <mergeCell ref="AE170:AE171"/>
    <mergeCell ref="AE168:AE169"/>
    <mergeCell ref="AF168:AF169"/>
    <mergeCell ref="AG168:AG169"/>
    <mergeCell ref="AH168:AH169"/>
    <mergeCell ref="A170:A171"/>
    <mergeCell ref="D170:D171"/>
    <mergeCell ref="G170:G171"/>
    <mergeCell ref="J170:J171"/>
    <mergeCell ref="M170:M171"/>
    <mergeCell ref="P170:P171"/>
    <mergeCell ref="T168:T169"/>
    <mergeCell ref="W168:W169"/>
    <mergeCell ref="AA168:AA169"/>
    <mergeCell ref="AB168:AB169"/>
    <mergeCell ref="AC168:AC169"/>
    <mergeCell ref="AD168:AD169"/>
    <mergeCell ref="AE166:AE167"/>
    <mergeCell ref="AF166:AF167"/>
    <mergeCell ref="AG166:AG167"/>
    <mergeCell ref="AH166:AH167"/>
    <mergeCell ref="A168:A169"/>
    <mergeCell ref="D168:D169"/>
    <mergeCell ref="G168:G169"/>
    <mergeCell ref="J168:J169"/>
    <mergeCell ref="M168:M169"/>
    <mergeCell ref="P168:P169"/>
    <mergeCell ref="T166:T167"/>
    <mergeCell ref="W166:W167"/>
    <mergeCell ref="AA166:AA167"/>
    <mergeCell ref="AB166:AB167"/>
    <mergeCell ref="AC166:AC167"/>
    <mergeCell ref="AD166:AD167"/>
    <mergeCell ref="AE164:AE165"/>
    <mergeCell ref="AF164:AF165"/>
    <mergeCell ref="AG164:AG165"/>
    <mergeCell ref="AH164:AH165"/>
    <mergeCell ref="A166:A167"/>
    <mergeCell ref="D166:D167"/>
    <mergeCell ref="G166:G167"/>
    <mergeCell ref="J166:J167"/>
    <mergeCell ref="M166:M167"/>
    <mergeCell ref="P166:P167"/>
    <mergeCell ref="T164:T165"/>
    <mergeCell ref="W164:W165"/>
    <mergeCell ref="AA164:AA165"/>
    <mergeCell ref="AB164:AB165"/>
    <mergeCell ref="AC164:AC165"/>
    <mergeCell ref="AD164:AD165"/>
    <mergeCell ref="AE162:AE163"/>
    <mergeCell ref="AF162:AF163"/>
    <mergeCell ref="AG162:AG163"/>
    <mergeCell ref="AH162:AH163"/>
    <mergeCell ref="A164:A165"/>
    <mergeCell ref="D164:D165"/>
    <mergeCell ref="G164:G165"/>
    <mergeCell ref="J164:J165"/>
    <mergeCell ref="M164:M165"/>
    <mergeCell ref="P164:P165"/>
    <mergeCell ref="T162:T163"/>
    <mergeCell ref="W162:W163"/>
    <mergeCell ref="AA162:AA163"/>
    <mergeCell ref="AB162:AB163"/>
    <mergeCell ref="AC162:AC163"/>
    <mergeCell ref="AD162:AD163"/>
    <mergeCell ref="AE160:AE161"/>
    <mergeCell ref="AF160:AF161"/>
    <mergeCell ref="AG160:AG161"/>
    <mergeCell ref="AH160:AH161"/>
    <mergeCell ref="A162:A163"/>
    <mergeCell ref="D162:D163"/>
    <mergeCell ref="G162:G163"/>
    <mergeCell ref="J162:J163"/>
    <mergeCell ref="M162:M163"/>
    <mergeCell ref="P162:P163"/>
    <mergeCell ref="T160:T161"/>
    <mergeCell ref="W160:W161"/>
    <mergeCell ref="AA160:AA161"/>
    <mergeCell ref="AB160:AB161"/>
    <mergeCell ref="AC160:AC161"/>
    <mergeCell ref="AD160:AD161"/>
    <mergeCell ref="AE158:AE159"/>
    <mergeCell ref="AF158:AF159"/>
    <mergeCell ref="AG158:AG159"/>
    <mergeCell ref="AH158:AH159"/>
    <mergeCell ref="A160:A161"/>
    <mergeCell ref="D160:D161"/>
    <mergeCell ref="G160:G161"/>
    <mergeCell ref="J160:J161"/>
    <mergeCell ref="M160:M161"/>
    <mergeCell ref="P160:P161"/>
    <mergeCell ref="T158:T159"/>
    <mergeCell ref="W158:W159"/>
    <mergeCell ref="AA158:AA159"/>
    <mergeCell ref="AB158:AB159"/>
    <mergeCell ref="AC158:AC159"/>
    <mergeCell ref="AD158:AD159"/>
    <mergeCell ref="AE156:AE157"/>
    <mergeCell ref="AF156:AF157"/>
    <mergeCell ref="AG156:AG157"/>
    <mergeCell ref="AH156:AH157"/>
    <mergeCell ref="A158:A159"/>
    <mergeCell ref="D158:D159"/>
    <mergeCell ref="G158:G159"/>
    <mergeCell ref="J158:J159"/>
    <mergeCell ref="M158:M159"/>
    <mergeCell ref="P158:P159"/>
    <mergeCell ref="T156:T157"/>
    <mergeCell ref="W156:W157"/>
    <mergeCell ref="AA156:AA157"/>
    <mergeCell ref="AB156:AB157"/>
    <mergeCell ref="AC156:AC157"/>
    <mergeCell ref="AD156:AD157"/>
    <mergeCell ref="AE154:AE155"/>
    <mergeCell ref="AF154:AF155"/>
    <mergeCell ref="AG154:AG155"/>
    <mergeCell ref="AH154:AH155"/>
    <mergeCell ref="A156:A157"/>
    <mergeCell ref="D156:D157"/>
    <mergeCell ref="G156:G157"/>
    <mergeCell ref="J156:J157"/>
    <mergeCell ref="M156:M157"/>
    <mergeCell ref="P156:P157"/>
    <mergeCell ref="T154:T155"/>
    <mergeCell ref="W154:W155"/>
    <mergeCell ref="AA154:AA155"/>
    <mergeCell ref="AB154:AB155"/>
    <mergeCell ref="AC154:AC155"/>
    <mergeCell ref="AD154:AD155"/>
    <mergeCell ref="AE152:AE153"/>
    <mergeCell ref="AF152:AF153"/>
    <mergeCell ref="AG152:AG153"/>
    <mergeCell ref="AH152:AH153"/>
    <mergeCell ref="A154:A155"/>
    <mergeCell ref="D154:D155"/>
    <mergeCell ref="G154:G155"/>
    <mergeCell ref="J154:J155"/>
    <mergeCell ref="M154:M155"/>
    <mergeCell ref="P154:P155"/>
    <mergeCell ref="T152:T153"/>
    <mergeCell ref="W152:W153"/>
    <mergeCell ref="AA152:AA153"/>
    <mergeCell ref="AB152:AB153"/>
    <mergeCell ref="AC152:AC153"/>
    <mergeCell ref="AD152:AD153"/>
    <mergeCell ref="AE150:AE151"/>
    <mergeCell ref="AF150:AF151"/>
    <mergeCell ref="AG150:AG151"/>
    <mergeCell ref="AH150:AH151"/>
    <mergeCell ref="A152:A153"/>
    <mergeCell ref="D152:D153"/>
    <mergeCell ref="G152:G153"/>
    <mergeCell ref="J152:J153"/>
    <mergeCell ref="M152:M153"/>
    <mergeCell ref="P152:P153"/>
    <mergeCell ref="T150:T151"/>
    <mergeCell ref="W150:W151"/>
    <mergeCell ref="AA150:AA151"/>
    <mergeCell ref="AB150:AB151"/>
    <mergeCell ref="AC150:AC151"/>
    <mergeCell ref="AD150:AD151"/>
    <mergeCell ref="AE148:AE149"/>
    <mergeCell ref="AF148:AF149"/>
    <mergeCell ref="AG148:AG149"/>
    <mergeCell ref="AH148:AH149"/>
    <mergeCell ref="A150:A151"/>
    <mergeCell ref="D150:D151"/>
    <mergeCell ref="G150:G151"/>
    <mergeCell ref="J150:J151"/>
    <mergeCell ref="M150:M151"/>
    <mergeCell ref="P150:P151"/>
    <mergeCell ref="T148:T149"/>
    <mergeCell ref="W148:W149"/>
    <mergeCell ref="AA148:AA149"/>
    <mergeCell ref="AB148:AB149"/>
    <mergeCell ref="AC148:AC149"/>
    <mergeCell ref="AD148:AD149"/>
    <mergeCell ref="AE146:AE147"/>
    <mergeCell ref="AF146:AF147"/>
    <mergeCell ref="AG146:AG147"/>
    <mergeCell ref="AH146:AH147"/>
    <mergeCell ref="A148:A149"/>
    <mergeCell ref="D148:D149"/>
    <mergeCell ref="G148:G149"/>
    <mergeCell ref="J148:J149"/>
    <mergeCell ref="M148:M149"/>
    <mergeCell ref="P148:P149"/>
    <mergeCell ref="T146:T147"/>
    <mergeCell ref="W146:W147"/>
    <mergeCell ref="AA146:AA147"/>
    <mergeCell ref="AB146:AB147"/>
    <mergeCell ref="AC146:AC147"/>
    <mergeCell ref="AD146:AD147"/>
    <mergeCell ref="AE144:AE145"/>
    <mergeCell ref="AF144:AF145"/>
    <mergeCell ref="AG144:AG145"/>
    <mergeCell ref="AH144:AH145"/>
    <mergeCell ref="A146:A147"/>
    <mergeCell ref="D146:D147"/>
    <mergeCell ref="G146:G147"/>
    <mergeCell ref="J146:J147"/>
    <mergeCell ref="M146:M147"/>
    <mergeCell ref="P146:P147"/>
    <mergeCell ref="T144:T145"/>
    <mergeCell ref="W144:W145"/>
    <mergeCell ref="AA144:AA145"/>
    <mergeCell ref="AB144:AB145"/>
    <mergeCell ref="AC144:AC145"/>
    <mergeCell ref="AD144:AD145"/>
    <mergeCell ref="AE142:AE143"/>
    <mergeCell ref="AF142:AF143"/>
    <mergeCell ref="AG142:AG143"/>
    <mergeCell ref="AH142:AH143"/>
    <mergeCell ref="A144:A145"/>
    <mergeCell ref="D144:D145"/>
    <mergeCell ref="G144:G145"/>
    <mergeCell ref="J144:J145"/>
    <mergeCell ref="M144:M145"/>
    <mergeCell ref="P144:P145"/>
    <mergeCell ref="T142:T143"/>
    <mergeCell ref="W142:W143"/>
    <mergeCell ref="AA142:AA143"/>
    <mergeCell ref="AB142:AB143"/>
    <mergeCell ref="AC142:AC143"/>
    <mergeCell ref="AD142:AD143"/>
    <mergeCell ref="AE140:AE141"/>
    <mergeCell ref="AF140:AF141"/>
    <mergeCell ref="AG140:AG141"/>
    <mergeCell ref="AH140:AH141"/>
    <mergeCell ref="A142:A143"/>
    <mergeCell ref="D142:D143"/>
    <mergeCell ref="G142:G143"/>
    <mergeCell ref="J142:J143"/>
    <mergeCell ref="M142:M143"/>
    <mergeCell ref="P142:P143"/>
    <mergeCell ref="T140:T141"/>
    <mergeCell ref="W140:W141"/>
    <mergeCell ref="AA140:AA141"/>
    <mergeCell ref="AB140:AB141"/>
    <mergeCell ref="AC140:AC141"/>
    <mergeCell ref="AD140:AD141"/>
    <mergeCell ref="AE138:AE139"/>
    <mergeCell ref="AF138:AF139"/>
    <mergeCell ref="AG138:AG139"/>
    <mergeCell ref="AH138:AH139"/>
    <mergeCell ref="A140:A141"/>
    <mergeCell ref="D140:D141"/>
    <mergeCell ref="G140:G141"/>
    <mergeCell ref="J140:J141"/>
    <mergeCell ref="M140:M141"/>
    <mergeCell ref="P140:P141"/>
    <mergeCell ref="T138:T139"/>
    <mergeCell ref="W138:W139"/>
    <mergeCell ref="AA138:AA139"/>
    <mergeCell ref="AB138:AB139"/>
    <mergeCell ref="AC138:AC139"/>
    <mergeCell ref="AD138:AD139"/>
    <mergeCell ref="AE136:AE137"/>
    <mergeCell ref="AF136:AF137"/>
    <mergeCell ref="AG136:AG137"/>
    <mergeCell ref="AH136:AH137"/>
    <mergeCell ref="A138:A139"/>
    <mergeCell ref="D138:D139"/>
    <mergeCell ref="G138:G139"/>
    <mergeCell ref="J138:J139"/>
    <mergeCell ref="M138:M139"/>
    <mergeCell ref="P138:P139"/>
    <mergeCell ref="T136:T137"/>
    <mergeCell ref="W136:W137"/>
    <mergeCell ref="AA136:AA137"/>
    <mergeCell ref="AB136:AB137"/>
    <mergeCell ref="AC136:AC137"/>
    <mergeCell ref="AD136:AD137"/>
    <mergeCell ref="A136:A137"/>
    <mergeCell ref="D136:D137"/>
    <mergeCell ref="G136:G137"/>
    <mergeCell ref="J136:J137"/>
    <mergeCell ref="M136:M137"/>
    <mergeCell ref="P136:P137"/>
    <mergeCell ref="AC134:AC135"/>
    <mergeCell ref="AD134:AD135"/>
    <mergeCell ref="AE134:AE135"/>
    <mergeCell ref="AF134:AF135"/>
    <mergeCell ref="AG134:AG135"/>
    <mergeCell ref="AH134:AH135"/>
    <mergeCell ref="AH132:AH133"/>
    <mergeCell ref="A134:A135"/>
    <mergeCell ref="D134:D135"/>
    <mergeCell ref="G134:G135"/>
    <mergeCell ref="J134:J135"/>
    <mergeCell ref="M134:M135"/>
    <mergeCell ref="P134:P135"/>
    <mergeCell ref="T134:T135"/>
    <mergeCell ref="AA134:AA135"/>
    <mergeCell ref="AB134:AB135"/>
    <mergeCell ref="AB132:AB133"/>
    <mergeCell ref="AC132:AC133"/>
    <mergeCell ref="AD132:AD133"/>
    <mergeCell ref="AE132:AE133"/>
    <mergeCell ref="AF132:AF133"/>
    <mergeCell ref="AG132:AG133"/>
    <mergeCell ref="AH130:AH131"/>
    <mergeCell ref="A132:A133"/>
    <mergeCell ref="D132:D133"/>
    <mergeCell ref="G132:G133"/>
    <mergeCell ref="J132:J133"/>
    <mergeCell ref="M132:M133"/>
    <mergeCell ref="P132:P133"/>
    <mergeCell ref="T132:T133"/>
    <mergeCell ref="W132:W133"/>
    <mergeCell ref="AA132:AA133"/>
    <mergeCell ref="AB130:AB131"/>
    <mergeCell ref="AC130:AC131"/>
    <mergeCell ref="AD130:AD131"/>
    <mergeCell ref="AE130:AE131"/>
    <mergeCell ref="AF130:AF131"/>
    <mergeCell ref="AG130:AG131"/>
    <mergeCell ref="AH128:AH129"/>
    <mergeCell ref="A130:A131"/>
    <mergeCell ref="D130:D131"/>
    <mergeCell ref="G130:G131"/>
    <mergeCell ref="J130:J131"/>
    <mergeCell ref="M130:M131"/>
    <mergeCell ref="P130:P131"/>
    <mergeCell ref="T130:T131"/>
    <mergeCell ref="W130:W131"/>
    <mergeCell ref="AA130:AA131"/>
    <mergeCell ref="AB128:AB129"/>
    <mergeCell ref="AC128:AC129"/>
    <mergeCell ref="AD128:AD129"/>
    <mergeCell ref="AE128:AE129"/>
    <mergeCell ref="AF128:AF129"/>
    <mergeCell ref="AG128:AG129"/>
    <mergeCell ref="AH126:AH127"/>
    <mergeCell ref="A128:A129"/>
    <mergeCell ref="D128:D129"/>
    <mergeCell ref="G128:G129"/>
    <mergeCell ref="J128:J129"/>
    <mergeCell ref="M128:M129"/>
    <mergeCell ref="P128:P129"/>
    <mergeCell ref="T128:T129"/>
    <mergeCell ref="W128:W129"/>
    <mergeCell ref="AA128:AA129"/>
    <mergeCell ref="AB126:AB127"/>
    <mergeCell ref="AC126:AC127"/>
    <mergeCell ref="AD126:AD127"/>
    <mergeCell ref="AE126:AE127"/>
    <mergeCell ref="AF126:AF127"/>
    <mergeCell ref="AG126:AG127"/>
    <mergeCell ref="AH124:AH125"/>
    <mergeCell ref="A126:A127"/>
    <mergeCell ref="D126:D127"/>
    <mergeCell ref="G126:G127"/>
    <mergeCell ref="J126:J127"/>
    <mergeCell ref="M126:M127"/>
    <mergeCell ref="P126:P127"/>
    <mergeCell ref="T126:T127"/>
    <mergeCell ref="W126:W127"/>
    <mergeCell ref="AA126:AA127"/>
    <mergeCell ref="AB124:AB125"/>
    <mergeCell ref="AC124:AC125"/>
    <mergeCell ref="AD124:AD125"/>
    <mergeCell ref="AE124:AE125"/>
    <mergeCell ref="AF124:AF125"/>
    <mergeCell ref="AG124:AG125"/>
    <mergeCell ref="AH122:AH123"/>
    <mergeCell ref="A124:A125"/>
    <mergeCell ref="D124:D125"/>
    <mergeCell ref="G124:G125"/>
    <mergeCell ref="J124:J125"/>
    <mergeCell ref="M124:M125"/>
    <mergeCell ref="P124:P125"/>
    <mergeCell ref="T124:T125"/>
    <mergeCell ref="W124:W125"/>
    <mergeCell ref="AA124:AA125"/>
    <mergeCell ref="AB122:AB123"/>
    <mergeCell ref="AC122:AC123"/>
    <mergeCell ref="AD122:AD123"/>
    <mergeCell ref="AE122:AE123"/>
    <mergeCell ref="AF122:AF123"/>
    <mergeCell ref="AG122:AG123"/>
    <mergeCell ref="AH120:AH121"/>
    <mergeCell ref="A122:A123"/>
    <mergeCell ref="D122:D123"/>
    <mergeCell ref="G122:G123"/>
    <mergeCell ref="J122:J123"/>
    <mergeCell ref="M122:M123"/>
    <mergeCell ref="P122:P123"/>
    <mergeCell ref="T122:T123"/>
    <mergeCell ref="W122:W123"/>
    <mergeCell ref="AA122:AA123"/>
    <mergeCell ref="AB120:AB121"/>
    <mergeCell ref="AC120:AC121"/>
    <mergeCell ref="AD120:AD121"/>
    <mergeCell ref="AE120:AE121"/>
    <mergeCell ref="AF120:AF121"/>
    <mergeCell ref="AG120:AG121"/>
    <mergeCell ref="AH118:AH119"/>
    <mergeCell ref="A120:A121"/>
    <mergeCell ref="D120:D121"/>
    <mergeCell ref="G120:G121"/>
    <mergeCell ref="J120:J121"/>
    <mergeCell ref="M120:M121"/>
    <mergeCell ref="P120:P121"/>
    <mergeCell ref="T120:T121"/>
    <mergeCell ref="W120:W121"/>
    <mergeCell ref="AA120:AA121"/>
    <mergeCell ref="AB118:AB119"/>
    <mergeCell ref="AC118:AC119"/>
    <mergeCell ref="AD118:AD119"/>
    <mergeCell ref="AE118:AE119"/>
    <mergeCell ref="AF118:AF119"/>
    <mergeCell ref="AG118:AG119"/>
    <mergeCell ref="AH116:AH117"/>
    <mergeCell ref="A118:A119"/>
    <mergeCell ref="D118:D119"/>
    <mergeCell ref="G118:G119"/>
    <mergeCell ref="J118:J119"/>
    <mergeCell ref="M118:M119"/>
    <mergeCell ref="P118:P119"/>
    <mergeCell ref="T118:T119"/>
    <mergeCell ref="W118:W119"/>
    <mergeCell ref="AA118:AA119"/>
    <mergeCell ref="AB116:AB117"/>
    <mergeCell ref="AC116:AC117"/>
    <mergeCell ref="AD116:AD117"/>
    <mergeCell ref="AE116:AE117"/>
    <mergeCell ref="AF116:AF117"/>
    <mergeCell ref="AG116:AG117"/>
    <mergeCell ref="AH114:AH115"/>
    <mergeCell ref="A116:A117"/>
    <mergeCell ref="D116:D117"/>
    <mergeCell ref="G116:G117"/>
    <mergeCell ref="J116:J117"/>
    <mergeCell ref="M116:M117"/>
    <mergeCell ref="P116:P117"/>
    <mergeCell ref="T116:T117"/>
    <mergeCell ref="W116:W117"/>
    <mergeCell ref="AA116:AA117"/>
    <mergeCell ref="AB114:AB115"/>
    <mergeCell ref="AC114:AC115"/>
    <mergeCell ref="AD114:AD115"/>
    <mergeCell ref="AE114:AE115"/>
    <mergeCell ref="AF114:AF115"/>
    <mergeCell ref="AG114:AG115"/>
    <mergeCell ref="AH112:AH113"/>
    <mergeCell ref="A114:A115"/>
    <mergeCell ref="D114:D115"/>
    <mergeCell ref="G114:G115"/>
    <mergeCell ref="J114:J115"/>
    <mergeCell ref="M114:M115"/>
    <mergeCell ref="P114:P115"/>
    <mergeCell ref="T114:T115"/>
    <mergeCell ref="W114:W115"/>
    <mergeCell ref="AA114:AA115"/>
    <mergeCell ref="AB112:AB113"/>
    <mergeCell ref="AC112:AC113"/>
    <mergeCell ref="AD112:AD113"/>
    <mergeCell ref="AE112:AE113"/>
    <mergeCell ref="AF112:AF113"/>
    <mergeCell ref="AG112:AG113"/>
    <mergeCell ref="AH110:AH111"/>
    <mergeCell ref="A112:A113"/>
    <mergeCell ref="D112:D113"/>
    <mergeCell ref="G112:G113"/>
    <mergeCell ref="J112:J113"/>
    <mergeCell ref="M112:M113"/>
    <mergeCell ref="P112:P113"/>
    <mergeCell ref="T112:T113"/>
    <mergeCell ref="W112:W113"/>
    <mergeCell ref="AA112:AA113"/>
    <mergeCell ref="AB110:AB111"/>
    <mergeCell ref="AC110:AC111"/>
    <mergeCell ref="AD110:AD111"/>
    <mergeCell ref="AE110:AE111"/>
    <mergeCell ref="AF110:AF111"/>
    <mergeCell ref="AG110:AG111"/>
    <mergeCell ref="AH108:AH109"/>
    <mergeCell ref="A110:A111"/>
    <mergeCell ref="D110:D111"/>
    <mergeCell ref="G110:G111"/>
    <mergeCell ref="J110:J111"/>
    <mergeCell ref="M110:M111"/>
    <mergeCell ref="P110:P111"/>
    <mergeCell ref="T110:T111"/>
    <mergeCell ref="W110:W111"/>
    <mergeCell ref="AA110:AA111"/>
    <mergeCell ref="AB108:AB109"/>
    <mergeCell ref="AC108:AC109"/>
    <mergeCell ref="AD108:AD109"/>
    <mergeCell ref="AE108:AE109"/>
    <mergeCell ref="AF108:AF109"/>
    <mergeCell ref="AG108:AG109"/>
    <mergeCell ref="AH106:AH107"/>
    <mergeCell ref="A108:A109"/>
    <mergeCell ref="D108:D109"/>
    <mergeCell ref="G108:G109"/>
    <mergeCell ref="J108:J109"/>
    <mergeCell ref="M108:M109"/>
    <mergeCell ref="P108:P109"/>
    <mergeCell ref="T108:T109"/>
    <mergeCell ref="W108:W109"/>
    <mergeCell ref="AA108:AA109"/>
    <mergeCell ref="AB106:AB107"/>
    <mergeCell ref="AC106:AC107"/>
    <mergeCell ref="AD106:AD107"/>
    <mergeCell ref="AE106:AE107"/>
    <mergeCell ref="AF106:AF107"/>
    <mergeCell ref="AG106:AG107"/>
    <mergeCell ref="AH104:AH105"/>
    <mergeCell ref="A106:A107"/>
    <mergeCell ref="D106:D107"/>
    <mergeCell ref="G106:G107"/>
    <mergeCell ref="J106:J107"/>
    <mergeCell ref="M106:M107"/>
    <mergeCell ref="P106:P107"/>
    <mergeCell ref="T106:T107"/>
    <mergeCell ref="W106:W107"/>
    <mergeCell ref="AA106:AA107"/>
    <mergeCell ref="AB104:AB105"/>
    <mergeCell ref="AC104:AC105"/>
    <mergeCell ref="AD104:AD105"/>
    <mergeCell ref="AE104:AE105"/>
    <mergeCell ref="AF104:AF105"/>
    <mergeCell ref="AG104:AG105"/>
    <mergeCell ref="AH102:AH103"/>
    <mergeCell ref="A104:A105"/>
    <mergeCell ref="D104:D105"/>
    <mergeCell ref="G104:G105"/>
    <mergeCell ref="J104:J105"/>
    <mergeCell ref="M104:M105"/>
    <mergeCell ref="P104:P105"/>
    <mergeCell ref="T104:T105"/>
    <mergeCell ref="W104:W105"/>
    <mergeCell ref="AA104:AA105"/>
    <mergeCell ref="AB102:AB103"/>
    <mergeCell ref="AC102:AC103"/>
    <mergeCell ref="AD102:AD103"/>
    <mergeCell ref="AE102:AE103"/>
    <mergeCell ref="AF102:AF103"/>
    <mergeCell ref="AG102:AG103"/>
    <mergeCell ref="AH100:AH101"/>
    <mergeCell ref="A102:A103"/>
    <mergeCell ref="D102:D103"/>
    <mergeCell ref="G102:G103"/>
    <mergeCell ref="J102:J103"/>
    <mergeCell ref="M102:M103"/>
    <mergeCell ref="P102:P103"/>
    <mergeCell ref="T102:T103"/>
    <mergeCell ref="W102:W103"/>
    <mergeCell ref="AA102:AA103"/>
    <mergeCell ref="AB100:AB101"/>
    <mergeCell ref="AC100:AC101"/>
    <mergeCell ref="AD100:AD101"/>
    <mergeCell ref="AE100:AE101"/>
    <mergeCell ref="AF100:AF101"/>
    <mergeCell ref="AG100:AG101"/>
    <mergeCell ref="AG98:AG99"/>
    <mergeCell ref="AH98:AH99"/>
    <mergeCell ref="A100:A101"/>
    <mergeCell ref="D100:D101"/>
    <mergeCell ref="G100:G101"/>
    <mergeCell ref="J100:J101"/>
    <mergeCell ref="M100:M101"/>
    <mergeCell ref="P100:P101"/>
    <mergeCell ref="T100:T101"/>
    <mergeCell ref="AA100:AA101"/>
    <mergeCell ref="AA98:AA99"/>
    <mergeCell ref="AB98:AB99"/>
    <mergeCell ref="AC98:AC99"/>
    <mergeCell ref="AD98:AD99"/>
    <mergeCell ref="AE98:AE99"/>
    <mergeCell ref="AF98:AF99"/>
    <mergeCell ref="AG96:AG97"/>
    <mergeCell ref="AH96:AH97"/>
    <mergeCell ref="A98:A99"/>
    <mergeCell ref="D98:D99"/>
    <mergeCell ref="G98:G99"/>
    <mergeCell ref="J98:J99"/>
    <mergeCell ref="M98:M99"/>
    <mergeCell ref="P98:P99"/>
    <mergeCell ref="T98:T99"/>
    <mergeCell ref="W98:W99"/>
    <mergeCell ref="AA96:AA97"/>
    <mergeCell ref="AB96:AB97"/>
    <mergeCell ref="AC96:AC97"/>
    <mergeCell ref="AD96:AD97"/>
    <mergeCell ref="AE96:AE97"/>
    <mergeCell ref="AF96:AF97"/>
    <mergeCell ref="AG94:AG95"/>
    <mergeCell ref="AH94:AH95"/>
    <mergeCell ref="A96:A97"/>
    <mergeCell ref="D96:D97"/>
    <mergeCell ref="G96:G97"/>
    <mergeCell ref="J96:J97"/>
    <mergeCell ref="M96:M97"/>
    <mergeCell ref="P96:P97"/>
    <mergeCell ref="T96:T97"/>
    <mergeCell ref="W96:W97"/>
    <mergeCell ref="AA94:AA95"/>
    <mergeCell ref="AB94:AB95"/>
    <mergeCell ref="AC94:AC95"/>
    <mergeCell ref="AD94:AD95"/>
    <mergeCell ref="AE94:AE95"/>
    <mergeCell ref="AF94:AF95"/>
    <mergeCell ref="AG92:AG93"/>
    <mergeCell ref="AH92:AH93"/>
    <mergeCell ref="A94:A95"/>
    <mergeCell ref="D94:D95"/>
    <mergeCell ref="G94:G95"/>
    <mergeCell ref="J94:J95"/>
    <mergeCell ref="M94:M95"/>
    <mergeCell ref="P94:P95"/>
    <mergeCell ref="T94:T95"/>
    <mergeCell ref="W94:W95"/>
    <mergeCell ref="AA92:AA93"/>
    <mergeCell ref="AB92:AB93"/>
    <mergeCell ref="AC92:AC93"/>
    <mergeCell ref="AD92:AD93"/>
    <mergeCell ref="AE92:AE93"/>
    <mergeCell ref="AF92:AF93"/>
    <mergeCell ref="AG90:AG91"/>
    <mergeCell ref="AH90:AH91"/>
    <mergeCell ref="A92:A93"/>
    <mergeCell ref="D92:D93"/>
    <mergeCell ref="G92:G93"/>
    <mergeCell ref="J92:J93"/>
    <mergeCell ref="M92:M93"/>
    <mergeCell ref="P92:P93"/>
    <mergeCell ref="T92:T93"/>
    <mergeCell ref="W92:W93"/>
    <mergeCell ref="AA90:AA91"/>
    <mergeCell ref="AB90:AB91"/>
    <mergeCell ref="AC90:AC91"/>
    <mergeCell ref="AD90:AD91"/>
    <mergeCell ref="AE90:AE91"/>
    <mergeCell ref="AF90:AF91"/>
    <mergeCell ref="AG88:AG89"/>
    <mergeCell ref="AH88:AH89"/>
    <mergeCell ref="A90:A91"/>
    <mergeCell ref="D90:D91"/>
    <mergeCell ref="G90:G91"/>
    <mergeCell ref="J90:J91"/>
    <mergeCell ref="M90:M91"/>
    <mergeCell ref="P90:P91"/>
    <mergeCell ref="T90:T91"/>
    <mergeCell ref="W90:W91"/>
    <mergeCell ref="AA88:AA89"/>
    <mergeCell ref="AB88:AB89"/>
    <mergeCell ref="AC88:AC89"/>
    <mergeCell ref="AD88:AD89"/>
    <mergeCell ref="AE88:AE89"/>
    <mergeCell ref="AF88:AF89"/>
    <mergeCell ref="AG86:AG87"/>
    <mergeCell ref="AH86:AH87"/>
    <mergeCell ref="A88:A89"/>
    <mergeCell ref="D88:D89"/>
    <mergeCell ref="G88:G89"/>
    <mergeCell ref="J88:J89"/>
    <mergeCell ref="M88:M89"/>
    <mergeCell ref="P88:P89"/>
    <mergeCell ref="T88:T89"/>
    <mergeCell ref="W88:W89"/>
    <mergeCell ref="AA86:AA87"/>
    <mergeCell ref="AB86:AB87"/>
    <mergeCell ref="AC86:AC87"/>
    <mergeCell ref="AD86:AD87"/>
    <mergeCell ref="AE86:AE87"/>
    <mergeCell ref="AF86:AF87"/>
    <mergeCell ref="AG84:AG85"/>
    <mergeCell ref="AH84:AH85"/>
    <mergeCell ref="A86:A87"/>
    <mergeCell ref="D86:D87"/>
    <mergeCell ref="G86:G87"/>
    <mergeCell ref="J86:J87"/>
    <mergeCell ref="M86:M87"/>
    <mergeCell ref="P86:P87"/>
    <mergeCell ref="T86:T87"/>
    <mergeCell ref="W86:W87"/>
    <mergeCell ref="AA84:AA85"/>
    <mergeCell ref="AB84:AB85"/>
    <mergeCell ref="AC84:AC85"/>
    <mergeCell ref="AD84:AD85"/>
    <mergeCell ref="AE84:AE85"/>
    <mergeCell ref="AF84:AF85"/>
    <mergeCell ref="AG82:AG83"/>
    <mergeCell ref="AH82:AH83"/>
    <mergeCell ref="A84:A85"/>
    <mergeCell ref="D84:D85"/>
    <mergeCell ref="G84:G85"/>
    <mergeCell ref="J84:J85"/>
    <mergeCell ref="M84:M85"/>
    <mergeCell ref="P84:P85"/>
    <mergeCell ref="T84:T85"/>
    <mergeCell ref="W84:W85"/>
    <mergeCell ref="AA82:AA83"/>
    <mergeCell ref="AB82:AB83"/>
    <mergeCell ref="AC82:AC83"/>
    <mergeCell ref="AD82:AD83"/>
    <mergeCell ref="AE82:AE83"/>
    <mergeCell ref="AF82:AF83"/>
    <mergeCell ref="AG80:AG81"/>
    <mergeCell ref="AH80:AH81"/>
    <mergeCell ref="A82:A83"/>
    <mergeCell ref="D82:D83"/>
    <mergeCell ref="G82:G83"/>
    <mergeCell ref="J82:J83"/>
    <mergeCell ref="M82:M83"/>
    <mergeCell ref="P82:P83"/>
    <mergeCell ref="T82:T83"/>
    <mergeCell ref="W82:W83"/>
    <mergeCell ref="AA80:AA81"/>
    <mergeCell ref="AB80:AB81"/>
    <mergeCell ref="AC80:AC81"/>
    <mergeCell ref="AD80:AD81"/>
    <mergeCell ref="AE80:AE81"/>
    <mergeCell ref="AF80:AF81"/>
    <mergeCell ref="AG78:AG79"/>
    <mergeCell ref="AH78:AH79"/>
    <mergeCell ref="A80:A81"/>
    <mergeCell ref="D80:D81"/>
    <mergeCell ref="G80:G81"/>
    <mergeCell ref="J80:J81"/>
    <mergeCell ref="M80:M81"/>
    <mergeCell ref="P80:P81"/>
    <mergeCell ref="T80:T81"/>
    <mergeCell ref="W80:W81"/>
    <mergeCell ref="AA78:AA79"/>
    <mergeCell ref="AB78:AB79"/>
    <mergeCell ref="AC78:AC79"/>
    <mergeCell ref="AD78:AD79"/>
    <mergeCell ref="AE78:AE79"/>
    <mergeCell ref="AF78:AF79"/>
    <mergeCell ref="AG76:AG77"/>
    <mergeCell ref="AH76:AH77"/>
    <mergeCell ref="A78:A79"/>
    <mergeCell ref="D78:D79"/>
    <mergeCell ref="G78:G79"/>
    <mergeCell ref="J78:J79"/>
    <mergeCell ref="M78:M79"/>
    <mergeCell ref="P78:P79"/>
    <mergeCell ref="T78:T79"/>
    <mergeCell ref="W78:W79"/>
    <mergeCell ref="AA76:AA77"/>
    <mergeCell ref="AB76:AB77"/>
    <mergeCell ref="AC76:AC77"/>
    <mergeCell ref="AD76:AD77"/>
    <mergeCell ref="AE76:AE77"/>
    <mergeCell ref="AF76:AF77"/>
    <mergeCell ref="AG74:AG75"/>
    <mergeCell ref="AH74:AH75"/>
    <mergeCell ref="A76:A77"/>
    <mergeCell ref="D76:D77"/>
    <mergeCell ref="G76:G77"/>
    <mergeCell ref="J76:J77"/>
    <mergeCell ref="M76:M77"/>
    <mergeCell ref="P76:P77"/>
    <mergeCell ref="T76:T77"/>
    <mergeCell ref="W76:W77"/>
    <mergeCell ref="AA74:AA75"/>
    <mergeCell ref="AB74:AB75"/>
    <mergeCell ref="AC74:AC75"/>
    <mergeCell ref="AD74:AD75"/>
    <mergeCell ref="AE74:AE75"/>
    <mergeCell ref="AF74:AF75"/>
    <mergeCell ref="AG72:AG73"/>
    <mergeCell ref="AH72:AH73"/>
    <mergeCell ref="A74:A75"/>
    <mergeCell ref="D74:D75"/>
    <mergeCell ref="G74:G75"/>
    <mergeCell ref="J74:J75"/>
    <mergeCell ref="M74:M75"/>
    <mergeCell ref="P74:P75"/>
    <mergeCell ref="T74:T75"/>
    <mergeCell ref="W74:W75"/>
    <mergeCell ref="AA72:AA73"/>
    <mergeCell ref="AB72:AB73"/>
    <mergeCell ref="AC72:AC73"/>
    <mergeCell ref="AD72:AD73"/>
    <mergeCell ref="AE72:AE73"/>
    <mergeCell ref="AF72:AF73"/>
    <mergeCell ref="AG70:AG71"/>
    <mergeCell ref="AH70:AH71"/>
    <mergeCell ref="A72:A73"/>
    <mergeCell ref="D72:D73"/>
    <mergeCell ref="G72:G73"/>
    <mergeCell ref="J72:J73"/>
    <mergeCell ref="M72:M73"/>
    <mergeCell ref="P72:P73"/>
    <mergeCell ref="T72:T73"/>
    <mergeCell ref="W72:W73"/>
    <mergeCell ref="AA70:AA71"/>
    <mergeCell ref="AB70:AB71"/>
    <mergeCell ref="AC70:AC71"/>
    <mergeCell ref="AD70:AD71"/>
    <mergeCell ref="AE70:AE71"/>
    <mergeCell ref="AF70:AF71"/>
    <mergeCell ref="AG68:AG69"/>
    <mergeCell ref="AH68:AH69"/>
    <mergeCell ref="A70:A71"/>
    <mergeCell ref="D70:D71"/>
    <mergeCell ref="G70:G71"/>
    <mergeCell ref="J70:J71"/>
    <mergeCell ref="M70:M71"/>
    <mergeCell ref="P70:P71"/>
    <mergeCell ref="T70:T71"/>
    <mergeCell ref="W70:W71"/>
    <mergeCell ref="AA68:AA69"/>
    <mergeCell ref="AB68:AB69"/>
    <mergeCell ref="AC68:AC69"/>
    <mergeCell ref="AD68:AD69"/>
    <mergeCell ref="AE68:AE69"/>
    <mergeCell ref="AF68:AF69"/>
    <mergeCell ref="AG66:AG67"/>
    <mergeCell ref="AH66:AH67"/>
    <mergeCell ref="A68:A69"/>
    <mergeCell ref="D68:D69"/>
    <mergeCell ref="G68:G69"/>
    <mergeCell ref="J68:J69"/>
    <mergeCell ref="M68:M69"/>
    <mergeCell ref="P68:P69"/>
    <mergeCell ref="T68:T69"/>
    <mergeCell ref="W68:W69"/>
    <mergeCell ref="AA66:AA67"/>
    <mergeCell ref="AB66:AB67"/>
    <mergeCell ref="AC66:AC67"/>
    <mergeCell ref="AD66:AD67"/>
    <mergeCell ref="AE66:AE67"/>
    <mergeCell ref="AF66:AF67"/>
    <mergeCell ref="AG64:AG65"/>
    <mergeCell ref="AH64:AH65"/>
    <mergeCell ref="A66:A67"/>
    <mergeCell ref="D66:D67"/>
    <mergeCell ref="G66:G67"/>
    <mergeCell ref="J66:J67"/>
    <mergeCell ref="M66:M67"/>
    <mergeCell ref="P66:P67"/>
    <mergeCell ref="T66:T67"/>
    <mergeCell ref="W66:W67"/>
    <mergeCell ref="AA64:AA65"/>
    <mergeCell ref="AB64:AB65"/>
    <mergeCell ref="AC64:AC65"/>
    <mergeCell ref="AD64:AD65"/>
    <mergeCell ref="AE64:AE65"/>
    <mergeCell ref="AF64:AF65"/>
    <mergeCell ref="AF62:AF63"/>
    <mergeCell ref="AG62:AG63"/>
    <mergeCell ref="AH62:AH63"/>
    <mergeCell ref="A64:A65"/>
    <mergeCell ref="D64:D65"/>
    <mergeCell ref="G64:G65"/>
    <mergeCell ref="J64:J65"/>
    <mergeCell ref="M64:M65"/>
    <mergeCell ref="P64:P65"/>
    <mergeCell ref="T64:T65"/>
    <mergeCell ref="W62:W63"/>
    <mergeCell ref="AA62:AA63"/>
    <mergeCell ref="AB62:AB63"/>
    <mergeCell ref="AC62:AC63"/>
    <mergeCell ref="AD62:AD63"/>
    <mergeCell ref="AE62:AE63"/>
    <mergeCell ref="AF60:AF61"/>
    <mergeCell ref="AG60:AG61"/>
    <mergeCell ref="AH60:AH61"/>
    <mergeCell ref="A62:A63"/>
    <mergeCell ref="D62:D63"/>
    <mergeCell ref="G62:G63"/>
    <mergeCell ref="J62:J63"/>
    <mergeCell ref="M62:M63"/>
    <mergeCell ref="P62:P63"/>
    <mergeCell ref="T62:T63"/>
    <mergeCell ref="W60:W61"/>
    <mergeCell ref="AA60:AA61"/>
    <mergeCell ref="AB60:AB61"/>
    <mergeCell ref="AC60:AC61"/>
    <mergeCell ref="AD60:AD61"/>
    <mergeCell ref="AE60:AE61"/>
    <mergeCell ref="AF58:AF59"/>
    <mergeCell ref="AG58:AG59"/>
    <mergeCell ref="AH58:AH59"/>
    <mergeCell ref="A60:A61"/>
    <mergeCell ref="D60:D61"/>
    <mergeCell ref="G60:G61"/>
    <mergeCell ref="J60:J61"/>
    <mergeCell ref="M60:M61"/>
    <mergeCell ref="P60:P61"/>
    <mergeCell ref="T60:T61"/>
    <mergeCell ref="W58:W59"/>
    <mergeCell ref="AA58:AA59"/>
    <mergeCell ref="AB58:AB59"/>
    <mergeCell ref="AC58:AC59"/>
    <mergeCell ref="AD58:AD59"/>
    <mergeCell ref="AE58:AE59"/>
    <mergeCell ref="AF56:AF57"/>
    <mergeCell ref="AG56:AG57"/>
    <mergeCell ref="AH56:AH57"/>
    <mergeCell ref="A58:A59"/>
    <mergeCell ref="D58:D59"/>
    <mergeCell ref="G58:G59"/>
    <mergeCell ref="J58:J59"/>
    <mergeCell ref="M58:M59"/>
    <mergeCell ref="P58:P59"/>
    <mergeCell ref="T58:T59"/>
    <mergeCell ref="W56:W57"/>
    <mergeCell ref="AA56:AA57"/>
    <mergeCell ref="AB56:AB57"/>
    <mergeCell ref="AC56:AC57"/>
    <mergeCell ref="AD56:AD57"/>
    <mergeCell ref="AE56:AE57"/>
    <mergeCell ref="AF54:AF55"/>
    <mergeCell ref="AG54:AG55"/>
    <mergeCell ref="AH54:AH55"/>
    <mergeCell ref="A56:A57"/>
    <mergeCell ref="D56:D57"/>
    <mergeCell ref="G56:G57"/>
    <mergeCell ref="J56:J57"/>
    <mergeCell ref="M56:M57"/>
    <mergeCell ref="P56:P57"/>
    <mergeCell ref="T56:T57"/>
    <mergeCell ref="W54:W55"/>
    <mergeCell ref="AA54:AA55"/>
    <mergeCell ref="AB54:AB55"/>
    <mergeCell ref="AC54:AC55"/>
    <mergeCell ref="AD54:AD55"/>
    <mergeCell ref="AE54:AE55"/>
    <mergeCell ref="AF52:AF53"/>
    <mergeCell ref="AG52:AG53"/>
    <mergeCell ref="AH52:AH53"/>
    <mergeCell ref="A54:A55"/>
    <mergeCell ref="D54:D55"/>
    <mergeCell ref="G54:G55"/>
    <mergeCell ref="J54:J55"/>
    <mergeCell ref="M54:M55"/>
    <mergeCell ref="P54:P55"/>
    <mergeCell ref="T54:T55"/>
    <mergeCell ref="W52:W53"/>
    <mergeCell ref="AA52:AA53"/>
    <mergeCell ref="AB52:AB53"/>
    <mergeCell ref="AC52:AC53"/>
    <mergeCell ref="AD52:AD53"/>
    <mergeCell ref="AE52:AE53"/>
    <mergeCell ref="AF50:AF51"/>
    <mergeCell ref="AG50:AG51"/>
    <mergeCell ref="AH50:AH51"/>
    <mergeCell ref="A52:A53"/>
    <mergeCell ref="D52:D53"/>
    <mergeCell ref="G52:G53"/>
    <mergeCell ref="J52:J53"/>
    <mergeCell ref="M52:M53"/>
    <mergeCell ref="P52:P53"/>
    <mergeCell ref="T52:T53"/>
    <mergeCell ref="W50:W51"/>
    <mergeCell ref="AA50:AA51"/>
    <mergeCell ref="AB50:AB51"/>
    <mergeCell ref="AC50:AC51"/>
    <mergeCell ref="AD50:AD51"/>
    <mergeCell ref="AE50:AE51"/>
    <mergeCell ref="AF48:AF49"/>
    <mergeCell ref="AG48:AG49"/>
    <mergeCell ref="AH48:AH49"/>
    <mergeCell ref="A50:A51"/>
    <mergeCell ref="D50:D51"/>
    <mergeCell ref="G50:G51"/>
    <mergeCell ref="J50:J51"/>
    <mergeCell ref="M50:M51"/>
    <mergeCell ref="P50:P51"/>
    <mergeCell ref="T50:T51"/>
    <mergeCell ref="W48:W49"/>
    <mergeCell ref="AA48:AA49"/>
    <mergeCell ref="AB48:AB49"/>
    <mergeCell ref="AC48:AC49"/>
    <mergeCell ref="AD48:AD49"/>
    <mergeCell ref="AE48:AE49"/>
    <mergeCell ref="AF46:AF47"/>
    <mergeCell ref="AG46:AG47"/>
    <mergeCell ref="AH46:AH47"/>
    <mergeCell ref="A48:A49"/>
    <mergeCell ref="D48:D49"/>
    <mergeCell ref="G48:G49"/>
    <mergeCell ref="J48:J49"/>
    <mergeCell ref="M48:M49"/>
    <mergeCell ref="P48:P49"/>
    <mergeCell ref="T48:T49"/>
    <mergeCell ref="W46:W47"/>
    <mergeCell ref="AA46:AA47"/>
    <mergeCell ref="AB46:AB47"/>
    <mergeCell ref="AC46:AC47"/>
    <mergeCell ref="AD46:AD47"/>
    <mergeCell ref="AE46:AE47"/>
    <mergeCell ref="AF44:AF45"/>
    <mergeCell ref="AG44:AG45"/>
    <mergeCell ref="AH44:AH45"/>
    <mergeCell ref="A46:A47"/>
    <mergeCell ref="D46:D47"/>
    <mergeCell ref="G46:G47"/>
    <mergeCell ref="J46:J47"/>
    <mergeCell ref="M46:M47"/>
    <mergeCell ref="P46:P47"/>
    <mergeCell ref="T46:T47"/>
    <mergeCell ref="W44:W45"/>
    <mergeCell ref="AA44:AA45"/>
    <mergeCell ref="AB44:AB45"/>
    <mergeCell ref="AC44:AC45"/>
    <mergeCell ref="AD44:AD45"/>
    <mergeCell ref="AE44:AE45"/>
    <mergeCell ref="AF42:AF43"/>
    <mergeCell ref="AG42:AG43"/>
    <mergeCell ref="AH42:AH43"/>
    <mergeCell ref="A44:A45"/>
    <mergeCell ref="D44:D45"/>
    <mergeCell ref="G44:G45"/>
    <mergeCell ref="J44:J45"/>
    <mergeCell ref="M44:M45"/>
    <mergeCell ref="P44:P45"/>
    <mergeCell ref="T44:T45"/>
    <mergeCell ref="W42:W43"/>
    <mergeCell ref="AA42:AA43"/>
    <mergeCell ref="AB42:AB43"/>
    <mergeCell ref="AC42:AC43"/>
    <mergeCell ref="AD42:AD43"/>
    <mergeCell ref="AE42:AE43"/>
    <mergeCell ref="AF40:AF41"/>
    <mergeCell ref="AG40:AG41"/>
    <mergeCell ref="AH40:AH41"/>
    <mergeCell ref="A42:A43"/>
    <mergeCell ref="D42:D43"/>
    <mergeCell ref="G42:G43"/>
    <mergeCell ref="J42:J43"/>
    <mergeCell ref="M42:M43"/>
    <mergeCell ref="P42:P43"/>
    <mergeCell ref="T42:T43"/>
    <mergeCell ref="W40:W41"/>
    <mergeCell ref="AA40:AA41"/>
    <mergeCell ref="AB40:AB41"/>
    <mergeCell ref="AC40:AC41"/>
    <mergeCell ref="AD40:AD41"/>
    <mergeCell ref="AE40:AE41"/>
    <mergeCell ref="AF38:AF39"/>
    <mergeCell ref="AG38:AG39"/>
    <mergeCell ref="AH38:AH39"/>
    <mergeCell ref="A40:A41"/>
    <mergeCell ref="D40:D41"/>
    <mergeCell ref="G40:G41"/>
    <mergeCell ref="J40:J41"/>
    <mergeCell ref="M40:M41"/>
    <mergeCell ref="P40:P41"/>
    <mergeCell ref="T40:T41"/>
    <mergeCell ref="W38:W39"/>
    <mergeCell ref="AA38:AA39"/>
    <mergeCell ref="AB38:AB39"/>
    <mergeCell ref="AC38:AC39"/>
    <mergeCell ref="AD38:AD39"/>
    <mergeCell ref="AE38:AE39"/>
    <mergeCell ref="AF36:AF37"/>
    <mergeCell ref="AG36:AG37"/>
    <mergeCell ref="AH36:AH37"/>
    <mergeCell ref="A38:A39"/>
    <mergeCell ref="D38:D39"/>
    <mergeCell ref="G38:G39"/>
    <mergeCell ref="J38:J39"/>
    <mergeCell ref="M38:M39"/>
    <mergeCell ref="P38:P39"/>
    <mergeCell ref="T38:T39"/>
    <mergeCell ref="W36:W37"/>
    <mergeCell ref="AA36:AA37"/>
    <mergeCell ref="AB36:AB37"/>
    <mergeCell ref="AC36:AC37"/>
    <mergeCell ref="AD36:AD37"/>
    <mergeCell ref="AE36:AE37"/>
    <mergeCell ref="AF34:AF35"/>
    <mergeCell ref="AG34:AG35"/>
    <mergeCell ref="AH34:AH35"/>
    <mergeCell ref="A36:A37"/>
    <mergeCell ref="D36:D37"/>
    <mergeCell ref="G36:G37"/>
    <mergeCell ref="J36:J37"/>
    <mergeCell ref="M36:M37"/>
    <mergeCell ref="P36:P37"/>
    <mergeCell ref="T36:T37"/>
    <mergeCell ref="W34:W35"/>
    <mergeCell ref="AA34:AA35"/>
    <mergeCell ref="AB34:AB35"/>
    <mergeCell ref="AC34:AC35"/>
    <mergeCell ref="AD34:AD35"/>
    <mergeCell ref="AE34:AE35"/>
    <mergeCell ref="AF32:AF33"/>
    <mergeCell ref="AG32:AG33"/>
    <mergeCell ref="AH32:AH33"/>
    <mergeCell ref="A34:A35"/>
    <mergeCell ref="D34:D35"/>
    <mergeCell ref="G34:G35"/>
    <mergeCell ref="J34:J35"/>
    <mergeCell ref="M34:M35"/>
    <mergeCell ref="P34:P35"/>
    <mergeCell ref="T34:T35"/>
    <mergeCell ref="W32:W33"/>
    <mergeCell ref="AA32:AA33"/>
    <mergeCell ref="AB32:AB33"/>
    <mergeCell ref="AC32:AC33"/>
    <mergeCell ref="AD32:AD33"/>
    <mergeCell ref="AE32:AE33"/>
    <mergeCell ref="AF30:AF31"/>
    <mergeCell ref="AG30:AG31"/>
    <mergeCell ref="AH30:AH31"/>
    <mergeCell ref="A32:A33"/>
    <mergeCell ref="D32:D33"/>
    <mergeCell ref="G32:G33"/>
    <mergeCell ref="J32:J33"/>
    <mergeCell ref="M32:M33"/>
    <mergeCell ref="P32:P33"/>
    <mergeCell ref="T32:T33"/>
    <mergeCell ref="T30:T31"/>
    <mergeCell ref="AA30:AA31"/>
    <mergeCell ref="AB30:AB31"/>
    <mergeCell ref="AC30:AC31"/>
    <mergeCell ref="AD30:AD31"/>
    <mergeCell ref="AE30:AE31"/>
    <mergeCell ref="AE28:AE29"/>
    <mergeCell ref="AF28:AF29"/>
    <mergeCell ref="AG28:AG29"/>
    <mergeCell ref="AH28:AH29"/>
    <mergeCell ref="A30:A31"/>
    <mergeCell ref="D30:D31"/>
    <mergeCell ref="G30:G31"/>
    <mergeCell ref="J30:J31"/>
    <mergeCell ref="M30:M31"/>
    <mergeCell ref="P30:P31"/>
    <mergeCell ref="T28:T29"/>
    <mergeCell ref="W28:W29"/>
    <mergeCell ref="AA28:AA29"/>
    <mergeCell ref="AB28:AB29"/>
    <mergeCell ref="AC28:AC29"/>
    <mergeCell ref="AD28:AD29"/>
    <mergeCell ref="AE26:AE27"/>
    <mergeCell ref="AF26:AF27"/>
    <mergeCell ref="AG26:AG27"/>
    <mergeCell ref="AH26:AH27"/>
    <mergeCell ref="A28:A29"/>
    <mergeCell ref="D28:D29"/>
    <mergeCell ref="G28:G29"/>
    <mergeCell ref="J28:J29"/>
    <mergeCell ref="M28:M29"/>
    <mergeCell ref="P28:P29"/>
    <mergeCell ref="T26:T27"/>
    <mergeCell ref="W26:W27"/>
    <mergeCell ref="AA26:AA27"/>
    <mergeCell ref="AB26:AB27"/>
    <mergeCell ref="AC26:AC27"/>
    <mergeCell ref="AD26:AD27"/>
    <mergeCell ref="AE24:AE25"/>
    <mergeCell ref="AF24:AF25"/>
    <mergeCell ref="AG24:AG25"/>
    <mergeCell ref="AH24:AH25"/>
    <mergeCell ref="A26:A27"/>
    <mergeCell ref="D26:D27"/>
    <mergeCell ref="G26:G27"/>
    <mergeCell ref="J26:J27"/>
    <mergeCell ref="M26:M27"/>
    <mergeCell ref="P26:P27"/>
    <mergeCell ref="T24:T25"/>
    <mergeCell ref="W24:W25"/>
    <mergeCell ref="AA24:AA25"/>
    <mergeCell ref="AB24:AB25"/>
    <mergeCell ref="AC24:AC25"/>
    <mergeCell ref="AD24:AD25"/>
    <mergeCell ref="AE22:AE23"/>
    <mergeCell ref="AF22:AF23"/>
    <mergeCell ref="AG22:AG23"/>
    <mergeCell ref="AH22:AH23"/>
    <mergeCell ref="A24:A25"/>
    <mergeCell ref="D24:D25"/>
    <mergeCell ref="G24:G25"/>
    <mergeCell ref="J24:J25"/>
    <mergeCell ref="M24:M25"/>
    <mergeCell ref="P24:P25"/>
    <mergeCell ref="T22:T23"/>
    <mergeCell ref="W22:W23"/>
    <mergeCell ref="AA22:AA23"/>
    <mergeCell ref="AB22:AB23"/>
    <mergeCell ref="AC22:AC23"/>
    <mergeCell ref="AD22:AD23"/>
    <mergeCell ref="AE20:AE21"/>
    <mergeCell ref="AF20:AF21"/>
    <mergeCell ref="AG20:AG21"/>
    <mergeCell ref="AH20:AH21"/>
    <mergeCell ref="A22:A23"/>
    <mergeCell ref="D22:D23"/>
    <mergeCell ref="G22:G23"/>
    <mergeCell ref="J22:J23"/>
    <mergeCell ref="M22:M23"/>
    <mergeCell ref="P22:P23"/>
    <mergeCell ref="T20:T21"/>
    <mergeCell ref="W20:W21"/>
    <mergeCell ref="AA20:AA21"/>
    <mergeCell ref="AB20:AB21"/>
    <mergeCell ref="AC20:AC21"/>
    <mergeCell ref="AD20:AD21"/>
    <mergeCell ref="AE18:AE19"/>
    <mergeCell ref="AF18:AF19"/>
    <mergeCell ref="AG18:AG19"/>
    <mergeCell ref="AH18:AH19"/>
    <mergeCell ref="A20:A21"/>
    <mergeCell ref="D20:D21"/>
    <mergeCell ref="G20:G21"/>
    <mergeCell ref="J20:J21"/>
    <mergeCell ref="M20:M21"/>
    <mergeCell ref="P20:P21"/>
    <mergeCell ref="T18:T19"/>
    <mergeCell ref="W18:W19"/>
    <mergeCell ref="AA18:AA19"/>
    <mergeCell ref="AB18:AB19"/>
    <mergeCell ref="AC18:AC19"/>
    <mergeCell ref="AD18:AD19"/>
    <mergeCell ref="AA6:AA7"/>
    <mergeCell ref="AB6:AB7"/>
    <mergeCell ref="AC6:AC7"/>
    <mergeCell ref="AD6:AD7"/>
    <mergeCell ref="A6:A7"/>
    <mergeCell ref="D6:D7"/>
    <mergeCell ref="G6:G7"/>
    <mergeCell ref="J6:J7"/>
    <mergeCell ref="M6:M7"/>
    <mergeCell ref="P6:P7"/>
    <mergeCell ref="AE16:AE17"/>
    <mergeCell ref="AF16:AF17"/>
    <mergeCell ref="AG16:AG17"/>
    <mergeCell ref="AH16:AH17"/>
    <mergeCell ref="A18:A19"/>
    <mergeCell ref="D18:D19"/>
    <mergeCell ref="G18:G19"/>
    <mergeCell ref="J18:J19"/>
    <mergeCell ref="M18:M19"/>
    <mergeCell ref="P18:P19"/>
    <mergeCell ref="T16:T17"/>
    <mergeCell ref="W16:W17"/>
    <mergeCell ref="AA16:AA17"/>
    <mergeCell ref="AB16:AB17"/>
    <mergeCell ref="AC16:AC17"/>
    <mergeCell ref="AD16:AD17"/>
    <mergeCell ref="AE14:AE15"/>
    <mergeCell ref="AF14:AF15"/>
    <mergeCell ref="AG14:AG15"/>
    <mergeCell ref="AH14:AH15"/>
    <mergeCell ref="A16:A17"/>
    <mergeCell ref="D16:D17"/>
    <mergeCell ref="G16:G17"/>
    <mergeCell ref="J16:J17"/>
    <mergeCell ref="M16:M17"/>
    <mergeCell ref="P16:P17"/>
    <mergeCell ref="T14:T15"/>
    <mergeCell ref="W14:W15"/>
    <mergeCell ref="AA14:AA15"/>
    <mergeCell ref="AB14:AB15"/>
    <mergeCell ref="AC14:AC15"/>
    <mergeCell ref="AD14:AD15"/>
    <mergeCell ref="AE12:AE13"/>
    <mergeCell ref="AF12:AF13"/>
    <mergeCell ref="AG12:AG13"/>
    <mergeCell ref="AH12:AH13"/>
    <mergeCell ref="A14:A15"/>
    <mergeCell ref="D14:D15"/>
    <mergeCell ref="G14:G15"/>
    <mergeCell ref="J14:J15"/>
    <mergeCell ref="M14:M15"/>
    <mergeCell ref="P14:P15"/>
    <mergeCell ref="T12:T13"/>
    <mergeCell ref="W12:W13"/>
    <mergeCell ref="AA12:AA13"/>
    <mergeCell ref="AB12:AB13"/>
    <mergeCell ref="AC12:AC13"/>
    <mergeCell ref="AD12:AD13"/>
    <mergeCell ref="AD1:AD4"/>
    <mergeCell ref="AE1:AE4"/>
    <mergeCell ref="AF1:AF5"/>
    <mergeCell ref="AG1:AG5"/>
    <mergeCell ref="AH1:AH5"/>
    <mergeCell ref="T2:T4"/>
    <mergeCell ref="W2:W4"/>
    <mergeCell ref="AA2:AA4"/>
    <mergeCell ref="Q1:Q5"/>
    <mergeCell ref="R1:T1"/>
    <mergeCell ref="U1:W1"/>
    <mergeCell ref="X1:AA1"/>
    <mergeCell ref="AB1:AB4"/>
    <mergeCell ref="AC1:AC4"/>
    <mergeCell ref="A1:A4"/>
    <mergeCell ref="D1:D4"/>
    <mergeCell ref="G1:G4"/>
    <mergeCell ref="J1:J4"/>
    <mergeCell ref="M1:M4"/>
    <mergeCell ref="P1:P4"/>
    <mergeCell ref="AE10:AE11"/>
    <mergeCell ref="AF10:AF11"/>
    <mergeCell ref="AG10:AG11"/>
    <mergeCell ref="AH10:AH11"/>
    <mergeCell ref="A12:A13"/>
    <mergeCell ref="D12:D13"/>
    <mergeCell ref="G12:G13"/>
    <mergeCell ref="J12:J13"/>
    <mergeCell ref="M12:M13"/>
    <mergeCell ref="P12:P13"/>
    <mergeCell ref="T10:T11"/>
    <mergeCell ref="W10:W11"/>
    <mergeCell ref="AA10:AA11"/>
    <mergeCell ref="AB10:AB11"/>
    <mergeCell ref="AC10:AC11"/>
    <mergeCell ref="AD10:AD11"/>
    <mergeCell ref="AE8:AE9"/>
    <mergeCell ref="AF8:AF9"/>
    <mergeCell ref="AG8:AG9"/>
    <mergeCell ref="AH8:AH9"/>
    <mergeCell ref="A10:A11"/>
    <mergeCell ref="D10:D11"/>
    <mergeCell ref="G10:G11"/>
    <mergeCell ref="J10:J11"/>
    <mergeCell ref="M10:M11"/>
    <mergeCell ref="P10:P11"/>
    <mergeCell ref="T8:T9"/>
    <mergeCell ref="W8:W9"/>
    <mergeCell ref="AA8:AA9"/>
    <mergeCell ref="AB8:AB9"/>
    <mergeCell ref="AC8:AC9"/>
    <mergeCell ref="AD8:AD9"/>
    <mergeCell ref="AE6:AE7"/>
    <mergeCell ref="AF6:AF7"/>
    <mergeCell ref="AG6:AG7"/>
    <mergeCell ref="AH6:AH7"/>
    <mergeCell ref="A8:A9"/>
    <mergeCell ref="D8:D9"/>
    <mergeCell ref="G8:G9"/>
    <mergeCell ref="J8:J9"/>
    <mergeCell ref="M8:M9"/>
    <mergeCell ref="P8:P9"/>
    <mergeCell ref="T6:T7"/>
    <mergeCell ref="W6:W7"/>
  </mergeCells>
  <phoneticPr fontId="12" type="noConversion"/>
  <pageMargins left="0.39370078740157483" right="0.35433070866141736" top="0.98425196850393704" bottom="0.59055118110236227" header="0.51181102362204722" footer="0.51181102362204722"/>
  <pageSetup paperSize="8"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54"/>
  <sheetViews>
    <sheetView workbookViewId="0">
      <selection activeCell="F7" sqref="F7"/>
    </sheetView>
  </sheetViews>
  <sheetFormatPr defaultRowHeight="13.5"/>
  <cols>
    <col min="1" max="1" width="11.625" style="111" customWidth="1"/>
    <col min="2" max="3" width="11.625" style="90" customWidth="1"/>
    <col min="4" max="5" width="11.625" style="111" customWidth="1"/>
    <col min="6" max="7" width="11.625" style="90" customWidth="1"/>
    <col min="8" max="8" width="11.625" style="111" customWidth="1"/>
    <col min="9" max="9" width="11.625" style="90" customWidth="1"/>
    <col min="10" max="10" width="14.375" style="90" bestFit="1" customWidth="1"/>
    <col min="11" max="11" width="13.125" style="90" bestFit="1" customWidth="1"/>
    <col min="12" max="256" width="9" style="83"/>
    <col min="257" max="267" width="11.625" style="83" customWidth="1"/>
    <col min="268" max="512" width="9" style="83"/>
    <col min="513" max="523" width="11.625" style="83" customWidth="1"/>
    <col min="524" max="768" width="9" style="83"/>
    <col min="769" max="779" width="11.625" style="83" customWidth="1"/>
    <col min="780" max="1024" width="9" style="83"/>
    <col min="1025" max="1035" width="11.625" style="83" customWidth="1"/>
    <col min="1036" max="1280" width="9" style="83"/>
    <col min="1281" max="1291" width="11.625" style="83" customWidth="1"/>
    <col min="1292" max="1536" width="9" style="83"/>
    <col min="1537" max="1547" width="11.625" style="83" customWidth="1"/>
    <col min="1548" max="1792" width="9" style="83"/>
    <col min="1793" max="1803" width="11.625" style="83" customWidth="1"/>
    <col min="1804" max="2048" width="9" style="83"/>
    <col min="2049" max="2059" width="11.625" style="83" customWidth="1"/>
    <col min="2060" max="2304" width="9" style="83"/>
    <col min="2305" max="2315" width="11.625" style="83" customWidth="1"/>
    <col min="2316" max="2560" width="9" style="83"/>
    <col min="2561" max="2571" width="11.625" style="83" customWidth="1"/>
    <col min="2572" max="2816" width="9" style="83"/>
    <col min="2817" max="2827" width="11.625" style="83" customWidth="1"/>
    <col min="2828" max="3072" width="9" style="83"/>
    <col min="3073" max="3083" width="11.625" style="83" customWidth="1"/>
    <col min="3084" max="3328" width="9" style="83"/>
    <col min="3329" max="3339" width="11.625" style="83" customWidth="1"/>
    <col min="3340" max="3584" width="9" style="83"/>
    <col min="3585" max="3595" width="11.625" style="83" customWidth="1"/>
    <col min="3596" max="3840" width="9" style="83"/>
    <col min="3841" max="3851" width="11.625" style="83" customWidth="1"/>
    <col min="3852" max="4096" width="9" style="83"/>
    <col min="4097" max="4107" width="11.625" style="83" customWidth="1"/>
    <col min="4108" max="4352" width="9" style="83"/>
    <col min="4353" max="4363" width="11.625" style="83" customWidth="1"/>
    <col min="4364" max="4608" width="9" style="83"/>
    <col min="4609" max="4619" width="11.625" style="83" customWidth="1"/>
    <col min="4620" max="4864" width="9" style="83"/>
    <col min="4865" max="4875" width="11.625" style="83" customWidth="1"/>
    <col min="4876" max="5120" width="9" style="83"/>
    <col min="5121" max="5131" width="11.625" style="83" customWidth="1"/>
    <col min="5132" max="5376" width="9" style="83"/>
    <col min="5377" max="5387" width="11.625" style="83" customWidth="1"/>
    <col min="5388" max="5632" width="9" style="83"/>
    <col min="5633" max="5643" width="11.625" style="83" customWidth="1"/>
    <col min="5644" max="5888" width="9" style="83"/>
    <col min="5889" max="5899" width="11.625" style="83" customWidth="1"/>
    <col min="5900" max="6144" width="9" style="83"/>
    <col min="6145" max="6155" width="11.625" style="83" customWidth="1"/>
    <col min="6156" max="6400" width="9" style="83"/>
    <col min="6401" max="6411" width="11.625" style="83" customWidth="1"/>
    <col min="6412" max="6656" width="9" style="83"/>
    <col min="6657" max="6667" width="11.625" style="83" customWidth="1"/>
    <col min="6668" max="6912" width="9" style="83"/>
    <col min="6913" max="6923" width="11.625" style="83" customWidth="1"/>
    <col min="6924" max="7168" width="9" style="83"/>
    <col min="7169" max="7179" width="11.625" style="83" customWidth="1"/>
    <col min="7180" max="7424" width="9" style="83"/>
    <col min="7425" max="7435" width="11.625" style="83" customWidth="1"/>
    <col min="7436" max="7680" width="9" style="83"/>
    <col min="7681" max="7691" width="11.625" style="83" customWidth="1"/>
    <col min="7692" max="7936" width="9" style="83"/>
    <col min="7937" max="7947" width="11.625" style="83" customWidth="1"/>
    <col min="7948" max="8192" width="9" style="83"/>
    <col min="8193" max="8203" width="11.625" style="83" customWidth="1"/>
    <col min="8204" max="8448" width="9" style="83"/>
    <col min="8449" max="8459" width="11.625" style="83" customWidth="1"/>
    <col min="8460" max="8704" width="9" style="83"/>
    <col min="8705" max="8715" width="11.625" style="83" customWidth="1"/>
    <col min="8716" max="8960" width="9" style="83"/>
    <col min="8961" max="8971" width="11.625" style="83" customWidth="1"/>
    <col min="8972" max="9216" width="9" style="83"/>
    <col min="9217" max="9227" width="11.625" style="83" customWidth="1"/>
    <col min="9228" max="9472" width="9" style="83"/>
    <col min="9473" max="9483" width="11.625" style="83" customWidth="1"/>
    <col min="9484" max="9728" width="9" style="83"/>
    <col min="9729" max="9739" width="11.625" style="83" customWidth="1"/>
    <col min="9740" max="9984" width="9" style="83"/>
    <col min="9985" max="9995" width="11.625" style="83" customWidth="1"/>
    <col min="9996" max="10240" width="9" style="83"/>
    <col min="10241" max="10251" width="11.625" style="83" customWidth="1"/>
    <col min="10252" max="10496" width="9" style="83"/>
    <col min="10497" max="10507" width="11.625" style="83" customWidth="1"/>
    <col min="10508" max="10752" width="9" style="83"/>
    <col min="10753" max="10763" width="11.625" style="83" customWidth="1"/>
    <col min="10764" max="11008" width="9" style="83"/>
    <col min="11009" max="11019" width="11.625" style="83" customWidth="1"/>
    <col min="11020" max="11264" width="9" style="83"/>
    <col min="11265" max="11275" width="11.625" style="83" customWidth="1"/>
    <col min="11276" max="11520" width="9" style="83"/>
    <col min="11521" max="11531" width="11.625" style="83" customWidth="1"/>
    <col min="11532" max="11776" width="9" style="83"/>
    <col min="11777" max="11787" width="11.625" style="83" customWidth="1"/>
    <col min="11788" max="12032" width="9" style="83"/>
    <col min="12033" max="12043" width="11.625" style="83" customWidth="1"/>
    <col min="12044" max="12288" width="9" style="83"/>
    <col min="12289" max="12299" width="11.625" style="83" customWidth="1"/>
    <col min="12300" max="12544" width="9" style="83"/>
    <col min="12545" max="12555" width="11.625" style="83" customWidth="1"/>
    <col min="12556" max="12800" width="9" style="83"/>
    <col min="12801" max="12811" width="11.625" style="83" customWidth="1"/>
    <col min="12812" max="13056" width="9" style="83"/>
    <col min="13057" max="13067" width="11.625" style="83" customWidth="1"/>
    <col min="13068" max="13312" width="9" style="83"/>
    <col min="13313" max="13323" width="11.625" style="83" customWidth="1"/>
    <col min="13324" max="13568" width="9" style="83"/>
    <col min="13569" max="13579" width="11.625" style="83" customWidth="1"/>
    <col min="13580" max="13824" width="9" style="83"/>
    <col min="13825" max="13835" width="11.625" style="83" customWidth="1"/>
    <col min="13836" max="14080" width="9" style="83"/>
    <col min="14081" max="14091" width="11.625" style="83" customWidth="1"/>
    <col min="14092" max="14336" width="9" style="83"/>
    <col min="14337" max="14347" width="11.625" style="83" customWidth="1"/>
    <col min="14348" max="14592" width="9" style="83"/>
    <col min="14593" max="14603" width="11.625" style="83" customWidth="1"/>
    <col min="14604" max="14848" width="9" style="83"/>
    <col min="14849" max="14859" width="11.625" style="83" customWidth="1"/>
    <col min="14860" max="15104" width="9" style="83"/>
    <col min="15105" max="15115" width="11.625" style="83" customWidth="1"/>
    <col min="15116" max="15360" width="9" style="83"/>
    <col min="15361" max="15371" width="11.625" style="83" customWidth="1"/>
    <col min="15372" max="15616" width="9" style="83"/>
    <col min="15617" max="15627" width="11.625" style="83" customWidth="1"/>
    <col min="15628" max="15872" width="9" style="83"/>
    <col min="15873" max="15883" width="11.625" style="83" customWidth="1"/>
    <col min="15884" max="16128" width="9" style="83"/>
    <col min="16129" max="16139" width="11.625" style="83" customWidth="1"/>
    <col min="16140" max="16384" width="9" style="83"/>
  </cols>
  <sheetData>
    <row r="1" spans="1:11" ht="36">
      <c r="A1" s="78" t="s">
        <v>402</v>
      </c>
      <c r="B1" s="79" t="s">
        <v>403</v>
      </c>
      <c r="C1" s="79" t="s">
        <v>404</v>
      </c>
      <c r="D1" s="80" t="s">
        <v>405</v>
      </c>
      <c r="E1" s="80" t="s">
        <v>402</v>
      </c>
      <c r="F1" s="79" t="s">
        <v>403</v>
      </c>
      <c r="G1" s="79" t="s">
        <v>404</v>
      </c>
      <c r="H1" s="81" t="s">
        <v>405</v>
      </c>
      <c r="I1" s="367" t="s">
        <v>406</v>
      </c>
      <c r="J1" s="368"/>
      <c r="K1" s="82"/>
    </row>
    <row r="2" spans="1:11">
      <c r="A2" s="84">
        <v>1</v>
      </c>
      <c r="B2" s="85">
        <v>242000</v>
      </c>
      <c r="C2" s="85">
        <f t="shared" ref="C2:C51" si="0">60000*A2</f>
        <v>60000</v>
      </c>
      <c r="D2" s="86">
        <f t="shared" ref="D2:D51" si="1">ROUND(B2+C2,-4)</f>
        <v>300000</v>
      </c>
      <c r="E2" s="86">
        <v>51</v>
      </c>
      <c r="F2" s="85">
        <f t="shared" ref="F2:F50" si="2">242000+94600*(E2-5)</f>
        <v>4593600</v>
      </c>
      <c r="G2" s="85">
        <f t="shared" ref="G2:G50" si="3">60000*E2</f>
        <v>3060000</v>
      </c>
      <c r="H2" s="87">
        <f t="shared" ref="H2:H50" si="4">ROUND(F2+G2,-4)</f>
        <v>7650000</v>
      </c>
      <c r="I2" s="88" t="s">
        <v>407</v>
      </c>
      <c r="J2" s="89">
        <v>24000000</v>
      </c>
    </row>
    <row r="3" spans="1:11">
      <c r="A3" s="84">
        <v>2</v>
      </c>
      <c r="B3" s="85">
        <v>242000</v>
      </c>
      <c r="C3" s="85">
        <f t="shared" si="0"/>
        <v>120000</v>
      </c>
      <c r="D3" s="86">
        <f t="shared" si="1"/>
        <v>360000</v>
      </c>
      <c r="E3" s="86">
        <v>52</v>
      </c>
      <c r="F3" s="85">
        <f t="shared" si="2"/>
        <v>4688200</v>
      </c>
      <c r="G3" s="85">
        <f t="shared" si="3"/>
        <v>3120000</v>
      </c>
      <c r="H3" s="87">
        <f t="shared" si="4"/>
        <v>7810000</v>
      </c>
      <c r="I3" s="91" t="s">
        <v>408</v>
      </c>
      <c r="J3" s="89">
        <v>28000000</v>
      </c>
    </row>
    <row r="4" spans="1:11">
      <c r="A4" s="84">
        <v>3</v>
      </c>
      <c r="B4" s="85">
        <v>242000</v>
      </c>
      <c r="C4" s="85">
        <f t="shared" si="0"/>
        <v>180000</v>
      </c>
      <c r="D4" s="86">
        <f t="shared" si="1"/>
        <v>420000</v>
      </c>
      <c r="E4" s="86">
        <v>53</v>
      </c>
      <c r="F4" s="85">
        <f t="shared" si="2"/>
        <v>4782800</v>
      </c>
      <c r="G4" s="85">
        <f t="shared" si="3"/>
        <v>3180000</v>
      </c>
      <c r="H4" s="87">
        <f t="shared" si="4"/>
        <v>7960000</v>
      </c>
      <c r="I4" s="91" t="s">
        <v>409</v>
      </c>
      <c r="J4" s="89">
        <v>30000000</v>
      </c>
    </row>
    <row r="5" spans="1:11">
      <c r="A5" s="84">
        <v>4</v>
      </c>
      <c r="B5" s="85">
        <v>242000</v>
      </c>
      <c r="C5" s="85">
        <f t="shared" si="0"/>
        <v>240000</v>
      </c>
      <c r="D5" s="86">
        <f t="shared" si="1"/>
        <v>480000</v>
      </c>
      <c r="E5" s="86">
        <v>54</v>
      </c>
      <c r="F5" s="85">
        <f t="shared" si="2"/>
        <v>4877400</v>
      </c>
      <c r="G5" s="85">
        <f t="shared" si="3"/>
        <v>3240000</v>
      </c>
      <c r="H5" s="87">
        <f t="shared" si="4"/>
        <v>8120000</v>
      </c>
      <c r="I5" s="91" t="s">
        <v>410</v>
      </c>
      <c r="J5" s="89">
        <v>35000000</v>
      </c>
    </row>
    <row r="6" spans="1:11">
      <c r="A6" s="84">
        <v>5</v>
      </c>
      <c r="B6" s="85">
        <v>242000</v>
      </c>
      <c r="C6" s="85">
        <f t="shared" si="0"/>
        <v>300000</v>
      </c>
      <c r="D6" s="86">
        <f t="shared" si="1"/>
        <v>540000</v>
      </c>
      <c r="E6" s="86">
        <v>55</v>
      </c>
      <c r="F6" s="85">
        <f t="shared" si="2"/>
        <v>4972000</v>
      </c>
      <c r="G6" s="85">
        <f t="shared" si="3"/>
        <v>3300000</v>
      </c>
      <c r="H6" s="87">
        <f t="shared" si="4"/>
        <v>8270000</v>
      </c>
      <c r="I6" s="91" t="s">
        <v>411</v>
      </c>
      <c r="J6" s="89">
        <v>38000000</v>
      </c>
    </row>
    <row r="7" spans="1:11">
      <c r="A7" s="84">
        <v>6</v>
      </c>
      <c r="B7" s="85">
        <f t="shared" ref="B7:B51" si="5">242000+94600*(A7-5)</f>
        <v>336600</v>
      </c>
      <c r="C7" s="85">
        <f t="shared" si="0"/>
        <v>360000</v>
      </c>
      <c r="D7" s="86">
        <f t="shared" si="1"/>
        <v>700000</v>
      </c>
      <c r="E7" s="86">
        <v>56</v>
      </c>
      <c r="F7" s="85">
        <f t="shared" si="2"/>
        <v>5066600</v>
      </c>
      <c r="G7" s="85">
        <f t="shared" si="3"/>
        <v>3360000</v>
      </c>
      <c r="H7" s="87">
        <f t="shared" si="4"/>
        <v>8430000</v>
      </c>
      <c r="I7" s="92" t="s">
        <v>412</v>
      </c>
      <c r="J7" s="89">
        <v>45000000</v>
      </c>
    </row>
    <row r="8" spans="1:11">
      <c r="A8" s="84">
        <v>7</v>
      </c>
      <c r="B8" s="85">
        <f t="shared" si="5"/>
        <v>431200</v>
      </c>
      <c r="C8" s="85">
        <f t="shared" si="0"/>
        <v>420000</v>
      </c>
      <c r="D8" s="86">
        <f t="shared" si="1"/>
        <v>850000</v>
      </c>
      <c r="E8" s="86">
        <v>57</v>
      </c>
      <c r="F8" s="85">
        <f t="shared" si="2"/>
        <v>5161200</v>
      </c>
      <c r="G8" s="85">
        <f t="shared" si="3"/>
        <v>3420000</v>
      </c>
      <c r="H8" s="87">
        <f t="shared" si="4"/>
        <v>8580000</v>
      </c>
      <c r="I8" s="369" t="s">
        <v>413</v>
      </c>
      <c r="J8" s="370"/>
    </row>
    <row r="9" spans="1:11">
      <c r="A9" s="84">
        <v>8</v>
      </c>
      <c r="B9" s="85">
        <f t="shared" si="5"/>
        <v>525800</v>
      </c>
      <c r="C9" s="85">
        <f t="shared" si="0"/>
        <v>480000</v>
      </c>
      <c r="D9" s="86">
        <f t="shared" si="1"/>
        <v>1010000</v>
      </c>
      <c r="E9" s="86">
        <v>58</v>
      </c>
      <c r="F9" s="85">
        <f t="shared" si="2"/>
        <v>5255800</v>
      </c>
      <c r="G9" s="85">
        <f t="shared" si="3"/>
        <v>3480000</v>
      </c>
      <c r="H9" s="87">
        <f t="shared" si="4"/>
        <v>8740000</v>
      </c>
      <c r="I9" s="364" t="s">
        <v>414</v>
      </c>
      <c r="J9" s="365"/>
    </row>
    <row r="10" spans="1:11">
      <c r="A10" s="84">
        <v>9</v>
      </c>
      <c r="B10" s="85">
        <f t="shared" si="5"/>
        <v>620400</v>
      </c>
      <c r="C10" s="85">
        <f t="shared" si="0"/>
        <v>540000</v>
      </c>
      <c r="D10" s="86">
        <f t="shared" si="1"/>
        <v>1160000</v>
      </c>
      <c r="E10" s="86">
        <v>59</v>
      </c>
      <c r="F10" s="85">
        <f t="shared" si="2"/>
        <v>5350400</v>
      </c>
      <c r="G10" s="85">
        <f t="shared" si="3"/>
        <v>3540000</v>
      </c>
      <c r="H10" s="87">
        <f t="shared" si="4"/>
        <v>8890000</v>
      </c>
      <c r="I10" s="364" t="s">
        <v>415</v>
      </c>
      <c r="J10" s="365"/>
    </row>
    <row r="11" spans="1:11" ht="14.25" thickBot="1">
      <c r="A11" s="93">
        <v>10</v>
      </c>
      <c r="B11" s="85">
        <f t="shared" si="5"/>
        <v>715000</v>
      </c>
      <c r="C11" s="94">
        <f t="shared" si="0"/>
        <v>600000</v>
      </c>
      <c r="D11" s="95">
        <f t="shared" si="1"/>
        <v>1320000</v>
      </c>
      <c r="E11" s="95">
        <v>60</v>
      </c>
      <c r="F11" s="85">
        <f t="shared" si="2"/>
        <v>5445000</v>
      </c>
      <c r="G11" s="94">
        <f t="shared" si="3"/>
        <v>3600000</v>
      </c>
      <c r="H11" s="96">
        <f t="shared" si="4"/>
        <v>9050000</v>
      </c>
      <c r="I11" s="364" t="s">
        <v>416</v>
      </c>
      <c r="J11" s="365"/>
    </row>
    <row r="12" spans="1:11" ht="14.25" thickTop="1">
      <c r="A12" s="97">
        <v>11</v>
      </c>
      <c r="B12" s="85">
        <f t="shared" si="5"/>
        <v>809600</v>
      </c>
      <c r="C12" s="98">
        <f t="shared" si="0"/>
        <v>660000</v>
      </c>
      <c r="D12" s="99">
        <f t="shared" si="1"/>
        <v>1470000</v>
      </c>
      <c r="E12" s="99">
        <v>61</v>
      </c>
      <c r="F12" s="85">
        <f t="shared" si="2"/>
        <v>5539600</v>
      </c>
      <c r="G12" s="98">
        <f t="shared" si="3"/>
        <v>3660000</v>
      </c>
      <c r="H12" s="100">
        <f t="shared" si="4"/>
        <v>9200000</v>
      </c>
      <c r="I12" s="364" t="s">
        <v>417</v>
      </c>
      <c r="J12" s="365"/>
    </row>
    <row r="13" spans="1:11">
      <c r="A13" s="84">
        <v>12</v>
      </c>
      <c r="B13" s="85">
        <f t="shared" si="5"/>
        <v>904200</v>
      </c>
      <c r="C13" s="85">
        <f t="shared" si="0"/>
        <v>720000</v>
      </c>
      <c r="D13" s="86">
        <f t="shared" si="1"/>
        <v>1620000</v>
      </c>
      <c r="E13" s="86">
        <v>62</v>
      </c>
      <c r="F13" s="85">
        <f t="shared" si="2"/>
        <v>5634200</v>
      </c>
      <c r="G13" s="85">
        <f t="shared" si="3"/>
        <v>3720000</v>
      </c>
      <c r="H13" s="87">
        <f t="shared" si="4"/>
        <v>9350000</v>
      </c>
      <c r="I13" s="360" t="s">
        <v>418</v>
      </c>
      <c r="J13" s="361"/>
    </row>
    <row r="14" spans="1:11">
      <c r="A14" s="84">
        <v>13</v>
      </c>
      <c r="B14" s="85">
        <f t="shared" si="5"/>
        <v>998800</v>
      </c>
      <c r="C14" s="85">
        <f t="shared" si="0"/>
        <v>780000</v>
      </c>
      <c r="D14" s="86">
        <f t="shared" si="1"/>
        <v>1780000</v>
      </c>
      <c r="E14" s="86">
        <v>63</v>
      </c>
      <c r="F14" s="85">
        <f t="shared" si="2"/>
        <v>5728800</v>
      </c>
      <c r="G14" s="85">
        <f t="shared" si="3"/>
        <v>3780000</v>
      </c>
      <c r="H14" s="87">
        <f t="shared" si="4"/>
        <v>9510000</v>
      </c>
    </row>
    <row r="15" spans="1:11">
      <c r="A15" s="84">
        <v>14</v>
      </c>
      <c r="B15" s="85">
        <f t="shared" si="5"/>
        <v>1093400</v>
      </c>
      <c r="C15" s="85">
        <f t="shared" si="0"/>
        <v>840000</v>
      </c>
      <c r="D15" s="86">
        <f t="shared" si="1"/>
        <v>1930000</v>
      </c>
      <c r="E15" s="86">
        <v>64</v>
      </c>
      <c r="F15" s="85">
        <f t="shared" si="2"/>
        <v>5823400</v>
      </c>
      <c r="G15" s="85">
        <f t="shared" si="3"/>
        <v>3840000</v>
      </c>
      <c r="H15" s="87">
        <f t="shared" si="4"/>
        <v>9660000</v>
      </c>
      <c r="I15" s="362" t="s">
        <v>419</v>
      </c>
      <c r="J15" s="363"/>
    </row>
    <row r="16" spans="1:11">
      <c r="A16" s="84">
        <v>15</v>
      </c>
      <c r="B16" s="85">
        <f t="shared" si="5"/>
        <v>1188000</v>
      </c>
      <c r="C16" s="85">
        <f t="shared" si="0"/>
        <v>900000</v>
      </c>
      <c r="D16" s="86">
        <f t="shared" si="1"/>
        <v>2090000</v>
      </c>
      <c r="E16" s="86">
        <v>65</v>
      </c>
      <c r="F16" s="85">
        <f t="shared" si="2"/>
        <v>5918000</v>
      </c>
      <c r="G16" s="85">
        <f t="shared" si="3"/>
        <v>3900000</v>
      </c>
      <c r="H16" s="87">
        <f t="shared" si="4"/>
        <v>9820000</v>
      </c>
      <c r="I16" s="360"/>
      <c r="J16" s="361"/>
    </row>
    <row r="17" spans="1:11">
      <c r="A17" s="84">
        <v>16</v>
      </c>
      <c r="B17" s="85">
        <f t="shared" si="5"/>
        <v>1282600</v>
      </c>
      <c r="C17" s="85">
        <f t="shared" si="0"/>
        <v>960000</v>
      </c>
      <c r="D17" s="86">
        <f t="shared" si="1"/>
        <v>2240000</v>
      </c>
      <c r="E17" s="86">
        <v>66</v>
      </c>
      <c r="F17" s="85">
        <f t="shared" si="2"/>
        <v>6012600</v>
      </c>
      <c r="G17" s="85">
        <f t="shared" si="3"/>
        <v>3960000</v>
      </c>
      <c r="H17" s="87">
        <f t="shared" si="4"/>
        <v>9970000</v>
      </c>
      <c r="I17" s="364" t="s">
        <v>420</v>
      </c>
      <c r="J17" s="365"/>
      <c r="K17" s="366" t="s">
        <v>421</v>
      </c>
    </row>
    <row r="18" spans="1:11">
      <c r="A18" s="84">
        <v>17</v>
      </c>
      <c r="B18" s="85">
        <f t="shared" si="5"/>
        <v>1377200</v>
      </c>
      <c r="C18" s="85">
        <f t="shared" si="0"/>
        <v>1020000</v>
      </c>
      <c r="D18" s="86">
        <f t="shared" si="1"/>
        <v>2400000</v>
      </c>
      <c r="E18" s="86">
        <v>67</v>
      </c>
      <c r="F18" s="85">
        <f t="shared" si="2"/>
        <v>6107200</v>
      </c>
      <c r="G18" s="85">
        <f t="shared" si="3"/>
        <v>4020000</v>
      </c>
      <c r="H18" s="87">
        <f t="shared" si="4"/>
        <v>10130000</v>
      </c>
      <c r="I18" s="364" t="s">
        <v>422</v>
      </c>
      <c r="J18" s="365"/>
      <c r="K18" s="366"/>
    </row>
    <row r="19" spans="1:11">
      <c r="A19" s="84">
        <v>18</v>
      </c>
      <c r="B19" s="85">
        <f t="shared" si="5"/>
        <v>1471800</v>
      </c>
      <c r="C19" s="85">
        <f t="shared" si="0"/>
        <v>1080000</v>
      </c>
      <c r="D19" s="86">
        <f t="shared" si="1"/>
        <v>2550000</v>
      </c>
      <c r="E19" s="86">
        <v>68</v>
      </c>
      <c r="F19" s="85">
        <f t="shared" si="2"/>
        <v>6201800</v>
      </c>
      <c r="G19" s="85">
        <f t="shared" si="3"/>
        <v>4080000</v>
      </c>
      <c r="H19" s="87">
        <f t="shared" si="4"/>
        <v>10280000</v>
      </c>
      <c r="I19" s="364" t="s">
        <v>423</v>
      </c>
      <c r="J19" s="365"/>
      <c r="K19" s="366"/>
    </row>
    <row r="20" spans="1:11">
      <c r="A20" s="84">
        <v>19</v>
      </c>
      <c r="B20" s="85">
        <f t="shared" si="5"/>
        <v>1566400</v>
      </c>
      <c r="C20" s="85">
        <f t="shared" si="0"/>
        <v>1140000</v>
      </c>
      <c r="D20" s="86">
        <f t="shared" si="1"/>
        <v>2710000</v>
      </c>
      <c r="E20" s="86">
        <v>69</v>
      </c>
      <c r="F20" s="85">
        <f t="shared" si="2"/>
        <v>6296400</v>
      </c>
      <c r="G20" s="85">
        <f t="shared" si="3"/>
        <v>4140000</v>
      </c>
      <c r="H20" s="87">
        <f t="shared" si="4"/>
        <v>10440000</v>
      </c>
      <c r="I20" s="364" t="s">
        <v>424</v>
      </c>
      <c r="J20" s="365"/>
      <c r="K20" s="366"/>
    </row>
    <row r="21" spans="1:11" ht="14.25" thickBot="1">
      <c r="A21" s="93">
        <v>20</v>
      </c>
      <c r="B21" s="85">
        <f t="shared" si="5"/>
        <v>1661000</v>
      </c>
      <c r="C21" s="94">
        <f t="shared" si="0"/>
        <v>1200000</v>
      </c>
      <c r="D21" s="95">
        <f t="shared" si="1"/>
        <v>2860000</v>
      </c>
      <c r="E21" s="95">
        <v>70</v>
      </c>
      <c r="F21" s="85">
        <f t="shared" si="2"/>
        <v>6391000</v>
      </c>
      <c r="G21" s="94">
        <f t="shared" si="3"/>
        <v>4200000</v>
      </c>
      <c r="H21" s="96">
        <f t="shared" si="4"/>
        <v>10590000</v>
      </c>
      <c r="I21" s="360" t="s">
        <v>425</v>
      </c>
      <c r="J21" s="361"/>
      <c r="K21" s="366"/>
    </row>
    <row r="22" spans="1:11" ht="14.25" thickTop="1">
      <c r="A22" s="97">
        <v>21</v>
      </c>
      <c r="B22" s="85">
        <f t="shared" si="5"/>
        <v>1755600</v>
      </c>
      <c r="C22" s="98">
        <f t="shared" si="0"/>
        <v>1260000</v>
      </c>
      <c r="D22" s="99">
        <f t="shared" si="1"/>
        <v>3020000</v>
      </c>
      <c r="E22" s="99">
        <v>71</v>
      </c>
      <c r="F22" s="85">
        <f t="shared" si="2"/>
        <v>6485600</v>
      </c>
      <c r="G22" s="98">
        <f t="shared" si="3"/>
        <v>4260000</v>
      </c>
      <c r="H22" s="100">
        <f t="shared" si="4"/>
        <v>10750000</v>
      </c>
      <c r="I22" s="101" t="s">
        <v>426</v>
      </c>
      <c r="J22" s="101">
        <v>2200000</v>
      </c>
    </row>
    <row r="23" spans="1:11">
      <c r="A23" s="84">
        <v>22</v>
      </c>
      <c r="B23" s="85">
        <f t="shared" si="5"/>
        <v>1850200</v>
      </c>
      <c r="C23" s="85">
        <f t="shared" si="0"/>
        <v>1320000</v>
      </c>
      <c r="D23" s="86">
        <f t="shared" si="1"/>
        <v>3170000</v>
      </c>
      <c r="E23" s="86">
        <v>72</v>
      </c>
      <c r="F23" s="85">
        <f t="shared" si="2"/>
        <v>6580200</v>
      </c>
      <c r="G23" s="85">
        <f t="shared" si="3"/>
        <v>4320000</v>
      </c>
      <c r="H23" s="87">
        <f t="shared" si="4"/>
        <v>10900000</v>
      </c>
      <c r="I23" s="89" t="s">
        <v>427</v>
      </c>
      <c r="J23" s="89">
        <v>2200000</v>
      </c>
    </row>
    <row r="24" spans="1:11">
      <c r="A24" s="84">
        <v>23</v>
      </c>
      <c r="B24" s="85">
        <f t="shared" si="5"/>
        <v>1944800</v>
      </c>
      <c r="C24" s="85">
        <f t="shared" si="0"/>
        <v>1380000</v>
      </c>
      <c r="D24" s="86">
        <f t="shared" si="1"/>
        <v>3320000</v>
      </c>
      <c r="E24" s="86">
        <v>73</v>
      </c>
      <c r="F24" s="85">
        <f t="shared" si="2"/>
        <v>6674800</v>
      </c>
      <c r="G24" s="85">
        <f t="shared" si="3"/>
        <v>4380000</v>
      </c>
      <c r="H24" s="87">
        <f t="shared" si="4"/>
        <v>11050000</v>
      </c>
      <c r="I24" s="89" t="s">
        <v>428</v>
      </c>
      <c r="J24" s="89">
        <v>2300000</v>
      </c>
    </row>
    <row r="25" spans="1:11">
      <c r="A25" s="84">
        <v>24</v>
      </c>
      <c r="B25" s="85">
        <f t="shared" si="5"/>
        <v>2039400</v>
      </c>
      <c r="C25" s="85">
        <f t="shared" si="0"/>
        <v>1440000</v>
      </c>
      <c r="D25" s="86">
        <f t="shared" si="1"/>
        <v>3480000</v>
      </c>
      <c r="E25" s="86">
        <v>74</v>
      </c>
      <c r="F25" s="85">
        <f t="shared" si="2"/>
        <v>6769400</v>
      </c>
      <c r="G25" s="85">
        <f t="shared" si="3"/>
        <v>4440000</v>
      </c>
      <c r="H25" s="87">
        <f t="shared" si="4"/>
        <v>11210000</v>
      </c>
      <c r="I25" s="89" t="s">
        <v>429</v>
      </c>
      <c r="J25" s="89">
        <v>2300000</v>
      </c>
    </row>
    <row r="26" spans="1:11">
      <c r="A26" s="84">
        <v>25</v>
      </c>
      <c r="B26" s="85">
        <f t="shared" si="5"/>
        <v>2134000</v>
      </c>
      <c r="C26" s="85">
        <f t="shared" si="0"/>
        <v>1500000</v>
      </c>
      <c r="D26" s="86">
        <f t="shared" si="1"/>
        <v>3630000</v>
      </c>
      <c r="E26" s="86">
        <v>75</v>
      </c>
      <c r="F26" s="85">
        <f t="shared" si="2"/>
        <v>6864000</v>
      </c>
      <c r="G26" s="85">
        <f t="shared" si="3"/>
        <v>4500000</v>
      </c>
      <c r="H26" s="87">
        <f t="shared" si="4"/>
        <v>11360000</v>
      </c>
      <c r="I26" s="102" t="s">
        <v>430</v>
      </c>
      <c r="J26" s="102">
        <v>2400000</v>
      </c>
      <c r="K26" s="103">
        <v>4500000</v>
      </c>
    </row>
    <row r="27" spans="1:11">
      <c r="A27" s="84">
        <v>26</v>
      </c>
      <c r="B27" s="85">
        <f t="shared" si="5"/>
        <v>2228600</v>
      </c>
      <c r="C27" s="85">
        <f t="shared" si="0"/>
        <v>1560000</v>
      </c>
      <c r="D27" s="86">
        <f t="shared" si="1"/>
        <v>3790000</v>
      </c>
      <c r="E27" s="86">
        <v>76</v>
      </c>
      <c r="F27" s="85">
        <f t="shared" si="2"/>
        <v>6958600</v>
      </c>
      <c r="G27" s="85">
        <f t="shared" si="3"/>
        <v>4560000</v>
      </c>
      <c r="H27" s="87">
        <f t="shared" si="4"/>
        <v>11520000</v>
      </c>
    </row>
    <row r="28" spans="1:11">
      <c r="A28" s="84">
        <v>27</v>
      </c>
      <c r="B28" s="85">
        <f t="shared" si="5"/>
        <v>2323200</v>
      </c>
      <c r="C28" s="85">
        <f t="shared" si="0"/>
        <v>1620000</v>
      </c>
      <c r="D28" s="86">
        <f t="shared" si="1"/>
        <v>3940000</v>
      </c>
      <c r="E28" s="86">
        <v>77</v>
      </c>
      <c r="F28" s="85">
        <f t="shared" si="2"/>
        <v>7053200</v>
      </c>
      <c r="G28" s="85">
        <f t="shared" si="3"/>
        <v>4620000</v>
      </c>
      <c r="H28" s="87">
        <f t="shared" si="4"/>
        <v>11670000</v>
      </c>
    </row>
    <row r="29" spans="1:11">
      <c r="A29" s="84">
        <v>28</v>
      </c>
      <c r="B29" s="85">
        <f t="shared" si="5"/>
        <v>2417800</v>
      </c>
      <c r="C29" s="85">
        <f t="shared" si="0"/>
        <v>1680000</v>
      </c>
      <c r="D29" s="86">
        <f t="shared" si="1"/>
        <v>4100000</v>
      </c>
      <c r="E29" s="86">
        <v>78</v>
      </c>
      <c r="F29" s="85">
        <f t="shared" si="2"/>
        <v>7147800</v>
      </c>
      <c r="G29" s="85">
        <f t="shared" si="3"/>
        <v>4680000</v>
      </c>
      <c r="H29" s="87">
        <f t="shared" si="4"/>
        <v>11830000</v>
      </c>
    </row>
    <row r="30" spans="1:11">
      <c r="A30" s="84">
        <v>29</v>
      </c>
      <c r="B30" s="85">
        <f t="shared" si="5"/>
        <v>2512400</v>
      </c>
      <c r="C30" s="85">
        <f t="shared" si="0"/>
        <v>1740000</v>
      </c>
      <c r="D30" s="86">
        <f t="shared" si="1"/>
        <v>4250000</v>
      </c>
      <c r="E30" s="86">
        <v>79</v>
      </c>
      <c r="F30" s="85">
        <f t="shared" si="2"/>
        <v>7242400</v>
      </c>
      <c r="G30" s="85">
        <f t="shared" si="3"/>
        <v>4740000</v>
      </c>
      <c r="H30" s="87">
        <f t="shared" si="4"/>
        <v>11980000</v>
      </c>
    </row>
    <row r="31" spans="1:11" ht="14.25" thickBot="1">
      <c r="A31" s="93">
        <v>30</v>
      </c>
      <c r="B31" s="85">
        <f t="shared" si="5"/>
        <v>2607000</v>
      </c>
      <c r="C31" s="94">
        <f t="shared" si="0"/>
        <v>1800000</v>
      </c>
      <c r="D31" s="95">
        <f t="shared" si="1"/>
        <v>4410000</v>
      </c>
      <c r="E31" s="95">
        <v>80</v>
      </c>
      <c r="F31" s="85">
        <f t="shared" si="2"/>
        <v>7337000</v>
      </c>
      <c r="G31" s="94">
        <f t="shared" si="3"/>
        <v>4800000</v>
      </c>
      <c r="H31" s="96">
        <f t="shared" si="4"/>
        <v>12140000</v>
      </c>
    </row>
    <row r="32" spans="1:11" ht="14.25" thickTop="1">
      <c r="A32" s="97">
        <v>31</v>
      </c>
      <c r="B32" s="85">
        <f t="shared" si="5"/>
        <v>2701600</v>
      </c>
      <c r="C32" s="98">
        <f t="shared" si="0"/>
        <v>1860000</v>
      </c>
      <c r="D32" s="99">
        <f t="shared" si="1"/>
        <v>4560000</v>
      </c>
      <c r="E32" s="99">
        <v>81</v>
      </c>
      <c r="F32" s="85">
        <f t="shared" si="2"/>
        <v>7431600</v>
      </c>
      <c r="G32" s="98">
        <f t="shared" si="3"/>
        <v>4860000</v>
      </c>
      <c r="H32" s="100">
        <f t="shared" si="4"/>
        <v>12290000</v>
      </c>
    </row>
    <row r="33" spans="1:8">
      <c r="A33" s="84">
        <v>32</v>
      </c>
      <c r="B33" s="85">
        <f t="shared" si="5"/>
        <v>2796200</v>
      </c>
      <c r="C33" s="85">
        <f t="shared" si="0"/>
        <v>1920000</v>
      </c>
      <c r="D33" s="86">
        <f t="shared" si="1"/>
        <v>4720000</v>
      </c>
      <c r="E33" s="86">
        <v>82</v>
      </c>
      <c r="F33" s="85">
        <f t="shared" si="2"/>
        <v>7526200</v>
      </c>
      <c r="G33" s="85">
        <f t="shared" si="3"/>
        <v>4920000</v>
      </c>
      <c r="H33" s="87">
        <f t="shared" si="4"/>
        <v>12450000</v>
      </c>
    </row>
    <row r="34" spans="1:8">
      <c r="A34" s="84">
        <v>33</v>
      </c>
      <c r="B34" s="85">
        <f t="shared" si="5"/>
        <v>2890800</v>
      </c>
      <c r="C34" s="85">
        <f t="shared" si="0"/>
        <v>1980000</v>
      </c>
      <c r="D34" s="86">
        <f t="shared" si="1"/>
        <v>4870000</v>
      </c>
      <c r="E34" s="86">
        <v>83</v>
      </c>
      <c r="F34" s="85">
        <f t="shared" si="2"/>
        <v>7620800</v>
      </c>
      <c r="G34" s="85">
        <f t="shared" si="3"/>
        <v>4980000</v>
      </c>
      <c r="H34" s="87">
        <f t="shared" si="4"/>
        <v>12600000</v>
      </c>
    </row>
    <row r="35" spans="1:8">
      <c r="A35" s="84">
        <v>34</v>
      </c>
      <c r="B35" s="85">
        <f t="shared" si="5"/>
        <v>2985400</v>
      </c>
      <c r="C35" s="85">
        <f t="shared" si="0"/>
        <v>2040000</v>
      </c>
      <c r="D35" s="86">
        <f t="shared" si="1"/>
        <v>5030000</v>
      </c>
      <c r="E35" s="86">
        <v>84</v>
      </c>
      <c r="F35" s="85">
        <f t="shared" si="2"/>
        <v>7715400</v>
      </c>
      <c r="G35" s="85">
        <f t="shared" si="3"/>
        <v>5040000</v>
      </c>
      <c r="H35" s="87">
        <f t="shared" si="4"/>
        <v>12760000</v>
      </c>
    </row>
    <row r="36" spans="1:8">
      <c r="A36" s="84">
        <v>35</v>
      </c>
      <c r="B36" s="85">
        <f t="shared" si="5"/>
        <v>3080000</v>
      </c>
      <c r="C36" s="85">
        <f t="shared" si="0"/>
        <v>2100000</v>
      </c>
      <c r="D36" s="86">
        <f t="shared" si="1"/>
        <v>5180000</v>
      </c>
      <c r="E36" s="86">
        <v>85</v>
      </c>
      <c r="F36" s="85">
        <f t="shared" si="2"/>
        <v>7810000</v>
      </c>
      <c r="G36" s="85">
        <f t="shared" si="3"/>
        <v>5100000</v>
      </c>
      <c r="H36" s="87">
        <f t="shared" si="4"/>
        <v>12910000</v>
      </c>
    </row>
    <row r="37" spans="1:8">
      <c r="A37" s="84">
        <v>36</v>
      </c>
      <c r="B37" s="85">
        <f t="shared" si="5"/>
        <v>3174600</v>
      </c>
      <c r="C37" s="85">
        <f t="shared" si="0"/>
        <v>2160000</v>
      </c>
      <c r="D37" s="86">
        <f t="shared" si="1"/>
        <v>5330000</v>
      </c>
      <c r="E37" s="86">
        <v>86</v>
      </c>
      <c r="F37" s="85">
        <f t="shared" si="2"/>
        <v>7904600</v>
      </c>
      <c r="G37" s="85">
        <f t="shared" si="3"/>
        <v>5160000</v>
      </c>
      <c r="H37" s="87">
        <f t="shared" si="4"/>
        <v>13060000</v>
      </c>
    </row>
    <row r="38" spans="1:8">
      <c r="A38" s="84">
        <v>37</v>
      </c>
      <c r="B38" s="85">
        <f t="shared" si="5"/>
        <v>3269200</v>
      </c>
      <c r="C38" s="85">
        <f t="shared" si="0"/>
        <v>2220000</v>
      </c>
      <c r="D38" s="86">
        <f t="shared" si="1"/>
        <v>5490000</v>
      </c>
      <c r="E38" s="86">
        <v>87</v>
      </c>
      <c r="F38" s="85">
        <f t="shared" si="2"/>
        <v>7999200</v>
      </c>
      <c r="G38" s="85">
        <f t="shared" si="3"/>
        <v>5220000</v>
      </c>
      <c r="H38" s="87">
        <f t="shared" si="4"/>
        <v>13220000</v>
      </c>
    </row>
    <row r="39" spans="1:8">
      <c r="A39" s="84">
        <v>38</v>
      </c>
      <c r="B39" s="85">
        <f t="shared" si="5"/>
        <v>3363800</v>
      </c>
      <c r="C39" s="85">
        <f t="shared" si="0"/>
        <v>2280000</v>
      </c>
      <c r="D39" s="86">
        <f t="shared" si="1"/>
        <v>5640000</v>
      </c>
      <c r="E39" s="86">
        <v>88</v>
      </c>
      <c r="F39" s="85">
        <f t="shared" si="2"/>
        <v>8093800</v>
      </c>
      <c r="G39" s="85">
        <f t="shared" si="3"/>
        <v>5280000</v>
      </c>
      <c r="H39" s="87">
        <f t="shared" si="4"/>
        <v>13370000</v>
      </c>
    </row>
    <row r="40" spans="1:8">
      <c r="A40" s="84">
        <v>39</v>
      </c>
      <c r="B40" s="85">
        <f t="shared" si="5"/>
        <v>3458400</v>
      </c>
      <c r="C40" s="85">
        <f t="shared" si="0"/>
        <v>2340000</v>
      </c>
      <c r="D40" s="86">
        <f t="shared" si="1"/>
        <v>5800000</v>
      </c>
      <c r="E40" s="86">
        <v>89</v>
      </c>
      <c r="F40" s="85">
        <f t="shared" si="2"/>
        <v>8188400</v>
      </c>
      <c r="G40" s="85">
        <f t="shared" si="3"/>
        <v>5340000</v>
      </c>
      <c r="H40" s="87">
        <f t="shared" si="4"/>
        <v>13530000</v>
      </c>
    </row>
    <row r="41" spans="1:8" ht="14.25" thickBot="1">
      <c r="A41" s="93">
        <v>40</v>
      </c>
      <c r="B41" s="85">
        <f t="shared" si="5"/>
        <v>3553000</v>
      </c>
      <c r="C41" s="94">
        <f t="shared" si="0"/>
        <v>2400000</v>
      </c>
      <c r="D41" s="95">
        <f t="shared" si="1"/>
        <v>5950000</v>
      </c>
      <c r="E41" s="95">
        <v>90</v>
      </c>
      <c r="F41" s="85">
        <f t="shared" si="2"/>
        <v>8283000</v>
      </c>
      <c r="G41" s="94">
        <f t="shared" si="3"/>
        <v>5400000</v>
      </c>
      <c r="H41" s="96">
        <f t="shared" si="4"/>
        <v>13680000</v>
      </c>
    </row>
    <row r="42" spans="1:8" ht="14.25" thickTop="1">
      <c r="A42" s="97">
        <v>41</v>
      </c>
      <c r="B42" s="85">
        <f t="shared" si="5"/>
        <v>3647600</v>
      </c>
      <c r="C42" s="98">
        <f t="shared" si="0"/>
        <v>2460000</v>
      </c>
      <c r="D42" s="99">
        <f t="shared" si="1"/>
        <v>6110000</v>
      </c>
      <c r="E42" s="99">
        <v>91</v>
      </c>
      <c r="F42" s="85">
        <f t="shared" si="2"/>
        <v>8377600</v>
      </c>
      <c r="G42" s="98">
        <f t="shared" si="3"/>
        <v>5460000</v>
      </c>
      <c r="H42" s="100">
        <f t="shared" si="4"/>
        <v>13840000</v>
      </c>
    </row>
    <row r="43" spans="1:8">
      <c r="A43" s="84">
        <v>42</v>
      </c>
      <c r="B43" s="85">
        <f t="shared" si="5"/>
        <v>3742200</v>
      </c>
      <c r="C43" s="85">
        <f t="shared" si="0"/>
        <v>2520000</v>
      </c>
      <c r="D43" s="86">
        <f t="shared" si="1"/>
        <v>6260000</v>
      </c>
      <c r="E43" s="86">
        <v>92</v>
      </c>
      <c r="F43" s="85">
        <f t="shared" si="2"/>
        <v>8472200</v>
      </c>
      <c r="G43" s="85">
        <f t="shared" si="3"/>
        <v>5520000</v>
      </c>
      <c r="H43" s="87">
        <f t="shared" si="4"/>
        <v>13990000</v>
      </c>
    </row>
    <row r="44" spans="1:8">
      <c r="A44" s="84">
        <v>43</v>
      </c>
      <c r="B44" s="85">
        <f t="shared" si="5"/>
        <v>3836800</v>
      </c>
      <c r="C44" s="85">
        <f t="shared" si="0"/>
        <v>2580000</v>
      </c>
      <c r="D44" s="86">
        <f t="shared" si="1"/>
        <v>6420000</v>
      </c>
      <c r="E44" s="86">
        <v>93</v>
      </c>
      <c r="F44" s="85">
        <f t="shared" si="2"/>
        <v>8566800</v>
      </c>
      <c r="G44" s="85">
        <f t="shared" si="3"/>
        <v>5580000</v>
      </c>
      <c r="H44" s="87">
        <f t="shared" si="4"/>
        <v>14150000</v>
      </c>
    </row>
    <row r="45" spans="1:8">
      <c r="A45" s="84">
        <v>44</v>
      </c>
      <c r="B45" s="85">
        <f t="shared" si="5"/>
        <v>3931400</v>
      </c>
      <c r="C45" s="85">
        <f t="shared" si="0"/>
        <v>2640000</v>
      </c>
      <c r="D45" s="86">
        <f t="shared" si="1"/>
        <v>6570000</v>
      </c>
      <c r="E45" s="86">
        <v>94</v>
      </c>
      <c r="F45" s="85">
        <f t="shared" si="2"/>
        <v>8661400</v>
      </c>
      <c r="G45" s="85">
        <f t="shared" si="3"/>
        <v>5640000</v>
      </c>
      <c r="H45" s="87">
        <f t="shared" si="4"/>
        <v>14300000</v>
      </c>
    </row>
    <row r="46" spans="1:8">
      <c r="A46" s="84">
        <v>45</v>
      </c>
      <c r="B46" s="85">
        <f t="shared" si="5"/>
        <v>4026000</v>
      </c>
      <c r="C46" s="85">
        <f t="shared" si="0"/>
        <v>2700000</v>
      </c>
      <c r="D46" s="86">
        <f t="shared" si="1"/>
        <v>6730000</v>
      </c>
      <c r="E46" s="86">
        <v>95</v>
      </c>
      <c r="F46" s="85">
        <f t="shared" si="2"/>
        <v>8756000</v>
      </c>
      <c r="G46" s="85">
        <f t="shared" si="3"/>
        <v>5700000</v>
      </c>
      <c r="H46" s="87">
        <f t="shared" si="4"/>
        <v>14460000</v>
      </c>
    </row>
    <row r="47" spans="1:8">
      <c r="A47" s="84">
        <v>46</v>
      </c>
      <c r="B47" s="85">
        <f t="shared" si="5"/>
        <v>4120600</v>
      </c>
      <c r="C47" s="85">
        <f t="shared" si="0"/>
        <v>2760000</v>
      </c>
      <c r="D47" s="86">
        <f t="shared" si="1"/>
        <v>6880000</v>
      </c>
      <c r="E47" s="86">
        <v>96</v>
      </c>
      <c r="F47" s="85">
        <f t="shared" si="2"/>
        <v>8850600</v>
      </c>
      <c r="G47" s="85">
        <f t="shared" si="3"/>
        <v>5760000</v>
      </c>
      <c r="H47" s="87">
        <f t="shared" si="4"/>
        <v>14610000</v>
      </c>
    </row>
    <row r="48" spans="1:8">
      <c r="A48" s="84">
        <v>47</v>
      </c>
      <c r="B48" s="85">
        <f t="shared" si="5"/>
        <v>4215200</v>
      </c>
      <c r="C48" s="85">
        <f t="shared" si="0"/>
        <v>2820000</v>
      </c>
      <c r="D48" s="86">
        <f t="shared" si="1"/>
        <v>7040000</v>
      </c>
      <c r="E48" s="86">
        <v>97</v>
      </c>
      <c r="F48" s="85">
        <f t="shared" si="2"/>
        <v>8945200</v>
      </c>
      <c r="G48" s="85">
        <f t="shared" si="3"/>
        <v>5820000</v>
      </c>
      <c r="H48" s="87">
        <f t="shared" si="4"/>
        <v>14770000</v>
      </c>
    </row>
    <row r="49" spans="1:8">
      <c r="A49" s="84">
        <v>48</v>
      </c>
      <c r="B49" s="85">
        <f t="shared" si="5"/>
        <v>4309800</v>
      </c>
      <c r="C49" s="85">
        <f t="shared" si="0"/>
        <v>2880000</v>
      </c>
      <c r="D49" s="86">
        <f t="shared" si="1"/>
        <v>7190000</v>
      </c>
      <c r="E49" s="86">
        <v>98</v>
      </c>
      <c r="F49" s="85">
        <f t="shared" si="2"/>
        <v>9039800</v>
      </c>
      <c r="G49" s="85">
        <f t="shared" si="3"/>
        <v>5880000</v>
      </c>
      <c r="H49" s="87">
        <f t="shared" si="4"/>
        <v>14920000</v>
      </c>
    </row>
    <row r="50" spans="1:8">
      <c r="A50" s="84">
        <v>49</v>
      </c>
      <c r="B50" s="85">
        <f t="shared" si="5"/>
        <v>4404400</v>
      </c>
      <c r="C50" s="85">
        <f t="shared" si="0"/>
        <v>2940000</v>
      </c>
      <c r="D50" s="86">
        <f t="shared" si="1"/>
        <v>7340000</v>
      </c>
      <c r="E50" s="86">
        <v>99</v>
      </c>
      <c r="F50" s="85">
        <f t="shared" si="2"/>
        <v>9134400</v>
      </c>
      <c r="G50" s="85">
        <f t="shared" si="3"/>
        <v>5940000</v>
      </c>
      <c r="H50" s="87">
        <f t="shared" si="4"/>
        <v>15070000</v>
      </c>
    </row>
    <row r="51" spans="1:8" ht="14.25" thickBot="1">
      <c r="A51" s="104">
        <v>50</v>
      </c>
      <c r="B51" s="85">
        <f t="shared" si="5"/>
        <v>4499000</v>
      </c>
      <c r="C51" s="105">
        <f t="shared" si="0"/>
        <v>3000000</v>
      </c>
      <c r="D51" s="106">
        <f t="shared" si="1"/>
        <v>7500000</v>
      </c>
      <c r="E51" s="106"/>
      <c r="F51" s="105"/>
      <c r="G51" s="107"/>
      <c r="H51" s="108"/>
    </row>
    <row r="52" spans="1:8">
      <c r="A52" s="109" t="s">
        <v>431</v>
      </c>
      <c r="B52" s="110"/>
      <c r="C52" s="110"/>
      <c r="D52" s="109"/>
      <c r="E52" s="109"/>
      <c r="F52" s="110"/>
      <c r="G52" s="110"/>
      <c r="H52" s="109"/>
    </row>
    <row r="53" spans="1:8">
      <c r="A53" s="111" t="s">
        <v>432</v>
      </c>
    </row>
    <row r="54" spans="1:8">
      <c r="A54" s="111" t="s">
        <v>433</v>
      </c>
      <c r="G54" s="112" t="s">
        <v>434</v>
      </c>
    </row>
  </sheetData>
  <mergeCells count="14">
    <mergeCell ref="I12:J12"/>
    <mergeCell ref="I1:J1"/>
    <mergeCell ref="I8:J8"/>
    <mergeCell ref="I9:J9"/>
    <mergeCell ref="I10:J10"/>
    <mergeCell ref="I11:J11"/>
    <mergeCell ref="I13:J13"/>
    <mergeCell ref="I15:J16"/>
    <mergeCell ref="I17:J17"/>
    <mergeCell ref="K17:K21"/>
    <mergeCell ref="I18:J18"/>
    <mergeCell ref="I19:J19"/>
    <mergeCell ref="I20:J20"/>
    <mergeCell ref="I21:J21"/>
  </mergeCells>
  <phoneticPr fontId="12" type="noConversion"/>
  <pageMargins left="0.7" right="0.7" top="0.75" bottom="0.75" header="0.3" footer="0.3"/>
  <pageSetup paperSize="9"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97033-F1E4-497B-8D5E-1FD158891D7B}">
  <sheetPr>
    <tabColor rgb="FFFF0000"/>
    <pageSetUpPr fitToPage="1"/>
  </sheetPr>
  <dimension ref="A1:P39"/>
  <sheetViews>
    <sheetView tabSelected="1" view="pageBreakPreview" zoomScaleNormal="100" zoomScaleSheetLayoutView="100" workbookViewId="0">
      <pane xSplit="13" ySplit="5" topLeftCell="N6" activePane="bottomRight" state="frozen"/>
      <selection pane="topRight" activeCell="N1" sqref="N1"/>
      <selection pane="bottomLeft" activeCell="A11" sqref="A11"/>
      <selection pane="bottomRight" sqref="A1:P1"/>
    </sheetView>
  </sheetViews>
  <sheetFormatPr defaultColWidth="9" defaultRowHeight="12.75"/>
  <cols>
    <col min="1" max="1" width="4.5" style="185" customWidth="1"/>
    <col min="2" max="2" width="6.125" style="185" customWidth="1"/>
    <col min="3" max="3" width="7.25" style="185" customWidth="1"/>
    <col min="4" max="4" width="10.875" style="185" customWidth="1"/>
    <col min="5" max="5" width="16.75" style="185" customWidth="1"/>
    <col min="6" max="6" width="7.125" style="188" customWidth="1"/>
    <col min="7" max="7" width="5.25" style="187" customWidth="1"/>
    <col min="8" max="8" width="5.5" style="185" customWidth="1"/>
    <col min="9" max="9" width="10.75" style="185" customWidth="1"/>
    <col min="10" max="10" width="16.875" style="185" customWidth="1"/>
    <col min="11" max="11" width="11.125" style="185" customWidth="1"/>
    <col min="12" max="12" width="17.875" style="185" customWidth="1"/>
    <col min="13" max="14" width="18" style="185" customWidth="1"/>
    <col min="15" max="15" width="59.875" style="185" bestFit="1" customWidth="1"/>
    <col min="16" max="16" width="15" style="185" customWidth="1"/>
    <col min="17" max="16384" width="9" style="185"/>
  </cols>
  <sheetData>
    <row r="1" spans="1:16" ht="54.75" customHeight="1">
      <c r="A1" s="371" t="s">
        <v>818</v>
      </c>
      <c r="B1" s="371"/>
      <c r="C1" s="371"/>
      <c r="D1" s="371"/>
      <c r="E1" s="371"/>
      <c r="F1" s="371"/>
      <c r="G1" s="371"/>
      <c r="H1" s="371"/>
      <c r="I1" s="371"/>
      <c r="J1" s="371"/>
      <c r="K1" s="371"/>
      <c r="L1" s="371"/>
      <c r="M1" s="371"/>
      <c r="N1" s="371"/>
      <c r="O1" s="371"/>
      <c r="P1" s="371"/>
    </row>
    <row r="2" spans="1:16" ht="15" customHeight="1" thickBot="1">
      <c r="F2" s="216"/>
      <c r="G2" s="185"/>
    </row>
    <row r="3" spans="1:16" ht="30" customHeight="1" thickTop="1">
      <c r="A3" s="388" t="s">
        <v>745</v>
      </c>
      <c r="B3" s="391" t="s">
        <v>0</v>
      </c>
      <c r="C3" s="391" t="s">
        <v>744</v>
      </c>
      <c r="D3" s="394" t="s">
        <v>485</v>
      </c>
      <c r="E3" s="394" t="s">
        <v>743</v>
      </c>
      <c r="F3" s="382" t="s">
        <v>742</v>
      </c>
      <c r="G3" s="383"/>
      <c r="H3" s="391" t="s">
        <v>741</v>
      </c>
      <c r="I3" s="397" t="s">
        <v>801</v>
      </c>
      <c r="J3" s="398"/>
      <c r="K3" s="398"/>
      <c r="L3" s="399"/>
      <c r="M3" s="379" t="s">
        <v>802</v>
      </c>
      <c r="N3" s="375" t="s">
        <v>803</v>
      </c>
      <c r="O3" s="376"/>
      <c r="P3" s="372" t="s">
        <v>470</v>
      </c>
    </row>
    <row r="4" spans="1:16" ht="30" customHeight="1">
      <c r="A4" s="389"/>
      <c r="B4" s="392"/>
      <c r="C4" s="392"/>
      <c r="D4" s="395"/>
      <c r="E4" s="395"/>
      <c r="F4" s="384"/>
      <c r="G4" s="385"/>
      <c r="H4" s="392"/>
      <c r="I4" s="400" t="s">
        <v>820</v>
      </c>
      <c r="J4" s="401"/>
      <c r="K4" s="400" t="s">
        <v>821</v>
      </c>
      <c r="L4" s="402"/>
      <c r="M4" s="380"/>
      <c r="N4" s="377"/>
      <c r="O4" s="378"/>
      <c r="P4" s="373"/>
    </row>
    <row r="5" spans="1:16" ht="30" customHeight="1">
      <c r="A5" s="390"/>
      <c r="B5" s="393"/>
      <c r="C5" s="393"/>
      <c r="D5" s="396"/>
      <c r="E5" s="396"/>
      <c r="F5" s="386"/>
      <c r="G5" s="387"/>
      <c r="H5" s="393"/>
      <c r="I5" s="210" t="s">
        <v>740</v>
      </c>
      <c r="J5" s="210" t="s">
        <v>738</v>
      </c>
      <c r="K5" s="210" t="s">
        <v>740</v>
      </c>
      <c r="L5" s="217" t="s">
        <v>738</v>
      </c>
      <c r="M5" s="381"/>
      <c r="N5" s="238" t="s">
        <v>804</v>
      </c>
      <c r="O5" s="212" t="s">
        <v>805</v>
      </c>
      <c r="P5" s="374"/>
    </row>
    <row r="6" spans="1:16" ht="39.950000000000003" customHeight="1">
      <c r="A6" s="205">
        <v>1</v>
      </c>
      <c r="B6" s="204" t="s">
        <v>685</v>
      </c>
      <c r="C6" s="203">
        <v>561</v>
      </c>
      <c r="D6" s="203" t="s">
        <v>724</v>
      </c>
      <c r="E6" s="203" t="s">
        <v>729</v>
      </c>
      <c r="F6" s="202">
        <v>1</v>
      </c>
      <c r="G6" s="201" t="s">
        <v>696</v>
      </c>
      <c r="H6" s="200" t="s">
        <v>691</v>
      </c>
      <c r="I6" s="199" t="s">
        <v>690</v>
      </c>
      <c r="J6" s="199">
        <v>2040000</v>
      </c>
      <c r="K6" s="198" t="s">
        <v>690</v>
      </c>
      <c r="L6" s="197">
        <v>2000000</v>
      </c>
      <c r="M6" s="242">
        <f t="shared" ref="M6:M10" si="0">ROUNDDOWN(SUM(J6,L6)/2,-1)</f>
        <v>2020000</v>
      </c>
      <c r="N6" s="240" t="s">
        <v>835</v>
      </c>
      <c r="O6" s="197" t="s">
        <v>843</v>
      </c>
      <c r="P6" s="196"/>
    </row>
    <row r="7" spans="1:16" ht="39.950000000000003" customHeight="1">
      <c r="A7" s="205">
        <v>2</v>
      </c>
      <c r="B7" s="204" t="s">
        <v>685</v>
      </c>
      <c r="C7" s="203" t="s">
        <v>684</v>
      </c>
      <c r="D7" s="203" t="s">
        <v>728</v>
      </c>
      <c r="E7" s="203" t="s">
        <v>727</v>
      </c>
      <c r="F7" s="202">
        <v>47.52</v>
      </c>
      <c r="G7" s="201" t="s">
        <v>701</v>
      </c>
      <c r="H7" s="200" t="s">
        <v>691</v>
      </c>
      <c r="I7" s="199">
        <v>155000</v>
      </c>
      <c r="J7" s="199">
        <v>7365600</v>
      </c>
      <c r="K7" s="198">
        <v>155000</v>
      </c>
      <c r="L7" s="197">
        <v>7365600</v>
      </c>
      <c r="M7" s="242">
        <f t="shared" si="0"/>
        <v>7365600</v>
      </c>
      <c r="N7" s="240" t="s">
        <v>836</v>
      </c>
      <c r="O7" s="256" t="s">
        <v>844</v>
      </c>
      <c r="P7" s="196"/>
    </row>
    <row r="8" spans="1:16" ht="39.950000000000003" customHeight="1">
      <c r="A8" s="205">
        <v>3</v>
      </c>
      <c r="B8" s="204" t="s">
        <v>685</v>
      </c>
      <c r="C8" s="203" t="s">
        <v>684</v>
      </c>
      <c r="D8" s="203" t="s">
        <v>726</v>
      </c>
      <c r="E8" s="203" t="s">
        <v>725</v>
      </c>
      <c r="F8" s="202">
        <v>64.790000000000006</v>
      </c>
      <c r="G8" s="201" t="s">
        <v>701</v>
      </c>
      <c r="H8" s="200" t="s">
        <v>691</v>
      </c>
      <c r="I8" s="199">
        <v>80000</v>
      </c>
      <c r="J8" s="199">
        <v>5183200</v>
      </c>
      <c r="K8" s="198">
        <v>80000</v>
      </c>
      <c r="L8" s="197">
        <v>5183200</v>
      </c>
      <c r="M8" s="242">
        <f t="shared" si="0"/>
        <v>5183200</v>
      </c>
      <c r="N8" s="240" t="s">
        <v>836</v>
      </c>
      <c r="O8" s="197"/>
      <c r="P8" s="196"/>
    </row>
    <row r="9" spans="1:16" ht="39.950000000000003" customHeight="1">
      <c r="A9" s="205">
        <v>4</v>
      </c>
      <c r="B9" s="204" t="s">
        <v>685</v>
      </c>
      <c r="C9" s="203" t="s">
        <v>684</v>
      </c>
      <c r="D9" s="203" t="s">
        <v>724</v>
      </c>
      <c r="E9" s="203"/>
      <c r="F9" s="202">
        <v>1</v>
      </c>
      <c r="G9" s="201" t="s">
        <v>690</v>
      </c>
      <c r="H9" s="200" t="s">
        <v>691</v>
      </c>
      <c r="I9" s="199" t="s">
        <v>832</v>
      </c>
      <c r="J9" s="199">
        <v>2000000</v>
      </c>
      <c r="K9" s="198" t="s">
        <v>832</v>
      </c>
      <c r="L9" s="197">
        <v>2000000</v>
      </c>
      <c r="M9" s="242">
        <f t="shared" si="0"/>
        <v>2000000</v>
      </c>
      <c r="N9" s="240" t="s">
        <v>836</v>
      </c>
      <c r="O9" s="197"/>
      <c r="P9" s="196"/>
    </row>
    <row r="10" spans="1:16" ht="39.950000000000003" customHeight="1">
      <c r="A10" s="205">
        <v>5</v>
      </c>
      <c r="B10" s="204" t="s">
        <v>685</v>
      </c>
      <c r="C10" s="203" t="s">
        <v>687</v>
      </c>
      <c r="D10" s="203" t="s">
        <v>705</v>
      </c>
      <c r="E10" s="203" t="s">
        <v>722</v>
      </c>
      <c r="F10" s="202">
        <v>20</v>
      </c>
      <c r="G10" s="201" t="s">
        <v>701</v>
      </c>
      <c r="H10" s="200" t="s">
        <v>723</v>
      </c>
      <c r="I10" s="209" t="s">
        <v>830</v>
      </c>
      <c r="J10" s="199">
        <v>1008000</v>
      </c>
      <c r="K10" s="198" t="s">
        <v>700</v>
      </c>
      <c r="L10" s="197">
        <v>990000</v>
      </c>
      <c r="M10" s="242">
        <f t="shared" si="0"/>
        <v>999000</v>
      </c>
      <c r="N10" s="240" t="s">
        <v>837</v>
      </c>
      <c r="O10" s="257" t="s">
        <v>845</v>
      </c>
      <c r="P10" s="196"/>
    </row>
    <row r="11" spans="1:16" ht="39.950000000000003" customHeight="1">
      <c r="A11" s="205">
        <v>6</v>
      </c>
      <c r="B11" s="204" t="s">
        <v>685</v>
      </c>
      <c r="C11" s="203" t="s">
        <v>687</v>
      </c>
      <c r="D11" s="203" t="s">
        <v>721</v>
      </c>
      <c r="E11" s="203"/>
      <c r="F11" s="202">
        <v>10</v>
      </c>
      <c r="G11" s="201" t="s">
        <v>695</v>
      </c>
      <c r="H11" s="200" t="s">
        <v>723</v>
      </c>
      <c r="I11" s="209" t="s">
        <v>698</v>
      </c>
      <c r="J11" s="206"/>
      <c r="K11" s="198"/>
      <c r="L11" s="197"/>
      <c r="M11" s="242">
        <f t="shared" ref="M11:M27" si="1">ROUNDDOWN(SUM(J11,L11)/2,-1)</f>
        <v>0</v>
      </c>
      <c r="N11" s="240" t="s">
        <v>837</v>
      </c>
      <c r="O11" s="241"/>
      <c r="P11" s="196"/>
    </row>
    <row r="12" spans="1:16" ht="39.950000000000003" customHeight="1">
      <c r="A12" s="205">
        <v>7</v>
      </c>
      <c r="B12" s="204" t="s">
        <v>827</v>
      </c>
      <c r="C12" s="203" t="s">
        <v>687</v>
      </c>
      <c r="D12" s="253" t="s">
        <v>828</v>
      </c>
      <c r="E12" s="203"/>
      <c r="F12" s="202">
        <v>1</v>
      </c>
      <c r="G12" s="201" t="s">
        <v>829</v>
      </c>
      <c r="H12" s="200" t="s">
        <v>723</v>
      </c>
      <c r="I12" s="207" t="s">
        <v>697</v>
      </c>
      <c r="J12" s="206"/>
      <c r="K12" s="198"/>
      <c r="L12" s="197"/>
      <c r="M12" s="242"/>
      <c r="N12" s="240" t="s">
        <v>837</v>
      </c>
      <c r="O12" s="241"/>
      <c r="P12" s="196"/>
    </row>
    <row r="13" spans="1:16" ht="39.950000000000003" customHeight="1">
      <c r="A13" s="205">
        <v>8</v>
      </c>
      <c r="B13" s="204" t="s">
        <v>685</v>
      </c>
      <c r="C13" s="203" t="s">
        <v>687</v>
      </c>
      <c r="D13" s="203" t="s">
        <v>705</v>
      </c>
      <c r="E13" s="203" t="s">
        <v>722</v>
      </c>
      <c r="F13" s="202">
        <v>20</v>
      </c>
      <c r="G13" s="201" t="s">
        <v>701</v>
      </c>
      <c r="H13" s="200" t="s">
        <v>720</v>
      </c>
      <c r="I13" s="209" t="s">
        <v>831</v>
      </c>
      <c r="J13" s="199">
        <v>112000</v>
      </c>
      <c r="K13" s="198" t="s">
        <v>700</v>
      </c>
      <c r="L13" s="197">
        <v>110000</v>
      </c>
      <c r="M13" s="242">
        <f t="shared" si="1"/>
        <v>111000</v>
      </c>
      <c r="N13" s="240" t="s">
        <v>838</v>
      </c>
      <c r="O13" s="257" t="s">
        <v>845</v>
      </c>
      <c r="P13" s="196"/>
    </row>
    <row r="14" spans="1:16" ht="39.950000000000003" customHeight="1">
      <c r="A14" s="205">
        <v>9</v>
      </c>
      <c r="B14" s="204" t="s">
        <v>685</v>
      </c>
      <c r="C14" s="203" t="s">
        <v>687</v>
      </c>
      <c r="D14" s="203" t="s">
        <v>721</v>
      </c>
      <c r="E14" s="203"/>
      <c r="F14" s="202">
        <v>10</v>
      </c>
      <c r="G14" s="201" t="s">
        <v>695</v>
      </c>
      <c r="H14" s="200" t="s">
        <v>720</v>
      </c>
      <c r="I14" s="209" t="s">
        <v>698</v>
      </c>
      <c r="J14" s="206"/>
      <c r="K14" s="198"/>
      <c r="L14" s="197"/>
      <c r="M14" s="242">
        <f t="shared" si="1"/>
        <v>0</v>
      </c>
      <c r="N14" s="240" t="s">
        <v>838</v>
      </c>
      <c r="O14" s="241"/>
      <c r="P14" s="196"/>
    </row>
    <row r="15" spans="1:16" ht="39.950000000000003" customHeight="1">
      <c r="A15" s="205">
        <v>10</v>
      </c>
      <c r="B15" s="204" t="s">
        <v>827</v>
      </c>
      <c r="C15" s="203" t="s">
        <v>687</v>
      </c>
      <c r="D15" s="253" t="s">
        <v>828</v>
      </c>
      <c r="E15" s="203"/>
      <c r="F15" s="202">
        <v>1</v>
      </c>
      <c r="G15" s="201" t="s">
        <v>829</v>
      </c>
      <c r="H15" s="200" t="s">
        <v>720</v>
      </c>
      <c r="I15" s="207" t="s">
        <v>697</v>
      </c>
      <c r="J15" s="206"/>
      <c r="K15" s="198"/>
      <c r="L15" s="197"/>
      <c r="M15" s="242"/>
      <c r="N15" s="240" t="s">
        <v>838</v>
      </c>
      <c r="O15" s="241"/>
      <c r="P15" s="196"/>
    </row>
    <row r="16" spans="1:16" ht="39.950000000000003" customHeight="1">
      <c r="A16" s="205">
        <v>11</v>
      </c>
      <c r="B16" s="204" t="s">
        <v>685</v>
      </c>
      <c r="C16" s="203" t="s">
        <v>688</v>
      </c>
      <c r="D16" s="203" t="s">
        <v>705</v>
      </c>
      <c r="E16" s="203" t="s">
        <v>704</v>
      </c>
      <c r="F16" s="202">
        <v>3</v>
      </c>
      <c r="G16" s="201" t="s">
        <v>701</v>
      </c>
      <c r="H16" s="200" t="s">
        <v>691</v>
      </c>
      <c r="I16" s="199"/>
      <c r="J16" s="199">
        <v>75000</v>
      </c>
      <c r="K16" s="198"/>
      <c r="L16" s="197">
        <v>72000</v>
      </c>
      <c r="M16" s="242">
        <f t="shared" si="1"/>
        <v>73500</v>
      </c>
      <c r="N16" s="240" t="s">
        <v>839</v>
      </c>
      <c r="O16" s="197" t="s">
        <v>846</v>
      </c>
      <c r="P16" s="196"/>
    </row>
    <row r="17" spans="1:16" ht="39.950000000000003" customHeight="1">
      <c r="A17" s="205">
        <v>12</v>
      </c>
      <c r="B17" s="204" t="s">
        <v>685</v>
      </c>
      <c r="C17" s="203" t="s">
        <v>688</v>
      </c>
      <c r="D17" s="203" t="s">
        <v>717</v>
      </c>
      <c r="E17" s="203"/>
      <c r="F17" s="202">
        <v>3</v>
      </c>
      <c r="G17" s="201" t="s">
        <v>690</v>
      </c>
      <c r="H17" s="200" t="s">
        <v>691</v>
      </c>
      <c r="I17" s="199" t="s">
        <v>832</v>
      </c>
      <c r="J17" s="199">
        <v>900000</v>
      </c>
      <c r="K17" s="198" t="s">
        <v>832</v>
      </c>
      <c r="L17" s="197">
        <v>900000</v>
      </c>
      <c r="M17" s="242">
        <f t="shared" si="1"/>
        <v>900000</v>
      </c>
      <c r="N17" s="240" t="s">
        <v>839</v>
      </c>
      <c r="O17" s="197"/>
      <c r="P17" s="196"/>
    </row>
    <row r="18" spans="1:16" ht="39.950000000000003" customHeight="1">
      <c r="A18" s="205">
        <v>13</v>
      </c>
      <c r="B18" s="204" t="s">
        <v>685</v>
      </c>
      <c r="C18" s="203" t="s">
        <v>688</v>
      </c>
      <c r="D18" s="203" t="s">
        <v>703</v>
      </c>
      <c r="E18" s="203" t="s">
        <v>702</v>
      </c>
      <c r="F18" s="202">
        <v>17</v>
      </c>
      <c r="G18" s="201" t="s">
        <v>701</v>
      </c>
      <c r="H18" s="200" t="s">
        <v>691</v>
      </c>
      <c r="I18" s="199">
        <v>100000</v>
      </c>
      <c r="J18" s="199">
        <v>1700000</v>
      </c>
      <c r="K18" s="198">
        <v>100000</v>
      </c>
      <c r="L18" s="197">
        <v>1700000</v>
      </c>
      <c r="M18" s="242">
        <f t="shared" si="1"/>
        <v>1700000</v>
      </c>
      <c r="N18" s="240" t="s">
        <v>839</v>
      </c>
      <c r="O18" s="197"/>
      <c r="P18" s="196"/>
    </row>
    <row r="19" spans="1:16" ht="39.950000000000003" customHeight="1">
      <c r="A19" s="205">
        <v>14</v>
      </c>
      <c r="B19" s="204" t="s">
        <v>685</v>
      </c>
      <c r="C19" s="203" t="s">
        <v>688</v>
      </c>
      <c r="D19" s="203" t="s">
        <v>198</v>
      </c>
      <c r="E19" s="203" t="s">
        <v>716</v>
      </c>
      <c r="F19" s="202">
        <v>2</v>
      </c>
      <c r="G19" s="201" t="s">
        <v>695</v>
      </c>
      <c r="H19" s="200" t="s">
        <v>691</v>
      </c>
      <c r="I19" s="209" t="s">
        <v>833</v>
      </c>
      <c r="J19" s="199">
        <v>2050000</v>
      </c>
      <c r="K19" s="198" t="s">
        <v>700</v>
      </c>
      <c r="L19" s="197">
        <v>2070000</v>
      </c>
      <c r="M19" s="242">
        <f t="shared" si="1"/>
        <v>2060000</v>
      </c>
      <c r="N19" s="240" t="s">
        <v>839</v>
      </c>
      <c r="O19" s="197"/>
      <c r="P19" s="196"/>
    </row>
    <row r="20" spans="1:16" ht="39.950000000000003" customHeight="1">
      <c r="A20" s="205">
        <v>15</v>
      </c>
      <c r="B20" s="204" t="s">
        <v>685</v>
      </c>
      <c r="C20" s="203" t="s">
        <v>688</v>
      </c>
      <c r="D20" s="203" t="s">
        <v>543</v>
      </c>
      <c r="E20" s="203" t="s">
        <v>715</v>
      </c>
      <c r="F20" s="202">
        <v>6</v>
      </c>
      <c r="G20" s="201" t="s">
        <v>695</v>
      </c>
      <c r="H20" s="200" t="s">
        <v>691</v>
      </c>
      <c r="I20" s="209" t="s">
        <v>698</v>
      </c>
      <c r="J20" s="208"/>
      <c r="K20" s="198"/>
      <c r="L20" s="197"/>
      <c r="M20" s="242">
        <f t="shared" si="1"/>
        <v>0</v>
      </c>
      <c r="N20" s="240" t="s">
        <v>839</v>
      </c>
      <c r="O20" s="197"/>
      <c r="P20" s="196"/>
    </row>
    <row r="21" spans="1:16" ht="39.950000000000003" customHeight="1">
      <c r="A21" s="205">
        <v>16</v>
      </c>
      <c r="B21" s="204" t="s">
        <v>685</v>
      </c>
      <c r="C21" s="203" t="s">
        <v>688</v>
      </c>
      <c r="D21" s="203" t="s">
        <v>159</v>
      </c>
      <c r="E21" s="203" t="s">
        <v>714</v>
      </c>
      <c r="F21" s="202">
        <v>16</v>
      </c>
      <c r="G21" s="201" t="s">
        <v>695</v>
      </c>
      <c r="H21" s="200" t="s">
        <v>691</v>
      </c>
      <c r="I21" s="209" t="s">
        <v>698</v>
      </c>
      <c r="J21" s="208"/>
      <c r="K21" s="198"/>
      <c r="L21" s="197"/>
      <c r="M21" s="242">
        <f t="shared" si="1"/>
        <v>0</v>
      </c>
      <c r="N21" s="240" t="s">
        <v>839</v>
      </c>
      <c r="O21" s="197"/>
      <c r="P21" s="196"/>
    </row>
    <row r="22" spans="1:16" ht="39.950000000000003" customHeight="1">
      <c r="A22" s="205">
        <v>17</v>
      </c>
      <c r="B22" s="204" t="s">
        <v>685</v>
      </c>
      <c r="C22" s="203" t="s">
        <v>688</v>
      </c>
      <c r="D22" s="203" t="s">
        <v>713</v>
      </c>
      <c r="E22" s="203"/>
      <c r="F22" s="202">
        <v>1</v>
      </c>
      <c r="G22" s="201" t="s">
        <v>695</v>
      </c>
      <c r="H22" s="200" t="s">
        <v>691</v>
      </c>
      <c r="I22" s="209" t="s">
        <v>698</v>
      </c>
      <c r="J22" s="208"/>
      <c r="K22" s="198"/>
      <c r="L22" s="197"/>
      <c r="M22" s="242">
        <f t="shared" si="1"/>
        <v>0</v>
      </c>
      <c r="N22" s="240" t="s">
        <v>839</v>
      </c>
      <c r="O22" s="197"/>
      <c r="P22" s="196"/>
    </row>
    <row r="23" spans="1:16" ht="39.950000000000003" customHeight="1">
      <c r="A23" s="205">
        <v>18</v>
      </c>
      <c r="B23" s="204" t="s">
        <v>685</v>
      </c>
      <c r="C23" s="203" t="s">
        <v>688</v>
      </c>
      <c r="D23" s="203" t="s">
        <v>712</v>
      </c>
      <c r="E23" s="203" t="s">
        <v>711</v>
      </c>
      <c r="F23" s="202">
        <v>1</v>
      </c>
      <c r="G23" s="201" t="s">
        <v>695</v>
      </c>
      <c r="H23" s="200" t="s">
        <v>691</v>
      </c>
      <c r="I23" s="209" t="s">
        <v>698</v>
      </c>
      <c r="J23" s="208"/>
      <c r="K23" s="198"/>
      <c r="L23" s="197"/>
      <c r="M23" s="242">
        <f t="shared" si="1"/>
        <v>0</v>
      </c>
      <c r="N23" s="240" t="s">
        <v>839</v>
      </c>
      <c r="O23" s="197"/>
      <c r="P23" s="196"/>
    </row>
    <row r="24" spans="1:16" ht="39.950000000000003" customHeight="1">
      <c r="A24" s="205">
        <v>19</v>
      </c>
      <c r="B24" s="204" t="s">
        <v>685</v>
      </c>
      <c r="C24" s="203" t="s">
        <v>688</v>
      </c>
      <c r="D24" s="203" t="s">
        <v>710</v>
      </c>
      <c r="E24" s="203" t="s">
        <v>709</v>
      </c>
      <c r="F24" s="202">
        <v>1</v>
      </c>
      <c r="G24" s="201" t="s">
        <v>695</v>
      </c>
      <c r="H24" s="200" t="s">
        <v>691</v>
      </c>
      <c r="I24" s="209" t="s">
        <v>698</v>
      </c>
      <c r="J24" s="208"/>
      <c r="K24" s="198"/>
      <c r="L24" s="197"/>
      <c r="M24" s="242">
        <f t="shared" si="1"/>
        <v>0</v>
      </c>
      <c r="N24" s="240" t="s">
        <v>839</v>
      </c>
      <c r="O24" s="197"/>
      <c r="P24" s="196"/>
    </row>
    <row r="25" spans="1:16" ht="39.950000000000003" customHeight="1">
      <c r="A25" s="205">
        <v>20</v>
      </c>
      <c r="B25" s="204" t="s">
        <v>685</v>
      </c>
      <c r="C25" s="203" t="s">
        <v>688</v>
      </c>
      <c r="D25" s="203" t="s">
        <v>708</v>
      </c>
      <c r="E25" s="203"/>
      <c r="F25" s="202">
        <v>5</v>
      </c>
      <c r="G25" s="201" t="s">
        <v>695</v>
      </c>
      <c r="H25" s="200" t="s">
        <v>691</v>
      </c>
      <c r="I25" s="209" t="s">
        <v>698</v>
      </c>
      <c r="J25" s="208"/>
      <c r="K25" s="198"/>
      <c r="L25" s="197"/>
      <c r="M25" s="242">
        <f t="shared" si="1"/>
        <v>0</v>
      </c>
      <c r="N25" s="240" t="s">
        <v>839</v>
      </c>
      <c r="O25" s="197"/>
      <c r="P25" s="196"/>
    </row>
    <row r="26" spans="1:16" ht="39.950000000000003" customHeight="1">
      <c r="A26" s="205">
        <v>21</v>
      </c>
      <c r="B26" s="204" t="s">
        <v>685</v>
      </c>
      <c r="C26" s="203" t="s">
        <v>688</v>
      </c>
      <c r="D26" s="203" t="s">
        <v>707</v>
      </c>
      <c r="E26" s="203"/>
      <c r="F26" s="202">
        <v>3</v>
      </c>
      <c r="G26" s="201" t="s">
        <v>695</v>
      </c>
      <c r="H26" s="200" t="s">
        <v>691</v>
      </c>
      <c r="I26" s="209" t="s">
        <v>698</v>
      </c>
      <c r="J26" s="208"/>
      <c r="K26" s="198"/>
      <c r="L26" s="197"/>
      <c r="M26" s="242">
        <f t="shared" si="1"/>
        <v>0</v>
      </c>
      <c r="N26" s="240" t="s">
        <v>839</v>
      </c>
      <c r="O26" s="197"/>
      <c r="P26" s="196"/>
    </row>
    <row r="27" spans="1:16" ht="39.950000000000003" customHeight="1">
      <c r="A27" s="205">
        <v>22</v>
      </c>
      <c r="B27" s="204" t="s">
        <v>685</v>
      </c>
      <c r="C27" s="203" t="s">
        <v>688</v>
      </c>
      <c r="D27" s="203" t="s">
        <v>706</v>
      </c>
      <c r="E27" s="203"/>
      <c r="F27" s="202">
        <v>1</v>
      </c>
      <c r="G27" s="201" t="s">
        <v>695</v>
      </c>
      <c r="H27" s="200" t="s">
        <v>691</v>
      </c>
      <c r="I27" s="207" t="s">
        <v>697</v>
      </c>
      <c r="J27" s="206"/>
      <c r="K27" s="198"/>
      <c r="L27" s="197"/>
      <c r="M27" s="242">
        <f t="shared" si="1"/>
        <v>0</v>
      </c>
      <c r="N27" s="240" t="s">
        <v>839</v>
      </c>
      <c r="O27" s="197"/>
      <c r="P27" s="196"/>
    </row>
    <row r="28" spans="1:16" ht="39.950000000000003" customHeight="1">
      <c r="A28" s="205">
        <v>23</v>
      </c>
      <c r="B28" s="204" t="s">
        <v>685</v>
      </c>
      <c r="C28" s="203" t="s">
        <v>686</v>
      </c>
      <c r="D28" s="203" t="s">
        <v>694</v>
      </c>
      <c r="E28" s="203" t="s">
        <v>693</v>
      </c>
      <c r="F28" s="202" t="s">
        <v>692</v>
      </c>
      <c r="G28" s="201" t="s">
        <v>690</v>
      </c>
      <c r="H28" s="200" t="s">
        <v>691</v>
      </c>
      <c r="I28" s="199" t="s">
        <v>832</v>
      </c>
      <c r="J28" s="199">
        <v>245000</v>
      </c>
      <c r="K28" s="198" t="s">
        <v>832</v>
      </c>
      <c r="L28" s="197">
        <v>245000</v>
      </c>
      <c r="M28" s="242">
        <f t="shared" ref="M28" si="2">ROUNDDOWN(SUM(J28,L28)/2,-1)</f>
        <v>245000</v>
      </c>
      <c r="N28" s="240" t="s">
        <v>840</v>
      </c>
      <c r="O28" s="197" t="s">
        <v>847</v>
      </c>
      <c r="P28" s="196"/>
    </row>
    <row r="29" spans="1:16" ht="39.950000000000003" customHeight="1" thickBot="1">
      <c r="A29" s="195"/>
      <c r="B29" s="193" t="s">
        <v>689</v>
      </c>
      <c r="C29" s="193"/>
      <c r="D29" s="193"/>
      <c r="E29" s="194"/>
      <c r="F29" s="193"/>
      <c r="G29" s="193"/>
      <c r="H29" s="192"/>
      <c r="I29" s="193"/>
      <c r="J29" s="251">
        <f>SUM(J6:J28)</f>
        <v>22678800</v>
      </c>
      <c r="K29" s="252"/>
      <c r="L29" s="251">
        <f>SUM(L6:L28)</f>
        <v>22635800</v>
      </c>
      <c r="M29" s="250">
        <f>SUM(M6:M28)</f>
        <v>22657300</v>
      </c>
      <c r="N29" s="239"/>
      <c r="O29" s="191"/>
      <c r="P29" s="190"/>
    </row>
    <row r="30" spans="1:16" ht="39.950000000000003" customHeight="1" thickTop="1"/>
    <row r="31" spans="1:16" ht="39.950000000000003" customHeight="1"/>
    <row r="32" spans="1:16" ht="39.950000000000003" customHeight="1"/>
    <row r="33" ht="39.950000000000003" customHeight="1"/>
    <row r="34" ht="39.950000000000003" customHeight="1"/>
    <row r="35" ht="39.950000000000003" customHeight="1"/>
    <row r="36" ht="39.950000000000003" customHeight="1"/>
    <row r="37" ht="39.950000000000003" customHeight="1"/>
    <row r="38" ht="39.950000000000003" customHeight="1"/>
    <row r="39" ht="39.950000000000003" customHeight="1"/>
  </sheetData>
  <mergeCells count="14">
    <mergeCell ref="A1:P1"/>
    <mergeCell ref="P3:P5"/>
    <mergeCell ref="N3:O4"/>
    <mergeCell ref="M3:M5"/>
    <mergeCell ref="F3:G5"/>
    <mergeCell ref="A3:A5"/>
    <mergeCell ref="B3:B5"/>
    <mergeCell ref="C3:C5"/>
    <mergeCell ref="D3:D5"/>
    <mergeCell ref="E3:E5"/>
    <mergeCell ref="H3:H5"/>
    <mergeCell ref="I3:L3"/>
    <mergeCell ref="I4:J4"/>
    <mergeCell ref="K4:L4"/>
  </mergeCells>
  <phoneticPr fontId="12" type="noConversion"/>
  <printOptions horizontalCentered="1" verticalCentered="1" gridLines="1"/>
  <pageMargins left="0.70866141732283472" right="0.70866141732283472" top="0.74803149606299213" bottom="0.74803149606299213" header="0.31496062992125984" footer="0.31496062992125984"/>
  <pageSetup paperSize="8" scale="57" orientation="landscape" r:id="rId1"/>
  <headerFooter scaleWithDoc="0">
    <oddHeader xml:space="preserve">&amp;R&amp;10
Page : &amp;P  </oddHeader>
  </headerFooter>
  <rowBreaks count="1" manualBreakCount="1">
    <brk id="21" max="1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595E1-C94E-4723-BB86-2CB3145F66AF}">
  <sheetPr>
    <tabColor rgb="FFFF0000"/>
    <pageSetUpPr fitToPage="1"/>
  </sheetPr>
  <dimension ref="A1:AD44"/>
  <sheetViews>
    <sheetView view="pageBreakPreview" zoomScale="85" zoomScaleSheetLayoutView="85" workbookViewId="0">
      <pane ySplit="4" topLeftCell="A5" activePane="bottomLeft" state="frozen"/>
      <selection pane="bottomLeft" sqref="A1:P1"/>
    </sheetView>
  </sheetViews>
  <sheetFormatPr defaultColWidth="9" defaultRowHeight="12.75"/>
  <cols>
    <col min="1" max="1" width="4.5" style="211" customWidth="1"/>
    <col min="2" max="2" width="6.125" style="211" customWidth="1"/>
    <col min="3" max="3" width="5.875" style="211" customWidth="1"/>
    <col min="4" max="4" width="15" style="211" customWidth="1"/>
    <col min="5" max="5" width="18.375" style="211" customWidth="1"/>
    <col min="6" max="6" width="7.125" style="213" customWidth="1"/>
    <col min="7" max="7" width="5.25" style="214" customWidth="1"/>
    <col min="8" max="8" width="7.125" style="211" customWidth="1"/>
    <col min="9" max="9" width="5" style="215" customWidth="1"/>
    <col min="10" max="10" width="8" style="214" customWidth="1"/>
    <col min="11" max="11" width="17.625" style="211" customWidth="1"/>
    <col min="12" max="12" width="19" style="211" customWidth="1"/>
    <col min="13" max="14" width="21.375" style="211" customWidth="1"/>
    <col min="15" max="15" width="34.875" style="211" bestFit="1" customWidth="1"/>
    <col min="16" max="16" width="15.625" style="211" customWidth="1"/>
    <col min="17" max="17" width="9" style="211"/>
    <col min="18" max="30" width="9" style="186"/>
    <col min="31" max="16384" width="9" style="211"/>
  </cols>
  <sheetData>
    <row r="1" spans="1:16" ht="37.5" customHeight="1">
      <c r="A1" s="371" t="s">
        <v>819</v>
      </c>
      <c r="B1" s="371"/>
      <c r="C1" s="371"/>
      <c r="D1" s="371"/>
      <c r="E1" s="371"/>
      <c r="F1" s="371"/>
      <c r="G1" s="371"/>
      <c r="H1" s="371"/>
      <c r="I1" s="371"/>
      <c r="J1" s="371"/>
      <c r="K1" s="371"/>
      <c r="L1" s="371"/>
      <c r="M1" s="371"/>
      <c r="N1" s="371"/>
      <c r="O1" s="371"/>
      <c r="P1" s="371"/>
    </row>
    <row r="2" spans="1:16" ht="15" customHeight="1" thickBot="1">
      <c r="I2" s="211"/>
      <c r="J2" s="211"/>
    </row>
    <row r="3" spans="1:16" ht="44.25" customHeight="1" thickTop="1">
      <c r="A3" s="403" t="s">
        <v>745</v>
      </c>
      <c r="B3" s="405" t="s">
        <v>0</v>
      </c>
      <c r="C3" s="405" t="s">
        <v>744</v>
      </c>
      <c r="D3" s="403" t="s">
        <v>485</v>
      </c>
      <c r="E3" s="403" t="s">
        <v>743</v>
      </c>
      <c r="F3" s="403" t="s">
        <v>742</v>
      </c>
      <c r="G3" s="403" t="s">
        <v>807</v>
      </c>
      <c r="H3" s="405" t="s">
        <v>741</v>
      </c>
      <c r="I3" s="407" t="s">
        <v>740</v>
      </c>
      <c r="J3" s="408"/>
      <c r="K3" s="413" t="s">
        <v>739</v>
      </c>
      <c r="L3" s="411"/>
      <c r="M3" s="414" t="s">
        <v>806</v>
      </c>
      <c r="N3" s="411" t="s">
        <v>808</v>
      </c>
      <c r="O3" s="412"/>
      <c r="P3" s="405" t="s">
        <v>470</v>
      </c>
    </row>
    <row r="4" spans="1:16" ht="30" customHeight="1">
      <c r="A4" s="404"/>
      <c r="B4" s="406"/>
      <c r="C4" s="406"/>
      <c r="D4" s="404"/>
      <c r="E4" s="404"/>
      <c r="F4" s="404"/>
      <c r="G4" s="404"/>
      <c r="H4" s="406"/>
      <c r="I4" s="409"/>
      <c r="J4" s="410"/>
      <c r="K4" s="218" t="s">
        <v>822</v>
      </c>
      <c r="L4" s="233" t="s">
        <v>823</v>
      </c>
      <c r="M4" s="415"/>
      <c r="N4" s="234" t="s">
        <v>809</v>
      </c>
      <c r="O4" s="218" t="s">
        <v>810</v>
      </c>
      <c r="P4" s="406"/>
    </row>
    <row r="5" spans="1:16" ht="39.950000000000003" customHeight="1">
      <c r="A5" s="219">
        <v>1</v>
      </c>
      <c r="B5" s="220" t="s">
        <v>737</v>
      </c>
      <c r="C5" s="221">
        <v>565</v>
      </c>
      <c r="D5" s="221" t="s">
        <v>746</v>
      </c>
      <c r="E5" s="221"/>
      <c r="F5" s="189">
        <v>1</v>
      </c>
      <c r="G5" s="219" t="s">
        <v>690</v>
      </c>
      <c r="H5" s="222" t="s">
        <v>736</v>
      </c>
      <c r="I5" s="223" t="s">
        <v>699</v>
      </c>
      <c r="J5" s="224" t="s">
        <v>700</v>
      </c>
      <c r="K5" s="225">
        <v>50566000</v>
      </c>
      <c r="L5" s="243">
        <v>51030000</v>
      </c>
      <c r="M5" s="249">
        <f>(K5+L5)/2</f>
        <v>50798000</v>
      </c>
      <c r="N5" s="246" t="s">
        <v>841</v>
      </c>
      <c r="O5" s="226" t="s">
        <v>848</v>
      </c>
      <c r="P5" s="221"/>
    </row>
    <row r="6" spans="1:16" ht="39.950000000000003" customHeight="1">
      <c r="A6" s="219">
        <v>2</v>
      </c>
      <c r="B6" s="220" t="s">
        <v>685</v>
      </c>
      <c r="C6" s="221">
        <v>565</v>
      </c>
      <c r="D6" s="221" t="s">
        <v>747</v>
      </c>
      <c r="E6" s="221" t="s">
        <v>748</v>
      </c>
      <c r="F6" s="189">
        <v>1</v>
      </c>
      <c r="G6" s="219" t="s">
        <v>690</v>
      </c>
      <c r="H6" s="222" t="s">
        <v>736</v>
      </c>
      <c r="I6" s="223" t="s">
        <v>698</v>
      </c>
      <c r="J6" s="224"/>
      <c r="K6" s="224"/>
      <c r="L6" s="244"/>
      <c r="M6" s="249"/>
      <c r="N6" s="246" t="s">
        <v>841</v>
      </c>
      <c r="O6" s="226"/>
      <c r="P6" s="221"/>
    </row>
    <row r="7" spans="1:16" ht="39.950000000000003" customHeight="1">
      <c r="A7" s="219">
        <v>3</v>
      </c>
      <c r="B7" s="220" t="s">
        <v>685</v>
      </c>
      <c r="C7" s="221">
        <v>565</v>
      </c>
      <c r="D7" s="221" t="s">
        <v>749</v>
      </c>
      <c r="E7" s="221" t="s">
        <v>750</v>
      </c>
      <c r="F7" s="189">
        <v>4</v>
      </c>
      <c r="G7" s="219" t="s">
        <v>690</v>
      </c>
      <c r="H7" s="222" t="s">
        <v>736</v>
      </c>
      <c r="I7" s="223" t="s">
        <v>698</v>
      </c>
      <c r="J7" s="224"/>
      <c r="K7" s="224"/>
      <c r="L7" s="244"/>
      <c r="M7" s="249"/>
      <c r="N7" s="246" t="s">
        <v>841</v>
      </c>
      <c r="O7" s="226"/>
      <c r="P7" s="221"/>
    </row>
    <row r="8" spans="1:16" ht="39.950000000000003" customHeight="1">
      <c r="A8" s="219">
        <v>4</v>
      </c>
      <c r="B8" s="220" t="s">
        <v>685</v>
      </c>
      <c r="C8" s="221">
        <v>565</v>
      </c>
      <c r="D8" s="221" t="s">
        <v>751</v>
      </c>
      <c r="E8" s="221" t="s">
        <v>752</v>
      </c>
      <c r="F8" s="189">
        <v>1</v>
      </c>
      <c r="G8" s="219" t="s">
        <v>690</v>
      </c>
      <c r="H8" s="222" t="s">
        <v>736</v>
      </c>
      <c r="I8" s="223" t="s">
        <v>698</v>
      </c>
      <c r="J8" s="224"/>
      <c r="K8" s="224"/>
      <c r="L8" s="244"/>
      <c r="M8" s="249"/>
      <c r="N8" s="246" t="s">
        <v>841</v>
      </c>
      <c r="O8" s="226"/>
      <c r="P8" s="221"/>
    </row>
    <row r="9" spans="1:16" ht="39.950000000000003" customHeight="1">
      <c r="A9" s="219">
        <v>5</v>
      </c>
      <c r="B9" s="220" t="s">
        <v>685</v>
      </c>
      <c r="C9" s="221">
        <v>565</v>
      </c>
      <c r="D9" s="221" t="s">
        <v>753</v>
      </c>
      <c r="E9" s="221" t="s">
        <v>754</v>
      </c>
      <c r="F9" s="189">
        <v>1</v>
      </c>
      <c r="G9" s="219" t="s">
        <v>690</v>
      </c>
      <c r="H9" s="222" t="s">
        <v>736</v>
      </c>
      <c r="I9" s="223" t="s">
        <v>698</v>
      </c>
      <c r="J9" s="224"/>
      <c r="K9" s="224"/>
      <c r="L9" s="244"/>
      <c r="M9" s="249"/>
      <c r="N9" s="246" t="s">
        <v>841</v>
      </c>
      <c r="O9" s="226"/>
      <c r="P9" s="221"/>
    </row>
    <row r="10" spans="1:16" ht="39.950000000000003" customHeight="1">
      <c r="A10" s="219">
        <v>6</v>
      </c>
      <c r="B10" s="220" t="s">
        <v>685</v>
      </c>
      <c r="C10" s="221">
        <v>565</v>
      </c>
      <c r="D10" s="221" t="s">
        <v>755</v>
      </c>
      <c r="E10" s="221" t="s">
        <v>756</v>
      </c>
      <c r="F10" s="254">
        <v>13</v>
      </c>
      <c r="G10" s="219" t="s">
        <v>757</v>
      </c>
      <c r="H10" s="222" t="s">
        <v>736</v>
      </c>
      <c r="I10" s="223" t="s">
        <v>698</v>
      </c>
      <c r="J10" s="224"/>
      <c r="K10" s="224"/>
      <c r="L10" s="244"/>
      <c r="M10" s="249"/>
      <c r="N10" s="246" t="s">
        <v>841</v>
      </c>
      <c r="O10" s="226"/>
      <c r="P10" s="221"/>
    </row>
    <row r="11" spans="1:16" ht="39.950000000000003" customHeight="1">
      <c r="A11" s="219">
        <v>7</v>
      </c>
      <c r="B11" s="220" t="s">
        <v>685</v>
      </c>
      <c r="C11" s="221">
        <v>565</v>
      </c>
      <c r="D11" s="221" t="s">
        <v>758</v>
      </c>
      <c r="E11" s="221" t="s">
        <v>759</v>
      </c>
      <c r="F11" s="189">
        <v>1</v>
      </c>
      <c r="G11" s="219" t="s">
        <v>690</v>
      </c>
      <c r="H11" s="222" t="s">
        <v>736</v>
      </c>
      <c r="I11" s="223" t="s">
        <v>698</v>
      </c>
      <c r="J11" s="224"/>
      <c r="K11" s="224"/>
      <c r="L11" s="244"/>
      <c r="M11" s="249"/>
      <c r="N11" s="246" t="s">
        <v>841</v>
      </c>
      <c r="O11" s="226"/>
      <c r="P11" s="221"/>
    </row>
    <row r="12" spans="1:16" ht="39.950000000000003" customHeight="1">
      <c r="A12" s="219">
        <v>8</v>
      </c>
      <c r="B12" s="220" t="s">
        <v>685</v>
      </c>
      <c r="C12" s="221">
        <v>565</v>
      </c>
      <c r="D12" s="221" t="s">
        <v>760</v>
      </c>
      <c r="E12" s="221" t="s">
        <v>761</v>
      </c>
      <c r="F12" s="189">
        <v>1</v>
      </c>
      <c r="G12" s="219" t="s">
        <v>757</v>
      </c>
      <c r="H12" s="222" t="s">
        <v>736</v>
      </c>
      <c r="I12" s="223" t="s">
        <v>698</v>
      </c>
      <c r="J12" s="224"/>
      <c r="K12" s="224"/>
      <c r="L12" s="244"/>
      <c r="M12" s="249"/>
      <c r="N12" s="246" t="s">
        <v>841</v>
      </c>
      <c r="O12" s="226"/>
      <c r="P12" s="221"/>
    </row>
    <row r="13" spans="1:16" ht="39.950000000000003" customHeight="1">
      <c r="A13" s="219">
        <v>9</v>
      </c>
      <c r="B13" s="220" t="s">
        <v>685</v>
      </c>
      <c r="C13" s="221">
        <v>565</v>
      </c>
      <c r="D13" s="221" t="s">
        <v>762</v>
      </c>
      <c r="E13" s="221" t="s">
        <v>759</v>
      </c>
      <c r="F13" s="189">
        <v>1</v>
      </c>
      <c r="G13" s="219" t="s">
        <v>690</v>
      </c>
      <c r="H13" s="222" t="s">
        <v>736</v>
      </c>
      <c r="I13" s="223" t="s">
        <v>698</v>
      </c>
      <c r="J13" s="224"/>
      <c r="K13" s="224"/>
      <c r="L13" s="244"/>
      <c r="M13" s="249"/>
      <c r="N13" s="246" t="s">
        <v>841</v>
      </c>
      <c r="O13" s="226"/>
      <c r="P13" s="221"/>
    </row>
    <row r="14" spans="1:16" ht="39.950000000000003" customHeight="1">
      <c r="A14" s="219">
        <v>10</v>
      </c>
      <c r="B14" s="220" t="s">
        <v>685</v>
      </c>
      <c r="C14" s="221">
        <v>565</v>
      </c>
      <c r="D14" s="221" t="s">
        <v>763</v>
      </c>
      <c r="E14" s="221" t="s">
        <v>731</v>
      </c>
      <c r="F14" s="189">
        <v>1</v>
      </c>
      <c r="G14" s="219" t="s">
        <v>690</v>
      </c>
      <c r="H14" s="222" t="s">
        <v>736</v>
      </c>
      <c r="I14" s="223" t="s">
        <v>698</v>
      </c>
      <c r="J14" s="224"/>
      <c r="K14" s="224"/>
      <c r="L14" s="244"/>
      <c r="M14" s="249"/>
      <c r="N14" s="246" t="s">
        <v>841</v>
      </c>
      <c r="O14" s="226"/>
      <c r="P14" s="221"/>
    </row>
    <row r="15" spans="1:16" ht="39.950000000000003" customHeight="1">
      <c r="A15" s="219">
        <v>11</v>
      </c>
      <c r="B15" s="220" t="s">
        <v>685</v>
      </c>
      <c r="C15" s="221">
        <v>565</v>
      </c>
      <c r="D15" s="221" t="s">
        <v>764</v>
      </c>
      <c r="E15" s="221" t="s">
        <v>759</v>
      </c>
      <c r="F15" s="189">
        <v>1</v>
      </c>
      <c r="G15" s="219" t="s">
        <v>690</v>
      </c>
      <c r="H15" s="222" t="s">
        <v>736</v>
      </c>
      <c r="I15" s="223" t="s">
        <v>698</v>
      </c>
      <c r="J15" s="224"/>
      <c r="K15" s="224"/>
      <c r="L15" s="244"/>
      <c r="M15" s="249"/>
      <c r="N15" s="246" t="s">
        <v>841</v>
      </c>
      <c r="O15" s="226"/>
      <c r="P15" s="221"/>
    </row>
    <row r="16" spans="1:16" ht="39.950000000000003" customHeight="1">
      <c r="A16" s="219">
        <v>12</v>
      </c>
      <c r="B16" s="220" t="s">
        <v>685</v>
      </c>
      <c r="C16" s="221">
        <v>565</v>
      </c>
      <c r="D16" s="221" t="s">
        <v>765</v>
      </c>
      <c r="E16" s="221" t="s">
        <v>766</v>
      </c>
      <c r="F16" s="189">
        <v>3</v>
      </c>
      <c r="G16" s="219" t="s">
        <v>690</v>
      </c>
      <c r="H16" s="222" t="s">
        <v>736</v>
      </c>
      <c r="I16" s="223" t="s">
        <v>698</v>
      </c>
      <c r="J16" s="224"/>
      <c r="K16" s="224"/>
      <c r="L16" s="244"/>
      <c r="M16" s="249"/>
      <c r="N16" s="246" t="s">
        <v>841</v>
      </c>
      <c r="O16" s="226"/>
      <c r="P16" s="221"/>
    </row>
    <row r="17" spans="1:16" ht="39.950000000000003" customHeight="1">
      <c r="A17" s="219">
        <v>13</v>
      </c>
      <c r="B17" s="220" t="s">
        <v>685</v>
      </c>
      <c r="C17" s="221">
        <v>565</v>
      </c>
      <c r="D17" s="221" t="s">
        <v>735</v>
      </c>
      <c r="E17" s="221" t="s">
        <v>767</v>
      </c>
      <c r="F17" s="189">
        <v>2</v>
      </c>
      <c r="G17" s="219" t="s">
        <v>757</v>
      </c>
      <c r="H17" s="222" t="s">
        <v>736</v>
      </c>
      <c r="I17" s="223" t="s">
        <v>698</v>
      </c>
      <c r="J17" s="224"/>
      <c r="K17" s="224"/>
      <c r="L17" s="244"/>
      <c r="M17" s="249"/>
      <c r="N17" s="246" t="s">
        <v>841</v>
      </c>
      <c r="O17" s="226"/>
      <c r="P17" s="221"/>
    </row>
    <row r="18" spans="1:16" ht="39.950000000000003" customHeight="1">
      <c r="A18" s="219">
        <v>14</v>
      </c>
      <c r="B18" s="220" t="s">
        <v>685</v>
      </c>
      <c r="C18" s="221">
        <v>565</v>
      </c>
      <c r="D18" s="221" t="s">
        <v>768</v>
      </c>
      <c r="E18" s="221" t="s">
        <v>767</v>
      </c>
      <c r="F18" s="189">
        <v>3</v>
      </c>
      <c r="G18" s="219" t="s">
        <v>757</v>
      </c>
      <c r="H18" s="222" t="s">
        <v>736</v>
      </c>
      <c r="I18" s="223" t="s">
        <v>698</v>
      </c>
      <c r="J18" s="224"/>
      <c r="K18" s="224"/>
      <c r="L18" s="244"/>
      <c r="M18" s="249"/>
      <c r="N18" s="246" t="s">
        <v>841</v>
      </c>
      <c r="O18" s="226"/>
      <c r="P18" s="221"/>
    </row>
    <row r="19" spans="1:16" ht="39.950000000000003" customHeight="1">
      <c r="A19" s="219">
        <v>15</v>
      </c>
      <c r="B19" s="220" t="s">
        <v>685</v>
      </c>
      <c r="C19" s="221">
        <v>565</v>
      </c>
      <c r="D19" s="221" t="s">
        <v>769</v>
      </c>
      <c r="E19" s="221" t="s">
        <v>767</v>
      </c>
      <c r="F19" s="189">
        <v>2</v>
      </c>
      <c r="G19" s="219" t="s">
        <v>757</v>
      </c>
      <c r="H19" s="222" t="s">
        <v>736</v>
      </c>
      <c r="I19" s="223" t="s">
        <v>698</v>
      </c>
      <c r="J19" s="224"/>
      <c r="K19" s="224"/>
      <c r="L19" s="244"/>
      <c r="M19" s="249"/>
      <c r="N19" s="246" t="s">
        <v>841</v>
      </c>
      <c r="O19" s="226"/>
      <c r="P19" s="221"/>
    </row>
    <row r="20" spans="1:16" ht="39.950000000000003" customHeight="1">
      <c r="A20" s="219">
        <v>16</v>
      </c>
      <c r="B20" s="220" t="s">
        <v>685</v>
      </c>
      <c r="C20" s="221">
        <v>565</v>
      </c>
      <c r="D20" s="221" t="s">
        <v>770</v>
      </c>
      <c r="E20" s="221"/>
      <c r="F20" s="189">
        <v>12</v>
      </c>
      <c r="G20" s="219" t="s">
        <v>771</v>
      </c>
      <c r="H20" s="222" t="s">
        <v>736</v>
      </c>
      <c r="I20" s="223" t="s">
        <v>698</v>
      </c>
      <c r="J20" s="224"/>
      <c r="K20" s="224"/>
      <c r="L20" s="244"/>
      <c r="M20" s="249"/>
      <c r="N20" s="246" t="s">
        <v>841</v>
      </c>
      <c r="O20" s="226"/>
      <c r="P20" s="221"/>
    </row>
    <row r="21" spans="1:16" ht="39.950000000000003" customHeight="1">
      <c r="A21" s="219">
        <v>17</v>
      </c>
      <c r="B21" s="220" t="s">
        <v>685</v>
      </c>
      <c r="C21" s="221">
        <v>565</v>
      </c>
      <c r="D21" s="221" t="s">
        <v>772</v>
      </c>
      <c r="E21" s="221" t="s">
        <v>773</v>
      </c>
      <c r="F21" s="189">
        <v>430</v>
      </c>
      <c r="G21" s="219" t="s">
        <v>757</v>
      </c>
      <c r="H21" s="222" t="s">
        <v>736</v>
      </c>
      <c r="I21" s="223" t="s">
        <v>698</v>
      </c>
      <c r="J21" s="224"/>
      <c r="K21" s="224"/>
      <c r="L21" s="244"/>
      <c r="M21" s="249"/>
      <c r="N21" s="246" t="s">
        <v>841</v>
      </c>
      <c r="O21" s="226"/>
      <c r="P21" s="221"/>
    </row>
    <row r="22" spans="1:16" ht="39.950000000000003" customHeight="1">
      <c r="A22" s="219">
        <v>18</v>
      </c>
      <c r="B22" s="220" t="s">
        <v>685</v>
      </c>
      <c r="C22" s="221">
        <v>565</v>
      </c>
      <c r="D22" s="221" t="s">
        <v>734</v>
      </c>
      <c r="E22" s="221" t="s">
        <v>767</v>
      </c>
      <c r="F22" s="189">
        <v>1</v>
      </c>
      <c r="G22" s="219" t="s">
        <v>757</v>
      </c>
      <c r="H22" s="222" t="s">
        <v>736</v>
      </c>
      <c r="I22" s="223" t="s">
        <v>698</v>
      </c>
      <c r="J22" s="224"/>
      <c r="K22" s="224"/>
      <c r="L22" s="244"/>
      <c r="M22" s="249"/>
      <c r="N22" s="246" t="s">
        <v>841</v>
      </c>
      <c r="O22" s="226"/>
      <c r="P22" s="221"/>
    </row>
    <row r="23" spans="1:16" ht="39.950000000000003" customHeight="1">
      <c r="A23" s="219">
        <v>19</v>
      </c>
      <c r="B23" s="220" t="s">
        <v>685</v>
      </c>
      <c r="C23" s="221">
        <v>565</v>
      </c>
      <c r="D23" s="221" t="s">
        <v>774</v>
      </c>
      <c r="E23" s="221" t="s">
        <v>767</v>
      </c>
      <c r="F23" s="254">
        <v>160</v>
      </c>
      <c r="G23" s="219" t="s">
        <v>757</v>
      </c>
      <c r="H23" s="222" t="s">
        <v>736</v>
      </c>
      <c r="I23" s="223" t="s">
        <v>698</v>
      </c>
      <c r="J23" s="224"/>
      <c r="K23" s="224"/>
      <c r="L23" s="244"/>
      <c r="M23" s="249"/>
      <c r="N23" s="246" t="s">
        <v>841</v>
      </c>
      <c r="O23" s="226"/>
      <c r="P23" s="221"/>
    </row>
    <row r="24" spans="1:16" ht="39.950000000000003" customHeight="1">
      <c r="A24" s="219">
        <v>20</v>
      </c>
      <c r="B24" s="220" t="s">
        <v>685</v>
      </c>
      <c r="C24" s="221">
        <v>565</v>
      </c>
      <c r="D24" s="221" t="s">
        <v>775</v>
      </c>
      <c r="E24" s="221" t="s">
        <v>776</v>
      </c>
      <c r="F24" s="254">
        <v>200</v>
      </c>
      <c r="G24" s="219" t="s">
        <v>757</v>
      </c>
      <c r="H24" s="222" t="s">
        <v>736</v>
      </c>
      <c r="I24" s="223" t="s">
        <v>698</v>
      </c>
      <c r="J24" s="224"/>
      <c r="K24" s="224"/>
      <c r="L24" s="244"/>
      <c r="M24" s="249"/>
      <c r="N24" s="246" t="s">
        <v>841</v>
      </c>
      <c r="O24" s="226"/>
      <c r="P24" s="221"/>
    </row>
    <row r="25" spans="1:16" ht="39.950000000000003" customHeight="1">
      <c r="A25" s="219">
        <v>21</v>
      </c>
      <c r="B25" s="220" t="s">
        <v>685</v>
      </c>
      <c r="C25" s="221">
        <v>565</v>
      </c>
      <c r="D25" s="221" t="s">
        <v>777</v>
      </c>
      <c r="E25" s="221"/>
      <c r="F25" s="189">
        <v>5</v>
      </c>
      <c r="G25" s="219" t="s">
        <v>771</v>
      </c>
      <c r="H25" s="222" t="s">
        <v>736</v>
      </c>
      <c r="I25" s="223" t="s">
        <v>698</v>
      </c>
      <c r="J25" s="224"/>
      <c r="K25" s="224"/>
      <c r="L25" s="244"/>
      <c r="M25" s="249"/>
      <c r="N25" s="246" t="s">
        <v>841</v>
      </c>
      <c r="O25" s="226"/>
      <c r="P25" s="221"/>
    </row>
    <row r="26" spans="1:16" ht="39.950000000000003" customHeight="1">
      <c r="A26" s="219">
        <v>22</v>
      </c>
      <c r="B26" s="220" t="s">
        <v>685</v>
      </c>
      <c r="C26" s="221">
        <v>565</v>
      </c>
      <c r="D26" s="221" t="s">
        <v>778</v>
      </c>
      <c r="E26" s="221" t="s">
        <v>779</v>
      </c>
      <c r="F26" s="189">
        <v>130</v>
      </c>
      <c r="G26" s="219" t="s">
        <v>757</v>
      </c>
      <c r="H26" s="222" t="s">
        <v>736</v>
      </c>
      <c r="I26" s="223" t="s">
        <v>698</v>
      </c>
      <c r="J26" s="224"/>
      <c r="K26" s="224"/>
      <c r="L26" s="244"/>
      <c r="M26" s="249"/>
      <c r="N26" s="246" t="s">
        <v>841</v>
      </c>
      <c r="O26" s="226"/>
      <c r="P26" s="221"/>
    </row>
    <row r="27" spans="1:16" ht="39.950000000000003" customHeight="1">
      <c r="A27" s="219">
        <v>23</v>
      </c>
      <c r="B27" s="220" t="s">
        <v>685</v>
      </c>
      <c r="C27" s="221">
        <v>565</v>
      </c>
      <c r="D27" s="221" t="s">
        <v>780</v>
      </c>
      <c r="E27" s="221" t="s">
        <v>781</v>
      </c>
      <c r="F27" s="189">
        <v>1</v>
      </c>
      <c r="G27" s="219" t="s">
        <v>757</v>
      </c>
      <c r="H27" s="222" t="s">
        <v>736</v>
      </c>
      <c r="I27" s="223" t="s">
        <v>698</v>
      </c>
      <c r="J27" s="224"/>
      <c r="K27" s="224"/>
      <c r="L27" s="244"/>
      <c r="M27" s="249"/>
      <c r="N27" s="246" t="s">
        <v>841</v>
      </c>
      <c r="O27" s="226"/>
      <c r="P27" s="221"/>
    </row>
    <row r="28" spans="1:16" ht="39.950000000000003" customHeight="1">
      <c r="A28" s="219">
        <v>24</v>
      </c>
      <c r="B28" s="220" t="s">
        <v>685</v>
      </c>
      <c r="C28" s="221">
        <v>565</v>
      </c>
      <c r="D28" s="221" t="s">
        <v>782</v>
      </c>
      <c r="E28" s="221" t="s">
        <v>767</v>
      </c>
      <c r="F28" s="189">
        <v>20</v>
      </c>
      <c r="G28" s="219" t="s">
        <v>757</v>
      </c>
      <c r="H28" s="222" t="s">
        <v>736</v>
      </c>
      <c r="I28" s="223" t="s">
        <v>698</v>
      </c>
      <c r="J28" s="224"/>
      <c r="K28" s="224"/>
      <c r="L28" s="244"/>
      <c r="M28" s="249"/>
      <c r="N28" s="246" t="s">
        <v>841</v>
      </c>
      <c r="O28" s="226"/>
      <c r="P28" s="221"/>
    </row>
    <row r="29" spans="1:16" ht="39.950000000000003" customHeight="1">
      <c r="A29" s="219">
        <v>25</v>
      </c>
      <c r="B29" s="220" t="s">
        <v>685</v>
      </c>
      <c r="C29" s="221">
        <v>565</v>
      </c>
      <c r="D29" s="221" t="s">
        <v>783</v>
      </c>
      <c r="E29" s="221" t="s">
        <v>784</v>
      </c>
      <c r="F29" s="189">
        <v>1</v>
      </c>
      <c r="G29" s="219" t="s">
        <v>757</v>
      </c>
      <c r="H29" s="222" t="s">
        <v>736</v>
      </c>
      <c r="I29" s="223" t="s">
        <v>698</v>
      </c>
      <c r="J29" s="224"/>
      <c r="K29" s="224"/>
      <c r="L29" s="244"/>
      <c r="M29" s="249"/>
      <c r="N29" s="246" t="s">
        <v>841</v>
      </c>
      <c r="O29" s="226"/>
      <c r="P29" s="221"/>
    </row>
    <row r="30" spans="1:16" ht="39.950000000000003" customHeight="1">
      <c r="A30" s="219">
        <v>26</v>
      </c>
      <c r="B30" s="220" t="s">
        <v>685</v>
      </c>
      <c r="C30" s="221">
        <v>565</v>
      </c>
      <c r="D30" s="221" t="s">
        <v>730</v>
      </c>
      <c r="E30" s="221" t="s">
        <v>776</v>
      </c>
      <c r="F30" s="189">
        <v>1</v>
      </c>
      <c r="G30" s="219" t="s">
        <v>757</v>
      </c>
      <c r="H30" s="222" t="s">
        <v>736</v>
      </c>
      <c r="I30" s="223" t="s">
        <v>698</v>
      </c>
      <c r="J30" s="224"/>
      <c r="K30" s="224"/>
      <c r="L30" s="244"/>
      <c r="M30" s="249"/>
      <c r="N30" s="246" t="s">
        <v>841</v>
      </c>
      <c r="O30" s="226"/>
      <c r="P30" s="221"/>
    </row>
    <row r="31" spans="1:16" ht="39.950000000000003" customHeight="1">
      <c r="A31" s="219">
        <v>27</v>
      </c>
      <c r="B31" s="220" t="s">
        <v>685</v>
      </c>
      <c r="C31" s="221">
        <v>565</v>
      </c>
      <c r="D31" s="221" t="s">
        <v>785</v>
      </c>
      <c r="E31" s="221" t="s">
        <v>767</v>
      </c>
      <c r="F31" s="189">
        <v>1</v>
      </c>
      <c r="G31" s="219" t="s">
        <v>690</v>
      </c>
      <c r="H31" s="222" t="s">
        <v>736</v>
      </c>
      <c r="I31" s="223" t="s">
        <v>698</v>
      </c>
      <c r="J31" s="224"/>
      <c r="K31" s="224"/>
      <c r="L31" s="244"/>
      <c r="M31" s="249"/>
      <c r="N31" s="246" t="s">
        <v>841</v>
      </c>
      <c r="O31" s="226"/>
      <c r="P31" s="221"/>
    </row>
    <row r="32" spans="1:16" ht="39.950000000000003" customHeight="1">
      <c r="A32" s="219">
        <v>28</v>
      </c>
      <c r="B32" s="220" t="s">
        <v>685</v>
      </c>
      <c r="C32" s="221">
        <v>565</v>
      </c>
      <c r="D32" s="221" t="s">
        <v>786</v>
      </c>
      <c r="E32" s="221" t="s">
        <v>787</v>
      </c>
      <c r="F32" s="189">
        <v>150</v>
      </c>
      <c r="G32" s="219" t="s">
        <v>757</v>
      </c>
      <c r="H32" s="222" t="s">
        <v>736</v>
      </c>
      <c r="I32" s="223" t="s">
        <v>698</v>
      </c>
      <c r="J32" s="224"/>
      <c r="K32" s="224"/>
      <c r="L32" s="244"/>
      <c r="M32" s="249"/>
      <c r="N32" s="246" t="s">
        <v>841</v>
      </c>
      <c r="O32" s="226"/>
      <c r="P32" s="221"/>
    </row>
    <row r="33" spans="1:16" ht="39.950000000000003" customHeight="1">
      <c r="A33" s="219">
        <v>29</v>
      </c>
      <c r="B33" s="220" t="s">
        <v>685</v>
      </c>
      <c r="C33" s="221" t="s">
        <v>732</v>
      </c>
      <c r="D33" s="221" t="s">
        <v>788</v>
      </c>
      <c r="E33" s="221" t="s">
        <v>718</v>
      </c>
      <c r="F33" s="189">
        <v>1</v>
      </c>
      <c r="G33" s="219" t="s">
        <v>690</v>
      </c>
      <c r="H33" s="222" t="s">
        <v>736</v>
      </c>
      <c r="I33" s="223" t="s">
        <v>698</v>
      </c>
      <c r="J33" s="224"/>
      <c r="K33" s="224"/>
      <c r="L33" s="244"/>
      <c r="M33" s="249"/>
      <c r="N33" s="246" t="s">
        <v>841</v>
      </c>
      <c r="O33" s="226"/>
      <c r="P33" s="221"/>
    </row>
    <row r="34" spans="1:16" ht="39.950000000000003" customHeight="1">
      <c r="A34" s="219">
        <v>30</v>
      </c>
      <c r="B34" s="220" t="s">
        <v>685</v>
      </c>
      <c r="C34" s="221" t="s">
        <v>732</v>
      </c>
      <c r="D34" s="255" t="s">
        <v>828</v>
      </c>
      <c r="E34" s="221"/>
      <c r="F34" s="189">
        <v>1</v>
      </c>
      <c r="G34" s="219" t="s">
        <v>690</v>
      </c>
      <c r="H34" s="222" t="s">
        <v>736</v>
      </c>
      <c r="I34" s="223" t="s">
        <v>698</v>
      </c>
      <c r="J34" s="224"/>
      <c r="K34" s="224"/>
      <c r="L34" s="244"/>
      <c r="M34" s="249"/>
      <c r="N34" s="246" t="s">
        <v>841</v>
      </c>
      <c r="O34" s="226"/>
      <c r="P34" s="221"/>
    </row>
    <row r="35" spans="1:16" ht="39.950000000000003" customHeight="1">
      <c r="A35" s="219">
        <v>31</v>
      </c>
      <c r="B35" s="220" t="s">
        <v>685</v>
      </c>
      <c r="C35" s="221" t="s">
        <v>789</v>
      </c>
      <c r="D35" s="221" t="s">
        <v>790</v>
      </c>
      <c r="E35" s="221" t="s">
        <v>791</v>
      </c>
      <c r="F35" s="189">
        <v>1</v>
      </c>
      <c r="G35" s="219" t="s">
        <v>690</v>
      </c>
      <c r="H35" s="222" t="s">
        <v>736</v>
      </c>
      <c r="I35" s="227" t="s">
        <v>697</v>
      </c>
      <c r="J35" s="224"/>
      <c r="K35" s="224"/>
      <c r="L35" s="244"/>
      <c r="M35" s="249"/>
      <c r="N35" s="246" t="s">
        <v>841</v>
      </c>
      <c r="O35" s="226"/>
      <c r="P35" s="221"/>
    </row>
    <row r="36" spans="1:16" ht="39.950000000000003" customHeight="1">
      <c r="A36" s="219">
        <v>32</v>
      </c>
      <c r="B36" s="220" t="s">
        <v>685</v>
      </c>
      <c r="C36" s="221" t="s">
        <v>683</v>
      </c>
      <c r="D36" s="221" t="s">
        <v>719</v>
      </c>
      <c r="E36" s="221" t="s">
        <v>792</v>
      </c>
      <c r="F36" s="189">
        <v>1</v>
      </c>
      <c r="G36" s="219" t="s">
        <v>690</v>
      </c>
      <c r="H36" s="222" t="s">
        <v>736</v>
      </c>
      <c r="I36" s="223" t="s">
        <v>699</v>
      </c>
      <c r="J36" s="224" t="s">
        <v>700</v>
      </c>
      <c r="K36" s="225">
        <v>21490000</v>
      </c>
      <c r="L36" s="243">
        <v>21410000</v>
      </c>
      <c r="M36" s="249">
        <f>(K36+L36)/2</f>
        <v>21450000</v>
      </c>
      <c r="N36" s="246" t="s">
        <v>842</v>
      </c>
      <c r="O36" s="226" t="s">
        <v>849</v>
      </c>
      <c r="P36" s="221"/>
    </row>
    <row r="37" spans="1:16" ht="39.950000000000003" customHeight="1">
      <c r="A37" s="219">
        <v>33</v>
      </c>
      <c r="B37" s="220" t="s">
        <v>685</v>
      </c>
      <c r="C37" s="221" t="s">
        <v>683</v>
      </c>
      <c r="D37" s="221" t="s">
        <v>793</v>
      </c>
      <c r="E37" s="221"/>
      <c r="F37" s="189">
        <v>1</v>
      </c>
      <c r="G37" s="219" t="s">
        <v>475</v>
      </c>
      <c r="H37" s="222" t="s">
        <v>736</v>
      </c>
      <c r="I37" s="223" t="s">
        <v>698</v>
      </c>
      <c r="J37" s="224"/>
      <c r="K37" s="224"/>
      <c r="L37" s="244"/>
      <c r="M37" s="249"/>
      <c r="N37" s="246" t="s">
        <v>842</v>
      </c>
      <c r="O37" s="226"/>
      <c r="P37" s="221"/>
    </row>
    <row r="38" spans="1:16" ht="39.950000000000003" customHeight="1">
      <c r="A38" s="219">
        <v>34</v>
      </c>
      <c r="B38" s="220" t="s">
        <v>685</v>
      </c>
      <c r="C38" s="221" t="s">
        <v>683</v>
      </c>
      <c r="D38" s="221" t="s">
        <v>794</v>
      </c>
      <c r="E38" s="221"/>
      <c r="F38" s="189">
        <v>1</v>
      </c>
      <c r="G38" s="219" t="s">
        <v>690</v>
      </c>
      <c r="H38" s="222" t="s">
        <v>736</v>
      </c>
      <c r="I38" s="223" t="s">
        <v>698</v>
      </c>
      <c r="J38" s="224"/>
      <c r="K38" s="224"/>
      <c r="L38" s="244"/>
      <c r="M38" s="249"/>
      <c r="N38" s="246" t="s">
        <v>842</v>
      </c>
      <c r="O38" s="226"/>
      <c r="P38" s="221"/>
    </row>
    <row r="39" spans="1:16" ht="39.950000000000003" customHeight="1">
      <c r="A39" s="219">
        <v>35</v>
      </c>
      <c r="B39" s="220" t="s">
        <v>685</v>
      </c>
      <c r="C39" s="221" t="s">
        <v>683</v>
      </c>
      <c r="D39" s="221" t="s">
        <v>795</v>
      </c>
      <c r="E39" s="221" t="s">
        <v>796</v>
      </c>
      <c r="F39" s="189">
        <v>1</v>
      </c>
      <c r="G39" s="219" t="s">
        <v>690</v>
      </c>
      <c r="H39" s="222" t="s">
        <v>736</v>
      </c>
      <c r="I39" s="223" t="s">
        <v>698</v>
      </c>
      <c r="J39" s="224"/>
      <c r="K39" s="224"/>
      <c r="L39" s="244"/>
      <c r="M39" s="249"/>
      <c r="N39" s="246" t="s">
        <v>842</v>
      </c>
      <c r="O39" s="226"/>
      <c r="P39" s="221"/>
    </row>
    <row r="40" spans="1:16" ht="39.950000000000003" customHeight="1">
      <c r="A40" s="219">
        <v>36</v>
      </c>
      <c r="B40" s="220" t="s">
        <v>685</v>
      </c>
      <c r="C40" s="221" t="s">
        <v>683</v>
      </c>
      <c r="D40" s="221" t="s">
        <v>797</v>
      </c>
      <c r="E40" s="221" t="s">
        <v>798</v>
      </c>
      <c r="F40" s="189">
        <v>188</v>
      </c>
      <c r="G40" s="219" t="s">
        <v>701</v>
      </c>
      <c r="H40" s="222" t="s">
        <v>736</v>
      </c>
      <c r="I40" s="223" t="s">
        <v>698</v>
      </c>
      <c r="J40" s="224"/>
      <c r="K40" s="224"/>
      <c r="L40" s="244"/>
      <c r="M40" s="249"/>
      <c r="N40" s="246" t="s">
        <v>842</v>
      </c>
      <c r="O40" s="226"/>
      <c r="P40" s="221"/>
    </row>
    <row r="41" spans="1:16" ht="39.950000000000003" customHeight="1">
      <c r="A41" s="219">
        <v>37</v>
      </c>
      <c r="B41" s="220" t="s">
        <v>685</v>
      </c>
      <c r="C41" s="221" t="s">
        <v>683</v>
      </c>
      <c r="D41" s="221" t="s">
        <v>733</v>
      </c>
      <c r="E41" s="221"/>
      <c r="F41" s="189">
        <v>1</v>
      </c>
      <c r="G41" s="219" t="s">
        <v>690</v>
      </c>
      <c r="H41" s="222" t="s">
        <v>736</v>
      </c>
      <c r="I41" s="223" t="s">
        <v>698</v>
      </c>
      <c r="J41" s="224"/>
      <c r="K41" s="224"/>
      <c r="L41" s="244"/>
      <c r="M41" s="249"/>
      <c r="N41" s="246" t="s">
        <v>842</v>
      </c>
      <c r="O41" s="226"/>
      <c r="P41" s="221"/>
    </row>
    <row r="42" spans="1:16" ht="39.950000000000003" customHeight="1">
      <c r="A42" s="219">
        <v>38</v>
      </c>
      <c r="B42" s="220" t="s">
        <v>685</v>
      </c>
      <c r="C42" s="221" t="s">
        <v>683</v>
      </c>
      <c r="D42" s="221" t="s">
        <v>799</v>
      </c>
      <c r="E42" s="221" t="s">
        <v>800</v>
      </c>
      <c r="F42" s="189">
        <v>1</v>
      </c>
      <c r="G42" s="219" t="s">
        <v>690</v>
      </c>
      <c r="H42" s="222" t="s">
        <v>736</v>
      </c>
      <c r="I42" s="227" t="s">
        <v>697</v>
      </c>
      <c r="J42" s="224"/>
      <c r="K42" s="224"/>
      <c r="L42" s="244"/>
      <c r="M42" s="249"/>
      <c r="N42" s="246" t="s">
        <v>842</v>
      </c>
      <c r="O42" s="226"/>
      <c r="P42" s="221"/>
    </row>
    <row r="43" spans="1:16" ht="39.950000000000003" customHeight="1" thickBot="1">
      <c r="A43" s="228"/>
      <c r="B43" s="229" t="s">
        <v>689</v>
      </c>
      <c r="C43" s="228"/>
      <c r="D43" s="229"/>
      <c r="E43" s="230"/>
      <c r="F43" s="228"/>
      <c r="G43" s="228"/>
      <c r="H43" s="228"/>
      <c r="I43" s="228"/>
      <c r="J43" s="228"/>
      <c r="K43" s="231">
        <f>SUM(K5:K42)</f>
        <v>72056000</v>
      </c>
      <c r="L43" s="245">
        <f>SUM(L5:L42)</f>
        <v>72440000</v>
      </c>
      <c r="M43" s="248">
        <f>SUM(M5:M42)</f>
        <v>72248000</v>
      </c>
      <c r="N43" s="247"/>
      <c r="O43" s="232"/>
      <c r="P43" s="228"/>
    </row>
    <row r="44" spans="1:16" ht="39.950000000000003" customHeight="1" thickTop="1"/>
  </sheetData>
  <mergeCells count="14">
    <mergeCell ref="A1:P1"/>
    <mergeCell ref="F3:F4"/>
    <mergeCell ref="G3:G4"/>
    <mergeCell ref="H3:H4"/>
    <mergeCell ref="I3:J4"/>
    <mergeCell ref="P3:P4"/>
    <mergeCell ref="A3:A4"/>
    <mergeCell ref="B3:B4"/>
    <mergeCell ref="C3:C4"/>
    <mergeCell ref="D3:D4"/>
    <mergeCell ref="E3:E4"/>
    <mergeCell ref="N3:O3"/>
    <mergeCell ref="K3:L3"/>
    <mergeCell ref="M3:M4"/>
  </mergeCells>
  <phoneticPr fontId="12" type="noConversion"/>
  <printOptions horizontalCentered="1" verticalCentered="1" gridLines="1"/>
  <pageMargins left="0.59055118110236227" right="0.59055118110236227" top="1.7716535433070868" bottom="0.59055118110236227" header="0.78740157480314965" footer="0.31496062992125984"/>
  <pageSetup paperSize="8" scale="36" orientation="landscape" r:id="rId1"/>
  <headerFooter scaleWithDoc="0">
    <oddHeader xml:space="preserve">&amp;R
Page : &amp;P
</oddHeader>
  </headerFooter>
  <rowBreaks count="2" manualBreakCount="2">
    <brk id="18" max="15" man="1"/>
    <brk id="32"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10</vt:i4>
      </vt:variant>
      <vt:variant>
        <vt:lpstr>이름 지정된 범위</vt:lpstr>
      </vt:variant>
      <vt:variant>
        <vt:i4>5</vt:i4>
      </vt:variant>
    </vt:vector>
  </HeadingPairs>
  <TitlesOfParts>
    <vt:vector size="15" baseType="lpstr">
      <vt:lpstr>토지입력</vt:lpstr>
      <vt:lpstr>물건입력</vt:lpstr>
      <vt:lpstr>표준지</vt:lpstr>
      <vt:lpstr>평가사례</vt:lpstr>
      <vt:lpstr>그밖의요인</vt:lpstr>
      <vt:lpstr>현황</vt:lpstr>
      <vt:lpstr>수목가격</vt:lpstr>
      <vt:lpstr>동력계산</vt:lpstr>
      <vt:lpstr>물건조서</vt:lpstr>
      <vt:lpstr>영업보상</vt:lpstr>
      <vt:lpstr>물건조서!Print_Area</vt:lpstr>
      <vt:lpstr>영업보상!Print_Area</vt:lpstr>
      <vt:lpstr>물건조서!Print_Titles</vt:lpstr>
      <vt:lpstr>수목가격!Print_Titles</vt:lpstr>
      <vt:lpstr>영업보상!Print_Titles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user12</dc:creator>
  <cp:lastModifiedBy>User</cp:lastModifiedBy>
  <cp:lastPrinted>2024-12-26T06:34:17Z</cp:lastPrinted>
  <dcterms:created xsi:type="dcterms:W3CDTF">2012-11-20T04:31:50Z</dcterms:created>
  <dcterms:modified xsi:type="dcterms:W3CDTF">2026-10-01T07:11:37Z</dcterms:modified>
</cp:coreProperties>
</file>